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1.xml" ContentType="application/vnd.openxmlformats-officedocument.themeOverrid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2.xml" ContentType="application/vnd.openxmlformats-officedocument.themeOverrid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3.xml" ContentType="application/vnd.openxmlformats-officedocument.themeOverride+xml"/>
  <Override PartName="/xl/drawings/drawing1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4.xml" ContentType="application/vnd.openxmlformats-officedocument.themeOverride+xml"/>
  <Override PartName="/xl/drawings/drawing11.xml" ContentType="application/vnd.openxmlformats-officedocument.drawing+xml"/>
  <Override PartName="/xl/charts/chart11.xml" ContentType="application/vnd.openxmlformats-officedocument.drawingml.chart+xml"/>
  <Override PartName="/xl/theme/themeOverride5.xml" ContentType="application/vnd.openxmlformats-officedocument.themeOverride+xml"/>
  <Override PartName="/xl/drawings/drawing12.xml" ContentType="application/vnd.openxmlformats-officedocument.drawing+xml"/>
  <Override PartName="/xl/charts/chart12.xml" ContentType="application/vnd.openxmlformats-officedocument.drawingml.chart+xml"/>
  <Override PartName="/xl/theme/themeOverride6.xml" ContentType="application/vnd.openxmlformats-officedocument.themeOverride+xml"/>
  <Override PartName="/xl/charts/chart13.xml" ContentType="application/vnd.openxmlformats-officedocument.drawingml.chart+xml"/>
  <Override PartName="/xl/theme/themeOverride7.xml" ContentType="application/vnd.openxmlformats-officedocument.themeOverride+xml"/>
  <Override PartName="/xl/charts/chart14.xml" ContentType="application/vnd.openxmlformats-officedocument.drawingml.chart+xml"/>
  <Override PartName="/xl/theme/themeOverride8.xml" ContentType="application/vnd.openxmlformats-officedocument.themeOverride+xml"/>
  <Override PartName="/xl/drawings/drawing13.xml" ContentType="application/vnd.openxmlformats-officedocument.drawing+xml"/>
  <Override PartName="/xl/charts/chart15.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9.xml" ContentType="application/vnd.openxmlformats-officedocument.themeOverride+xml"/>
  <Override PartName="/xl/drawings/drawing14.xml" ContentType="application/vnd.openxmlformats-officedocument.drawing+xml"/>
  <Override PartName="/xl/charts/chart16.xml" ContentType="application/vnd.openxmlformats-officedocument.drawingml.chart+xml"/>
  <Override PartName="/xl/theme/themeOverride10.xml" ContentType="application/vnd.openxmlformats-officedocument.themeOverride+xml"/>
  <Override PartName="/xl/drawings/drawing15.xml" ContentType="application/vnd.openxmlformats-officedocument.drawing+xml"/>
  <Override PartName="/xl/charts/chart17.xml" ContentType="application/vnd.openxmlformats-officedocument.drawingml.chart+xml"/>
  <Override PartName="/xl/theme/themeOverride11.xml" ContentType="application/vnd.openxmlformats-officedocument.themeOverride+xml"/>
  <Override PartName="/xl/drawings/drawing16.xml" ContentType="application/vnd.openxmlformats-officedocument.drawing+xml"/>
  <Override PartName="/xl/charts/chart18.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2.xml" ContentType="application/vnd.openxmlformats-officedocument.themeOverride+xml"/>
  <Override PartName="/xl/drawings/drawing17.xml" ContentType="application/vnd.openxmlformats-officedocument.drawing+xml"/>
  <Override PartName="/xl/charts/chart19.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3.xml" ContentType="application/vnd.openxmlformats-officedocument.themeOverride+xml"/>
  <Override PartName="/xl/drawings/drawing18.xml" ContentType="application/vnd.openxmlformats-officedocument.drawing+xml"/>
  <Override PartName="/xl/charts/chart20.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4.xml" ContentType="application/vnd.openxmlformats-officedocument.themeOverride+xml"/>
  <Override PartName="/xl/drawings/drawing19.xml" ContentType="application/vnd.openxmlformats-officedocument.drawing+xml"/>
  <Override PartName="/xl/charts/chart21.xml" ContentType="application/vnd.openxmlformats-officedocument.drawingml.chart+xml"/>
  <Override PartName="/xl/drawings/drawing20.xml" ContentType="application/vnd.openxmlformats-officedocument.drawing+xml"/>
  <Override PartName="/xl/charts/chart22.xml" ContentType="application/vnd.openxmlformats-officedocument.drawingml.chart+xml"/>
  <Override PartName="/xl/drawings/drawing21.xml" ContentType="application/vnd.openxmlformats-officedocument.drawing+xml"/>
  <Override PartName="/xl/charts/chart23.xml" ContentType="application/vnd.openxmlformats-officedocument.drawingml.chart+xml"/>
  <Override PartName="/xl/drawings/drawing22.xml" ContentType="application/vnd.openxmlformats-officedocument.drawing+xml"/>
  <Override PartName="/xl/charts/chart24.xml" ContentType="application/vnd.openxmlformats-officedocument.drawingml.chart+xml"/>
  <Override PartName="/xl/drawings/drawing23.xml" ContentType="application/vnd.openxmlformats-officedocument.drawing+xml"/>
  <Override PartName="/xl/charts/chart25.xml" ContentType="application/vnd.openxmlformats-officedocument.drawingml.chart+xml"/>
  <Override PartName="/xl/drawings/drawing24.xml" ContentType="application/vnd.openxmlformats-officedocument.drawing+xml"/>
  <Override PartName="/xl/charts/chart26.xml" ContentType="application/vnd.openxmlformats-officedocument.drawingml.chart+xml"/>
  <Override PartName="/xl/drawings/drawing25.xml" ContentType="application/vnd.openxmlformats-officedocument.drawing+xml"/>
  <Override PartName="/xl/charts/chart2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6.xml" ContentType="application/vnd.openxmlformats-officedocument.drawing+xml"/>
  <Override PartName="/xl/charts/chart28.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7.xml" ContentType="application/vnd.openxmlformats-officedocument.drawing+xml"/>
  <Override PartName="/xl/charts/chart29.xml" ContentType="application/vnd.openxmlformats-officedocument.drawingml.chart+xml"/>
  <Override PartName="/xl/drawings/drawing28.xml" ContentType="application/vnd.openxmlformats-officedocument.drawing+xml"/>
  <Override PartName="/xl/charts/chart30.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harts/chart31.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2.xml" ContentType="application/vnd.openxmlformats-officedocument.drawing+xml"/>
  <Override PartName="/xl/charts/chart32.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5.xml" ContentType="application/vnd.openxmlformats-officedocument.themeOverride+xml"/>
  <Override PartName="/xl/drawings/drawing33.xml" ContentType="application/vnd.openxmlformats-officedocument.drawing+xml"/>
  <Override PartName="/xl/charts/chart33.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4.xml" ContentType="application/vnd.openxmlformats-officedocument.drawing+xml"/>
  <Override PartName="/xl/charts/chart34.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16.xml" ContentType="application/vnd.openxmlformats-officedocument.themeOverride+xml"/>
  <Override PartName="/xl/drawings/drawing35.xml" ContentType="application/vnd.openxmlformats-officedocument.drawing+xml"/>
  <Override PartName="/xl/charts/chart35.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6.xml" ContentType="application/vnd.openxmlformats-officedocument.drawing+xml"/>
  <Override PartName="/xl/charts/chart36.xml" ContentType="application/vnd.openxmlformats-officedocument.drawingml.chart+xml"/>
  <Override PartName="/xl/theme/themeOverride17.xml" ContentType="application/vnd.openxmlformats-officedocument.themeOverride+xml"/>
  <Override PartName="/xl/drawings/drawing37.xml" ContentType="application/vnd.openxmlformats-officedocument.drawing+xml"/>
  <Override PartName="/xl/charts/chart37.xml" ContentType="application/vnd.openxmlformats-officedocument.drawingml.chart+xml"/>
  <Override PartName="/xl/theme/themeOverride18.xml" ContentType="application/vnd.openxmlformats-officedocument.themeOverride+xml"/>
  <Override PartName="/xl/drawings/drawing38.xml" ContentType="application/vnd.openxmlformats-officedocument.drawing+xml"/>
  <Override PartName="/xl/charts/chart38.xml" ContentType="application/vnd.openxmlformats-officedocument.drawingml.chart+xml"/>
  <Override PartName="/xl/theme/themeOverride19.xml" ContentType="application/vnd.openxmlformats-officedocument.themeOverride+xml"/>
  <Override PartName="/xl/drawings/drawing39.xml" ContentType="application/vnd.openxmlformats-officedocument.drawing+xml"/>
  <Override PartName="/xl/charts/chart39.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0.xml" ContentType="application/vnd.openxmlformats-officedocument.drawing+xml"/>
  <Override PartName="/xl/charts/chart40.xml" ContentType="application/vnd.openxmlformats-officedocument.drawingml.chart+xml"/>
  <Override PartName="/xl/theme/themeOverride20.xml" ContentType="application/vnd.openxmlformats-officedocument.themeOverride+xml"/>
  <Override PartName="/xl/drawings/drawing41.xml" ContentType="application/vnd.openxmlformats-officedocument.drawing+xml"/>
  <Override PartName="/xl/charts/chart41.xml" ContentType="application/vnd.openxmlformats-officedocument.drawingml.chart+xml"/>
  <Override PartName="/xl/theme/themeOverride21.xml" ContentType="application/vnd.openxmlformats-officedocument.themeOverride+xml"/>
  <Override PartName="/xl/drawings/drawing42.xml" ContentType="application/vnd.openxmlformats-officedocument.drawing+xml"/>
  <Override PartName="/xl/charts/chart42.xml" ContentType="application/vnd.openxmlformats-officedocument.drawingml.chart+xml"/>
  <Override PartName="/xl/theme/themeOverride22.xml" ContentType="application/vnd.openxmlformats-officedocument.themeOverride+xml"/>
  <Override PartName="/xl/drawings/drawing43.xml" ContentType="application/vnd.openxmlformats-officedocument.drawing+xml"/>
  <Override PartName="/xl/charts/chart43.xml" ContentType="application/vnd.openxmlformats-officedocument.drawingml.chart+xml"/>
  <Override PartName="/xl/theme/themeOverride23.xml" ContentType="application/vnd.openxmlformats-officedocument.themeOverride+xml"/>
  <Override PartName="/xl/drawings/drawing44.xml" ContentType="application/vnd.openxmlformats-officedocument.drawing+xml"/>
  <Override PartName="/xl/charts/chart44.xml" ContentType="application/vnd.openxmlformats-officedocument.drawingml.chart+xml"/>
  <Override PartName="/xl/theme/themeOverride24.xml" ContentType="application/vnd.openxmlformats-officedocument.themeOverride+xml"/>
  <Override PartName="/xl/drawings/drawing45.xml" ContentType="application/vnd.openxmlformats-officedocument.drawing+xml"/>
  <Override PartName="/xl/charts/chart45.xml" ContentType="application/vnd.openxmlformats-officedocument.drawingml.chart+xml"/>
  <Override PartName="/xl/theme/themeOverride25.xml" ContentType="application/vnd.openxmlformats-officedocument.themeOverride+xml"/>
  <Override PartName="/xl/drawings/drawing46.xml" ContentType="application/vnd.openxmlformats-officedocument.drawing+xml"/>
  <Override PartName="/xl/charts/chart46.xml" ContentType="application/vnd.openxmlformats-officedocument.drawingml.chart+xml"/>
  <Override PartName="/xl/theme/themeOverride26.xml" ContentType="application/vnd.openxmlformats-officedocument.themeOverride+xml"/>
  <Override PartName="/xl/drawings/drawing47.xml" ContentType="application/vnd.openxmlformats-officedocument.drawing+xml"/>
  <Override PartName="/xl/charts/chart47.xml" ContentType="application/vnd.openxmlformats-officedocument.drawingml.chart+xml"/>
  <Override PartName="/xl/theme/themeOverride27.xml" ContentType="application/vnd.openxmlformats-officedocument.themeOverride+xml"/>
  <Override PartName="/xl/drawings/drawing48.xml" ContentType="application/vnd.openxmlformats-officedocument.drawing+xml"/>
  <Override PartName="/xl/charts/chart48.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9.xml" ContentType="application/vnd.openxmlformats-officedocument.drawing+xml"/>
  <Override PartName="/xl/charts/chart49.xml" ContentType="application/vnd.openxmlformats-officedocument.drawingml.chart+xml"/>
  <Override PartName="/xl/theme/themeOverride28.xml" ContentType="application/vnd.openxmlformats-officedocument.themeOverride+xml"/>
  <Override PartName="/xl/drawings/drawing50.xml" ContentType="application/vnd.openxmlformats-officedocument.drawing+xml"/>
  <Override PartName="/xl/charts/chart50.xml" ContentType="application/vnd.openxmlformats-officedocument.drawingml.chart+xml"/>
  <Override PartName="/xl/theme/themeOverride29.xml" ContentType="application/vnd.openxmlformats-officedocument.themeOverride+xml"/>
  <Override PartName="/xl/charts/chart51.xml" ContentType="application/vnd.openxmlformats-officedocument.drawingml.chart+xml"/>
  <Override PartName="/xl/theme/themeOverride30.xml" ContentType="application/vnd.openxmlformats-officedocument.themeOverride+xml"/>
  <Override PartName="/xl/drawings/drawing51.xml" ContentType="application/vnd.openxmlformats-officedocument.drawing+xml"/>
  <Override PartName="/xl/charts/chart52.xml" ContentType="application/vnd.openxmlformats-officedocument.drawingml.chart+xml"/>
  <Override PartName="/xl/theme/themeOverride31.xml" ContentType="application/vnd.openxmlformats-officedocument.themeOverride+xml"/>
  <Override PartName="/xl/charts/chart53.xml" ContentType="application/vnd.openxmlformats-officedocument.drawingml.chart+xml"/>
  <Override PartName="/xl/theme/themeOverride32.xml" ContentType="application/vnd.openxmlformats-officedocument.themeOverride+xml"/>
  <Override PartName="/xl/drawings/drawing52.xml" ContentType="application/vnd.openxmlformats-officedocument.drawing+xml"/>
  <Override PartName="/xl/charts/chart54.xml" ContentType="application/vnd.openxmlformats-officedocument.drawingml.chart+xml"/>
  <Override PartName="/xl/theme/themeOverride33.xml" ContentType="application/vnd.openxmlformats-officedocument.themeOverride+xml"/>
  <Override PartName="/xl/charts/chart55.xml" ContentType="application/vnd.openxmlformats-officedocument.drawingml.chart+xml"/>
  <Override PartName="/xl/theme/themeOverride34.xml" ContentType="application/vnd.openxmlformats-officedocument.themeOverride+xml"/>
  <Override PartName="/xl/drawings/drawing53.xml" ContentType="application/vnd.openxmlformats-officedocument.drawing+xml"/>
  <Override PartName="/xl/charts/chart56.xml" ContentType="application/vnd.openxmlformats-officedocument.drawingml.chart+xml"/>
  <Override PartName="/xl/theme/themeOverride35.xml" ContentType="application/vnd.openxmlformats-officedocument.themeOverride+xml"/>
  <Override PartName="/xl/drawings/drawing54.xml" ContentType="application/vnd.openxmlformats-officedocument.drawing+xml"/>
  <Override PartName="/xl/charts/chart57.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55.xml" ContentType="application/vnd.openxmlformats-officedocument.drawing+xml"/>
  <Override PartName="/xl/charts/chart58.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6.xml" ContentType="application/vnd.openxmlformats-officedocument.drawing+xml"/>
  <Override PartName="/xl/charts/chart59.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7.xml" ContentType="application/vnd.openxmlformats-officedocument.drawing+xml"/>
  <Override PartName="/xl/charts/chart60.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58.xml" ContentType="application/vnd.openxmlformats-officedocument.drawing+xml"/>
  <Override PartName="/xl/charts/chart61.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59.xml" ContentType="application/vnd.openxmlformats-officedocument.drawing+xml"/>
  <Override PartName="/xl/charts/chart62.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60.xml" ContentType="application/vnd.openxmlformats-officedocument.drawing+xml"/>
  <Override PartName="/xl/charts/chart63.xml" ContentType="application/vnd.openxmlformats-officedocument.drawingml.chart+xml"/>
  <Override PartName="/xl/drawings/drawing61.xml" ContentType="application/vnd.openxmlformats-officedocument.drawing+xml"/>
  <Override PartName="/xl/charts/chart64.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62.xml" ContentType="application/vnd.openxmlformats-officedocument.drawing+xml"/>
  <Override PartName="/xl/charts/chart65.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63.xml" ContentType="application/vnd.openxmlformats-officedocument.drawing+xml"/>
  <Override PartName="/xl/charts/chart66.xml" ContentType="application/vnd.openxmlformats-officedocument.drawingml.chart+xml"/>
  <Override PartName="/xl/drawings/drawing64.xml" ContentType="application/vnd.openxmlformats-officedocument.drawing+xml"/>
  <Override PartName="/xl/charts/chart67.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65.xml" ContentType="application/vnd.openxmlformats-officedocument.drawing+xml"/>
  <Override PartName="/xl/charts/chart68.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66.xml" ContentType="application/vnd.openxmlformats-officedocument.drawing+xml"/>
  <Override PartName="/xl/charts/chart69.xml" ContentType="application/vnd.openxmlformats-officedocument.drawingml.chart+xml"/>
  <Override PartName="/xl/drawings/drawing67.xml" ContentType="application/vnd.openxmlformats-officedocument.drawing+xml"/>
  <Override PartName="/xl/charts/chart70.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68.xml" ContentType="application/vnd.openxmlformats-officedocument.drawing+xml"/>
  <Override PartName="/xl/charts/chart71.xml" ContentType="application/vnd.openxmlformats-officedocument.drawingml.chart+xml"/>
  <Override PartName="/xl/theme/themeOverride36.xml" ContentType="application/vnd.openxmlformats-officedocument.themeOverride+xml"/>
  <Override PartName="/xl/charts/chart72.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37.xml" ContentType="application/vnd.openxmlformats-officedocument.themeOverride+xml"/>
  <Override PartName="/xl/charts/chart73.xml" ContentType="application/vnd.openxmlformats-officedocument.drawingml.chart+xml"/>
  <Override PartName="/xl/theme/themeOverride38.xml" ContentType="application/vnd.openxmlformats-officedocument.themeOverride+xml"/>
  <Override PartName="/xl/charts/chart74.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39.xml" ContentType="application/vnd.openxmlformats-officedocument.themeOverride+xml"/>
  <Override PartName="/xl/drawings/drawing69.xml" ContentType="application/vnd.openxmlformats-officedocument.drawing+xml"/>
  <Override PartName="/xl/charts/chart75.xml" ContentType="application/vnd.openxmlformats-officedocument.drawingml.chart+xml"/>
  <Override PartName="/xl/theme/themeOverride40.xml" ContentType="application/vnd.openxmlformats-officedocument.themeOverride+xml"/>
  <Override PartName="/xl/drawings/drawing70.xml" ContentType="application/vnd.openxmlformats-officedocument.drawing+xml"/>
  <Override PartName="/xl/charts/chart76.xml" ContentType="application/vnd.openxmlformats-officedocument.drawingml.chart+xml"/>
  <Override PartName="/xl/theme/themeOverride41.xml" ContentType="application/vnd.openxmlformats-officedocument.themeOverride+xml"/>
  <Override PartName="/xl/charts/chart77.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42.xml" ContentType="application/vnd.openxmlformats-officedocument.themeOverride+xml"/>
  <Override PartName="/xl/drawings/drawing71.xml" ContentType="application/vnd.openxmlformats-officedocument.drawing+xml"/>
  <Override PartName="/xl/charts/chart78.xml" ContentType="application/vnd.openxmlformats-officedocument.drawingml.chart+xml"/>
  <Override PartName="/xl/theme/themeOverride43.xml" ContentType="application/vnd.openxmlformats-officedocument.themeOverride+xml"/>
  <Override PartName="/xl/drawings/drawing72.xml" ContentType="application/vnd.openxmlformats-officedocument.drawing+xml"/>
  <Override PartName="/xl/charts/chart7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73.xml" ContentType="application/vnd.openxmlformats-officedocument.drawing+xml"/>
  <Override PartName="/xl/charts/chart80.xml" ContentType="application/vnd.openxmlformats-officedocument.drawingml.chart+xml"/>
  <Override PartName="/xl/theme/themeOverride44.xml" ContentType="application/vnd.openxmlformats-officedocument.themeOverride+xml"/>
  <Override PartName="/xl/drawings/drawing74.xml" ContentType="application/vnd.openxmlformats-officedocument.drawing+xml"/>
  <Override PartName="/xl/charts/chart81.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75.xml" ContentType="application/vnd.openxmlformats-officedocument.drawing+xml"/>
  <Override PartName="/xl/charts/chart82.xml" ContentType="application/vnd.openxmlformats-officedocument.drawingml.chart+xml"/>
  <Override PartName="/xl/theme/themeOverride45.xml" ContentType="application/vnd.openxmlformats-officedocument.themeOverride+xml"/>
  <Override PartName="/xl/drawings/drawing76.xml" ContentType="application/vnd.openxmlformats-officedocument.drawing+xml"/>
  <Override PartName="/xl/charts/chart83.xml" ContentType="application/vnd.openxmlformats-officedocument.drawingml.chart+xml"/>
  <Override PartName="/xl/theme/themeOverride46.xml" ContentType="application/vnd.openxmlformats-officedocument.themeOverride+xml"/>
  <Override PartName="/xl/drawings/drawing77.xml" ContentType="application/vnd.openxmlformats-officedocument.drawing+xml"/>
  <Override PartName="/xl/charts/chart84.xml" ContentType="application/vnd.openxmlformats-officedocument.drawingml.chart+xml"/>
  <Override PartName="/xl/theme/themeOverride47.xml" ContentType="application/vnd.openxmlformats-officedocument.themeOverride+xml"/>
  <Override PartName="/xl/drawings/drawing78.xml" ContentType="application/vnd.openxmlformats-officedocument.drawing+xml"/>
  <Override PartName="/xl/charts/chart85.xml" ContentType="application/vnd.openxmlformats-officedocument.drawingml.chart+xml"/>
  <Override PartName="/xl/theme/themeOverride48.xml" ContentType="application/vnd.openxmlformats-officedocument.themeOverride+xml"/>
  <Override PartName="/xl/drawings/drawing79.xml" ContentType="application/vnd.openxmlformats-officedocument.drawing+xml"/>
  <Override PartName="/xl/charts/chart86.xml" ContentType="application/vnd.openxmlformats-officedocument.drawingml.chart+xml"/>
  <Override PartName="/xl/theme/themeOverride49.xml" ContentType="application/vnd.openxmlformats-officedocument.themeOverride+xml"/>
  <Override PartName="/xl/drawings/drawing80.xml" ContentType="application/vnd.openxmlformats-officedocument.drawing+xml"/>
  <Override PartName="/xl/charts/chart87.xml" ContentType="application/vnd.openxmlformats-officedocument.drawingml.chart+xml"/>
  <Override PartName="/xl/theme/themeOverride50.xml" ContentType="application/vnd.openxmlformats-officedocument.themeOverride+xml"/>
  <Override PartName="/xl/drawings/drawing81.xml" ContentType="application/vnd.openxmlformats-officedocument.drawing+xml"/>
  <Override PartName="/xl/charts/chart88.xml" ContentType="application/vnd.openxmlformats-officedocument.drawingml.chart+xml"/>
  <Override PartName="/xl/theme/themeOverride51.xml" ContentType="application/vnd.openxmlformats-officedocument.themeOverride+xml"/>
  <Override PartName="/xl/drawings/drawing82.xml" ContentType="application/vnd.openxmlformats-officedocument.drawing+xml"/>
  <Override PartName="/xl/charts/chart89.xml" ContentType="application/vnd.openxmlformats-officedocument.drawingml.chart+xml"/>
  <Override PartName="/xl/theme/themeOverride52.xml" ContentType="application/vnd.openxmlformats-officedocument.themeOverride+xml"/>
  <Override PartName="/xl/drawings/drawing83.xml" ContentType="application/vnd.openxmlformats-officedocument.drawing+xml"/>
  <Override PartName="/xl/charts/chart90.xml" ContentType="application/vnd.openxmlformats-officedocument.drawingml.chart+xml"/>
  <Override PartName="/xl/theme/themeOverride53.xml" ContentType="application/vnd.openxmlformats-officedocument.themeOverride+xml"/>
  <Override PartName="/xl/drawings/drawing84.xml" ContentType="application/vnd.openxmlformats-officedocument.drawing+xml"/>
  <Override PartName="/xl/charts/chart91.xml" ContentType="application/vnd.openxmlformats-officedocument.drawingml.chart+xml"/>
  <Override PartName="/xl/theme/themeOverride54.xml" ContentType="application/vnd.openxmlformats-officedocument.themeOverride+xml"/>
  <Override PartName="/xl/charts/chart92.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55.xml" ContentType="application/vnd.openxmlformats-officedocument.themeOverride+xml"/>
  <Override PartName="/xl/drawings/drawing85.xml" ContentType="application/vnd.openxmlformats-officedocument.drawing+xml"/>
  <Override PartName="/xl/charts/chart93.xml" ContentType="application/vnd.openxmlformats-officedocument.drawingml.chart+xml"/>
  <Override PartName="/xl/theme/themeOverride56.xml" ContentType="application/vnd.openxmlformats-officedocument.themeOverride+xml"/>
  <Override PartName="/xl/charts/chart94.xml" ContentType="application/vnd.openxmlformats-officedocument.drawingml.chart+xml"/>
  <Override PartName="/xl/theme/themeOverride57.xml" ContentType="application/vnd.openxmlformats-officedocument.themeOverride+xml"/>
  <Override PartName="/xl/charts/chart95.xml" ContentType="application/vnd.openxmlformats-officedocument.drawingml.chart+xml"/>
  <Override PartName="/xl/theme/themeOverride58.xml" ContentType="application/vnd.openxmlformats-officedocument.themeOverride+xml"/>
  <Override PartName="/xl/drawings/drawing86.xml" ContentType="application/vnd.openxmlformats-officedocument.drawing+xml"/>
  <Override PartName="/xl/charts/chart96.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59.xml" ContentType="application/vnd.openxmlformats-officedocument.themeOverride+xml"/>
  <Override PartName="/xl/charts/chart97.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60.xml" ContentType="application/vnd.openxmlformats-officedocument.themeOverride+xml"/>
  <Override PartName="/xl/charts/chart98.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61.xml" ContentType="application/vnd.openxmlformats-officedocument.themeOverride+xml"/>
  <Override PartName="/xl/charts/chart99.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62.xml" ContentType="application/vnd.openxmlformats-officedocument.themeOverride+xml"/>
  <Override PartName="/xl/charts/chart100.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63.xml" ContentType="application/vnd.openxmlformats-officedocument.themeOverride+xml"/>
  <Override PartName="/xl/charts/chart101.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64.xml" ContentType="application/vnd.openxmlformats-officedocument.themeOverride+xml"/>
  <Override PartName="/xl/charts/chart102.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65.xml" ContentType="application/vnd.openxmlformats-officedocument.themeOverride+xml"/>
  <Override PartName="/xl/charts/chart103.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66.xml" ContentType="application/vnd.openxmlformats-officedocument.themeOverride+xml"/>
  <Override PartName="/xl/charts/chart104.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67.xml" ContentType="application/vnd.openxmlformats-officedocument.themeOverride+xml"/>
  <Override PartName="/xl/charts/chart105.xml" ContentType="application/vnd.openxmlformats-officedocument.drawingml.chart+xml"/>
  <Override PartName="/xl/charts/style51.xml" ContentType="application/vnd.ms-office.chartstyle+xml"/>
  <Override PartName="/xl/charts/colors51.xml" ContentType="application/vnd.ms-office.chartcolorstyle+xml"/>
  <Override PartName="/xl/theme/themeOverride68.xml" ContentType="application/vnd.openxmlformats-officedocument.themeOverride+xml"/>
  <Override PartName="/xl/charts/chart106.xml" ContentType="application/vnd.openxmlformats-officedocument.drawingml.chart+xml"/>
  <Override PartName="/xl/charts/style52.xml" ContentType="application/vnd.ms-office.chartstyle+xml"/>
  <Override PartName="/xl/charts/colors52.xml" ContentType="application/vnd.ms-office.chartcolorstyle+xml"/>
  <Override PartName="/xl/theme/themeOverride69.xml" ContentType="application/vnd.openxmlformats-officedocument.themeOverride+xml"/>
  <Override PartName="/xl/charts/chart107.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70.xml" ContentType="application/vnd.openxmlformats-officedocument.themeOverride+xml"/>
  <Override PartName="/xl/drawings/drawing87.xml" ContentType="application/vnd.openxmlformats-officedocument.drawing+xml"/>
  <Override PartName="/xl/charts/chart108.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88.xml" ContentType="application/vnd.openxmlformats-officedocument.drawing+xml"/>
  <Override PartName="/xl/charts/chart109.xml" ContentType="application/vnd.openxmlformats-officedocument.drawingml.chart+xml"/>
  <Override PartName="/xl/theme/themeOverride71.xml" ContentType="application/vnd.openxmlformats-officedocument.themeOverride+xml"/>
  <Override PartName="/xl/drawings/drawing89.xml" ContentType="application/vnd.openxmlformats-officedocument.drawing+xml"/>
  <Override PartName="/xl/charts/chart110.xml" ContentType="application/vnd.openxmlformats-officedocument.drawingml.chart+xml"/>
  <Override PartName="/xl/theme/themeOverride72.xml" ContentType="application/vnd.openxmlformats-officedocument.themeOverride+xml"/>
  <Override PartName="/xl/drawings/drawing90.xml" ContentType="application/vnd.openxmlformats-officedocument.drawing+xml"/>
  <Override PartName="/xl/charts/chart111.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91.xml" ContentType="application/vnd.openxmlformats-officedocument.drawing+xml"/>
  <Override PartName="/xl/charts/chart112.xml" ContentType="application/vnd.openxmlformats-officedocument.drawingml.chart+xml"/>
  <Override PartName="/xl/drawings/drawing92.xml" ContentType="application/vnd.openxmlformats-officedocument.drawing+xml"/>
  <Override PartName="/xl/charts/chart113.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93.xml" ContentType="application/vnd.openxmlformats-officedocument.drawing+xml"/>
  <Override PartName="/xl/charts/chart114.xml" ContentType="application/vnd.openxmlformats-officedocument.drawingml.chart+xml"/>
  <Override PartName="/xl/drawings/drawing94.xml" ContentType="application/vnd.openxmlformats-officedocument.drawing+xml"/>
  <Override PartName="/xl/charts/chart115.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95.xml" ContentType="application/vnd.openxmlformats-officedocument.drawing+xml"/>
  <Override PartName="/xl/charts/chart116.xml" ContentType="application/vnd.openxmlformats-officedocument.drawingml.chart+xml"/>
  <Override PartName="/xl/drawings/drawing96.xml" ContentType="application/vnd.openxmlformats-officedocument.drawing+xml"/>
  <Override PartName="/xl/charts/chart117.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73.xml" ContentType="application/vnd.openxmlformats-officedocument.themeOverride+xml"/>
  <Override PartName="/xl/drawings/drawing97.xml" ContentType="application/vnd.openxmlformats-officedocument.drawing+xml"/>
  <Override PartName="/xl/charts/chart118.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74.xml" ContentType="application/vnd.openxmlformats-officedocument.themeOverride+xml"/>
  <Override PartName="/xl/drawings/drawing98.xml" ContentType="application/vnd.openxmlformats-officedocument.drawing+xml"/>
  <Override PartName="/xl/charts/chart119.xml" ContentType="application/vnd.openxmlformats-officedocument.drawingml.chart+xml"/>
  <Override PartName="/xl/charts/style60.xml" ContentType="application/vnd.ms-office.chartstyle+xml"/>
  <Override PartName="/xl/charts/colors60.xml" ContentType="application/vnd.ms-office.chartcolorstyle+xml"/>
  <Override PartName="/xl/theme/themeOverride75.xml" ContentType="application/vnd.openxmlformats-officedocument.themeOverride+xml"/>
  <Override PartName="/xl/drawings/drawing99.xml" ContentType="application/vnd.openxmlformats-officedocument.drawing+xml"/>
  <Override PartName="/xl/charts/chart120.xml" ContentType="application/vnd.openxmlformats-officedocument.drawingml.chart+xml"/>
  <Override PartName="/xl/charts/style61.xml" ContentType="application/vnd.ms-office.chartstyle+xml"/>
  <Override PartName="/xl/charts/colors61.xml" ContentType="application/vnd.ms-office.chartcolorstyle+xml"/>
  <Override PartName="/xl/theme/themeOverride76.xml" ContentType="application/vnd.openxmlformats-officedocument.themeOverride+xml"/>
  <Override PartName="/xl/drawings/drawing100.xml" ContentType="application/vnd.openxmlformats-officedocument.drawing+xml"/>
  <Override PartName="/xl/charts/chart121.xml" ContentType="application/vnd.openxmlformats-officedocument.drawingml.chart+xml"/>
  <Override PartName="/xl/charts/style62.xml" ContentType="application/vnd.ms-office.chartstyle+xml"/>
  <Override PartName="/xl/charts/colors62.xml" ContentType="application/vnd.ms-office.chartcolorstyle+xml"/>
  <Override PartName="/xl/theme/themeOverride77.xml" ContentType="application/vnd.openxmlformats-officedocument.themeOverride+xml"/>
  <Override PartName="/xl/drawings/drawing101.xml" ContentType="application/vnd.openxmlformats-officedocument.drawing+xml"/>
  <Override PartName="/xl/charts/chart122.xml" ContentType="application/vnd.openxmlformats-officedocument.drawingml.chart+xml"/>
  <Override PartName="/xl/charts/style63.xml" ContentType="application/vnd.ms-office.chartstyle+xml"/>
  <Override PartName="/xl/charts/colors63.xml" ContentType="application/vnd.ms-office.chartcolorstyle+xml"/>
  <Override PartName="/xl/theme/themeOverride78.xml" ContentType="application/vnd.openxmlformats-officedocument.themeOverride+xml"/>
  <Override PartName="/xl/drawings/drawing102.xml" ContentType="application/vnd.openxmlformats-officedocument.drawing+xml"/>
  <Override PartName="/xl/charts/chart123.xml" ContentType="application/vnd.openxmlformats-officedocument.drawingml.chart+xml"/>
  <Override PartName="/xl/charts/style64.xml" ContentType="application/vnd.ms-office.chartstyle+xml"/>
  <Override PartName="/xl/charts/colors64.xml" ContentType="application/vnd.ms-office.chartcolorstyle+xml"/>
  <Override PartName="/xl/theme/themeOverride79.xml" ContentType="application/vnd.openxmlformats-officedocument.themeOverride+xml"/>
  <Override PartName="/xl/drawings/drawing103.xml" ContentType="application/vnd.openxmlformats-officedocument.drawing+xml"/>
  <Override PartName="/xl/charts/chart124.xml" ContentType="application/vnd.openxmlformats-officedocument.drawingml.chart+xml"/>
  <Override PartName="/xl/charts/style65.xml" ContentType="application/vnd.ms-office.chartstyle+xml"/>
  <Override PartName="/xl/charts/colors65.xml" ContentType="application/vnd.ms-office.chartcolorstyle+xml"/>
  <Override PartName="/xl/theme/themeOverride80.xml" ContentType="application/vnd.openxmlformats-officedocument.themeOverride+xml"/>
  <Override PartName="/xl/drawings/drawing104.xml" ContentType="application/vnd.openxmlformats-officedocument.drawing+xml"/>
  <Override PartName="/xl/charts/chart125.xml" ContentType="application/vnd.openxmlformats-officedocument.drawingml.chart+xml"/>
  <Override PartName="/xl/charts/style66.xml" ContentType="application/vnd.ms-office.chartstyle+xml"/>
  <Override PartName="/xl/charts/colors66.xml" ContentType="application/vnd.ms-office.chartcolorstyle+xml"/>
  <Override PartName="/xl/theme/themeOverride81.xml" ContentType="application/vnd.openxmlformats-officedocument.themeOverride+xml"/>
  <Override PartName="/xl/drawings/drawing105.xml" ContentType="application/vnd.openxmlformats-officedocument.drawing+xml"/>
  <Override PartName="/xl/charts/chart126.xml" ContentType="application/vnd.openxmlformats-officedocument.drawingml.chart+xml"/>
  <Override PartName="/xl/charts/style67.xml" ContentType="application/vnd.ms-office.chartstyle+xml"/>
  <Override PartName="/xl/charts/colors67.xml" ContentType="application/vnd.ms-office.chartcolorstyle+xml"/>
  <Override PartName="/xl/theme/themeOverride82.xml" ContentType="application/vnd.openxmlformats-officedocument.themeOverride+xml"/>
  <Override PartName="/xl/drawings/drawing106.xml" ContentType="application/vnd.openxmlformats-officedocument.drawing+xml"/>
  <Override PartName="/xl/charts/chart127.xml" ContentType="application/vnd.openxmlformats-officedocument.drawingml.chart+xml"/>
  <Override PartName="/xl/charts/style68.xml" ContentType="application/vnd.ms-office.chartstyle+xml"/>
  <Override PartName="/xl/charts/colors68.xml" ContentType="application/vnd.ms-office.chartcolorstyle+xml"/>
  <Override PartName="/xl/theme/themeOverride83.xml" ContentType="application/vnd.openxmlformats-officedocument.themeOverride+xml"/>
  <Override PartName="/xl/drawings/drawing107.xml" ContentType="application/vnd.openxmlformats-officedocument.drawing+xml"/>
  <Override PartName="/xl/charts/chart128.xml" ContentType="application/vnd.openxmlformats-officedocument.drawingml.chart+xml"/>
  <Override PartName="/xl/charts/style69.xml" ContentType="application/vnd.ms-office.chartstyle+xml"/>
  <Override PartName="/xl/charts/colors69.xml" ContentType="application/vnd.ms-office.chartcolorstyle+xml"/>
  <Override PartName="/xl/theme/themeOverride84.xml" ContentType="application/vnd.openxmlformats-officedocument.themeOverride+xml"/>
  <Override PartName="/xl/drawings/drawing108.xml" ContentType="application/vnd.openxmlformats-officedocument.drawing+xml"/>
  <Override PartName="/xl/charts/chart129.xml" ContentType="application/vnd.openxmlformats-officedocument.drawingml.chart+xml"/>
  <Override PartName="/xl/charts/style70.xml" ContentType="application/vnd.ms-office.chartstyle+xml"/>
  <Override PartName="/xl/charts/colors70.xml" ContentType="application/vnd.ms-office.chartcolorstyle+xml"/>
  <Override PartName="/xl/theme/themeOverride85.xml" ContentType="application/vnd.openxmlformats-officedocument.themeOverride+xml"/>
  <Override PartName="/xl/drawings/drawing109.xml" ContentType="application/vnd.openxmlformats-officedocument.drawing+xml"/>
  <Override PartName="/xl/charts/chart130.xml" ContentType="application/vnd.openxmlformats-officedocument.drawingml.chart+xml"/>
  <Override PartName="/xl/charts/style71.xml" ContentType="application/vnd.ms-office.chartstyle+xml"/>
  <Override PartName="/xl/charts/colors71.xml" ContentType="application/vnd.ms-office.chartcolorstyle+xml"/>
  <Override PartName="/xl/theme/themeOverride86.xml" ContentType="application/vnd.openxmlformats-officedocument.themeOverride+xml"/>
  <Override PartName="/xl/drawings/drawing110.xml" ContentType="application/vnd.openxmlformats-officedocument.drawing+xml"/>
  <Override PartName="/xl/charts/chart131.xml" ContentType="application/vnd.openxmlformats-officedocument.drawingml.chart+xml"/>
  <Override PartName="/xl/charts/style72.xml" ContentType="application/vnd.ms-office.chartstyle+xml"/>
  <Override PartName="/xl/charts/colors72.xml" ContentType="application/vnd.ms-office.chartcolorstyle+xml"/>
  <Override PartName="/xl/theme/themeOverride87.xml" ContentType="application/vnd.openxmlformats-officedocument.themeOverride+xml"/>
  <Override PartName="/xl/drawings/drawing111.xml" ContentType="application/vnd.openxmlformats-officedocument.drawing+xml"/>
  <Override PartName="/xl/charts/chart132.xml" ContentType="application/vnd.openxmlformats-officedocument.drawingml.chart+xml"/>
  <Override PartName="/xl/charts/style73.xml" ContentType="application/vnd.ms-office.chartstyle+xml"/>
  <Override PartName="/xl/charts/colors73.xml" ContentType="application/vnd.ms-office.chartcolorstyle+xml"/>
  <Override PartName="/xl/theme/themeOverride88.xml" ContentType="application/vnd.openxmlformats-officedocument.themeOverride+xml"/>
  <Override PartName="/xl/drawings/drawing112.xml" ContentType="application/vnd.openxmlformats-officedocument.drawing+xml"/>
  <Override PartName="/xl/charts/chart133.xml" ContentType="application/vnd.openxmlformats-officedocument.drawingml.chart+xml"/>
  <Override PartName="/xl/charts/style74.xml" ContentType="application/vnd.ms-office.chartstyle+xml"/>
  <Override PartName="/xl/charts/colors74.xml" ContentType="application/vnd.ms-office.chartcolorstyle+xml"/>
  <Override PartName="/xl/theme/themeOverride89.xml" ContentType="application/vnd.openxmlformats-officedocument.themeOverride+xml"/>
  <Override PartName="/xl/drawings/drawing113.xml" ContentType="application/vnd.openxmlformats-officedocument.drawing+xml"/>
  <Override PartName="/xl/charts/chart134.xml" ContentType="application/vnd.openxmlformats-officedocument.drawingml.chart+xml"/>
  <Override PartName="/xl/charts/style75.xml" ContentType="application/vnd.ms-office.chartstyle+xml"/>
  <Override PartName="/xl/charts/colors75.xml" ContentType="application/vnd.ms-office.chartcolorstyle+xml"/>
  <Override PartName="/xl/theme/themeOverride90.xml" ContentType="application/vnd.openxmlformats-officedocument.themeOverride+xml"/>
  <Override PartName="/xl/drawings/drawing114.xml" ContentType="application/vnd.openxmlformats-officedocument.drawing+xml"/>
  <Override PartName="/xl/charts/chart135.xml" ContentType="application/vnd.openxmlformats-officedocument.drawingml.chart+xml"/>
  <Override PartName="/xl/charts/style76.xml" ContentType="application/vnd.ms-office.chartstyle+xml"/>
  <Override PartName="/xl/charts/colors76.xml" ContentType="application/vnd.ms-office.chartcolorstyle+xml"/>
  <Override PartName="/xl/theme/themeOverride91.xml" ContentType="application/vnd.openxmlformats-officedocument.themeOverride+xml"/>
  <Override PartName="/xl/drawings/drawing115.xml" ContentType="application/vnd.openxmlformats-officedocument.drawing+xml"/>
  <Override PartName="/xl/charts/chart136.xml" ContentType="application/vnd.openxmlformats-officedocument.drawingml.chart+xml"/>
  <Override PartName="/xl/charts/style77.xml" ContentType="application/vnd.ms-office.chartstyle+xml"/>
  <Override PartName="/xl/charts/colors77.xml" ContentType="application/vnd.ms-office.chartcolorstyle+xml"/>
  <Override PartName="/xl/theme/themeOverride92.xml" ContentType="application/vnd.openxmlformats-officedocument.themeOverride+xml"/>
  <Override PartName="/xl/drawings/drawing116.xml" ContentType="application/vnd.openxmlformats-officedocument.drawing+xml"/>
  <Override PartName="/xl/charts/chart137.xml" ContentType="application/vnd.openxmlformats-officedocument.drawingml.chart+xml"/>
  <Override PartName="/xl/charts/style78.xml" ContentType="application/vnd.ms-office.chartstyle+xml"/>
  <Override PartName="/xl/charts/colors78.xml" ContentType="application/vnd.ms-office.chartcolorstyle+xml"/>
  <Override PartName="/xl/theme/themeOverride93.xml" ContentType="application/vnd.openxmlformats-officedocument.themeOverride+xml"/>
  <Override PartName="/xl/drawings/drawing117.xml" ContentType="application/vnd.openxmlformats-officedocument.drawing+xml"/>
  <Override PartName="/xl/charts/chart138.xml" ContentType="application/vnd.openxmlformats-officedocument.drawingml.chart+xml"/>
  <Override PartName="/xl/charts/style79.xml" ContentType="application/vnd.ms-office.chartstyle+xml"/>
  <Override PartName="/xl/charts/colors79.xml" ContentType="application/vnd.ms-office.chartcolorstyle+xml"/>
  <Override PartName="/xl/theme/themeOverride94.xml" ContentType="application/vnd.openxmlformats-officedocument.themeOverride+xml"/>
  <Override PartName="/xl/drawings/drawing118.xml" ContentType="application/vnd.openxmlformats-officedocument.drawing+xml"/>
  <Override PartName="/xl/charts/chart139.xml" ContentType="application/vnd.openxmlformats-officedocument.drawingml.chart+xml"/>
  <Override PartName="/xl/charts/style80.xml" ContentType="application/vnd.ms-office.chartstyle+xml"/>
  <Override PartName="/xl/charts/colors80.xml" ContentType="application/vnd.ms-office.chartcolorstyle+xml"/>
  <Override PartName="/xl/theme/themeOverride95.xml" ContentType="application/vnd.openxmlformats-officedocument.themeOverride+xml"/>
  <Override PartName="/xl/drawings/drawing119.xml" ContentType="application/vnd.openxmlformats-officedocument.drawing+xml"/>
  <Override PartName="/xl/charts/chart140.xml" ContentType="application/vnd.openxmlformats-officedocument.drawingml.chart+xml"/>
  <Override PartName="/xl/charts/style81.xml" ContentType="application/vnd.ms-office.chartstyle+xml"/>
  <Override PartName="/xl/charts/colors81.xml" ContentType="application/vnd.ms-office.chartcolorstyle+xml"/>
  <Override PartName="/xl/theme/themeOverride96.xml" ContentType="application/vnd.openxmlformats-officedocument.themeOverride+xml"/>
  <Override PartName="/xl/drawings/drawing120.xml" ContentType="application/vnd.openxmlformats-officedocument.drawing+xml"/>
  <Override PartName="/xl/charts/chart141.xml" ContentType="application/vnd.openxmlformats-officedocument.drawingml.chart+xml"/>
  <Override PartName="/xl/charts/style82.xml" ContentType="application/vnd.ms-office.chartstyle+xml"/>
  <Override PartName="/xl/charts/colors82.xml" ContentType="application/vnd.ms-office.chartcolorstyle+xml"/>
  <Override PartName="/xl/theme/themeOverride97.xml" ContentType="application/vnd.openxmlformats-officedocument.themeOverride+xml"/>
  <Override PartName="/xl/drawings/drawing121.xml" ContentType="application/vnd.openxmlformats-officedocument.drawing+xml"/>
  <Override PartName="/xl/charts/chart142.xml" ContentType="application/vnd.openxmlformats-officedocument.drawingml.chart+xml"/>
  <Override PartName="/xl/charts/style83.xml" ContentType="application/vnd.ms-office.chartstyle+xml"/>
  <Override PartName="/xl/charts/colors83.xml" ContentType="application/vnd.ms-office.chartcolorstyle+xml"/>
  <Override PartName="/xl/theme/themeOverride98.xml" ContentType="application/vnd.openxmlformats-officedocument.themeOverride+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charts/chart143.xml" ContentType="application/vnd.openxmlformats-officedocument.drawingml.chart+xml"/>
  <Override PartName="/xl/theme/themeOverride99.xml" ContentType="application/vnd.openxmlformats-officedocument.themeOverride+xml"/>
  <Override PartName="/xl/drawings/drawing140.xml" ContentType="application/vnd.openxmlformats-officedocument.drawing+xml"/>
  <Override PartName="/xl/charts/chart144.xml" ContentType="application/vnd.openxmlformats-officedocument.drawingml.chart+xml"/>
  <Override PartName="/xl/theme/themeOverride100.xml" ContentType="application/vnd.openxmlformats-officedocument.themeOverride+xml"/>
  <Override PartName="/xl/drawings/drawing141.xml" ContentType="application/vnd.openxmlformats-officedocument.drawing+xml"/>
  <Override PartName="/xl/charts/chart145.xml" ContentType="application/vnd.openxmlformats-officedocument.drawingml.chart+xml"/>
  <Override PartName="/xl/charts/style84.xml" ContentType="application/vnd.ms-office.chartstyle+xml"/>
  <Override PartName="/xl/charts/colors84.xml" ContentType="application/vnd.ms-office.chartcolorstyle+xml"/>
  <Override PartName="/xl/theme/themeOverride101.xml" ContentType="application/vnd.openxmlformats-officedocument.themeOverride+xml"/>
  <Override PartName="/xl/drawings/drawing142.xml" ContentType="application/vnd.openxmlformats-officedocument.drawing+xml"/>
  <Override PartName="/xl/charts/chart146.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8"/>
  <workbookPr updateLinks="never" codeName="ThisWorkbook"/>
  <mc:AlternateContent xmlns:mc="http://schemas.openxmlformats.org/markup-compatibility/2006">
    <mc:Choice Requires="x15">
      <x15ac:absPath xmlns:x15ac="http://schemas.microsoft.com/office/spreadsheetml/2010/11/ac" url="K:\Boletín_Económico\2023\mayo_23\"/>
    </mc:Choice>
  </mc:AlternateContent>
  <xr:revisionPtr revIDLastSave="0" documentId="13_ncr:1_{9F3135B9-C767-4F11-B5A5-602FB0B7F9A9}" xr6:coauthVersionLast="36" xr6:coauthVersionMax="36" xr10:uidLastSave="{00000000-0000-0000-0000-000000000000}"/>
  <bookViews>
    <workbookView xWindow="0" yWindow="0" windowWidth="28800" windowHeight="11760" tabRatio="878" xr2:uid="{00000000-000D-0000-FFFF-FFFF00000000}"/>
  </bookViews>
  <sheets>
    <sheet name="Index" sheetId="125" r:id="rId1"/>
    <sheet name="T1" sheetId="4090" r:id="rId2"/>
    <sheet name="T2" sheetId="4105" r:id="rId3"/>
    <sheet name="T3" sheetId="4071" r:id="rId4"/>
    <sheet name="T4" sheetId="4072" r:id="rId5"/>
    <sheet name="T5" sheetId="4073" r:id="rId6"/>
    <sheet name="T6" sheetId="4074" r:id="rId7"/>
    <sheet name="T7" sheetId="4113" r:id="rId8"/>
    <sheet name="T8" sheetId="4112" r:id="rId9"/>
    <sheet name="T9" sheetId="4114" r:id="rId10"/>
    <sheet name="T10" sheetId="4115" r:id="rId11"/>
    <sheet name="T11" sheetId="4116" r:id="rId12"/>
    <sheet name="T12" sheetId="4117" r:id="rId13"/>
    <sheet name="T13" sheetId="4118" r:id="rId14"/>
    <sheet name="T14" sheetId="4119" r:id="rId15"/>
    <sheet name="T15" sheetId="4120" r:id="rId16"/>
    <sheet name="T16" sheetId="4121" r:id="rId17"/>
    <sheet name="T17" sheetId="3413" r:id="rId18"/>
    <sheet name="T18" sheetId="3881" r:id="rId19"/>
    <sheet name="T19" sheetId="3882" r:id="rId20"/>
    <sheet name="T20" sheetId="3954" r:id="rId21"/>
    <sheet name="T21" sheetId="3955" r:id="rId22"/>
    <sheet name="T22" sheetId="3414" r:id="rId23"/>
    <sheet name="T23" sheetId="3415" r:id="rId24"/>
    <sheet name="T24" sheetId="3416" r:id="rId25"/>
    <sheet name="T25" sheetId="3417" r:id="rId26"/>
    <sheet name="T26" sheetId="3419" r:id="rId27"/>
    <sheet name="T27" sheetId="3799" r:id="rId28"/>
    <sheet name="T28" sheetId="3420" r:id="rId29"/>
    <sheet name="T29" sheetId="3421" r:id="rId30"/>
    <sheet name="T30" sheetId="3427" r:id="rId31"/>
    <sheet name="T31" sheetId="4003" r:id="rId32"/>
    <sheet name="T32" sheetId="4004" r:id="rId33"/>
    <sheet name="T33" sheetId="4005" r:id="rId34"/>
    <sheet name="T34" sheetId="4006" r:id="rId35"/>
    <sheet name="T35" sheetId="4007" r:id="rId36"/>
    <sheet name="T36" sheetId="3428" r:id="rId37"/>
    <sheet name="T37" sheetId="3429" r:id="rId38"/>
    <sheet name="T38" sheetId="3430" r:id="rId39"/>
    <sheet name="T39" sheetId="4075" r:id="rId40"/>
    <sheet name="T40" sheetId="4076" r:id="rId41"/>
    <sheet name="T41" sheetId="4077" r:id="rId42"/>
    <sheet name="T42" sheetId="4078" r:id="rId43"/>
    <sheet name="T43" sheetId="4079" r:id="rId44"/>
    <sheet name="T44" sheetId="3434" r:id="rId45"/>
    <sheet name="F1" sheetId="4091" r:id="rId46"/>
    <sheet name="F2" sheetId="4092" r:id="rId47"/>
    <sheet name="F3" sheetId="4093" r:id="rId48"/>
    <sheet name="F4" sheetId="4094" r:id="rId49"/>
    <sheet name="F5" sheetId="4095" r:id="rId50"/>
    <sheet name="F6" sheetId="4096" r:id="rId51"/>
    <sheet name="F7" sheetId="4097" r:id="rId52"/>
    <sheet name="F8" sheetId="4098" r:id="rId53"/>
    <sheet name="F9" sheetId="4099" r:id="rId54"/>
    <sheet name="F10" sheetId="4100" r:id="rId55"/>
    <sheet name="F11" sheetId="3950" r:id="rId56"/>
    <sheet name="F12" sheetId="3949" r:id="rId57"/>
    <sheet name="F13" sheetId="4101" r:id="rId58"/>
    <sheet name="F14" sheetId="3951" r:id="rId59"/>
    <sheet name="F15" sheetId="3952" r:id="rId60"/>
    <sheet name="F16" sheetId="3953" r:id="rId61"/>
    <sheet name="F17" sheetId="4102" r:id="rId62"/>
    <sheet name="F18" sheetId="4103" r:id="rId63"/>
    <sheet name="F19" sheetId="4104" r:id="rId64"/>
    <sheet name="F20" sheetId="4106" r:id="rId65"/>
    <sheet name="F21" sheetId="4063" r:id="rId66"/>
    <sheet name="F22" sheetId="4064" r:id="rId67"/>
    <sheet name="F23" sheetId="4065" r:id="rId68"/>
    <sheet name="F24" sheetId="4066" r:id="rId69"/>
    <sheet name="F25" sheetId="4067" r:id="rId70"/>
    <sheet name="F26" sheetId="4068" r:id="rId71"/>
    <sheet name="F27" sheetId="4069" r:id="rId72"/>
    <sheet name="F28" sheetId="4070" r:id="rId73"/>
    <sheet name="F29" sheetId="4107" r:id="rId74"/>
    <sheet name="F30" sheetId="4108" r:id="rId75"/>
    <sheet name="F31" sheetId="4109" r:id="rId76"/>
    <sheet name="F32" sheetId="4110" r:id="rId77"/>
    <sheet name="F33" sheetId="4111" r:id="rId78"/>
    <sheet name="F34" sheetId="4122" r:id="rId79"/>
    <sheet name="F35" sheetId="4123" r:id="rId80"/>
    <sheet name="F36" sheetId="1320" r:id="rId81"/>
    <sheet name="F37" sheetId="903" r:id="rId82"/>
    <sheet name="F38" sheetId="3363" r:id="rId83"/>
    <sheet name="F39" sheetId="3364" r:id="rId84"/>
    <sheet name="F40" sheetId="3365" r:id="rId85"/>
    <sheet name="F41" sheetId="3956" r:id="rId86"/>
    <sheet name="F42" sheetId="3957" r:id="rId87"/>
    <sheet name="F43" sheetId="3958" r:id="rId88"/>
    <sheet name="F44" sheetId="3959" r:id="rId89"/>
    <sheet name="F45" sheetId="3980" r:id="rId90"/>
    <sheet name="F46" sheetId="3981" r:id="rId91"/>
    <sheet name="F47" sheetId="3982" r:id="rId92"/>
    <sheet name="F48" sheetId="3983" r:id="rId93"/>
    <sheet name="F49" sheetId="3984" r:id="rId94"/>
    <sheet name="F50" sheetId="3985" r:id="rId95"/>
    <sheet name="F51" sheetId="3986" r:id="rId96"/>
    <sheet name="F52" sheetId="3987" r:id="rId97"/>
    <sheet name="F53" sheetId="4132" r:id="rId98"/>
    <sheet name="F54" sheetId="3975" r:id="rId99"/>
    <sheet name="F55-56" sheetId="3976" r:id="rId100"/>
    <sheet name="F57-58" sheetId="3977" r:id="rId101"/>
    <sheet name="F59-60" sheetId="3978" r:id="rId102"/>
    <sheet name="F61" sheetId="3979" r:id="rId103"/>
    <sheet name="F62" sheetId="3945" r:id="rId104"/>
    <sheet name="F63" sheetId="3946" r:id="rId105"/>
    <sheet name="F64" sheetId="3947" r:id="rId106"/>
    <sheet name="F65" sheetId="3961" r:id="rId107"/>
    <sheet name="F66" sheetId="3960" r:id="rId108"/>
    <sheet name="F67" sheetId="3962" r:id="rId109"/>
    <sheet name="F68" sheetId="3963" r:id="rId110"/>
    <sheet name="F69" sheetId="3970" r:id="rId111"/>
    <sheet name="F70" sheetId="3964" r:id="rId112"/>
    <sheet name="F71" sheetId="3965" r:id="rId113"/>
    <sheet name="F72" sheetId="3966" r:id="rId114"/>
    <sheet name="F73" sheetId="3967" r:id="rId115"/>
    <sheet name="F74" sheetId="3968" r:id="rId116"/>
    <sheet name="F75" sheetId="3969" r:id="rId117"/>
    <sheet name="F76-79" sheetId="3971" r:id="rId118"/>
    <sheet name="F80" sheetId="2839" r:id="rId119"/>
    <sheet name="F81" sheetId="2841" r:id="rId120"/>
    <sheet name="F82" sheetId="4136" r:id="rId121"/>
    <sheet name="F83" sheetId="3988" r:id="rId122"/>
    <sheet name="F84" sheetId="3989" r:id="rId123"/>
    <sheet name="F85" sheetId="3990" r:id="rId124"/>
    <sheet name="F86" sheetId="3991" r:id="rId125"/>
    <sheet name="F87" sheetId="3992" r:id="rId126"/>
    <sheet name="F88" sheetId="3993" r:id="rId127"/>
    <sheet name="F89" sheetId="3994" r:id="rId128"/>
    <sheet name="F90" sheetId="3995" r:id="rId129"/>
    <sheet name="F91" sheetId="3996" r:id="rId130"/>
    <sheet name="F92" sheetId="3997" r:id="rId131"/>
    <sheet name="F93" sheetId="3998" r:id="rId132"/>
    <sheet name="F94" sheetId="3999" r:id="rId133"/>
    <sheet name="F95" sheetId="4000" r:id="rId134"/>
    <sheet name="F96-97" sheetId="4008" r:id="rId135"/>
    <sheet name="F98-99" sheetId="4009" r:id="rId136"/>
    <sheet name="F100-101" sheetId="4010" r:id="rId137"/>
    <sheet name="F102" sheetId="4014" r:id="rId138"/>
    <sheet name="F103" sheetId="4001" r:id="rId139"/>
    <sheet name="F104" sheetId="4002" r:id="rId140"/>
    <sheet name="F105" sheetId="4015" r:id="rId141"/>
    <sheet name="F106" sheetId="4016" r:id="rId142"/>
    <sheet name="F107" sheetId="4137" r:id="rId143"/>
    <sheet name="F108" sheetId="4018" r:id="rId144"/>
    <sheet name="F109" sheetId="4138" r:id="rId145"/>
    <sheet name="F110" sheetId="4020" r:id="rId146"/>
    <sheet name="F111" sheetId="4021" r:id="rId147"/>
    <sheet name="F112" sheetId="4022" r:id="rId148"/>
    <sheet name="F113" sheetId="4023" r:id="rId149"/>
    <sheet name="F114" sheetId="4024" r:id="rId150"/>
    <sheet name="F115" sheetId="4025" r:id="rId151"/>
    <sheet name="F116" sheetId="4026" r:id="rId152"/>
    <sheet name="F117" sheetId="4027" r:id="rId153"/>
    <sheet name="F118" sheetId="4028" r:id="rId154"/>
    <sheet name="F119" sheetId="4029" r:id="rId155"/>
    <sheet name="F120" sheetId="4030" r:id="rId156"/>
    <sheet name="F121" sheetId="4031" r:id="rId157"/>
    <sheet name="F122" sheetId="4032" r:id="rId158"/>
    <sheet name="F123" sheetId="4033" r:id="rId159"/>
    <sheet name="F124" sheetId="4034" r:id="rId160"/>
    <sheet name="F125" sheetId="4035" r:id="rId161"/>
    <sheet name="F126" sheetId="4036" r:id="rId162"/>
    <sheet name="F127" sheetId="4037" r:id="rId163"/>
    <sheet name="F128" sheetId="4038" r:id="rId164"/>
    <sheet name="F129" sheetId="4124" r:id="rId165"/>
    <sheet name="F130" sheetId="4125" r:id="rId166"/>
    <sheet name="F131" sheetId="4126" r:id="rId167"/>
    <sheet name="F132" sheetId="4127" r:id="rId168"/>
    <sheet name="F133" sheetId="4128" r:id="rId169"/>
    <sheet name="F134" sheetId="4129" r:id="rId170"/>
    <sheet name="F135" sheetId="4130" r:id="rId171"/>
    <sheet name="F136" sheetId="4131" r:id="rId172"/>
    <sheet name="F137" sheetId="4045" r:id="rId173"/>
    <sheet name="F138" sheetId="4046" r:id="rId174"/>
    <sheet name="F139" sheetId="4047" r:id="rId175"/>
    <sheet name="F140" sheetId="4048" r:id="rId176"/>
    <sheet name="F141" sheetId="4049" r:id="rId177"/>
    <sheet name="F142" sheetId="4051" r:id="rId178"/>
    <sheet name="F143" sheetId="4052" r:id="rId179"/>
    <sheet name="F144" sheetId="4053" r:id="rId180"/>
    <sheet name="F145" sheetId="4054" r:id="rId181"/>
    <sheet name="F146" sheetId="4055" r:id="rId182"/>
    <sheet name="F147" sheetId="4056" r:id="rId183"/>
    <sheet name="F148" sheetId="4057" r:id="rId184"/>
    <sheet name="F149" sheetId="4058" r:id="rId185"/>
    <sheet name="F150" sheetId="4059" r:id="rId186"/>
    <sheet name="F151" sheetId="4060" r:id="rId187"/>
    <sheet name="F152" sheetId="4061" r:id="rId188"/>
    <sheet name="F153" sheetId="4062" r:id="rId189"/>
    <sheet name="F154" sheetId="4039" r:id="rId190"/>
    <sheet name="F155" sheetId="4040" r:id="rId191"/>
    <sheet name="F156" sheetId="4041" r:id="rId192"/>
    <sheet name="F157" sheetId="4042" r:id="rId193"/>
    <sheet name="F158" sheetId="4080" r:id="rId194"/>
    <sheet name="F159" sheetId="4081" r:id="rId195"/>
    <sheet name="F160" sheetId="4082" r:id="rId196"/>
    <sheet name="F161" sheetId="4083" r:id="rId197"/>
    <sheet name="F162-173 empleo por municipio" sheetId="3046" r:id="rId198"/>
  </sheets>
  <definedNames>
    <definedName name="_xlnm._FilterDatabase" localSheetId="54" hidden="1">'F10'!$A$6:$E$26</definedName>
    <definedName name="_xlnm._FilterDatabase" localSheetId="147" hidden="1">'F112'!$A$5:$B$38</definedName>
    <definedName name="_xlnm._FilterDatabase" localSheetId="149" hidden="1">'F114'!$A$5:$B$38</definedName>
    <definedName name="_xlnm._FilterDatabase" localSheetId="150" hidden="1">'F115'!$A$5:$B$38</definedName>
    <definedName name="_xlnm._FilterDatabase" localSheetId="153" hidden="1">'F118'!$A$5:$B$38</definedName>
    <definedName name="_xlnm._FilterDatabase" localSheetId="56" hidden="1">'F12'!$A$6:$K$6</definedName>
    <definedName name="_xlnm._FilterDatabase" localSheetId="155" hidden="1">'F120'!$A$5:$B$38</definedName>
    <definedName name="_xlnm._FilterDatabase" localSheetId="159" hidden="1">'F124'!$A$5:$B$37</definedName>
    <definedName name="_xlnm._FilterDatabase" localSheetId="160" hidden="1">'F125'!$A$5:$B$38</definedName>
    <definedName name="_xlnm._FilterDatabase" localSheetId="161" hidden="1">'F126'!$A$5:$B$38</definedName>
    <definedName name="_xlnm._FilterDatabase" localSheetId="162" hidden="1">'F127'!$A$5:$B$38</definedName>
    <definedName name="_xlnm._FilterDatabase" localSheetId="163" hidden="1">'F128'!$A$5:$B$38</definedName>
    <definedName name="_xlnm._FilterDatabase" localSheetId="168" hidden="1">'F133'!$A$5:$B$24</definedName>
    <definedName name="_xlnm._FilterDatabase" localSheetId="171" hidden="1">'F136'!$A$5:$B$24</definedName>
    <definedName name="_xlnm._FilterDatabase" localSheetId="190" hidden="1">'F155'!$A$6:$E$6</definedName>
    <definedName name="_xlnm._FilterDatabase" localSheetId="191" hidden="1">'F156'!$A$6:$E$38</definedName>
    <definedName name="_xlnm._FilterDatabase" localSheetId="192" hidden="1">'F157'!$A$5:$D$5</definedName>
    <definedName name="_xlnm._FilterDatabase" localSheetId="62" hidden="1">'F18'!$A$6:$G$38</definedName>
    <definedName name="_xlnm._FilterDatabase" localSheetId="63" hidden="1">'F19'!$A$6:$I$6</definedName>
    <definedName name="_xlnm._FilterDatabase" localSheetId="66" hidden="1">'F22'!$A$6:$B$39</definedName>
    <definedName name="_xlnm._FilterDatabase" localSheetId="67" hidden="1">'F23'!$A$7:$B$40</definedName>
    <definedName name="_xlnm._FilterDatabase" localSheetId="89" hidden="1">'F45'!$A$6:$D$6</definedName>
    <definedName name="_xlnm._FilterDatabase" localSheetId="90" hidden="1">'F46'!$A$6:$D$37</definedName>
    <definedName name="_xlnm._FilterDatabase" localSheetId="91" hidden="1">'F47'!$A$6:$D$37</definedName>
    <definedName name="_xlnm._FilterDatabase" localSheetId="92" hidden="1">'F48'!$A$6:$D$37</definedName>
    <definedName name="_xlnm._FilterDatabase" localSheetId="93" hidden="1">'F49'!$A$6:$D$37</definedName>
    <definedName name="_xlnm._FilterDatabase" localSheetId="94" hidden="1">'F50'!$A$6:$D$37</definedName>
    <definedName name="_xlnm._FilterDatabase" localSheetId="95" hidden="1">'F51'!$A$6:$D$38</definedName>
    <definedName name="_xlnm._FilterDatabase" localSheetId="96" hidden="1">'F52'!$A$6:$D$38</definedName>
    <definedName name="_xlnm._FilterDatabase" localSheetId="102" hidden="1">'F61'!$A$6:$D$39</definedName>
    <definedName name="_xlnm._FilterDatabase" localSheetId="104" hidden="1">'F63'!$A$6:$B$6</definedName>
    <definedName name="_xlnm._FilterDatabase" localSheetId="105" hidden="1">'F64'!$A$6:$B$6</definedName>
    <definedName name="_xlnm._FilterDatabase" localSheetId="108" hidden="1">'F67'!$A$6:$D$6</definedName>
    <definedName name="_xlnm._FilterDatabase" localSheetId="110" hidden="1">'F69'!$A$6:$S$39</definedName>
    <definedName name="_xlnm._FilterDatabase" localSheetId="51" hidden="1">'F7'!$A$6:$C$26</definedName>
    <definedName name="_xlnm._FilterDatabase" localSheetId="111" hidden="1">'F70'!$A$6:$F$6</definedName>
    <definedName name="_xlnm._FilterDatabase" localSheetId="112" hidden="1">'F71'!$A$6:$F$6</definedName>
    <definedName name="_xlnm._FilterDatabase" localSheetId="117" hidden="1">'F76-79'!$A$6:$I$131</definedName>
    <definedName name="_xlnm._FilterDatabase" localSheetId="118" hidden="1">'F80'!$A$5:$C$97</definedName>
    <definedName name="_xlnm._FilterDatabase" localSheetId="121" hidden="1">'F83'!#REF!</definedName>
    <definedName name="_xlnm._FilterDatabase" localSheetId="124" hidden="1">'F86'!$A$27:$D$27</definedName>
    <definedName name="_xlnm._FilterDatabase" localSheetId="126" hidden="1">'F88'!$A$40:$C$40</definedName>
    <definedName name="_xlnm._FilterDatabase" localSheetId="53" hidden="1">'F9'!$A$6:$E$26</definedName>
    <definedName name="_xlnm._FilterDatabase" localSheetId="135" hidden="1">'F98-99'!$A$6:$D$39</definedName>
    <definedName name="_xlnm._FilterDatabase" localSheetId="11" hidden="1">'T11'!$A$6:$D$26</definedName>
    <definedName name="_xlnm._FilterDatabase" localSheetId="15" hidden="1">'T15'!$A$6:$D$26</definedName>
    <definedName name="_xlnm._FilterDatabase" localSheetId="16" hidden="1">'T16'!$A$6:$D$26</definedName>
    <definedName name="_xlnm._FilterDatabase" localSheetId="2" hidden="1">'T2'!$A$7:$C$7</definedName>
    <definedName name="_xlnm._FilterDatabase" localSheetId="22" hidden="1">'T23'!$A$22:$E$146</definedName>
    <definedName name="_xlnm._FilterDatabase" localSheetId="23" hidden="1">'T23'!$A$22:$E$146</definedName>
    <definedName name="_xlnm._FilterDatabase" localSheetId="24" hidden="1">'T24'!#REF!</definedName>
    <definedName name="_xlnm._FilterDatabase" localSheetId="36" hidden="1">'T36'!#REF!</definedName>
    <definedName name="actividad" localSheetId="44" hidden="1">{"'III15-0095'!$A$1:$N$151"}</definedName>
    <definedName name="actividad" hidden="1">{"'III15-0095'!$A$1:$N$151"}</definedName>
    <definedName name="dos" hidden="1">{"'III15-0095'!$A$1:$N$151"}</definedName>
    <definedName name="dos_1" hidden="1">{"'III15-0095'!$A$1:$N$151"}</definedName>
    <definedName name="dos_Dos" hidden="1">{"'III15-0095'!$A$1:$N$151"}</definedName>
    <definedName name="HTLML" hidden="1">{"'III15-0095'!$A$1:$N$151"}</definedName>
    <definedName name="HTML_CodePage" hidden="1">1252</definedName>
    <definedName name="HTML_Control" localSheetId="133" hidden="1">{"'III15-0095'!$A$1:$N$151"}</definedName>
    <definedName name="HTML_Control" localSheetId="29" hidden="1">{"'III15-0095'!$A$1:$N$151"}</definedName>
    <definedName name="HTML_Control" localSheetId="44" hidden="1">{"'III15-0095'!$A$1:$N$151"}</definedName>
    <definedName name="HTML_Control" hidden="1">{"'III15-0095'!$A$1:$N$151"}</definedName>
    <definedName name="HTML_Description" hidden="1">""</definedName>
    <definedName name="HTML_Email" hidden="1">""</definedName>
    <definedName name="HTML_Header" hidden="1">""</definedName>
    <definedName name="HTML_LastUpdate" hidden="1">"07/02/2007"</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"G:\EstadInternet\Cap-3\0095.htm"</definedName>
    <definedName name="HTML_Title" hidden="1">""</definedName>
    <definedName name="Start10">'T9'!$H$1:$I$1</definedName>
    <definedName name="Start100">'F55-56'!$H$1:$I$1</definedName>
    <definedName name="Start101">'F57-58'!$H$1:$I$1</definedName>
    <definedName name="Start102">'F59-60'!$H$1:$I$1</definedName>
    <definedName name="Start103">'F61'!$H$1:$I$1</definedName>
    <definedName name="Start104">'F62'!$H$1:$I$1</definedName>
    <definedName name="Start105">'F63'!$H$1:$I$1</definedName>
    <definedName name="Start106">'F64'!$H$1:$I$1</definedName>
    <definedName name="Start107">'F65'!$H$1:$I$1</definedName>
    <definedName name="Start108">'F66'!$H$1:$I$1</definedName>
    <definedName name="Start109">'F67'!$H$1:$I$1</definedName>
    <definedName name="Start11">'T10'!$H$1:$I$1</definedName>
    <definedName name="Start110">'F68'!$H$1:$I$1</definedName>
    <definedName name="Start111">'F69'!$H$1:$I$1</definedName>
    <definedName name="Start112">'F70'!$H$1:$I$1</definedName>
    <definedName name="Start113">'F71'!$H$1:$I$1</definedName>
    <definedName name="Start114">'F72'!$H$1:$I$1</definedName>
    <definedName name="Start115">'F73'!$H$1:$I$1</definedName>
    <definedName name="Start116">'F74'!$H$1:$I$1</definedName>
    <definedName name="Start117">'F75'!$H$1:$I$1</definedName>
    <definedName name="Start118">'F76-79'!$H$1:$I$1</definedName>
    <definedName name="Start119">'F80'!$H$1:$I$1</definedName>
    <definedName name="Start12">'T11'!$H$1:$I$1</definedName>
    <definedName name="Start120">'F81'!$H$1:$I$1</definedName>
    <definedName name="Start121">'F82'!$H$1:$I$1</definedName>
    <definedName name="Start122">'F83'!$H$1:$I$1</definedName>
    <definedName name="Start123">'F84'!$H$1:$I$1</definedName>
    <definedName name="Start124">'F85'!$H$1:$I$1</definedName>
    <definedName name="Start125">'F86'!$H$1:$I$1</definedName>
    <definedName name="Start126">'F87'!$H$1:$I$1</definedName>
    <definedName name="Start127">'F88'!$H$1:$I$1</definedName>
    <definedName name="Start128">'F89'!$H$1:$I$1</definedName>
    <definedName name="Start129">'F90'!$H$1:$I$1</definedName>
    <definedName name="Start13">'T12'!$H$1:$I$1</definedName>
    <definedName name="Start130">'F91'!$H$1:$I$1</definedName>
    <definedName name="Start131">'F92'!$H$1:$I$1</definedName>
    <definedName name="Start132">'F93'!$H$1:$I$1</definedName>
    <definedName name="Start133">'F94'!$H$1:$I$1</definedName>
    <definedName name="Start134">'F95'!$H$1:$I$1</definedName>
    <definedName name="Start135">'F96-97'!$H$1:$I$1</definedName>
    <definedName name="Start136">'F98-99'!$H$1:$I$1</definedName>
    <definedName name="Start137">'F100-101'!$H$1:$I$1</definedName>
    <definedName name="Start138">'F102'!$H$1:$I$1</definedName>
    <definedName name="Start139">'F103'!$H$1:$I$1</definedName>
    <definedName name="Start14">'T13'!$H$1:$I$1</definedName>
    <definedName name="Start140">'F104'!$H$1:$I$1</definedName>
    <definedName name="Start141">'F105'!$H$1:$I$1</definedName>
    <definedName name="Start142">'F106'!$H$1:$I$1</definedName>
    <definedName name="Start143">'F107'!$H$1:$I$1</definedName>
    <definedName name="Start144">'F108'!$H$1:$I$1</definedName>
    <definedName name="Start145">'F109'!$H$1:$I$1</definedName>
    <definedName name="Start146">'F110'!$H$1:$I$1</definedName>
    <definedName name="Start147">'F111'!$H$1:$I$1</definedName>
    <definedName name="Start148">'F112'!$H$1:$I$1</definedName>
    <definedName name="Start149">'F113'!$H$1:$I$1</definedName>
    <definedName name="Start15">'T14'!$H$1:$I$1</definedName>
    <definedName name="Start150">'F114'!$H$1:$I$1</definedName>
    <definedName name="Start151">'F115'!$H$1:$I$1</definedName>
    <definedName name="Start152">'F116'!$H$1:$I$1</definedName>
    <definedName name="Start153">'F117'!$H$1:$I$1</definedName>
    <definedName name="Start154">'F118'!$H$1:$I$1</definedName>
    <definedName name="Start155">'F119'!$H$1:$I$1</definedName>
    <definedName name="Start156">'F120'!$H$1:$I$1</definedName>
    <definedName name="Start157">'F121'!$H$1:$I$1</definedName>
    <definedName name="Start158">'F122'!$H$1:$I$1</definedName>
    <definedName name="Start159">'F123'!$H$1:$I$1</definedName>
    <definedName name="Start16">'T15'!$H$1:$I$1</definedName>
    <definedName name="Start160">'F124'!$H$1:$I$1</definedName>
    <definedName name="Start161">'F125'!$H$1:$I$1</definedName>
    <definedName name="Start162">'F126'!$H$1:$I$1</definedName>
    <definedName name="Start163">'F127'!$H$1:$I$1</definedName>
    <definedName name="Start164">'F128'!$H$1:$I$1</definedName>
    <definedName name="Start165">'F129'!$H$1:$I$1</definedName>
    <definedName name="Start166">'F130'!$H$1:$I$1</definedName>
    <definedName name="Start167">'F131'!$H$1:$I$1</definedName>
    <definedName name="Start168">'F132'!$H$1:$I$1</definedName>
    <definedName name="Start169">'F133'!$H$1:$I$1</definedName>
    <definedName name="Start17">'T16'!$H$1:$I$1</definedName>
    <definedName name="Start170">'F134'!$H$1:$I$1</definedName>
    <definedName name="Start171">'F135'!$H$1:$I$1</definedName>
    <definedName name="Start172">'F136'!$H$1:$I$1</definedName>
    <definedName name="Start173">'F137'!$H$1:$I$1</definedName>
    <definedName name="Start174">'F138'!$H$1:$I$1</definedName>
    <definedName name="Start175">'F139'!$H$1:$I$1</definedName>
    <definedName name="Start176">'F140'!$H$1:$I$1</definedName>
    <definedName name="Start177">'F141'!$H$1:$I$1</definedName>
    <definedName name="Start178">'F142'!$H$1:$I$1</definedName>
    <definedName name="Start179">'F143'!$H$1:$I$1</definedName>
    <definedName name="Start18">'T17'!$H$1:$I$1</definedName>
    <definedName name="Start180">'F144'!$H$1:$I$1</definedName>
    <definedName name="Start181">'F145'!$H$1:$I$1</definedName>
    <definedName name="Start182">'F146'!$H$1:$I$1</definedName>
    <definedName name="Start183">'F147'!$H$1:$I$1</definedName>
    <definedName name="Start184">'F148'!$H$1:$I$1</definedName>
    <definedName name="Start185">'F149'!$H$1:$I$1</definedName>
    <definedName name="Start186">'F150'!$H$1:$I$1</definedName>
    <definedName name="Start187">'F151'!$H$1:$I$1</definedName>
    <definedName name="Start188">'F152'!$H$1:$I$1</definedName>
    <definedName name="Start189">'F153'!$H$1:$I$1</definedName>
    <definedName name="Start19">'T18'!$H$1:$I$1</definedName>
    <definedName name="Start190">'F154'!$H$1:$I$1</definedName>
    <definedName name="Start191">'F155'!$H$1:$I$1</definedName>
    <definedName name="Start192">'F156'!$H$1:$I$1</definedName>
    <definedName name="Start193">'F157'!$H$1:$I$1</definedName>
    <definedName name="Start194">'F158'!$H$1:$I$1</definedName>
    <definedName name="Start195">'F159'!$H$1:$I$1</definedName>
    <definedName name="Start196">'F160'!$H$1:$I$1</definedName>
    <definedName name="Start197">'F161'!$H$1:$I$1</definedName>
    <definedName name="Start198">'F162-173 empleo por municipio'!$H$1:$I$1</definedName>
    <definedName name="Start2">'T1'!$H$1:$I$1</definedName>
    <definedName name="Start20">'T19'!$H$1:$I$1</definedName>
    <definedName name="Start21">'T20'!$H$1:$I$1</definedName>
    <definedName name="Start22">'T21'!$H$1:$I$1</definedName>
    <definedName name="Start23">'T22'!$H$1:$I$1</definedName>
    <definedName name="Start24">'T23'!$H$1:$I$1</definedName>
    <definedName name="Start25">'T24'!$H$1:$I$1</definedName>
    <definedName name="Start26">'T25'!$H$1:$I$1</definedName>
    <definedName name="Start27">'T26'!$H$1:$I$1</definedName>
    <definedName name="Start28">'T27'!$H$1:$I$1</definedName>
    <definedName name="Start29">'T28'!$H$1:$I$1</definedName>
    <definedName name="Start3">'T2'!$H$1:$I$1</definedName>
    <definedName name="Start30">'T29'!$H$1:$I$1</definedName>
    <definedName name="Start31">'T30'!$H$1:$I$1</definedName>
    <definedName name="Start32">'T31'!$H$1:$I$1</definedName>
    <definedName name="Start33">'T32'!$H$1:$I$1</definedName>
    <definedName name="Start34">'T33'!$H$1:$I$1</definedName>
    <definedName name="Start35">'T34'!$H$1:$I$1</definedName>
    <definedName name="Start36">'T35'!$H$1:$I$1</definedName>
    <definedName name="Start37">'T36'!$H$1:$I$1</definedName>
    <definedName name="Start38">'T37'!$H$1:$I$1</definedName>
    <definedName name="Start39">'T38'!$H$1:$I$1</definedName>
    <definedName name="Start4">'T3'!$H$1:$I$1</definedName>
    <definedName name="Start40">'T39'!$H$1:$I$1</definedName>
    <definedName name="Start41">'T40'!$H$1:$I$1</definedName>
    <definedName name="Start42">'T41'!$H$1:$I$1</definedName>
    <definedName name="Start43">'T42'!$H$1:$I$1</definedName>
    <definedName name="Start44">'T43'!$H$1:$I$1</definedName>
    <definedName name="Start45">'T44'!$H$1:$I$1</definedName>
    <definedName name="Start46">'F1'!$H$1:$I$1</definedName>
    <definedName name="Start47">'F2'!$H$1:$I$1</definedName>
    <definedName name="Start48">'F3'!$H$1:$I$1</definedName>
    <definedName name="Start49">'F4'!$H$1:$I$1</definedName>
    <definedName name="Start5">'T4'!$H$1:$I$1</definedName>
    <definedName name="Start50">'F5'!$H$1:$I$1</definedName>
    <definedName name="Start51">'F6'!$H$1:$I$1</definedName>
    <definedName name="Start52">'F7'!$H$1:$I$1</definedName>
    <definedName name="Start53">'F8'!$H$1:$I$1</definedName>
    <definedName name="Start54">'F9'!$H$1:$I$1</definedName>
    <definedName name="Start55">'F10'!$H$1:$I$1</definedName>
    <definedName name="Start56">'F11'!$H$1:$I$1</definedName>
    <definedName name="Start57">'F12'!$H$1:$I$1</definedName>
    <definedName name="Start58">'F13'!$H$1:$I$1</definedName>
    <definedName name="Start59">'F14'!$H$1:$I$1</definedName>
    <definedName name="Start6">'T5'!$H$1:$I$1</definedName>
    <definedName name="Start60">'F15'!$H$1:$I$1</definedName>
    <definedName name="Start61">'F16'!$H$1:$I$1</definedName>
    <definedName name="Start62">'F17'!$H$1:$I$1</definedName>
    <definedName name="Start63">'F18'!$H$1:$I$1</definedName>
    <definedName name="Start64">'F19'!$H$1:$I$1</definedName>
    <definedName name="Start65">'F20'!$H$1:$I$1</definedName>
    <definedName name="Start66">'F21'!$H$1:$I$1</definedName>
    <definedName name="Start67">'F22'!$H$1:$I$1</definedName>
    <definedName name="Start68">'F23'!$H$1:$I$1</definedName>
    <definedName name="Start69">'F24'!$H$1:$I$1</definedName>
    <definedName name="Start7">'T6'!$H$1:$I$1</definedName>
    <definedName name="Start70">'F25'!$H$1:$I$1</definedName>
    <definedName name="Start71">'F26'!$H$1:$I$1</definedName>
    <definedName name="Start72">'F27'!$H$1:$I$1</definedName>
    <definedName name="Start73">'F28'!$H$1:$I$1</definedName>
    <definedName name="Start74">'F29'!$H$1:$I$1</definedName>
    <definedName name="Start75">'F30'!$H$1:$I$1</definedName>
    <definedName name="Start76">'F31'!$H$1:$I$1</definedName>
    <definedName name="Start77">'F32'!$H$1:$I$1</definedName>
    <definedName name="Start78">'F33'!$H$1:$I$1</definedName>
    <definedName name="Start79">'F34'!$H$1:$I$1</definedName>
    <definedName name="Start8">'T7'!$H$1:$I$1</definedName>
    <definedName name="Start80">'F35'!$H$1:$I$1</definedName>
    <definedName name="Start81">'F36'!$H$1:$I$1</definedName>
    <definedName name="Start82">'F37'!$H$1:$I$1</definedName>
    <definedName name="Start83">'F38'!$H$1:$I$1</definedName>
    <definedName name="Start84">'F39'!$H$1:$I$1</definedName>
    <definedName name="Start85">'F40'!$H$1:$I$1</definedName>
    <definedName name="Start86">'F41'!$H$1:$I$1</definedName>
    <definedName name="Start87">'F42'!$H$1:$I$1</definedName>
    <definedName name="Start88">'F43'!$H$1:$I$1</definedName>
    <definedName name="Start89">'F44'!$H$1:$I$1</definedName>
    <definedName name="Start9">'T8'!$H$1:$I$1</definedName>
    <definedName name="Start90">'F45'!$H$1:$I$1</definedName>
    <definedName name="Start91">'F46'!$H$1:$I$1</definedName>
    <definedName name="Start92">'F47'!$H$1:$I$1</definedName>
    <definedName name="Start93">'F48'!$H$1:$I$1</definedName>
    <definedName name="Start94">'F49'!$H$1:$I$1</definedName>
    <definedName name="Start95">'F50'!$H$1:$I$1</definedName>
    <definedName name="Start96">'F51'!$H$1:$I$1</definedName>
    <definedName name="Start97">'F52'!$H$1:$I$1</definedName>
    <definedName name="Start98">'F53'!$H$1:$I$1</definedName>
    <definedName name="Start99">'F54'!$H$1:$I$1</definedName>
  </definedNames>
  <calcPr calcId="191029"/>
  <extLst>
    <ext xmlns:x15="http://schemas.microsoft.com/office/spreadsheetml/2010/11/main" uri="{FCE2AD5D-F65C-4FA6-A056-5C36A1767C68}">
      <x15:dataModel>
        <x15:modelTables>
          <x15:modelTable id="PIB-68ec75f6-bbc0-436b-b2d0-854d6d018720" name="PIB" connection="Excel base_PIBE"/>
        </x15:modelTables>
      </x15:dataModel>
    </ext>
  </extLst>
</workbook>
</file>

<file path=xl/calcChain.xml><?xml version="1.0" encoding="utf-8"?>
<calcChain xmlns="http://schemas.openxmlformats.org/spreadsheetml/2006/main">
  <c r="G39" i="4138" l="1"/>
  <c r="G38" i="4138"/>
  <c r="G37" i="4138"/>
  <c r="G36" i="4138"/>
  <c r="G35" i="4138"/>
  <c r="G34" i="4138"/>
  <c r="G33" i="4138"/>
  <c r="G32" i="4138"/>
  <c r="G31" i="4138"/>
  <c r="G30" i="4138"/>
  <c r="G29" i="4138"/>
  <c r="G28" i="4138"/>
  <c r="G27" i="4138"/>
  <c r="G26" i="4138"/>
  <c r="G25" i="4138"/>
  <c r="G24" i="4138"/>
  <c r="G23" i="4138"/>
  <c r="G22" i="4138"/>
  <c r="G21" i="4138"/>
  <c r="G20" i="4138"/>
  <c r="G19" i="4138"/>
  <c r="G18" i="4138"/>
  <c r="G17" i="4138"/>
  <c r="G16" i="4138"/>
  <c r="G15" i="4138"/>
  <c r="G14" i="4138"/>
  <c r="G13" i="4138"/>
  <c r="G12" i="4138"/>
  <c r="G11" i="4138"/>
  <c r="G10" i="4138"/>
  <c r="G9" i="4138"/>
  <c r="G8" i="4138"/>
  <c r="G7" i="4138"/>
  <c r="G39" i="4137"/>
  <c r="G38" i="4137"/>
  <c r="G37" i="4137"/>
  <c r="G36" i="4137"/>
  <c r="G35" i="4137"/>
  <c r="G34" i="4137"/>
  <c r="G33" i="4137"/>
  <c r="G32" i="4137"/>
  <c r="G31" i="4137"/>
  <c r="G30" i="4137"/>
  <c r="G29" i="4137"/>
  <c r="G28" i="4137"/>
  <c r="G27" i="4137"/>
  <c r="G26" i="4137"/>
  <c r="G25" i="4137"/>
  <c r="G24" i="4137"/>
  <c r="G23" i="4137"/>
  <c r="G22" i="4137"/>
  <c r="G21" i="4137"/>
  <c r="G20" i="4137"/>
  <c r="G19" i="4137"/>
  <c r="G18" i="4137"/>
  <c r="G17" i="4137"/>
  <c r="G16" i="4137"/>
  <c r="G15" i="4137"/>
  <c r="G14" i="4137"/>
  <c r="G13" i="4137"/>
  <c r="G12" i="4137"/>
  <c r="G11" i="4137"/>
  <c r="G10" i="4137"/>
  <c r="G9" i="4137"/>
  <c r="G8" i="4137"/>
  <c r="G7" i="4137"/>
  <c r="C12" i="4119" l="1"/>
  <c r="C11" i="4119"/>
  <c r="C10" i="4119"/>
  <c r="C9" i="4119"/>
  <c r="C8" i="4119"/>
  <c r="C7" i="4119"/>
  <c r="E13" i="4118"/>
  <c r="C13" i="4118"/>
  <c r="E12" i="4118"/>
  <c r="C12" i="4118"/>
  <c r="E11" i="4118"/>
  <c r="C11" i="4118"/>
  <c r="E10" i="4118"/>
  <c r="C10" i="4118"/>
  <c r="E9" i="4118"/>
  <c r="C9" i="4118"/>
  <c r="E8" i="4118"/>
  <c r="C8" i="4118"/>
  <c r="E7" i="4118"/>
  <c r="C7" i="4118"/>
  <c r="B12" i="4114"/>
  <c r="C12" i="4114" s="1"/>
  <c r="B13" i="4112"/>
  <c r="C13" i="4112" s="1"/>
  <c r="E12" i="4112"/>
  <c r="C12" i="4112"/>
  <c r="E11" i="4112"/>
  <c r="C11" i="4112"/>
  <c r="E10" i="4112"/>
  <c r="C10" i="4112"/>
  <c r="E9" i="4112"/>
  <c r="C9" i="4112"/>
  <c r="E8" i="4112"/>
  <c r="C8" i="4112"/>
  <c r="E7" i="4112"/>
  <c r="C7" i="4112"/>
  <c r="C11" i="4114" l="1"/>
  <c r="C8" i="4114"/>
  <c r="C9" i="4114"/>
  <c r="C10" i="4114"/>
  <c r="C7" i="4114"/>
  <c r="E13" i="4112"/>
  <c r="D38" i="4109" l="1"/>
  <c r="D37" i="4109"/>
  <c r="D36" i="4109"/>
  <c r="D35" i="4109"/>
  <c r="D34" i="4109"/>
  <c r="D33" i="4109"/>
  <c r="D32" i="4109"/>
  <c r="D31" i="4109"/>
  <c r="D30" i="4109"/>
  <c r="D29" i="4109"/>
  <c r="D28" i="4109"/>
  <c r="D27" i="4109"/>
  <c r="D26" i="4109"/>
  <c r="D25" i="4109"/>
  <c r="D24" i="4109"/>
  <c r="D23" i="4109"/>
  <c r="D22" i="4109"/>
  <c r="D21" i="4109"/>
  <c r="D20" i="4109"/>
  <c r="D19" i="4109"/>
  <c r="D18" i="4109"/>
  <c r="D17" i="4109"/>
  <c r="D16" i="4109"/>
  <c r="D15" i="4109"/>
  <c r="D14" i="4109"/>
  <c r="D13" i="4109"/>
  <c r="D12" i="4109"/>
  <c r="D11" i="4109"/>
  <c r="D10" i="4109"/>
  <c r="D9" i="4109"/>
  <c r="D8" i="4109"/>
  <c r="D7" i="4109"/>
  <c r="D6" i="4109"/>
  <c r="BW11" i="4107"/>
  <c r="BV11" i="4107"/>
  <c r="BU11" i="4107"/>
  <c r="BT11" i="4107"/>
  <c r="BS11" i="4107"/>
  <c r="BW10" i="4107"/>
  <c r="BV10" i="4107"/>
  <c r="BU10" i="4107"/>
  <c r="BT10" i="4107"/>
  <c r="BS10" i="4107"/>
  <c r="BW8" i="4107"/>
  <c r="BV8" i="4107"/>
  <c r="BU8" i="4107"/>
  <c r="BT8" i="4107"/>
  <c r="BS8" i="4107"/>
  <c r="BW7" i="4107"/>
  <c r="BV7" i="4107"/>
  <c r="BU7" i="4107"/>
  <c r="BT7" i="4107"/>
  <c r="BS7" i="4107"/>
  <c r="C40" i="4105" l="1"/>
  <c r="C39" i="4105"/>
  <c r="C38" i="4105"/>
  <c r="C37" i="4105"/>
  <c r="C36" i="4105"/>
  <c r="C35" i="4105"/>
  <c r="C34" i="4105"/>
  <c r="C33" i="4105"/>
  <c r="C32" i="4105"/>
  <c r="C31" i="4105"/>
  <c r="C30" i="4105"/>
  <c r="C29" i="4105"/>
  <c r="C28" i="4105"/>
  <c r="C27" i="4105"/>
  <c r="C26" i="4105"/>
  <c r="C25" i="4105"/>
  <c r="C24" i="4105"/>
  <c r="C23" i="4105"/>
  <c r="C22" i="4105"/>
  <c r="C21" i="4105"/>
  <c r="C20" i="4105"/>
  <c r="C19" i="4105"/>
  <c r="C18" i="4105"/>
  <c r="C17" i="4105"/>
  <c r="C16" i="4105"/>
  <c r="C15" i="4105"/>
  <c r="C14" i="4105"/>
  <c r="C13" i="4105"/>
  <c r="C12" i="4105"/>
  <c r="C11" i="4105"/>
  <c r="C10" i="4105"/>
  <c r="C9" i="4105"/>
  <c r="H85" i="4104"/>
  <c r="D43" i="4103"/>
  <c r="W80" i="4102"/>
  <c r="S80" i="4102"/>
  <c r="O80" i="4102"/>
  <c r="K80" i="4102"/>
  <c r="G80" i="4102"/>
  <c r="C80" i="4102"/>
  <c r="AC65" i="4102"/>
  <c r="AA65" i="4102"/>
  <c r="AA61" i="4102"/>
  <c r="AB65" i="4102" l="1"/>
  <c r="E26" i="4100" l="1"/>
  <c r="E25" i="4100"/>
  <c r="E24" i="4100"/>
  <c r="E23" i="4100"/>
  <c r="E22" i="4100"/>
  <c r="E21" i="4100"/>
  <c r="E20" i="4100"/>
  <c r="E19" i="4100"/>
  <c r="E18" i="4100"/>
  <c r="E17" i="4100"/>
  <c r="E16" i="4100"/>
  <c r="E15" i="4100"/>
  <c r="E14" i="4100"/>
  <c r="E13" i="4100"/>
  <c r="E12" i="4100"/>
  <c r="E11" i="4100"/>
  <c r="E10" i="4100"/>
  <c r="E9" i="4100"/>
  <c r="E8" i="4100"/>
  <c r="E7" i="4100"/>
  <c r="E26" i="4099"/>
  <c r="E25" i="4099"/>
  <c r="E24" i="4099"/>
  <c r="E23" i="4099"/>
  <c r="E22" i="4099"/>
  <c r="E21" i="4099"/>
  <c r="E20" i="4099"/>
  <c r="E19" i="4099"/>
  <c r="E18" i="4099"/>
  <c r="E17" i="4099"/>
  <c r="E16" i="4099"/>
  <c r="E15" i="4099"/>
  <c r="E14" i="4099"/>
  <c r="E13" i="4099"/>
  <c r="E12" i="4099"/>
  <c r="E11" i="4099"/>
  <c r="E10" i="4099"/>
  <c r="E9" i="4099"/>
  <c r="E8" i="4099"/>
  <c r="E7" i="4099"/>
  <c r="E26" i="4098"/>
  <c r="D26" i="4098"/>
  <c r="E25" i="4098"/>
  <c r="D25" i="4098"/>
  <c r="E24" i="4098"/>
  <c r="D24" i="4098"/>
  <c r="E23" i="4098"/>
  <c r="D23" i="4098"/>
  <c r="E22" i="4098"/>
  <c r="D22" i="4098"/>
  <c r="E21" i="4098"/>
  <c r="D21" i="4098"/>
  <c r="E20" i="4098"/>
  <c r="D20" i="4098"/>
  <c r="E19" i="4098"/>
  <c r="D19" i="4098"/>
  <c r="E18" i="4098"/>
  <c r="D18" i="4098"/>
  <c r="E17" i="4098"/>
  <c r="D17" i="4098"/>
  <c r="E16" i="4098"/>
  <c r="D16" i="4098"/>
  <c r="E15" i="4098"/>
  <c r="D15" i="4098"/>
  <c r="E14" i="4098"/>
  <c r="D14" i="4098"/>
  <c r="E13" i="4098"/>
  <c r="D13" i="4098"/>
  <c r="E12" i="4098"/>
  <c r="D12" i="4098"/>
  <c r="E11" i="4098"/>
  <c r="D11" i="4098"/>
  <c r="E10" i="4098"/>
  <c r="D10" i="4098"/>
  <c r="E9" i="4098"/>
  <c r="D9" i="4098"/>
  <c r="E8" i="4098"/>
  <c r="D8" i="4098"/>
  <c r="E7" i="4098"/>
  <c r="D7" i="4098"/>
  <c r="E26" i="4097"/>
  <c r="D26" i="4097"/>
  <c r="E25" i="4097"/>
  <c r="D25" i="4097"/>
  <c r="E24" i="4097"/>
  <c r="D24" i="4097"/>
  <c r="E23" i="4097"/>
  <c r="D23" i="4097"/>
  <c r="E22" i="4097"/>
  <c r="D22" i="4097"/>
  <c r="E21" i="4097"/>
  <c r="D21" i="4097"/>
  <c r="E20" i="4097"/>
  <c r="D20" i="4097"/>
  <c r="E19" i="4097"/>
  <c r="D19" i="4097"/>
  <c r="E18" i="4097"/>
  <c r="D18" i="4097"/>
  <c r="E17" i="4097"/>
  <c r="D17" i="4097"/>
  <c r="E16" i="4097"/>
  <c r="D16" i="4097"/>
  <c r="E15" i="4097"/>
  <c r="D15" i="4097"/>
  <c r="E14" i="4097"/>
  <c r="D14" i="4097"/>
  <c r="E13" i="4097"/>
  <c r="D13" i="4097"/>
  <c r="E12" i="4097"/>
  <c r="D12" i="4097"/>
  <c r="E11" i="4097"/>
  <c r="D11" i="4097"/>
  <c r="E10" i="4097"/>
  <c r="D10" i="4097"/>
  <c r="E9" i="4097"/>
  <c r="D9" i="4097"/>
  <c r="E8" i="4097"/>
  <c r="D8" i="4097"/>
  <c r="E7" i="4097"/>
  <c r="D7" i="4097"/>
  <c r="C37" i="4096" l="1"/>
  <c r="C36" i="4096"/>
  <c r="C35" i="4096"/>
  <c r="C34" i="4096"/>
  <c r="C33" i="4096"/>
  <c r="C32" i="4096"/>
  <c r="C31" i="4096"/>
  <c r="C30" i="4096"/>
  <c r="C29" i="4096"/>
  <c r="C28" i="4096"/>
  <c r="C27" i="4096"/>
  <c r="C26" i="4096"/>
  <c r="C25" i="4096"/>
  <c r="C24" i="4096"/>
  <c r="C23" i="4096"/>
  <c r="C22" i="4096"/>
  <c r="C21" i="4096"/>
  <c r="C20" i="4096"/>
  <c r="C19" i="4096"/>
  <c r="C18" i="4096"/>
  <c r="C17" i="4096"/>
  <c r="C16" i="4096"/>
  <c r="C15" i="4096"/>
  <c r="C14" i="4096"/>
  <c r="C13" i="4096"/>
  <c r="C12" i="4096"/>
  <c r="C11" i="4096"/>
  <c r="C10" i="4096"/>
  <c r="C9" i="4096"/>
  <c r="C8" i="4096"/>
  <c r="C7" i="4096"/>
  <c r="C6" i="4096"/>
  <c r="C38" i="4095"/>
  <c r="C37" i="4095"/>
  <c r="C36" i="4095"/>
  <c r="C35" i="4095"/>
  <c r="C34" i="4095"/>
  <c r="C33" i="4095"/>
  <c r="C32" i="4095"/>
  <c r="C31" i="4095"/>
  <c r="C30" i="4095"/>
  <c r="C29" i="4095"/>
  <c r="C28" i="4095"/>
  <c r="C27" i="4095"/>
  <c r="C26" i="4095"/>
  <c r="C25" i="4095"/>
  <c r="C24" i="4095"/>
  <c r="C23" i="4095"/>
  <c r="C22" i="4095"/>
  <c r="C21" i="4095"/>
  <c r="C20" i="4095"/>
  <c r="C19" i="4095"/>
  <c r="C18" i="4095"/>
  <c r="C17" i="4095"/>
  <c r="C16" i="4095"/>
  <c r="C15" i="4095"/>
  <c r="C14" i="4095"/>
  <c r="C13" i="4095"/>
  <c r="C12" i="4095"/>
  <c r="C11" i="4095"/>
  <c r="C10" i="4095"/>
  <c r="C9" i="4095"/>
  <c r="C8" i="4095"/>
  <c r="C7" i="4095"/>
  <c r="D38" i="4094"/>
  <c r="D37" i="4094"/>
  <c r="D36" i="4094"/>
  <c r="D35" i="4094"/>
  <c r="D34" i="4094"/>
  <c r="D33" i="4094"/>
  <c r="D32" i="4094"/>
  <c r="D31" i="4094"/>
  <c r="D30" i="4094"/>
  <c r="D29" i="4094"/>
  <c r="D28" i="4094"/>
  <c r="D27" i="4094"/>
  <c r="D26" i="4094"/>
  <c r="D25" i="4094"/>
  <c r="D24" i="4094"/>
  <c r="D23" i="4094"/>
  <c r="D22" i="4094"/>
  <c r="D21" i="4094"/>
  <c r="D20" i="4094"/>
  <c r="D19" i="4094"/>
  <c r="D18" i="4094"/>
  <c r="D17" i="4094"/>
  <c r="D16" i="4094"/>
  <c r="D15" i="4094"/>
  <c r="D14" i="4094"/>
  <c r="D13" i="4094"/>
  <c r="D12" i="4094"/>
  <c r="D11" i="4094"/>
  <c r="D10" i="4094"/>
  <c r="D9" i="4094"/>
  <c r="D8" i="4094"/>
  <c r="D7" i="4094"/>
  <c r="C38" i="4093"/>
  <c r="C37" i="4093"/>
  <c r="C36" i="4093"/>
  <c r="C35" i="4093"/>
  <c r="C34" i="4093"/>
  <c r="C33" i="4093"/>
  <c r="C32" i="4093"/>
  <c r="C31" i="4093"/>
  <c r="C30" i="4093"/>
  <c r="C29" i="4093"/>
  <c r="C28" i="4093"/>
  <c r="C27" i="4093"/>
  <c r="C26" i="4093"/>
  <c r="C25" i="4093"/>
  <c r="C24" i="4093"/>
  <c r="C23" i="4093"/>
  <c r="C22" i="4093"/>
  <c r="C21" i="4093"/>
  <c r="C20" i="4093"/>
  <c r="C19" i="4093"/>
  <c r="C18" i="4093"/>
  <c r="C17" i="4093"/>
  <c r="C16" i="4093"/>
  <c r="C15" i="4093"/>
  <c r="C14" i="4093"/>
  <c r="C13" i="4093"/>
  <c r="C12" i="4093"/>
  <c r="C11" i="4093"/>
  <c r="C10" i="4093"/>
  <c r="C9" i="4093"/>
  <c r="C8" i="4093"/>
  <c r="C7" i="4093"/>
  <c r="D38" i="4092"/>
  <c r="D37" i="4092"/>
  <c r="D36" i="4092"/>
  <c r="D35" i="4092"/>
  <c r="D34" i="4092"/>
  <c r="D33" i="4092"/>
  <c r="D32" i="4092"/>
  <c r="D31" i="4092"/>
  <c r="D30" i="4092"/>
  <c r="D29" i="4092"/>
  <c r="D28" i="4092"/>
  <c r="D27" i="4092"/>
  <c r="D26" i="4092"/>
  <c r="D25" i="4092"/>
  <c r="D24" i="4092"/>
  <c r="D23" i="4092"/>
  <c r="D22" i="4092"/>
  <c r="D21" i="4092"/>
  <c r="D20" i="4092"/>
  <c r="D19" i="4092"/>
  <c r="D18" i="4092"/>
  <c r="D17" i="4092"/>
  <c r="D16" i="4092"/>
  <c r="D15" i="4092"/>
  <c r="D14" i="4092"/>
  <c r="D13" i="4092"/>
  <c r="D12" i="4092"/>
  <c r="D11" i="4092"/>
  <c r="D10" i="4092"/>
  <c r="D9" i="4092"/>
  <c r="D8" i="4092"/>
  <c r="D7" i="4092"/>
  <c r="C38" i="4091"/>
  <c r="C37" i="4091"/>
  <c r="C36" i="4091"/>
  <c r="C35" i="4091"/>
  <c r="C34" i="4091"/>
  <c r="C33" i="4091"/>
  <c r="C32" i="4091"/>
  <c r="C31" i="4091"/>
  <c r="C30" i="4091"/>
  <c r="C29" i="4091"/>
  <c r="C28" i="4091"/>
  <c r="C27" i="4091"/>
  <c r="C26" i="4091"/>
  <c r="C25" i="4091"/>
  <c r="C24" i="4091"/>
  <c r="C23" i="4091"/>
  <c r="C22" i="4091"/>
  <c r="C21" i="4091"/>
  <c r="C20" i="4091"/>
  <c r="C19" i="4091"/>
  <c r="C18" i="4091"/>
  <c r="C17" i="4091"/>
  <c r="C16" i="4091"/>
  <c r="C15" i="4091"/>
  <c r="C14" i="4091"/>
  <c r="C13" i="4091"/>
  <c r="C12" i="4091"/>
  <c r="C11" i="4091"/>
  <c r="C10" i="4091"/>
  <c r="C9" i="4091"/>
  <c r="C8" i="4091"/>
  <c r="C7" i="4091"/>
  <c r="C20" i="4090"/>
  <c r="C18" i="4090"/>
  <c r="G17" i="4090"/>
  <c r="C17" i="4090"/>
  <c r="C16" i="4090"/>
  <c r="D16" i="4090" s="1"/>
  <c r="C15" i="4090"/>
  <c r="C14" i="4090"/>
  <c r="D12" i="4090"/>
  <c r="C11" i="4090"/>
  <c r="C10" i="4090"/>
  <c r="D10" i="4090" s="1"/>
  <c r="F13" i="4090" l="1"/>
  <c r="D20" i="4090"/>
  <c r="D11" i="4090"/>
  <c r="G16" i="4090"/>
  <c r="D17" i="4090"/>
  <c r="G20" i="4090"/>
  <c r="G10" i="4090"/>
  <c r="D14" i="4090"/>
  <c r="D21" i="4090"/>
  <c r="F14" i="4090"/>
  <c r="D18" i="4090"/>
  <c r="D15" i="4090"/>
  <c r="F18" i="4090"/>
  <c r="G11" i="4090"/>
  <c r="G15" i="4090"/>
  <c r="D19" i="4090"/>
  <c r="D13" i="4090"/>
  <c r="G18" i="4090"/>
  <c r="F12" i="4090"/>
  <c r="F19" i="4090"/>
  <c r="F20" i="4090"/>
  <c r="C39" i="4096"/>
  <c r="D9" i="4096" s="1"/>
  <c r="C40" i="4095"/>
  <c r="D22" i="4095" s="1"/>
  <c r="D18" i="4093"/>
  <c r="C40" i="4093"/>
  <c r="D19" i="4093" s="1"/>
  <c r="C40" i="4091"/>
  <c r="D19" i="4091" s="1"/>
  <c r="F15" i="4090"/>
  <c r="G14" i="4090"/>
  <c r="F21" i="4090"/>
  <c r="F16" i="4090"/>
  <c r="F11" i="4090"/>
  <c r="F10" i="4090"/>
  <c r="F17" i="4090"/>
  <c r="D35" i="4093" l="1"/>
  <c r="D22" i="4093"/>
  <c r="D30" i="4093"/>
  <c r="D21" i="4093"/>
  <c r="D13" i="4093"/>
  <c r="D15" i="4095"/>
  <c r="D19" i="4095"/>
  <c r="D7" i="4091"/>
  <c r="D25" i="4093"/>
  <c r="D21" i="4095"/>
  <c r="D17" i="4093"/>
  <c r="D12" i="4096"/>
  <c r="D16" i="4091"/>
  <c r="D34" i="4096"/>
  <c r="D32" i="4096"/>
  <c r="D20" i="4091"/>
  <c r="D24" i="4096"/>
  <c r="D11" i="4091"/>
  <c r="D10" i="4093"/>
  <c r="D18" i="4095"/>
  <c r="D38" i="4093"/>
  <c r="D33" i="4093"/>
  <c r="D17" i="4095"/>
  <c r="D38" i="4091"/>
  <c r="D34" i="4091"/>
  <c r="D30" i="4091"/>
  <c r="D26" i="4091"/>
  <c r="D22" i="4091"/>
  <c r="D18" i="4091"/>
  <c r="D9" i="4091"/>
  <c r="D13" i="4091"/>
  <c r="D32" i="4091"/>
  <c r="D36" i="4091"/>
  <c r="D15" i="4093"/>
  <c r="D27" i="4093"/>
  <c r="D29" i="4096"/>
  <c r="D24" i="4091"/>
  <c r="D28" i="4091"/>
  <c r="D7" i="4093"/>
  <c r="D20" i="4096"/>
  <c r="D37" i="4096"/>
  <c r="D26" i="4096"/>
  <c r="D14" i="4096"/>
  <c r="D17" i="4096"/>
  <c r="D6" i="4096"/>
  <c r="D35" i="4096"/>
  <c r="D31" i="4096"/>
  <c r="D27" i="4096"/>
  <c r="D23" i="4096"/>
  <c r="D19" i="4096"/>
  <c r="D15" i="4096"/>
  <c r="D11" i="4096"/>
  <c r="D7" i="4096"/>
  <c r="D13" i="4096"/>
  <c r="D10" i="4096"/>
  <c r="D8" i="4096"/>
  <c r="D30" i="4096"/>
  <c r="D36" i="4096"/>
  <c r="D33" i="4096"/>
  <c r="D22" i="4096"/>
  <c r="D28" i="4096"/>
  <c r="D25" i="4096"/>
  <c r="D21" i="4096"/>
  <c r="D18" i="4096"/>
  <c r="D16" i="4096"/>
  <c r="D16" i="4095"/>
  <c r="D36" i="4095"/>
  <c r="D32" i="4095"/>
  <c r="D28" i="4095"/>
  <c r="D24" i="4095"/>
  <c r="D20" i="4095"/>
  <c r="D12" i="4095"/>
  <c r="D8" i="4095"/>
  <c r="D14" i="4095"/>
  <c r="D11" i="4095"/>
  <c r="D9" i="4095"/>
  <c r="D31" i="4095"/>
  <c r="D37" i="4095"/>
  <c r="D34" i="4095"/>
  <c r="D23" i="4095"/>
  <c r="D29" i="4095"/>
  <c r="D26" i="4095"/>
  <c r="D7" i="4095"/>
  <c r="D13" i="4095"/>
  <c r="D10" i="4095"/>
  <c r="D38" i="4095"/>
  <c r="D35" i="4095"/>
  <c r="D33" i="4095"/>
  <c r="D30" i="4095"/>
  <c r="D27" i="4095"/>
  <c r="D25" i="4095"/>
  <c r="D36" i="4093"/>
  <c r="D28" i="4093"/>
  <c r="D24" i="4093"/>
  <c r="D20" i="4093"/>
  <c r="D12" i="4093"/>
  <c r="D8" i="4093"/>
  <c r="D32" i="4093"/>
  <c r="D16" i="4093"/>
  <c r="D14" i="4093"/>
  <c r="D11" i="4093"/>
  <c r="D9" i="4093"/>
  <c r="D31" i="4093"/>
  <c r="D37" i="4093"/>
  <c r="D34" i="4093"/>
  <c r="D23" i="4093"/>
  <c r="D29" i="4093"/>
  <c r="D26" i="4093"/>
  <c r="D8" i="4091"/>
  <c r="D14" i="4091"/>
  <c r="D12" i="4091"/>
  <c r="D10" i="4091"/>
  <c r="D33" i="4091"/>
  <c r="D31" i="4091"/>
  <c r="D37" i="4091"/>
  <c r="D35" i="4091"/>
  <c r="D25" i="4091"/>
  <c r="D23" i="4091"/>
  <c r="D29" i="4091"/>
  <c r="D27" i="4091"/>
  <c r="D17" i="4091"/>
  <c r="D15" i="4091"/>
  <c r="D21" i="4091"/>
  <c r="D189" i="4082" l="1"/>
  <c r="C189" i="4082"/>
  <c r="D188" i="4082"/>
  <c r="C188" i="4082"/>
  <c r="D187" i="4082"/>
  <c r="C187" i="4082"/>
  <c r="D186" i="4082"/>
  <c r="C186" i="4082"/>
  <c r="D185" i="4082"/>
  <c r="C185" i="4082"/>
  <c r="D184" i="4082"/>
  <c r="C184" i="4082"/>
  <c r="D183" i="4082"/>
  <c r="C183" i="4082"/>
  <c r="D182" i="4082"/>
  <c r="C182" i="4082"/>
  <c r="D181" i="4082"/>
  <c r="C181" i="4082"/>
  <c r="D180" i="4082"/>
  <c r="C180" i="4082"/>
  <c r="D179" i="4082"/>
  <c r="C179" i="4082"/>
  <c r="D178" i="4082"/>
  <c r="C178" i="4082"/>
  <c r="D177" i="4082"/>
  <c r="C177" i="4082"/>
  <c r="D176" i="4082"/>
  <c r="C176" i="4082"/>
  <c r="D175" i="4082"/>
  <c r="C175" i="4082"/>
  <c r="D174" i="4082"/>
  <c r="C174" i="4082"/>
  <c r="D173" i="4082"/>
  <c r="C173" i="4082"/>
  <c r="D172" i="4082"/>
  <c r="C172" i="4082"/>
  <c r="D171" i="4082"/>
  <c r="C171" i="4082"/>
  <c r="D170" i="4082"/>
  <c r="C170" i="4082"/>
  <c r="D169" i="4082"/>
  <c r="C169" i="4082"/>
  <c r="D168" i="4082"/>
  <c r="C168" i="4082"/>
  <c r="D167" i="4082"/>
  <c r="C167" i="4082"/>
  <c r="D166" i="4082"/>
  <c r="C166" i="4082"/>
  <c r="D165" i="4082"/>
  <c r="C165" i="4082"/>
  <c r="D164" i="4082"/>
  <c r="C164" i="4082"/>
  <c r="D163" i="4082"/>
  <c r="C163" i="4082"/>
  <c r="D162" i="4082"/>
  <c r="C162" i="4082"/>
  <c r="D161" i="4082"/>
  <c r="C161" i="4082"/>
  <c r="D160" i="4082"/>
  <c r="C160" i="4082"/>
  <c r="D159" i="4082"/>
  <c r="C159" i="4082"/>
  <c r="D158" i="4082"/>
  <c r="C158" i="4082"/>
  <c r="D157" i="4082"/>
  <c r="C157" i="4082"/>
  <c r="D156" i="4082"/>
  <c r="C156" i="4082"/>
  <c r="D155" i="4082"/>
  <c r="C155" i="4082"/>
  <c r="D154" i="4082"/>
  <c r="C154" i="4082"/>
  <c r="D153" i="4082"/>
  <c r="C153" i="4082"/>
  <c r="D152" i="4082"/>
  <c r="C152" i="4082"/>
  <c r="D151" i="4082"/>
  <c r="C151" i="4082"/>
  <c r="D150" i="4082"/>
  <c r="C150" i="4082"/>
  <c r="D149" i="4082"/>
  <c r="C149" i="4082"/>
  <c r="D148" i="4082"/>
  <c r="C148" i="4082"/>
  <c r="D147" i="4082"/>
  <c r="C147" i="4082"/>
  <c r="D146" i="4082"/>
  <c r="C146" i="4082"/>
  <c r="D145" i="4082"/>
  <c r="C145" i="4082"/>
  <c r="D144" i="4082"/>
  <c r="C144" i="4082"/>
  <c r="D143" i="4082"/>
  <c r="C143" i="4082"/>
  <c r="D142" i="4082"/>
  <c r="C142" i="4082"/>
  <c r="D141" i="4082"/>
  <c r="C141" i="4082"/>
  <c r="D140" i="4082"/>
  <c r="C140" i="4082"/>
  <c r="D139" i="4082"/>
  <c r="C139" i="4082"/>
  <c r="D138" i="4082"/>
  <c r="C138" i="4082"/>
  <c r="D137" i="4082"/>
  <c r="C137" i="4082"/>
  <c r="D136" i="4082"/>
  <c r="C136" i="4082"/>
  <c r="D135" i="4082"/>
  <c r="C135" i="4082"/>
  <c r="D134" i="4082"/>
  <c r="C134" i="4082"/>
  <c r="D133" i="4082"/>
  <c r="C133" i="4082"/>
  <c r="D132" i="4082"/>
  <c r="C132" i="4082"/>
  <c r="D131" i="4082"/>
  <c r="C131" i="4082"/>
  <c r="D130" i="4082"/>
  <c r="C130" i="4082"/>
  <c r="D129" i="4082"/>
  <c r="C129" i="4082"/>
  <c r="D128" i="4082"/>
  <c r="C128" i="4082"/>
  <c r="D127" i="4082"/>
  <c r="C127" i="4082"/>
  <c r="D126" i="4082"/>
  <c r="C126" i="4082"/>
  <c r="D125" i="4082"/>
  <c r="C125" i="4082"/>
  <c r="D124" i="4082"/>
  <c r="C124" i="4082"/>
  <c r="D123" i="4082"/>
  <c r="C123" i="4082"/>
  <c r="D122" i="4082"/>
  <c r="C122" i="4082"/>
  <c r="D121" i="4082"/>
  <c r="C121" i="4082"/>
  <c r="D120" i="4082"/>
  <c r="C120" i="4082"/>
  <c r="D119" i="4082"/>
  <c r="C119" i="4082"/>
  <c r="D118" i="4082"/>
  <c r="C118" i="4082"/>
  <c r="D117" i="4082"/>
  <c r="C117" i="4082"/>
  <c r="D116" i="4082"/>
  <c r="C116" i="4082"/>
  <c r="D115" i="4082"/>
  <c r="C115" i="4082"/>
  <c r="D114" i="4082"/>
  <c r="C114" i="4082"/>
  <c r="D113" i="4082"/>
  <c r="C113" i="4082"/>
  <c r="D112" i="4082"/>
  <c r="C112" i="4082"/>
  <c r="D111" i="4082"/>
  <c r="C111" i="4082"/>
  <c r="D110" i="4082"/>
  <c r="C110" i="4082"/>
  <c r="D109" i="4082"/>
  <c r="C109" i="4082"/>
  <c r="D108" i="4082"/>
  <c r="C108" i="4082"/>
  <c r="D107" i="4082"/>
  <c r="C107" i="4082"/>
  <c r="D106" i="4082"/>
  <c r="C106" i="4082"/>
  <c r="D105" i="4082"/>
  <c r="C105" i="4082"/>
  <c r="D104" i="4082"/>
  <c r="C104" i="4082"/>
  <c r="D103" i="4082"/>
  <c r="C103" i="4082"/>
  <c r="D102" i="4082"/>
  <c r="C102" i="4082"/>
  <c r="D101" i="4082"/>
  <c r="C101" i="4082"/>
  <c r="D100" i="4082"/>
  <c r="C100" i="4082"/>
  <c r="D99" i="4082"/>
  <c r="C99" i="4082"/>
  <c r="D98" i="4082"/>
  <c r="C98" i="4082"/>
  <c r="D97" i="4082"/>
  <c r="C97" i="4082"/>
  <c r="D96" i="4082"/>
  <c r="C96" i="4082"/>
  <c r="D95" i="4082"/>
  <c r="C95" i="4082"/>
  <c r="D94" i="4082"/>
  <c r="C94" i="4082"/>
  <c r="D93" i="4082"/>
  <c r="C93" i="4082"/>
  <c r="D92" i="4082"/>
  <c r="C92" i="4082"/>
  <c r="D91" i="4082"/>
  <c r="C91" i="4082"/>
  <c r="D90" i="4082"/>
  <c r="C90" i="4082"/>
  <c r="D89" i="4082"/>
  <c r="C89" i="4082"/>
  <c r="D88" i="4082"/>
  <c r="C88" i="4082"/>
  <c r="D87" i="4082"/>
  <c r="C87" i="4082"/>
  <c r="D86" i="4082"/>
  <c r="C86" i="4082"/>
  <c r="D85" i="4082"/>
  <c r="C85" i="4082"/>
  <c r="D84" i="4082"/>
  <c r="C84" i="4082"/>
  <c r="D83" i="4082"/>
  <c r="C83" i="4082"/>
  <c r="D82" i="4082"/>
  <c r="C82" i="4082"/>
  <c r="D81" i="4082"/>
  <c r="C81" i="4082"/>
  <c r="D80" i="4082"/>
  <c r="C80" i="4082"/>
  <c r="D79" i="4082"/>
  <c r="C79" i="4082"/>
  <c r="D78" i="4082"/>
  <c r="C78" i="4082"/>
  <c r="D77" i="4082"/>
  <c r="C77" i="4082"/>
  <c r="D76" i="4082"/>
  <c r="C76" i="4082"/>
  <c r="D75" i="4082"/>
  <c r="C75" i="4082"/>
  <c r="D74" i="4082"/>
  <c r="C74" i="4082"/>
  <c r="D73" i="4082"/>
  <c r="C73" i="4082"/>
  <c r="D72" i="4082"/>
  <c r="C72" i="4082"/>
  <c r="D71" i="4082"/>
  <c r="C71" i="4082"/>
  <c r="D70" i="4082"/>
  <c r="C70" i="4082"/>
  <c r="D69" i="4082"/>
  <c r="C69" i="4082"/>
  <c r="D68" i="4082"/>
  <c r="C68" i="4082"/>
  <c r="D67" i="4082"/>
  <c r="C67" i="4082"/>
  <c r="D66" i="4082"/>
  <c r="C66" i="4082"/>
  <c r="D65" i="4082"/>
  <c r="C65" i="4082"/>
  <c r="D64" i="4082"/>
  <c r="C64" i="4082"/>
  <c r="D63" i="4082"/>
  <c r="C63" i="4082"/>
  <c r="D62" i="4082"/>
  <c r="C62" i="4082"/>
  <c r="D61" i="4082"/>
  <c r="C61" i="4082"/>
  <c r="D60" i="4082"/>
  <c r="C60" i="4082"/>
  <c r="D59" i="4082"/>
  <c r="C59" i="4082"/>
  <c r="D58" i="4082"/>
  <c r="C58" i="4082"/>
  <c r="D57" i="4082"/>
  <c r="C57" i="4082"/>
  <c r="D56" i="4082"/>
  <c r="C56" i="4082"/>
  <c r="D55" i="4082"/>
  <c r="C55" i="4082"/>
  <c r="D54" i="4082"/>
  <c r="C54" i="4082"/>
  <c r="D53" i="4082"/>
  <c r="C53" i="4082"/>
  <c r="D52" i="4082"/>
  <c r="C52" i="4082"/>
  <c r="D51" i="4082"/>
  <c r="C51" i="4082"/>
  <c r="D50" i="4082"/>
  <c r="C50" i="4082"/>
  <c r="D49" i="4082"/>
  <c r="C49" i="4082"/>
  <c r="D48" i="4082"/>
  <c r="C48" i="4082"/>
  <c r="D47" i="4082"/>
  <c r="C47" i="4082"/>
  <c r="D46" i="4082"/>
  <c r="C46" i="4082"/>
  <c r="D45" i="4082"/>
  <c r="C45" i="4082"/>
  <c r="D44" i="4082"/>
  <c r="C44" i="4082"/>
  <c r="D43" i="4082"/>
  <c r="C43" i="4082"/>
  <c r="D42" i="4082"/>
  <c r="C42" i="4082"/>
  <c r="D41" i="4082"/>
  <c r="C41" i="4082"/>
  <c r="D40" i="4082"/>
  <c r="C40" i="4082"/>
  <c r="D39" i="4082"/>
  <c r="C39" i="4082"/>
  <c r="D38" i="4082"/>
  <c r="C38" i="4082"/>
  <c r="D37" i="4082"/>
  <c r="C37" i="4082"/>
  <c r="D36" i="4082"/>
  <c r="C36" i="4082"/>
  <c r="D35" i="4082"/>
  <c r="C35" i="4082"/>
  <c r="D34" i="4082"/>
  <c r="C34" i="4082"/>
  <c r="D33" i="4082"/>
  <c r="C33" i="4082"/>
  <c r="D32" i="4082"/>
  <c r="C32" i="4082"/>
  <c r="D31" i="4082"/>
  <c r="C31" i="4082"/>
  <c r="D30" i="4082"/>
  <c r="C30" i="4082"/>
  <c r="D29" i="4082"/>
  <c r="C29" i="4082"/>
  <c r="D28" i="4082"/>
  <c r="C28" i="4082"/>
  <c r="D27" i="4082"/>
  <c r="C27" i="4082"/>
  <c r="D26" i="4082"/>
  <c r="C26" i="4082"/>
  <c r="D25" i="4082"/>
  <c r="C25" i="4082"/>
  <c r="D24" i="4082"/>
  <c r="C24" i="4082"/>
  <c r="D23" i="4082"/>
  <c r="C23" i="4082"/>
  <c r="D22" i="4082"/>
  <c r="C22" i="4082"/>
  <c r="D21" i="4082"/>
  <c r="C21" i="4082"/>
  <c r="D20" i="4082"/>
  <c r="C20" i="4082"/>
  <c r="D19" i="4082"/>
  <c r="C19" i="4082"/>
  <c r="D18" i="4082"/>
  <c r="D17" i="4082"/>
  <c r="D16" i="4082"/>
  <c r="D15" i="4082"/>
  <c r="D14" i="4082"/>
  <c r="D13" i="4082"/>
  <c r="D12" i="4082"/>
  <c r="D11" i="4082"/>
  <c r="D10" i="4082"/>
  <c r="D9" i="4082"/>
  <c r="D8" i="4082"/>
  <c r="D189" i="4081"/>
  <c r="C189" i="4081"/>
  <c r="D188" i="4081"/>
  <c r="C188" i="4081"/>
  <c r="D187" i="4081"/>
  <c r="C187" i="4081"/>
  <c r="D186" i="4081"/>
  <c r="C186" i="4081"/>
  <c r="D185" i="4081"/>
  <c r="C185" i="4081"/>
  <c r="D184" i="4081"/>
  <c r="C184" i="4081"/>
  <c r="D183" i="4081"/>
  <c r="C183" i="4081"/>
  <c r="D182" i="4081"/>
  <c r="C182" i="4081"/>
  <c r="D181" i="4081"/>
  <c r="C181" i="4081"/>
  <c r="D180" i="4081"/>
  <c r="C180" i="4081"/>
  <c r="D179" i="4081"/>
  <c r="C179" i="4081"/>
  <c r="D178" i="4081"/>
  <c r="C178" i="4081"/>
  <c r="D177" i="4081"/>
  <c r="C177" i="4081"/>
  <c r="D176" i="4081"/>
  <c r="C176" i="4081"/>
  <c r="D175" i="4081"/>
  <c r="C175" i="4081"/>
  <c r="D174" i="4081"/>
  <c r="C174" i="4081"/>
  <c r="D173" i="4081"/>
  <c r="C173" i="4081"/>
  <c r="D172" i="4081"/>
  <c r="C172" i="4081"/>
  <c r="D171" i="4081"/>
  <c r="C171" i="4081"/>
  <c r="D170" i="4081"/>
  <c r="C170" i="4081"/>
  <c r="D169" i="4081"/>
  <c r="C169" i="4081"/>
  <c r="D168" i="4081"/>
  <c r="C168" i="4081"/>
  <c r="D167" i="4081"/>
  <c r="C167" i="4081"/>
  <c r="D166" i="4081"/>
  <c r="C166" i="4081"/>
  <c r="D165" i="4081"/>
  <c r="C165" i="4081"/>
  <c r="D164" i="4081"/>
  <c r="C164" i="4081"/>
  <c r="D163" i="4081"/>
  <c r="C163" i="4081"/>
  <c r="D162" i="4081"/>
  <c r="C162" i="4081"/>
  <c r="D161" i="4081"/>
  <c r="C161" i="4081"/>
  <c r="D160" i="4081"/>
  <c r="C160" i="4081"/>
  <c r="D159" i="4081"/>
  <c r="C159" i="4081"/>
  <c r="D158" i="4081"/>
  <c r="C158" i="4081"/>
  <c r="D157" i="4081"/>
  <c r="C157" i="4081"/>
  <c r="D156" i="4081"/>
  <c r="C156" i="4081"/>
  <c r="D155" i="4081"/>
  <c r="C155" i="4081"/>
  <c r="D154" i="4081"/>
  <c r="C154" i="4081"/>
  <c r="D153" i="4081"/>
  <c r="C153" i="4081"/>
  <c r="D152" i="4081"/>
  <c r="C152" i="4081"/>
  <c r="D151" i="4081"/>
  <c r="C151" i="4081"/>
  <c r="D150" i="4081"/>
  <c r="C150" i="4081"/>
  <c r="D149" i="4081"/>
  <c r="C149" i="4081"/>
  <c r="D148" i="4081"/>
  <c r="C148" i="4081"/>
  <c r="D147" i="4081"/>
  <c r="C147" i="4081"/>
  <c r="D146" i="4081"/>
  <c r="C146" i="4081"/>
  <c r="D145" i="4081"/>
  <c r="C145" i="4081"/>
  <c r="D144" i="4081"/>
  <c r="C144" i="4081"/>
  <c r="D143" i="4081"/>
  <c r="C143" i="4081"/>
  <c r="D142" i="4081"/>
  <c r="C142" i="4081"/>
  <c r="D141" i="4081"/>
  <c r="C141" i="4081"/>
  <c r="D140" i="4081"/>
  <c r="C140" i="4081"/>
  <c r="D139" i="4081"/>
  <c r="C139" i="4081"/>
  <c r="D138" i="4081"/>
  <c r="C138" i="4081"/>
  <c r="D137" i="4081"/>
  <c r="C137" i="4081"/>
  <c r="D136" i="4081"/>
  <c r="C136" i="4081"/>
  <c r="D135" i="4081"/>
  <c r="C135" i="4081"/>
  <c r="D134" i="4081"/>
  <c r="C134" i="4081"/>
  <c r="D133" i="4081"/>
  <c r="C133" i="4081"/>
  <c r="D132" i="4081"/>
  <c r="C132" i="4081"/>
  <c r="D131" i="4081"/>
  <c r="C131" i="4081"/>
  <c r="D130" i="4081"/>
  <c r="C130" i="4081"/>
  <c r="D129" i="4081"/>
  <c r="C129" i="4081"/>
  <c r="D128" i="4081"/>
  <c r="C128" i="4081"/>
  <c r="D127" i="4081"/>
  <c r="C127" i="4081"/>
  <c r="D126" i="4081"/>
  <c r="C126" i="4081"/>
  <c r="D125" i="4081"/>
  <c r="C125" i="4081"/>
  <c r="D124" i="4081"/>
  <c r="C124" i="4081"/>
  <c r="D123" i="4081"/>
  <c r="C123" i="4081"/>
  <c r="D122" i="4081"/>
  <c r="C122" i="4081"/>
  <c r="D121" i="4081"/>
  <c r="C121" i="4081"/>
  <c r="D120" i="4081"/>
  <c r="C120" i="4081"/>
  <c r="D119" i="4081"/>
  <c r="C119" i="4081"/>
  <c r="D118" i="4081"/>
  <c r="C118" i="4081"/>
  <c r="D117" i="4081"/>
  <c r="C117" i="4081"/>
  <c r="D116" i="4081"/>
  <c r="C116" i="4081"/>
  <c r="D115" i="4081"/>
  <c r="C115" i="4081"/>
  <c r="D114" i="4081"/>
  <c r="C114" i="4081"/>
  <c r="D113" i="4081"/>
  <c r="C113" i="4081"/>
  <c r="D112" i="4081"/>
  <c r="C112" i="4081"/>
  <c r="D111" i="4081"/>
  <c r="C111" i="4081"/>
  <c r="D110" i="4081"/>
  <c r="C110" i="4081"/>
  <c r="D109" i="4081"/>
  <c r="C109" i="4081"/>
  <c r="D108" i="4081"/>
  <c r="C108" i="4081"/>
  <c r="D107" i="4081"/>
  <c r="C107" i="4081"/>
  <c r="D106" i="4081"/>
  <c r="C106" i="4081"/>
  <c r="D105" i="4081"/>
  <c r="C105" i="4081"/>
  <c r="D104" i="4081"/>
  <c r="C104" i="4081"/>
  <c r="D103" i="4081"/>
  <c r="C103" i="4081"/>
  <c r="D102" i="4081"/>
  <c r="C102" i="4081"/>
  <c r="D101" i="4081"/>
  <c r="C101" i="4081"/>
  <c r="D100" i="4081"/>
  <c r="C100" i="4081"/>
  <c r="D99" i="4081"/>
  <c r="C99" i="4081"/>
  <c r="D98" i="4081"/>
  <c r="C98" i="4081"/>
  <c r="D97" i="4081"/>
  <c r="C97" i="4081"/>
  <c r="D96" i="4081"/>
  <c r="C96" i="4081"/>
  <c r="D95" i="4081"/>
  <c r="C95" i="4081"/>
  <c r="D94" i="4081"/>
  <c r="C94" i="4081"/>
  <c r="D93" i="4081"/>
  <c r="C93" i="4081"/>
  <c r="D92" i="4081"/>
  <c r="C92" i="4081"/>
  <c r="D91" i="4081"/>
  <c r="C91" i="4081"/>
  <c r="D90" i="4081"/>
  <c r="C90" i="4081"/>
  <c r="D89" i="4081"/>
  <c r="C89" i="4081"/>
  <c r="D88" i="4081"/>
  <c r="C88" i="4081"/>
  <c r="D87" i="4081"/>
  <c r="C87" i="4081"/>
  <c r="D86" i="4081"/>
  <c r="C86" i="4081"/>
  <c r="D85" i="4081"/>
  <c r="C85" i="4081"/>
  <c r="D84" i="4081"/>
  <c r="C84" i="4081"/>
  <c r="D83" i="4081"/>
  <c r="C83" i="4081"/>
  <c r="D82" i="4081"/>
  <c r="C82" i="4081"/>
  <c r="D81" i="4081"/>
  <c r="C81" i="4081"/>
  <c r="D80" i="4081"/>
  <c r="C80" i="4081"/>
  <c r="D79" i="4081"/>
  <c r="C79" i="4081"/>
  <c r="D78" i="4081"/>
  <c r="C78" i="4081"/>
  <c r="D77" i="4081"/>
  <c r="C77" i="4081"/>
  <c r="D76" i="4081"/>
  <c r="C76" i="4081"/>
  <c r="D75" i="4081"/>
  <c r="C75" i="4081"/>
  <c r="D74" i="4081"/>
  <c r="C74" i="4081"/>
  <c r="D73" i="4081"/>
  <c r="C73" i="4081"/>
  <c r="D72" i="4081"/>
  <c r="C72" i="4081"/>
  <c r="D71" i="4081"/>
  <c r="C71" i="4081"/>
  <c r="D70" i="4081"/>
  <c r="C70" i="4081"/>
  <c r="D69" i="4081"/>
  <c r="C69" i="4081"/>
  <c r="D68" i="4081"/>
  <c r="C68" i="4081"/>
  <c r="D67" i="4081"/>
  <c r="C67" i="4081"/>
  <c r="D66" i="4081"/>
  <c r="C66" i="4081"/>
  <c r="D65" i="4081"/>
  <c r="C65" i="4081"/>
  <c r="D64" i="4081"/>
  <c r="C64" i="4081"/>
  <c r="D63" i="4081"/>
  <c r="C63" i="4081"/>
  <c r="D62" i="4081"/>
  <c r="C62" i="4081"/>
  <c r="D61" i="4081"/>
  <c r="C61" i="4081"/>
  <c r="D60" i="4081"/>
  <c r="C60" i="4081"/>
  <c r="D59" i="4081"/>
  <c r="C59" i="4081"/>
  <c r="D58" i="4081"/>
  <c r="C58" i="4081"/>
  <c r="D57" i="4081"/>
  <c r="C57" i="4081"/>
  <c r="D56" i="4081"/>
  <c r="C56" i="4081"/>
  <c r="D55" i="4081"/>
  <c r="C55" i="4081"/>
  <c r="D54" i="4081"/>
  <c r="C54" i="4081"/>
  <c r="D53" i="4081"/>
  <c r="C53" i="4081"/>
  <c r="D52" i="4081"/>
  <c r="C52" i="4081"/>
  <c r="D51" i="4081"/>
  <c r="C51" i="4081"/>
  <c r="D50" i="4081"/>
  <c r="C50" i="4081"/>
  <c r="D49" i="4081"/>
  <c r="C49" i="4081"/>
  <c r="D48" i="4081"/>
  <c r="C48" i="4081"/>
  <c r="D47" i="4081"/>
  <c r="C47" i="4081"/>
  <c r="D46" i="4081"/>
  <c r="C46" i="4081"/>
  <c r="D45" i="4081"/>
  <c r="C45" i="4081"/>
  <c r="D44" i="4081"/>
  <c r="C44" i="4081"/>
  <c r="D43" i="4081"/>
  <c r="C43" i="4081"/>
  <c r="D42" i="4081"/>
  <c r="C42" i="4081"/>
  <c r="D41" i="4081"/>
  <c r="C41" i="4081"/>
  <c r="D40" i="4081"/>
  <c r="C40" i="4081"/>
  <c r="D39" i="4081"/>
  <c r="C39" i="4081"/>
  <c r="D38" i="4081"/>
  <c r="C38" i="4081"/>
  <c r="D37" i="4081"/>
  <c r="C37" i="4081"/>
  <c r="D36" i="4081"/>
  <c r="C36" i="4081"/>
  <c r="D35" i="4081"/>
  <c r="C35" i="4081"/>
  <c r="D34" i="4081"/>
  <c r="C34" i="4081"/>
  <c r="D33" i="4081"/>
  <c r="C33" i="4081"/>
  <c r="D32" i="4081"/>
  <c r="C32" i="4081"/>
  <c r="D31" i="4081"/>
  <c r="C31" i="4081"/>
  <c r="D30" i="4081"/>
  <c r="C30" i="4081"/>
  <c r="D29" i="4081"/>
  <c r="C29" i="4081"/>
  <c r="D28" i="4081"/>
  <c r="C28" i="4081"/>
  <c r="D27" i="4081"/>
  <c r="C27" i="4081"/>
  <c r="D26" i="4081"/>
  <c r="C26" i="4081"/>
  <c r="D25" i="4081"/>
  <c r="C25" i="4081"/>
  <c r="D24" i="4081"/>
  <c r="C24" i="4081"/>
  <c r="D23" i="4081"/>
  <c r="C23" i="4081"/>
  <c r="D22" i="4081"/>
  <c r="C22" i="4081"/>
  <c r="D21" i="4081"/>
  <c r="C21" i="4081"/>
  <c r="D20" i="4081"/>
  <c r="C20" i="4081"/>
  <c r="D19" i="4081"/>
  <c r="C19" i="4081"/>
  <c r="D18" i="4081"/>
  <c r="D17" i="4081"/>
  <c r="D16" i="4081"/>
  <c r="D15" i="4081"/>
  <c r="D14" i="4081"/>
  <c r="D13" i="4081"/>
  <c r="D12" i="4081"/>
  <c r="D11" i="4081"/>
  <c r="D10" i="4081"/>
  <c r="D9" i="4081"/>
  <c r="D8" i="4081"/>
  <c r="D189" i="4080"/>
  <c r="C189" i="4080"/>
  <c r="D188" i="4080"/>
  <c r="C188" i="4080"/>
  <c r="D187" i="4080"/>
  <c r="C187" i="4080"/>
  <c r="D186" i="4080"/>
  <c r="C186" i="4080"/>
  <c r="D185" i="4080"/>
  <c r="C185" i="4080"/>
  <c r="D184" i="4080"/>
  <c r="C184" i="4080"/>
  <c r="D183" i="4080"/>
  <c r="C183" i="4080"/>
  <c r="D182" i="4080"/>
  <c r="C182" i="4080"/>
  <c r="D181" i="4080"/>
  <c r="C181" i="4080"/>
  <c r="D180" i="4080"/>
  <c r="C180" i="4080"/>
  <c r="D179" i="4080"/>
  <c r="C179" i="4080"/>
  <c r="D178" i="4080"/>
  <c r="C178" i="4080"/>
  <c r="D177" i="4080"/>
  <c r="C177" i="4080"/>
  <c r="D176" i="4080"/>
  <c r="C176" i="4080"/>
  <c r="D175" i="4080"/>
  <c r="C175" i="4080"/>
  <c r="D174" i="4080"/>
  <c r="C174" i="4080"/>
  <c r="D173" i="4080"/>
  <c r="C173" i="4080"/>
  <c r="D172" i="4080"/>
  <c r="C172" i="4080"/>
  <c r="D171" i="4080"/>
  <c r="C171" i="4080"/>
  <c r="D170" i="4080"/>
  <c r="C170" i="4080"/>
  <c r="D169" i="4080"/>
  <c r="C169" i="4080"/>
  <c r="D168" i="4080"/>
  <c r="C168" i="4080"/>
  <c r="D167" i="4080"/>
  <c r="C167" i="4080"/>
  <c r="D166" i="4080"/>
  <c r="C166" i="4080"/>
  <c r="D165" i="4080"/>
  <c r="C165" i="4080"/>
  <c r="D164" i="4080"/>
  <c r="C164" i="4080"/>
  <c r="D163" i="4080"/>
  <c r="C163" i="4080"/>
  <c r="D162" i="4080"/>
  <c r="C162" i="4080"/>
  <c r="D161" i="4080"/>
  <c r="C161" i="4080"/>
  <c r="D160" i="4080"/>
  <c r="C160" i="4080"/>
  <c r="D159" i="4080"/>
  <c r="C159" i="4080"/>
  <c r="D158" i="4080"/>
  <c r="C158" i="4080"/>
  <c r="D157" i="4080"/>
  <c r="C157" i="4080"/>
  <c r="D156" i="4080"/>
  <c r="C156" i="4080"/>
  <c r="D155" i="4080"/>
  <c r="C155" i="4080"/>
  <c r="D154" i="4080"/>
  <c r="C154" i="4080"/>
  <c r="D153" i="4080"/>
  <c r="C153" i="4080"/>
  <c r="D152" i="4080"/>
  <c r="C152" i="4080"/>
  <c r="D151" i="4080"/>
  <c r="C151" i="4080"/>
  <c r="D150" i="4080"/>
  <c r="C150" i="4080"/>
  <c r="D149" i="4080"/>
  <c r="C149" i="4080"/>
  <c r="D148" i="4080"/>
  <c r="C148" i="4080"/>
  <c r="D147" i="4080"/>
  <c r="C147" i="4080"/>
  <c r="D146" i="4080"/>
  <c r="C146" i="4080"/>
  <c r="D145" i="4080"/>
  <c r="C145" i="4080"/>
  <c r="D144" i="4080"/>
  <c r="C144" i="4080"/>
  <c r="D143" i="4080"/>
  <c r="C143" i="4080"/>
  <c r="D142" i="4080"/>
  <c r="C142" i="4080"/>
  <c r="D141" i="4080"/>
  <c r="C141" i="4080"/>
  <c r="D140" i="4080"/>
  <c r="C140" i="4080"/>
  <c r="D139" i="4080"/>
  <c r="C139" i="4080"/>
  <c r="D138" i="4080"/>
  <c r="C138" i="4080"/>
  <c r="D137" i="4080"/>
  <c r="C137" i="4080"/>
  <c r="D136" i="4080"/>
  <c r="C136" i="4080"/>
  <c r="D135" i="4080"/>
  <c r="C135" i="4080"/>
  <c r="D134" i="4080"/>
  <c r="C134" i="4080"/>
  <c r="D133" i="4080"/>
  <c r="C133" i="4080"/>
  <c r="D132" i="4080"/>
  <c r="C132" i="4080"/>
  <c r="D131" i="4080"/>
  <c r="C131" i="4080"/>
  <c r="D130" i="4080"/>
  <c r="C130" i="4080"/>
  <c r="D129" i="4080"/>
  <c r="C129" i="4080"/>
  <c r="D128" i="4080"/>
  <c r="C128" i="4080"/>
  <c r="D127" i="4080"/>
  <c r="C127" i="4080"/>
  <c r="D126" i="4080"/>
  <c r="C126" i="4080"/>
  <c r="D125" i="4080"/>
  <c r="C125" i="4080"/>
  <c r="D124" i="4080"/>
  <c r="C124" i="4080"/>
  <c r="D123" i="4080"/>
  <c r="C123" i="4080"/>
  <c r="D122" i="4080"/>
  <c r="C122" i="4080"/>
  <c r="D121" i="4080"/>
  <c r="C121" i="4080"/>
  <c r="D120" i="4080"/>
  <c r="C120" i="4080"/>
  <c r="D119" i="4080"/>
  <c r="C119" i="4080"/>
  <c r="D118" i="4080"/>
  <c r="C118" i="4080"/>
  <c r="D117" i="4080"/>
  <c r="C117" i="4080"/>
  <c r="D116" i="4080"/>
  <c r="C116" i="4080"/>
  <c r="D115" i="4080"/>
  <c r="C115" i="4080"/>
  <c r="D114" i="4080"/>
  <c r="C114" i="4080"/>
  <c r="D113" i="4080"/>
  <c r="C113" i="4080"/>
  <c r="D112" i="4080"/>
  <c r="C112" i="4080"/>
  <c r="D111" i="4080"/>
  <c r="C111" i="4080"/>
  <c r="D110" i="4080"/>
  <c r="C110" i="4080"/>
  <c r="D109" i="4080"/>
  <c r="C109" i="4080"/>
  <c r="D108" i="4080"/>
  <c r="C108" i="4080"/>
  <c r="D107" i="4080"/>
  <c r="C107" i="4080"/>
  <c r="D106" i="4080"/>
  <c r="C106" i="4080"/>
  <c r="D105" i="4080"/>
  <c r="C105" i="4080"/>
  <c r="D104" i="4080"/>
  <c r="C104" i="4080"/>
  <c r="D103" i="4080"/>
  <c r="C103" i="4080"/>
  <c r="D102" i="4080"/>
  <c r="C102" i="4080"/>
  <c r="D101" i="4080"/>
  <c r="C101" i="4080"/>
  <c r="D100" i="4080"/>
  <c r="C100" i="4080"/>
  <c r="D99" i="4080"/>
  <c r="C99" i="4080"/>
  <c r="D98" i="4080"/>
  <c r="C98" i="4080"/>
  <c r="D97" i="4080"/>
  <c r="C97" i="4080"/>
  <c r="D96" i="4080"/>
  <c r="C96" i="4080"/>
  <c r="D95" i="4080"/>
  <c r="C95" i="4080"/>
  <c r="D94" i="4080"/>
  <c r="C94" i="4080"/>
  <c r="D93" i="4080"/>
  <c r="C93" i="4080"/>
  <c r="D92" i="4080"/>
  <c r="C92" i="4080"/>
  <c r="D91" i="4080"/>
  <c r="C91" i="4080"/>
  <c r="D90" i="4080"/>
  <c r="C90" i="4080"/>
  <c r="D89" i="4080"/>
  <c r="C89" i="4080"/>
  <c r="D88" i="4080"/>
  <c r="C88" i="4080"/>
  <c r="D87" i="4080"/>
  <c r="C87" i="4080"/>
  <c r="D86" i="4080"/>
  <c r="C86" i="4080"/>
  <c r="D85" i="4080"/>
  <c r="C85" i="4080"/>
  <c r="D84" i="4080"/>
  <c r="C84" i="4080"/>
  <c r="D83" i="4080"/>
  <c r="C83" i="4080"/>
  <c r="D82" i="4080"/>
  <c r="C82" i="4080"/>
  <c r="D81" i="4080"/>
  <c r="C81" i="4080"/>
  <c r="D80" i="4080"/>
  <c r="C80" i="4080"/>
  <c r="D79" i="4080"/>
  <c r="C79" i="4080"/>
  <c r="D78" i="4080"/>
  <c r="C78" i="4080"/>
  <c r="D77" i="4080"/>
  <c r="C77" i="4080"/>
  <c r="D76" i="4080"/>
  <c r="C76" i="4080"/>
  <c r="D75" i="4080"/>
  <c r="C75" i="4080"/>
  <c r="D74" i="4080"/>
  <c r="C74" i="4080"/>
  <c r="D73" i="4080"/>
  <c r="C73" i="4080"/>
  <c r="D72" i="4080"/>
  <c r="C72" i="4080"/>
  <c r="D71" i="4080"/>
  <c r="C71" i="4080"/>
  <c r="D70" i="4080"/>
  <c r="C70" i="4080"/>
  <c r="D69" i="4080"/>
  <c r="C69" i="4080"/>
  <c r="D68" i="4080"/>
  <c r="C68" i="4080"/>
  <c r="D67" i="4080"/>
  <c r="C67" i="4080"/>
  <c r="D66" i="4080"/>
  <c r="C66" i="4080"/>
  <c r="D65" i="4080"/>
  <c r="C65" i="4080"/>
  <c r="D64" i="4080"/>
  <c r="C64" i="4080"/>
  <c r="D63" i="4080"/>
  <c r="C63" i="4080"/>
  <c r="D62" i="4080"/>
  <c r="C62" i="4080"/>
  <c r="D61" i="4080"/>
  <c r="C61" i="4080"/>
  <c r="D60" i="4080"/>
  <c r="C60" i="4080"/>
  <c r="D59" i="4080"/>
  <c r="C59" i="4080"/>
  <c r="D58" i="4080"/>
  <c r="C58" i="4080"/>
  <c r="D57" i="4080"/>
  <c r="C57" i="4080"/>
  <c r="D56" i="4080"/>
  <c r="C56" i="4080"/>
  <c r="D55" i="4080"/>
  <c r="C55" i="4080"/>
  <c r="D54" i="4080"/>
  <c r="C54" i="4080"/>
  <c r="D53" i="4080"/>
  <c r="C53" i="4080"/>
  <c r="D52" i="4080"/>
  <c r="C52" i="4080"/>
  <c r="D51" i="4080"/>
  <c r="C51" i="4080"/>
  <c r="D50" i="4080"/>
  <c r="C50" i="4080"/>
  <c r="D49" i="4080"/>
  <c r="C49" i="4080"/>
  <c r="D48" i="4080"/>
  <c r="C48" i="4080"/>
  <c r="D47" i="4080"/>
  <c r="C47" i="4080"/>
  <c r="D46" i="4080"/>
  <c r="C46" i="4080"/>
  <c r="D45" i="4080"/>
  <c r="C45" i="4080"/>
  <c r="D44" i="4080"/>
  <c r="C44" i="4080"/>
  <c r="D43" i="4080"/>
  <c r="C43" i="4080"/>
  <c r="D42" i="4080"/>
  <c r="C42" i="4080"/>
  <c r="D41" i="4080"/>
  <c r="C41" i="4080"/>
  <c r="D40" i="4080"/>
  <c r="C40" i="4080"/>
  <c r="D39" i="4080"/>
  <c r="C39" i="4080"/>
  <c r="D38" i="4080"/>
  <c r="C38" i="4080"/>
  <c r="D37" i="4080"/>
  <c r="C37" i="4080"/>
  <c r="D36" i="4080"/>
  <c r="C36" i="4080"/>
  <c r="D35" i="4080"/>
  <c r="C35" i="4080"/>
  <c r="D34" i="4080"/>
  <c r="C34" i="4080"/>
  <c r="D33" i="4080"/>
  <c r="C33" i="4080"/>
  <c r="D32" i="4080"/>
  <c r="C32" i="4080"/>
  <c r="D31" i="4080"/>
  <c r="C31" i="4080"/>
  <c r="D30" i="4080"/>
  <c r="C30" i="4080"/>
  <c r="D29" i="4080"/>
  <c r="C29" i="4080"/>
  <c r="D28" i="4080"/>
  <c r="C28" i="4080"/>
  <c r="D27" i="4080"/>
  <c r="C27" i="4080"/>
  <c r="D26" i="4080"/>
  <c r="C26" i="4080"/>
  <c r="D25" i="4080"/>
  <c r="C25" i="4080"/>
  <c r="D24" i="4080"/>
  <c r="C24" i="4080"/>
  <c r="D23" i="4080"/>
  <c r="C23" i="4080"/>
  <c r="D22" i="4080"/>
  <c r="C22" i="4080"/>
  <c r="D21" i="4080"/>
  <c r="C21" i="4080"/>
  <c r="D20" i="4080"/>
  <c r="C20" i="4080"/>
  <c r="D19" i="4080"/>
  <c r="C19" i="4080"/>
  <c r="D18" i="4080"/>
  <c r="D17" i="4080"/>
  <c r="D16" i="4080"/>
  <c r="D15" i="4080"/>
  <c r="D14" i="4080"/>
  <c r="D13" i="4080"/>
  <c r="D12" i="4080"/>
  <c r="D11" i="4080"/>
  <c r="D10" i="4080"/>
  <c r="D9" i="4080"/>
  <c r="D8" i="4080"/>
  <c r="E7" i="4074" l="1"/>
  <c r="E12" i="4074"/>
  <c r="D12" i="4074"/>
  <c r="E11" i="4074"/>
  <c r="D11" i="4074"/>
  <c r="E10" i="4074"/>
  <c r="D10" i="4074"/>
  <c r="E9" i="4074"/>
  <c r="D9" i="4074"/>
  <c r="E8" i="4074"/>
  <c r="D8" i="4074"/>
  <c r="D7" i="4074"/>
  <c r="E12" i="4073"/>
  <c r="D12" i="4073"/>
  <c r="E11" i="4073"/>
  <c r="D11" i="4073"/>
  <c r="E10" i="4073"/>
  <c r="D10" i="4073"/>
  <c r="E9" i="4073"/>
  <c r="D9" i="4073"/>
  <c r="E8" i="4073"/>
  <c r="D8" i="4073"/>
  <c r="E7" i="4073"/>
  <c r="D7" i="4073"/>
  <c r="F19" i="4072"/>
  <c r="F18" i="4072"/>
  <c r="F17" i="4072"/>
  <c r="F16" i="4072"/>
  <c r="F15" i="4072"/>
  <c r="F14" i="4072"/>
  <c r="F13" i="4072"/>
  <c r="F12" i="4072"/>
  <c r="F11" i="4072"/>
  <c r="F10" i="4072"/>
  <c r="F9" i="4072"/>
  <c r="F8" i="4072"/>
  <c r="E19" i="4072"/>
  <c r="E8" i="4072"/>
  <c r="E10" i="4072"/>
  <c r="B20" i="4072"/>
  <c r="D18" i="4072" s="1"/>
  <c r="C20" i="4072"/>
  <c r="E18" i="4072" s="1"/>
  <c r="F7" i="4068"/>
  <c r="E7" i="4068"/>
  <c r="E13" i="4068"/>
  <c r="F13" i="4068"/>
  <c r="F12" i="4068"/>
  <c r="F8" i="4068"/>
  <c r="F9" i="4068"/>
  <c r="F10" i="4068"/>
  <c r="F11" i="4068"/>
  <c r="E8" i="4068"/>
  <c r="E9" i="4068"/>
  <c r="E10" i="4068"/>
  <c r="E11" i="4068"/>
  <c r="E12" i="4068"/>
  <c r="E9" i="4067"/>
  <c r="E10" i="4067"/>
  <c r="E11" i="4067"/>
  <c r="E8" i="4067"/>
  <c r="F9" i="4067"/>
  <c r="F10" i="4067"/>
  <c r="F11" i="4067"/>
  <c r="F8" i="4067"/>
  <c r="E12" i="4071"/>
  <c r="E11" i="4071"/>
  <c r="E10" i="4071"/>
  <c r="E9" i="4071"/>
  <c r="E8" i="4071"/>
  <c r="E7" i="4071"/>
  <c r="D12" i="4071"/>
  <c r="D11" i="4071"/>
  <c r="D10" i="4071"/>
  <c r="D9" i="4071"/>
  <c r="D8" i="4071"/>
  <c r="D7" i="4071"/>
  <c r="D39" i="4068"/>
  <c r="C39" i="4068"/>
  <c r="D38" i="4068"/>
  <c r="C38" i="4068"/>
  <c r="D37" i="4068"/>
  <c r="C37" i="4068"/>
  <c r="D36" i="4068"/>
  <c r="C36" i="4068"/>
  <c r="D35" i="4068"/>
  <c r="C35" i="4068"/>
  <c r="D34" i="4068"/>
  <c r="C34" i="4068"/>
  <c r="D33" i="4068"/>
  <c r="C33" i="4068"/>
  <c r="D32" i="4068"/>
  <c r="C32" i="4068"/>
  <c r="D10" i="4072" l="1"/>
  <c r="D17" i="4072"/>
  <c r="D11" i="4072"/>
  <c r="D20" i="4072"/>
  <c r="D14" i="4072"/>
  <c r="E14" i="4072"/>
  <c r="D15" i="4072"/>
  <c r="D16" i="4072"/>
  <c r="D8" i="4072"/>
  <c r="E12" i="4072"/>
  <c r="E17" i="4072"/>
  <c r="E15" i="4072"/>
  <c r="E16" i="4072"/>
  <c r="E11" i="4072"/>
  <c r="E20" i="4072"/>
  <c r="F20" i="4072"/>
  <c r="D12" i="4072"/>
  <c r="D19" i="4072"/>
  <c r="D9" i="4072"/>
  <c r="D13" i="4072"/>
  <c r="E9" i="4072"/>
  <c r="E13" i="4072"/>
  <c r="D39" i="4042"/>
  <c r="D37" i="4042"/>
  <c r="D36" i="4042"/>
  <c r="D35" i="4042"/>
  <c r="D34" i="4042"/>
  <c r="D33" i="4042"/>
  <c r="D32" i="4042"/>
  <c r="D31" i="4042"/>
  <c r="D30" i="4042"/>
  <c r="D29" i="4042"/>
  <c r="D28" i="4042"/>
  <c r="D27" i="4042"/>
  <c r="D26" i="4042"/>
  <c r="D25" i="4042"/>
  <c r="D24" i="4042"/>
  <c r="D23" i="4042"/>
  <c r="D22" i="4042"/>
  <c r="D21" i="4042"/>
  <c r="D20" i="4042"/>
  <c r="D19" i="4042"/>
  <c r="D18" i="4042"/>
  <c r="D17" i="4042"/>
  <c r="D16" i="4042"/>
  <c r="D15" i="4042"/>
  <c r="D14" i="4042"/>
  <c r="D13" i="4042"/>
  <c r="D12" i="4042"/>
  <c r="D11" i="4042"/>
  <c r="D9" i="4042"/>
  <c r="D8" i="4042"/>
  <c r="D7" i="4042"/>
  <c r="D6" i="4042"/>
  <c r="J30" i="4040"/>
  <c r="I30" i="4040"/>
  <c r="H30" i="4040"/>
  <c r="G39" i="4020" l="1"/>
  <c r="G38" i="4020"/>
  <c r="G37" i="4020"/>
  <c r="G36" i="4020"/>
  <c r="G35" i="4020"/>
  <c r="G34" i="4020"/>
  <c r="G33" i="4020"/>
  <c r="G32" i="4020"/>
  <c r="G31" i="4020"/>
  <c r="G30" i="4020"/>
  <c r="G29" i="4020"/>
  <c r="G28" i="4020"/>
  <c r="G27" i="4020"/>
  <c r="G26" i="4020"/>
  <c r="G25" i="4020"/>
  <c r="G24" i="4020"/>
  <c r="G23" i="4020"/>
  <c r="G22" i="4020"/>
  <c r="G21" i="4020"/>
  <c r="G20" i="4020"/>
  <c r="G19" i="4020"/>
  <c r="G18" i="4020"/>
  <c r="G17" i="4020"/>
  <c r="G16" i="4020"/>
  <c r="G15" i="4020"/>
  <c r="G14" i="4020"/>
  <c r="G13" i="4020"/>
  <c r="G12" i="4020"/>
  <c r="G11" i="4020"/>
  <c r="G10" i="4020"/>
  <c r="G9" i="4020"/>
  <c r="G8" i="4020"/>
  <c r="G7" i="4020"/>
  <c r="G39" i="4018"/>
  <c r="G38" i="4018"/>
  <c r="G37" i="4018"/>
  <c r="G36" i="4018"/>
  <c r="G35" i="4018"/>
  <c r="G34" i="4018"/>
  <c r="G33" i="4018"/>
  <c r="G32" i="4018"/>
  <c r="G31" i="4018"/>
  <c r="G30" i="4018"/>
  <c r="G29" i="4018"/>
  <c r="G28" i="4018"/>
  <c r="G27" i="4018"/>
  <c r="G26" i="4018"/>
  <c r="G25" i="4018"/>
  <c r="G24" i="4018"/>
  <c r="G23" i="4018"/>
  <c r="G22" i="4018"/>
  <c r="G21" i="4018"/>
  <c r="G20" i="4018"/>
  <c r="G19" i="4018"/>
  <c r="G18" i="4018"/>
  <c r="G17" i="4018"/>
  <c r="G16" i="4018"/>
  <c r="G15" i="4018"/>
  <c r="G14" i="4018"/>
  <c r="G13" i="4018"/>
  <c r="G12" i="4018"/>
  <c r="G11" i="4018"/>
  <c r="G10" i="4018"/>
  <c r="G9" i="4018"/>
  <c r="G8" i="4018"/>
  <c r="G7" i="4018"/>
  <c r="G39" i="4016"/>
  <c r="G38" i="4016"/>
  <c r="G37" i="4016"/>
  <c r="G36" i="4016"/>
  <c r="G35" i="4016"/>
  <c r="G34" i="4016"/>
  <c r="G33" i="4016"/>
  <c r="G32" i="4016"/>
  <c r="G31" i="4016"/>
  <c r="G30" i="4016"/>
  <c r="G29" i="4016"/>
  <c r="G28" i="4016"/>
  <c r="G27" i="4016"/>
  <c r="G26" i="4016"/>
  <c r="G25" i="4016"/>
  <c r="G24" i="4016"/>
  <c r="G23" i="4016"/>
  <c r="G22" i="4016"/>
  <c r="G21" i="4016"/>
  <c r="G20" i="4016"/>
  <c r="G19" i="4016"/>
  <c r="G18" i="4016"/>
  <c r="G17" i="4016"/>
  <c r="G16" i="4016"/>
  <c r="G15" i="4016"/>
  <c r="G14" i="4016"/>
  <c r="G13" i="4016"/>
  <c r="G12" i="4016"/>
  <c r="G11" i="4016"/>
  <c r="G10" i="4016"/>
  <c r="G9" i="4016"/>
  <c r="G8" i="4016"/>
  <c r="G7" i="4016"/>
  <c r="G38" i="4015"/>
  <c r="G37" i="4015"/>
  <c r="G36" i="4015"/>
  <c r="G35" i="4015"/>
  <c r="G34" i="4015"/>
  <c r="G33" i="4015"/>
  <c r="G32" i="4015"/>
  <c r="G31" i="4015"/>
  <c r="G30" i="4015"/>
  <c r="G29" i="4015"/>
  <c r="G28" i="4015"/>
  <c r="G27" i="4015"/>
  <c r="G26" i="4015"/>
  <c r="G25" i="4015"/>
  <c r="G24" i="4015"/>
  <c r="G23" i="4015"/>
  <c r="G22" i="4015"/>
  <c r="G21" i="4015"/>
  <c r="G20" i="4015"/>
  <c r="G19" i="4015"/>
  <c r="G18" i="4015"/>
  <c r="G17" i="4015"/>
  <c r="G16" i="4015"/>
  <c r="G15" i="4015"/>
  <c r="G14" i="4015"/>
  <c r="G13" i="4015"/>
  <c r="G12" i="4015"/>
  <c r="G11" i="4015"/>
  <c r="G10" i="4015"/>
  <c r="G9" i="4015"/>
  <c r="G8" i="4015"/>
  <c r="G7" i="4015"/>
  <c r="C15" i="4007" l="1"/>
  <c r="E15" i="4007" s="1"/>
  <c r="E14" i="4007"/>
  <c r="D14" i="4007"/>
  <c r="E13" i="4007"/>
  <c r="D13" i="4007"/>
  <c r="E12" i="4007"/>
  <c r="D12" i="4007"/>
  <c r="E11" i="4007"/>
  <c r="D11" i="4007"/>
  <c r="E10" i="4007"/>
  <c r="D10" i="4007"/>
  <c r="E9" i="4007"/>
  <c r="D9" i="4007"/>
  <c r="E8" i="4007"/>
  <c r="D8" i="4007"/>
  <c r="C15" i="4006"/>
  <c r="E15" i="4006" s="1"/>
  <c r="B15" i="4006"/>
  <c r="E14" i="4006"/>
  <c r="D14" i="4006"/>
  <c r="E13" i="4006"/>
  <c r="D13" i="4006"/>
  <c r="E12" i="4006"/>
  <c r="D12" i="4006"/>
  <c r="E11" i="4006"/>
  <c r="D11" i="4006"/>
  <c r="E10" i="4006"/>
  <c r="D10" i="4006"/>
  <c r="E9" i="4006"/>
  <c r="D9" i="4006"/>
  <c r="E8" i="4006"/>
  <c r="D8" i="4006"/>
  <c r="C15" i="4005"/>
  <c r="D15" i="4005" s="1"/>
  <c r="B15" i="4005"/>
  <c r="E14" i="4005"/>
  <c r="D14" i="4005"/>
  <c r="E13" i="4005"/>
  <c r="D13" i="4005"/>
  <c r="E12" i="4005"/>
  <c r="D12" i="4005"/>
  <c r="E11" i="4005"/>
  <c r="D11" i="4005"/>
  <c r="E10" i="4005"/>
  <c r="D10" i="4005"/>
  <c r="E9" i="4005"/>
  <c r="D9" i="4005"/>
  <c r="E8" i="4005"/>
  <c r="D8" i="4005"/>
  <c r="C16" i="4004"/>
  <c r="D16" i="4004" s="1"/>
  <c r="B16" i="4004"/>
  <c r="E15" i="4004"/>
  <c r="D15" i="4004"/>
  <c r="E14" i="4004"/>
  <c r="D14" i="4004"/>
  <c r="E13" i="4004"/>
  <c r="D13" i="4004"/>
  <c r="E12" i="4004"/>
  <c r="D12" i="4004"/>
  <c r="E11" i="4004"/>
  <c r="D11" i="4004"/>
  <c r="E10" i="4004"/>
  <c r="D10" i="4004"/>
  <c r="E9" i="4004"/>
  <c r="D9" i="4004"/>
  <c r="E8" i="4004"/>
  <c r="D8" i="4004"/>
  <c r="C16" i="4003"/>
  <c r="B16" i="4003"/>
  <c r="E15" i="4003"/>
  <c r="D15" i="4003"/>
  <c r="E14" i="4003"/>
  <c r="D14" i="4003"/>
  <c r="E13" i="4003"/>
  <c r="D13" i="4003"/>
  <c r="E12" i="4003"/>
  <c r="D12" i="4003"/>
  <c r="E11" i="4003"/>
  <c r="D11" i="4003"/>
  <c r="E10" i="4003"/>
  <c r="D10" i="4003"/>
  <c r="E9" i="4003"/>
  <c r="D9" i="4003"/>
  <c r="E8" i="4003"/>
  <c r="D8" i="4003"/>
  <c r="B28" i="4002"/>
  <c r="B9" i="4002" s="1"/>
  <c r="B24" i="4001"/>
  <c r="B23" i="4001"/>
  <c r="D14" i="4000"/>
  <c r="C19" i="4000" s="1"/>
  <c r="C14" i="4000"/>
  <c r="F13" i="4000"/>
  <c r="E13" i="4000"/>
  <c r="F12" i="4000"/>
  <c r="E12" i="4000"/>
  <c r="F11" i="4000"/>
  <c r="E11" i="4000"/>
  <c r="F10" i="4000"/>
  <c r="E10" i="4000"/>
  <c r="F9" i="4000"/>
  <c r="E9" i="4000"/>
  <c r="F8" i="4000"/>
  <c r="E8" i="4000"/>
  <c r="F7" i="4000"/>
  <c r="E7" i="4000"/>
  <c r="F6" i="4000"/>
  <c r="E6" i="4000"/>
  <c r="F5" i="4000"/>
  <c r="E5" i="4000"/>
  <c r="C15" i="3999"/>
  <c r="B15" i="3999"/>
  <c r="A14" i="3999"/>
  <c r="A13" i="3999"/>
  <c r="A12" i="3999"/>
  <c r="A11" i="3999"/>
  <c r="A10" i="3999"/>
  <c r="A9" i="3999"/>
  <c r="A8" i="3999"/>
  <c r="A7" i="3999"/>
  <c r="F46" i="3998"/>
  <c r="E46" i="3998"/>
  <c r="D46" i="3998"/>
  <c r="C46" i="3998"/>
  <c r="D13" i="3998"/>
  <c r="D24" i="3998" s="1"/>
  <c r="C13" i="3998"/>
  <c r="C24" i="3998" s="1"/>
  <c r="B38" i="3997"/>
  <c r="B11" i="3997" s="1"/>
  <c r="B16" i="3996"/>
  <c r="B20" i="3996" s="1"/>
  <c r="B14" i="3995"/>
  <c r="B13" i="3995"/>
  <c r="B12" i="3995"/>
  <c r="B11" i="3995"/>
  <c r="B10" i="3995"/>
  <c r="B9" i="3995"/>
  <c r="B8" i="3995"/>
  <c r="B7" i="3995"/>
  <c r="B6" i="3995"/>
  <c r="B28" i="3994"/>
  <c r="B27" i="3994"/>
  <c r="B24" i="3994"/>
  <c r="B23" i="3994"/>
  <c r="B16" i="3994"/>
  <c r="B20" i="3994" s="1"/>
  <c r="B14" i="3993"/>
  <c r="B13" i="3993"/>
  <c r="B12" i="3993"/>
  <c r="B11" i="3993"/>
  <c r="B10" i="3993"/>
  <c r="B9" i="3993"/>
  <c r="B8" i="3993"/>
  <c r="B7" i="3993"/>
  <c r="B6" i="3993"/>
  <c r="B5" i="3993"/>
  <c r="B16" i="3992"/>
  <c r="B19" i="3992" s="1"/>
  <c r="B10" i="3991"/>
  <c r="B9" i="3991"/>
  <c r="B8" i="3991"/>
  <c r="B7" i="3991"/>
  <c r="B6" i="3991"/>
  <c r="B16" i="3990"/>
  <c r="B19" i="3990" s="1"/>
  <c r="C12" i="3989"/>
  <c r="C11" i="3989"/>
  <c r="C10" i="3989"/>
  <c r="C9" i="3989"/>
  <c r="C8" i="3989"/>
  <c r="C7" i="3989"/>
  <c r="C6" i="3989"/>
  <c r="C5" i="3989"/>
  <c r="I19" i="3988"/>
  <c r="H19" i="3988"/>
  <c r="G19" i="3988"/>
  <c r="F19" i="3988"/>
  <c r="E19" i="3988"/>
  <c r="D19" i="3988"/>
  <c r="C19" i="3988"/>
  <c r="B19" i="3988"/>
  <c r="I18" i="3988"/>
  <c r="H18" i="3988"/>
  <c r="G18" i="3988"/>
  <c r="F18" i="3988"/>
  <c r="E18" i="3988"/>
  <c r="D18" i="3988"/>
  <c r="C18" i="3988"/>
  <c r="B18" i="3988"/>
  <c r="J16" i="3988"/>
  <c r="F20" i="3988" s="1"/>
  <c r="M15" i="3988"/>
  <c r="N7" i="3988" s="1"/>
  <c r="L15" i="3988"/>
  <c r="C23" i="4000" l="1"/>
  <c r="D22" i="3998"/>
  <c r="N8" i="3988"/>
  <c r="B6" i="4002"/>
  <c r="C22" i="4000"/>
  <c r="B7" i="4002"/>
  <c r="B10" i="4002"/>
  <c r="C21" i="4000"/>
  <c r="B11" i="4002"/>
  <c r="D16" i="4003"/>
  <c r="B6" i="3997"/>
  <c r="C25" i="4000"/>
  <c r="H20" i="3988"/>
  <c r="B15" i="3993"/>
  <c r="B15" i="3997"/>
  <c r="C22" i="3998"/>
  <c r="C20" i="4000"/>
  <c r="E15" i="4005"/>
  <c r="E16" i="4003"/>
  <c r="B8" i="3997"/>
  <c r="C24" i="4000"/>
  <c r="B11" i="3991"/>
  <c r="F14" i="4000"/>
  <c r="B13" i="3997"/>
  <c r="C21" i="3998"/>
  <c r="C18" i="4000"/>
  <c r="C26" i="4000"/>
  <c r="B12" i="4002"/>
  <c r="B7" i="3997"/>
  <c r="B9" i="3997"/>
  <c r="C18" i="3998"/>
  <c r="E14" i="4000"/>
  <c r="C13" i="3989"/>
  <c r="B12" i="3997"/>
  <c r="D18" i="3998"/>
  <c r="E16" i="4004"/>
  <c r="G20" i="3988"/>
  <c r="B15" i="3995"/>
  <c r="B14" i="3997"/>
  <c r="D21" i="3998"/>
  <c r="B13" i="4002"/>
  <c r="D15" i="4007"/>
  <c r="D15" i="4006"/>
  <c r="B8" i="4002"/>
  <c r="C19" i="3998"/>
  <c r="C23" i="3998"/>
  <c r="E13" i="3998"/>
  <c r="D19" i="3998"/>
  <c r="D23" i="3998"/>
  <c r="C17" i="3998"/>
  <c r="C20" i="3998"/>
  <c r="D17" i="3998"/>
  <c r="D20" i="3998"/>
  <c r="B10" i="3997"/>
  <c r="B19" i="3996"/>
  <c r="B19" i="3994"/>
  <c r="B18" i="3992"/>
  <c r="B14" i="3991"/>
  <c r="B18" i="3990"/>
  <c r="N9" i="3988"/>
  <c r="N10" i="3988"/>
  <c r="I20" i="3988"/>
  <c r="N11" i="3988"/>
  <c r="B20" i="3988"/>
  <c r="N12" i="3988"/>
  <c r="C20" i="3988"/>
  <c r="N13" i="3988"/>
  <c r="D20" i="3988"/>
  <c r="N14" i="3988"/>
  <c r="E20" i="3988"/>
  <c r="B16" i="3997" l="1"/>
  <c r="N15" i="3988"/>
  <c r="B14" i="4002"/>
  <c r="C27" i="4000"/>
  <c r="E18" i="3998"/>
  <c r="C25" i="3998"/>
  <c r="F18" i="3998"/>
  <c r="D25" i="3998"/>
  <c r="D41" i="3987" l="1"/>
  <c r="D38" i="3987"/>
  <c r="D37" i="3987"/>
  <c r="D36" i="3987"/>
  <c r="D35" i="3987"/>
  <c r="D34" i="3987"/>
  <c r="D33" i="3987"/>
  <c r="D32" i="3987"/>
  <c r="D31" i="3987"/>
  <c r="D30" i="3987"/>
  <c r="D29" i="3987"/>
  <c r="D28" i="3987"/>
  <c r="D27" i="3987"/>
  <c r="D26" i="3987"/>
  <c r="D25" i="3987"/>
  <c r="D24" i="3987"/>
  <c r="D23" i="3987"/>
  <c r="D22" i="3987"/>
  <c r="D21" i="3987"/>
  <c r="D20" i="3987"/>
  <c r="D19" i="3987"/>
  <c r="D18" i="3987"/>
  <c r="D17" i="3987"/>
  <c r="D16" i="3987"/>
  <c r="D15" i="3987"/>
  <c r="D14" i="3987"/>
  <c r="D13" i="3987"/>
  <c r="D12" i="3987"/>
  <c r="D11" i="3987"/>
  <c r="D10" i="3987"/>
  <c r="D9" i="3987"/>
  <c r="D8" i="3987"/>
  <c r="D7" i="3987"/>
  <c r="D41" i="3986"/>
  <c r="D38" i="3986"/>
  <c r="D37" i="3986"/>
  <c r="D36" i="3986"/>
  <c r="D35" i="3986"/>
  <c r="D34" i="3986"/>
  <c r="D33" i="3986"/>
  <c r="D32" i="3986"/>
  <c r="D31" i="3986"/>
  <c r="D30" i="3986"/>
  <c r="D29" i="3986"/>
  <c r="D28" i="3986"/>
  <c r="D27" i="3986"/>
  <c r="D26" i="3986"/>
  <c r="D25" i="3986"/>
  <c r="D24" i="3986"/>
  <c r="D23" i="3986"/>
  <c r="D22" i="3986"/>
  <c r="D21" i="3986"/>
  <c r="D20" i="3986"/>
  <c r="D19" i="3986"/>
  <c r="D18" i="3986"/>
  <c r="D17" i="3986"/>
  <c r="D16" i="3986"/>
  <c r="D15" i="3986"/>
  <c r="D14" i="3986"/>
  <c r="D13" i="3986"/>
  <c r="D12" i="3986"/>
  <c r="D11" i="3986"/>
  <c r="D10" i="3986"/>
  <c r="D9" i="3986"/>
  <c r="D8" i="3986"/>
  <c r="D7" i="3986"/>
  <c r="D41" i="3985"/>
  <c r="D38" i="3985"/>
  <c r="D37" i="3985"/>
  <c r="D36" i="3985"/>
  <c r="D35" i="3985"/>
  <c r="D34" i="3985"/>
  <c r="D33" i="3985"/>
  <c r="D32" i="3985"/>
  <c r="D31" i="3985"/>
  <c r="D30" i="3985"/>
  <c r="D29" i="3985"/>
  <c r="D28" i="3985"/>
  <c r="D27" i="3985"/>
  <c r="D26" i="3985"/>
  <c r="D25" i="3985"/>
  <c r="D24" i="3985"/>
  <c r="D23" i="3985"/>
  <c r="D22" i="3985"/>
  <c r="D21" i="3985"/>
  <c r="D20" i="3985"/>
  <c r="D19" i="3985"/>
  <c r="D18" i="3985"/>
  <c r="D17" i="3985"/>
  <c r="D16" i="3985"/>
  <c r="D15" i="3985"/>
  <c r="D14" i="3985"/>
  <c r="D13" i="3985"/>
  <c r="D12" i="3985"/>
  <c r="D11" i="3985"/>
  <c r="D10" i="3985"/>
  <c r="D9" i="3985"/>
  <c r="D8" i="3985"/>
  <c r="D7" i="3985"/>
  <c r="D41" i="3984"/>
  <c r="D38" i="3984"/>
  <c r="D37" i="3984"/>
  <c r="D36" i="3984"/>
  <c r="D35" i="3984"/>
  <c r="D34" i="3984"/>
  <c r="D33" i="3984"/>
  <c r="D32" i="3984"/>
  <c r="D31" i="3984"/>
  <c r="D30" i="3984"/>
  <c r="D29" i="3984"/>
  <c r="D28" i="3984"/>
  <c r="D27" i="3984"/>
  <c r="D26" i="3984"/>
  <c r="D25" i="3984"/>
  <c r="D24" i="3984"/>
  <c r="D23" i="3984"/>
  <c r="D22" i="3984"/>
  <c r="D21" i="3984"/>
  <c r="D20" i="3984"/>
  <c r="D19" i="3984"/>
  <c r="D18" i="3984"/>
  <c r="D17" i="3984"/>
  <c r="D16" i="3984"/>
  <c r="D15" i="3984"/>
  <c r="D14" i="3984"/>
  <c r="D13" i="3984"/>
  <c r="D12" i="3984"/>
  <c r="D11" i="3984"/>
  <c r="D10" i="3984"/>
  <c r="D9" i="3984"/>
  <c r="D8" i="3984"/>
  <c r="D7" i="3984"/>
  <c r="D41" i="3983"/>
  <c r="D38" i="3983"/>
  <c r="D37" i="3983"/>
  <c r="D36" i="3983"/>
  <c r="D35" i="3983"/>
  <c r="D34" i="3983"/>
  <c r="D33" i="3983"/>
  <c r="D32" i="3983"/>
  <c r="D31" i="3983"/>
  <c r="D30" i="3983"/>
  <c r="D29" i="3983"/>
  <c r="D28" i="3983"/>
  <c r="D27" i="3983"/>
  <c r="D26" i="3983"/>
  <c r="D25" i="3983"/>
  <c r="D24" i="3983"/>
  <c r="D23" i="3983"/>
  <c r="D22" i="3983"/>
  <c r="D21" i="3983"/>
  <c r="D20" i="3983"/>
  <c r="D19" i="3983"/>
  <c r="D18" i="3983"/>
  <c r="D17" i="3983"/>
  <c r="D16" i="3983"/>
  <c r="D15" i="3983"/>
  <c r="D14" i="3983"/>
  <c r="D13" i="3983"/>
  <c r="D12" i="3983"/>
  <c r="D11" i="3983"/>
  <c r="D10" i="3983"/>
  <c r="D9" i="3983"/>
  <c r="D8" i="3983"/>
  <c r="D7" i="3983"/>
  <c r="D41" i="3982"/>
  <c r="D38" i="3982"/>
  <c r="D37" i="3982"/>
  <c r="D36" i="3982"/>
  <c r="D35" i="3982"/>
  <c r="D34" i="3982"/>
  <c r="D33" i="3982"/>
  <c r="D32" i="3982"/>
  <c r="D31" i="3982"/>
  <c r="D30" i="3982"/>
  <c r="D29" i="3982"/>
  <c r="D28" i="3982"/>
  <c r="D27" i="3982"/>
  <c r="D26" i="3982"/>
  <c r="D25" i="3982"/>
  <c r="D24" i="3982"/>
  <c r="D23" i="3982"/>
  <c r="D22" i="3982"/>
  <c r="D21" i="3982"/>
  <c r="D20" i="3982"/>
  <c r="D19" i="3982"/>
  <c r="D18" i="3982"/>
  <c r="D17" i="3982"/>
  <c r="D16" i="3982"/>
  <c r="D15" i="3982"/>
  <c r="D14" i="3982"/>
  <c r="D13" i="3982"/>
  <c r="D12" i="3982"/>
  <c r="D11" i="3982"/>
  <c r="D10" i="3982"/>
  <c r="D9" i="3982"/>
  <c r="D8" i="3982"/>
  <c r="D7" i="3982"/>
  <c r="D41" i="3981"/>
  <c r="D38" i="3981"/>
  <c r="D37" i="3981"/>
  <c r="D36" i="3981"/>
  <c r="D35" i="3981"/>
  <c r="D34" i="3981"/>
  <c r="D33" i="3981"/>
  <c r="D32" i="3981"/>
  <c r="D31" i="3981"/>
  <c r="D30" i="3981"/>
  <c r="D29" i="3981"/>
  <c r="D28" i="3981"/>
  <c r="D27" i="3981"/>
  <c r="D26" i="3981"/>
  <c r="D25" i="3981"/>
  <c r="D24" i="3981"/>
  <c r="D23" i="3981"/>
  <c r="D22" i="3981"/>
  <c r="D21" i="3981"/>
  <c r="D20" i="3981"/>
  <c r="D19" i="3981"/>
  <c r="D18" i="3981"/>
  <c r="D17" i="3981"/>
  <c r="D16" i="3981"/>
  <c r="D15" i="3981"/>
  <c r="D14" i="3981"/>
  <c r="D13" i="3981"/>
  <c r="D12" i="3981"/>
  <c r="D11" i="3981"/>
  <c r="D10" i="3981"/>
  <c r="D9" i="3981"/>
  <c r="D8" i="3981"/>
  <c r="D7" i="3981"/>
  <c r="D41" i="3980"/>
  <c r="D38" i="3980"/>
  <c r="D37" i="3980"/>
  <c r="D36" i="3980"/>
  <c r="D35" i="3980"/>
  <c r="D34" i="3980"/>
  <c r="D33" i="3980"/>
  <c r="D32" i="3980"/>
  <c r="D31" i="3980"/>
  <c r="D30" i="3980"/>
  <c r="D29" i="3980"/>
  <c r="D28" i="3980"/>
  <c r="D27" i="3980"/>
  <c r="D26" i="3980"/>
  <c r="D25" i="3980"/>
  <c r="D24" i="3980"/>
  <c r="D23" i="3980"/>
  <c r="D22" i="3980"/>
  <c r="D21" i="3980"/>
  <c r="D20" i="3980"/>
  <c r="D19" i="3980"/>
  <c r="D18" i="3980"/>
  <c r="D17" i="3980"/>
  <c r="D16" i="3980"/>
  <c r="D15" i="3980"/>
  <c r="D14" i="3980"/>
  <c r="D13" i="3980"/>
  <c r="D12" i="3980"/>
  <c r="D11" i="3980"/>
  <c r="D10" i="3980"/>
  <c r="D9" i="3980"/>
  <c r="D8" i="3980"/>
  <c r="D7" i="3980"/>
  <c r="B40" i="3416" l="1"/>
  <c r="H84" i="3978" l="1"/>
  <c r="G84" i="3978"/>
  <c r="F84" i="3978"/>
  <c r="E84" i="3978"/>
  <c r="H83" i="3978"/>
  <c r="G83" i="3978"/>
  <c r="F83" i="3978"/>
  <c r="E83" i="3978"/>
  <c r="H84" i="3977"/>
  <c r="G84" i="3977"/>
  <c r="F84" i="3977"/>
  <c r="E84" i="3977"/>
  <c r="H83" i="3977"/>
  <c r="G83" i="3977"/>
  <c r="F83" i="3977"/>
  <c r="E83" i="3977"/>
  <c r="H84" i="3976"/>
  <c r="G84" i="3976"/>
  <c r="F84" i="3976"/>
  <c r="E84" i="3976"/>
  <c r="H83" i="3976"/>
  <c r="G83" i="3976"/>
  <c r="F83" i="3976"/>
  <c r="E83" i="3976"/>
  <c r="G135" i="3971" l="1"/>
  <c r="G134" i="3971"/>
  <c r="G133" i="3971"/>
  <c r="AJ40" i="3970" l="1"/>
  <c r="AI40" i="3970"/>
  <c r="AH40" i="3970"/>
  <c r="AG40" i="3970"/>
  <c r="AF40" i="3970"/>
  <c r="AJ39" i="3970"/>
  <c r="AI39" i="3970"/>
  <c r="AH39" i="3970"/>
  <c r="AG39" i="3970"/>
  <c r="AF39" i="3970"/>
  <c r="AJ38" i="3970"/>
  <c r="AI38" i="3970"/>
  <c r="AH38" i="3970"/>
  <c r="AG38" i="3970"/>
  <c r="AF38" i="3970"/>
  <c r="AJ37" i="3970"/>
  <c r="AI37" i="3970"/>
  <c r="AH37" i="3970"/>
  <c r="AG37" i="3970"/>
  <c r="AF37" i="3970"/>
  <c r="AJ36" i="3970"/>
  <c r="AI36" i="3970"/>
  <c r="AH36" i="3970"/>
  <c r="AG36" i="3970"/>
  <c r="AF36" i="3970"/>
  <c r="AJ35" i="3970"/>
  <c r="AI35" i="3970"/>
  <c r="AH35" i="3970"/>
  <c r="AG35" i="3970"/>
  <c r="AF35" i="3970"/>
  <c r="AJ34" i="3970"/>
  <c r="AI34" i="3970"/>
  <c r="AH34" i="3970"/>
  <c r="AG34" i="3970"/>
  <c r="AF34" i="3970"/>
  <c r="AJ33" i="3970"/>
  <c r="AI33" i="3970"/>
  <c r="AH33" i="3970"/>
  <c r="AG33" i="3970"/>
  <c r="AF33" i="3970"/>
  <c r="AJ32" i="3970"/>
  <c r="AI32" i="3970"/>
  <c r="AH32" i="3970"/>
  <c r="AG32" i="3970"/>
  <c r="AF32" i="3970"/>
  <c r="AJ31" i="3970"/>
  <c r="AI31" i="3970"/>
  <c r="AH31" i="3970"/>
  <c r="AG31" i="3970"/>
  <c r="AF31" i="3970"/>
  <c r="AJ30" i="3970"/>
  <c r="AI30" i="3970"/>
  <c r="AH30" i="3970"/>
  <c r="AG30" i="3970"/>
  <c r="AF30" i="3970"/>
  <c r="AJ29" i="3970"/>
  <c r="AI29" i="3970"/>
  <c r="AH29" i="3970"/>
  <c r="AG29" i="3970"/>
  <c r="AF29" i="3970"/>
  <c r="AJ28" i="3970"/>
  <c r="AI28" i="3970"/>
  <c r="AH28" i="3970"/>
  <c r="AG28" i="3970"/>
  <c r="AF28" i="3970"/>
  <c r="AJ27" i="3970"/>
  <c r="AI27" i="3970"/>
  <c r="AH27" i="3970"/>
  <c r="AG27" i="3970"/>
  <c r="AF27" i="3970"/>
  <c r="AJ26" i="3970"/>
  <c r="AI26" i="3970"/>
  <c r="AH26" i="3970"/>
  <c r="AG26" i="3970"/>
  <c r="AF26" i="3970"/>
  <c r="AJ25" i="3970"/>
  <c r="AI25" i="3970"/>
  <c r="AH25" i="3970"/>
  <c r="AG25" i="3970"/>
  <c r="AF25" i="3970"/>
  <c r="AJ24" i="3970"/>
  <c r="AI24" i="3970"/>
  <c r="AH24" i="3970"/>
  <c r="AG24" i="3970"/>
  <c r="AF24" i="3970"/>
  <c r="AJ23" i="3970"/>
  <c r="AI23" i="3970"/>
  <c r="AH23" i="3970"/>
  <c r="AG23" i="3970"/>
  <c r="AF23" i="3970"/>
  <c r="AJ22" i="3970"/>
  <c r="AI22" i="3970"/>
  <c r="AH22" i="3970"/>
  <c r="AG22" i="3970"/>
  <c r="AF22" i="3970"/>
  <c r="AJ21" i="3970"/>
  <c r="AI21" i="3970"/>
  <c r="AH21" i="3970"/>
  <c r="AG21" i="3970"/>
  <c r="AF21" i="3970"/>
  <c r="AJ20" i="3970"/>
  <c r="AI20" i="3970"/>
  <c r="AH20" i="3970"/>
  <c r="AG20" i="3970"/>
  <c r="AF20" i="3970"/>
  <c r="AJ19" i="3970"/>
  <c r="AI19" i="3970"/>
  <c r="AH19" i="3970"/>
  <c r="AG19" i="3970"/>
  <c r="AF19" i="3970"/>
  <c r="AJ18" i="3970"/>
  <c r="AI18" i="3970"/>
  <c r="AH18" i="3970"/>
  <c r="AG18" i="3970"/>
  <c r="AF18" i="3970"/>
  <c r="AJ17" i="3970"/>
  <c r="AI17" i="3970"/>
  <c r="AH17" i="3970"/>
  <c r="AG17" i="3970"/>
  <c r="AF17" i="3970"/>
  <c r="AJ16" i="3970"/>
  <c r="AI16" i="3970"/>
  <c r="AH16" i="3970"/>
  <c r="AG16" i="3970"/>
  <c r="AF16" i="3970"/>
  <c r="AJ15" i="3970"/>
  <c r="AI15" i="3970"/>
  <c r="AH15" i="3970"/>
  <c r="AG15" i="3970"/>
  <c r="AF15" i="3970"/>
  <c r="AJ14" i="3970"/>
  <c r="AI14" i="3970"/>
  <c r="AH14" i="3970"/>
  <c r="AG14" i="3970"/>
  <c r="AF14" i="3970"/>
  <c r="AJ13" i="3970"/>
  <c r="AI13" i="3970"/>
  <c r="AH13" i="3970"/>
  <c r="AG13" i="3970"/>
  <c r="AF13" i="3970"/>
  <c r="AJ12" i="3970"/>
  <c r="AI12" i="3970"/>
  <c r="AH12" i="3970"/>
  <c r="AG12" i="3970"/>
  <c r="AF12" i="3970"/>
  <c r="AJ11" i="3970"/>
  <c r="AI11" i="3970"/>
  <c r="AH11" i="3970"/>
  <c r="AG11" i="3970"/>
  <c r="AF11" i="3970"/>
  <c r="AJ10" i="3970"/>
  <c r="AI10" i="3970"/>
  <c r="AH10" i="3970"/>
  <c r="AG10" i="3970"/>
  <c r="AF10" i="3970"/>
  <c r="AJ9" i="3970"/>
  <c r="AI9" i="3970"/>
  <c r="AH9" i="3970"/>
  <c r="AG9" i="3970"/>
  <c r="AF9" i="3970"/>
  <c r="AJ8" i="3970"/>
  <c r="AI8" i="3970"/>
  <c r="AH8" i="3970"/>
  <c r="AG8" i="3970"/>
  <c r="AF8" i="3970"/>
  <c r="G46" i="3969"/>
  <c r="F46" i="3969"/>
  <c r="H40" i="3969"/>
  <c r="G40" i="3969"/>
  <c r="E39" i="3968"/>
  <c r="E38" i="3968"/>
  <c r="E37" i="3968"/>
  <c r="E36" i="3968"/>
  <c r="E35" i="3968"/>
  <c r="E34" i="3968"/>
  <c r="E33" i="3968"/>
  <c r="E32" i="3968"/>
  <c r="E31" i="3968"/>
  <c r="E30" i="3968"/>
  <c r="E29" i="3968"/>
  <c r="E28" i="3968"/>
  <c r="E27" i="3968"/>
  <c r="E26" i="3968"/>
  <c r="E25" i="3968"/>
  <c r="E24" i="3968"/>
  <c r="E23" i="3968"/>
  <c r="E22" i="3968"/>
  <c r="E21" i="3968"/>
  <c r="E20" i="3968"/>
  <c r="E19" i="3968"/>
  <c r="E18" i="3968"/>
  <c r="E17" i="3968"/>
  <c r="E16" i="3968"/>
  <c r="E15" i="3968"/>
  <c r="E14" i="3968"/>
  <c r="E13" i="3968"/>
  <c r="E12" i="3968"/>
  <c r="E11" i="3968"/>
  <c r="E10" i="3968"/>
  <c r="E9" i="3968"/>
  <c r="E8" i="3968"/>
  <c r="E7" i="3968"/>
  <c r="E39" i="3967"/>
  <c r="E38" i="3967"/>
  <c r="E37" i="3967"/>
  <c r="E36" i="3967"/>
  <c r="E35" i="3967"/>
  <c r="E34" i="3967"/>
  <c r="E33" i="3967"/>
  <c r="E32" i="3967"/>
  <c r="E31" i="3967"/>
  <c r="E30" i="3967"/>
  <c r="E29" i="3967"/>
  <c r="E28" i="3967"/>
  <c r="E27" i="3967"/>
  <c r="E26" i="3967"/>
  <c r="E25" i="3967"/>
  <c r="E24" i="3967"/>
  <c r="E23" i="3967"/>
  <c r="E22" i="3967"/>
  <c r="E21" i="3967"/>
  <c r="E20" i="3967"/>
  <c r="E19" i="3967"/>
  <c r="E18" i="3967"/>
  <c r="E17" i="3967"/>
  <c r="E16" i="3967"/>
  <c r="E15" i="3967"/>
  <c r="E14" i="3967"/>
  <c r="E13" i="3967"/>
  <c r="E12" i="3967"/>
  <c r="E11" i="3967"/>
  <c r="E10" i="3967"/>
  <c r="E9" i="3967"/>
  <c r="E8" i="3967"/>
  <c r="E40" i="3965"/>
  <c r="F39" i="3965"/>
  <c r="F38" i="3965"/>
  <c r="F37" i="3965"/>
  <c r="F36" i="3965"/>
  <c r="F35" i="3965"/>
  <c r="F34" i="3965"/>
  <c r="F33" i="3965"/>
  <c r="F32" i="3965"/>
  <c r="F31" i="3965"/>
  <c r="F30" i="3965"/>
  <c r="F29" i="3965"/>
  <c r="F28" i="3965"/>
  <c r="F27" i="3965"/>
  <c r="F26" i="3965"/>
  <c r="F25" i="3965"/>
  <c r="F24" i="3965"/>
  <c r="F23" i="3965"/>
  <c r="F22" i="3965"/>
  <c r="F21" i="3965"/>
  <c r="F20" i="3965"/>
  <c r="F19" i="3965"/>
  <c r="F18" i="3965"/>
  <c r="F17" i="3965"/>
  <c r="F16" i="3965"/>
  <c r="F15" i="3965"/>
  <c r="F14" i="3965"/>
  <c r="F13" i="3965"/>
  <c r="F12" i="3965"/>
  <c r="F11" i="3965"/>
  <c r="F10" i="3965"/>
  <c r="F9" i="3965"/>
  <c r="F8" i="3965"/>
  <c r="F7" i="3965"/>
  <c r="E40" i="3964"/>
  <c r="F39" i="3964"/>
  <c r="F38" i="3964"/>
  <c r="F37" i="3964"/>
  <c r="F36" i="3964"/>
  <c r="F35" i="3964"/>
  <c r="F34" i="3964"/>
  <c r="F33" i="3964"/>
  <c r="F32" i="3964"/>
  <c r="F31" i="3964"/>
  <c r="F30" i="3964"/>
  <c r="F29" i="3964"/>
  <c r="F28" i="3964"/>
  <c r="F27" i="3964"/>
  <c r="F26" i="3964"/>
  <c r="F25" i="3964"/>
  <c r="F24" i="3964"/>
  <c r="F23" i="3964"/>
  <c r="F22" i="3964"/>
  <c r="F21" i="3964"/>
  <c r="F20" i="3964"/>
  <c r="F19" i="3964"/>
  <c r="F18" i="3964"/>
  <c r="F17" i="3964"/>
  <c r="F16" i="3964"/>
  <c r="F15" i="3964"/>
  <c r="F14" i="3964"/>
  <c r="F13" i="3964"/>
  <c r="F12" i="3964"/>
  <c r="F11" i="3964"/>
  <c r="F10" i="3964"/>
  <c r="F9" i="3964"/>
  <c r="F8" i="3964"/>
  <c r="F7" i="3964"/>
  <c r="E39" i="3963"/>
  <c r="E38" i="3963"/>
  <c r="E37" i="3963"/>
  <c r="E36" i="3963"/>
  <c r="E35" i="3963"/>
  <c r="E34" i="3963"/>
  <c r="E33" i="3963"/>
  <c r="E32" i="3963"/>
  <c r="E31" i="3963"/>
  <c r="E30" i="3963"/>
  <c r="E29" i="3963"/>
  <c r="E28" i="3963"/>
  <c r="E27" i="3963"/>
  <c r="E26" i="3963"/>
  <c r="E25" i="3963"/>
  <c r="E24" i="3963"/>
  <c r="E23" i="3963"/>
  <c r="E22" i="3963"/>
  <c r="E21" i="3963"/>
  <c r="E20" i="3963"/>
  <c r="E19" i="3963"/>
  <c r="E18" i="3963"/>
  <c r="E17" i="3963"/>
  <c r="E16" i="3963"/>
  <c r="E15" i="3963"/>
  <c r="E14" i="3963"/>
  <c r="E13" i="3963"/>
  <c r="E12" i="3963"/>
  <c r="E11" i="3963"/>
  <c r="E10" i="3963"/>
  <c r="E9" i="3963"/>
  <c r="E8" i="3963"/>
  <c r="E7" i="3963"/>
  <c r="E38" i="3962"/>
  <c r="E37" i="3962"/>
  <c r="E36" i="3962"/>
  <c r="E35" i="3962"/>
  <c r="E34" i="3962"/>
  <c r="E33" i="3962"/>
  <c r="E32" i="3962"/>
  <c r="E31" i="3962"/>
  <c r="E30" i="3962"/>
  <c r="E29" i="3962"/>
  <c r="E28" i="3962"/>
  <c r="E27" i="3962"/>
  <c r="E26" i="3962"/>
  <c r="E25" i="3962"/>
  <c r="E24" i="3962"/>
  <c r="E23" i="3962"/>
  <c r="E22" i="3962"/>
  <c r="E21" i="3962"/>
  <c r="E20" i="3962"/>
  <c r="E19" i="3962"/>
  <c r="E18" i="3962"/>
  <c r="E17" i="3962"/>
  <c r="E16" i="3962"/>
  <c r="E15" i="3962"/>
  <c r="E14" i="3962"/>
  <c r="E13" i="3962"/>
  <c r="E12" i="3962"/>
  <c r="E11" i="3962"/>
  <c r="E10" i="3962"/>
  <c r="E9" i="3962"/>
  <c r="E8" i="3962"/>
  <c r="G29" i="3960"/>
  <c r="D29" i="3960"/>
  <c r="G28" i="3960"/>
  <c r="G27" i="3960"/>
  <c r="G26" i="3960"/>
  <c r="G25" i="3960"/>
  <c r="G24" i="3960"/>
  <c r="G23" i="3960"/>
  <c r="G22" i="3960"/>
  <c r="G21" i="3960"/>
  <c r="G20" i="3960"/>
  <c r="G19" i="3960"/>
  <c r="G18" i="3960"/>
  <c r="G17" i="3960"/>
  <c r="G16" i="3960"/>
  <c r="G15" i="3960"/>
  <c r="G14" i="3960"/>
  <c r="G13" i="3960"/>
  <c r="G12" i="3960"/>
  <c r="G11" i="3960"/>
  <c r="G10" i="3960"/>
  <c r="G9" i="3960"/>
  <c r="G8" i="3960"/>
  <c r="G7" i="3960"/>
  <c r="AK9" i="3970" l="1"/>
  <c r="AK10" i="3970"/>
  <c r="AK15" i="3970"/>
  <c r="AK17" i="3970"/>
  <c r="AK18" i="3970"/>
  <c r="AK23" i="3970"/>
  <c r="AK25" i="3970"/>
  <c r="AK26" i="3970"/>
  <c r="AK31" i="3970"/>
  <c r="AK33" i="3970"/>
  <c r="AK34" i="3970"/>
  <c r="AK39" i="3970"/>
  <c r="AK8" i="3970"/>
  <c r="AK16" i="3970"/>
  <c r="AK24" i="3970"/>
  <c r="AK32" i="3970"/>
  <c r="AK40" i="3970"/>
  <c r="AK12" i="3970"/>
  <c r="AK20" i="3970"/>
  <c r="AK36" i="3970"/>
  <c r="AK11" i="3970"/>
  <c r="AK13" i="3970"/>
  <c r="AK14" i="3970"/>
  <c r="AK19" i="3970"/>
  <c r="AK21" i="3970"/>
  <c r="AK22" i="3970"/>
  <c r="AK27" i="3970"/>
  <c r="AK29" i="3970"/>
  <c r="AK30" i="3970"/>
  <c r="AK35" i="3970"/>
  <c r="AK37" i="3970"/>
  <c r="AK38" i="3970"/>
  <c r="AK28" i="3970"/>
  <c r="D105" i="2841"/>
  <c r="E105" i="2841"/>
  <c r="F105" i="2841"/>
  <c r="G105" i="2841"/>
  <c r="H8" i="3882" l="1"/>
  <c r="H9" i="3882"/>
  <c r="H10" i="3882"/>
  <c r="H11" i="3882"/>
  <c r="H12" i="3882"/>
  <c r="H13" i="3882"/>
  <c r="H14" i="3882"/>
  <c r="H15" i="3882"/>
  <c r="H16" i="3882"/>
  <c r="H17" i="3882"/>
  <c r="H18" i="3882"/>
  <c r="H19" i="3882"/>
  <c r="H20" i="3882"/>
  <c r="H21" i="3882"/>
  <c r="H22" i="3882"/>
  <c r="H23" i="3882"/>
  <c r="H24" i="3882"/>
  <c r="H25" i="3882"/>
  <c r="H26" i="3882"/>
  <c r="H27" i="3882"/>
  <c r="H28" i="3882"/>
  <c r="H29" i="3882"/>
  <c r="H7" i="3882"/>
  <c r="D30" i="3882"/>
  <c r="B30" i="3882"/>
  <c r="C30" i="3882"/>
  <c r="F30" i="3882"/>
  <c r="G30" i="3882"/>
  <c r="E30" i="3882"/>
  <c r="G16" i="3420" l="1"/>
  <c r="C15" i="3419" l="1"/>
  <c r="B15" i="3419"/>
  <c r="D15" i="3419" l="1"/>
  <c r="AO13" i="3413"/>
  <c r="AN13" i="3413"/>
  <c r="AM13" i="3413"/>
  <c r="AL13" i="3413"/>
  <c r="AO12" i="3413"/>
  <c r="AN12" i="3413"/>
  <c r="AM12" i="3413"/>
  <c r="AL12" i="3413"/>
  <c r="AO11" i="3413"/>
  <c r="AN11" i="3413"/>
  <c r="AM11" i="3413"/>
  <c r="AL11" i="3413"/>
  <c r="AO10" i="3413"/>
  <c r="AN10" i="3413"/>
  <c r="AM10" i="3413"/>
  <c r="AL10" i="3413"/>
  <c r="AO9" i="3413"/>
  <c r="AN9" i="3413"/>
  <c r="AM9" i="3413"/>
  <c r="AL9" i="3413"/>
  <c r="AO8" i="3413"/>
  <c r="AN8" i="3413"/>
  <c r="AM8" i="3413"/>
  <c r="AL8" i="3413"/>
  <c r="C44" i="1320"/>
  <c r="E92" i="3950" l="1"/>
  <c r="E93" i="3950" s="1"/>
  <c r="D92" i="3950"/>
  <c r="E91" i="3950"/>
  <c r="D91" i="3950"/>
  <c r="E90" i="3950"/>
  <c r="D90" i="3950"/>
  <c r="J42" i="3949"/>
  <c r="K42" i="3949" s="1"/>
  <c r="I42" i="3949"/>
  <c r="H42" i="3949"/>
  <c r="G42" i="3949"/>
  <c r="F42" i="3949"/>
  <c r="J38" i="3949"/>
  <c r="K38" i="3949" s="1"/>
  <c r="I38" i="3949"/>
  <c r="H38" i="3949"/>
  <c r="G38" i="3949"/>
  <c r="F38" i="3949"/>
  <c r="J37" i="3949"/>
  <c r="K37" i="3949" s="1"/>
  <c r="I37" i="3949"/>
  <c r="H37" i="3949"/>
  <c r="G37" i="3949"/>
  <c r="F37" i="3949"/>
  <c r="J36" i="3949"/>
  <c r="K36" i="3949" s="1"/>
  <c r="I36" i="3949"/>
  <c r="H36" i="3949"/>
  <c r="G36" i="3949"/>
  <c r="F36" i="3949"/>
  <c r="J35" i="3949"/>
  <c r="K35" i="3949" s="1"/>
  <c r="I35" i="3949"/>
  <c r="H35" i="3949"/>
  <c r="G35" i="3949"/>
  <c r="F35" i="3949"/>
  <c r="J34" i="3949"/>
  <c r="K34" i="3949" s="1"/>
  <c r="I34" i="3949"/>
  <c r="H34" i="3949"/>
  <c r="G34" i="3949"/>
  <c r="F34" i="3949"/>
  <c r="J33" i="3949"/>
  <c r="K33" i="3949" s="1"/>
  <c r="I33" i="3949"/>
  <c r="H33" i="3949"/>
  <c r="G33" i="3949"/>
  <c r="F33" i="3949"/>
  <c r="J32" i="3949"/>
  <c r="K32" i="3949" s="1"/>
  <c r="I32" i="3949"/>
  <c r="H32" i="3949"/>
  <c r="G32" i="3949"/>
  <c r="F32" i="3949"/>
  <c r="J31" i="3949"/>
  <c r="K31" i="3949" s="1"/>
  <c r="I31" i="3949"/>
  <c r="H31" i="3949"/>
  <c r="G31" i="3949"/>
  <c r="F31" i="3949"/>
  <c r="J30" i="3949"/>
  <c r="K30" i="3949" s="1"/>
  <c r="I30" i="3949"/>
  <c r="H30" i="3949"/>
  <c r="G30" i="3949"/>
  <c r="F30" i="3949"/>
  <c r="J29" i="3949"/>
  <c r="K29" i="3949" s="1"/>
  <c r="I29" i="3949"/>
  <c r="H29" i="3949"/>
  <c r="G29" i="3949"/>
  <c r="F29" i="3949"/>
  <c r="J28" i="3949"/>
  <c r="K28" i="3949" s="1"/>
  <c r="I28" i="3949"/>
  <c r="H28" i="3949"/>
  <c r="G28" i="3949"/>
  <c r="F28" i="3949"/>
  <c r="J27" i="3949"/>
  <c r="K27" i="3949" s="1"/>
  <c r="I27" i="3949"/>
  <c r="H27" i="3949"/>
  <c r="G27" i="3949"/>
  <c r="F27" i="3949"/>
  <c r="J26" i="3949"/>
  <c r="K26" i="3949" s="1"/>
  <c r="I26" i="3949"/>
  <c r="H26" i="3949"/>
  <c r="G26" i="3949"/>
  <c r="F26" i="3949"/>
  <c r="J25" i="3949"/>
  <c r="K25" i="3949" s="1"/>
  <c r="I25" i="3949"/>
  <c r="H25" i="3949"/>
  <c r="G25" i="3949"/>
  <c r="F25" i="3949"/>
  <c r="J24" i="3949"/>
  <c r="K24" i="3949" s="1"/>
  <c r="I24" i="3949"/>
  <c r="H24" i="3949"/>
  <c r="G24" i="3949"/>
  <c r="F24" i="3949"/>
  <c r="J23" i="3949"/>
  <c r="K23" i="3949" s="1"/>
  <c r="I23" i="3949"/>
  <c r="H23" i="3949"/>
  <c r="G23" i="3949"/>
  <c r="F23" i="3949"/>
  <c r="J22" i="3949"/>
  <c r="K22" i="3949" s="1"/>
  <c r="I22" i="3949"/>
  <c r="H22" i="3949"/>
  <c r="G22" i="3949"/>
  <c r="F22" i="3949"/>
  <c r="J21" i="3949"/>
  <c r="K21" i="3949" s="1"/>
  <c r="I21" i="3949"/>
  <c r="H21" i="3949"/>
  <c r="G21" i="3949"/>
  <c r="F21" i="3949"/>
  <c r="J20" i="3949"/>
  <c r="K20" i="3949" s="1"/>
  <c r="I20" i="3949"/>
  <c r="H20" i="3949"/>
  <c r="G20" i="3949"/>
  <c r="F20" i="3949"/>
  <c r="J19" i="3949"/>
  <c r="K19" i="3949" s="1"/>
  <c r="I19" i="3949"/>
  <c r="H19" i="3949"/>
  <c r="G19" i="3949"/>
  <c r="F19" i="3949"/>
  <c r="J18" i="3949"/>
  <c r="K18" i="3949" s="1"/>
  <c r="I18" i="3949"/>
  <c r="H18" i="3949"/>
  <c r="G18" i="3949"/>
  <c r="F18" i="3949"/>
  <c r="J17" i="3949"/>
  <c r="K17" i="3949" s="1"/>
  <c r="I17" i="3949"/>
  <c r="H17" i="3949"/>
  <c r="G17" i="3949"/>
  <c r="F17" i="3949"/>
  <c r="J16" i="3949"/>
  <c r="K16" i="3949" s="1"/>
  <c r="I16" i="3949"/>
  <c r="H16" i="3949"/>
  <c r="G16" i="3949"/>
  <c r="F16" i="3949"/>
  <c r="J15" i="3949"/>
  <c r="K15" i="3949" s="1"/>
  <c r="I15" i="3949"/>
  <c r="H15" i="3949"/>
  <c r="G15" i="3949"/>
  <c r="F15" i="3949"/>
  <c r="J14" i="3949"/>
  <c r="K14" i="3949" s="1"/>
  <c r="I14" i="3949"/>
  <c r="H14" i="3949"/>
  <c r="G14" i="3949"/>
  <c r="F14" i="3949"/>
  <c r="J13" i="3949"/>
  <c r="K13" i="3949" s="1"/>
  <c r="I13" i="3949"/>
  <c r="H13" i="3949"/>
  <c r="G13" i="3949"/>
  <c r="F13" i="3949"/>
  <c r="J12" i="3949"/>
  <c r="K12" i="3949" s="1"/>
  <c r="I12" i="3949"/>
  <c r="H12" i="3949"/>
  <c r="G12" i="3949"/>
  <c r="F12" i="3949"/>
  <c r="J11" i="3949"/>
  <c r="K11" i="3949" s="1"/>
  <c r="I11" i="3949"/>
  <c r="H11" i="3949"/>
  <c r="G11" i="3949"/>
  <c r="F11" i="3949"/>
  <c r="J10" i="3949"/>
  <c r="K10" i="3949" s="1"/>
  <c r="I10" i="3949"/>
  <c r="H10" i="3949"/>
  <c r="G10" i="3949"/>
  <c r="F10" i="3949"/>
  <c r="J9" i="3949"/>
  <c r="K9" i="3949" s="1"/>
  <c r="I9" i="3949"/>
  <c r="H9" i="3949"/>
  <c r="G9" i="3949"/>
  <c r="F9" i="3949"/>
  <c r="J8" i="3949"/>
  <c r="K8" i="3949" s="1"/>
  <c r="I8" i="3949"/>
  <c r="H8" i="3949"/>
  <c r="G8" i="3949"/>
  <c r="F8" i="3949"/>
  <c r="J7" i="3949"/>
  <c r="K7" i="3949" s="1"/>
  <c r="I7" i="3949"/>
  <c r="H7" i="3949"/>
  <c r="G7" i="3949"/>
  <c r="F7" i="3949"/>
  <c r="D32" i="3945" l="1"/>
  <c r="C24" i="3945"/>
  <c r="C23" i="3945"/>
  <c r="C22" i="3945"/>
  <c r="C21" i="3945"/>
  <c r="C20" i="3945"/>
  <c r="C19" i="3945"/>
  <c r="C18" i="3945"/>
  <c r="C17" i="3945"/>
  <c r="C16" i="3945"/>
  <c r="C15" i="3945"/>
  <c r="C14" i="3945"/>
  <c r="C13" i="3945"/>
  <c r="C12" i="3945"/>
  <c r="C11" i="3945"/>
  <c r="C10" i="3945"/>
  <c r="C9" i="3945"/>
  <c r="C8" i="3945"/>
  <c r="C7" i="3945"/>
  <c r="D104" i="2841" l="1"/>
  <c r="E104" i="2841"/>
  <c r="F104" i="2841"/>
  <c r="G104" i="2841"/>
  <c r="B16" i="3421" l="1"/>
  <c r="C18" i="3799"/>
  <c r="E13" i="3419"/>
  <c r="B15" i="3417"/>
  <c r="J15" i="3427" l="1"/>
  <c r="H15" i="3427"/>
  <c r="G15" i="3427"/>
  <c r="F15" i="3427"/>
  <c r="J14" i="3427"/>
  <c r="H14" i="3427"/>
  <c r="G14" i="3427"/>
  <c r="F14" i="3427"/>
  <c r="J13" i="3427"/>
  <c r="H13" i="3427"/>
  <c r="G13" i="3427"/>
  <c r="F13" i="3427"/>
  <c r="J12" i="3427"/>
  <c r="H12" i="3427"/>
  <c r="G12" i="3427"/>
  <c r="F12" i="3427"/>
  <c r="J11" i="3427"/>
  <c r="H11" i="3427"/>
  <c r="G11" i="3427"/>
  <c r="F11" i="3427"/>
  <c r="J10" i="3427"/>
  <c r="H10" i="3427"/>
  <c r="G10" i="3427"/>
  <c r="F10" i="3427"/>
  <c r="J9" i="3427"/>
  <c r="H9" i="3427"/>
  <c r="G9" i="3427"/>
  <c r="F9" i="3427"/>
  <c r="J8" i="3427"/>
  <c r="H8" i="3427"/>
  <c r="G8" i="3427"/>
  <c r="F8" i="3427"/>
  <c r="J7" i="3427"/>
  <c r="H7" i="3427"/>
  <c r="G7" i="3427"/>
  <c r="F7" i="3427"/>
  <c r="D103" i="2841" l="1"/>
  <c r="E103" i="2841"/>
  <c r="F103" i="2841"/>
  <c r="G103" i="2841"/>
  <c r="B18" i="3799" l="1"/>
  <c r="E18" i="3799" s="1"/>
  <c r="E17" i="3799"/>
  <c r="D17" i="3799"/>
  <c r="E16" i="3799"/>
  <c r="D16" i="3799"/>
  <c r="E15" i="3799"/>
  <c r="D15" i="3799"/>
  <c r="E14" i="3799"/>
  <c r="D14" i="3799"/>
  <c r="E13" i="3799"/>
  <c r="D13" i="3799"/>
  <c r="E12" i="3799"/>
  <c r="D12" i="3799"/>
  <c r="E11" i="3799"/>
  <c r="D11" i="3799"/>
  <c r="E10" i="3799"/>
  <c r="D10" i="3799"/>
  <c r="D18" i="3799" l="1"/>
  <c r="D102" i="2841" l="1"/>
  <c r="E102" i="2841"/>
  <c r="F102" i="2841"/>
  <c r="G102" i="2841"/>
  <c r="E101" i="2841" l="1"/>
  <c r="D101" i="2841"/>
  <c r="F101" i="2841"/>
  <c r="G101" i="2841"/>
  <c r="D100" i="2841" l="1"/>
  <c r="E100" i="2841"/>
  <c r="F100" i="2841"/>
  <c r="G100" i="2841"/>
  <c r="C16" i="3421" l="1"/>
  <c r="E15" i="3421"/>
  <c r="D15" i="3421"/>
  <c r="E14" i="3421"/>
  <c r="D14" i="3421"/>
  <c r="E13" i="3421"/>
  <c r="D13" i="3421"/>
  <c r="E12" i="3421"/>
  <c r="D12" i="3421"/>
  <c r="E11" i="3421"/>
  <c r="D11" i="3421"/>
  <c r="E10" i="3421"/>
  <c r="D10" i="3421"/>
  <c r="E9" i="3421"/>
  <c r="D9" i="3421"/>
  <c r="E8" i="3421"/>
  <c r="D8" i="3421"/>
  <c r="E7" i="3421"/>
  <c r="D7" i="3421"/>
  <c r="F16" i="3420"/>
  <c r="E16" i="3420"/>
  <c r="D16" i="3420"/>
  <c r="C16" i="3420"/>
  <c r="B16" i="3420"/>
  <c r="I15" i="3420"/>
  <c r="H15" i="3420"/>
  <c r="I14" i="3420"/>
  <c r="H14" i="3420"/>
  <c r="I13" i="3420"/>
  <c r="H13" i="3420"/>
  <c r="I12" i="3420"/>
  <c r="H12" i="3420"/>
  <c r="I11" i="3420"/>
  <c r="H11" i="3420"/>
  <c r="I10" i="3420"/>
  <c r="H10" i="3420"/>
  <c r="I9" i="3420"/>
  <c r="H9" i="3420"/>
  <c r="I8" i="3420"/>
  <c r="H8" i="3420"/>
  <c r="E14" i="3419"/>
  <c r="D14" i="3419"/>
  <c r="D13" i="3419"/>
  <c r="E12" i="3419"/>
  <c r="D12" i="3419"/>
  <c r="E11" i="3419"/>
  <c r="D11" i="3419"/>
  <c r="E10" i="3419"/>
  <c r="D10" i="3419"/>
  <c r="E9" i="3419"/>
  <c r="D9" i="3419"/>
  <c r="E8" i="3419"/>
  <c r="D8" i="3419"/>
  <c r="E7" i="3419"/>
  <c r="D7" i="3419"/>
  <c r="C15" i="3417"/>
  <c r="D15" i="3417" s="1"/>
  <c r="E14" i="3417"/>
  <c r="D14" i="3417"/>
  <c r="E13" i="3417"/>
  <c r="D13" i="3417"/>
  <c r="E12" i="3417"/>
  <c r="D12" i="3417"/>
  <c r="E11" i="3417"/>
  <c r="D11" i="3417"/>
  <c r="E10" i="3417"/>
  <c r="D10" i="3417"/>
  <c r="E9" i="3417"/>
  <c r="D9" i="3417"/>
  <c r="E8" i="3417"/>
  <c r="D8" i="3417"/>
  <c r="E7" i="3417"/>
  <c r="D7" i="3417"/>
  <c r="J8" i="3420" l="1"/>
  <c r="J9" i="3420"/>
  <c r="E15" i="3417"/>
  <c r="J15" i="3420"/>
  <c r="I16" i="3420"/>
  <c r="J12" i="3420"/>
  <c r="J13" i="3420"/>
  <c r="H16" i="3420"/>
  <c r="E15" i="3419"/>
  <c r="J11" i="3420"/>
  <c r="J10" i="3420"/>
  <c r="J14" i="3420"/>
  <c r="E16" i="3421"/>
  <c r="D16" i="3421"/>
  <c r="J16" i="3420" l="1"/>
  <c r="D98" i="2841" l="1"/>
  <c r="E98" i="2841"/>
  <c r="F98" i="2841"/>
  <c r="G98" i="2841"/>
  <c r="D99" i="2841"/>
  <c r="E99" i="2841"/>
  <c r="F99" i="2841"/>
  <c r="G99" i="2841"/>
  <c r="G97" i="2841" l="1"/>
  <c r="F97" i="2841"/>
  <c r="E97" i="2841"/>
  <c r="D97" i="284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Excel base_PIBE" type="100" refreshedVersion="6" minRefreshableVersion="5">
    <extLst>
      <ext xmlns:x15="http://schemas.microsoft.com/office/spreadsheetml/2010/11/main" uri="{DE250136-89BD-433C-8126-D09CA5730AF9}">
        <x15:connection id="eb9558b3-0518-4943-b45e-615e15835c0a"/>
      </ext>
    </extLst>
  </connection>
  <connection id="2" xr16:uid="{00000000-0015-0000-FFFF-FFFF01000000}" keepAlive="1" name="ThisWorkbookDataModel" description="Modelo de datos"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<sst xmlns="http://schemas.openxmlformats.org/spreadsheetml/2006/main" count="16605" uniqueCount="2216">
  <si>
    <t>Jalisco</t>
  </si>
  <si>
    <t>Nacional</t>
  </si>
  <si>
    <t>Entidad</t>
  </si>
  <si>
    <t>Aguascalientes</t>
  </si>
  <si>
    <t>Baja California</t>
  </si>
  <si>
    <t>Baja California Sur</t>
  </si>
  <si>
    <t>Campeche</t>
  </si>
  <si>
    <t>Chiapas</t>
  </si>
  <si>
    <t>Chihuahua</t>
  </si>
  <si>
    <t>Ciudad de México</t>
  </si>
  <si>
    <t>Coahuila</t>
  </si>
  <si>
    <t>Colima</t>
  </si>
  <si>
    <t>Durango</t>
  </si>
  <si>
    <t>Estado de México</t>
  </si>
  <si>
    <t>Guanajuato</t>
  </si>
  <si>
    <t>Guerrero</t>
  </si>
  <si>
    <t>Hidalgo</t>
  </si>
  <si>
    <t>Michoacán</t>
  </si>
  <si>
    <t>Morelos</t>
  </si>
  <si>
    <t>Nayarit</t>
  </si>
  <si>
    <t>Nuevo León</t>
  </si>
  <si>
    <t>Oaxaca</t>
  </si>
  <si>
    <t>Puebla</t>
  </si>
  <si>
    <t>Querétaro</t>
  </si>
  <si>
    <t>Quintana Roo</t>
  </si>
  <si>
    <t>San Luis Potosí</t>
  </si>
  <si>
    <t>Sinaloa</t>
  </si>
  <si>
    <t>Sonora</t>
  </si>
  <si>
    <t>Tabasco</t>
  </si>
  <si>
    <t>Tamaulipas</t>
  </si>
  <si>
    <t>Tlaxcala</t>
  </si>
  <si>
    <t>Veracruz</t>
  </si>
  <si>
    <t>Yucatán</t>
  </si>
  <si>
    <t>Zacatecas</t>
  </si>
  <si>
    <t>Empleos nuevos</t>
  </si>
  <si>
    <t>Concepto</t>
  </si>
  <si>
    <t>Indicador de Confianza del Consumidor Jalisciense</t>
  </si>
  <si>
    <t xml:space="preserve">   - Posibilidades en el momento actual de los integrantes del hogar, comparadas con las de hace un año, para realizar compras de muebles, televisor, lavadora, otros aparatos electrodomésticos, etc. </t>
  </si>
  <si>
    <t>Enero</t>
  </si>
  <si>
    <t>Febrero</t>
  </si>
  <si>
    <t>Marzo</t>
  </si>
  <si>
    <t>Abril</t>
  </si>
  <si>
    <t>Mayo</t>
  </si>
  <si>
    <t>Junio</t>
  </si>
  <si>
    <t>Julio</t>
  </si>
  <si>
    <t>Agosto</t>
  </si>
  <si>
    <t>Septiembre</t>
  </si>
  <si>
    <t>Octubre</t>
  </si>
  <si>
    <t>Noviembre</t>
  </si>
  <si>
    <t>Diciembre</t>
  </si>
  <si>
    <t>México</t>
  </si>
  <si>
    <t>Variación</t>
  </si>
  <si>
    <t>Total</t>
  </si>
  <si>
    <t/>
  </si>
  <si>
    <t>INPC Nacional</t>
  </si>
  <si>
    <t>Guadalajara</t>
  </si>
  <si>
    <t>Tepatitlán</t>
  </si>
  <si>
    <t>Inflación mes anterior Guadalajara</t>
  </si>
  <si>
    <t>Inflación promedio anual Guadalajara</t>
  </si>
  <si>
    <t>2013</t>
  </si>
  <si>
    <t>Ene</t>
  </si>
  <si>
    <t>Feb</t>
  </si>
  <si>
    <t>Mar</t>
  </si>
  <si>
    <t>Abr</t>
  </si>
  <si>
    <t>May</t>
  </si>
  <si>
    <t>Jun</t>
  </si>
  <si>
    <t>Jul</t>
  </si>
  <si>
    <t>Ago</t>
  </si>
  <si>
    <t>Sep</t>
  </si>
  <si>
    <t>Oct</t>
  </si>
  <si>
    <t>Nov</t>
  </si>
  <si>
    <t>Dic</t>
  </si>
  <si>
    <t>2014</t>
  </si>
  <si>
    <t>2015</t>
  </si>
  <si>
    <t>2016</t>
  </si>
  <si>
    <t>2017</t>
  </si>
  <si>
    <t>2018</t>
  </si>
  <si>
    <t>2019</t>
  </si>
  <si>
    <t>2020</t>
  </si>
  <si>
    <t>La Paz, B. C. S.</t>
  </si>
  <si>
    <t>Monclova, Coah.</t>
  </si>
  <si>
    <t>Mexicali, B. C.</t>
  </si>
  <si>
    <t>Chihuahua, Chih.</t>
  </si>
  <si>
    <t>Tepatitlán, Jal.</t>
  </si>
  <si>
    <t>Pachuca, Hgo.</t>
  </si>
  <si>
    <t>Saltillo, Coah.</t>
  </si>
  <si>
    <t>Esperanza, Son.</t>
  </si>
  <si>
    <t>Tepic, Nay.</t>
  </si>
  <si>
    <t>Chetumal, Q. R.</t>
  </si>
  <si>
    <t>Colima, Col.</t>
  </si>
  <si>
    <t>Cortazar, Gto.</t>
  </si>
  <si>
    <t>Hermosillo, Son.</t>
  </si>
  <si>
    <t>León, Gto.</t>
  </si>
  <si>
    <t>Huatabampo, Son.</t>
  </si>
  <si>
    <t>Fresnillo, Zac.</t>
  </si>
  <si>
    <t>Zacatecas, Zac.</t>
  </si>
  <si>
    <t>Cd. Jiménez, Chih.</t>
  </si>
  <si>
    <t>Campeche, Camp.</t>
  </si>
  <si>
    <t>Atlacomulco, Méx.</t>
  </si>
  <si>
    <t>Morelia, Mich</t>
  </si>
  <si>
    <t>Culiacán, Sin.</t>
  </si>
  <si>
    <t>Tijuana, B. C.</t>
  </si>
  <si>
    <t>San Luis Potosí, S. L. P.</t>
  </si>
  <si>
    <t>Tuxtla Gutiérrez, Chis.</t>
  </si>
  <si>
    <t>Cd. Acuña, Coah.</t>
  </si>
  <si>
    <t>Guadalajara, Jal.</t>
  </si>
  <si>
    <t>Tampico, Tamps.</t>
  </si>
  <si>
    <t>Monterrey, N. L.</t>
  </si>
  <si>
    <t>Mérida, Yuc.</t>
  </si>
  <si>
    <t>Veracruz, Ver.</t>
  </si>
  <si>
    <t>Matamoros, Tamps.</t>
  </si>
  <si>
    <t>San Andrés Tuxtla, Ver.</t>
  </si>
  <si>
    <t>Cancún, Q. Roo.</t>
  </si>
  <si>
    <t>Cuernavaca, Mor.</t>
  </si>
  <si>
    <t>Tulancingo, Hgo.</t>
  </si>
  <si>
    <t>Cd. Juárez, Chih</t>
  </si>
  <si>
    <t>Durango, Dgo.</t>
  </si>
  <si>
    <t>Toluca, Edo. de Méx.</t>
  </si>
  <si>
    <t>Puebla, Pue.</t>
  </si>
  <si>
    <t>Coatzacoalcos, Ver.</t>
  </si>
  <si>
    <t>Tlaxcala, Tlax.</t>
  </si>
  <si>
    <t>Querétaro, Qro.</t>
  </si>
  <si>
    <t>Aguascalientes, Ags.</t>
  </si>
  <si>
    <t>Tapachula, Chis.</t>
  </si>
  <si>
    <t>Córdoba, Ver.</t>
  </si>
  <si>
    <t>Acapulco, Gro.</t>
  </si>
  <si>
    <t>Oaxaca, Oax.</t>
  </si>
  <si>
    <t>Jacona, Mich.</t>
  </si>
  <si>
    <t>Torreón, Coah.</t>
  </si>
  <si>
    <t>Iguala, Gro.</t>
  </si>
  <si>
    <t>Izúcar de Matamoros, Pue.</t>
  </si>
  <si>
    <t>Tehuantepec, Oax.</t>
  </si>
  <si>
    <t>Villahermosa, Tab.</t>
  </si>
  <si>
    <t>Variación anual</t>
  </si>
  <si>
    <t>Fecha</t>
  </si>
  <si>
    <t>Clave</t>
  </si>
  <si>
    <t>Lugar</t>
  </si>
  <si>
    <t>var</t>
  </si>
  <si>
    <t>ENE</t>
  </si>
  <si>
    <t>FEB</t>
  </si>
  <si>
    <t>MAR</t>
  </si>
  <si>
    <t>ABR</t>
  </si>
  <si>
    <t>MAY</t>
  </si>
  <si>
    <t>JUN</t>
  </si>
  <si>
    <t>JUL</t>
  </si>
  <si>
    <t>AGO</t>
  </si>
  <si>
    <t>SEP</t>
  </si>
  <si>
    <t>OCT</t>
  </si>
  <si>
    <t>NOV</t>
  </si>
  <si>
    <t>DIC</t>
  </si>
  <si>
    <t>Fuente: IIEG, con información del IMSS.</t>
  </si>
  <si>
    <t>Zapopan</t>
  </si>
  <si>
    <t>Tlajomulco de Zúñiga</t>
  </si>
  <si>
    <t>Puerto Vallarta</t>
  </si>
  <si>
    <t>Tlaquepaque</t>
  </si>
  <si>
    <t>Zapotlán el Grande</t>
  </si>
  <si>
    <t>Ocotlán</t>
  </si>
  <si>
    <t>Arandas</t>
  </si>
  <si>
    <t>Zapotiltic</t>
  </si>
  <si>
    <t>Zapotlán del Rey</t>
  </si>
  <si>
    <t>Lagos de Moreno</t>
  </si>
  <si>
    <t>Jocotepec</t>
  </si>
  <si>
    <t>Tamazula de Gordiano</t>
  </si>
  <si>
    <t>Tonalá</t>
  </si>
  <si>
    <t>Tapalpa</t>
  </si>
  <si>
    <t>El Salto</t>
  </si>
  <si>
    <t>Ahualulco de Mercado</t>
  </si>
  <si>
    <t>Tuxpan</t>
  </si>
  <si>
    <t>La Huerta</t>
  </si>
  <si>
    <t>Tala</t>
  </si>
  <si>
    <t>Teuchitlán</t>
  </si>
  <si>
    <t>Poncitlán</t>
  </si>
  <si>
    <t>Teocuitatlán de Corona</t>
  </si>
  <si>
    <t>Sayula</t>
  </si>
  <si>
    <t>Cocula</t>
  </si>
  <si>
    <t>Juanacatlán</t>
  </si>
  <si>
    <t>Jalostotitlán</t>
  </si>
  <si>
    <t>Chapala</t>
  </si>
  <si>
    <t>Encarnación de Díaz</t>
  </si>
  <si>
    <t>Cihuatlán</t>
  </si>
  <si>
    <t>Tuxcacuesco</t>
  </si>
  <si>
    <t>Ameca</t>
  </si>
  <si>
    <t>Cabo Corrientes</t>
  </si>
  <si>
    <t>Acatic</t>
  </si>
  <si>
    <t>Huejuquilla el Alto</t>
  </si>
  <si>
    <t>Amatitán</t>
  </si>
  <si>
    <t>Villa Hidalgo</t>
  </si>
  <si>
    <t>Teocaltiche</t>
  </si>
  <si>
    <t>Jamay</t>
  </si>
  <si>
    <t>San Martín Hidalgo</t>
  </si>
  <si>
    <t>San Miguel el Alto</t>
  </si>
  <si>
    <t>San Juan de los Lagos</t>
  </si>
  <si>
    <t>San Sebastián del Oeste</t>
  </si>
  <si>
    <t>Unión de San Antonio</t>
  </si>
  <si>
    <t>Chiquilistlán</t>
  </si>
  <si>
    <t>Atotonilco el Alto</t>
  </si>
  <si>
    <t>Casimiro Castillo</t>
  </si>
  <si>
    <t>Tecolotlán</t>
  </si>
  <si>
    <t>Tonila</t>
  </si>
  <si>
    <t>Zapotitlán de Vadillo</t>
  </si>
  <si>
    <t>Degollado</t>
  </si>
  <si>
    <t>Juchitlán</t>
  </si>
  <si>
    <t>San Ignacio Cerro Gordo</t>
  </si>
  <si>
    <t>Tizapán el Alto</t>
  </si>
  <si>
    <t>Etzatlán</t>
  </si>
  <si>
    <t>Amacueca</t>
  </si>
  <si>
    <t>Pihuamo</t>
  </si>
  <si>
    <t>El Grullo</t>
  </si>
  <si>
    <t>Guachinango</t>
  </si>
  <si>
    <t>Ixtlahuacán del Río</t>
  </si>
  <si>
    <t>El Limón</t>
  </si>
  <si>
    <t>Atemajac de Brizuela</t>
  </si>
  <si>
    <t>Villa Guerrero</t>
  </si>
  <si>
    <t>Ayutla</t>
  </si>
  <si>
    <t>Hostotipaquillo</t>
  </si>
  <si>
    <t>Huejúcar</t>
  </si>
  <si>
    <t>San Martín de Bolaños</t>
  </si>
  <si>
    <t>Tenamaxtlán</t>
  </si>
  <si>
    <t>Totatiche</t>
  </si>
  <si>
    <t>Cañadas de Obregón</t>
  </si>
  <si>
    <t>Atenguillo</t>
  </si>
  <si>
    <t>Cuquío</t>
  </si>
  <si>
    <t>Santa María del Oro</t>
  </si>
  <si>
    <t>La Manzanilla de la Paz</t>
  </si>
  <si>
    <t>Mexticacán</t>
  </si>
  <si>
    <t>Mezquitic</t>
  </si>
  <si>
    <t>Mixtlán</t>
  </si>
  <si>
    <t>Villa Purificación</t>
  </si>
  <si>
    <t>Quitupan</t>
  </si>
  <si>
    <t>San Cristóbal de la Barranca</t>
  </si>
  <si>
    <t>San Julián</t>
  </si>
  <si>
    <t>San Marcos</t>
  </si>
  <si>
    <t>Santa María de los Ángeles</t>
  </si>
  <si>
    <t>Techaluta de Montenegro</t>
  </si>
  <si>
    <t>Atengo</t>
  </si>
  <si>
    <t>Unión de Tula</t>
  </si>
  <si>
    <t>Zapotlanejo</t>
  </si>
  <si>
    <t>Colotlán</t>
  </si>
  <si>
    <t>Cuautla</t>
  </si>
  <si>
    <t>Chimaltitán</t>
  </si>
  <si>
    <t>San Diego de Alejandría</t>
  </si>
  <si>
    <t>Mascota</t>
  </si>
  <si>
    <t>Tecalitlán</t>
  </si>
  <si>
    <t>Concepción de Buenos Aires</t>
  </si>
  <si>
    <t>Jilotlán de los Dolores</t>
  </si>
  <si>
    <t>Tonaya</t>
  </si>
  <si>
    <t>Ejutla</t>
  </si>
  <si>
    <t>Gómez Farías</t>
  </si>
  <si>
    <t>Talpa de Allende</t>
  </si>
  <si>
    <t>Mazamitla</t>
  </si>
  <si>
    <t>San Juanito de Escobedo</t>
  </si>
  <si>
    <t>Yahualica de González Gallo</t>
  </si>
  <si>
    <t>Acatlán de Juárez</t>
  </si>
  <si>
    <t>Magdalena</t>
  </si>
  <si>
    <t>Ojuelos de Jalisco</t>
  </si>
  <si>
    <t>Ixtlahuacán de los Membrillos</t>
  </si>
  <si>
    <t>Cuautitlán de García Barragán</t>
  </si>
  <si>
    <t>Tototlán</t>
  </si>
  <si>
    <t>Valle de Juárez</t>
  </si>
  <si>
    <t>Villa Corona</t>
  </si>
  <si>
    <t>Tequila</t>
  </si>
  <si>
    <t>Jesús María</t>
  </si>
  <si>
    <t>Atoyac</t>
  </si>
  <si>
    <t>Tuxcueca</t>
  </si>
  <si>
    <t>Autlán de Navarro</t>
  </si>
  <si>
    <t>Tolimán</t>
  </si>
  <si>
    <t>Valle de Guadalupe</t>
  </si>
  <si>
    <t>El Arenal</t>
  </si>
  <si>
    <t>Tepatitlán de Morelos</t>
  </si>
  <si>
    <t>Bolaños</t>
  </si>
  <si>
    <t>Ayotlán</t>
  </si>
  <si>
    <t>Tomatlán</t>
  </si>
  <si>
    <t>San Gabriel</t>
  </si>
  <si>
    <t>Zacoalco de Torres</t>
  </si>
  <si>
    <t>La Barca</t>
  </si>
  <si>
    <t>Regresar al índice</t>
  </si>
  <si>
    <t>Sector de actividad económica</t>
  </si>
  <si>
    <t>Variación % mensual</t>
  </si>
  <si>
    <t>Agricultura, Ganadería, Silvicultura y Pesca</t>
  </si>
  <si>
    <t>Comercio</t>
  </si>
  <si>
    <t>Construcción</t>
  </si>
  <si>
    <t>Ind. Elec. y Captación de Agua Potable</t>
  </si>
  <si>
    <t>Industria de Transformación</t>
  </si>
  <si>
    <t>Industrias Extractivas</t>
  </si>
  <si>
    <t>Servicios</t>
  </si>
  <si>
    <t>Transporte y Comunicaciones</t>
  </si>
  <si>
    <t>Variación absoluta</t>
  </si>
  <si>
    <t>Hombres</t>
  </si>
  <si>
    <t>Mujeres</t>
  </si>
  <si>
    <t>Grupos de edad</t>
  </si>
  <si>
    <t>% part</t>
  </si>
  <si>
    <t>División económica</t>
  </si>
  <si>
    <t>Absoluta</t>
  </si>
  <si>
    <t>%</t>
  </si>
  <si>
    <t>Ind. Elec. Cap. Agua Potable</t>
  </si>
  <si>
    <t xml:space="preserve">Total </t>
  </si>
  <si>
    <t>TOTAL</t>
  </si>
  <si>
    <t>Año</t>
  </si>
  <si>
    <t>Agricultura, ganadería, silvicultura, pesca y caza</t>
  </si>
  <si>
    <t>Industria de la construcción</t>
  </si>
  <si>
    <t>Industria eléctrica, captación y suministro de agua potable</t>
  </si>
  <si>
    <t>Industrias de transformación</t>
  </si>
  <si>
    <t>Industrias extractivas</t>
  </si>
  <si>
    <t>Transportes y comunicaciones</t>
  </si>
  <si>
    <t>Trabajadores Asegurados</t>
  </si>
  <si>
    <t>División Económica</t>
  </si>
  <si>
    <t>2019/Octubre</t>
  </si>
  <si>
    <t>Empleos</t>
  </si>
  <si>
    <t>Caza.</t>
  </si>
  <si>
    <t>Agricultura</t>
  </si>
  <si>
    <t>Ganadería.</t>
  </si>
  <si>
    <t>Caza</t>
  </si>
  <si>
    <t>Pesca.</t>
  </si>
  <si>
    <t>Ganadería</t>
  </si>
  <si>
    <t>Silvicultura.</t>
  </si>
  <si>
    <t>Pesca</t>
  </si>
  <si>
    <t>Silvicultura</t>
  </si>
  <si>
    <t>Grupo económico</t>
  </si>
  <si>
    <t>Otros</t>
  </si>
  <si>
    <t>var-19/18</t>
  </si>
  <si>
    <t>abs-19/18</t>
  </si>
  <si>
    <t>var-dic19/nov19</t>
  </si>
  <si>
    <t>Compraventa de alimentos, bebidas y productos del tabaco.</t>
  </si>
  <si>
    <t>Compraventa de artículos para el hogar.</t>
  </si>
  <si>
    <t>Compraventa de equipo de transporte; sus refacciones y accesorios.</t>
  </si>
  <si>
    <t>Compraventa de gases, combustibles y lubricantes.</t>
  </si>
  <si>
    <t>Compraventa de inmuebles y artículos diversos.</t>
  </si>
  <si>
    <t>Compraventa de maquinaria, equipo, instrumentos, aparatos, herramientas.</t>
  </si>
  <si>
    <t>Compraventa de materias primas, materiales y auxiliares.</t>
  </si>
  <si>
    <t>Compraventa de prendas de vestir y artículos de uso personal.</t>
  </si>
  <si>
    <t>Compraventa en tiendas de autoservicios y departamentos especializados.</t>
  </si>
  <si>
    <t>Servicios de administración pública y seguridad social.</t>
  </si>
  <si>
    <t>Servicios profesionales y técnicos.</t>
  </si>
  <si>
    <t>Servicios de enseñanza, investigación científica y difusión cultural.</t>
  </si>
  <si>
    <t>Servicios personales para el hogar y diversos.</t>
  </si>
  <si>
    <t>Preparación y servicio de alimentos y bebidas.</t>
  </si>
  <si>
    <t>Servicios médicos, asistencia social y veterinarios.</t>
  </si>
  <si>
    <t>Servicios de alojamiento temporal.</t>
  </si>
  <si>
    <t>Servicios recreativos y de esparcimiento.</t>
  </si>
  <si>
    <t>Servicios financieros y de seguros (bancos, financieras).</t>
  </si>
  <si>
    <t>Patrones</t>
  </si>
  <si>
    <t>Mes</t>
  </si>
  <si>
    <t>Variación promedio</t>
  </si>
  <si>
    <t>Actividad</t>
  </si>
  <si>
    <t>Actividades secundarias</t>
  </si>
  <si>
    <t>Industrias manufactureras</t>
  </si>
  <si>
    <t>Nota: Las cifras de partición se refieren al porcentaje correspondiente a la suma de los montos de los últimos 12 meses al mes de referencia del valor de producción de los productos elaborados, ya sea en la propia unidad económica o mediante la contratación de servicios de maquila, por los establecimientos considerados en la EMIM en Jalisco a millones de pesos constantes. De manera similar a la participación, las variaciones absolutas se refieren a la producción de Jalisco a pesos constantes. Asimismo, las variaciones porcentuales se refieren al cambio porcentual de la suma de los montos de los últimos 12 meses al mes de referencia del valor de producción de Jalisco a pesos constantes respecto al mismo mes del año anterior.</t>
  </si>
  <si>
    <t>Subsector</t>
  </si>
  <si>
    <t>311 Industria alimentaria</t>
  </si>
  <si>
    <t>312 Industria de las bebidas y del tabaco</t>
  </si>
  <si>
    <t>336 Fabricación de equipo de transporte</t>
  </si>
  <si>
    <t>325 Industria química</t>
  </si>
  <si>
    <t>334 Fabricación de equipo de computación, comunicación, medición y de otros equipos, componentes y accesorios electrónicos</t>
  </si>
  <si>
    <t>326 Industria del plástico y del hule</t>
  </si>
  <si>
    <t>332 Fabricación de productos metálicos</t>
  </si>
  <si>
    <t>327 Fabricación de productos a base de minerales no metálicos</t>
  </si>
  <si>
    <t>331 Industrias metálicas básicas</t>
  </si>
  <si>
    <t>322 Industria del papel</t>
  </si>
  <si>
    <t>Subsectores restantes</t>
  </si>
  <si>
    <t>Nota: Las variaciones absolutas se refieren al cambio en el número de empleados del personal ocupado total de los establecimientos considerados en la EMIM en Jalisco respecto al mismo mes del año anterior. Las variaciones porcentuales anuales se refieren al cambio porcentual del personal ocupado total respecto al mismo mes del año anterior.</t>
  </si>
  <si>
    <t>339 Otras industrias manufactureras</t>
  </si>
  <si>
    <t>337 Fabricación de muebles, colchones y persianas</t>
  </si>
  <si>
    <t>Ingresos</t>
  </si>
  <si>
    <t>SERVICIOS SOCIALES Y COMUNALES</t>
  </si>
  <si>
    <t>INDUSTRIA DE LA CONSTRUCCION</t>
  </si>
  <si>
    <t>AGRICULTURA, GANADERIA, SILVICULTURA, PESCA Y CAZA</t>
  </si>
  <si>
    <t>INDUSTRIAS DE TRANSFORMACION</t>
  </si>
  <si>
    <t>TRANSPORTES Y COMUNICACIONES</t>
  </si>
  <si>
    <t>COMERCIO</t>
  </si>
  <si>
    <t>INDUSTRIAS EXTRACTIVAS</t>
  </si>
  <si>
    <t>SERVICIOS PARA EMPRESAS, PERSONAS Y EL HOGAR</t>
  </si>
  <si>
    <t>IND.ELECTRICA Y CAPTACION Y SUMINISTRO DE AGUA POT</t>
  </si>
  <si>
    <t>MES</t>
  </si>
  <si>
    <t>Ganado bovino</t>
  </si>
  <si>
    <t>Ganado porcino</t>
  </si>
  <si>
    <t>Ganado ovino</t>
  </si>
  <si>
    <t>Ganado caprino</t>
  </si>
  <si>
    <t>Municipios</t>
  </si>
  <si>
    <t>Ganaron</t>
  </si>
  <si>
    <t>Perdieron</t>
  </si>
  <si>
    <t>Sin cambios</t>
  </si>
  <si>
    <t>Tabla 1</t>
  </si>
  <si>
    <t>Tabla 2</t>
  </si>
  <si>
    <t>Tabla 3</t>
  </si>
  <si>
    <t>Tabla 4</t>
  </si>
  <si>
    <t>Tabla 5</t>
  </si>
  <si>
    <t>Tabla 6</t>
  </si>
  <si>
    <t>Tabla 7</t>
  </si>
  <si>
    <t>Tabla 8</t>
  </si>
  <si>
    <t>Tabla 9</t>
  </si>
  <si>
    <t>Tabla 10</t>
  </si>
  <si>
    <t>Tabla 11</t>
  </si>
  <si>
    <t>Tabla 12</t>
  </si>
  <si>
    <t>Tabla 13</t>
  </si>
  <si>
    <t>Tabla 14</t>
  </si>
  <si>
    <t>Tabla 15</t>
  </si>
  <si>
    <t>Tabla 16</t>
  </si>
  <si>
    <t>Tabla 17</t>
  </si>
  <si>
    <t>Figura 20</t>
  </si>
  <si>
    <t>Figura 21</t>
  </si>
  <si>
    <t>Tamaño</t>
  </si>
  <si>
    <t>t</t>
  </si>
  <si>
    <t>Figura 102</t>
  </si>
  <si>
    <t>Figura 103</t>
  </si>
  <si>
    <t>Figura 104</t>
  </si>
  <si>
    <t>Figura 105</t>
  </si>
  <si>
    <t>Trabajadores asegurados</t>
  </si>
  <si>
    <t>Variación mensual</t>
  </si>
  <si>
    <t>Puntos</t>
  </si>
  <si>
    <t>Jalisco: Cartera en prórroga</t>
  </si>
  <si>
    <t>Jalisco: Cartera vencida</t>
  </si>
  <si>
    <t>Nacional: Cartera en prórroga</t>
  </si>
  <si>
    <t>Nacional: Cartera vencida</t>
  </si>
  <si>
    <t>Participación</t>
  </si>
  <si>
    <t>Variación porcentual</t>
  </si>
  <si>
    <t>Figura 106</t>
  </si>
  <si>
    <t>Figura 107</t>
  </si>
  <si>
    <t>Figura 108</t>
  </si>
  <si>
    <t>Figura 109</t>
  </si>
  <si>
    <t>Figura 110</t>
  </si>
  <si>
    <t>Figura 111</t>
  </si>
  <si>
    <t>Figura 112</t>
  </si>
  <si>
    <t>Figura 113</t>
  </si>
  <si>
    <t xml:space="preserve">   - Situación económica en el momento actual de los miembros del hogar comparada con la que se tenía hace 12 meses</t>
  </si>
  <si>
    <t xml:space="preserve">   - Situación económica esperada de los miembros del hogar dentro de 12 meses, respecto a la actual</t>
  </si>
  <si>
    <t xml:space="preserve">   - Situación económica de Jalisco hoy en día, comparada con la de hace 12 meses</t>
  </si>
  <si>
    <t xml:space="preserve">   - Situación económica de Jalisco esperada dentro de 12 meses, respecto a la actual</t>
  </si>
  <si>
    <t>%Saldos cartera vencida y prorroga</t>
  </si>
  <si>
    <t>edo</t>
  </si>
  <si>
    <t>MMabs</t>
  </si>
  <si>
    <t>MMrel</t>
  </si>
  <si>
    <t>Figura 120</t>
  </si>
  <si>
    <t>Figura 121</t>
  </si>
  <si>
    <t>Minería</t>
  </si>
  <si>
    <t>Cuentas</t>
  </si>
  <si>
    <t>Saldos (mdp)</t>
  </si>
  <si>
    <t>D=Cartera 
Total</t>
  </si>
  <si>
    <t>ICV=(C/D)</t>
  </si>
  <si>
    <t>año</t>
  </si>
  <si>
    <t>INPC Guadalajara</t>
  </si>
  <si>
    <t>INPC Tepatitlán</t>
  </si>
  <si>
    <t>Inflación acumulada Guadalajara</t>
  </si>
  <si>
    <t>Inflación mes anterior Tepatitlán</t>
  </si>
  <si>
    <t>Inflación promedio anual Tepatitlán</t>
  </si>
  <si>
    <t>Ciudad</t>
  </si>
  <si>
    <t>Unidades Vehiculares Eléctricas</t>
  </si>
  <si>
    <t>Unidades Vehiculares Híbridas Plugin (conectables)</t>
  </si>
  <si>
    <t>Unidades Vehiculares Hibridas</t>
  </si>
  <si>
    <t>Total de Unidades</t>
  </si>
  <si>
    <t>Tasa por cada millón de habitantes</t>
  </si>
  <si>
    <t>2021</t>
  </si>
  <si>
    <t>Periodo</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</si>
  <si>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</si>
  <si>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</si>
  <si>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</si>
  <si>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</si>
  <si>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</si>
  <si>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</si>
  <si>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</si>
  <si>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</si>
  <si>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</si>
  <si>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</si>
  <si>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</si>
  <si>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</si>
  <si>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</si>
  <si>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</si>
  <si>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</si>
  <si>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</si>
  <si>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</si>
  <si>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</si>
  <si>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</si>
  <si>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</si>
  <si>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</si>
  <si>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</si>
  <si>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</si>
  <si>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</si>
  <si>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</si>
  <si>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</si>
  <si>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</si>
  <si>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</si>
  <si>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</si>
  <si>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</si>
  <si>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</si>
  <si>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</si>
  <si>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</si>
  <si>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</si>
  <si>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</si>
  <si>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</si>
  <si>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</si>
  <si>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</si>
  <si>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</si>
  <si>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</si>
  <si>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</si>
  <si>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</si>
  <si>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</si>
  <si>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</si>
  <si>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</si>
  <si>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</si>
  <si>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</si>
  <si>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</si>
  <si>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</si>
  <si>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</si>
  <si>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</si>
  <si>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</si>
  <si>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</si>
  <si>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</si>
  <si>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</si>
  <si>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</si>
  <si>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</si>
  <si>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</si>
  <si>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</si>
  <si>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</si>
  <si>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</si>
  <si>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</si>
  <si>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</si>
  <si>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</si>
  <si>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</si>
  <si>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</si>
  <si>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</si>
  <si>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</si>
  <si>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</si>
  <si>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</si>
  <si>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</si>
  <si>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</si>
  <si>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</si>
  <si>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</si>
  <si>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</si>
  <si>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</si>
  <si>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</si>
  <si>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</si>
  <si>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</si>
  <si>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</si>
  <si>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</si>
  <si>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</si>
  <si>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</si>
  <si>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</si>
  <si>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11</t>
  </si>
  <si>
    <t>9</t>
  </si>
  <si>
    <t>4</t>
  </si>
  <si>
    <t>1</t>
  </si>
  <si>
    <t>13</t>
  </si>
  <si>
    <t>3</t>
  </si>
  <si>
    <t>10</t>
  </si>
  <si>
    <t>6</t>
  </si>
  <si>
    <t>5</t>
  </si>
  <si>
    <t>14</t>
  </si>
  <si>
    <t>12</t>
  </si>
  <si>
    <t>8</t>
  </si>
  <si>
    <t>2</t>
  </si>
  <si>
    <t>7</t>
  </si>
  <si>
    <t>Estado</t>
  </si>
  <si>
    <t>Var Ali</t>
  </si>
  <si>
    <t>Var Rop</t>
  </si>
  <si>
    <t>Var Viv Anual</t>
  </si>
  <si>
    <t>Var Mueb</t>
  </si>
  <si>
    <t>Var Salud</t>
  </si>
  <si>
    <t>Var Transp</t>
  </si>
  <si>
    <t>Var Edu</t>
  </si>
  <si>
    <t>Var Otr</t>
  </si>
  <si>
    <t>Regular</t>
  </si>
  <si>
    <t>Premium</t>
  </si>
  <si>
    <t>Diésel</t>
  </si>
  <si>
    <t>mes</t>
  </si>
  <si>
    <t>INPC</t>
  </si>
  <si>
    <t>deflactor</t>
  </si>
  <si>
    <t>cnc1</t>
  </si>
  <si>
    <t>m</t>
  </si>
  <si>
    <t>a</t>
  </si>
  <si>
    <t>nuevos</t>
  </si>
  <si>
    <t>cnc2</t>
  </si>
  <si>
    <t>acumulados</t>
  </si>
  <si>
    <t>mmabs</t>
  </si>
  <si>
    <t>mmvar</t>
  </si>
  <si>
    <t>Nuevos</t>
  </si>
  <si>
    <t>Permanentes</t>
  </si>
  <si>
    <t>Eventuales</t>
  </si>
  <si>
    <t>CLAVE</t>
  </si>
  <si>
    <t>Municipio</t>
  </si>
  <si>
    <t>marzo</t>
  </si>
  <si>
    <t>120</t>
  </si>
  <si>
    <t>106</t>
  </si>
  <si>
    <t>101</t>
  </si>
  <si>
    <t>102</t>
  </si>
  <si>
    <t>105</t>
  </si>
  <si>
    <t>112</t>
  </si>
  <si>
    <t>114</t>
  </si>
  <si>
    <t>111</t>
  </si>
  <si>
    <t>100</t>
  </si>
  <si>
    <t>124</t>
  </si>
  <si>
    <t>121</t>
  </si>
  <si>
    <t>125</t>
  </si>
  <si>
    <t>113</t>
  </si>
  <si>
    <t>116</t>
  </si>
  <si>
    <t>103</t>
  </si>
  <si>
    <t>108</t>
  </si>
  <si>
    <t>107</t>
  </si>
  <si>
    <t>109</t>
  </si>
  <si>
    <t>119</t>
  </si>
  <si>
    <t>123</t>
  </si>
  <si>
    <t>104</t>
  </si>
  <si>
    <t>118</t>
  </si>
  <si>
    <t>110</t>
  </si>
  <si>
    <t>115</t>
  </si>
  <si>
    <t>117</t>
  </si>
  <si>
    <t>122</t>
  </si>
  <si>
    <t>99</t>
  </si>
  <si>
    <t>Comercio al por mayor</t>
  </si>
  <si>
    <t>Comercio al por menor</t>
  </si>
  <si>
    <t>Ingresos_g</t>
  </si>
  <si>
    <t>Quintana Roo</t>
  </si>
  <si>
    <t>Baja California Sur</t>
  </si>
  <si>
    <t>Ciudad de México</t>
  </si>
  <si>
    <t>Nuevo León</t>
  </si>
  <si>
    <t>Baja California</t>
  </si>
  <si>
    <t>San Luis Potosí</t>
  </si>
  <si>
    <t>Estado de México</t>
  </si>
  <si>
    <t>Personal_Ocupado_g</t>
  </si>
  <si>
    <t>abril</t>
  </si>
  <si>
    <t>Porcentaje de trabajadores asegurados mujeres, abril 2021</t>
  </si>
  <si>
    <t>mayo</t>
  </si>
  <si>
    <t>enero</t>
  </si>
  <si>
    <t>febrero</t>
  </si>
  <si>
    <t>junio</t>
  </si>
  <si>
    <t>julio</t>
  </si>
  <si>
    <t>agosto</t>
  </si>
  <si>
    <t>septiembre</t>
  </si>
  <si>
    <t>octubre</t>
  </si>
  <si>
    <t>noviembre</t>
  </si>
  <si>
    <t>diciembre</t>
  </si>
  <si>
    <t>Valor de la producción</t>
  </si>
  <si>
    <t>Nota: El promedio se refiere al de los últimos doce meses.</t>
  </si>
  <si>
    <t>Promedio</t>
  </si>
  <si>
    <t>Nota: La variación porcentual anual de las cifras acumuladas anuales se refiere a la variación respecto al mismo mes del año anterior de la suma de los últimos doce meses en pesos constantes. La variación promedio se refiere al promedio de las variaciones porcentual anuales de los últimos doce meses.</t>
  </si>
  <si>
    <t>Distribución porcentual</t>
  </si>
  <si>
    <t>Nota: La variación porcentual anual de se refiere a la variación de la producción mensual respecto al mismo mes del año anterior en pesos constantes con cifras originales.</t>
  </si>
  <si>
    <t>Nota: La variación porcentual mensual de se refiere a la variación de la producción mensual respecto al mes inmediato anterior en pesos constantes con cifras originales.</t>
  </si>
  <si>
    <t>Nota: La variación anual es la variación con respecto al mismo mes del año anterior. El personal ocupado total corresponde a la suma del personal dependiente de la razón social, del personal suministrado por otra razón social y del personal no remunerado.</t>
  </si>
  <si>
    <t>Índice</t>
  </si>
  <si>
    <t>Exportaciones</t>
  </si>
  <si>
    <t>Nota: Las cifras se refieren a la suma de los montos de los últimos 12 meses al mes de referencia.</t>
  </si>
  <si>
    <t>PROM %</t>
  </si>
  <si>
    <t>Establecimientos</t>
  </si>
  <si>
    <t>% 12M</t>
  </si>
  <si>
    <t>Personal ocupado</t>
  </si>
  <si>
    <t>2017/06</t>
  </si>
  <si>
    <t>2018/06</t>
  </si>
  <si>
    <t>2019/06</t>
  </si>
  <si>
    <t>2021/06</t>
  </si>
  <si>
    <t>year</t>
  </si>
  <si>
    <t>Nota: Por porcentaje de cuentas en cartera vencida se refiere al porcentaje de créditos que presentan retrasos en sus pagos por más de 90 días respecto a la cartera total de Infonavit.</t>
  </si>
  <si>
    <t>2017/07</t>
  </si>
  <si>
    <t>2018/07</t>
  </si>
  <si>
    <t>2019/07</t>
  </si>
  <si>
    <t>2020/07</t>
  </si>
  <si>
    <t>2021/07</t>
  </si>
  <si>
    <t>Serie desestacionalizada</t>
  </si>
  <si>
    <t>Tendencia-ciclo</t>
  </si>
  <si>
    <t>2020/06</t>
  </si>
  <si>
    <t>abs</t>
  </si>
  <si>
    <t>2017/08</t>
  </si>
  <si>
    <t>2018/08</t>
  </si>
  <si>
    <t>2019/08</t>
  </si>
  <si>
    <t>2020/08</t>
  </si>
  <si>
    <t>2021/08</t>
  </si>
  <si>
    <t>2017/01</t>
  </si>
  <si>
    <t>En</t>
  </si>
  <si>
    <t>2017/02</t>
  </si>
  <si>
    <t>feb</t>
  </si>
  <si>
    <t>2017/03</t>
  </si>
  <si>
    <t>mar</t>
  </si>
  <si>
    <t>2017/04</t>
  </si>
  <si>
    <t>abr</t>
  </si>
  <si>
    <t>2017/05</t>
  </si>
  <si>
    <t>may</t>
  </si>
  <si>
    <t>jun</t>
  </si>
  <si>
    <t>jul</t>
  </si>
  <si>
    <t>ago</t>
  </si>
  <si>
    <t>2017/09</t>
  </si>
  <si>
    <t>sept</t>
  </si>
  <si>
    <t>2017/10</t>
  </si>
  <si>
    <t>oct</t>
  </si>
  <si>
    <t>2017/11</t>
  </si>
  <si>
    <t>nov</t>
  </si>
  <si>
    <t>2017/12</t>
  </si>
  <si>
    <t>dic</t>
  </si>
  <si>
    <t>2018/01</t>
  </si>
  <si>
    <t>2018/02</t>
  </si>
  <si>
    <t>2018/03</t>
  </si>
  <si>
    <t>2018/04</t>
  </si>
  <si>
    <t>2018/05</t>
  </si>
  <si>
    <t>2018/09</t>
  </si>
  <si>
    <t>2018/10</t>
  </si>
  <si>
    <t>2018/11</t>
  </si>
  <si>
    <t>2018/12</t>
  </si>
  <si>
    <t>2019/01</t>
  </si>
  <si>
    <t>2019/02</t>
  </si>
  <si>
    <t>2019/03</t>
  </si>
  <si>
    <t>2019/04</t>
  </si>
  <si>
    <t>2019/05</t>
  </si>
  <si>
    <t>2019/09</t>
  </si>
  <si>
    <t>2019/10</t>
  </si>
  <si>
    <t>2019/11</t>
  </si>
  <si>
    <t>2019/12</t>
  </si>
  <si>
    <t>2020/01</t>
  </si>
  <si>
    <t>2020/02</t>
  </si>
  <si>
    <t>2020/03</t>
  </si>
  <si>
    <t>2020/04</t>
  </si>
  <si>
    <t>2020/05</t>
  </si>
  <si>
    <t>2020/09</t>
  </si>
  <si>
    <t>2020/10</t>
  </si>
  <si>
    <t>2020/11</t>
  </si>
  <si>
    <t>2020/12</t>
  </si>
  <si>
    <t>2021/01</t>
  </si>
  <si>
    <t>2021/02</t>
  </si>
  <si>
    <t>2021/03</t>
  </si>
  <si>
    <t>2021/04</t>
  </si>
  <si>
    <t>2021/05</t>
  </si>
  <si>
    <t>2021/09</t>
  </si>
  <si>
    <t>Figura 122</t>
  </si>
  <si>
    <t>Figura 123</t>
  </si>
  <si>
    <t>Figura 124</t>
  </si>
  <si>
    <t>Figura 125</t>
  </si>
  <si>
    <t>Figura 126</t>
  </si>
  <si>
    <t>Figura 127</t>
  </si>
  <si>
    <t>Figura 128</t>
  </si>
  <si>
    <t>Figura 129</t>
  </si>
  <si>
    <t>Figura 130</t>
  </si>
  <si>
    <t>Figura 131</t>
  </si>
  <si>
    <t>Figura 132</t>
  </si>
  <si>
    <t>Jalisco.1</t>
  </si>
  <si>
    <t>Nacional.1</t>
  </si>
  <si>
    <t>2021/10</t>
  </si>
  <si>
    <t>Nota: La variación anual es la variación con respecto al mismo mes del año anterior. Las horas trabajadas por el personal ocupado total son la suma de las horas normales y extraordinarias efectivamente trabajadas por el personal dependiente de la razón social, el personal suministrado por otra razón social y el personal no remunerado.</t>
  </si>
  <si>
    <t>Ingreso, Índice</t>
  </si>
  <si>
    <t>Variación anual, %</t>
  </si>
  <si>
    <t>Sector SCIAN</t>
  </si>
  <si>
    <t>Personal ocupado, Índice</t>
  </si>
  <si>
    <t>Figura 7</t>
  </si>
  <si>
    <t>Figura 14</t>
  </si>
  <si>
    <t>lugar</t>
  </si>
  <si>
    <t>Car anual gral.</t>
  </si>
  <si>
    <t>2021/11</t>
  </si>
  <si>
    <t>Servicios Públicos</t>
  </si>
  <si>
    <t>Unidades Vehiculares Híbridas</t>
  </si>
  <si>
    <t>50 o más años</t>
  </si>
  <si>
    <t>2021/12</t>
  </si>
  <si>
    <t>2005</t>
  </si>
  <si>
    <t>2006</t>
  </si>
  <si>
    <t>2007</t>
  </si>
  <si>
    <t>2008</t>
  </si>
  <si>
    <t>2009</t>
  </si>
  <si>
    <t>2010</t>
  </si>
  <si>
    <t>2011</t>
  </si>
  <si>
    <t>2012</t>
  </si>
  <si>
    <t>2022</t>
  </si>
  <si>
    <t>2000</t>
  </si>
  <si>
    <t>2001</t>
  </si>
  <si>
    <t>2002</t>
  </si>
  <si>
    <t>2003</t>
  </si>
  <si>
    <t>2004</t>
  </si>
  <si>
    <t>1999/Dec</t>
  </si>
  <si>
    <t>2000/Feb</t>
  </si>
  <si>
    <t>2000/Mar</t>
  </si>
  <si>
    <t>2000/Apr</t>
  </si>
  <si>
    <t>2000/May</t>
  </si>
  <si>
    <t>2000/Jun</t>
  </si>
  <si>
    <t>2000/Jul</t>
  </si>
  <si>
    <t>2000/Aug</t>
  </si>
  <si>
    <t>2000/Sep</t>
  </si>
  <si>
    <t>2000/Oct</t>
  </si>
  <si>
    <t>2000/Nov</t>
  </si>
  <si>
    <t>2000/Dec</t>
  </si>
  <si>
    <t>2001/Feb</t>
  </si>
  <si>
    <t>2001/Mar</t>
  </si>
  <si>
    <t>2001/Apr</t>
  </si>
  <si>
    <t>2001/May</t>
  </si>
  <si>
    <t>2001/Jun</t>
  </si>
  <si>
    <t>2001/Jul</t>
  </si>
  <si>
    <t>2001/Aug</t>
  </si>
  <si>
    <t>2001/Sep</t>
  </si>
  <si>
    <t>2001/Oct</t>
  </si>
  <si>
    <t>2001/Nov</t>
  </si>
  <si>
    <t>2001/Dec</t>
  </si>
  <si>
    <t>2002/Feb</t>
  </si>
  <si>
    <t>2002/Mar</t>
  </si>
  <si>
    <t>2002/Apr</t>
  </si>
  <si>
    <t>2002/May</t>
  </si>
  <si>
    <t>2002/Jun</t>
  </si>
  <si>
    <t>2002/Jul</t>
  </si>
  <si>
    <t>2002/Aug</t>
  </si>
  <si>
    <t>2002/Sep</t>
  </si>
  <si>
    <t>2002/Oct</t>
  </si>
  <si>
    <t>2002/Nov</t>
  </si>
  <si>
    <t>2002/Dec</t>
  </si>
  <si>
    <t>2003/Feb</t>
  </si>
  <si>
    <t>2003/Mar</t>
  </si>
  <si>
    <t>2003/Apr</t>
  </si>
  <si>
    <t>2003/May</t>
  </si>
  <si>
    <t>2003/Jun</t>
  </si>
  <si>
    <t>2003/Jul</t>
  </si>
  <si>
    <t>2003/Aug</t>
  </si>
  <si>
    <t>2003/Sep</t>
  </si>
  <si>
    <t>2003/Oct</t>
  </si>
  <si>
    <t>2003/Nov</t>
  </si>
  <si>
    <t>2003/Dec</t>
  </si>
  <si>
    <t>2004/Feb</t>
  </si>
  <si>
    <t>2004/Mar</t>
  </si>
  <si>
    <t>2004/Apr</t>
  </si>
  <si>
    <t>2004/May</t>
  </si>
  <si>
    <t>2004/Jun</t>
  </si>
  <si>
    <t>2004/Jul</t>
  </si>
  <si>
    <t>2004/Aug</t>
  </si>
  <si>
    <t>2004/Sep</t>
  </si>
  <si>
    <t>2004/Oct</t>
  </si>
  <si>
    <t>2004/Nov</t>
  </si>
  <si>
    <t>2004/Dec</t>
  </si>
  <si>
    <t>2005/Feb</t>
  </si>
  <si>
    <t>2005/Mar</t>
  </si>
  <si>
    <t>2005/Apr</t>
  </si>
  <si>
    <t>2005/May</t>
  </si>
  <si>
    <t>2005/Jun</t>
  </si>
  <si>
    <t>2005/Jul</t>
  </si>
  <si>
    <t>2005/Aug</t>
  </si>
  <si>
    <t>2005/Sep</t>
  </si>
  <si>
    <t>2005/Oct</t>
  </si>
  <si>
    <t>2005/Nov</t>
  </si>
  <si>
    <t>2005/Dec</t>
  </si>
  <si>
    <t>2006/Feb</t>
  </si>
  <si>
    <t>2006/Mar</t>
  </si>
  <si>
    <t>2006/Apr</t>
  </si>
  <si>
    <t>2006/May</t>
  </si>
  <si>
    <t>2006/Jun</t>
  </si>
  <si>
    <t>2006/Jul</t>
  </si>
  <si>
    <t>2006/Aug</t>
  </si>
  <si>
    <t>2006/Sep</t>
  </si>
  <si>
    <t>2006/Oct</t>
  </si>
  <si>
    <t>2006/Nov</t>
  </si>
  <si>
    <t>2006/Dec</t>
  </si>
  <si>
    <t>2007/Feb</t>
  </si>
  <si>
    <t>2007/Mar</t>
  </si>
  <si>
    <t>2007/Apr</t>
  </si>
  <si>
    <t>2007/May</t>
  </si>
  <si>
    <t>2007/Jun</t>
  </si>
  <si>
    <t>2007/Jul</t>
  </si>
  <si>
    <t>2007/Aug</t>
  </si>
  <si>
    <t>2007/Sep</t>
  </si>
  <si>
    <t>2007/Oct</t>
  </si>
  <si>
    <t>2007/Nov</t>
  </si>
  <si>
    <t>2007/Dec</t>
  </si>
  <si>
    <t>2008/Feb</t>
  </si>
  <si>
    <t>2008/Mar</t>
  </si>
  <si>
    <t>2008/Apr</t>
  </si>
  <si>
    <t>2008/May</t>
  </si>
  <si>
    <t>2008/Jun</t>
  </si>
  <si>
    <t>2008/Jul</t>
  </si>
  <si>
    <t>2008/Aug</t>
  </si>
  <si>
    <t>2008/Sep</t>
  </si>
  <si>
    <t>2008/Oct</t>
  </si>
  <si>
    <t>2008/Nov</t>
  </si>
  <si>
    <t>2008/Dec</t>
  </si>
  <si>
    <t>2009/Feb</t>
  </si>
  <si>
    <t>2009/Mar</t>
  </si>
  <si>
    <t>2009/Apr</t>
  </si>
  <si>
    <t>2009/May</t>
  </si>
  <si>
    <t>2009/Jun</t>
  </si>
  <si>
    <t>2009/Jul</t>
  </si>
  <si>
    <t>2009/Aug</t>
  </si>
  <si>
    <t>2009/Sep</t>
  </si>
  <si>
    <t>2009/Oct</t>
  </si>
  <si>
    <t>2009/Nov</t>
  </si>
  <si>
    <t>2009/Dec</t>
  </si>
  <si>
    <t>2010/Feb</t>
  </si>
  <si>
    <t>2010/Mar</t>
  </si>
  <si>
    <t>2010/Apr</t>
  </si>
  <si>
    <t>2010/May</t>
  </si>
  <si>
    <t>2010/Jun</t>
  </si>
  <si>
    <t>2010/Jul</t>
  </si>
  <si>
    <t>2010/Aug</t>
  </si>
  <si>
    <t>2010/Sep</t>
  </si>
  <si>
    <t>2010/Oct</t>
  </si>
  <si>
    <t>2010/Nov</t>
  </si>
  <si>
    <t>2010/Dec</t>
  </si>
  <si>
    <t>2011/Feb</t>
  </si>
  <si>
    <t>2011/Mar</t>
  </si>
  <si>
    <t>2011/Apr</t>
  </si>
  <si>
    <t>2011/May</t>
  </si>
  <si>
    <t>2011/Jun</t>
  </si>
  <si>
    <t>2011/Jul</t>
  </si>
  <si>
    <t>2011/Aug</t>
  </si>
  <si>
    <t>2011/Sep</t>
  </si>
  <si>
    <t>2011/Oct</t>
  </si>
  <si>
    <t>2011/Nov</t>
  </si>
  <si>
    <t>2011/Dec</t>
  </si>
  <si>
    <t>2012/Feb</t>
  </si>
  <si>
    <t>2012/Mar</t>
  </si>
  <si>
    <t>2012/Apr</t>
  </si>
  <si>
    <t>2012/May</t>
  </si>
  <si>
    <t>2012/Jun</t>
  </si>
  <si>
    <t>2012/Jul</t>
  </si>
  <si>
    <t>2012/Aug</t>
  </si>
  <si>
    <t>2012/Sep</t>
  </si>
  <si>
    <t>2012/Oct</t>
  </si>
  <si>
    <t>2012/Nov</t>
  </si>
  <si>
    <t>2012/Dec</t>
  </si>
  <si>
    <t>2013/Feb</t>
  </si>
  <si>
    <t>2013/Mar</t>
  </si>
  <si>
    <t>2013/Apr</t>
  </si>
  <si>
    <t>2013/May</t>
  </si>
  <si>
    <t>2013/Jun</t>
  </si>
  <si>
    <t>2013/Jul</t>
  </si>
  <si>
    <t>2013/Aug</t>
  </si>
  <si>
    <t>2013/Sep</t>
  </si>
  <si>
    <t>2013/Oct</t>
  </si>
  <si>
    <t>2013/Nov</t>
  </si>
  <si>
    <t>2013/Dec</t>
  </si>
  <si>
    <t>2014/Feb</t>
  </si>
  <si>
    <t>2014/Mar</t>
  </si>
  <si>
    <t>2014/Apr</t>
  </si>
  <si>
    <t>2014/May</t>
  </si>
  <si>
    <t>2014/Jun</t>
  </si>
  <si>
    <t>2014/Jul</t>
  </si>
  <si>
    <t>2014/Aug</t>
  </si>
  <si>
    <t>2014/Sep</t>
  </si>
  <si>
    <t>2014/Oct</t>
  </si>
  <si>
    <t>2014/Nov</t>
  </si>
  <si>
    <t>2014/Dec</t>
  </si>
  <si>
    <t>2015/Feb</t>
  </si>
  <si>
    <t>2015/Mar</t>
  </si>
  <si>
    <t>2015/Apr</t>
  </si>
  <si>
    <t>2015/May</t>
  </si>
  <si>
    <t>2015/Jun</t>
  </si>
  <si>
    <t>2015/Jul</t>
  </si>
  <si>
    <t>2015/Aug</t>
  </si>
  <si>
    <t>2015/Sep</t>
  </si>
  <si>
    <t>2015/Oct</t>
  </si>
  <si>
    <t>2015/Nov</t>
  </si>
  <si>
    <t>2015/Dec</t>
  </si>
  <si>
    <t>2016/Feb</t>
  </si>
  <si>
    <t>2016/Mar</t>
  </si>
  <si>
    <t>2016/Apr</t>
  </si>
  <si>
    <t>2016/May</t>
  </si>
  <si>
    <t>2016/Jun</t>
  </si>
  <si>
    <t>2016/Jul</t>
  </si>
  <si>
    <t>2016/Aug</t>
  </si>
  <si>
    <t>2016/Sep</t>
  </si>
  <si>
    <t>2016/Oct</t>
  </si>
  <si>
    <t>2016/Nov</t>
  </si>
  <si>
    <t>2016/Dec</t>
  </si>
  <si>
    <t>2017/Feb</t>
  </si>
  <si>
    <t>2017/Mar</t>
  </si>
  <si>
    <t>2017/Apr</t>
  </si>
  <si>
    <t>2017/May</t>
  </si>
  <si>
    <t>2017/Jun</t>
  </si>
  <si>
    <t>2017/Jul</t>
  </si>
  <si>
    <t>2017/Aug</t>
  </si>
  <si>
    <t>2017/Sep</t>
  </si>
  <si>
    <t>2017/Oct</t>
  </si>
  <si>
    <t>2017/Nov</t>
  </si>
  <si>
    <t>2017/Dec</t>
  </si>
  <si>
    <t>2018/Feb</t>
  </si>
  <si>
    <t>2018/Mar</t>
  </si>
  <si>
    <t>2018/Apr</t>
  </si>
  <si>
    <t>2018/May</t>
  </si>
  <si>
    <t>2018/Jun</t>
  </si>
  <si>
    <t>2018/Jul</t>
  </si>
  <si>
    <t>2018/Aug</t>
  </si>
  <si>
    <t>2018/Sep</t>
  </si>
  <si>
    <t>2018/Oct</t>
  </si>
  <si>
    <t>2018/Nov</t>
  </si>
  <si>
    <t>2018/Dec</t>
  </si>
  <si>
    <t>2019/Feb</t>
  </si>
  <si>
    <t>2019/Mar</t>
  </si>
  <si>
    <t>2019/Apr</t>
  </si>
  <si>
    <t>2019/May</t>
  </si>
  <si>
    <t>2019/Jun</t>
  </si>
  <si>
    <t>2019/Jul</t>
  </si>
  <si>
    <t>2019/Aug</t>
  </si>
  <si>
    <t>2019/Sep</t>
  </si>
  <si>
    <t>2019/Oct</t>
  </si>
  <si>
    <t>2019/Nov</t>
  </si>
  <si>
    <t>2019/Dec</t>
  </si>
  <si>
    <t>2020/Feb</t>
  </si>
  <si>
    <t>2020/Mar</t>
  </si>
  <si>
    <t>2020/Apr</t>
  </si>
  <si>
    <t>2020/May</t>
  </si>
  <si>
    <t>2020/Jun</t>
  </si>
  <si>
    <t>2020/Jul</t>
  </si>
  <si>
    <t>2020/Aug</t>
  </si>
  <si>
    <t>2020/Sep</t>
  </si>
  <si>
    <t>2020/Oct</t>
  </si>
  <si>
    <t>2020/Nov</t>
  </si>
  <si>
    <t>2020/Dec</t>
  </si>
  <si>
    <t>2021/Feb</t>
  </si>
  <si>
    <t>2021/Mar</t>
  </si>
  <si>
    <t>2021/Apr</t>
  </si>
  <si>
    <t>2021/May</t>
  </si>
  <si>
    <t>2021/Jun</t>
  </si>
  <si>
    <t>2021/Jul</t>
  </si>
  <si>
    <t>2021/Aug</t>
  </si>
  <si>
    <t>2021/Sep</t>
  </si>
  <si>
    <t>2021/Oct</t>
  </si>
  <si>
    <t>2021/Nov</t>
  </si>
  <si>
    <t>2021/Dec</t>
  </si>
  <si>
    <t>YYrel</t>
  </si>
  <si>
    <t>2022/02</t>
  </si>
  <si>
    <t>acabs</t>
  </si>
  <si>
    <t>acvar</t>
  </si>
  <si>
    <t>2000/Jan</t>
  </si>
  <si>
    <t>2001/Jan</t>
  </si>
  <si>
    <t>2002/Jan</t>
  </si>
  <si>
    <t>2003/Jan</t>
  </si>
  <si>
    <t>2004/Jan</t>
  </si>
  <si>
    <t>2005/Jan</t>
  </si>
  <si>
    <t>2006/Jan</t>
  </si>
  <si>
    <t>2007/Jan</t>
  </si>
  <si>
    <t>2008/Jan</t>
  </si>
  <si>
    <t>2009/Jan</t>
  </si>
  <si>
    <t>2010/Jan</t>
  </si>
  <si>
    <t>2011/Jan</t>
  </si>
  <si>
    <t>2012/Jan</t>
  </si>
  <si>
    <t>2013/Jan</t>
  </si>
  <si>
    <t>2014/Jan</t>
  </si>
  <si>
    <t>2015/Jan</t>
  </si>
  <si>
    <t>2016/Jan</t>
  </si>
  <si>
    <t>2017/Jan</t>
  </si>
  <si>
    <t>2018/Jan</t>
  </si>
  <si>
    <t>2019/Jan</t>
  </si>
  <si>
    <t>2020/Jan</t>
  </si>
  <si>
    <t>2021/Jan</t>
  </si>
  <si>
    <t>2022/Jan</t>
  </si>
  <si>
    <t>2022/Feb</t>
  </si>
  <si>
    <t>2022/01</t>
  </si>
  <si>
    <t>Tabla 18</t>
  </si>
  <si>
    <t>Tabla 19</t>
  </si>
  <si>
    <t>Tabla 20</t>
  </si>
  <si>
    <t>Tabla 21</t>
  </si>
  <si>
    <t>Tabla 22</t>
  </si>
  <si>
    <t>2022/Mar</t>
  </si>
  <si>
    <t>Variación porcentual anual</t>
  </si>
  <si>
    <t>Empleo turístico</t>
  </si>
  <si>
    <t>% del total</t>
  </si>
  <si>
    <t>Variación porcentual mensual</t>
  </si>
  <si>
    <t>trabajadores</t>
  </si>
  <si>
    <t>Variación absoluta anual</t>
  </si>
  <si>
    <t>Variación absoluta mensual</t>
  </si>
  <si>
    <t>cnc</t>
  </si>
  <si>
    <t>Dec</t>
  </si>
  <si>
    <t>Jan</t>
  </si>
  <si>
    <t>Apr</t>
  </si>
  <si>
    <t>Aug</t>
  </si>
  <si>
    <t>month</t>
  </si>
  <si>
    <t>Figura 13</t>
  </si>
  <si>
    <t>Figura 15</t>
  </si>
  <si>
    <t>Figura 18</t>
  </si>
  <si>
    <t>Figura 19</t>
  </si>
  <si>
    <t>San Pedro Tlaquepaque</t>
  </si>
  <si>
    <t>A. M.Cd. de México</t>
  </si>
  <si>
    <t>2022/04</t>
  </si>
  <si>
    <t>Empleo total</t>
  </si>
  <si>
    <t>% del total municipal</t>
  </si>
  <si>
    <t>% del total estatal</t>
  </si>
  <si>
    <t>Patrones con un puesto de trabajo</t>
  </si>
  <si>
    <t>Patrones con 2 y hasta 5 PT</t>
  </si>
  <si>
    <t>Patrones con 6 y hasta 50 PT</t>
  </si>
  <si>
    <t>Patrones con 51 y hasta 250 PT</t>
  </si>
  <si>
    <t>Patrones con 251 y hasta 500 PT</t>
  </si>
  <si>
    <t>Patrones con 501 y hasta 1,000 PT</t>
  </si>
  <si>
    <t>Patrones con más de 1,000 PT</t>
  </si>
  <si>
    <t>INPC_ms</t>
  </si>
  <si>
    <t>SDBC_ms</t>
  </si>
  <si>
    <t>varMM</t>
  </si>
  <si>
    <t>varAA</t>
  </si>
  <si>
    <t>shj</t>
  </si>
  <si>
    <t>smj</t>
  </si>
  <si>
    <t>Salario diario hombres</t>
  </si>
  <si>
    <t>Salario diario mujeres</t>
  </si>
  <si>
    <t>varMMhj</t>
  </si>
  <si>
    <t>varMMmj</t>
  </si>
  <si>
    <t>varMMhn</t>
  </si>
  <si>
    <t>varMMmn</t>
  </si>
  <si>
    <t>varAAhj</t>
  </si>
  <si>
    <t>varAAmj</t>
  </si>
  <si>
    <t>varAAhn</t>
  </si>
  <si>
    <t>varAAmn</t>
  </si>
  <si>
    <t>2022/Apr</t>
  </si>
  <si>
    <t>2022/03</t>
  </si>
  <si>
    <t>participación %</t>
  </si>
  <si>
    <t>diferencia</t>
  </si>
  <si>
    <t>Figura 80</t>
  </si>
  <si>
    <t>Figura 81</t>
  </si>
  <si>
    <t>2022/May</t>
  </si>
  <si>
    <t>2022/05</t>
  </si>
  <si>
    <t>Figura 8</t>
  </si>
  <si>
    <t>Figura 16</t>
  </si>
  <si>
    <t>Figura 17</t>
  </si>
  <si>
    <t>Figura 91</t>
  </si>
  <si>
    <t>Figura 92</t>
  </si>
  <si>
    <t>Figura 93</t>
  </si>
  <si>
    <t>time</t>
  </si>
  <si>
    <t>CDMX</t>
  </si>
  <si>
    <t>2022/Jun</t>
  </si>
  <si>
    <t>Variación mensual, %</t>
  </si>
  <si>
    <t>2022/06</t>
  </si>
  <si>
    <t>Coahuila de Zaragoza</t>
  </si>
  <si>
    <t>Michoacán de Ocampo</t>
  </si>
  <si>
    <t>Veracruz de Ignacio de la Llave</t>
  </si>
  <si>
    <t>Figura 22</t>
  </si>
  <si>
    <t>Figura 23</t>
  </si>
  <si>
    <t>Figura 26</t>
  </si>
  <si>
    <t>Figura 69</t>
  </si>
  <si>
    <t>Figura 136</t>
  </si>
  <si>
    <t>2022/Jul</t>
  </si>
  <si>
    <t>fecha</t>
  </si>
  <si>
    <t>2022/07</t>
  </si>
  <si>
    <t>Figura 39</t>
  </si>
  <si>
    <t>Figura 40</t>
  </si>
  <si>
    <t>Figura 41</t>
  </si>
  <si>
    <t>Figura 42</t>
  </si>
  <si>
    <t>Figura 63</t>
  </si>
  <si>
    <t>Figura 64</t>
  </si>
  <si>
    <t>Figura 82</t>
  </si>
  <si>
    <t>Figura 83</t>
  </si>
  <si>
    <t>Figura 84</t>
  </si>
  <si>
    <t>ene</t>
  </si>
  <si>
    <t>sep</t>
  </si>
  <si>
    <t>2022/Aug</t>
  </si>
  <si>
    <t>ESTADOS</t>
  </si>
  <si>
    <t>POBLACIÓN</t>
  </si>
  <si>
    <t>varición % mensual</t>
  </si>
  <si>
    <t>Jalisco hombres</t>
  </si>
  <si>
    <t>Jalisco mujeres</t>
  </si>
  <si>
    <t>Nacional hombres</t>
  </si>
  <si>
    <t>Nacional mujeres</t>
  </si>
  <si>
    <t>2022/08</t>
  </si>
  <si>
    <t>2022/Sep</t>
  </si>
  <si>
    <t>Brecha vs nacional</t>
  </si>
  <si>
    <t>2022/Oct</t>
  </si>
  <si>
    <t>2022/09</t>
  </si>
  <si>
    <t>Promedio Nacional</t>
  </si>
  <si>
    <t>Total Jalisco</t>
  </si>
  <si>
    <t>Total Nacional</t>
  </si>
  <si>
    <t>2022/10</t>
  </si>
  <si>
    <t>Figura 27</t>
  </si>
  <si>
    <t>Figura 30</t>
  </si>
  <si>
    <t>Figura 31</t>
  </si>
  <si>
    <t>Variación 
% 
anual</t>
  </si>
  <si>
    <t>Menores de 15 años de edad</t>
  </si>
  <si>
    <t>Mayor o igual a 15 y menor a 20 años de edad</t>
  </si>
  <si>
    <t>Mayor o igual a 20 y menor a 25 años de edad</t>
  </si>
  <si>
    <t>Mayor o igual a 25 y menor a 30 años de edad</t>
  </si>
  <si>
    <t>Mayor o igual a 30 y menor a 35 años de edad</t>
  </si>
  <si>
    <t>Mayor o igual a 35 y menor a 40 años de edad</t>
  </si>
  <si>
    <t>Mayor o igual a 40 y menor a 45 años de edad</t>
  </si>
  <si>
    <t>Mayor o igual a 45 y menor a 50 años de edad</t>
  </si>
  <si>
    <t>2022/Nov</t>
  </si>
  <si>
    <t>2022/11</t>
  </si>
  <si>
    <t>Figura #.  comparativoestatal-empleos_abril21 2021-05-12</t>
  </si>
  <si>
    <t>Figura 1</t>
  </si>
  <si>
    <t>Figura 2</t>
  </si>
  <si>
    <t>Figura 3</t>
  </si>
  <si>
    <t>Figura 4</t>
  </si>
  <si>
    <t>Figura 5</t>
  </si>
  <si>
    <t>Figura 6</t>
  </si>
  <si>
    <t>Figura 24</t>
  </si>
  <si>
    <t>Figura 25</t>
  </si>
  <si>
    <t>Figura 28</t>
  </si>
  <si>
    <t>Figura 29</t>
  </si>
  <si>
    <t>Figura 32</t>
  </si>
  <si>
    <t>Figura 61</t>
  </si>
  <si>
    <t>Figura 62</t>
  </si>
  <si>
    <t>Figura 94</t>
  </si>
  <si>
    <t>Figura 95</t>
  </si>
  <si>
    <t>Figura 114</t>
  </si>
  <si>
    <t>Figura 115</t>
  </si>
  <si>
    <t>Figura 116</t>
  </si>
  <si>
    <t>Figura 117</t>
  </si>
  <si>
    <t>Figura 118</t>
  </si>
  <si>
    <t>Figura 119</t>
  </si>
  <si>
    <t>2022-12-01</t>
  </si>
  <si>
    <t>Diciembre
2022</t>
  </si>
  <si>
    <t>2022/Diciembre</t>
  </si>
  <si>
    <t>X</t>
  </si>
  <si>
    <t>2022/Dec</t>
  </si>
  <si>
    <t>2022/12</t>
  </si>
  <si>
    <t>Figura 9</t>
  </si>
  <si>
    <t>Figura 10</t>
  </si>
  <si>
    <t>Figura 11</t>
  </si>
  <si>
    <t>Figura 12</t>
  </si>
  <si>
    <t>Figura 43</t>
  </si>
  <si>
    <t>Figura 44</t>
  </si>
  <si>
    <t>Figura 45</t>
  </si>
  <si>
    <t>2022-01-01</t>
  </si>
  <si>
    <t>2023-01-01</t>
  </si>
  <si>
    <t>2023</t>
  </si>
  <si>
    <t>aaabs</t>
  </si>
  <si>
    <t>aavar</t>
  </si>
  <si>
    <t>Diciembre 2022-12-01</t>
  </si>
  <si>
    <t>2023/Jan</t>
  </si>
  <si>
    <t>Var. % aa.</t>
  </si>
  <si>
    <t xml:space="preserve">Enero </t>
  </si>
  <si>
    <t>2021-12-01</t>
  </si>
  <si>
    <t>Total general</t>
  </si>
  <si>
    <t>Hombre</t>
  </si>
  <si>
    <t>Mujer</t>
  </si>
  <si>
    <t>Etiquetas de fila</t>
  </si>
  <si>
    <t>2019-02-01</t>
  </si>
  <si>
    <t>2020-02-01</t>
  </si>
  <si>
    <t>2021-02-01</t>
  </si>
  <si>
    <t>2022-02-01</t>
  </si>
  <si>
    <t>2023-02-01</t>
  </si>
  <si>
    <t>2023/Feb</t>
  </si>
  <si>
    <t>DMrel</t>
  </si>
  <si>
    <t>Var. %mm</t>
  </si>
  <si>
    <t>Var. % cierre 2022</t>
  </si>
  <si>
    <t>Ind. de la construcción</t>
  </si>
  <si>
    <t>Ind. de la transformación</t>
  </si>
  <si>
    <t>Ind. extractiva</t>
  </si>
  <si>
    <t>Servicios para empresas, personas y el hogar</t>
  </si>
  <si>
    <t>Servicios sociales y comunales</t>
  </si>
  <si>
    <t>Construcción, reconstrucción y ensamble de equipo de transporte y sus partes                                                          </t>
  </si>
  <si>
    <t>Elaboración de bebidas</t>
  </si>
  <si>
    <t>Fabricación de alimentos</t>
  </si>
  <si>
    <t>Fabricación de productos de hule y plástico</t>
  </si>
  <si>
    <t>Fabricación de productos metálicos; excepto maquinaria y equipo</t>
  </si>
  <si>
    <t>Fabricación y ensamble de maquinaria, equipos, aparatos, accesorios y artículos eléctricos, electrónicos y sus partes                            </t>
  </si>
  <si>
    <t>Fabricación y reparación de muebles de madera y sus partes; excepto los de metal y plástico moldeado</t>
  </si>
  <si>
    <t>Fabricación, ensamble y reparación de maquinaria, equipo y sus partes; excepto los eléctricos                                                      </t>
  </si>
  <si>
    <t>Industria química</t>
  </si>
  <si>
    <t>Marzo
2023</t>
  </si>
  <si>
    <t>(en blanco)</t>
  </si>
  <si>
    <t>Industria eléctrica, y captación y suministro de agua potable</t>
  </si>
  <si>
    <t>General</t>
  </si>
  <si>
    <t>Alimentos</t>
  </si>
  <si>
    <t>Ropa</t>
  </si>
  <si>
    <t>Vivienda</t>
  </si>
  <si>
    <t>Muebles</t>
  </si>
  <si>
    <t>Salud</t>
  </si>
  <si>
    <t>Transporte</t>
  </si>
  <si>
    <t>Educación</t>
  </si>
  <si>
    <t>Otros 
servicios</t>
  </si>
  <si>
    <t>2023/Mar</t>
  </si>
  <si>
    <t>2019-03-01</t>
  </si>
  <si>
    <t>2020-03-01</t>
  </si>
  <si>
    <t>2021-03-01</t>
  </si>
  <si>
    <t>2022-03-01</t>
  </si>
  <si>
    <t>2023-03-01</t>
  </si>
  <si>
    <t>marzo nuevos</t>
  </si>
  <si>
    <t>marzo permanentes</t>
  </si>
  <si>
    <t>2018-11-01</t>
  </si>
  <si>
    <t>2018-12-01</t>
  </si>
  <si>
    <t>2019-01-01</t>
  </si>
  <si>
    <t>2019-04-01</t>
  </si>
  <si>
    <t>2019-05-01</t>
  </si>
  <si>
    <t>2019-06-01</t>
  </si>
  <si>
    <t>2019-07-01</t>
  </si>
  <si>
    <t>2019-08-01</t>
  </si>
  <si>
    <t>2019-09-01</t>
  </si>
  <si>
    <t>2019-10-01</t>
  </si>
  <si>
    <t>2019-11-01</t>
  </si>
  <si>
    <t>2019-12-01</t>
  </si>
  <si>
    <t>2020-01-01</t>
  </si>
  <si>
    <t>2020-04-01</t>
  </si>
  <si>
    <t>2020-05-01</t>
  </si>
  <si>
    <t>2020-06-01</t>
  </si>
  <si>
    <t>2020-07-01</t>
  </si>
  <si>
    <t>2020-08-01</t>
  </si>
  <si>
    <t>2020-09-01</t>
  </si>
  <si>
    <t>2020-10-01</t>
  </si>
  <si>
    <t>2020-11-01</t>
  </si>
  <si>
    <t>2020-12-01</t>
  </si>
  <si>
    <t>2021-01-01</t>
  </si>
  <si>
    <t>2021-04-01</t>
  </si>
  <si>
    <t>2021-05-01</t>
  </si>
  <si>
    <t>2021-06-01</t>
  </si>
  <si>
    <t>2021-07-01</t>
  </si>
  <si>
    <t>2021-08-01</t>
  </si>
  <si>
    <t>2021-09-01</t>
  </si>
  <si>
    <t>2021-10-01</t>
  </si>
  <si>
    <t>2021-11-01</t>
  </si>
  <si>
    <t>2022-04-01</t>
  </si>
  <si>
    <t>2022-05-01</t>
  </si>
  <si>
    <t>2022-06-01</t>
  </si>
  <si>
    <t>2022-07-01</t>
  </si>
  <si>
    <t>2022-08-01</t>
  </si>
  <si>
    <t>2022-09-01</t>
  </si>
  <si>
    <t>2022-10-01</t>
  </si>
  <si>
    <t>2022-11-01</t>
  </si>
  <si>
    <t>Nuevos10</t>
  </si>
  <si>
    <t>Nuevos11</t>
  </si>
  <si>
    <t>Nuevos12</t>
  </si>
  <si>
    <t>Nuevos13</t>
  </si>
  <si>
    <t>Nuevos14</t>
  </si>
  <si>
    <t>Nuevos15</t>
  </si>
  <si>
    <t>Nuevos16</t>
  </si>
  <si>
    <t>Nuevos17</t>
  </si>
  <si>
    <t>Nuevos18</t>
  </si>
  <si>
    <t>Nuevos19</t>
  </si>
  <si>
    <t>Nuevos20</t>
  </si>
  <si>
    <t>Nuevos21</t>
  </si>
  <si>
    <t>Nuevos22</t>
  </si>
  <si>
    <t>Nuevos23</t>
  </si>
  <si>
    <t>Nuevos24</t>
  </si>
  <si>
    <t>Nuevos25</t>
  </si>
  <si>
    <t>Nuevos26</t>
  </si>
  <si>
    <t>Nuevos27</t>
  </si>
  <si>
    <t>Nuevos28</t>
  </si>
  <si>
    <t>Nuevos29</t>
  </si>
  <si>
    <t>Nuevos3</t>
  </si>
  <si>
    <t>Nuevos30</t>
  </si>
  <si>
    <t>Nuevos31</t>
  </si>
  <si>
    <t>Nuevos32</t>
  </si>
  <si>
    <t>Nuevos33</t>
  </si>
  <si>
    <t>Nuevos34</t>
  </si>
  <si>
    <t>Nuevos35</t>
  </si>
  <si>
    <t>Nuevos36</t>
  </si>
  <si>
    <t>Nuevos37</t>
  </si>
  <si>
    <t>Nuevos38</t>
  </si>
  <si>
    <t>Nuevos39</t>
  </si>
  <si>
    <t>Nuevos4</t>
  </si>
  <si>
    <t>Nuevos40</t>
  </si>
  <si>
    <t>Nuevos41</t>
  </si>
  <si>
    <t>Nuevos42</t>
  </si>
  <si>
    <t>Nuevos43</t>
  </si>
  <si>
    <t>Nuevos44</t>
  </si>
  <si>
    <t>Nuevos45</t>
  </si>
  <si>
    <t>Nuevos46</t>
  </si>
  <si>
    <t>Nuevos47</t>
  </si>
  <si>
    <t>Nuevos48</t>
  </si>
  <si>
    <t>Nuevos49</t>
  </si>
  <si>
    <t>Nuevos5</t>
  </si>
  <si>
    <t>Nuevos50</t>
  </si>
  <si>
    <t>Nuevos51</t>
  </si>
  <si>
    <t>Nuevos52</t>
  </si>
  <si>
    <t>Nuevos53</t>
  </si>
  <si>
    <t>Nuevos54</t>
  </si>
  <si>
    <t>Nuevos6</t>
  </si>
  <si>
    <t>Nuevos7</t>
  </si>
  <si>
    <t>Nuevos8</t>
  </si>
  <si>
    <t>Nuevos9</t>
  </si>
  <si>
    <t>PanSO</t>
  </si>
  <si>
    <t>Genérico</t>
  </si>
  <si>
    <t>Variación quincenal Nacional</t>
  </si>
  <si>
    <t>Variación quincenal Jalisco</t>
  </si>
  <si>
    <t>Variación anual Nacional</t>
  </si>
  <si>
    <t>Variación anual Jalisco</t>
  </si>
  <si>
    <t>Variación acum. Nacional</t>
  </si>
  <si>
    <t>Variación acum. Jalisco</t>
  </si>
  <si>
    <t>Índice general</t>
  </si>
  <si>
    <t>Índice PACIC</t>
  </si>
  <si>
    <t>Aceites y grasas vegetales comestibles</t>
  </si>
  <si>
    <t>Arroz</t>
  </si>
  <si>
    <t>Atún y sardina en lata</t>
  </si>
  <si>
    <t>Azúcar</t>
  </si>
  <si>
    <t>Carne de cerdo</t>
  </si>
  <si>
    <t>Carne de res</t>
  </si>
  <si>
    <t>Cebolla</t>
  </si>
  <si>
    <t>Frijol</t>
  </si>
  <si>
    <t>Huevo</t>
  </si>
  <si>
    <t>Jabón de tocador</t>
  </si>
  <si>
    <t>Jitomate</t>
  </si>
  <si>
    <t>Leche pasteurizada y fresca</t>
  </si>
  <si>
    <t>Limón</t>
  </si>
  <si>
    <t>Manzana</t>
  </si>
  <si>
    <t>Naranja</t>
  </si>
  <si>
    <t>Otros chiles frescos</t>
  </si>
  <si>
    <t>Pan de caja</t>
  </si>
  <si>
    <t>Papa y otros tubérculos</t>
  </si>
  <si>
    <t>Papel higiénico y pañuelos desechables</t>
  </si>
  <si>
    <t>Pasta para sopa</t>
  </si>
  <si>
    <t>Pollo</t>
  </si>
  <si>
    <t>Tortilla de maíz</t>
  </si>
  <si>
    <t>Zanahoria</t>
  </si>
  <si>
    <t>TA_mar23</t>
  </si>
  <si>
    <t>TP_mar23</t>
  </si>
  <si>
    <t>2023/02</t>
  </si>
  <si>
    <t>FEB %</t>
  </si>
  <si>
    <t>FEB PROM</t>
  </si>
  <si>
    <t>FEB $</t>
  </si>
  <si>
    <t>FEB EST</t>
  </si>
  <si>
    <t>2023/01</t>
  </si>
  <si>
    <t>Estados</t>
  </si>
  <si>
    <t>Número de cabezas</t>
  </si>
  <si>
    <t>Producción de carne de canal</t>
  </si>
  <si>
    <t>Valor de la producción de carne de canal</t>
  </si>
  <si>
    <t>2008/03</t>
  </si>
  <si>
    <t>2009/03</t>
  </si>
  <si>
    <t>2010/03</t>
  </si>
  <si>
    <t>2011/03</t>
  </si>
  <si>
    <t>2012/03</t>
  </si>
  <si>
    <t>2013/03</t>
  </si>
  <si>
    <t>2014/03</t>
  </si>
  <si>
    <t>2015/03</t>
  </si>
  <si>
    <t>2016/03</t>
  </si>
  <si>
    <t>Tabla 23</t>
  </si>
  <si>
    <t>Tabla 24</t>
  </si>
  <si>
    <t>Tabla 25</t>
  </si>
  <si>
    <t>Tabla 26</t>
  </si>
  <si>
    <t>Tabla 27</t>
  </si>
  <si>
    <t>Figura 46</t>
  </si>
  <si>
    <t>Figura 47</t>
  </si>
  <si>
    <t>Figura 48</t>
  </si>
  <si>
    <t>Figura 49</t>
  </si>
  <si>
    <t>Figura 50</t>
  </si>
  <si>
    <t>Figura 65</t>
  </si>
  <si>
    <t>Figura 66</t>
  </si>
  <si>
    <t>Figura 67</t>
  </si>
  <si>
    <t>Figura 68</t>
  </si>
  <si>
    <t>Figura 70</t>
  </si>
  <si>
    <t>Figura 85</t>
  </si>
  <si>
    <t>Figura 86</t>
  </si>
  <si>
    <t>Figura 87</t>
  </si>
  <si>
    <t>Figura 88</t>
  </si>
  <si>
    <t>Figura 89</t>
  </si>
  <si>
    <t>Figura 90</t>
  </si>
  <si>
    <r>
      <t>A=Cartera
Vigente</t>
    </r>
    <r>
      <rPr>
        <b/>
        <vertAlign val="superscript"/>
        <sz val="10"/>
        <rFont val="Arial"/>
        <family val="2"/>
      </rPr>
      <t>1</t>
    </r>
  </si>
  <si>
    <r>
      <t>B=Cartera en
Prórroga</t>
    </r>
    <r>
      <rPr>
        <b/>
        <vertAlign val="superscript"/>
        <sz val="10"/>
        <rFont val="Arial"/>
        <family val="2"/>
      </rPr>
      <t>2</t>
    </r>
  </si>
  <si>
    <r>
      <t>C=Cartera 
Vencida</t>
    </r>
    <r>
      <rPr>
        <b/>
        <vertAlign val="superscript"/>
        <sz val="10"/>
        <rFont val="Arial"/>
        <family val="2"/>
      </rPr>
      <t>3</t>
    </r>
  </si>
  <si>
    <t>IIEG, 01/05/2023</t>
  </si>
  <si>
    <t xml:space="preserve">Jalisco a/  </t>
  </si>
  <si>
    <t>2006/03</t>
  </si>
  <si>
    <t>2007/03</t>
  </si>
  <si>
    <t>2023/03</t>
  </si>
  <si>
    <t>TASA DESOCUPACION</t>
  </si>
  <si>
    <t>var AA</t>
  </si>
  <si>
    <t>var 1 - 3</t>
  </si>
  <si>
    <t>var TT</t>
  </si>
  <si>
    <t>por Tot</t>
  </si>
  <si>
    <t>acum</t>
  </si>
  <si>
    <t>% acum</t>
  </si>
  <si>
    <t>Trimestre</t>
  </si>
  <si>
    <t>I</t>
  </si>
  <si>
    <t>II</t>
  </si>
  <si>
    <t>III</t>
  </si>
  <si>
    <t>IV</t>
  </si>
  <si>
    <t>codigo</t>
  </si>
  <si>
    <t>Remesas</t>
  </si>
  <si>
    <t>cve_mun</t>
  </si>
  <si>
    <t>cve_reg</t>
  </si>
  <si>
    <t>region</t>
  </si>
  <si>
    <t>quarter</t>
  </si>
  <si>
    <t>Remesas_var</t>
  </si>
  <si>
    <t>porcentaje</t>
  </si>
  <si>
    <t>Población (censo 2020)</t>
  </si>
  <si>
    <t>Remesas percápita 2022</t>
  </si>
  <si>
    <t>Altos Sur</t>
  </si>
  <si>
    <t>Lagunas</t>
  </si>
  <si>
    <t>Valles</t>
  </si>
  <si>
    <t>Sierra de Amula</t>
  </si>
  <si>
    <t>Costa-Sierra Occidental</t>
  </si>
  <si>
    <t>Ciénega</t>
  </si>
  <si>
    <t>Norte</t>
  </si>
  <si>
    <t>Costa Sur</t>
  </si>
  <si>
    <t>Sureste</t>
  </si>
  <si>
    <t>Centro</t>
  </si>
  <si>
    <t>Altos Norte</t>
  </si>
  <si>
    <t>Estatal</t>
  </si>
  <si>
    <t>Sur</t>
  </si>
  <si>
    <t>No identificado</t>
  </si>
  <si>
    <t>Abril
2022</t>
  </si>
  <si>
    <t>Abril
2023</t>
  </si>
  <si>
    <t>Unidad de medida</t>
  </si>
  <si>
    <t>Litro</t>
  </si>
  <si>
    <t>Kilo</t>
  </si>
  <si>
    <t>Paquete</t>
  </si>
  <si>
    <t>LT</t>
  </si>
  <si>
    <t>KG</t>
  </si>
  <si>
    <t>PAQ</t>
  </si>
  <si>
    <t>Fuente: IIEG, con información de INEGI, INPC.</t>
  </si>
  <si>
    <t>dic.2022 - abr. 2023</t>
  </si>
  <si>
    <t>mar. 2023 - abr. 2023</t>
  </si>
  <si>
    <t>mar. 2022 - abr. 2023</t>
  </si>
  <si>
    <t>2000-04-01</t>
  </si>
  <si>
    <t>2001-04-01</t>
  </si>
  <si>
    <t>2002-04-01</t>
  </si>
  <si>
    <t>2003-04-01</t>
  </si>
  <si>
    <t>2004-04-01</t>
  </si>
  <si>
    <t>2005-04-01</t>
  </si>
  <si>
    <t>2006-04-01</t>
  </si>
  <si>
    <t>2007-04-01</t>
  </si>
  <si>
    <t>2008-04-01</t>
  </si>
  <si>
    <t>2009-04-01</t>
  </si>
  <si>
    <t>2010-04-01</t>
  </si>
  <si>
    <t>2011-04-01</t>
  </si>
  <si>
    <t>2012-04-01</t>
  </si>
  <si>
    <t>2013-04-01</t>
  </si>
  <si>
    <t>2014-04-01</t>
  </si>
  <si>
    <t>2015-04-01</t>
  </si>
  <si>
    <t>2016-04-01</t>
  </si>
  <si>
    <t>2017-04-01</t>
  </si>
  <si>
    <t>2018-04-01</t>
  </si>
  <si>
    <t>2023-04-01</t>
  </si>
  <si>
    <t>Mes anterior 2023-03-01</t>
  </si>
  <si>
    <t>Mes actual 2023-04-01</t>
  </si>
  <si>
    <t>Hace un Año 2022-04-01</t>
  </si>
  <si>
    <t>abril nuevos</t>
  </si>
  <si>
    <t>abril permanentes</t>
  </si>
  <si>
    <t>Nuevos55</t>
  </si>
  <si>
    <t>rpanso</t>
  </si>
  <si>
    <t>TA_abr23</t>
  </si>
  <si>
    <t>TP_abr23</t>
  </si>
  <si>
    <t>Trabajadores asegegurados abril 2023</t>
  </si>
  <si>
    <t>Trabajadores asegurados marzo 2022</t>
  </si>
  <si>
    <t>Fuente: IIEG, con información de INEGI; ENOE.</t>
  </si>
  <si>
    <t>Ind. eléctrica, capacitación y suministro de agua potable</t>
  </si>
  <si>
    <t>2023/Abril</t>
  </si>
  <si>
    <t>var % abr23/dic22</t>
  </si>
  <si>
    <t>var abs abr23/dic22</t>
  </si>
  <si>
    <t>var % abr 23/dic 22</t>
  </si>
  <si>
    <t>var abs abr23/dic 22</t>
  </si>
  <si>
    <t>2023/abril</t>
  </si>
  <si>
    <t>var abs abr 23/dic 22</t>
  </si>
  <si>
    <t>Elaboración de alimentos.</t>
  </si>
  <si>
    <t>Fabricación y ensamble de maquinaria, equipos, aparatos y accesorios y artículos eléctricos, electrónicos y sus partes.</t>
  </si>
  <si>
    <t>Fabricación de productos metálicos, excepto maquinaria y equipo.</t>
  </si>
  <si>
    <t>Industria química.</t>
  </si>
  <si>
    <t>Fabricación de productos de hule y plástico.</t>
  </si>
  <si>
    <t>Industria y productos de madera y corcho, excepto muebles.</t>
  </si>
  <si>
    <t>Elaboración de bebidas.</t>
  </si>
  <si>
    <t>Construcción, reconstrucción y ensamble de equipo de transporte y sus partes.</t>
  </si>
  <si>
    <t>Fabricación, ensamble y reparación de maquinaria, equipo y sus partes; excepto los eléctricos.</t>
  </si>
  <si>
    <t>2023/abr</t>
  </si>
  <si>
    <t>Marzo
2022</t>
  </si>
  <si>
    <t xml:space="preserve">    </t>
  </si>
  <si>
    <t xml:space="preserve">  </t>
  </si>
  <si>
    <t xml:space="preserve"> </t>
  </si>
  <si>
    <t>Remuneración media</t>
  </si>
  <si>
    <t>JalvarMM</t>
  </si>
  <si>
    <t>NacvarMM</t>
  </si>
  <si>
    <t>2023/Apr</t>
  </si>
  <si>
    <t>Fuente: IIEG, con información de INEGI.</t>
  </si>
  <si>
    <t>Fuente: IIEG con información de INEGI a partir de la Asociación Mexicana de la Industria Automotriz.</t>
  </si>
  <si>
    <t>Fuente: IIEG con información de INEGI, EMEC. Nota: Cálculos con cifras originales (sin desestacionalizar). Las variaciones se refieren al cambio porcentual respecto al mes inmediato anterior. Los ingresos se refieren a los ingresos totales por suministro de bienes y servicios.</t>
  </si>
  <si>
    <t>Fuente: IIEG con información de INEGI, EMEC. Nota: Cálculos con cifras originales (sin desestacionalizar). Las variaciones se refieren al cambio porcentual respecto al mismo mes del año anterior.</t>
  </si>
  <si>
    <t>mean</t>
  </si>
  <si>
    <t>Fuente: IIEG con información de INEGI, EMS. Nota: Cálculos con cifras originales (sin desestacionalizar). Las variaciones se refieren al cambio porcentual respecto al mismo mes del año anterior. Los ingresos se refieren a los ingresos totales por suministro de bienes y servicios.</t>
  </si>
  <si>
    <t>Fuente: IIEG con información de INEGI, EMS. Nota: Cálculos con cifras originales (sin desestacionalizar). Las variaciones se refieren al cambio porcentual respecto al mismo mes del año anterior. El personal ocupado comprende al personal dependiente de la razón social y no dependiente.</t>
  </si>
  <si>
    <t>Fuente: IIEG con información de INEGI, EMS. Nota: Cálculos con cifras originales (sin desestacionalizar). Las variaciones se refieren al cambio porcentual respecto al mismo mes del año anterior.</t>
  </si>
  <si>
    <t>trim</t>
  </si>
  <si>
    <t>2020*</t>
  </si>
  <si>
    <t>II*</t>
  </si>
  <si>
    <t>Entidades</t>
  </si>
  <si>
    <t>Informalidad</t>
  </si>
  <si>
    <t>Desocupación</t>
  </si>
  <si>
    <t>Subocupación</t>
  </si>
  <si>
    <t>Tercer trimestre</t>
  </si>
  <si>
    <t>orden</t>
  </si>
  <si>
    <t>   Posición en la ocupación</t>
  </si>
  <si>
    <t>Trabajadores subordinados y remunerados</t>
  </si>
  <si>
    <t>Empleadores</t>
  </si>
  <si>
    <t>Trabajadores por cuenta propia</t>
  </si>
  <si>
    <t>Trabajadores no remunerados</t>
  </si>
  <si>
    <t>   3.3. Nivel de ingresos</t>
  </si>
  <si>
    <t>Más de 1 hasta 2 SM</t>
  </si>
  <si>
    <t>Más de 2 hasta 3 SM</t>
  </si>
  <si>
    <t>      Más de 3 hasta 5 salarios mínimos</t>
  </si>
  <si>
    <t>      Más de 5 salarios mínimos</t>
  </si>
  <si>
    <t>      No recibe ingresos</t>
  </si>
  <si>
    <t>      No especificado</t>
  </si>
  <si>
    <t>      Hasta un salario mínimo</t>
  </si>
  <si>
    <t>      Más de 1 hasta 2 salarios mínimos</t>
  </si>
  <si>
    <t>      Más de 2 hasta 3 salarios mínimos</t>
  </si>
  <si>
    <t>Tasa de participación</t>
  </si>
  <si>
    <t>Tasa de desocupación</t>
  </si>
  <si>
    <t>Primer trimestre</t>
  </si>
  <si>
    <t>Indicadores</t>
  </si>
  <si>
    <t>Variación %</t>
  </si>
  <si>
    <t>Población Económicamente Activa (PEA)</t>
  </si>
  <si>
    <t>PEA ocupada</t>
  </si>
  <si>
    <t>PEA desocupada</t>
  </si>
  <si>
    <t>Población no económicamente activa (PNEA)</t>
  </si>
  <si>
    <t>PNEA disponible</t>
  </si>
  <si>
    <t>PNEA no disponible</t>
  </si>
  <si>
    <t>Tasa de subocupación</t>
  </si>
  <si>
    <t>-1.9 pp</t>
  </si>
  <si>
    <t>Tasa de informalidad laboral</t>
  </si>
  <si>
    <t>-0.2 pp</t>
  </si>
  <si>
    <t>2022 T1</t>
  </si>
  <si>
    <t>2023 T1</t>
  </si>
  <si>
    <t>1.2 pp</t>
  </si>
  <si>
    <t>-2.2 pp</t>
  </si>
  <si>
    <t>0.6 pp</t>
  </si>
  <si>
    <t>No especificado</t>
  </si>
  <si>
    <t>No recibe ingresos</t>
  </si>
  <si>
    <t>Hasta 1 SM</t>
  </si>
  <si>
    <t>Más de 3 hasta 5 SM</t>
  </si>
  <si>
    <t>Más de 5 SM</t>
  </si>
  <si>
    <t>Actividad económica</t>
  </si>
  <si>
    <t>Distr %</t>
  </si>
  <si>
    <t>Variación % anual</t>
  </si>
  <si>
    <t>Agricultura, ganadería, silvicultura, caza y pesca</t>
  </si>
  <si>
    <t>Industria extractiva y de la electricidad</t>
  </si>
  <si>
    <t>Industria manufacturera</t>
  </si>
  <si>
    <t>Restaurantes y servicios de alojamiento</t>
  </si>
  <si>
    <t>Transportes, comunicaciones, correo y almacenamiento</t>
  </si>
  <si>
    <t>Servicios profesionales, financieros y corporativos</t>
  </si>
  <si>
    <t>Servicios sociales</t>
  </si>
  <si>
    <t>Servicios diversos</t>
  </si>
  <si>
    <t>Gobierno y organismos internacionales</t>
  </si>
  <si>
    <t>-0.3 pp</t>
  </si>
  <si>
    <t>0.7 pp</t>
  </si>
  <si>
    <t>Población económicamente activa (PEA)</t>
  </si>
  <si>
    <t>3.1 pp</t>
  </si>
  <si>
    <t>-0.1 pp</t>
  </si>
  <si>
    <t>-2.5 pp</t>
  </si>
  <si>
    <t>0.2 pp</t>
  </si>
  <si>
    <t>Fuente: IIEG con información de INEGI, Sacrificio de Ganado en Rastros Municipales. La producción de carne esta expresada en tonales y el valor de la producción en miles de pesos corrientes.</t>
  </si>
  <si>
    <t>Tipo de ganado</t>
  </si>
  <si>
    <t>Fuente: IIEG con información de INEGI, Sacrificio de Ganado en Rastros Municipales.</t>
  </si>
  <si>
    <t>Fuente: IIEG con información de INEGI, Sacrificio de Ganado en Rastros Municipales.Nota: NA se refiere a las entidades federativas que no proporcionaron información.</t>
  </si>
  <si>
    <t>NA</t>
  </si>
  <si>
    <t>Fuente: IIEG con información de INEGI, Sacrificio de Ganado en Rastros Municipales.Nota: NA se refiere a las entidades federativas que no proporcionaron información</t>
  </si>
  <si>
    <t>Suma del número de cabezas sacrificadas</t>
  </si>
  <si>
    <t>Fuente: IIEG con información de INEGI, Sacrificio de Ganado en Rastros Municipales.Nota: Carne en canal se refiere al cuerpo del animal sacrificado, sangrado, desollado, eviscerado, sin cabeza ni extremidades. La canal es el producto primario; es un paso intermedio en la producción de carne, que es el producto terminado.</t>
  </si>
  <si>
    <t xml:space="preserve">Suma de la producción de carne en canal </t>
  </si>
  <si>
    <t xml:space="preserve">Suma del valor de la producción de carne en canal </t>
  </si>
  <si>
    <t>Especie</t>
  </si>
  <si>
    <t>Tipo</t>
  </si>
  <si>
    <t>Porcentaje</t>
  </si>
  <si>
    <t>Millones de pesos</t>
  </si>
  <si>
    <t>Variación % nominal</t>
  </si>
  <si>
    <t>Distribución %</t>
  </si>
  <si>
    <t>Impuestos</t>
  </si>
  <si>
    <t>Cuotas y Aportaciones de Seguridad Social</t>
  </si>
  <si>
    <t>Contribuciones de mejoras</t>
  </si>
  <si>
    <t>Derechos</t>
  </si>
  <si>
    <t>Productos</t>
  </si>
  <si>
    <t>Aprovechamientos</t>
  </si>
  <si>
    <t>Participaciones federales</t>
  </si>
  <si>
    <t>Aportaciones federales</t>
  </si>
  <si>
    <t>Otros ingresos</t>
  </si>
  <si>
    <t>Financiamiento</t>
  </si>
  <si>
    <t>Disponibilidad inicial</t>
  </si>
  <si>
    <t>-</t>
  </si>
  <si>
    <t>Contribuciones de Mejoras</t>
  </si>
  <si>
    <t>Ingresos 2021</t>
  </si>
  <si>
    <t>Población 2020</t>
  </si>
  <si>
    <t>Ingresos per cápita</t>
  </si>
  <si>
    <t>Impuestos 2021</t>
  </si>
  <si>
    <t xml:space="preserve">Michoacán </t>
  </si>
  <si>
    <t xml:space="preserve">Coahuila </t>
  </si>
  <si>
    <t>Impuestos per cápita</t>
  </si>
  <si>
    <t xml:space="preserve">Veracruz </t>
  </si>
  <si>
    <t>Participaciones 2021</t>
  </si>
  <si>
    <t>Aportaciones 2021</t>
  </si>
  <si>
    <t>#</t>
  </si>
  <si>
    <t>Ingresos (mdp)</t>
  </si>
  <si>
    <t>Impuestos/ Ingresos</t>
  </si>
  <si>
    <t>ZM Guadalajara</t>
  </si>
  <si>
    <t>ZM Monterrey</t>
  </si>
  <si>
    <t>ZM Puebla-Tlaxcala</t>
  </si>
  <si>
    <t>ZM Toluca</t>
  </si>
  <si>
    <t>ZM Valle de México</t>
  </si>
  <si>
    <t>Indice</t>
  </si>
  <si>
    <t>var_trim_anterior</t>
  </si>
  <si>
    <t>var_trimestral</t>
  </si>
  <si>
    <t>var_promedio_trim</t>
  </si>
  <si>
    <t>MunEdo</t>
  </si>
  <si>
    <t>Gómez Palacio</t>
  </si>
  <si>
    <t>Gómez Palacio, Dur</t>
  </si>
  <si>
    <t>Metepec</t>
  </si>
  <si>
    <t>Metepec, Edomex</t>
  </si>
  <si>
    <t>Durango, Dur</t>
  </si>
  <si>
    <t>Mexicali</t>
  </si>
  <si>
    <t>Tecámac</t>
  </si>
  <si>
    <t>Tecámac, Edomex</t>
  </si>
  <si>
    <t>Tijuana</t>
  </si>
  <si>
    <t>Zumpango</t>
  </si>
  <si>
    <t>Zumpango, Edomex</t>
  </si>
  <si>
    <t>La Paz</t>
  </si>
  <si>
    <t>Soledad de Graciano Sánchez</t>
  </si>
  <si>
    <t>Soledad de Graciano Sánchez, SLP</t>
  </si>
  <si>
    <t>Los Cabos</t>
  </si>
  <si>
    <t>Tlacolula de Matamoros</t>
  </si>
  <si>
    <t>Tlacolula de Matamoros, Oax</t>
  </si>
  <si>
    <t>Toluca</t>
  </si>
  <si>
    <t>Toluca, Edomex</t>
  </si>
  <si>
    <t>Carmen</t>
  </si>
  <si>
    <t>Huejotzingo</t>
  </si>
  <si>
    <t>Huejotzingo, Pue</t>
  </si>
  <si>
    <t>Tapachula</t>
  </si>
  <si>
    <t>San Luis Potosí, SLP</t>
  </si>
  <si>
    <t>Tuxtla Gutiérrez</t>
  </si>
  <si>
    <t>Puebla, Pue</t>
  </si>
  <si>
    <t>Emiliano Zapata</t>
  </si>
  <si>
    <t>Emiliano Zapata, Mor</t>
  </si>
  <si>
    <t>Juárez</t>
  </si>
  <si>
    <t>Celaya</t>
  </si>
  <si>
    <t>Celaya, Gto</t>
  </si>
  <si>
    <t>Benito Juárez</t>
  </si>
  <si>
    <t>Temixco</t>
  </si>
  <si>
    <t>Temixco, Mor</t>
  </si>
  <si>
    <t>Cuauhtémoc</t>
  </si>
  <si>
    <t>León</t>
  </si>
  <si>
    <t>León, Gto</t>
  </si>
  <si>
    <t>Gustavo A. Madero</t>
  </si>
  <si>
    <t>Tlaxcala, Tlax</t>
  </si>
  <si>
    <t>Iztapalapa</t>
  </si>
  <si>
    <t>Apizaco</t>
  </si>
  <si>
    <t>Apizaco, Tlax</t>
  </si>
  <si>
    <t>Miguel Hidalgo</t>
  </si>
  <si>
    <t>San Juan Bautista Tuxtepec</t>
  </si>
  <si>
    <t>San Juan Bautista Tuxtepec, Oax</t>
  </si>
  <si>
    <t>Saltillo</t>
  </si>
  <si>
    <t>Tapachula, Chis</t>
  </si>
  <si>
    <t>Torreón</t>
  </si>
  <si>
    <t>Mineral de la Reforma</t>
  </si>
  <si>
    <t>Mineral de la Reforma, Hdo</t>
  </si>
  <si>
    <t>Manzanillo</t>
  </si>
  <si>
    <t>Tizayuca</t>
  </si>
  <si>
    <t>Tizayuca, Hdo</t>
  </si>
  <si>
    <t>Villa de Álvarez</t>
  </si>
  <si>
    <t>Nacajuca</t>
  </si>
  <si>
    <t>Nacajuca, Tab</t>
  </si>
  <si>
    <t>Juárez, NL</t>
  </si>
  <si>
    <t>Kanasín</t>
  </si>
  <si>
    <t>Kanasín, Yuc</t>
  </si>
  <si>
    <t>Tuxtla Gutiérrez, Chis</t>
  </si>
  <si>
    <t>Centro, Tab</t>
  </si>
  <si>
    <t>Acapulco de Juárez</t>
  </si>
  <si>
    <t>Jesús María, Ags</t>
  </si>
  <si>
    <t>Zihuatanejo de Azueta</t>
  </si>
  <si>
    <t>Juárez, Chih</t>
  </si>
  <si>
    <t>Cajeme</t>
  </si>
  <si>
    <t>Cajeme, Son</t>
  </si>
  <si>
    <t>García</t>
  </si>
  <si>
    <t>García, NL</t>
  </si>
  <si>
    <t>Monterrey</t>
  </si>
  <si>
    <t>Monterrey, NL</t>
  </si>
  <si>
    <t>Coatzacoalcos</t>
  </si>
  <si>
    <t>Coatzacoalcos, Ver</t>
  </si>
  <si>
    <t>Chihuahua, Chih</t>
  </si>
  <si>
    <t>Apodaca</t>
  </si>
  <si>
    <t>Apodaca, NL</t>
  </si>
  <si>
    <t>Matamoros</t>
  </si>
  <si>
    <t>Matamoros, Tamps</t>
  </si>
  <si>
    <t>Guadalupe</t>
  </si>
  <si>
    <t>Guadalupe, Zac</t>
  </si>
  <si>
    <t>Aguascalientes, Ags</t>
  </si>
  <si>
    <t>Hermosillo</t>
  </si>
  <si>
    <t>Hermosillo, Son</t>
  </si>
  <si>
    <t>Morelia</t>
  </si>
  <si>
    <t>Mérida</t>
  </si>
  <si>
    <t>Mérida, Yuc</t>
  </si>
  <si>
    <t>Uruapan</t>
  </si>
  <si>
    <t>Villa de Álvarez, Col</t>
  </si>
  <si>
    <t>Uruapan, Mich</t>
  </si>
  <si>
    <t>Zacatecas, Zac</t>
  </si>
  <si>
    <t>Bahía de Banderas</t>
  </si>
  <si>
    <t>Reynosa</t>
  </si>
  <si>
    <t>Reynosa, Tamps</t>
  </si>
  <si>
    <t>Tepic</t>
  </si>
  <si>
    <t>Manzanillo, Col</t>
  </si>
  <si>
    <t>Veracruz, Ver</t>
  </si>
  <si>
    <t>Corregidora</t>
  </si>
  <si>
    <t>Corregidora, Qro</t>
  </si>
  <si>
    <t>Tlajomulco de Zúñiga, Jal</t>
  </si>
  <si>
    <t>Zapopan, Jal</t>
  </si>
  <si>
    <t>El Marqués</t>
  </si>
  <si>
    <t>El Marqués, Qro</t>
  </si>
  <si>
    <t>Carmen, Camp</t>
  </si>
  <si>
    <t>Miguel Hidalgo, CDMX</t>
  </si>
  <si>
    <t>San Pedro Tlaquepaque, Jal</t>
  </si>
  <si>
    <t>Campeche, Camp</t>
  </si>
  <si>
    <t>Benito Juárez, CDMX</t>
  </si>
  <si>
    <t>Querétaro, Qro</t>
  </si>
  <si>
    <t>Solidaridad</t>
  </si>
  <si>
    <t>Guadalajara, Jal</t>
  </si>
  <si>
    <t>Gustavo A. Madero, CDMX</t>
  </si>
  <si>
    <t>Zihuatanejo de Azueta, Gue</t>
  </si>
  <si>
    <t>Culiacán</t>
  </si>
  <si>
    <t>Saltillo, Coah</t>
  </si>
  <si>
    <t>Mazatlán</t>
  </si>
  <si>
    <t>Cuauhtémoc, CDMX</t>
  </si>
  <si>
    <t>Iztapalapa, CDMX</t>
  </si>
  <si>
    <t>Torreón, Coah</t>
  </si>
  <si>
    <t>Bahía de Banderas, Nay</t>
  </si>
  <si>
    <t>Mexicali, BC</t>
  </si>
  <si>
    <t>Acapulco de Juárez, Gue</t>
  </si>
  <si>
    <t>Tepic, Nay</t>
  </si>
  <si>
    <t>Tijuana, BC</t>
  </si>
  <si>
    <t>Mazatlán, Sin</t>
  </si>
  <si>
    <t>Solidaridad, Qroo</t>
  </si>
  <si>
    <t>Culiacán, Sin</t>
  </si>
  <si>
    <t>Benito Juárez, Qroo</t>
  </si>
  <si>
    <t>Los Cabos, BCS</t>
  </si>
  <si>
    <t>La Paz, BCS</t>
  </si>
  <si>
    <t xml:space="preserve">Precio Medio  </t>
  </si>
  <si>
    <t>Lugar precio medio</t>
  </si>
  <si>
    <t>Durango_x000D_Entidad Federati</t>
  </si>
  <si>
    <t>Respecto al trimestre inmediato anterior</t>
  </si>
  <si>
    <t>Respecto al mismo periodo del año anterior</t>
  </si>
  <si>
    <t>ll</t>
  </si>
  <si>
    <t>ll*</t>
  </si>
  <si>
    <t>Ciudad de La Paz</t>
  </si>
  <si>
    <t>Ciudad Juárez</t>
  </si>
  <si>
    <t>Ciudad de Mexicali</t>
  </si>
  <si>
    <t>Ciudad de Cancún</t>
  </si>
  <si>
    <t>Ciudad de Reynosa</t>
  </si>
  <si>
    <t>Ciudad de Monterrey</t>
  </si>
  <si>
    <t>Ciudad de Culiacán</t>
  </si>
  <si>
    <t>Ciudad de Guadalajara</t>
  </si>
  <si>
    <t>Ciudad de Saltillo</t>
  </si>
  <si>
    <t>Ciudad de Chihuahua</t>
  </si>
  <si>
    <t>Ciudad de Hermosillo</t>
  </si>
  <si>
    <t>Ciudad de Tepic</t>
  </si>
  <si>
    <t>Ciudad de Colima</t>
  </si>
  <si>
    <t>Ciudad de Mérida</t>
  </si>
  <si>
    <t>Ciudad de San Luis Potosí</t>
  </si>
  <si>
    <t>Ciudad de León</t>
  </si>
  <si>
    <t>Ciudad de Morelia</t>
  </si>
  <si>
    <t>Ciudad de Villahermosa</t>
  </si>
  <si>
    <t>Ciudad de Pachuca</t>
  </si>
  <si>
    <t>Ciudad del Carmen</t>
  </si>
  <si>
    <t>Ciudad de Toluca</t>
  </si>
  <si>
    <t>Ciudad de Torreón</t>
  </si>
  <si>
    <t>Ciudad de Querétaro</t>
  </si>
  <si>
    <t>Ciudad de Durango</t>
  </si>
  <si>
    <t>AM de la Ciudad de México</t>
  </si>
  <si>
    <t>Ciudad de Campeche</t>
  </si>
  <si>
    <t>Ciudad de Puebla</t>
  </si>
  <si>
    <t>Ciudad de Aguascalientes</t>
  </si>
  <si>
    <t>Ciudad de Tampico</t>
  </si>
  <si>
    <t>Ciudad de Zacatecas</t>
  </si>
  <si>
    <t>Ciudad de Oaxaca</t>
  </si>
  <si>
    <t>Ciudad de Acapulco</t>
  </si>
  <si>
    <t>Ciudad de Coatzacoalcos</t>
  </si>
  <si>
    <t>Ciudad de Tuxtla Gutiérrez</t>
  </si>
  <si>
    <t>Ciudad de Veracruz</t>
  </si>
  <si>
    <t>Ciudad de Tapachula</t>
  </si>
  <si>
    <t>Ciudad de Tlaxcala</t>
  </si>
  <si>
    <t>Ciudad de Cuernavaca</t>
  </si>
  <si>
    <t>Colonias con información</t>
  </si>
  <si>
    <t>Colonias sin información</t>
  </si>
  <si>
    <t>Total de colonias</t>
  </si>
  <si>
    <t>% de colonias con información</t>
  </si>
  <si>
    <t>Tlajomulco</t>
  </si>
  <si>
    <t>Precio Promedio</t>
  </si>
  <si>
    <t>Precio Mediana</t>
  </si>
  <si>
    <t>Precio Mínimo</t>
  </si>
  <si>
    <t>Precio Máximo</t>
  </si>
  <si>
    <t>Número de viviendas</t>
  </si>
  <si>
    <t>Rango de precios</t>
  </si>
  <si>
    <t>Colonias</t>
  </si>
  <si>
    <t>% de colonias</t>
  </si>
  <si>
    <t>2 millones o menos</t>
  </si>
  <si>
    <t>2 a 4 millones</t>
  </si>
  <si>
    <t>4 a 7.5 millones</t>
  </si>
  <si>
    <t>7.5 millones a 15 millones</t>
  </si>
  <si>
    <t>15 millones y más</t>
  </si>
  <si>
    <t>Colonia</t>
  </si>
  <si>
    <t>Oferta</t>
  </si>
  <si>
    <t>Zotogrande</t>
  </si>
  <si>
    <t>Ayamonte</t>
  </si>
  <si>
    <t>Lomas del Bosque</t>
  </si>
  <si>
    <t>Las Lomas Golf  Habitat</t>
  </si>
  <si>
    <t>Colinas de San Javier</t>
  </si>
  <si>
    <t>Alcazar Oriente</t>
  </si>
  <si>
    <t>Pontevedra</t>
  </si>
  <si>
    <t>Real San Bernardo</t>
  </si>
  <si>
    <t>Puerta Aqua</t>
  </si>
  <si>
    <t>Condominio Campo de Golf Santa Anita</t>
  </si>
  <si>
    <t>De Los Sauces</t>
  </si>
  <si>
    <t>Villas Vallarta</t>
  </si>
  <si>
    <t>Santa Isabel</t>
  </si>
  <si>
    <t>Villa Coral</t>
  </si>
  <si>
    <t>Rancho Contento</t>
  </si>
  <si>
    <t>Atlas Colomos</t>
  </si>
  <si>
    <t>San Bernardo</t>
  </si>
  <si>
    <t>Puerta Las Lomas</t>
  </si>
  <si>
    <t>Lomas del Valle</t>
  </si>
  <si>
    <t>Puerta del Bosque</t>
  </si>
  <si>
    <t>Arvento</t>
  </si>
  <si>
    <t>Villa Fontana Aqua</t>
  </si>
  <si>
    <t>Paseo de Los Agaves</t>
  </si>
  <si>
    <t>La Azucena</t>
  </si>
  <si>
    <t>Valle de Los Encinos</t>
  </si>
  <si>
    <t>Lomas de San Miguel III</t>
  </si>
  <si>
    <t>Tonala</t>
  </si>
  <si>
    <t>Valle de Tejeda</t>
  </si>
  <si>
    <t>Quintas del Valle</t>
  </si>
  <si>
    <t>Rancho Alegre</t>
  </si>
  <si>
    <t>Balcones de La Joya</t>
  </si>
  <si>
    <t>Lomas del Sur</t>
  </si>
  <si>
    <t>Parques del Castillo</t>
  </si>
  <si>
    <t>Los Cantaros</t>
  </si>
  <si>
    <t>Colinas del Roble</t>
  </si>
  <si>
    <t>Lomas del Mirador E5</t>
  </si>
  <si>
    <t>Las Villas</t>
  </si>
  <si>
    <t>Balcones y/o Prados de Huentitan</t>
  </si>
  <si>
    <t>Hacienda Santa Fe</t>
  </si>
  <si>
    <t>Cima Serena</t>
  </si>
  <si>
    <t>Promedio de Precio</t>
  </si>
  <si>
    <t>Rango de precio</t>
  </si>
  <si>
    <t>Menos a 10,000</t>
  </si>
  <si>
    <t>$10,000 - $19,999</t>
  </si>
  <si>
    <t>$20,000 - $29,999</t>
  </si>
  <si>
    <t>$30,000 - $39,999</t>
  </si>
  <si>
    <t>Mayor o igual a $40,000</t>
  </si>
  <si>
    <t>La Loma</t>
  </si>
  <si>
    <t>Lomas Del Country</t>
  </si>
  <si>
    <t>Condominio Campo De Golf Santa Anita</t>
  </si>
  <si>
    <t>Puerta De Plata</t>
  </si>
  <si>
    <t>Colinas De San Javier</t>
  </si>
  <si>
    <t>Puerta De Hierro</t>
  </si>
  <si>
    <t>El Palomar</t>
  </si>
  <si>
    <t>El Cielo Country Club</t>
  </si>
  <si>
    <t>Puerta Del Roble</t>
  </si>
  <si>
    <t>Monraz</t>
  </si>
  <si>
    <t>Jardines De Los Arcos</t>
  </si>
  <si>
    <t>Bosques De San Isidro (Las Cañadas)</t>
  </si>
  <si>
    <t>Jardines Del Sol</t>
  </si>
  <si>
    <t>Lago Nogal</t>
  </si>
  <si>
    <t>Lindavista</t>
  </si>
  <si>
    <t>Vallarta San Jorge</t>
  </si>
  <si>
    <t>Seattle</t>
  </si>
  <si>
    <t>Real del Valle</t>
  </si>
  <si>
    <t>Real de Tesistan</t>
  </si>
  <si>
    <t>Amaranto</t>
  </si>
  <si>
    <t>Parques de Tesistan III</t>
  </si>
  <si>
    <t>Altus Bosques</t>
  </si>
  <si>
    <t>Tesistan</t>
  </si>
  <si>
    <t>Palermo</t>
  </si>
  <si>
    <t>Campo Real</t>
  </si>
  <si>
    <t>Vista Sur</t>
  </si>
  <si>
    <t>Loreto</t>
  </si>
  <si>
    <t>Las Terrazas</t>
  </si>
  <si>
    <t>Huentitan El Alto</t>
  </si>
  <si>
    <t>Pedregal del Bosque</t>
  </si>
  <si>
    <t>Villaseñor (Santa Teresita)</t>
  </si>
  <si>
    <t>Santa Ana Tepetitlan</t>
  </si>
  <si>
    <t>Alcalde Barranquitas</t>
  </si>
  <si>
    <t>Parques de Santa Maria</t>
  </si>
  <si>
    <t>Altea</t>
  </si>
  <si>
    <t>Alta California</t>
  </si>
  <si>
    <t>Foret</t>
  </si>
  <si>
    <t>visitar</t>
  </si>
  <si>
    <t>https://iieg.gob.mx/ns/?page_id=11967</t>
  </si>
  <si>
    <t>MAR %</t>
  </si>
  <si>
    <t>MAR PROM</t>
  </si>
  <si>
    <t>MAR $</t>
  </si>
  <si>
    <t>MAR EST</t>
  </si>
  <si>
    <t>2022-03-01 EST</t>
  </si>
  <si>
    <t xml:space="preserve"> Jalisco</t>
  </si>
  <si>
    <t xml:space="preserve"> Nacional</t>
  </si>
  <si>
    <t>YYabs</t>
  </si>
  <si>
    <t>DMabs</t>
  </si>
  <si>
    <t>Tabla 1. Ingresos por capítulo de ingreso en Jalisco, 2020 y 2021, cifras definitivas</t>
  </si>
  <si>
    <t>Figura 1. Ingresos 2021 por entidad federativa, millones de pesos y distribución porcentual</t>
  </si>
  <si>
    <t>Tabla 2. Comparativo estatal de la variación anual del Índice de Precios de la Vivienda de la Sociedad Hipotecaria Federal, primer trimestre de 2023, pesos corrientes</t>
  </si>
  <si>
    <t>Figura 2. Ingresos 2021 por habitante por entidad federativa, pesos</t>
  </si>
  <si>
    <t>Tabla 3. Indicadores de la población de 15 años y más en Jalisco, 2023 T1</t>
  </si>
  <si>
    <t>Figura 3. Ingresos por impuestos 2021 por entidad federativa, millones de pesos y distribución porcentual</t>
  </si>
  <si>
    <t>Tabla 4. PEA ocupada por actividad económica, 2023 T1</t>
  </si>
  <si>
    <t>Figura 4. Impuestos 2021 por habitante por entidad federativa, pesos</t>
  </si>
  <si>
    <t>Tabla 5. Indicadores de la población de 15 años y más en Jalisco – Hombres, 2023 T1</t>
  </si>
  <si>
    <t>Figura 5. Ingresos por participaciones federales 2021 por entidad federativa, millones de pesos y distribución porcentual</t>
  </si>
  <si>
    <t>Tabla 6. Indicadores de la población de 15 años y más en Jalisco – Mujeres, 2023 T1</t>
  </si>
  <si>
    <t>Figura 6. Ingresos por aportaciones federales 2021 por entidad federativa, millones de pesos y distribución porcentual</t>
  </si>
  <si>
    <t>Tabla 7. Precio de venta de viviendas y oferta por municipio, enero 2023</t>
  </si>
  <si>
    <t>Figura 7. Ingresos 2021 de los 20 municipios con mayores ingresos, millones de pesos</t>
  </si>
  <si>
    <t>Tabla 8. Colonias con información de venta de viviendas por municipio, enero 2023</t>
  </si>
  <si>
    <t>Figura 8. Ingresos 2021 de los 20 municipios con menores ingresos, millones de pesos</t>
  </si>
  <si>
    <t>Tabla 9. Distribución de las colonias por rangos de precio de venta promedio, enero 2023</t>
  </si>
  <si>
    <t>Figura 9. Impuestos como porcentaje de los ingresos totales de los 20 municipios con mayor porcentaje</t>
  </si>
  <si>
    <t>Tabla 10. Listado de las 20 colonias con los precios de venta más altos, enero 2023</t>
  </si>
  <si>
    <t>Figura 10. Impuestos como porcentaje de los ingresos totales de los 20 municipios con menor porcentaje</t>
  </si>
  <si>
    <t>Tabla 11. Listado de las 20 colonias con los precios de venta más bajos, enero 2023</t>
  </si>
  <si>
    <t>Figura 11. Ingresos por remesas, millones de dólares, T1 2009 – T1 2023</t>
  </si>
  <si>
    <t>Tabla 12. Precio de renta de viviendas por municipio, enero 2023</t>
  </si>
  <si>
    <t>Figura 12. Ingresos por remesas por entidad federativa y su participación en el total nacional, primer trimestre de 2023, millones de dólares y participación porcentual</t>
  </si>
  <si>
    <t>Tabla 13. Colonias con información de renta de viviendas por municipio, enero 2023</t>
  </si>
  <si>
    <t>Figura 13. Variación porcentual anual de los ingresos por remesas por entidad federativa, T1 2023</t>
  </si>
  <si>
    <t>Tabla 14. Distribución de colonias por rangos de precio de renta promedio, enero 2023</t>
  </si>
  <si>
    <t>Figura 14. Porcentaje de participación de los ingresos por remesas por municipio con respecto al total estatal, primer trimestre de 2023</t>
  </si>
  <si>
    <t>Tabla 15. Listado de las 20 colonias con los precios de renta más altos, enero 2023</t>
  </si>
  <si>
    <t>Figura 15. Variación porcentual anual de los ingresos por remesas por municipio, primer trimestre 2023</t>
  </si>
  <si>
    <t>Tabla 16. Listado de las 20 colonias con los precios de renta más bajos, enero 2023</t>
  </si>
  <si>
    <t>Figura 16. Remesas per cápita por municipio de Jalisco, primer trimestre 2023</t>
  </si>
  <si>
    <t>Tabla 17. Indicador de Confianza del Consumidor Jalisciense, nivel del indicador y subíndices a abril de 2023</t>
  </si>
  <si>
    <t>Figura 17. Variación porcentual anual de los precios de las viviendas en las principales zonas metropolitanas, primer trimestre de 2013 al primer trimestre de 2023</t>
  </si>
  <si>
    <t>Tabla 18. Inflación por producto genérico durante la segunda quincena de abril de 2023</t>
  </si>
  <si>
    <t>Figura 18. Comparativo estatal de la variación anual del Índice de Precios de la Vivienda de la Sociedad Hipotecaria Federal, primer trimestre de 2023</t>
  </si>
  <si>
    <t>Tabla 19. Inflación por producto genérico durante la segunda quincena de abril de 2023</t>
  </si>
  <si>
    <t>Figura 19. Comparativo municipal de la variación anual del Índice de Precios de la Vivienda de la Sociedad Hipotecaria Federal, primer trimestre de 2023</t>
  </si>
  <si>
    <t>Tabla 20. Precios promedio por producto genérico, Jalisco y Nacional durante abril de 2023</t>
  </si>
  <si>
    <t>Figura 20. Variación anual del Índice de Precios de la Vivienda por municipio, primer trimestre de 2023</t>
  </si>
  <si>
    <t>Tabla 21. Precios promedio por producto genérico, Guadalajara, Tepatitlán y Nacional durante abril de 2023</t>
  </si>
  <si>
    <t>Figura 21. Tasa de desocupación trimestral de Jalisco y Nacional, 2005 T1 – 2023 T1</t>
  </si>
  <si>
    <t>Tabla 22. Top 10, municipios de Jalisco con más empleo turístico, abril 2023</t>
  </si>
  <si>
    <t>Figura 22. Tasa de desocupación por entidad federativa, 2023 T1</t>
  </si>
  <si>
    <t>Tabla 23. Top 10, municipios de Jalisco con mayor proporción de empleo turístico, abril 2023</t>
  </si>
  <si>
    <t>Figura 23. Tasa de informalidad laboral por entidad federativa, 2023 T1</t>
  </si>
  <si>
    <t>Tabla 24. Empleo formal del sector turístico por entidad federativa, abril 2023</t>
  </si>
  <si>
    <t>Figura 24. Desocupación, subocupación e informalidad en Jalisco, 2005 T1 – 2023 T1</t>
  </si>
  <si>
    <t>Tabla 25. Empleos en Jalisco por sector de actividad económica, abril 2023 vs marzo 2023</t>
  </si>
  <si>
    <t>Figura 25. PEA ocupada por posición en la ocupación, 2022 T1 vs 2023 T1</t>
  </si>
  <si>
    <t>Tabla 26. Empleos en Jalisco por sector de actividad económica, acumulado abril 2023 vs diciembre 2022</t>
  </si>
  <si>
    <t>Figura 26. PEA ocupada por nivel de ingreso, 2022 T1 vs 2023 T1</t>
  </si>
  <si>
    <t>Tabla 27. Empleos en Jalisco por sector de actividad económica, anual abril 2023 vs abril 2022</t>
  </si>
  <si>
    <t>Figura 27. Tendencia de la participación y desocupación de hombres en Jalisco, 2005 T1 – 2023 T1</t>
  </si>
  <si>
    <t>Tabla 28. Trabajadores asegurados en el IMSS en Jalisco por sector de actividad económica y sexo, abril 2023 vs marzo 2023</t>
  </si>
  <si>
    <t>Figura 28. Tendencia de la participación y desocupación de mujeres en Jalisco, 2005 T1 – 2023 T1</t>
  </si>
  <si>
    <t>Tabla 29. Empleos en Jalisco por grupos de edad, abril 2023 vs marzo 2023</t>
  </si>
  <si>
    <t>Figura 29. Porcentaje de la población con ingreso laboral inferior al costo de la canasta alimentaria, primer trimestre de 2005 al primer trimestre de 2023</t>
  </si>
  <si>
    <t>Tabla 30. Salario diario base cotización en Jalisco por división económica del IMSS, abril 2023, variaciones en términos reales</t>
  </si>
  <si>
    <t>Figura 30. Porcentaje de la población con ingreso laboral inferior al costo de la canasta alimentaria por entidad federativa, primer trimestre de 2023</t>
  </si>
  <si>
    <t>Tabla 31. Patrones registrados en el IMSS en Jalisco por división económica, abril 2023 vs marzo 2023</t>
  </si>
  <si>
    <t>Figura 31. Variación trimestral del porcentaje de la población en pobreza laboral por entidad federativa, primer trimestre de 2023, puntos porcentuales</t>
  </si>
  <si>
    <t>Tabla 32. Patrones registrados en el IMSS en Jalisco por división económica, abril 2023 vs cierre 2022</t>
  </si>
  <si>
    <t>Figura 32. Ingreso laboral promedio mensual de la población ocupada en Jalisco por sexo, pesos constantes, primer trimestre de 2005 al primer trimestre de 2023</t>
  </si>
  <si>
    <t>Tabla 33. Patrones registrados en el IMSS en Jalisco por división económica, abril 2023 vs abril 2022</t>
  </si>
  <si>
    <t>Figura 33. Porcentaje de la población con ingreso laboral inferior al costo de la canasta alimentaria por área metropolitana, primer trimestre de 2023</t>
  </si>
  <si>
    <t>Tabla 34. Patrones registrados en el IMSS en Jalisco por tamaño, abril 2023 vs marzo de 2023</t>
  </si>
  <si>
    <t>Figura 34. Mapa de los precios promedio de venta de vivienda por colonia, enero 2023</t>
  </si>
  <si>
    <t>Tabla 35. Patrones registrados en el IMSS en Jalisco por tamaño, abril 2023 vs abril 2022</t>
  </si>
  <si>
    <t>Figura 35. Mapa de precios promedio de renta de vivienda por colonia, enero 2023</t>
  </si>
  <si>
    <t>Tabla 36. Participación porcentual y variación anual del valor de la producción de principales subsectores manufactureros en Jalisco en términos reales, acumulado de los últimos 12 meses, marzo 2023</t>
  </si>
  <si>
    <t>Figura 36. Indicador de Confianza del Consumidor Jalisciense, febrero – 2020 a abril – 2023</t>
  </si>
  <si>
    <t>Tabla 37. Participación porcentual y variación anual del personal ocupado en principales subsectores manufactureros en Jalisco, marzo 2023</t>
  </si>
  <si>
    <t>Figura 37. Porcentaje de cuentas Infonavit en cartera vencida en Jalisco y a nivel nacional, enero 2018 – marzo 2023</t>
  </si>
  <si>
    <t>Tabla 38. Indicadores de empresas comerciales de Jalisco, variación porcentual anual, últimos doce meses</t>
  </si>
  <si>
    <t>Figura 38. Porcentaje de cuentas en cartera vencida de Infonavit por entidad federativa, marzo 2023</t>
  </si>
  <si>
    <t>Tabla 39. Variación anual del número de cabezas, carne de canal y valor de la producción por especie, marzo 2023</t>
  </si>
  <si>
    <t>Figura 39. Porcentaje de saldos en cartera vencida y prórroga, Jalisco y Nacional, enero 2018 – marzo 2023</t>
  </si>
  <si>
    <t>Tabla 40. Ganado bovino, distribución por entidad federativa durante marzo 2023</t>
  </si>
  <si>
    <t>Figura 40. Porcentaje del saldo en cartera vencida de Infonavit por entidad federativa, marzo 2023</t>
  </si>
  <si>
    <t>Tabla 41. Ganado porcino, distribución por entidad federativa durante marzo 2023</t>
  </si>
  <si>
    <t>Figura 41. Inflación mensual a tasa anual, enero 2013 - abril 2023</t>
  </si>
  <si>
    <t>Tabla 42. Ganado ovino, distribución por entidad federativa durante marzo 2023</t>
  </si>
  <si>
    <t>Figura 42. Inflación anual por ciudades, abril 2023</t>
  </si>
  <si>
    <t>Tabla 43. Ganado caprino, distribución por entidad federativa durante marzo 2023</t>
  </si>
  <si>
    <t>Figura 43. Inflación mensual a tasa anual por entidad federativa, abril 2023</t>
  </si>
  <si>
    <t>Tabla 44. Distribución del total de empleos de municipios, abril 2023</t>
  </si>
  <si>
    <t>Figura 44. Variación anual del índice de precios por objeto de gasto en Jalisco, diciembre 2022 - abril 2023</t>
  </si>
  <si>
    <t>Figura 45. Inflación anual del rubro de alimentos, bebidas y tabaco por entidad federativa, abril 2023</t>
  </si>
  <si>
    <t>Figura 46. Inflación anual del rubro de ropa, calzado y accesorios por entidad federativa, abril 2023</t>
  </si>
  <si>
    <t>Figura 47. Inflación anual del rubro de gasto en vivienda por entidad federativa, abril 2023</t>
  </si>
  <si>
    <t>Figura 48. Inflación anual del rubro de muebles, aparatos y accesorios domésticos por entidad federativa, abril 2023</t>
  </si>
  <si>
    <t>Figura 49. Inflación anual del rubro de gasto en salud y cuidado personal por entidad federativa, abril 2023</t>
  </si>
  <si>
    <t>Figura 50. Inflación anual del rubro de gasto en transporte por entidad federativa, abril 2023</t>
  </si>
  <si>
    <t>Figura 51. Inflación anual del rubro de educación y esparcimiento por entidad federativa, abril 2023</t>
  </si>
  <si>
    <t>Figura 52. Inflación anual del rubro de otros servicios por entidad federativa, abril 2023</t>
  </si>
  <si>
    <t>Figura 53. Inflación general y PACIC primera quincena de abril de 2022 - segunda quincena de abril 2023</t>
  </si>
  <si>
    <t>Figura 54. Precio promedio mensual de la gasolina regular, premium y diésel en Jalisco, marzo- abril 2023, pesos constantes</t>
  </si>
  <si>
    <t>Figura 55. Precio promedio mensual de la gasolina regular en Jalisco y México, enero 2017 - abril 2023, a pesos constantes</t>
  </si>
  <si>
    <t>Figura 57. Precio promedio mensual de la gasolina premium Jalisco y México, enero 2017 a abril 2023, a pesos constantes</t>
  </si>
  <si>
    <t>Figura 59. Precio promedio mensual de diésel en Jalisco y México, enero 2017 - abril 2023, a pesos constantes</t>
  </si>
  <si>
    <t>Figura 61. Precio promedio gasolina regular, premium, diésel, abril 2023</t>
  </si>
  <si>
    <t>Figura 62. Tasa de desocupación en Jalisco en marzo, 2006-2023</t>
  </si>
  <si>
    <t>Figura 63. Tasa de desocupación mensual por entidad federativa, marzo 2023</t>
  </si>
  <si>
    <t>Figura 64. Variación mensual en puntos porcentuales de la tasa de desocupación por entidad federativa, marzo de 2023</t>
  </si>
  <si>
    <t>Figura 65. Empleos formales totales en Jalisco, enero 2013 - abril 2023</t>
  </si>
  <si>
    <t>Figura 66. Empleos formales generados en abril en Jalisco, 2000-2023</t>
  </si>
  <si>
    <t>Figura 67. Empleos formales generados en abril 2023 por entidad federativa</t>
  </si>
  <si>
    <t>Figura 68. Variación porcentual mensual de empleos generados por entidad federativa, abril 2023</t>
  </si>
  <si>
    <t>Figura 69. Empleos formales acumulados, diciembre 2018 a abril de 2023</t>
  </si>
  <si>
    <t>Figura 70. Variación absoluta anual de empleo formal, abril 2023</t>
  </si>
  <si>
    <t>Figura 71. Variación porcentual anual de empleo formal, abril 2023</t>
  </si>
  <si>
    <t>Figura 72. Empleos nuevos formales en Jalisco, primer cuatrimestre 2000 - 2023</t>
  </si>
  <si>
    <t>Figura 73. Empleos generados por entidad federativa, primer cuatrimestre 2023</t>
  </si>
  <si>
    <t>Figura 74. Variación porcentual por entidad federativa, acumulado 2023</t>
  </si>
  <si>
    <t>Figura 75. Empleos formales temporales y permanentes por entidad federativa, abril 2023</t>
  </si>
  <si>
    <t>Figura 76. Los 20 municipios de Jalisco con mayor generación de empleo formal en abril de 2023</t>
  </si>
  <si>
    <t>Figura 80. Empleo formal total en el IMSS del sector turístico de Jalisco, enero 2015 – abril 2023</t>
  </si>
  <si>
    <t>Figura 81. Variación absoluta y porcentual mensual del empleo en el sector turístico de Jalisco, enero 2016 – abril 2023</t>
  </si>
  <si>
    <t>Figura 82. Variación absoluta y porcentual anual del empleo en el sector turístico de Jalisco, enero 2016 – abril 2023</t>
  </si>
  <si>
    <t>Figura 83. Trabajadores asegurados en Jalisco por sector, 2015-abril 2023</t>
  </si>
  <si>
    <t>Figura 84. Porcentaje de participación de trabajadores asegurados por división de actividad económica en Jalisco, abril 2023</t>
  </si>
  <si>
    <t>Figura 85. Serie histórica de trabajadores asegurados del sector agricultura, ganadería, silvicultura, pesca y caza de Jalisco, 2013-abril 2023</t>
  </si>
  <si>
    <t>Figura 86. Distribución porcentual de los trabajadores asegurados del sector agropecuario de Jalisco por subsector, abril 2023</t>
  </si>
  <si>
    <t>Figura 87. Serie histórica del empleo formal en el sector industria de la transformación de Jalisco, cierre 2013-abril 2023</t>
  </si>
  <si>
    <t>Figura 88. Distribución porcentual de los trabajadores asegurados del sector industria de la transformación de Jalisco por subsector, abril 2023</t>
  </si>
  <si>
    <t>Figura 89. Serie histórica de los trabajadores asegurados en el IMSS del sector comercio de Jalisco, cierre 2013-abril 2023</t>
  </si>
  <si>
    <t>Figura 90. Distribución porcentual de los trabajadores asegurados del sector comercio de Jalisco por subsector, abril 2023</t>
  </si>
  <si>
    <t>Figura 91. Serie histórica de los trabajadores asegurados al IMSS del sector servicios de Jalisco, cierre 2013-abril 2023</t>
  </si>
  <si>
    <t>Figura 92. Porcentaje de participación de los trabajadores asegurados del sector servicios, abril 2023</t>
  </si>
  <si>
    <t>Figura 93. Distribución porcentual de trabajadores asegurados en el IMSS por sector de actividad económica, abril 2023 (hombres)</t>
  </si>
  <si>
    <t>Figura 94. Distribución porcentual de trabajadores asegurados en el IMSS por sector de actividad económica, abril 2023 (mujeres)</t>
  </si>
  <si>
    <t>Figura 95. Distribución porcentual de trabajadores asegurados en el IMSS grupo de edad, abril 2023</t>
  </si>
  <si>
    <t>Figura 96. Salario diario base de cotización, Jalisco y nacional, abril 2001-2023, pesos constantes</t>
  </si>
  <si>
    <t>Figura 98. Salario diario base de cotización por entidad federativa, abril 2023, pesos diarios</t>
  </si>
  <si>
    <t>Figura 100. Salario diario base de cotización, Jalisco y nacional por sexo, abril 2000-2023, a pesos constantes</t>
  </si>
  <si>
    <t>Figura 102. Patrones registrados en el IMSS en Jalisco, enero 2013-abril 2023</t>
  </si>
  <si>
    <t>Figura 103. Patrones registrados en el IMSS en Jalisco, 2013-abril 2023</t>
  </si>
  <si>
    <t>Figura 104. Patrones de Jalisco registrados en el IMSS, por división económica, abril 2023</t>
  </si>
  <si>
    <t>Figura 105. Patrones nuevos registrados ante el IMSS, por delegación estatal, abril de 2023</t>
  </si>
  <si>
    <t>Figura 106. Variación mensual de patrones nuevos registrados ante el IMSS, por delegación estatal, abril de 2023</t>
  </si>
  <si>
    <t>Figura 107. Variación anual absoluta de patrones nuevos registrados ante el IMSS, por delegación estatal, abril 2023</t>
  </si>
  <si>
    <t>Figura 108. Variación porcentual anual de patrones nuevos registrados ante el IMSS, por delegación estatal, abril 2023</t>
  </si>
  <si>
    <t>Figura 109. Patrones nuevos registrados ante el IMSS, por delegación estatal, primer cuatrimestre 2023</t>
  </si>
  <si>
    <t>Figura 110. Variación porcentual acumulada de patrones nuevos registrados ante el IMSS, por delegación estatal, primer cuatrimestre 2023</t>
  </si>
  <si>
    <t>Figura 111. Indicador Mensual de la Actividad Industrial de Jalisco. Variación porcentual anual y variación promedio anual con cifras originales, enero 2013-enero 2023</t>
  </si>
  <si>
    <t>Figura 112. Variación porcentual anual del IMAIEF por entidad federativa con cifras originales, enero 2023</t>
  </si>
  <si>
    <t>Figura 113. Indicador Mensual de la Actividad Industrial de Jalisco. Serie desestacionalizadas y de tendencia-ciclo, enero 2023</t>
  </si>
  <si>
    <t>Figura 114. Variación porcentual anual del IMAIEF por entidad federativa con cifras desestacionalizadas, enero 2023</t>
  </si>
  <si>
    <t>Figura 115. Variación porcentual mensual del IMAIEF por entidad federativa con cifras desestacionalizadas, enero 2023</t>
  </si>
  <si>
    <t>Figura 116. Variación porcentual anual del IMAIEF de actividades secundarias, industria de la construcción, industrias manufactureras, minería y servicios públicos de Jalisco, enero 2023</t>
  </si>
  <si>
    <t>Figura 117. Variación porcentual anual del IMAIEF de construcción de Jalisco y su promedio de últimos doce meses, enero 2013-enero 2023</t>
  </si>
  <si>
    <t>Figura 118. Variación porcentual anual del IMAIEF de construcción por entidad federativa, enero 2023</t>
  </si>
  <si>
    <t>Figura 119. Variación porcentual anual del IMAIEF de industrias manufactureras de Jalisco y su promedio de últimos doce meses, enero 2013-enero 2023</t>
  </si>
  <si>
    <t>Figura 120. Variación porcentual anual del IMAIEF de industrias manufactureras por entidad federativa, enero 2023</t>
  </si>
  <si>
    <t>Figura 121. Valor de la producción de la industria de la construcción en Jalisco, cifras mensuales en millones de pesos constantes, marzo 2006-marzo 2023</t>
  </si>
  <si>
    <t>Figura 122. Valor de la producción de la industria de la construcción en Jalisco, cifras mensuales en millones de pesos constantes, enero 2013-marzo 2023</t>
  </si>
  <si>
    <t>Figura 123. Variación porcentual anual de la producción de los últimos doce meses de la industria de la construcción en Jalisco, enero 2013-marzo 2023</t>
  </si>
  <si>
    <t>Figura 124. Distribución porcentual de la producción de la industria de la construcción por entidad federativa, marzo 2023</t>
  </si>
  <si>
    <t>Figura 125. Variación porcentual anual de la producción de la industria de la construcción por entidad federativa, marzo 2023</t>
  </si>
  <si>
    <t>Figura 126. Variación porcentual mensual de la producción de la industria de la construcción por entidad federativa, marzo 2023</t>
  </si>
  <si>
    <t>Figura 127. Variación porcentual anual del personal ocupado de la industria manufacturera por entidad federativa, marzo 2023</t>
  </si>
  <si>
    <t>Figura 128. Variación porcentual anual de las horas trabajadas por el personal ocupado total en la industria manufacturera por entidad federativa, marzo 2023</t>
  </si>
  <si>
    <t>Figura 129. Ingresos provenientes del mercado extranjero que obtuvieron los establecimientos manufactureros del programa IMMEX en Jalisco. Cifras mensuales en millones de pesos, enero 2013-marzo 2023</t>
  </si>
  <si>
    <t>Figura 130. Ingresos provenientes del mercado extranjero que obtuvieron los establecimientos no manufactureros en el programa IMMEX en Jalisco. Cifras mensuales en millones de pesos, enero 2013-marzo 2023</t>
  </si>
  <si>
    <t>Figura 131. Ingresos provenientes del mercado extranjero que obtuvieron los establecimientos manufactureros y no manufactureros en el programa IMMEX en Jalisco. Cifras acumuladas anuales en millones de pesos y su variación anual, enero 2013-marzo 2023</t>
  </si>
  <si>
    <t>Figura 132. Número de establecimientos manufactureros y no manufactureros en el programa IMMEX en Jalisco, enero 2013-marzo 2023</t>
  </si>
  <si>
    <t>Figura 133. Distribución porcentual de los establecimientos manufactureros y no manufactureros con programa IMMEX por entidad federativa, marzo 2023</t>
  </si>
  <si>
    <t>Figura 134. Personal ocupado en establecimientos manufactureros y no manufactureros en el programa IMMEX en Jalisco, enero 2013-marzo 2023</t>
  </si>
  <si>
    <t>Figura 135. Variación porcentual anual de personal ocupado en establecimientos manufactureros y no manufactureros en el programa IMMEX en Jalisco, enero 2013-marzo 2023</t>
  </si>
  <si>
    <t>Figura 136. Distribución porcentual del personal ocupado de los establecimientos manufactureros y no manufactureros con programa IMMEX por entidad federativa, marzo 2023</t>
  </si>
  <si>
    <t>Figura 137. Índice de los ingresos totales y variación mensual del comercio al por mayor, enero 2017 – marzo 2023</t>
  </si>
  <si>
    <t>Figura 138. Variación porcentual anual de los ingresos por suministro de bienes y servicios de empresas de comercio al por mayor por entidad federativa, marzo de 2023</t>
  </si>
  <si>
    <t>Figura 139. Variación porcentual anual del personal ocupado de las empresas de comercio al por mayor, marzo de 2023</t>
  </si>
  <si>
    <t>Figura 140. Índice de los ingresos totales y variación mensual del comercio al por menor, enero 2017 – marzo 2023</t>
  </si>
  <si>
    <t>Figura 141. Variación porcentual anual de los ingresos por suministro de bienes y servicios de empresas de comercio al por menor por entidad federativa, marzo de 2023</t>
  </si>
  <si>
    <t>Figura 142. Índice de los ingresos totales y variación anual en términos reales, sector 51, enero 2019 – marzo 2023</t>
  </si>
  <si>
    <t>Figura 143. Variación porcentual anual en términos reales de los ingresos por suministro de bienes y servicios, sector 51 por entidad federativa, marzo de 2023</t>
  </si>
  <si>
    <t>Figura 144. Índice de personal ocupado y variación anual, sector 51, enero 2019 – marzo 2023</t>
  </si>
  <si>
    <t>Figura 145. Variación porcentual anual del personal ocupado, sector 51 por entidad federativa, marzo de 2023</t>
  </si>
  <si>
    <t>Figura 146. Índice de los ingresos totales y variación anual en términos reales, sector 56, enero 2019 – marzo 2023</t>
  </si>
  <si>
    <t>Figura 147. Variación porcentual anual en términos reales de los ingresos por suministro de bienes y servicios, sector 56 por entidad federativa, marzo de 2023</t>
  </si>
  <si>
    <t>Figura 148. Índice de personal ocupado y variación anual, sector 56, enero 2019 – marzo 2023</t>
  </si>
  <si>
    <t>Figura 149. Variación porcentual anual del personal ocupado, sector 56 por entidad federativa, marzo de 2023</t>
  </si>
  <si>
    <t>Figura 150. Índice de los ingresos totales y variación anual en términos reales, sector 72, enero 2019 – marzo 2023</t>
  </si>
  <si>
    <t>Figura 151. Variación porcentual anual en términos reales de los ingresos por suministro de bienes y servicios, sector 72 por entidad federativa, marzo de 2023</t>
  </si>
  <si>
    <t>Figura 152. Índice de personal ocupado y variación anual, sector 72, enero 2019 – marzo 2023</t>
  </si>
  <si>
    <t>Figura 153. Variación porcentual anual del personal ocupado, sector 72 por entidad federativa, marzo de 2023</t>
  </si>
  <si>
    <t>Figura 154. Unidades vendidas eléctricas e hibridas (conectables y no conectables) en Jalisco, mensual, enero 2017- febrero 2023</t>
  </si>
  <si>
    <t>Figura 155. Distribución porcentual de unidades vendidas de vehículos híbridos (conectables y no conectables) en Jalisco en febrero 2023</t>
  </si>
  <si>
    <t>Figura 156. Vehículos híbridos y eléctricos vendidos por entidad federativa, febrero 2023</t>
  </si>
  <si>
    <t>Figura 157. Vehículos híbridos y eléctricos vendidos por cada millón de habitantes por entidad federativa, febrero 2023</t>
  </si>
  <si>
    <t>Figura 158. Número de cabezas sacrificadas en Jalisco en enero 2008 – marzo 2023</t>
  </si>
  <si>
    <t>Figura 159. Producción de carne en canal en Jalisco en enero 2008 – marzo 2023, toneladas</t>
  </si>
  <si>
    <t>Figura 160. Valor de la producción de carne en canal en Jalisco en enero 2008 – marzo 2023, miles de pesos corrientes</t>
  </si>
  <si>
    <t>Figura 161. Distribución del valor de la producción, producción de carne y número de cabezas sacrificadas por especie, marzo 2023</t>
  </si>
  <si>
    <t>IIEG, 01/06/2023</t>
  </si>
  <si>
    <t>Regresar al �ndice</t>
  </si>
  <si>
    <t>Tabla 28</t>
  </si>
  <si>
    <t>Tabla 29</t>
  </si>
  <si>
    <t>Tabla 30</t>
  </si>
  <si>
    <t>Tabla 31</t>
  </si>
  <si>
    <t>Tabla 32</t>
  </si>
  <si>
    <t>Tabla 33</t>
  </si>
  <si>
    <t>Tabla 34</t>
  </si>
  <si>
    <t>Tabla 35</t>
  </si>
  <si>
    <t>Tabla 36</t>
  </si>
  <si>
    <t>Tabla 37</t>
  </si>
  <si>
    <t>Tabla 38</t>
  </si>
  <si>
    <t>Tabla 39</t>
  </si>
  <si>
    <t>Tabla 40</t>
  </si>
  <si>
    <t>Tabla 41</t>
  </si>
  <si>
    <t>Tabla 42</t>
  </si>
  <si>
    <t>Tabla 43</t>
  </si>
  <si>
    <t>Tabla 44</t>
  </si>
  <si>
    <t>Figura 33</t>
  </si>
  <si>
    <t>Figura 34</t>
  </si>
  <si>
    <t>Figura 35</t>
  </si>
  <si>
    <t>Figura 36</t>
  </si>
  <si>
    <t>Figura 37</t>
  </si>
  <si>
    <t>Figura 38</t>
  </si>
  <si>
    <t>Figura 51</t>
  </si>
  <si>
    <t>Figura 52</t>
  </si>
  <si>
    <t>Figura 53</t>
  </si>
  <si>
    <t>Figura 54</t>
  </si>
  <si>
    <t>Figura 71</t>
  </si>
  <si>
    <t>Figura 72</t>
  </si>
  <si>
    <t>Figura 73</t>
  </si>
  <si>
    <t>Figura 74</t>
  </si>
  <si>
    <t>Figura 75</t>
  </si>
  <si>
    <t>Figura 133</t>
  </si>
  <si>
    <t>Figura 134</t>
  </si>
  <si>
    <t>Figura 135</t>
  </si>
  <si>
    <t>Figura 137</t>
  </si>
  <si>
    <t>Figura 138</t>
  </si>
  <si>
    <t>Figura 139</t>
  </si>
  <si>
    <t>Figura 140</t>
  </si>
  <si>
    <t>Figura 141</t>
  </si>
  <si>
    <t>Figura 142</t>
  </si>
  <si>
    <t>Figura 143</t>
  </si>
  <si>
    <t>Figura 144</t>
  </si>
  <si>
    <t>Figura 145</t>
  </si>
  <si>
    <t>Figura 146</t>
  </si>
  <si>
    <t>Figura 147</t>
  </si>
  <si>
    <t>Figura 148</t>
  </si>
  <si>
    <t>Figura 149</t>
  </si>
  <si>
    <t>Figura 150</t>
  </si>
  <si>
    <t>Figura 151</t>
  </si>
  <si>
    <t>Figura 152</t>
  </si>
  <si>
    <t>Figura 153</t>
  </si>
  <si>
    <t>Figura 154</t>
  </si>
  <si>
    <t>Figura 155</t>
  </si>
  <si>
    <t>Figura 156</t>
  </si>
  <si>
    <t>Figura 157</t>
  </si>
  <si>
    <t>Figura 158</t>
  </si>
  <si>
    <t>Figura 159</t>
  </si>
  <si>
    <t>Figura 160</t>
  </si>
  <si>
    <t>Figura 161</t>
  </si>
  <si>
    <t>Figura 162-173 empleo por municipio</t>
  </si>
  <si>
    <t>Figura 55-56</t>
  </si>
  <si>
    <t>Figura 57-58</t>
  </si>
  <si>
    <t>Figura 59-60</t>
  </si>
  <si>
    <t>Figura 76-79</t>
  </si>
  <si>
    <t>Figura 96-97</t>
  </si>
  <si>
    <t>Figura 98-99</t>
  </si>
  <si>
    <t>Figura 100-101</t>
  </si>
  <si>
    <t>Figura 162-173. Empleo por municipio de Jalisco, abril 2023</t>
  </si>
  <si>
    <t>Índice de tablas, figuras y base de datos</t>
  </si>
  <si>
    <t>Número</t>
  </si>
  <si>
    <t>Título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</si>
</sst>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8" formatCode="&quot;$&quot;#,##0.00;[Red]\-&quot;$&quot;#,##0.00"/>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
    <numFmt numFmtId="167" formatCode="_-* #,##0_-;\-* #,##0_-;_-* &quot;-&quot;??_-;_-@_-"/>
    <numFmt numFmtId="168" formatCode="0.0"/>
    <numFmt numFmtId="169" formatCode="#,###"/>
    <numFmt numFmtId="170" formatCode="_-* #,##0.0_-;\-* #,##0.0_-;_-* &quot;-&quot;??_-;_-@_-"/>
    <numFmt numFmtId="171" formatCode="mm/dd/yyyy"/>
    <numFmt numFmtId="172" formatCode="dd\-mm\-yy;@"/>
    <numFmt numFmtId="173" formatCode="d&quot; de &quot;mmmm&quot; de &quot;yyyy"/>
    <numFmt numFmtId="174" formatCode="&quot; &quot;yyyy"/>
    <numFmt numFmtId="175" formatCode="&quot; &quot;mmm"/>
    <numFmt numFmtId="176" formatCode="#,##0_ ;\-#,##0\ "/>
    <numFmt numFmtId="177" formatCode="mmm"/>
    <numFmt numFmtId="178" formatCode="mmm\ yyyy"/>
    <numFmt numFmtId="179" formatCode="#,##0.0"/>
    <numFmt numFmtId="180" formatCode="0.##%"/>
    <numFmt numFmtId="181" formatCode="#\ ###\ ##0"/>
    <numFmt numFmtId="182" formatCode="0.000"/>
    <numFmt numFmtId="183" formatCode="0.00000"/>
    <numFmt numFmtId="184" formatCode="#,###.00"/>
    <numFmt numFmtId="185" formatCode="#,##0.000"/>
    <numFmt numFmtId="186" formatCode="mm/yyyy"/>
    <numFmt numFmtId="187" formatCode="##"/>
    <numFmt numFmtId="188" formatCode="_-&quot;$&quot;* #,##0.0_-;\-&quot;$&quot;* #,##0.0_-;_-&quot;$&quot;* &quot;-&quot;??_-;_-@_-"/>
  </numFmts>
  <fonts count="99" x14ac:knownFonts="1">
    <font>
      <sz val="11"/>
      <name val="Calibri"/>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font>
    <font>
      <sz val="11"/>
      <name val="Calibri"/>
      <family val="2"/>
    </font>
    <font>
      <sz val="10"/>
      <name val="Arial"/>
      <family val="2"/>
    </font>
    <font>
      <sz val="10"/>
      <color theme="1"/>
      <name val="Arial"/>
      <family val="2"/>
    </font>
    <font>
      <u/>
      <sz val="11"/>
      <color theme="10"/>
      <name val="Calibri"/>
      <family val="2"/>
      <scheme val="minor"/>
    </font>
    <font>
      <u/>
      <sz val="10"/>
      <color theme="10"/>
      <name val="Arial"/>
      <family val="2"/>
    </font>
    <font>
      <sz val="11"/>
      <color rgb="FF000000"/>
      <name val="Calibri"/>
      <family val="2"/>
      <scheme val="minor"/>
    </font>
    <font>
      <sz val="11"/>
      <color indexed="8"/>
      <name val="Calibri"/>
      <family val="2"/>
      <scheme val="minor"/>
    </font>
    <font>
      <u/>
      <sz val="11"/>
      <color theme="10"/>
      <name val="Calibri"/>
      <family val="2"/>
    </font>
    <font>
      <sz val="11"/>
      <name val="Calibri"/>
      <family val="2"/>
    </font>
    <font>
      <sz val="12"/>
      <color theme="1"/>
      <name val="Arial"/>
      <family val="2"/>
    </font>
    <font>
      <sz val="11"/>
      <name val="Calibri"/>
      <family val="2"/>
    </font>
    <font>
      <sz val="10"/>
      <name val="Tahoma"/>
      <family val="2"/>
    </font>
    <font>
      <sz val="10"/>
      <name val="MS Sans Serif"/>
      <family val="2"/>
    </font>
    <font>
      <sz val="11"/>
      <name val="Calibri"/>
      <family val="2"/>
    </font>
    <font>
      <sz val="10"/>
      <name val="Tahoma"/>
      <family val="2"/>
    </font>
    <font>
      <sz val="11"/>
      <name val="Calibri"/>
      <family val="2"/>
    </font>
    <font>
      <sz val="10"/>
      <name val="Arial"/>
      <family val="2"/>
    </font>
    <font>
      <sz val="11"/>
      <name val="Calibri"/>
      <family val="2"/>
    </font>
    <font>
      <sz val="10"/>
      <name val="Tahoma"/>
      <family val="2"/>
    </font>
    <font>
      <sz val="11"/>
      <name val="Calibri"/>
      <family val="2"/>
    </font>
    <font>
      <sz val="10"/>
      <name val="Arial"/>
      <family val="2"/>
    </font>
    <font>
      <sz val="11"/>
      <name val="Calibri"/>
      <family val="2"/>
    </font>
    <font>
      <sz val="10"/>
      <name val="Arial"/>
      <family val="2"/>
    </font>
    <font>
      <sz val="11"/>
      <name val="Calibri"/>
      <family val="2"/>
    </font>
    <font>
      <sz val="10"/>
      <name val="Arial"/>
      <family val="2"/>
    </font>
    <font>
      <sz val="11"/>
      <name val="Calibri"/>
      <family val="2"/>
    </font>
    <font>
      <sz val="11"/>
      <name val="Calibri"/>
      <family val="2"/>
    </font>
    <font>
      <b/>
      <sz val="11"/>
      <color theme="1"/>
      <name val="Calibri"/>
      <family val="2"/>
      <scheme val="minor"/>
    </font>
    <font>
      <sz val="11"/>
      <color theme="0"/>
      <name val="Calibri"/>
      <family val="2"/>
      <scheme val="minor"/>
    </font>
    <font>
      <sz val="18"/>
      <color theme="3"/>
      <name val="Calibri Light"/>
      <family val="2"/>
      <scheme val="maj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name val="Calibri"/>
      <family val="2"/>
    </font>
    <font>
      <b/>
      <sz val="10"/>
      <color theme="1"/>
      <name val="Arial"/>
      <family val="2"/>
    </font>
    <font>
      <b/>
      <sz val="10"/>
      <color rgb="FFFFFFFF"/>
      <name val="Arial"/>
      <family val="2"/>
    </font>
    <font>
      <sz val="10"/>
      <color rgb="FFFFFFFF"/>
      <name val="Arial"/>
      <family val="2"/>
    </font>
    <font>
      <b/>
      <sz val="10"/>
      <color theme="0"/>
      <name val="Arial"/>
      <family val="2"/>
    </font>
    <font>
      <b/>
      <sz val="10"/>
      <name val="Arial"/>
      <family val="2"/>
    </font>
    <font>
      <sz val="10"/>
      <color rgb="FF000000"/>
      <name val="Arial"/>
      <family val="2"/>
    </font>
    <font>
      <b/>
      <sz val="10"/>
      <color rgb="FF000000"/>
      <name val="Arial"/>
      <family val="2"/>
    </font>
    <font>
      <sz val="11"/>
      <name val="Calibri"/>
      <family val="2"/>
    </font>
    <font>
      <u/>
      <sz val="10"/>
      <color theme="1"/>
      <name val="Arial"/>
      <family val="2"/>
    </font>
    <font>
      <sz val="11"/>
      <name val="Calibri"/>
      <family val="2"/>
    </font>
    <font>
      <sz val="11"/>
      <name val="Calibri"/>
      <family val="2"/>
    </font>
    <font>
      <sz val="11"/>
      <name val="Calibri"/>
      <family val="2"/>
    </font>
    <font>
      <b/>
      <vertAlign val="superscript"/>
      <sz val="10"/>
      <name val="Arial"/>
      <family val="2"/>
    </font>
    <font>
      <b/>
      <u/>
      <sz val="10"/>
      <name val="Arial"/>
      <family val="2"/>
    </font>
    <font>
      <sz val="11"/>
      <name val="Calibri"/>
    </font>
    <font>
      <sz val="10"/>
      <color theme="0"/>
      <name val="Arial"/>
      <family val="2"/>
    </font>
  </fonts>
  <fills count="67">
    <fill>
      <patternFill patternType="none"/>
    </fill>
    <fill>
      <patternFill patternType="gray125"/>
    </fill>
    <fill>
      <patternFill patternType="solid">
        <fgColor rgb="FFFFC000"/>
        <bgColor indexed="64"/>
      </patternFill>
    </fill>
    <fill>
      <patternFill patternType="solid">
        <fgColor rgb="FFFFFFFF"/>
        <bgColor indexed="64"/>
      </patternFill>
    </fill>
    <fill>
      <patternFill patternType="solid">
        <fgColor rgb="FF92D050"/>
        <bgColor indexed="64"/>
      </patternFill>
    </fill>
    <fill>
      <patternFill patternType="solid">
        <fgColor rgb="FFFFFF00"/>
        <bgColor indexed="64"/>
      </patternFill>
    </fill>
    <fill>
      <patternFill patternType="solid">
        <fgColor rgb="FF5A5E62"/>
        <bgColor indexed="64"/>
      </patternFill>
    </fill>
    <fill>
      <patternFill patternType="solid">
        <fgColor theme="0"/>
        <bgColor indexed="64"/>
      </patternFill>
    </fill>
    <fill>
      <patternFill patternType="solid">
        <fgColor rgb="FF3B3838"/>
        <bgColor indexed="64"/>
      </patternFill>
    </fill>
    <fill>
      <patternFill patternType="solid">
        <fgColor rgb="FFFBBB27"/>
        <bgColor indexed="64"/>
      </patternFill>
    </fill>
    <fill>
      <patternFill patternType="solid">
        <fgColor rgb="FFD9D9D9"/>
        <bgColor indexed="64"/>
      </patternFill>
    </fill>
    <fill>
      <patternFill patternType="solid">
        <fgColor rgb="FFBFBFBF"/>
        <bgColor indexed="64"/>
      </patternFill>
    </fill>
    <fill>
      <patternFill patternType="solid">
        <fgColor rgb="FF393D3F"/>
        <bgColor indexed="64"/>
      </patternFill>
    </fill>
    <fill>
      <patternFill patternType="solid">
        <fgColor rgb="FF606868"/>
        <bgColor indexed="64"/>
      </patternFill>
    </fill>
    <fill>
      <patternFill patternType="solid">
        <fgColor rgb="FFFFD966"/>
        <bgColor indexed="64"/>
      </patternFill>
    </fill>
    <fill>
      <patternFill patternType="solid">
        <fgColor theme="2" tint="-0.749992370372631"/>
        <bgColor indexed="64"/>
      </patternFill>
    </fill>
    <fill>
      <patternFill patternType="solid">
        <fgColor theme="7"/>
        <bgColor indexed="64"/>
      </patternFill>
    </fill>
    <fill>
      <patternFill patternType="solid">
        <fgColor theme="2"/>
        <bgColor indexed="64"/>
      </patternFill>
    </fill>
    <fill>
      <patternFill patternType="solid">
        <fgColor rgb="FFD6DCE4"/>
        <bgColor rgb="FF000000"/>
      </patternFill>
    </fill>
    <fill>
      <patternFill patternType="solid">
        <fgColor theme="4" tint="0.79998168889431442"/>
        <bgColor indexed="65"/>
      </patternFill>
    </fill>
    <fill>
      <patternFill patternType="solid">
        <fgColor theme="0" tint="-0.34998626667073579"/>
        <bgColor indexed="64"/>
      </patternFill>
    </fill>
    <fill>
      <patternFill patternType="solid">
        <fgColor theme="3" tint="0.79998168889431442"/>
        <bgColor indexed="64"/>
      </patternFill>
    </fill>
    <fill>
      <patternFill patternType="solid">
        <fgColor rgb="FF004A98"/>
        <bgColor indexed="64"/>
      </patternFill>
    </fill>
    <fill>
      <patternFill patternType="solid">
        <fgColor rgb="FF0070BE"/>
        <bgColor indexed="64"/>
      </patternFill>
    </fill>
    <fill>
      <patternFill patternType="solid">
        <fgColor theme="7" tint="0.39997558519241921"/>
        <bgColor indexed="64"/>
      </patternFill>
    </fill>
    <fill>
      <patternFill patternType="solid">
        <fgColor rgb="FFFFFFFF"/>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BCED1"/>
        <bgColor indexed="64"/>
      </patternFill>
    </fill>
    <fill>
      <patternFill patternType="solid">
        <fgColor rgb="FFF2F2F2"/>
        <bgColor indexed="64"/>
      </patternFill>
    </fill>
    <fill>
      <patternFill patternType="solid">
        <fgColor rgb="FFCCCCCC"/>
        <bgColor indexed="64"/>
      </patternFill>
    </fill>
    <fill>
      <patternFill patternType="solid">
        <fgColor rgb="FF000000"/>
        <bgColor indexed="64"/>
      </patternFill>
    </fill>
    <fill>
      <patternFill patternType="solid">
        <fgColor theme="0"/>
        <bgColor theme="4" tint="0.79998168889431442"/>
      </patternFill>
    </fill>
    <fill>
      <patternFill patternType="solid">
        <fgColor rgb="FFFABB28"/>
        <bgColor indexed="64"/>
      </patternFill>
    </fill>
    <fill>
      <patternFill patternType="solid">
        <fgColor rgb="FFF9F9F9"/>
        <bgColor indexed="64"/>
      </patternFill>
    </fill>
    <fill>
      <patternFill patternType="solid">
        <fgColor theme="1" tint="0.34998626667073579"/>
        <bgColor indexed="64"/>
      </patternFill>
    </fill>
    <fill>
      <patternFill patternType="solid">
        <fgColor theme="2" tint="-9.9978637043366805E-2"/>
        <bgColor indexed="64"/>
      </patternFill>
    </fill>
    <fill>
      <patternFill patternType="solid">
        <fgColor rgb="FF3A3838"/>
        <bgColor indexed="64"/>
      </patternFill>
    </fill>
    <fill>
      <patternFill patternType="solid">
        <fgColor theme="0" tint="-0.14999847407452621"/>
        <bgColor indexed="64"/>
      </patternFill>
    </fill>
  </fills>
  <borders count="41">
    <border>
      <left/>
      <right/>
      <top/>
      <bottom/>
      <diagonal/>
    </border>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medium">
        <color indexed="64"/>
      </bottom>
      <diagonal/>
    </border>
    <border>
      <left/>
      <right/>
      <top/>
      <bottom style="medium">
        <color indexed="64"/>
      </bottom>
      <diagonal/>
    </border>
    <border>
      <left/>
      <right/>
      <top style="thin">
        <color auto="1"/>
      </top>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medium">
        <color rgb="FF000000"/>
      </bottom>
      <diagonal/>
    </border>
    <border>
      <left/>
      <right/>
      <top style="thin">
        <color indexed="64"/>
      </top>
      <bottom style="medium">
        <color indexed="64"/>
      </bottom>
      <diagonal/>
    </border>
    <border>
      <left style="thin">
        <color indexed="64"/>
      </left>
      <right/>
      <top/>
      <bottom style="thin">
        <color indexed="64"/>
      </bottom>
      <diagonal/>
    </border>
    <border>
      <left style="medium">
        <color rgb="FFFFFFFF"/>
      </left>
      <right style="medium">
        <color rgb="FFFFFFFF"/>
      </right>
      <top style="medium">
        <color rgb="FFFFFFFF"/>
      </top>
      <bottom/>
      <diagonal/>
    </border>
    <border>
      <left style="medium">
        <color rgb="FFFFFFFF"/>
      </left>
      <right style="medium">
        <color rgb="FFFFFFFF"/>
      </right>
      <top/>
      <bottom style="medium">
        <color rgb="FFFFFFFF"/>
      </bottom>
      <diagonal/>
    </border>
    <border>
      <left/>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right/>
      <top style="medium">
        <color rgb="FF000000"/>
      </top>
      <bottom/>
      <diagonal/>
    </border>
    <border>
      <left/>
      <right style="medium">
        <color rgb="FF000000"/>
      </right>
      <top style="medium">
        <color rgb="FF000000"/>
      </top>
      <bottom/>
      <diagonal/>
    </border>
    <border>
      <left/>
      <right style="medium">
        <color rgb="FF000000"/>
      </right>
      <top/>
      <bottom style="medium">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s>
  <cellStyleXfs count="297">
    <xf numFmtId="0" fontId="0" fillId="0" borderId="0"/>
    <xf numFmtId="0" fontId="40" fillId="0" borderId="1"/>
    <xf numFmtId="0" fontId="36" fillId="0" borderId="1"/>
    <xf numFmtId="0" fontId="41" fillId="0" borderId="1" applyNumberFormat="0" applyFill="0" applyBorder="0" applyAlignment="0" applyProtection="0"/>
    <xf numFmtId="9" fontId="36" fillId="0" borderId="1" applyFont="0" applyFill="0" applyBorder="0" applyAlignment="0" applyProtection="0"/>
    <xf numFmtId="9" fontId="40" fillId="0" borderId="1" applyFont="0" applyFill="0" applyBorder="0" applyAlignment="0" applyProtection="0"/>
    <xf numFmtId="165" fontId="36" fillId="0" borderId="1" applyFont="0" applyFill="0" applyBorder="0" applyAlignment="0" applyProtection="0"/>
    <xf numFmtId="0" fontId="43" fillId="0" borderId="1"/>
    <xf numFmtId="0" fontId="44" fillId="0" borderId="1"/>
    <xf numFmtId="0" fontId="36" fillId="0" borderId="1"/>
    <xf numFmtId="0" fontId="36" fillId="0" borderId="1"/>
    <xf numFmtId="9" fontId="36" fillId="0" borderId="1" applyFont="0" applyFill="0" applyBorder="0" applyAlignment="0" applyProtection="0"/>
    <xf numFmtId="0" fontId="36" fillId="0" borderId="1"/>
    <xf numFmtId="0" fontId="38" fillId="0" borderId="1"/>
    <xf numFmtId="9" fontId="38" fillId="0" borderId="1" applyFont="0" applyFill="0" applyBorder="0" applyAlignment="0" applyProtection="0"/>
    <xf numFmtId="0" fontId="43" fillId="0" borderId="1"/>
    <xf numFmtId="0" fontId="45" fillId="0" borderId="0" applyNumberFormat="0" applyFill="0" applyBorder="0" applyAlignment="0" applyProtection="0"/>
    <xf numFmtId="0" fontId="35" fillId="0" borderId="1"/>
    <xf numFmtId="9" fontId="35" fillId="0" borderId="1" applyFont="0" applyFill="0" applyBorder="0" applyAlignment="0" applyProtection="0"/>
    <xf numFmtId="165" fontId="35" fillId="0" borderId="1" applyFont="0" applyFill="0" applyBorder="0" applyAlignment="0" applyProtection="0"/>
    <xf numFmtId="0" fontId="34" fillId="0" borderId="1"/>
    <xf numFmtId="165" fontId="34" fillId="0" borderId="1" applyFont="0" applyFill="0" applyBorder="0" applyAlignment="0" applyProtection="0"/>
    <xf numFmtId="9" fontId="34" fillId="0" borderId="1" applyFont="0" applyFill="0" applyBorder="0" applyAlignment="0" applyProtection="0"/>
    <xf numFmtId="0" fontId="37" fillId="0" borderId="1"/>
    <xf numFmtId="165" fontId="37" fillId="0" borderId="1" applyFont="0" applyFill="0" applyBorder="0" applyAlignment="0" applyProtection="0"/>
    <xf numFmtId="0" fontId="37" fillId="0" borderId="1"/>
    <xf numFmtId="165" fontId="37" fillId="0" borderId="1" applyFont="0" applyFill="0" applyBorder="0" applyAlignment="0" applyProtection="0"/>
    <xf numFmtId="0" fontId="34" fillId="0" borderId="1"/>
    <xf numFmtId="9" fontId="34" fillId="0" borderId="1" applyFont="0" applyFill="0" applyBorder="0" applyAlignment="0" applyProtection="0"/>
    <xf numFmtId="165" fontId="34" fillId="0" borderId="1" applyFont="0" applyFill="0" applyBorder="0" applyAlignment="0" applyProtection="0"/>
    <xf numFmtId="0" fontId="45" fillId="0" borderId="1" applyNumberFormat="0" applyFill="0" applyBorder="0" applyAlignment="0" applyProtection="0"/>
    <xf numFmtId="9" fontId="43" fillId="0" borderId="1" applyFont="0" applyFill="0" applyBorder="0" applyAlignment="0" applyProtection="0"/>
    <xf numFmtId="165" fontId="43" fillId="0" borderId="1" applyFont="0" applyFill="0" applyBorder="0" applyAlignment="0" applyProtection="0"/>
    <xf numFmtId="0" fontId="46" fillId="0" borderId="1"/>
    <xf numFmtId="9" fontId="46" fillId="0" borderId="1" applyFont="0" applyFill="0" applyBorder="0" applyAlignment="0" applyProtection="0"/>
    <xf numFmtId="0" fontId="33" fillId="0" borderId="1"/>
    <xf numFmtId="9" fontId="33" fillId="0" borderId="1" applyFont="0" applyFill="0" applyBorder="0" applyAlignment="0" applyProtection="0"/>
    <xf numFmtId="0" fontId="37" fillId="0" borderId="1"/>
    <xf numFmtId="165" fontId="37" fillId="0" borderId="1" applyFont="0" applyFill="0" applyBorder="0" applyAlignment="0" applyProtection="0"/>
    <xf numFmtId="9" fontId="37" fillId="0" borderId="1" applyFont="0" applyFill="0" applyBorder="0" applyAlignment="0" applyProtection="0"/>
    <xf numFmtId="164" fontId="37" fillId="0" borderId="1" applyFont="0" applyFill="0" applyBorder="0" applyAlignment="0" applyProtection="0"/>
    <xf numFmtId="9" fontId="44" fillId="0" borderId="1" applyFont="0" applyFill="0" applyBorder="0" applyAlignment="0" applyProtection="0"/>
    <xf numFmtId="0" fontId="47" fillId="0" borderId="1"/>
    <xf numFmtId="0" fontId="32" fillId="0" borderId="1"/>
    <xf numFmtId="165" fontId="32" fillId="0" borderId="1" applyFont="0" applyFill="0" applyBorder="0" applyAlignment="0" applyProtection="0"/>
    <xf numFmtId="9" fontId="32" fillId="0" borderId="1" applyFont="0" applyFill="0" applyBorder="0" applyAlignment="0" applyProtection="0"/>
    <xf numFmtId="0" fontId="32" fillId="0" borderId="1"/>
    <xf numFmtId="0" fontId="32" fillId="0" borderId="1"/>
    <xf numFmtId="9" fontId="32" fillId="0" borderId="1" applyFont="0" applyFill="0" applyBorder="0" applyAlignment="0" applyProtection="0"/>
    <xf numFmtId="0" fontId="40" fillId="0" borderId="1"/>
    <xf numFmtId="9" fontId="40" fillId="0" borderId="1" applyFont="0" applyFill="0" applyBorder="0" applyAlignment="0" applyProtection="0"/>
    <xf numFmtId="0" fontId="31" fillId="0" borderId="1"/>
    <xf numFmtId="9" fontId="31" fillId="0" borderId="1" applyFont="0" applyFill="0" applyBorder="0" applyAlignment="0" applyProtection="0"/>
    <xf numFmtId="165" fontId="31" fillId="0" borderId="1" applyFont="0" applyFill="0" applyBorder="0" applyAlignment="0" applyProtection="0"/>
    <xf numFmtId="0" fontId="30" fillId="0" borderId="1"/>
    <xf numFmtId="0" fontId="30" fillId="0" borderId="1"/>
    <xf numFmtId="9" fontId="30" fillId="0" borderId="1" applyFont="0" applyFill="0" applyBorder="0" applyAlignment="0" applyProtection="0"/>
    <xf numFmtId="165" fontId="30" fillId="0" borderId="1" applyFont="0" applyFill="0" applyBorder="0" applyAlignment="0" applyProtection="0"/>
    <xf numFmtId="0" fontId="30" fillId="0" borderId="1"/>
    <xf numFmtId="164" fontId="30" fillId="0" borderId="1" applyFont="0" applyFill="0" applyBorder="0" applyAlignment="0" applyProtection="0"/>
    <xf numFmtId="0" fontId="30" fillId="0" borderId="1"/>
    <xf numFmtId="9" fontId="30" fillId="0" borderId="1" applyFont="0" applyFill="0" applyBorder="0" applyAlignment="0" applyProtection="0"/>
    <xf numFmtId="0" fontId="29" fillId="0" borderId="1"/>
    <xf numFmtId="9" fontId="29" fillId="0" borderId="1" applyFont="0" applyFill="0" applyBorder="0" applyAlignment="0" applyProtection="0"/>
    <xf numFmtId="0" fontId="48" fillId="0" borderId="1"/>
    <xf numFmtId="9" fontId="48" fillId="0" borderId="1" applyFont="0" applyFill="0" applyBorder="0" applyAlignment="0" applyProtection="0"/>
    <xf numFmtId="0" fontId="28" fillId="0" borderId="1"/>
    <xf numFmtId="9" fontId="28" fillId="0" borderId="1" applyFont="0" applyFill="0" applyBorder="0" applyAlignment="0" applyProtection="0"/>
    <xf numFmtId="0" fontId="27" fillId="0" borderId="1"/>
    <xf numFmtId="165" fontId="27" fillId="0" borderId="1" applyFont="0" applyFill="0" applyBorder="0" applyAlignment="0" applyProtection="0"/>
    <xf numFmtId="9" fontId="27" fillId="0" borderId="1" applyFont="0" applyFill="0" applyBorder="0" applyAlignment="0" applyProtection="0"/>
    <xf numFmtId="0" fontId="37" fillId="0" borderId="1"/>
    <xf numFmtId="0" fontId="27" fillId="0" borderId="1"/>
    <xf numFmtId="9" fontId="27" fillId="0" borderId="1" applyFont="0" applyFill="0" applyBorder="0" applyAlignment="0" applyProtection="0"/>
    <xf numFmtId="165" fontId="27" fillId="0" borderId="1" applyFont="0" applyFill="0" applyBorder="0" applyAlignment="0" applyProtection="0"/>
    <xf numFmtId="0" fontId="27" fillId="0" borderId="1"/>
    <xf numFmtId="165" fontId="27" fillId="0" borderId="1" applyFont="0" applyFill="0" applyBorder="0" applyAlignment="0" applyProtection="0"/>
    <xf numFmtId="9" fontId="27" fillId="0" borderId="1" applyFont="0" applyFill="0" applyBorder="0" applyAlignment="0" applyProtection="0"/>
    <xf numFmtId="0" fontId="37" fillId="0" borderId="1"/>
    <xf numFmtId="0" fontId="27" fillId="0" borderId="1"/>
    <xf numFmtId="0" fontId="49" fillId="0" borderId="1"/>
    <xf numFmtId="165" fontId="49" fillId="0" borderId="1" applyFont="0" applyFill="0" applyBorder="0" applyAlignment="0" applyProtection="0"/>
    <xf numFmtId="9" fontId="49" fillId="0" borderId="1" applyFont="0" applyFill="0" applyBorder="0" applyAlignment="0" applyProtection="0"/>
    <xf numFmtId="0" fontId="39" fillId="0" borderId="1"/>
    <xf numFmtId="0" fontId="42" fillId="0" borderId="1" applyNumberFormat="0" applyFill="0" applyBorder="0" applyAlignment="0" applyProtection="0"/>
    <xf numFmtId="0" fontId="27" fillId="0" borderId="1"/>
    <xf numFmtId="0" fontId="25" fillId="0" borderId="1"/>
    <xf numFmtId="9" fontId="25" fillId="0" borderId="1" applyFont="0" applyFill="0" applyBorder="0" applyAlignment="0" applyProtection="0"/>
    <xf numFmtId="165" fontId="25" fillId="0" borderId="1" applyFont="0" applyFill="0" applyBorder="0" applyAlignment="0" applyProtection="0"/>
    <xf numFmtId="0" fontId="26" fillId="0" borderId="1"/>
    <xf numFmtId="9" fontId="26" fillId="0" borderId="1" applyFont="0" applyFill="0" applyBorder="0" applyAlignment="0" applyProtection="0"/>
    <xf numFmtId="0" fontId="39" fillId="0" borderId="1"/>
    <xf numFmtId="9" fontId="39" fillId="0" borderId="1" applyFont="0" applyFill="0" applyBorder="0" applyAlignment="0" applyProtection="0"/>
    <xf numFmtId="0" fontId="25" fillId="19" borderId="1" applyNumberFormat="0" applyBorder="0" applyAlignment="0" applyProtection="0"/>
    <xf numFmtId="0" fontId="50" fillId="0" borderId="1"/>
    <xf numFmtId="0" fontId="25" fillId="0" borderId="1"/>
    <xf numFmtId="9" fontId="25" fillId="0" borderId="1" applyFont="0" applyFill="0" applyBorder="0" applyAlignment="0" applyProtection="0"/>
    <xf numFmtId="165" fontId="25" fillId="0" borderId="1" applyFont="0" applyFill="0" applyBorder="0" applyAlignment="0" applyProtection="0"/>
    <xf numFmtId="9" fontId="25" fillId="0" borderId="1" applyFont="0" applyFill="0" applyBorder="0" applyAlignment="0" applyProtection="0"/>
    <xf numFmtId="0" fontId="25" fillId="0" borderId="1"/>
    <xf numFmtId="9" fontId="25" fillId="0" borderId="1" applyFont="0" applyFill="0" applyBorder="0" applyAlignment="0" applyProtection="0"/>
    <xf numFmtId="0" fontId="25" fillId="0" borderId="1"/>
    <xf numFmtId="0" fontId="26" fillId="0" borderId="1"/>
    <xf numFmtId="0" fontId="24" fillId="0" borderId="1"/>
    <xf numFmtId="0" fontId="24" fillId="0" borderId="1"/>
    <xf numFmtId="9" fontId="24" fillId="0" borderId="1" applyFont="0" applyFill="0" applyBorder="0" applyAlignment="0" applyProtection="0"/>
    <xf numFmtId="0" fontId="24" fillId="0" borderId="1"/>
    <xf numFmtId="9" fontId="26" fillId="0" borderId="1" applyFont="0" applyFill="0" applyBorder="0" applyAlignment="0" applyProtection="0"/>
    <xf numFmtId="165" fontId="24" fillId="0" borderId="1" applyFont="0" applyFill="0" applyBorder="0" applyAlignment="0" applyProtection="0"/>
    <xf numFmtId="0" fontId="24" fillId="0" borderId="1"/>
    <xf numFmtId="9" fontId="24" fillId="0" borderId="1" applyFont="0" applyFill="0" applyBorder="0" applyAlignment="0" applyProtection="0"/>
    <xf numFmtId="165" fontId="24" fillId="0" borderId="1" applyFont="0" applyFill="0" applyBorder="0" applyAlignment="0" applyProtection="0"/>
    <xf numFmtId="164" fontId="24" fillId="0" borderId="1" applyFont="0" applyFill="0" applyBorder="0" applyAlignment="0" applyProtection="0"/>
    <xf numFmtId="0" fontId="24" fillId="0" borderId="1"/>
    <xf numFmtId="9" fontId="24" fillId="0" borderId="1" applyFont="0" applyFill="0" applyBorder="0" applyAlignment="0" applyProtection="0"/>
    <xf numFmtId="0" fontId="24" fillId="0" borderId="1"/>
    <xf numFmtId="0" fontId="24" fillId="19" borderId="1" applyNumberFormat="0" applyBorder="0" applyAlignment="0" applyProtection="0"/>
    <xf numFmtId="0" fontId="39" fillId="0" borderId="1"/>
    <xf numFmtId="0" fontId="24" fillId="0" borderId="1"/>
    <xf numFmtId="9" fontId="24" fillId="0" borderId="1" applyFont="0" applyFill="0" applyBorder="0" applyAlignment="0" applyProtection="0"/>
    <xf numFmtId="9" fontId="24" fillId="0" borderId="1" applyFont="0" applyFill="0" applyBorder="0" applyAlignment="0" applyProtection="0"/>
    <xf numFmtId="0" fontId="51" fillId="0" borderId="1"/>
    <xf numFmtId="9" fontId="51" fillId="0" borderId="1" applyFont="0" applyFill="0" applyBorder="0" applyAlignment="0" applyProtection="0"/>
    <xf numFmtId="0" fontId="52" fillId="0" borderId="1"/>
    <xf numFmtId="0" fontId="22" fillId="0" borderId="1"/>
    <xf numFmtId="0" fontId="23" fillId="0" borderId="1"/>
    <xf numFmtId="0" fontId="22" fillId="0" borderId="1"/>
    <xf numFmtId="9" fontId="22" fillId="0" borderId="1" applyFont="0" applyFill="0" applyBorder="0" applyAlignment="0" applyProtection="0"/>
    <xf numFmtId="9" fontId="23" fillId="0" borderId="1" applyFont="0" applyFill="0" applyBorder="0" applyAlignment="0" applyProtection="0"/>
    <xf numFmtId="0" fontId="39" fillId="0" borderId="1"/>
    <xf numFmtId="0" fontId="54" fillId="0" borderId="1"/>
    <xf numFmtId="9" fontId="54" fillId="0" borderId="1" applyFont="0" applyFill="0" applyBorder="0" applyAlignment="0" applyProtection="0"/>
    <xf numFmtId="0" fontId="53" fillId="0" borderId="1"/>
    <xf numFmtId="0" fontId="22" fillId="0" borderId="1"/>
    <xf numFmtId="9" fontId="22" fillId="0" borderId="1" applyFont="0" applyFill="0" applyBorder="0" applyAlignment="0" applyProtection="0"/>
    <xf numFmtId="165" fontId="22" fillId="0" borderId="1" applyFont="0" applyFill="0" applyBorder="0" applyAlignment="0" applyProtection="0"/>
    <xf numFmtId="165" fontId="53" fillId="0" borderId="1" applyFont="0" applyFill="0" applyBorder="0" applyAlignment="0" applyProtection="0"/>
    <xf numFmtId="9" fontId="53" fillId="0" borderId="1" applyFont="0" applyFill="0" applyBorder="0" applyAlignment="0" applyProtection="0"/>
    <xf numFmtId="9" fontId="55" fillId="0" borderId="0" applyFont="0" applyFill="0" applyBorder="0" applyAlignment="0" applyProtection="0"/>
    <xf numFmtId="0" fontId="55" fillId="0" borderId="1"/>
    <xf numFmtId="165" fontId="55" fillId="0" borderId="1" applyFont="0" applyFill="0" applyBorder="0" applyAlignment="0" applyProtection="0"/>
    <xf numFmtId="9" fontId="55" fillId="0" borderId="1" applyFont="0" applyFill="0" applyBorder="0" applyAlignment="0" applyProtection="0"/>
    <xf numFmtId="0" fontId="22" fillId="0" borderId="1"/>
    <xf numFmtId="164" fontId="22" fillId="0" borderId="1" applyFont="0" applyFill="0" applyBorder="0" applyAlignment="0" applyProtection="0"/>
    <xf numFmtId="0" fontId="22" fillId="0" borderId="1"/>
    <xf numFmtId="164" fontId="39" fillId="0" borderId="1" applyFont="0" applyFill="0" applyBorder="0" applyAlignment="0" applyProtection="0"/>
    <xf numFmtId="164" fontId="39" fillId="0" borderId="1" applyFont="0" applyFill="0" applyBorder="0" applyAlignment="0" applyProtection="0"/>
    <xf numFmtId="165" fontId="22" fillId="0" borderId="1" applyFont="0" applyFill="0" applyBorder="0" applyAlignment="0" applyProtection="0"/>
    <xf numFmtId="0" fontId="21" fillId="0" borderId="1"/>
    <xf numFmtId="9" fontId="21" fillId="0" borderId="1" applyFont="0" applyFill="0" applyBorder="0" applyAlignment="0" applyProtection="0"/>
    <xf numFmtId="0" fontId="56" fillId="0" borderId="1"/>
    <xf numFmtId="1" fontId="49" fillId="0" borderId="1"/>
    <xf numFmtId="0" fontId="57" fillId="0" borderId="1"/>
    <xf numFmtId="165" fontId="57" fillId="0" borderId="1" applyFont="0" applyFill="0" applyBorder="0" applyAlignment="0" applyProtection="0"/>
    <xf numFmtId="9" fontId="57" fillId="0" borderId="1" applyFont="0" applyFill="0" applyBorder="0" applyAlignment="0" applyProtection="0"/>
    <xf numFmtId="0" fontId="21" fillId="0" borderId="1"/>
    <xf numFmtId="9" fontId="21" fillId="0" borderId="1" applyFont="0" applyFill="0" applyBorder="0" applyAlignment="0" applyProtection="0"/>
    <xf numFmtId="165" fontId="21" fillId="0" borderId="1" applyFont="0" applyFill="0" applyBorder="0" applyAlignment="0" applyProtection="0"/>
    <xf numFmtId="0" fontId="20" fillId="0" borderId="1"/>
    <xf numFmtId="9" fontId="20" fillId="0" borderId="1" applyFont="0" applyFill="0" applyBorder="0" applyAlignment="0" applyProtection="0"/>
    <xf numFmtId="165" fontId="20" fillId="0" borderId="1" applyFont="0" applyFill="0" applyBorder="0" applyAlignment="0" applyProtection="0"/>
    <xf numFmtId="165" fontId="19" fillId="0" borderId="1" applyFont="0" applyFill="0" applyBorder="0" applyAlignment="0" applyProtection="0"/>
    <xf numFmtId="9" fontId="19" fillId="0" borderId="1" applyFont="0" applyFill="0" applyBorder="0" applyAlignment="0" applyProtection="0"/>
    <xf numFmtId="9" fontId="18" fillId="0" borderId="1" applyFont="0" applyFill="0" applyBorder="0" applyAlignment="0" applyProtection="0"/>
    <xf numFmtId="165" fontId="18" fillId="0" borderId="1" applyFont="0" applyFill="0" applyBorder="0" applyAlignment="0" applyProtection="0"/>
    <xf numFmtId="0" fontId="17" fillId="0" borderId="1"/>
    <xf numFmtId="0" fontId="17" fillId="0" borderId="1"/>
    <xf numFmtId="44" fontId="39" fillId="0" borderId="1" applyFont="0" applyFill="0" applyBorder="0" applyAlignment="0" applyProtection="0"/>
    <xf numFmtId="44" fontId="39" fillId="0" borderId="1" applyFont="0" applyFill="0" applyBorder="0" applyAlignment="0" applyProtection="0"/>
    <xf numFmtId="9" fontId="17" fillId="0" borderId="1" applyFont="0" applyFill="0" applyBorder="0" applyAlignment="0" applyProtection="0"/>
    <xf numFmtId="0" fontId="17" fillId="0" borderId="1"/>
    <xf numFmtId="9" fontId="17" fillId="0" borderId="1" applyFont="0" applyFill="0" applyBorder="0" applyAlignment="0" applyProtection="0"/>
    <xf numFmtId="43" fontId="17" fillId="0" borderId="1" applyFont="0" applyFill="0" applyBorder="0" applyAlignment="0" applyProtection="0"/>
    <xf numFmtId="43" fontId="43" fillId="0" borderId="1" applyFont="0" applyFill="0" applyBorder="0" applyAlignment="0" applyProtection="0"/>
    <xf numFmtId="0" fontId="58" fillId="0" borderId="1"/>
    <xf numFmtId="43" fontId="57" fillId="0" borderId="1" applyFont="0" applyFill="0" applyBorder="0" applyAlignment="0" applyProtection="0"/>
    <xf numFmtId="0" fontId="57" fillId="0" borderId="1"/>
    <xf numFmtId="0" fontId="44" fillId="0" borderId="1"/>
    <xf numFmtId="0" fontId="17" fillId="0" borderId="1"/>
    <xf numFmtId="43" fontId="17" fillId="0" borderId="1" applyFont="0" applyFill="0" applyBorder="0" applyAlignment="0" applyProtection="0"/>
    <xf numFmtId="43" fontId="37" fillId="0" borderId="1" applyFont="0" applyFill="0" applyBorder="0" applyAlignment="0" applyProtection="0"/>
    <xf numFmtId="0" fontId="44" fillId="0" borderId="1"/>
    <xf numFmtId="0" fontId="59" fillId="0" borderId="1"/>
    <xf numFmtId="43" fontId="59" fillId="0" borderId="1" applyFont="0" applyFill="0" applyBorder="0" applyAlignment="0" applyProtection="0"/>
    <xf numFmtId="9" fontId="59" fillId="0" borderId="1" applyFont="0" applyFill="0" applyBorder="0" applyAlignment="0" applyProtection="0"/>
    <xf numFmtId="0" fontId="60" fillId="0" borderId="1"/>
    <xf numFmtId="0" fontId="61" fillId="0" borderId="1"/>
    <xf numFmtId="0" fontId="17" fillId="0" borderId="1"/>
    <xf numFmtId="0" fontId="62" fillId="0" borderId="1"/>
    <xf numFmtId="43" fontId="61" fillId="0" borderId="1" applyFont="0" applyFill="0" applyBorder="0" applyAlignment="0" applyProtection="0"/>
    <xf numFmtId="0" fontId="16" fillId="0" borderId="1"/>
    <xf numFmtId="0" fontId="61" fillId="0" borderId="1"/>
    <xf numFmtId="0" fontId="63" fillId="0" borderId="1"/>
    <xf numFmtId="9" fontId="63" fillId="0" borderId="1" applyFont="0" applyFill="0" applyBorder="0" applyAlignment="0" applyProtection="0"/>
    <xf numFmtId="43" fontId="63" fillId="0" borderId="1" applyFont="0" applyFill="0" applyBorder="0" applyAlignment="0" applyProtection="0"/>
    <xf numFmtId="0" fontId="15" fillId="0" borderId="1"/>
    <xf numFmtId="9" fontId="15" fillId="0" borderId="1" applyFont="0" applyFill="0" applyBorder="0" applyAlignment="0" applyProtection="0"/>
    <xf numFmtId="0" fontId="64" fillId="0" borderId="1"/>
    <xf numFmtId="43" fontId="64" fillId="0" borderId="1" applyFont="0" applyFill="0" applyBorder="0" applyAlignment="0" applyProtection="0"/>
    <xf numFmtId="9" fontId="64" fillId="0" borderId="1" applyFont="0" applyFill="0" applyBorder="0" applyAlignment="0" applyProtection="0"/>
    <xf numFmtId="0" fontId="64" fillId="0" borderId="1"/>
    <xf numFmtId="0" fontId="14" fillId="0" borderId="1"/>
    <xf numFmtId="9" fontId="14" fillId="0" borderId="1" applyFont="0" applyFill="0" applyBorder="0" applyAlignment="0" applyProtection="0"/>
    <xf numFmtId="43" fontId="14" fillId="0" borderId="1" applyFont="0" applyFill="0" applyBorder="0" applyAlignment="0" applyProtection="0"/>
    <xf numFmtId="0" fontId="68" fillId="0" borderId="1" applyNumberFormat="0" applyFill="0" applyBorder="0" applyAlignment="0" applyProtection="0"/>
    <xf numFmtId="0" fontId="69" fillId="0" borderId="2" applyNumberFormat="0" applyFill="0" applyAlignment="0" applyProtection="0"/>
    <xf numFmtId="0" fontId="70" fillId="0" borderId="3" applyNumberFormat="0" applyFill="0" applyAlignment="0" applyProtection="0"/>
    <xf numFmtId="0" fontId="71" fillId="0" borderId="4" applyNumberFormat="0" applyFill="0" applyAlignment="0" applyProtection="0"/>
    <xf numFmtId="0" fontId="71" fillId="0" borderId="1" applyNumberFormat="0" applyFill="0" applyBorder="0" applyAlignment="0" applyProtection="0"/>
    <xf numFmtId="0" fontId="72" fillId="26" borderId="1" applyNumberFormat="0" applyBorder="0" applyAlignment="0" applyProtection="0"/>
    <xf numFmtId="0" fontId="73" fillId="27" borderId="1" applyNumberFormat="0" applyBorder="0" applyAlignment="0" applyProtection="0"/>
    <xf numFmtId="0" fontId="74" fillId="28" borderId="1" applyNumberFormat="0" applyBorder="0" applyAlignment="0" applyProtection="0"/>
    <xf numFmtId="0" fontId="75" fillId="29" borderId="5" applyNumberFormat="0" applyAlignment="0" applyProtection="0"/>
    <xf numFmtId="0" fontId="76" fillId="30" borderId="6" applyNumberFormat="0" applyAlignment="0" applyProtection="0"/>
    <xf numFmtId="0" fontId="77" fillId="30" borderId="5" applyNumberFormat="0" applyAlignment="0" applyProtection="0"/>
    <xf numFmtId="0" fontId="78" fillId="0" borderId="7" applyNumberFormat="0" applyFill="0" applyAlignment="0" applyProtection="0"/>
    <xf numFmtId="0" fontId="79" fillId="31" borderId="8" applyNumberFormat="0" applyAlignment="0" applyProtection="0"/>
    <xf numFmtId="0" fontId="80" fillId="0" borderId="1" applyNumberFormat="0" applyFill="0" applyBorder="0" applyAlignment="0" applyProtection="0"/>
    <xf numFmtId="0" fontId="17" fillId="32" borderId="9" applyNumberFormat="0" applyFont="0" applyAlignment="0" applyProtection="0"/>
    <xf numFmtId="0" fontId="81" fillId="0" borderId="1" applyNumberFormat="0" applyFill="0" applyBorder="0" applyAlignment="0" applyProtection="0"/>
    <xf numFmtId="0" fontId="65" fillId="0" borderId="10" applyNumberFormat="0" applyFill="0" applyAlignment="0" applyProtection="0"/>
    <xf numFmtId="0" fontId="66" fillId="33" borderId="1" applyNumberFormat="0" applyBorder="0" applyAlignment="0" applyProtection="0"/>
    <xf numFmtId="0" fontId="17" fillId="19" borderId="1" applyNumberFormat="0" applyBorder="0" applyAlignment="0" applyProtection="0"/>
    <xf numFmtId="0" fontId="17" fillId="34" borderId="1" applyNumberFormat="0" applyBorder="0" applyAlignment="0" applyProtection="0"/>
    <xf numFmtId="0" fontId="66" fillId="35" borderId="1" applyNumberFormat="0" applyBorder="0" applyAlignment="0" applyProtection="0"/>
    <xf numFmtId="0" fontId="66" fillId="36" borderId="1" applyNumberFormat="0" applyBorder="0" applyAlignment="0" applyProtection="0"/>
    <xf numFmtId="0" fontId="17" fillId="37" borderId="1" applyNumberFormat="0" applyBorder="0" applyAlignment="0" applyProtection="0"/>
    <xf numFmtId="0" fontId="17" fillId="38" borderId="1" applyNumberFormat="0" applyBorder="0" applyAlignment="0" applyProtection="0"/>
    <xf numFmtId="0" fontId="66" fillId="39" borderId="1" applyNumberFormat="0" applyBorder="0" applyAlignment="0" applyProtection="0"/>
    <xf numFmtId="0" fontId="66" fillId="40" borderId="1" applyNumberFormat="0" applyBorder="0" applyAlignment="0" applyProtection="0"/>
    <xf numFmtId="0" fontId="17" fillId="41" borderId="1" applyNumberFormat="0" applyBorder="0" applyAlignment="0" applyProtection="0"/>
    <xf numFmtId="0" fontId="17" fillId="42" borderId="1" applyNumberFormat="0" applyBorder="0" applyAlignment="0" applyProtection="0"/>
    <xf numFmtId="0" fontId="66" fillId="43" borderId="1" applyNumberFormat="0" applyBorder="0" applyAlignment="0" applyProtection="0"/>
    <xf numFmtId="0" fontId="66" fillId="44" borderId="1" applyNumberFormat="0" applyBorder="0" applyAlignment="0" applyProtection="0"/>
    <xf numFmtId="0" fontId="17" fillId="45" borderId="1" applyNumberFormat="0" applyBorder="0" applyAlignment="0" applyProtection="0"/>
    <xf numFmtId="0" fontId="17" fillId="46" borderId="1" applyNumberFormat="0" applyBorder="0" applyAlignment="0" applyProtection="0"/>
    <xf numFmtId="0" fontId="66" fillId="47" borderId="1" applyNumberFormat="0" applyBorder="0" applyAlignment="0" applyProtection="0"/>
    <xf numFmtId="0" fontId="66" fillId="48" borderId="1" applyNumberFormat="0" applyBorder="0" applyAlignment="0" applyProtection="0"/>
    <xf numFmtId="0" fontId="17" fillId="49" borderId="1" applyNumberFormat="0" applyBorder="0" applyAlignment="0" applyProtection="0"/>
    <xf numFmtId="0" fontId="17" fillId="50" borderId="1" applyNumberFormat="0" applyBorder="0" applyAlignment="0" applyProtection="0"/>
    <xf numFmtId="0" fontId="66" fillId="51" borderId="1" applyNumberFormat="0" applyBorder="0" applyAlignment="0" applyProtection="0"/>
    <xf numFmtId="0" fontId="66" fillId="52" borderId="1" applyNumberFormat="0" applyBorder="0" applyAlignment="0" applyProtection="0"/>
    <xf numFmtId="0" fontId="17" fillId="53" borderId="1" applyNumberFormat="0" applyBorder="0" applyAlignment="0" applyProtection="0"/>
    <xf numFmtId="0" fontId="17" fillId="54" borderId="1" applyNumberFormat="0" applyBorder="0" applyAlignment="0" applyProtection="0"/>
    <xf numFmtId="0" fontId="66" fillId="55" borderId="1" applyNumberFormat="0" applyBorder="0" applyAlignment="0" applyProtection="0"/>
    <xf numFmtId="0" fontId="67" fillId="0" borderId="1" applyNumberFormat="0" applyFill="0" applyBorder="0" applyAlignment="0" applyProtection="0"/>
    <xf numFmtId="0" fontId="82" fillId="0" borderId="1"/>
    <xf numFmtId="0" fontId="13" fillId="0" borderId="1"/>
    <xf numFmtId="9" fontId="13" fillId="0" borderId="1" applyFont="0" applyFill="0" applyBorder="0" applyAlignment="0" applyProtection="0"/>
    <xf numFmtId="43" fontId="82" fillId="0" borderId="1" applyFont="0" applyFill="0" applyBorder="0" applyAlignment="0" applyProtection="0"/>
    <xf numFmtId="9" fontId="82" fillId="0" borderId="1" applyFont="0" applyFill="0" applyBorder="0" applyAlignment="0" applyProtection="0"/>
    <xf numFmtId="0" fontId="82" fillId="0" borderId="1"/>
    <xf numFmtId="0" fontId="12" fillId="0" borderId="1"/>
    <xf numFmtId="0" fontId="17" fillId="0" borderId="1"/>
    <xf numFmtId="9" fontId="12" fillId="0" borderId="1" applyFont="0" applyFill="0" applyBorder="0" applyAlignment="0" applyProtection="0"/>
    <xf numFmtId="0" fontId="17" fillId="0" borderId="1"/>
    <xf numFmtId="0" fontId="17" fillId="0" borderId="1"/>
    <xf numFmtId="9" fontId="17" fillId="0" borderId="1" applyFont="0" applyFill="0" applyBorder="0" applyAlignment="0" applyProtection="0"/>
    <xf numFmtId="0" fontId="90" fillId="0" borderId="1"/>
    <xf numFmtId="9" fontId="90" fillId="0" borderId="1" applyFont="0" applyFill="0" applyBorder="0" applyAlignment="0" applyProtection="0"/>
    <xf numFmtId="0" fontId="37" fillId="0" borderId="1"/>
    <xf numFmtId="0" fontId="92" fillId="0" borderId="1"/>
    <xf numFmtId="43" fontId="11" fillId="0" borderId="1" applyFont="0" applyFill="0" applyBorder="0" applyAlignment="0" applyProtection="0"/>
    <xf numFmtId="0" fontId="10" fillId="0" borderId="1"/>
    <xf numFmtId="9" fontId="10" fillId="0" borderId="1" applyFont="0" applyFill="0" applyBorder="0" applyAlignment="0" applyProtection="0"/>
    <xf numFmtId="0" fontId="9" fillId="0" borderId="1"/>
    <xf numFmtId="0" fontId="93" fillId="0" borderId="1"/>
    <xf numFmtId="165" fontId="9" fillId="0" borderId="1" applyFont="0" applyFill="0" applyBorder="0" applyAlignment="0" applyProtection="0"/>
    <xf numFmtId="0" fontId="9" fillId="0" borderId="1"/>
    <xf numFmtId="0" fontId="9" fillId="0" borderId="1"/>
    <xf numFmtId="43" fontId="9" fillId="0" borderId="1" applyFont="0" applyFill="0" applyBorder="0" applyAlignment="0" applyProtection="0"/>
    <xf numFmtId="9" fontId="9" fillId="0" borderId="1" applyFont="0" applyFill="0" applyBorder="0" applyAlignment="0" applyProtection="0"/>
    <xf numFmtId="9" fontId="9" fillId="0" borderId="1" applyFont="0" applyFill="0" applyBorder="0" applyAlignment="0" applyProtection="0"/>
    <xf numFmtId="0" fontId="8" fillId="0" borderId="1"/>
    <xf numFmtId="0" fontId="9" fillId="0" borderId="1"/>
    <xf numFmtId="0" fontId="9" fillId="0" borderId="1"/>
    <xf numFmtId="0" fontId="37" fillId="0" borderId="1"/>
    <xf numFmtId="0" fontId="9" fillId="0" borderId="1"/>
    <xf numFmtId="0" fontId="8" fillId="0" borderId="1"/>
    <xf numFmtId="0" fontId="9" fillId="0" borderId="1"/>
    <xf numFmtId="0" fontId="7" fillId="0" borderId="1"/>
    <xf numFmtId="9" fontId="7" fillId="0" borderId="1" applyFont="0" applyFill="0" applyBorder="0" applyAlignment="0" applyProtection="0"/>
    <xf numFmtId="0" fontId="94" fillId="0" borderId="1"/>
    <xf numFmtId="0" fontId="6" fillId="0" borderId="1"/>
    <xf numFmtId="9" fontId="6" fillId="0" borderId="1" applyFont="0" applyFill="0" applyBorder="0" applyAlignment="0" applyProtection="0"/>
    <xf numFmtId="9" fontId="94" fillId="0" borderId="1" applyFont="0" applyFill="0" applyBorder="0" applyAlignment="0" applyProtection="0"/>
    <xf numFmtId="0" fontId="5" fillId="0" borderId="1"/>
    <xf numFmtId="0" fontId="94" fillId="0" borderId="1"/>
    <xf numFmtId="0" fontId="4" fillId="0" borderId="1"/>
    <xf numFmtId="43" fontId="37" fillId="0" borderId="1" applyFont="0" applyFill="0" applyBorder="0" applyAlignment="0" applyProtection="0"/>
    <xf numFmtId="0" fontId="3" fillId="0" borderId="1"/>
    <xf numFmtId="0" fontId="2" fillId="0" borderId="1"/>
    <xf numFmtId="0" fontId="9" fillId="0" borderId="1"/>
    <xf numFmtId="9" fontId="2" fillId="0" borderId="1" applyFont="0" applyFill="0" applyBorder="0" applyAlignment="0" applyProtection="0"/>
    <xf numFmtId="0" fontId="97" fillId="0" borderId="1"/>
    <xf numFmtId="9" fontId="97" fillId="0" borderId="1" applyFont="0" applyFill="0" applyBorder="0" applyAlignment="0" applyProtection="0"/>
    <xf numFmtId="0" fontId="97" fillId="0" borderId="1"/>
  </cellStyleXfs>
  <cellXfs count="567">
    <xf numFmtId="0" fontId="0" fillId="0" borderId="0" xfId="0"/>
    <xf numFmtId="3" fontId="39" fillId="0" borderId="1" xfId="0" applyNumberFormat="1" applyFont="1" applyBorder="1"/>
    <xf numFmtId="0" fontId="42" fillId="0" borderId="1" xfId="30" applyFont="1" applyFill="1" applyBorder="1" applyAlignment="1"/>
    <xf numFmtId="0" fontId="88" fillId="25" borderId="1" xfId="0" applyFont="1" applyFill="1" applyBorder="1" applyAlignment="1">
      <alignment vertical="center"/>
    </xf>
    <xf numFmtId="166" fontId="39" fillId="0" borderId="1" xfId="138" applyNumberFormat="1" applyFont="1" applyBorder="1"/>
    <xf numFmtId="0" fontId="39" fillId="0" borderId="1" xfId="16" applyFont="1" applyBorder="1"/>
    <xf numFmtId="173" fontId="39" fillId="0" borderId="1" xfId="16" applyNumberFormat="1" applyFont="1" applyBorder="1"/>
    <xf numFmtId="175" fontId="39" fillId="0" borderId="1" xfId="16" applyNumberFormat="1" applyFont="1" applyBorder="1"/>
    <xf numFmtId="175" fontId="39" fillId="0" borderId="1" xfId="16" applyNumberFormat="1" applyFont="1" applyBorder="1" applyAlignment="1">
      <alignment horizontal="right"/>
    </xf>
    <xf numFmtId="0" fontId="39" fillId="0" borderId="1" xfId="16" applyFont="1" applyBorder="1" applyAlignment="1">
      <alignment horizontal="right"/>
    </xf>
    <xf numFmtId="0" fontId="39" fillId="0" borderId="1" xfId="30" applyFont="1" applyBorder="1"/>
    <xf numFmtId="167" fontId="39" fillId="0" borderId="1" xfId="270" applyNumberFormat="1" applyFont="1" applyBorder="1"/>
    <xf numFmtId="0" fontId="39" fillId="0" borderId="1" xfId="0" applyFont="1" applyBorder="1"/>
    <xf numFmtId="0" fontId="39" fillId="0" borderId="1" xfId="266" applyFont="1" applyBorder="1"/>
    <xf numFmtId="0" fontId="39" fillId="0" borderId="1" xfId="7" applyFont="1" applyBorder="1"/>
    <xf numFmtId="0" fontId="88" fillId="0" borderId="1" xfId="7" applyFont="1" applyBorder="1"/>
    <xf numFmtId="0" fontId="39" fillId="0" borderId="1" xfId="187" applyFont="1" applyBorder="1"/>
    <xf numFmtId="166" fontId="39" fillId="0" borderId="1" xfId="171" applyNumberFormat="1" applyFont="1" applyBorder="1"/>
    <xf numFmtId="0" fontId="39" fillId="0" borderId="1" xfId="23" applyFont="1" applyBorder="1"/>
    <xf numFmtId="166" fontId="39" fillId="0" borderId="1" xfId="23" applyNumberFormat="1" applyFont="1" applyBorder="1"/>
    <xf numFmtId="0" fontId="87" fillId="0" borderId="1" xfId="23" applyFont="1" applyBorder="1"/>
    <xf numFmtId="0" fontId="39" fillId="0" borderId="1" xfId="23" applyFont="1" applyBorder="1" applyAlignment="1">
      <alignment horizontal="center"/>
    </xf>
    <xf numFmtId="3" fontId="39" fillId="0" borderId="1" xfId="23" applyNumberFormat="1" applyFont="1" applyBorder="1" applyAlignment="1">
      <alignment wrapText="1"/>
    </xf>
    <xf numFmtId="3" fontId="39" fillId="0" borderId="1" xfId="23" applyNumberFormat="1" applyFont="1" applyBorder="1"/>
    <xf numFmtId="0" fontId="39" fillId="0" borderId="1" xfId="23" applyFont="1" applyBorder="1" applyAlignment="1">
      <alignment horizontal="left"/>
    </xf>
    <xf numFmtId="0" fontId="42" fillId="0" borderId="1" xfId="3" applyFont="1" applyFill="1" applyBorder="1" applyAlignment="1"/>
    <xf numFmtId="167" fontId="39" fillId="0" borderId="1" xfId="179" applyNumberFormat="1" applyFont="1" applyBorder="1"/>
    <xf numFmtId="175" fontId="39" fillId="0" borderId="1" xfId="0" applyNumberFormat="1" applyFont="1" applyBorder="1" applyAlignment="1">
      <alignment horizontal="left"/>
    </xf>
    <xf numFmtId="167" fontId="39" fillId="0" borderId="1" xfId="0" applyNumberFormat="1" applyFont="1" applyBorder="1"/>
    <xf numFmtId="0" fontId="39" fillId="0" borderId="1" xfId="0" applyNumberFormat="1" applyFont="1" applyBorder="1"/>
    <xf numFmtId="177" fontId="39" fillId="0" borderId="1" xfId="0" applyNumberFormat="1" applyFont="1" applyBorder="1"/>
    <xf numFmtId="175" fontId="39" fillId="0" borderId="1" xfId="187" applyNumberFormat="1" applyFont="1" applyBorder="1"/>
    <xf numFmtId="0" fontId="39" fillId="0" borderId="1" xfId="0" applyFont="1" applyBorder="1" applyAlignment="1">
      <alignment horizontal="left" vertical="center"/>
    </xf>
    <xf numFmtId="0" fontId="91" fillId="0" borderId="1" xfId="263" applyFont="1" applyBorder="1"/>
    <xf numFmtId="0" fontId="39" fillId="0" borderId="1" xfId="109" applyFont="1" applyBorder="1"/>
    <xf numFmtId="3" fontId="87" fillId="18" borderId="1" xfId="0" applyNumberFormat="1" applyFont="1" applyFill="1" applyBorder="1" applyAlignment="1">
      <alignment vertical="center"/>
    </xf>
    <xf numFmtId="10" fontId="89" fillId="18" borderId="1" xfId="0" applyNumberFormat="1" applyFont="1" applyFill="1" applyBorder="1" applyAlignment="1">
      <alignment horizontal="center" vertical="center"/>
    </xf>
    <xf numFmtId="10" fontId="39" fillId="0" borderId="1" xfId="171" applyNumberFormat="1" applyFont="1" applyBorder="1"/>
    <xf numFmtId="0" fontId="39" fillId="0" borderId="1" xfId="123" applyFont="1" applyBorder="1"/>
    <xf numFmtId="0" fontId="42" fillId="0" borderId="1" xfId="16" applyFont="1" applyBorder="1"/>
    <xf numFmtId="166" fontId="39" fillId="0" borderId="1" xfId="271" applyNumberFormat="1" applyFont="1" applyBorder="1"/>
    <xf numFmtId="166" fontId="39" fillId="0" borderId="1" xfId="272" applyNumberFormat="1" applyFont="1" applyBorder="1"/>
    <xf numFmtId="0" fontId="39" fillId="0" borderId="1" xfId="276" applyFont="1" applyBorder="1"/>
    <xf numFmtId="0" fontId="39" fillId="0" borderId="1" xfId="276" applyFont="1" applyBorder="1" applyAlignment="1">
      <alignment horizontal="left" vertical="center"/>
    </xf>
    <xf numFmtId="0" fontId="39" fillId="0" borderId="1" xfId="269" applyFont="1" applyBorder="1"/>
    <xf numFmtId="0" fontId="84" fillId="8" borderId="1" xfId="266" applyFont="1" applyFill="1" applyBorder="1" applyAlignment="1">
      <alignment horizontal="center" vertical="center" wrapText="1"/>
    </xf>
    <xf numFmtId="0" fontId="89" fillId="9" borderId="1" xfId="266" applyFont="1" applyFill="1" applyBorder="1" applyAlignment="1">
      <alignment horizontal="left" vertical="center" wrapText="1"/>
    </xf>
    <xf numFmtId="0" fontId="89" fillId="14" borderId="1" xfId="266" applyFont="1" applyFill="1" applyBorder="1" applyAlignment="1">
      <alignment horizontal="left" vertical="center" wrapText="1"/>
    </xf>
    <xf numFmtId="0" fontId="39" fillId="0" borderId="1" xfId="273" applyFont="1" applyBorder="1"/>
    <xf numFmtId="178" fontId="84" fillId="8" borderId="1" xfId="266" applyNumberFormat="1" applyFont="1" applyFill="1" applyBorder="1" applyAlignment="1">
      <alignment horizontal="center" vertical="center" wrapText="1"/>
    </xf>
    <xf numFmtId="179" fontId="88" fillId="10" borderId="1" xfId="266" applyNumberFormat="1" applyFont="1" applyFill="1" applyBorder="1" applyAlignment="1">
      <alignment horizontal="center" vertical="center" wrapText="1"/>
    </xf>
    <xf numFmtId="0" fontId="39" fillId="0" borderId="1" xfId="275" applyFont="1" applyBorder="1"/>
    <xf numFmtId="0" fontId="39" fillId="0" borderId="1" xfId="273" applyFont="1" applyBorder="1" applyAlignment="1">
      <alignment horizontal="left"/>
    </xf>
    <xf numFmtId="0" fontId="39" fillId="0" borderId="1" xfId="266" applyFont="1" applyBorder="1" applyAlignment="1">
      <alignment horizontal="left" vertical="center"/>
    </xf>
    <xf numFmtId="0" fontId="87" fillId="0" borderId="1" xfId="0" applyFont="1" applyBorder="1"/>
    <xf numFmtId="0" fontId="39" fillId="5" borderId="1" xfId="0" applyFont="1" applyFill="1" applyBorder="1"/>
    <xf numFmtId="0" fontId="39" fillId="4" borderId="1" xfId="0" applyFont="1" applyFill="1" applyBorder="1"/>
    <xf numFmtId="17" fontId="84" fillId="6" borderId="1" xfId="9" quotePrefix="1" applyNumberFormat="1" applyFont="1" applyFill="1" applyAlignment="1">
      <alignment horizontal="center" vertical="center" wrapText="1"/>
    </xf>
    <xf numFmtId="0" fontId="83" fillId="2" borderId="12" xfId="9" applyFont="1" applyFill="1" applyBorder="1" applyAlignment="1">
      <alignment horizontal="left" vertical="center"/>
    </xf>
    <xf numFmtId="3" fontId="83" fillId="2" borderId="12" xfId="9" applyNumberFormat="1" applyFont="1" applyFill="1" applyBorder="1" applyAlignment="1">
      <alignment horizontal="right" vertical="center"/>
    </xf>
    <xf numFmtId="3" fontId="83" fillId="2" borderId="11" xfId="9" applyNumberFormat="1" applyFont="1" applyFill="1" applyBorder="1" applyAlignment="1">
      <alignment horizontal="right" vertical="center"/>
    </xf>
    <xf numFmtId="10" fontId="39" fillId="56" borderId="0" xfId="0" applyNumberFormat="1" applyFont="1" applyFill="1" applyAlignment="1">
      <alignment horizontal="center" vertical="center"/>
    </xf>
    <xf numFmtId="10" fontId="39" fillId="0" borderId="0" xfId="0" applyNumberFormat="1" applyFont="1" applyAlignment="1">
      <alignment horizontal="center" vertical="center"/>
    </xf>
    <xf numFmtId="0" fontId="39" fillId="9" borderId="0" xfId="0" applyFont="1" applyFill="1" applyAlignment="1">
      <alignment horizontal="justify" vertical="center"/>
    </xf>
    <xf numFmtId="3" fontId="39" fillId="56" borderId="0" xfId="0" applyNumberFormat="1" applyFont="1" applyFill="1" applyAlignment="1">
      <alignment horizontal="center" vertical="center"/>
    </xf>
    <xf numFmtId="3" fontId="39" fillId="0" borderId="0" xfId="0" applyNumberFormat="1" applyFont="1" applyAlignment="1">
      <alignment horizontal="center" vertical="center"/>
    </xf>
    <xf numFmtId="0" fontId="87" fillId="9" borderId="0" xfId="0" applyFont="1" applyFill="1" applyAlignment="1">
      <alignment horizontal="justify" vertical="center"/>
    </xf>
    <xf numFmtId="3" fontId="87" fillId="56" borderId="0" xfId="0" applyNumberFormat="1" applyFont="1" applyFill="1" applyAlignment="1">
      <alignment horizontal="center" vertical="center"/>
    </xf>
    <xf numFmtId="10" fontId="87" fillId="56" borderId="0" xfId="0" applyNumberFormat="1" applyFont="1" applyFill="1" applyAlignment="1">
      <alignment horizontal="center" vertical="center"/>
    </xf>
    <xf numFmtId="0" fontId="39" fillId="0" borderId="0" xfId="0" applyFont="1"/>
    <xf numFmtId="0" fontId="84" fillId="6" borderId="12" xfId="10" applyFont="1" applyFill="1" applyBorder="1" applyAlignment="1">
      <alignment horizontal="center" vertical="center" wrapText="1"/>
    </xf>
    <xf numFmtId="17" fontId="84" fillId="6" borderId="12" xfId="10" quotePrefix="1" applyNumberFormat="1" applyFont="1" applyFill="1" applyBorder="1" applyAlignment="1">
      <alignment horizontal="center" vertical="center" wrapText="1"/>
    </xf>
    <xf numFmtId="0" fontId="83" fillId="2" borderId="12" xfId="10" applyFont="1" applyFill="1" applyBorder="1" applyAlignment="1">
      <alignment vertical="center"/>
    </xf>
    <xf numFmtId="3" fontId="83" fillId="2" borderId="12" xfId="10" applyNumberFormat="1" applyFont="1" applyFill="1" applyBorder="1" applyAlignment="1">
      <alignment vertical="center"/>
    </xf>
    <xf numFmtId="3" fontId="83" fillId="2" borderId="11" xfId="10" applyNumberFormat="1" applyFont="1" applyFill="1" applyBorder="1" applyAlignment="1">
      <alignment vertical="center"/>
    </xf>
    <xf numFmtId="10" fontId="83" fillId="2" borderId="12" xfId="138" applyNumberFormat="1" applyFont="1" applyFill="1" applyBorder="1" applyAlignment="1">
      <alignment vertical="center"/>
    </xf>
    <xf numFmtId="0" fontId="84" fillId="6" borderId="0" xfId="0" applyFont="1" applyFill="1" applyAlignment="1">
      <alignment horizontal="center" vertical="center" wrapText="1"/>
    </xf>
    <xf numFmtId="0" fontId="88" fillId="3" borderId="11" xfId="0" applyFont="1" applyFill="1" applyBorder="1" applyAlignment="1">
      <alignment horizontal="left" vertical="center" wrapText="1"/>
    </xf>
    <xf numFmtId="3" fontId="88" fillId="3" borderId="11" xfId="0" applyNumberFormat="1" applyFont="1" applyFill="1" applyBorder="1" applyAlignment="1">
      <alignment horizontal="right" vertical="center"/>
    </xf>
    <xf numFmtId="10" fontId="88" fillId="3" borderId="11" xfId="0" applyNumberFormat="1" applyFont="1" applyFill="1" applyBorder="1" applyAlignment="1">
      <alignment horizontal="right" vertical="center"/>
    </xf>
    <xf numFmtId="0" fontId="88" fillId="3" borderId="12" xfId="0" applyFont="1" applyFill="1" applyBorder="1" applyAlignment="1">
      <alignment horizontal="left" vertical="center"/>
    </xf>
    <xf numFmtId="0" fontId="88" fillId="3" borderId="12" xfId="0" applyFont="1" applyFill="1" applyBorder="1" applyAlignment="1">
      <alignment horizontal="left" vertical="center" wrapText="1"/>
    </xf>
    <xf numFmtId="0" fontId="89" fillId="2" borderId="12" xfId="0" applyFont="1" applyFill="1" applyBorder="1" applyAlignment="1">
      <alignment horizontal="left" vertical="center"/>
    </xf>
    <xf numFmtId="3" fontId="89" fillId="2" borderId="12" xfId="0" applyNumberFormat="1" applyFont="1" applyFill="1" applyBorder="1" applyAlignment="1">
      <alignment horizontal="right" vertical="center"/>
    </xf>
    <xf numFmtId="3" fontId="89" fillId="2" borderId="11" xfId="0" applyNumberFormat="1" applyFont="1" applyFill="1" applyBorder="1" applyAlignment="1">
      <alignment horizontal="right" vertical="center"/>
    </xf>
    <xf numFmtId="10" fontId="89" fillId="2" borderId="11" xfId="0" applyNumberFormat="1" applyFont="1" applyFill="1" applyBorder="1" applyAlignment="1">
      <alignment horizontal="right" vertical="center"/>
    </xf>
    <xf numFmtId="10" fontId="83" fillId="2" borderId="11" xfId="9" applyNumberFormat="1" applyFont="1" applyFill="1" applyBorder="1" applyAlignment="1">
      <alignment horizontal="right" vertical="center"/>
    </xf>
    <xf numFmtId="0" fontId="39" fillId="56" borderId="0" xfId="0" applyFont="1" applyFill="1" applyAlignment="1">
      <alignment horizontal="center" vertical="center"/>
    </xf>
    <xf numFmtId="10" fontId="39" fillId="0" borderId="0" xfId="138" applyNumberFormat="1" applyFont="1"/>
    <xf numFmtId="17" fontId="83" fillId="0" borderId="1" xfId="23" applyNumberFormat="1" applyFont="1"/>
    <xf numFmtId="0" fontId="39" fillId="0" borderId="0" xfId="0" applyFont="1" applyAlignment="1">
      <alignment horizontal="center" vertical="center"/>
    </xf>
    <xf numFmtId="0" fontId="39" fillId="24" borderId="1" xfId="0" applyFont="1" applyFill="1" applyBorder="1" applyAlignment="1">
      <alignment horizontal="center" vertical="center" wrapText="1"/>
    </xf>
    <xf numFmtId="2" fontId="39" fillId="7" borderId="1" xfId="81" applyNumberFormat="1" applyFont="1" applyFill="1" applyBorder="1" applyAlignment="1">
      <alignment horizontal="center" vertical="center"/>
    </xf>
    <xf numFmtId="0" fontId="39" fillId="0" borderId="1" xfId="123" applyFont="1" applyBorder="1" applyAlignment="1">
      <alignment horizontal="center"/>
    </xf>
    <xf numFmtId="10" fontId="88" fillId="10" borderId="1" xfId="138" applyNumberFormat="1" applyFont="1" applyFill="1" applyBorder="1" applyAlignment="1">
      <alignment horizontal="center" vertical="center" wrapText="1"/>
    </xf>
    <xf numFmtId="0" fontId="39" fillId="0" borderId="0" xfId="0" applyFont="1" applyAlignment="1">
      <alignment horizontal="left" vertical="center"/>
    </xf>
    <xf numFmtId="0" fontId="87" fillId="21" borderId="16" xfId="0" applyFont="1" applyFill="1" applyBorder="1" applyAlignment="1">
      <alignment horizontal="left" vertical="center"/>
    </xf>
    <xf numFmtId="0" fontId="87" fillId="21" borderId="16" xfId="0" applyFont="1" applyFill="1" applyBorder="1" applyAlignment="1">
      <alignment horizontal="center" vertical="center" wrapText="1"/>
    </xf>
    <xf numFmtId="0" fontId="87" fillId="21" borderId="16" xfId="0" applyFont="1" applyFill="1" applyBorder="1" applyAlignment="1">
      <alignment horizontal="center" vertical="center"/>
    </xf>
    <xf numFmtId="0" fontId="87" fillId="21" borderId="15" xfId="0" applyFont="1" applyFill="1" applyBorder="1" applyAlignment="1">
      <alignment horizontal="center" vertical="center" wrapText="1"/>
    </xf>
    <xf numFmtId="3" fontId="39" fillId="0" borderId="17" xfId="0" applyNumberFormat="1" applyFont="1" applyBorder="1"/>
    <xf numFmtId="3" fontId="39" fillId="0" borderId="18" xfId="0" applyNumberFormat="1" applyFont="1" applyBorder="1"/>
    <xf numFmtId="3" fontId="87" fillId="18" borderId="16" xfId="0" applyNumberFormat="1" applyFont="1" applyFill="1" applyBorder="1" applyAlignment="1">
      <alignment vertical="center"/>
    </xf>
    <xf numFmtId="10" fontId="89" fillId="18" borderId="16" xfId="0" applyNumberFormat="1" applyFont="1" applyFill="1" applyBorder="1" applyAlignment="1">
      <alignment horizontal="center" vertical="center"/>
    </xf>
    <xf numFmtId="0" fontId="88" fillId="0" borderId="0" xfId="0" applyFont="1" applyAlignment="1">
      <alignment vertical="center"/>
    </xf>
    <xf numFmtId="3" fontId="96" fillId="18" borderId="16" xfId="0" applyNumberFormat="1" applyFont="1" applyFill="1" applyBorder="1" applyAlignment="1">
      <alignment vertical="center"/>
    </xf>
    <xf numFmtId="0" fontId="88" fillId="25" borderId="0" xfId="0" applyFont="1" applyFill="1" applyAlignment="1">
      <alignment vertical="center"/>
    </xf>
    <xf numFmtId="10" fontId="88" fillId="25" borderId="0" xfId="0" applyNumberFormat="1" applyFont="1" applyFill="1" applyAlignment="1">
      <alignment vertical="center"/>
    </xf>
    <xf numFmtId="10" fontId="39" fillId="0" borderId="1" xfId="271" applyNumberFormat="1" applyFont="1"/>
    <xf numFmtId="0" fontId="91" fillId="0" borderId="0" xfId="0" applyFont="1"/>
    <xf numFmtId="2" fontId="39" fillId="7" borderId="1" xfId="81" applyNumberFormat="1" applyFont="1" applyFill="1" applyAlignment="1">
      <alignment horizontal="center" vertical="center"/>
    </xf>
    <xf numFmtId="2" fontId="87" fillId="7" borderId="1" xfId="81" applyNumberFormat="1" applyFont="1" applyFill="1" applyAlignment="1">
      <alignment horizontal="center" vertical="center"/>
    </xf>
    <xf numFmtId="0" fontId="84" fillId="13" borderId="0" xfId="0" applyFont="1" applyFill="1" applyAlignment="1">
      <alignment horizontal="center" vertical="center"/>
    </xf>
    <xf numFmtId="0" fontId="39" fillId="13" borderId="0" xfId="0" applyFont="1" applyFill="1" applyAlignment="1">
      <alignment horizontal="justify" vertical="center"/>
    </xf>
    <xf numFmtId="0" fontId="39" fillId="3" borderId="0" xfId="0" applyFont="1" applyFill="1" applyAlignment="1">
      <alignment horizontal="center" vertical="center"/>
    </xf>
    <xf numFmtId="3" fontId="39" fillId="3" borderId="0" xfId="0" applyNumberFormat="1" applyFont="1" applyFill="1" applyAlignment="1">
      <alignment horizontal="center" vertical="center"/>
    </xf>
    <xf numFmtId="0" fontId="39" fillId="11" borderId="0" xfId="0" applyFont="1" applyFill="1" applyAlignment="1">
      <alignment horizontal="center" vertical="center"/>
    </xf>
    <xf numFmtId="3" fontId="39" fillId="11" borderId="0" xfId="0" applyNumberFormat="1" applyFont="1" applyFill="1" applyAlignment="1">
      <alignment horizontal="center" vertical="center"/>
    </xf>
    <xf numFmtId="3" fontId="39" fillId="7" borderId="12" xfId="0" applyNumberFormat="1" applyFont="1" applyFill="1" applyBorder="1" applyAlignment="1">
      <alignment vertical="center"/>
    </xf>
    <xf numFmtId="0" fontId="84" fillId="59" borderId="19" xfId="0" applyFont="1" applyFill="1" applyBorder="1" applyAlignment="1">
      <alignment horizontal="center" vertical="center" wrapText="1"/>
    </xf>
    <xf numFmtId="0" fontId="84" fillId="59" borderId="20" xfId="0" applyFont="1" applyFill="1" applyBorder="1" applyAlignment="1">
      <alignment horizontal="center" vertical="center" wrapText="1"/>
    </xf>
    <xf numFmtId="0" fontId="84" fillId="59" borderId="21" xfId="0" applyFont="1" applyFill="1" applyBorder="1" applyAlignment="1">
      <alignment horizontal="center" vertical="center" wrapText="1"/>
    </xf>
    <xf numFmtId="0" fontId="87" fillId="2" borderId="0" xfId="0" applyFont="1" applyFill="1" applyAlignment="1">
      <alignment horizontal="center" vertical="center" wrapText="1"/>
    </xf>
    <xf numFmtId="2" fontId="39" fillId="0" borderId="1" xfId="269" applyNumberFormat="1" applyFont="1" applyFill="1"/>
    <xf numFmtId="166" fontId="39" fillId="58" borderId="0" xfId="0" applyNumberFormat="1" applyFont="1" applyFill="1" applyAlignment="1">
      <alignment horizontal="center" vertical="center" wrapText="1"/>
    </xf>
    <xf numFmtId="166" fontId="39" fillId="0" borderId="0" xfId="0" applyNumberFormat="1" applyFont="1" applyAlignment="1">
      <alignment horizontal="center" vertical="center" wrapText="1"/>
    </xf>
    <xf numFmtId="10" fontId="39" fillId="0" borderId="1" xfId="138" applyNumberFormat="1" applyFont="1" applyBorder="1"/>
    <xf numFmtId="0" fontId="39" fillId="0" borderId="1" xfId="260" applyFont="1"/>
    <xf numFmtId="0" fontId="39" fillId="0" borderId="1" xfId="291" applyFont="1" applyBorder="1"/>
    <xf numFmtId="0" fontId="39" fillId="0" borderId="1" xfId="30" applyFont="1" applyBorder="1" applyAlignment="1">
      <alignment horizontal="center"/>
    </xf>
    <xf numFmtId="3" fontId="39" fillId="0" borderId="1" xfId="30" applyNumberFormat="1" applyFont="1" applyBorder="1"/>
    <xf numFmtId="10" fontId="39" fillId="0" borderId="1" xfId="293" applyNumberFormat="1" applyFont="1" applyBorder="1"/>
    <xf numFmtId="3" fontId="89" fillId="0" borderId="1" xfId="291" applyNumberFormat="1" applyFont="1" applyBorder="1" applyAlignment="1">
      <alignment horizontal="right" vertical="center"/>
    </xf>
    <xf numFmtId="10" fontId="39" fillId="0" borderId="1" xfId="30" applyNumberFormat="1" applyFont="1" applyBorder="1"/>
    <xf numFmtId="0" fontId="39" fillId="0" borderId="1" xfId="291" applyFont="1" applyBorder="1" applyAlignment="1">
      <alignment horizontal="center"/>
    </xf>
    <xf numFmtId="0" fontId="83" fillId="0" borderId="1" xfId="291" applyFont="1" applyBorder="1"/>
    <xf numFmtId="3" fontId="87" fillId="0" borderId="1" xfId="30" applyNumberFormat="1" applyFont="1" applyBorder="1"/>
    <xf numFmtId="10" fontId="87" fillId="0" borderId="1" xfId="293" applyNumberFormat="1" applyFont="1" applyBorder="1"/>
    <xf numFmtId="166" fontId="39" fillId="0" borderId="1" xfId="293" applyNumberFormat="1" applyFont="1" applyBorder="1"/>
    <xf numFmtId="0" fontId="39" fillId="0" borderId="1" xfId="291" applyFont="1" applyBorder="1" applyAlignment="1">
      <alignment horizontal="left"/>
    </xf>
    <xf numFmtId="0" fontId="83" fillId="0" borderId="1" xfId="291" applyFont="1" applyBorder="1" applyAlignment="1">
      <alignment horizontal="center"/>
    </xf>
    <xf numFmtId="17" fontId="39" fillId="0" borderId="1" xfId="30" applyNumberFormat="1" applyFont="1" applyBorder="1" applyAlignment="1">
      <alignment horizontal="center"/>
    </xf>
    <xf numFmtId="0" fontId="39" fillId="0" borderId="1" xfId="260" applyFont="1" applyBorder="1"/>
    <xf numFmtId="0" fontId="87" fillId="0" borderId="1" xfId="30" applyFont="1" applyBorder="1"/>
    <xf numFmtId="10" fontId="39" fillId="0" borderId="1" xfId="293" applyNumberFormat="1" applyFont="1" applyBorder="1" applyAlignment="1">
      <alignment horizontal="center"/>
    </xf>
    <xf numFmtId="0" fontId="84" fillId="6" borderId="12" xfId="275" applyFont="1" applyFill="1" applyBorder="1" applyAlignment="1">
      <alignment horizontal="center" vertical="center" wrapText="1"/>
    </xf>
    <xf numFmtId="0" fontId="83" fillId="0" borderId="1" xfId="275" applyFont="1" applyBorder="1"/>
    <xf numFmtId="0" fontId="83" fillId="2" borderId="12" xfId="275" applyFont="1" applyFill="1" applyBorder="1" applyAlignment="1">
      <alignment vertical="center"/>
    </xf>
    <xf numFmtId="3" fontId="83" fillId="2" borderId="12" xfId="275" applyNumberFormat="1" applyFont="1" applyFill="1" applyBorder="1" applyAlignment="1">
      <alignment vertical="center"/>
    </xf>
    <xf numFmtId="3" fontId="83" fillId="2" borderId="11" xfId="275" applyNumberFormat="1" applyFont="1" applyFill="1" applyBorder="1" applyAlignment="1">
      <alignment vertical="center"/>
    </xf>
    <xf numFmtId="10" fontId="83" fillId="2" borderId="12" xfId="39" applyNumberFormat="1" applyFont="1" applyFill="1" applyBorder="1" applyAlignment="1">
      <alignment vertical="center"/>
    </xf>
    <xf numFmtId="0" fontId="86" fillId="6" borderId="16" xfId="30" applyFont="1" applyFill="1" applyBorder="1" applyAlignment="1">
      <alignment horizontal="center" vertical="center" wrapText="1"/>
    </xf>
    <xf numFmtId="17" fontId="84" fillId="6" borderId="16" xfId="275" quotePrefix="1" applyNumberFormat="1" applyFont="1" applyFill="1" applyBorder="1" applyAlignment="1">
      <alignment horizontal="center" vertical="center" wrapText="1"/>
    </xf>
    <xf numFmtId="17" fontId="84" fillId="0" borderId="1" xfId="275" quotePrefix="1" applyNumberFormat="1" applyFont="1" applyBorder="1" applyAlignment="1">
      <alignment horizontal="center" vertical="center" wrapText="1"/>
    </xf>
    <xf numFmtId="0" fontId="84" fillId="0" borderId="1" xfId="275" applyFont="1" applyBorder="1" applyAlignment="1">
      <alignment horizontal="center" vertical="center" wrapText="1"/>
    </xf>
    <xf numFmtId="0" fontId="39" fillId="7" borderId="16" xfId="30" applyFont="1" applyFill="1" applyBorder="1"/>
    <xf numFmtId="0" fontId="39" fillId="2" borderId="16" xfId="30" applyFont="1" applyFill="1" applyBorder="1"/>
    <xf numFmtId="10" fontId="83" fillId="2" borderId="16" xfId="271" applyNumberFormat="1" applyFont="1" applyFill="1" applyBorder="1"/>
    <xf numFmtId="3" fontId="83" fillId="0" borderId="1" xfId="275" applyNumberFormat="1" applyFont="1" applyBorder="1"/>
    <xf numFmtId="3" fontId="83" fillId="0" borderId="1" xfId="275" applyNumberFormat="1" applyFont="1" applyBorder="1" applyAlignment="1">
      <alignment horizontal="right" vertical="center"/>
    </xf>
    <xf numFmtId="10" fontId="83" fillId="0" borderId="1" xfId="275" applyNumberFormat="1" applyFont="1" applyBorder="1" applyAlignment="1">
      <alignment horizontal="right" vertical="center"/>
    </xf>
    <xf numFmtId="3" fontId="83" fillId="0" borderId="1" xfId="260" applyNumberFormat="1" applyFont="1"/>
    <xf numFmtId="0" fontId="39" fillId="0" borderId="12" xfId="291" applyFont="1" applyBorder="1"/>
    <xf numFmtId="0" fontId="84" fillId="6" borderId="12" xfId="260" applyFont="1" applyFill="1" applyBorder="1" applyAlignment="1">
      <alignment horizontal="center" vertical="center" wrapText="1"/>
    </xf>
    <xf numFmtId="0" fontId="88" fillId="7" borderId="12" xfId="260" applyFont="1" applyFill="1" applyBorder="1" applyAlignment="1">
      <alignment horizontal="left" vertical="center" wrapText="1"/>
    </xf>
    <xf numFmtId="3" fontId="88" fillId="7" borderId="23" xfId="260" applyNumberFormat="1" applyFont="1" applyFill="1" applyBorder="1" applyAlignment="1">
      <alignment horizontal="center" vertical="center"/>
    </xf>
    <xf numFmtId="3" fontId="88" fillId="3" borderId="12" xfId="260" applyNumberFormat="1" applyFont="1" applyFill="1" applyBorder="1" applyAlignment="1">
      <alignment horizontal="center" vertical="center"/>
    </xf>
    <xf numFmtId="10" fontId="88" fillId="3" borderId="12" xfId="260" applyNumberFormat="1" applyFont="1" applyFill="1" applyBorder="1" applyAlignment="1">
      <alignment horizontal="center" vertical="center"/>
    </xf>
    <xf numFmtId="0" fontId="88" fillId="7" borderId="11" xfId="260" applyFont="1" applyFill="1" applyBorder="1" applyAlignment="1">
      <alignment horizontal="left" vertical="center"/>
    </xf>
    <xf numFmtId="3" fontId="88" fillId="7" borderId="11" xfId="260" applyNumberFormat="1" applyFont="1" applyFill="1" applyBorder="1" applyAlignment="1">
      <alignment horizontal="center" vertical="center"/>
    </xf>
    <xf numFmtId="0" fontId="88" fillId="7" borderId="11" xfId="260" applyFont="1" applyFill="1" applyBorder="1" applyAlignment="1">
      <alignment horizontal="center" vertical="center"/>
    </xf>
    <xf numFmtId="0" fontId="88" fillId="7" borderId="12" xfId="260" applyFont="1" applyFill="1" applyBorder="1" applyAlignment="1">
      <alignment horizontal="left" vertical="center"/>
    </xf>
    <xf numFmtId="3" fontId="88" fillId="7" borderId="1" xfId="260" applyNumberFormat="1" applyFont="1" applyFill="1" applyBorder="1" applyAlignment="1">
      <alignment horizontal="center" vertical="center"/>
    </xf>
    <xf numFmtId="0" fontId="89" fillId="2" borderId="12" xfId="260" applyFont="1" applyFill="1" applyBorder="1" applyAlignment="1">
      <alignment horizontal="justify" vertical="center"/>
    </xf>
    <xf numFmtId="3" fontId="89" fillId="2" borderId="11" xfId="260" applyNumberFormat="1" applyFont="1" applyFill="1" applyBorder="1" applyAlignment="1">
      <alignment horizontal="center" vertical="center"/>
    </xf>
    <xf numFmtId="3" fontId="89" fillId="2" borderId="12" xfId="260" applyNumberFormat="1" applyFont="1" applyFill="1" applyBorder="1" applyAlignment="1">
      <alignment horizontal="center" vertical="center"/>
    </xf>
    <xf numFmtId="10" fontId="89" fillId="2" borderId="12" xfId="260" applyNumberFormat="1" applyFont="1" applyFill="1" applyBorder="1" applyAlignment="1">
      <alignment horizontal="center" vertical="center"/>
    </xf>
    <xf numFmtId="0" fontId="88" fillId="3" borderId="12" xfId="260" applyFont="1" applyFill="1" applyBorder="1" applyAlignment="1">
      <alignment horizontal="left" vertical="center" wrapText="1"/>
    </xf>
    <xf numFmtId="0" fontId="88" fillId="3" borderId="1" xfId="260" applyFont="1" applyFill="1" applyAlignment="1">
      <alignment horizontal="justify" vertical="center"/>
    </xf>
    <xf numFmtId="3" fontId="88" fillId="3" borderId="1" xfId="260" applyNumberFormat="1" applyFont="1" applyFill="1" applyAlignment="1">
      <alignment horizontal="center" vertical="center"/>
    </xf>
    <xf numFmtId="0" fontId="88" fillId="3" borderId="11" xfId="260" applyFont="1" applyFill="1" applyBorder="1" applyAlignment="1">
      <alignment horizontal="justify" vertical="center"/>
    </xf>
    <xf numFmtId="3" fontId="88" fillId="3" borderId="11" xfId="260" applyNumberFormat="1" applyFont="1" applyFill="1" applyBorder="1" applyAlignment="1">
      <alignment horizontal="center" vertical="center"/>
    </xf>
    <xf numFmtId="0" fontId="88" fillId="3" borderId="1" xfId="260" applyFont="1" applyFill="1" applyAlignment="1">
      <alignment horizontal="center" vertical="center"/>
    </xf>
    <xf numFmtId="0" fontId="89" fillId="2" borderId="11" xfId="260" applyFont="1" applyFill="1" applyBorder="1" applyAlignment="1">
      <alignment horizontal="justify" vertical="center"/>
    </xf>
    <xf numFmtId="3" fontId="88" fillId="7" borderId="12" xfId="260" applyNumberFormat="1" applyFont="1" applyFill="1" applyBorder="1" applyAlignment="1">
      <alignment horizontal="center" vertical="center"/>
    </xf>
    <xf numFmtId="10" fontId="88" fillId="3" borderId="11" xfId="260" applyNumberFormat="1" applyFont="1" applyFill="1" applyBorder="1" applyAlignment="1">
      <alignment horizontal="center" vertical="center"/>
    </xf>
    <xf numFmtId="0" fontId="88" fillId="7" borderId="1" xfId="260" applyFont="1" applyFill="1" applyBorder="1" applyAlignment="1">
      <alignment horizontal="left" vertical="center"/>
    </xf>
    <xf numFmtId="0" fontId="88" fillId="7" borderId="1" xfId="260" applyFont="1" applyFill="1" applyBorder="1" applyAlignment="1">
      <alignment horizontal="center" vertical="center"/>
    </xf>
    <xf numFmtId="10" fontId="89" fillId="2" borderId="11" xfId="260" applyNumberFormat="1" applyFont="1" applyFill="1" applyBorder="1" applyAlignment="1">
      <alignment horizontal="center" vertical="center"/>
    </xf>
    <xf numFmtId="0" fontId="88" fillId="3" borderId="11" xfId="260" applyFont="1" applyFill="1" applyBorder="1" applyAlignment="1">
      <alignment horizontal="center" vertical="center"/>
    </xf>
    <xf numFmtId="0" fontId="84" fillId="12" borderId="1" xfId="292" applyFont="1" applyFill="1" applyAlignment="1">
      <alignment horizontal="center"/>
    </xf>
    <xf numFmtId="0" fontId="85" fillId="22" borderId="1" xfId="292" applyFont="1" applyFill="1"/>
    <xf numFmtId="0" fontId="85" fillId="23" borderId="1" xfId="292" applyFont="1" applyFill="1"/>
    <xf numFmtId="0" fontId="83" fillId="0" borderId="13" xfId="292" applyFont="1" applyBorder="1"/>
    <xf numFmtId="169" fontId="83" fillId="0" borderId="13" xfId="292" applyNumberFormat="1" applyFont="1" applyBorder="1"/>
    <xf numFmtId="0" fontId="83" fillId="0" borderId="1" xfId="292" applyFont="1" applyBorder="1"/>
    <xf numFmtId="3" fontId="83" fillId="0" borderId="1" xfId="292" applyNumberFormat="1" applyFont="1" applyBorder="1"/>
    <xf numFmtId="181" fontId="83" fillId="60" borderId="1" xfId="292" applyNumberFormat="1" applyFont="1" applyFill="1" applyAlignment="1">
      <alignment horizontal="right" vertical="center"/>
    </xf>
    <xf numFmtId="0" fontId="39" fillId="0" borderId="1" xfId="296" applyFont="1"/>
    <xf numFmtId="170" fontId="39" fillId="0" borderId="1" xfId="180" applyNumberFormat="1" applyFont="1"/>
    <xf numFmtId="0" fontId="39" fillId="0" borderId="1" xfId="294" applyFont="1"/>
    <xf numFmtId="0" fontId="39" fillId="0" borderId="1" xfId="296" applyFont="1" applyAlignment="1"/>
    <xf numFmtId="43" fontId="39" fillId="0" borderId="1" xfId="296" applyNumberFormat="1" applyFont="1"/>
    <xf numFmtId="0" fontId="39" fillId="0" borderId="16" xfId="296" applyFont="1" applyBorder="1"/>
    <xf numFmtId="166" fontId="39" fillId="0" borderId="1" xfId="39" applyNumberFormat="1" applyFont="1"/>
    <xf numFmtId="0" fontId="39" fillId="62" borderId="30" xfId="296" applyFont="1" applyFill="1" applyBorder="1" applyAlignment="1">
      <alignment horizontal="left"/>
    </xf>
    <xf numFmtId="0" fontId="39" fillId="0" borderId="30" xfId="296" applyFont="1" applyBorder="1" applyAlignment="1">
      <alignment horizontal="left"/>
    </xf>
    <xf numFmtId="166" fontId="39" fillId="62" borderId="30" xfId="39" applyNumberFormat="1" applyFont="1" applyFill="1" applyBorder="1" applyAlignment="1">
      <alignment horizontal="right"/>
    </xf>
    <xf numFmtId="168" fontId="39" fillId="0" borderId="1" xfId="296" applyNumberFormat="1" applyFont="1"/>
    <xf numFmtId="170" fontId="39" fillId="62" borderId="30" xfId="180" applyNumberFormat="1" applyFont="1" applyFill="1" applyBorder="1" applyAlignment="1">
      <alignment horizontal="left" wrapText="1"/>
    </xf>
    <xf numFmtId="170" fontId="39" fillId="62" borderId="30" xfId="180" applyNumberFormat="1" applyFont="1" applyFill="1" applyBorder="1" applyAlignment="1">
      <alignment horizontal="right"/>
    </xf>
    <xf numFmtId="0" fontId="39" fillId="0" borderId="16" xfId="296" quotePrefix="1" applyFont="1" applyBorder="1"/>
    <xf numFmtId="0" fontId="39" fillId="0" borderId="17" xfId="296" applyFont="1" applyFill="1" applyBorder="1"/>
    <xf numFmtId="168" fontId="39" fillId="62" borderId="30" xfId="180" applyNumberFormat="1" applyFont="1" applyFill="1" applyBorder="1" applyAlignment="1">
      <alignment horizontal="left" wrapText="1"/>
    </xf>
    <xf numFmtId="168" fontId="39" fillId="62" borderId="30" xfId="296" applyNumberFormat="1" applyFont="1" applyFill="1" applyBorder="1" applyAlignment="1">
      <alignment horizontal="right"/>
    </xf>
    <xf numFmtId="168" fontId="39" fillId="0" borderId="1" xfId="294" applyNumberFormat="1" applyFont="1"/>
    <xf numFmtId="170" fontId="39" fillId="62" borderId="30" xfId="296" applyNumberFormat="1" applyFont="1" applyFill="1" applyBorder="1" applyAlignment="1">
      <alignment horizontal="right"/>
    </xf>
    <xf numFmtId="170" fontId="39" fillId="0" borderId="1" xfId="296" applyNumberFormat="1" applyFont="1"/>
    <xf numFmtId="0" fontId="86" fillId="12" borderId="0" xfId="0" applyFont="1" applyFill="1" applyAlignment="1">
      <alignment horizontal="center" vertical="center"/>
    </xf>
    <xf numFmtId="0" fontId="84" fillId="6" borderId="1" xfId="9" applyFont="1" applyFill="1" applyAlignment="1">
      <alignment horizontal="center" vertical="center" wrapText="1"/>
    </xf>
    <xf numFmtId="0" fontId="84" fillId="6" borderId="1" xfId="260" applyFont="1" applyFill="1" applyBorder="1" applyAlignment="1">
      <alignment horizontal="center" vertical="center"/>
    </xf>
    <xf numFmtId="0" fontId="84" fillId="6" borderId="12" xfId="260" applyFont="1" applyFill="1" applyBorder="1" applyAlignment="1">
      <alignment horizontal="center" vertical="center"/>
    </xf>
    <xf numFmtId="0" fontId="86" fillId="63" borderId="1" xfId="296" applyNumberFormat="1" applyFont="1" applyFill="1" applyAlignment="1" applyProtection="1">
      <alignment horizontal="center"/>
    </xf>
    <xf numFmtId="0" fontId="87" fillId="16" borderId="1" xfId="296" applyNumberFormat="1" applyFont="1" applyFill="1" applyAlignment="1" applyProtection="1">
      <alignment wrapText="1"/>
    </xf>
    <xf numFmtId="170" fontId="87" fillId="16" borderId="1" xfId="289" applyNumberFormat="1" applyFont="1" applyFill="1" applyAlignment="1" applyProtection="1">
      <alignment vertical="center"/>
    </xf>
    <xf numFmtId="166" fontId="87" fillId="16" borderId="1" xfId="39" applyNumberFormat="1" applyFont="1" applyFill="1" applyAlignment="1" applyProtection="1">
      <alignment vertical="center"/>
    </xf>
    <xf numFmtId="0" fontId="39" fillId="7" borderId="1" xfId="296" applyNumberFormat="1" applyFont="1" applyFill="1" applyAlignment="1" applyProtection="1">
      <alignment wrapText="1"/>
    </xf>
    <xf numFmtId="170" fontId="39" fillId="7" borderId="1" xfId="289" applyNumberFormat="1" applyFont="1" applyFill="1" applyAlignment="1" applyProtection="1">
      <alignment vertical="center"/>
    </xf>
    <xf numFmtId="166" fontId="39" fillId="7" borderId="1" xfId="39" applyNumberFormat="1" applyFont="1" applyFill="1" applyAlignment="1" applyProtection="1">
      <alignment vertical="center"/>
    </xf>
    <xf numFmtId="0" fontId="39" fillId="64" borderId="1" xfId="296" applyNumberFormat="1" applyFont="1" applyFill="1" applyAlignment="1" applyProtection="1">
      <alignment wrapText="1"/>
    </xf>
    <xf numFmtId="170" fontId="39" fillId="64" borderId="1" xfId="289" applyNumberFormat="1" applyFont="1" applyFill="1" applyAlignment="1" applyProtection="1">
      <alignment vertical="center"/>
    </xf>
    <xf numFmtId="166" fontId="39" fillId="64" borderId="1" xfId="39" applyNumberFormat="1" applyFont="1" applyFill="1" applyAlignment="1" applyProtection="1">
      <alignment vertical="center"/>
    </xf>
    <xf numFmtId="0" fontId="39" fillId="7" borderId="14" xfId="296" applyNumberFormat="1" applyFont="1" applyFill="1" applyBorder="1" applyAlignment="1" applyProtection="1">
      <alignment wrapText="1"/>
    </xf>
    <xf numFmtId="170" fontId="39" fillId="7" borderId="14" xfId="289" applyNumberFormat="1" applyFont="1" applyFill="1" applyBorder="1" applyAlignment="1" applyProtection="1">
      <alignment vertical="center"/>
    </xf>
    <xf numFmtId="166" fontId="39" fillId="7" borderId="14" xfId="39" applyNumberFormat="1" applyFont="1" applyFill="1" applyBorder="1" applyAlignment="1" applyProtection="1">
      <alignment vertical="center"/>
    </xf>
    <xf numFmtId="0" fontId="84" fillId="65" borderId="1" xfId="7" applyFont="1" applyFill="1" applyAlignment="1">
      <alignment horizontal="center" vertical="center" wrapText="1"/>
    </xf>
    <xf numFmtId="9" fontId="84" fillId="65" borderId="1" xfId="31" applyFont="1" applyFill="1" applyAlignment="1">
      <alignment horizontal="center" vertical="center" wrapText="1"/>
    </xf>
    <xf numFmtId="0" fontId="89" fillId="2" borderId="38" xfId="7" applyFont="1" applyFill="1" applyBorder="1" applyAlignment="1">
      <alignment horizontal="left" vertical="center"/>
    </xf>
    <xf numFmtId="3" fontId="88" fillId="0" borderId="1" xfId="7" applyNumberFormat="1" applyFont="1" applyAlignment="1">
      <alignment horizontal="center" vertical="center"/>
    </xf>
    <xf numFmtId="0" fontId="89" fillId="2" borderId="39" xfId="7" applyFont="1" applyFill="1" applyBorder="1" applyAlignment="1">
      <alignment horizontal="left" vertical="center"/>
    </xf>
    <xf numFmtId="3" fontId="88" fillId="10" borderId="1" xfId="7" applyNumberFormat="1" applyFont="1" applyFill="1" applyAlignment="1">
      <alignment horizontal="center" vertical="center"/>
    </xf>
    <xf numFmtId="0" fontId="89" fillId="2" borderId="40" xfId="7" applyFont="1" applyFill="1" applyBorder="1" applyAlignment="1">
      <alignment horizontal="left" vertical="center"/>
    </xf>
    <xf numFmtId="0" fontId="39" fillId="4" borderId="0" xfId="0" applyFont="1" applyFill="1"/>
    <xf numFmtId="0" fontId="86" fillId="63" borderId="1" xfId="296" applyNumberFormat="1" applyFont="1" applyFill="1" applyAlignment="1" applyProtection="1">
      <alignment horizontal="center" vertical="center"/>
    </xf>
    <xf numFmtId="0" fontId="86" fillId="63" borderId="1" xfId="296" applyNumberFormat="1" applyFont="1" applyFill="1" applyAlignment="1" applyProtection="1">
      <alignment horizontal="center"/>
    </xf>
    <xf numFmtId="0" fontId="86" fillId="63" borderId="1" xfId="296" applyNumberFormat="1" applyFont="1" applyFill="1" applyAlignment="1" applyProtection="1">
      <alignment horizontal="center" vertical="center" wrapText="1"/>
    </xf>
    <xf numFmtId="0" fontId="86" fillId="12" borderId="0" xfId="0" applyFont="1" applyFill="1" applyAlignment="1">
      <alignment horizontal="center" vertical="center"/>
    </xf>
    <xf numFmtId="0" fontId="84" fillId="6" borderId="1" xfId="9" applyFont="1" applyFill="1" applyAlignment="1">
      <alignment horizontal="center" vertical="center" wrapText="1"/>
    </xf>
    <xf numFmtId="0" fontId="84" fillId="6" borderId="12" xfId="9" applyFont="1" applyFill="1" applyBorder="1" applyAlignment="1">
      <alignment horizontal="center" vertical="center" wrapText="1"/>
    </xf>
    <xf numFmtId="17" fontId="84" fillId="6" borderId="14" xfId="9" quotePrefix="1" applyNumberFormat="1" applyFont="1" applyFill="1" applyBorder="1" applyAlignment="1">
      <alignment horizontal="center" vertical="center" wrapText="1"/>
    </xf>
    <xf numFmtId="0" fontId="84" fillId="6" borderId="14" xfId="9" applyFont="1" applyFill="1" applyBorder="1" applyAlignment="1">
      <alignment horizontal="center" vertical="center" wrapText="1"/>
    </xf>
    <xf numFmtId="0" fontId="84" fillId="6" borderId="1" xfId="260" applyFont="1" applyFill="1" applyBorder="1" applyAlignment="1">
      <alignment horizontal="center" vertical="center"/>
    </xf>
    <xf numFmtId="0" fontId="84" fillId="6" borderId="1" xfId="260" applyFont="1" applyFill="1" applyBorder="1" applyAlignment="1">
      <alignment horizontal="center" vertical="center" wrapText="1"/>
    </xf>
    <xf numFmtId="0" fontId="84" fillId="6" borderId="22" xfId="260" applyFont="1" applyFill="1" applyBorder="1" applyAlignment="1">
      <alignment horizontal="center" vertical="center" wrapText="1"/>
    </xf>
    <xf numFmtId="0" fontId="84" fillId="6" borderId="12" xfId="260" applyFont="1" applyFill="1" applyBorder="1" applyAlignment="1">
      <alignment horizontal="center" vertical="center"/>
    </xf>
    <xf numFmtId="0" fontId="84" fillId="6" borderId="22" xfId="260" applyFont="1" applyFill="1" applyBorder="1" applyAlignment="1">
      <alignment horizontal="center" vertical="center"/>
    </xf>
    <xf numFmtId="0" fontId="86" fillId="15" borderId="1" xfId="0" applyFont="1" applyFill="1" applyBorder="1" applyAlignment="1">
      <alignment horizontal="center" vertical="center"/>
    </xf>
    <xf numFmtId="0" fontId="42" fillId="15" borderId="1" xfId="16" applyFont="1" applyFill="1" applyBorder="1" applyAlignment="1">
      <alignment horizontal="center" vertical="center"/>
    </xf>
    <xf numFmtId="17" fontId="86" fillId="15" borderId="1" xfId="0" applyNumberFormat="1" applyFont="1" applyFill="1" applyBorder="1" applyAlignment="1">
      <alignment horizontal="center" vertical="center" wrapText="1"/>
    </xf>
    <xf numFmtId="0" fontId="42" fillId="15" borderId="1" xfId="16" applyFont="1" applyFill="1" applyBorder="1" applyAlignment="1">
      <alignment horizontal="center" vertical="center" wrapText="1"/>
    </xf>
    <xf numFmtId="17" fontId="86" fillId="15" borderId="1" xfId="0" quotePrefix="1" applyNumberFormat="1" applyFont="1" applyFill="1" applyBorder="1" applyAlignment="1">
      <alignment horizontal="center" vertical="center" wrapText="1"/>
    </xf>
    <xf numFmtId="0" fontId="83" fillId="20" borderId="14" xfId="0" applyFont="1" applyFill="1" applyBorder="1" applyAlignment="1">
      <alignment horizontal="center"/>
    </xf>
    <xf numFmtId="0" fontId="42" fillId="0" borderId="1" xfId="30" applyFont="1" applyFill="1" applyBorder="1" applyAlignment="1">
      <alignment horizontal="center"/>
    </xf>
    <xf numFmtId="0" fontId="42" fillId="7" borderId="1" xfId="30" applyFont="1" applyFill="1" applyBorder="1" applyAlignment="1">
      <alignment horizontal="center"/>
    </xf>
    <xf numFmtId="0" fontId="85" fillId="9" borderId="1" xfId="292" applyFont="1" applyFill="1" applyAlignment="1">
      <alignment horizontal="center" vertical="center"/>
    </xf>
    <xf numFmtId="0" fontId="85" fillId="9" borderId="1" xfId="292" applyFont="1" applyFill="1" applyAlignment="1">
      <alignment horizontal="center" vertical="center" textRotation="90"/>
    </xf>
    <xf numFmtId="0" fontId="1" fillId="0" borderId="1" xfId="292" applyFont="1"/>
    <xf numFmtId="3" fontId="1" fillId="0" borderId="1" xfId="292" applyNumberFormat="1" applyFont="1"/>
    <xf numFmtId="181" fontId="1" fillId="60" borderId="1" xfId="292" applyNumberFormat="1" applyFont="1" applyFill="1" applyAlignment="1">
      <alignment horizontal="right"/>
    </xf>
    <xf numFmtId="0" fontId="1" fillId="0" borderId="1" xfId="292" applyFont="1" applyFill="1"/>
    <xf numFmtId="0" fontId="1" fillId="0" borderId="13" xfId="292" applyFont="1" applyBorder="1"/>
    <xf numFmtId="0" fontId="1" fillId="10" borderId="1" xfId="292" applyFont="1" applyFill="1"/>
    <xf numFmtId="3" fontId="1" fillId="10" borderId="1" xfId="292" applyNumberFormat="1" applyFont="1" applyFill="1"/>
    <xf numFmtId="0" fontId="1" fillId="3" borderId="1" xfId="292" applyFont="1" applyFill="1"/>
    <xf numFmtId="3" fontId="1" fillId="3" borderId="1" xfId="292" applyNumberFormat="1" applyFont="1" applyFill="1"/>
    <xf numFmtId="2" fontId="1" fillId="3" borderId="1" xfId="292" applyNumberFormat="1" applyFont="1" applyFill="1"/>
    <xf numFmtId="2" fontId="1" fillId="10" borderId="1" xfId="292" applyNumberFormat="1" applyFont="1" applyFill="1"/>
    <xf numFmtId="0" fontId="1" fillId="9" borderId="1" xfId="292" applyFont="1" applyFill="1" applyAlignment="1">
      <alignment horizontal="center" vertical="center"/>
    </xf>
    <xf numFmtId="2" fontId="1" fillId="20" borderId="1" xfId="292" applyNumberFormat="1" applyFont="1" applyFill="1"/>
    <xf numFmtId="0" fontId="1" fillId="0" borderId="1" xfId="291" applyFont="1" applyBorder="1"/>
    <xf numFmtId="0" fontId="1" fillId="0" borderId="1" xfId="291" applyFont="1" applyBorder="1"/>
    <xf numFmtId="166" fontId="1" fillId="0" borderId="1" xfId="291" applyNumberFormat="1" applyFont="1" applyBorder="1"/>
    <xf numFmtId="0" fontId="1" fillId="0" borderId="1" xfId="23" applyNumberFormat="1" applyFont="1"/>
    <xf numFmtId="3" fontId="1" fillId="0" borderId="1" xfId="260" applyNumberFormat="1" applyFont="1"/>
    <xf numFmtId="0" fontId="1" fillId="0" borderId="1" xfId="275" applyFont="1" applyBorder="1"/>
    <xf numFmtId="3" fontId="1" fillId="7" borderId="11" xfId="275" applyNumberFormat="1" applyFont="1" applyFill="1" applyBorder="1" applyAlignment="1">
      <alignment vertical="center"/>
    </xf>
    <xf numFmtId="10" fontId="1" fillId="7" borderId="11" xfId="39" applyNumberFormat="1" applyFont="1" applyFill="1" applyBorder="1" applyAlignment="1">
      <alignment vertical="center"/>
    </xf>
    <xf numFmtId="0" fontId="1" fillId="7" borderId="16" xfId="275" applyFont="1" applyFill="1" applyBorder="1" applyAlignment="1">
      <alignment vertical="center"/>
    </xf>
    <xf numFmtId="10" fontId="1" fillId="3" borderId="16" xfId="271" applyNumberFormat="1" applyFont="1" applyFill="1" applyBorder="1" applyAlignment="1">
      <alignment horizontal="right" vertical="center"/>
    </xf>
    <xf numFmtId="3" fontId="1" fillId="0" borderId="1" xfId="39" applyNumberFormat="1" applyFont="1" applyBorder="1" applyAlignment="1">
      <alignment horizontal="right" vertical="center"/>
    </xf>
    <xf numFmtId="3" fontId="1" fillId="0" borderId="1" xfId="275" applyNumberFormat="1" applyFont="1" applyBorder="1" applyAlignment="1">
      <alignment horizontal="right" vertical="center"/>
    </xf>
    <xf numFmtId="10" fontId="1" fillId="0" borderId="1" xfId="275" applyNumberFormat="1" applyFont="1" applyBorder="1" applyAlignment="1">
      <alignment horizontal="right" vertical="center"/>
    </xf>
    <xf numFmtId="166" fontId="1" fillId="0" borderId="1" xfId="39" applyNumberFormat="1" applyFont="1" applyBorder="1" applyAlignment="1">
      <alignment horizontal="right" vertical="center"/>
    </xf>
    <xf numFmtId="3" fontId="1" fillId="0" borderId="1" xfId="275" applyNumberFormat="1" applyFont="1" applyBorder="1"/>
    <xf numFmtId="10" fontId="1" fillId="0" borderId="1" xfId="39" applyNumberFormat="1" applyFont="1" applyBorder="1"/>
    <xf numFmtId="0" fontId="1" fillId="0" borderId="1" xfId="291" applyFont="1" applyBorder="1" applyAlignment="1">
      <alignment horizontal="center"/>
    </xf>
    <xf numFmtId="3" fontId="1" fillId="0" borderId="1" xfId="291" applyNumberFormat="1" applyFont="1" applyBorder="1"/>
    <xf numFmtId="0" fontId="1" fillId="0" borderId="1" xfId="291" applyFont="1" applyBorder="1" applyAlignment="1">
      <alignment horizontal="center"/>
    </xf>
    <xf numFmtId="166" fontId="1" fillId="0" borderId="1" xfId="39" applyNumberFormat="1" applyFont="1" applyBorder="1"/>
    <xf numFmtId="0" fontId="1" fillId="0" borderId="1" xfId="291" quotePrefix="1" applyNumberFormat="1" applyFont="1" applyBorder="1" applyAlignment="1">
      <alignment horizontal="right"/>
    </xf>
    <xf numFmtId="17" fontId="1" fillId="0" borderId="1" xfId="291" quotePrefix="1" applyNumberFormat="1" applyFont="1" applyBorder="1" applyAlignment="1">
      <alignment horizontal="right"/>
    </xf>
    <xf numFmtId="0" fontId="1" fillId="0" borderId="1" xfId="292" applyFont="1" applyBorder="1"/>
    <xf numFmtId="0" fontId="1" fillId="0" borderId="1" xfId="291" applyFont="1" applyBorder="1" applyAlignment="1">
      <alignment horizontal="left"/>
    </xf>
    <xf numFmtId="0" fontId="1" fillId="0" borderId="1" xfId="291" applyFont="1" applyBorder="1" applyAlignment="1">
      <alignment horizontal="center" wrapText="1"/>
    </xf>
    <xf numFmtId="17" fontId="1" fillId="0" borderId="1" xfId="291" applyNumberFormat="1" applyFont="1" applyBorder="1"/>
    <xf numFmtId="0" fontId="1" fillId="0" borderId="1" xfId="274" applyFont="1" applyBorder="1" applyAlignment="1">
      <alignment vertical="center"/>
    </xf>
    <xf numFmtId="0" fontId="1" fillId="0" borderId="1" xfId="187" applyFont="1" applyBorder="1"/>
    <xf numFmtId="173" fontId="1" fillId="0" borderId="1" xfId="187" applyNumberFormat="1" applyFont="1" applyBorder="1"/>
    <xf numFmtId="174" fontId="1" fillId="0" borderId="1" xfId="187" applyNumberFormat="1" applyFont="1" applyBorder="1"/>
    <xf numFmtId="167" fontId="1" fillId="0" borderId="1" xfId="187" applyNumberFormat="1" applyFont="1" applyBorder="1"/>
    <xf numFmtId="0" fontId="1" fillId="0" borderId="1" xfId="263" applyFont="1" applyBorder="1"/>
    <xf numFmtId="10" fontId="1" fillId="0" borderId="1" xfId="263" applyNumberFormat="1" applyFont="1" applyBorder="1"/>
    <xf numFmtId="0" fontId="1" fillId="0" borderId="1" xfId="109" applyFont="1" applyBorder="1"/>
    <xf numFmtId="0" fontId="1" fillId="0" borderId="0" xfId="0" applyFont="1"/>
    <xf numFmtId="0" fontId="1" fillId="0" borderId="0" xfId="0" applyFont="1" applyAlignment="1">
      <alignment vertical="center"/>
    </xf>
    <xf numFmtId="10" fontId="1" fillId="21" borderId="17" xfId="0" applyNumberFormat="1" applyFont="1" applyFill="1" applyBorder="1" applyAlignment="1">
      <alignment horizontal="center"/>
    </xf>
    <xf numFmtId="3" fontId="1" fillId="0" borderId="17" xfId="0" applyNumberFormat="1" applyFont="1" applyBorder="1"/>
    <xf numFmtId="0" fontId="1" fillId="7" borderId="0" xfId="0" applyFont="1" applyFill="1"/>
    <xf numFmtId="10" fontId="1" fillId="7" borderId="0" xfId="0" applyNumberFormat="1" applyFont="1" applyFill="1"/>
    <xf numFmtId="10" fontId="1" fillId="21" borderId="1" xfId="0" applyNumberFormat="1" applyFont="1" applyFill="1" applyBorder="1" applyAlignment="1">
      <alignment horizontal="center"/>
    </xf>
    <xf numFmtId="10" fontId="1" fillId="7" borderId="1" xfId="0" applyNumberFormat="1" applyFont="1" applyFill="1" applyBorder="1"/>
    <xf numFmtId="3" fontId="1" fillId="0" borderId="1" xfId="0" applyNumberFormat="1" applyFont="1" applyBorder="1"/>
    <xf numFmtId="0" fontId="87" fillId="0" borderId="1" xfId="91" applyFont="1" applyFill="1" applyBorder="1" applyAlignment="1">
      <alignment horizontal="center" vertical="center" wrapText="1"/>
    </xf>
    <xf numFmtId="1" fontId="87" fillId="0" borderId="1" xfId="168" applyNumberFormat="1" applyFont="1" applyFill="1" applyBorder="1" applyAlignment="1">
      <alignment horizontal="center" vertical="center" wrapText="1"/>
    </xf>
    <xf numFmtId="0" fontId="1" fillId="0" borderId="1" xfId="290" applyFont="1"/>
    <xf numFmtId="14" fontId="1" fillId="0" borderId="1" xfId="290" applyNumberFormat="1" applyFont="1"/>
    <xf numFmtId="11" fontId="1" fillId="0" borderId="1" xfId="290" applyNumberFormat="1" applyFont="1"/>
    <xf numFmtId="0" fontId="1" fillId="0" borderId="12" xfId="291" applyFont="1" applyBorder="1"/>
    <xf numFmtId="0" fontId="1" fillId="0" borderId="1" xfId="273" applyFont="1" applyBorder="1"/>
    <xf numFmtId="0" fontId="1" fillId="7" borderId="11" xfId="10" applyFont="1" applyFill="1" applyBorder="1" applyAlignment="1">
      <alignment vertical="center"/>
    </xf>
    <xf numFmtId="3" fontId="1" fillId="7" borderId="11" xfId="10" applyNumberFormat="1" applyFont="1" applyFill="1" applyBorder="1" applyAlignment="1">
      <alignment vertical="center"/>
    </xf>
    <xf numFmtId="10" fontId="1" fillId="7" borderId="11" xfId="138" applyNumberFormat="1" applyFont="1" applyFill="1" applyBorder="1" applyAlignment="1">
      <alignment vertical="center"/>
    </xf>
    <xf numFmtId="0" fontId="1" fillId="0" borderId="1" xfId="273" applyFont="1" applyBorder="1" applyAlignment="1">
      <alignment horizontal="left"/>
    </xf>
    <xf numFmtId="0" fontId="1" fillId="0" borderId="1" xfId="273" applyFont="1" applyBorder="1"/>
    <xf numFmtId="0" fontId="1" fillId="3" borderId="11" xfId="9" applyFont="1" applyFill="1" applyBorder="1" applyAlignment="1">
      <alignment horizontal="left" vertical="center" wrapText="1"/>
    </xf>
    <xf numFmtId="3" fontId="1" fillId="3" borderId="11" xfId="9" applyNumberFormat="1" applyFont="1" applyFill="1" applyBorder="1" applyAlignment="1">
      <alignment horizontal="right" vertical="center"/>
    </xf>
    <xf numFmtId="0" fontId="1" fillId="3" borderId="12" xfId="9" applyFont="1" applyFill="1" applyBorder="1" applyAlignment="1">
      <alignment horizontal="left" vertical="center"/>
    </xf>
    <xf numFmtId="3" fontId="1" fillId="3" borderId="12" xfId="9" applyNumberFormat="1" applyFont="1" applyFill="1" applyBorder="1" applyAlignment="1">
      <alignment horizontal="right" vertical="center"/>
    </xf>
    <xf numFmtId="0" fontId="1" fillId="3" borderId="12" xfId="9" applyFont="1" applyFill="1" applyBorder="1" applyAlignment="1">
      <alignment horizontal="left" vertical="center" wrapText="1"/>
    </xf>
    <xf numFmtId="3" fontId="1" fillId="0" borderId="11" xfId="0" applyNumberFormat="1" applyFont="1" applyBorder="1"/>
    <xf numFmtId="10" fontId="1" fillId="3" borderId="11" xfId="9" applyNumberFormat="1" applyFont="1" applyFill="1" applyBorder="1" applyAlignment="1">
      <alignment horizontal="right" vertical="center"/>
    </xf>
    <xf numFmtId="0" fontId="1" fillId="0" borderId="1" xfId="269" applyFont="1" applyBorder="1"/>
    <xf numFmtId="1" fontId="1" fillId="0" borderId="1" xfId="269" applyNumberFormat="1" applyFont="1" applyBorder="1"/>
    <xf numFmtId="10" fontId="1" fillId="0" borderId="1" xfId="138" applyNumberFormat="1" applyFont="1" applyBorder="1"/>
    <xf numFmtId="0" fontId="89" fillId="2" borderId="0" xfId="0" applyFont="1" applyFill="1" applyAlignment="1">
      <alignment horizontal="center" vertical="center" wrapText="1"/>
    </xf>
    <xf numFmtId="0" fontId="39" fillId="0" borderId="1" xfId="0" applyFont="1" applyBorder="1" applyAlignment="1">
      <alignment horizontal="center"/>
    </xf>
    <xf numFmtId="0" fontId="42" fillId="4" borderId="1" xfId="16" applyFont="1" applyFill="1" applyBorder="1" applyAlignment="1">
      <alignment horizontal="center"/>
    </xf>
    <xf numFmtId="0" fontId="1" fillId="0" borderId="16" xfId="292" applyFont="1" applyBorder="1" applyAlignment="1">
      <alignment horizontal="center"/>
    </xf>
    <xf numFmtId="0" fontId="1" fillId="0" borderId="36" xfId="292" applyFont="1" applyBorder="1" applyAlignment="1">
      <alignment horizontal="center" vertical="center"/>
    </xf>
    <xf numFmtId="0" fontId="1" fillId="0" borderId="16" xfId="292" applyFont="1" applyBorder="1"/>
    <xf numFmtId="10" fontId="39" fillId="0" borderId="16" xfId="271" applyNumberFormat="1" applyFont="1" applyBorder="1"/>
    <xf numFmtId="0" fontId="1" fillId="0" borderId="17" xfId="292" applyFont="1" applyBorder="1" applyAlignment="1">
      <alignment horizontal="center" vertical="center"/>
    </xf>
    <xf numFmtId="0" fontId="1" fillId="0" borderId="37" xfId="292" applyFont="1" applyBorder="1" applyAlignment="1">
      <alignment horizontal="center" vertical="center"/>
    </xf>
    <xf numFmtId="0" fontId="1" fillId="0" borderId="1" xfId="292" applyFont="1" applyAlignment="1">
      <alignment horizontal="center" vertical="center"/>
    </xf>
    <xf numFmtId="0" fontId="1" fillId="0" borderId="1" xfId="292" applyFont="1" applyAlignment="1">
      <alignment horizontal="center" vertical="center" wrapText="1"/>
    </xf>
    <xf numFmtId="186" fontId="1" fillId="0" borderId="1" xfId="292" applyNumberFormat="1" applyFont="1"/>
    <xf numFmtId="167" fontId="39" fillId="0" borderId="1" xfId="270" applyNumberFormat="1" applyFont="1"/>
    <xf numFmtId="10" fontId="39" fillId="0" borderId="1" xfId="271" applyNumberFormat="1" applyFont="1" applyAlignment="1">
      <alignment horizontal="center"/>
    </xf>
    <xf numFmtId="167" fontId="39" fillId="0" borderId="1" xfId="270" applyNumberFormat="1" applyFont="1" applyAlignment="1">
      <alignment horizontal="center"/>
    </xf>
    <xf numFmtId="167" fontId="39" fillId="0" borderId="1" xfId="270" applyNumberFormat="1" applyFont="1" applyAlignment="1"/>
    <xf numFmtId="0" fontId="88" fillId="0" borderId="1" xfId="15" applyFont="1"/>
    <xf numFmtId="2" fontId="1" fillId="0" borderId="1" xfId="292" applyNumberFormat="1" applyFont="1"/>
    <xf numFmtId="0" fontId="98" fillId="0" borderId="1" xfId="292" applyFont="1"/>
    <xf numFmtId="166" fontId="39" fillId="0" borderId="1" xfId="271" applyNumberFormat="1" applyFont="1"/>
    <xf numFmtId="9" fontId="39" fillId="0" borderId="1" xfId="271" applyFont="1"/>
    <xf numFmtId="168" fontId="1" fillId="0" borderId="1" xfId="292" applyNumberFormat="1" applyFont="1"/>
    <xf numFmtId="0" fontId="1" fillId="20" borderId="1" xfId="292" applyFont="1" applyFill="1"/>
    <xf numFmtId="3" fontId="1" fillId="20" borderId="1" xfId="292" applyNumberFormat="1" applyFont="1" applyFill="1"/>
    <xf numFmtId="1" fontId="39" fillId="0" borderId="1" xfId="294" applyNumberFormat="1" applyFont="1" applyBorder="1"/>
    <xf numFmtId="14" fontId="39" fillId="0" borderId="1" xfId="294" applyNumberFormat="1" applyFont="1" applyBorder="1"/>
    <xf numFmtId="3" fontId="39" fillId="0" borderId="1" xfId="294" applyNumberFormat="1" applyFont="1" applyBorder="1"/>
    <xf numFmtId="166" fontId="39" fillId="0" borderId="1" xfId="295" applyNumberFormat="1" applyFont="1"/>
    <xf numFmtId="0" fontId="88" fillId="0" borderId="1" xfId="7" applyFont="1"/>
    <xf numFmtId="168" fontId="88" fillId="0" borderId="1" xfId="7" applyNumberFormat="1" applyFont="1"/>
    <xf numFmtId="3" fontId="88" fillId="0" borderId="1" xfId="7" applyNumberFormat="1" applyFont="1"/>
    <xf numFmtId="10" fontId="88" fillId="0" borderId="1" xfId="7" applyNumberFormat="1" applyFont="1"/>
    <xf numFmtId="171" fontId="88" fillId="0" borderId="1" xfId="7" applyNumberFormat="1" applyFont="1"/>
    <xf numFmtId="14" fontId="88" fillId="0" borderId="1" xfId="7" applyNumberFormat="1" applyFont="1"/>
    <xf numFmtId="184" fontId="88" fillId="0" borderId="1" xfId="7" applyNumberFormat="1" applyFont="1"/>
    <xf numFmtId="4" fontId="88" fillId="0" borderId="1" xfId="7" applyNumberFormat="1" applyFont="1"/>
    <xf numFmtId="17" fontId="84" fillId="6" borderId="12" xfId="275" quotePrefix="1" applyNumberFormat="1" applyFont="1" applyFill="1" applyBorder="1" applyAlignment="1">
      <alignment horizontal="center" vertical="center" wrapText="1"/>
    </xf>
    <xf numFmtId="0" fontId="1" fillId="7" borderId="11" xfId="275" applyFont="1" applyFill="1" applyBorder="1" applyAlignment="1">
      <alignment vertical="center"/>
    </xf>
    <xf numFmtId="0" fontId="42" fillId="4" borderId="0" xfId="16" applyFont="1" applyFill="1" applyAlignment="1">
      <alignment horizontal="center"/>
    </xf>
    <xf numFmtId="176" fontId="39" fillId="0" borderId="1" xfId="173" applyNumberFormat="1" applyFont="1"/>
    <xf numFmtId="176" fontId="88" fillId="0" borderId="1" xfId="7" applyNumberFormat="1" applyFont="1"/>
    <xf numFmtId="10" fontId="39" fillId="0" borderId="1" xfId="31" applyNumberFormat="1" applyFont="1"/>
    <xf numFmtId="172" fontId="88" fillId="0" borderId="1" xfId="7" applyNumberFormat="1" applyFont="1"/>
    <xf numFmtId="166" fontId="88" fillId="0" borderId="1" xfId="7" applyNumberFormat="1" applyFont="1"/>
    <xf numFmtId="167" fontId="39" fillId="0" borderId="1" xfId="173" applyNumberFormat="1" applyFont="1"/>
    <xf numFmtId="3" fontId="39" fillId="0" borderId="1" xfId="173" applyNumberFormat="1" applyFont="1"/>
    <xf numFmtId="172" fontId="88" fillId="0" borderId="1" xfId="173" applyNumberFormat="1" applyFont="1"/>
    <xf numFmtId="172" fontId="39" fillId="0" borderId="1" xfId="173" applyNumberFormat="1" applyFont="1"/>
    <xf numFmtId="0" fontId="88" fillId="0" borderId="1" xfId="7" applyNumberFormat="1" applyFont="1"/>
    <xf numFmtId="3" fontId="88" fillId="0" borderId="1" xfId="173" applyNumberFormat="1" applyFont="1"/>
    <xf numFmtId="3" fontId="39" fillId="0" borderId="1" xfId="31" applyNumberFormat="1" applyFont="1"/>
    <xf numFmtId="3" fontId="88" fillId="0" borderId="1" xfId="31" applyNumberFormat="1" applyFont="1"/>
    <xf numFmtId="0" fontId="1" fillId="0" borderId="1" xfId="269" applyFont="1"/>
    <xf numFmtId="2" fontId="1" fillId="0" borderId="1" xfId="269" applyNumberFormat="1" applyFont="1"/>
    <xf numFmtId="3" fontId="39" fillId="0" borderId="1" xfId="269" applyNumberFormat="1" applyFont="1" applyBorder="1"/>
    <xf numFmtId="0" fontId="1" fillId="0" borderId="1" xfId="269" applyFont="1" applyFill="1"/>
    <xf numFmtId="3" fontId="39" fillId="0" borderId="1" xfId="269" applyNumberFormat="1" applyFont="1" applyFill="1"/>
    <xf numFmtId="3" fontId="87" fillId="0" borderId="1" xfId="269" applyNumberFormat="1" applyFont="1" applyFill="1"/>
    <xf numFmtId="2" fontId="39" fillId="0" borderId="0" xfId="0" applyNumberFormat="1" applyFont="1"/>
    <xf numFmtId="2" fontId="88" fillId="0" borderId="1" xfId="7" applyNumberFormat="1" applyFont="1"/>
    <xf numFmtId="182" fontId="39" fillId="0" borderId="1" xfId="173" applyNumberFormat="1" applyFont="1"/>
    <xf numFmtId="183" fontId="39" fillId="0" borderId="1" xfId="173" applyNumberFormat="1" applyFont="1"/>
    <xf numFmtId="180" fontId="88" fillId="0" borderId="1" xfId="7" applyNumberFormat="1" applyFont="1"/>
    <xf numFmtId="14" fontId="39" fillId="0" borderId="1" xfId="260" applyNumberFormat="1" applyFont="1"/>
    <xf numFmtId="0" fontId="1" fillId="0" borderId="1" xfId="269" applyFont="1" applyAlignment="1">
      <alignment vertical="center"/>
    </xf>
    <xf numFmtId="0" fontId="39" fillId="0" borderId="1" xfId="271" applyNumberFormat="1" applyFont="1"/>
    <xf numFmtId="10" fontId="1" fillId="0" borderId="1" xfId="269" applyNumberFormat="1" applyFont="1"/>
    <xf numFmtId="0" fontId="39" fillId="0" borderId="1" xfId="270" applyNumberFormat="1" applyFont="1"/>
    <xf numFmtId="0" fontId="83" fillId="0" borderId="1" xfId="269" applyFont="1" applyAlignment="1">
      <alignment horizontal="center"/>
    </xf>
    <xf numFmtId="0" fontId="1" fillId="0" borderId="1" xfId="269" applyFont="1" applyAlignment="1">
      <alignment wrapText="1"/>
    </xf>
    <xf numFmtId="17" fontId="1" fillId="0" borderId="1" xfId="269" applyNumberFormat="1" applyFont="1"/>
    <xf numFmtId="0" fontId="42" fillId="0" borderId="0" xfId="16" applyFont="1" applyAlignment="1">
      <alignment horizontal="left" vertical="center"/>
    </xf>
    <xf numFmtId="0" fontId="39" fillId="0" borderId="1" xfId="292" applyFont="1" applyFill="1" applyBorder="1"/>
    <xf numFmtId="2" fontId="87" fillId="0" borderId="1" xfId="168" applyNumberFormat="1" applyFont="1" applyFill="1" applyBorder="1" applyAlignment="1">
      <alignment horizontal="left" vertical="center" wrapText="1" indent="1"/>
    </xf>
    <xf numFmtId="168" fontId="39" fillId="0" borderId="1" xfId="168" applyNumberFormat="1" applyFont="1" applyFill="1" applyBorder="1" applyAlignment="1">
      <alignment horizontal="center" vertical="center" wrapText="1"/>
    </xf>
    <xf numFmtId="0" fontId="39" fillId="0" borderId="1" xfId="292" applyFont="1" applyFill="1" applyBorder="1" applyAlignment="1"/>
    <xf numFmtId="0" fontId="87" fillId="0" borderId="1" xfId="91" applyFont="1" applyFill="1" applyBorder="1" applyAlignment="1">
      <alignment horizontal="center" vertical="center" wrapText="1"/>
    </xf>
    <xf numFmtId="188" fontId="39" fillId="0" borderId="1" xfId="167" applyNumberFormat="1" applyFont="1" applyFill="1" applyBorder="1" applyAlignment="1">
      <alignment horizontal="center" vertical="center" wrapText="1"/>
    </xf>
    <xf numFmtId="2" fontId="87" fillId="0" borderId="1" xfId="167" applyNumberFormat="1" applyFont="1" applyFill="1" applyBorder="1" applyAlignment="1">
      <alignment horizontal="left" vertical="center" wrapText="1" indent="1"/>
    </xf>
    <xf numFmtId="0" fontId="39" fillId="0" borderId="1" xfId="279" applyFont="1" applyFill="1" applyBorder="1"/>
    <xf numFmtId="168" fontId="39" fillId="0" borderId="1" xfId="167" applyNumberFormat="1" applyFont="1" applyFill="1" applyBorder="1" applyAlignment="1">
      <alignment horizontal="center" vertical="center" wrapText="1"/>
    </xf>
    <xf numFmtId="168" fontId="87" fillId="0" borderId="1" xfId="167" applyNumberFormat="1" applyFont="1" applyFill="1" applyBorder="1" applyAlignment="1">
      <alignment horizontal="center" vertical="center" wrapText="1"/>
    </xf>
    <xf numFmtId="168" fontId="39" fillId="0" borderId="1" xfId="292" applyNumberFormat="1" applyFont="1" applyFill="1" applyBorder="1" applyAlignment="1">
      <alignment horizontal="center" vertical="center" wrapText="1"/>
    </xf>
    <xf numFmtId="168" fontId="39" fillId="0" borderId="1" xfId="292" applyNumberFormat="1" applyFont="1" applyFill="1" applyBorder="1"/>
    <xf numFmtId="168" fontId="87" fillId="0" borderId="1" xfId="168" applyNumberFormat="1" applyFont="1" applyFill="1" applyBorder="1" applyAlignment="1">
      <alignment horizontal="center" vertical="center" wrapText="1"/>
    </xf>
    <xf numFmtId="0" fontId="88" fillId="0" borderId="1" xfId="7" applyFont="1" applyAlignment="1">
      <alignment horizontal="center"/>
    </xf>
    <xf numFmtId="166" fontId="39" fillId="0" borderId="1" xfId="31" applyNumberFormat="1" applyFont="1"/>
    <xf numFmtId="17" fontId="88" fillId="0" borderId="1" xfId="7" applyNumberFormat="1" applyFont="1"/>
    <xf numFmtId="179" fontId="88" fillId="0" borderId="1" xfId="7" applyNumberFormat="1" applyFont="1"/>
    <xf numFmtId="0" fontId="39" fillId="0" borderId="1" xfId="296" applyNumberFormat="1" applyFont="1" applyProtection="1"/>
    <xf numFmtId="0" fontId="42" fillId="4" borderId="1" xfId="16" applyNumberFormat="1" applyFont="1" applyFill="1" applyBorder="1" applyAlignment="1" applyProtection="1">
      <alignment horizontal="center"/>
    </xf>
    <xf numFmtId="0" fontId="39" fillId="0" borderId="1" xfId="296" applyNumberFormat="1" applyFont="1" applyAlignment="1" applyProtection="1">
      <alignment horizontal="center" vertical="center" wrapText="1"/>
    </xf>
    <xf numFmtId="187" fontId="39" fillId="0" borderId="1" xfId="296" applyNumberFormat="1" applyFont="1" applyAlignment="1" applyProtection="1">
      <alignment horizontal="left" vertical="top"/>
    </xf>
    <xf numFmtId="3" fontId="39" fillId="0" borderId="1" xfId="296" applyNumberFormat="1" applyFont="1" applyAlignment="1" applyProtection="1">
      <alignment horizontal="left" vertical="top"/>
    </xf>
    <xf numFmtId="168" fontId="39" fillId="0" borderId="1" xfId="296" applyNumberFormat="1" applyFont="1" applyProtection="1"/>
    <xf numFmtId="179" fontId="39" fillId="0" borderId="1" xfId="296" applyNumberFormat="1" applyFont="1" applyProtection="1"/>
    <xf numFmtId="10" fontId="39" fillId="0" borderId="1" xfId="39" applyNumberFormat="1" applyFont="1" applyProtection="1"/>
    <xf numFmtId="3" fontId="39" fillId="0" borderId="1" xfId="296" applyNumberFormat="1" applyFont="1" applyProtection="1"/>
    <xf numFmtId="166" fontId="39" fillId="0" borderId="1" xfId="39" applyNumberFormat="1" applyFont="1" applyProtection="1"/>
    <xf numFmtId="3" fontId="39" fillId="0" borderId="1" xfId="289" applyNumberFormat="1" applyFont="1" applyProtection="1"/>
    <xf numFmtId="170" fontId="39" fillId="0" borderId="1" xfId="296" applyNumberFormat="1" applyFont="1" applyProtection="1"/>
    <xf numFmtId="43" fontId="39" fillId="0" borderId="1" xfId="296" applyNumberFormat="1" applyFont="1" applyProtection="1"/>
    <xf numFmtId="167" fontId="39" fillId="0" borderId="1" xfId="289" applyNumberFormat="1" applyFont="1" applyProtection="1"/>
    <xf numFmtId="170" fontId="39" fillId="0" borderId="1" xfId="289" applyNumberFormat="1" applyFont="1" applyProtection="1"/>
    <xf numFmtId="0" fontId="85" fillId="12" borderId="1" xfId="292" applyFont="1" applyFill="1" applyAlignment="1">
      <alignment vertical="center" wrapText="1"/>
    </xf>
    <xf numFmtId="0" fontId="85" fillId="12" borderId="1" xfId="292" applyFont="1" applyFill="1" applyAlignment="1">
      <alignment horizontal="center" vertical="center" wrapText="1"/>
    </xf>
    <xf numFmtId="0" fontId="88" fillId="57" borderId="1" xfId="292" applyFont="1" applyFill="1" applyAlignment="1">
      <alignment vertical="center" wrapText="1"/>
    </xf>
    <xf numFmtId="10" fontId="88" fillId="57" borderId="1" xfId="292" applyNumberFormat="1" applyFont="1" applyFill="1" applyAlignment="1">
      <alignment horizontal="center" vertical="center" wrapText="1"/>
    </xf>
    <xf numFmtId="0" fontId="88" fillId="3" borderId="1" xfId="292" applyFont="1" applyFill="1" applyAlignment="1">
      <alignment vertical="center" wrapText="1"/>
    </xf>
    <xf numFmtId="10" fontId="88" fillId="3" borderId="1" xfId="292" applyNumberFormat="1" applyFont="1" applyFill="1" applyAlignment="1">
      <alignment horizontal="center" vertical="center" wrapText="1"/>
    </xf>
    <xf numFmtId="0" fontId="85" fillId="12" borderId="22" xfId="292" applyFont="1" applyFill="1" applyBorder="1" applyAlignment="1">
      <alignment vertical="center" wrapText="1"/>
    </xf>
    <xf numFmtId="17" fontId="85" fillId="12" borderId="1" xfId="292" applyNumberFormat="1" applyFont="1" applyFill="1" applyAlignment="1">
      <alignment vertical="center" wrapText="1"/>
    </xf>
    <xf numFmtId="0" fontId="88" fillId="57" borderId="33" xfId="292" applyFont="1" applyFill="1" applyBorder="1" applyAlignment="1">
      <alignment vertical="center" wrapText="1"/>
    </xf>
    <xf numFmtId="3" fontId="88" fillId="57" borderId="1" xfId="292" applyNumberFormat="1" applyFont="1" applyFill="1" applyAlignment="1">
      <alignment vertical="center" wrapText="1"/>
    </xf>
    <xf numFmtId="10" fontId="88" fillId="57" borderId="1" xfId="292" applyNumberFormat="1" applyFont="1" applyFill="1" applyAlignment="1">
      <alignment vertical="center" wrapText="1"/>
    </xf>
    <xf numFmtId="0" fontId="88" fillId="57" borderId="1" xfId="292" applyFont="1" applyFill="1" applyAlignment="1">
      <alignment vertical="center" wrapText="1"/>
    </xf>
    <xf numFmtId="3" fontId="88" fillId="3" borderId="1" xfId="292" applyNumberFormat="1" applyFont="1" applyFill="1" applyAlignment="1">
      <alignment vertical="center" wrapText="1"/>
    </xf>
    <xf numFmtId="10" fontId="88" fillId="3" borderId="1" xfId="292" applyNumberFormat="1" applyFont="1" applyFill="1" applyAlignment="1">
      <alignment vertical="center" wrapText="1"/>
    </xf>
    <xf numFmtId="0" fontId="88" fillId="3" borderId="1" xfId="292" applyFont="1" applyFill="1" applyAlignment="1">
      <alignment vertical="center" wrapText="1"/>
    </xf>
    <xf numFmtId="0" fontId="85" fillId="12" borderId="25" xfId="0" applyFont="1" applyFill="1" applyBorder="1" applyAlignment="1">
      <alignment horizontal="justify" vertical="center" wrapText="1"/>
    </xf>
    <xf numFmtId="0" fontId="84" fillId="12" borderId="29" xfId="0" applyFont="1" applyFill="1" applyBorder="1" applyAlignment="1">
      <alignment horizontal="center" vertical="center" wrapText="1"/>
    </xf>
    <xf numFmtId="0" fontId="84" fillId="12" borderId="27" xfId="0" applyFont="1" applyFill="1" applyBorder="1" applyAlignment="1">
      <alignment horizontal="center" vertical="center" wrapText="1"/>
    </xf>
    <xf numFmtId="0" fontId="84" fillId="12" borderId="28" xfId="0" applyFont="1" applyFill="1" applyBorder="1" applyAlignment="1">
      <alignment horizontal="center" vertical="center" wrapText="1"/>
    </xf>
    <xf numFmtId="0" fontId="85" fillId="12" borderId="26" xfId="0" applyFont="1" applyFill="1" applyBorder="1" applyAlignment="1">
      <alignment horizontal="center" vertical="center" wrapText="1"/>
    </xf>
    <xf numFmtId="0" fontId="84" fillId="12" borderId="1" xfId="0" applyFont="1" applyFill="1" applyBorder="1" applyAlignment="1">
      <alignment horizontal="center" vertical="center" wrapText="1"/>
    </xf>
    <xf numFmtId="17" fontId="88" fillId="61" borderId="1" xfId="0" applyNumberFormat="1" applyFont="1" applyFill="1" applyBorder="1" applyAlignment="1">
      <alignment horizontal="center" vertical="center" wrapText="1"/>
    </xf>
    <xf numFmtId="10" fontId="88" fillId="3" borderId="1" xfId="0" applyNumberFormat="1" applyFont="1" applyFill="1" applyBorder="1" applyAlignment="1">
      <alignment horizontal="center" vertical="center" wrapText="1"/>
    </xf>
    <xf numFmtId="10" fontId="88" fillId="57" borderId="1" xfId="0" applyNumberFormat="1" applyFont="1" applyFill="1" applyBorder="1" applyAlignment="1">
      <alignment horizontal="center" vertical="center" wrapText="1"/>
    </xf>
    <xf numFmtId="0" fontId="84" fillId="8" borderId="0" xfId="0" applyFont="1" applyFill="1" applyAlignment="1">
      <alignment horizontal="center" vertical="center" wrapText="1"/>
    </xf>
    <xf numFmtId="0" fontId="89" fillId="9" borderId="0" xfId="0" applyFont="1" applyFill="1" applyAlignment="1">
      <alignment horizontal="left" vertical="center" wrapText="1"/>
    </xf>
    <xf numFmtId="10" fontId="88" fillId="10" borderId="0" xfId="0" applyNumberFormat="1" applyFont="1" applyFill="1" applyAlignment="1">
      <alignment horizontal="center" vertical="center" wrapText="1"/>
    </xf>
    <xf numFmtId="3" fontId="88" fillId="10" borderId="0" xfId="0" applyNumberFormat="1" applyFont="1" applyFill="1" applyAlignment="1">
      <alignment horizontal="center" vertical="center" wrapText="1"/>
    </xf>
    <xf numFmtId="0" fontId="89" fillId="14" borderId="0" xfId="0" applyFont="1" applyFill="1" applyAlignment="1">
      <alignment horizontal="left" vertical="center" wrapText="1"/>
    </xf>
    <xf numFmtId="10" fontId="88" fillId="3" borderId="0" xfId="0" applyNumberFormat="1" applyFont="1" applyFill="1" applyAlignment="1">
      <alignment horizontal="center" vertical="center" wrapText="1"/>
    </xf>
    <xf numFmtId="3" fontId="88" fillId="3" borderId="0" xfId="0" applyNumberFormat="1" applyFont="1" applyFill="1" applyAlignment="1">
      <alignment horizontal="center" vertical="center" wrapText="1"/>
    </xf>
    <xf numFmtId="0" fontId="88" fillId="10" borderId="0" xfId="0" applyFont="1" applyFill="1" applyAlignment="1">
      <alignment horizontal="center" vertical="center" wrapText="1"/>
    </xf>
    <xf numFmtId="0" fontId="88" fillId="3" borderId="0" xfId="0" applyFont="1" applyFill="1" applyAlignment="1">
      <alignment horizontal="center" vertical="center" wrapText="1"/>
    </xf>
    <xf numFmtId="0" fontId="89" fillId="11" borderId="0" xfId="0" applyFont="1" applyFill="1" applyAlignment="1">
      <alignment horizontal="center" vertical="center" wrapText="1"/>
    </xf>
    <xf numFmtId="10" fontId="89" fillId="11" borderId="0" xfId="0" applyNumberFormat="1" applyFont="1" applyFill="1" applyAlignment="1">
      <alignment horizontal="center" vertical="center" wrapText="1"/>
    </xf>
    <xf numFmtId="3" fontId="89" fillId="11" borderId="0" xfId="0" applyNumberFormat="1" applyFont="1" applyFill="1" applyAlignment="1">
      <alignment horizontal="center" vertical="center" wrapText="1"/>
    </xf>
    <xf numFmtId="0" fontId="84" fillId="6" borderId="14" xfId="260" applyFont="1" applyFill="1" applyBorder="1" applyAlignment="1">
      <alignment horizontal="center" vertical="center"/>
    </xf>
    <xf numFmtId="0" fontId="84" fillId="6" borderId="15" xfId="260" applyFont="1" applyFill="1" applyBorder="1" applyAlignment="1">
      <alignment horizontal="center" vertical="center"/>
    </xf>
    <xf numFmtId="0" fontId="84" fillId="6" borderId="24" xfId="260" applyFont="1" applyFill="1" applyBorder="1" applyAlignment="1">
      <alignment horizontal="center" vertical="center"/>
    </xf>
    <xf numFmtId="0" fontId="84" fillId="6" borderId="14" xfId="260" applyFont="1" applyFill="1" applyBorder="1" applyAlignment="1">
      <alignment horizontal="center" vertical="center" wrapText="1"/>
    </xf>
    <xf numFmtId="0" fontId="39" fillId="0" borderId="0" xfId="0" applyFont="1" applyAlignment="1">
      <alignment horizontal="left" vertical="center" wrapText="1"/>
    </xf>
    <xf numFmtId="0" fontId="39" fillId="58" borderId="0" xfId="0" applyFont="1" applyFill="1" applyAlignment="1">
      <alignment horizontal="center" vertical="center" wrapText="1"/>
    </xf>
    <xf numFmtId="8" fontId="39" fillId="58" borderId="0" xfId="0" applyNumberFormat="1" applyFont="1" applyFill="1" applyAlignment="1">
      <alignment horizontal="center" vertical="center" wrapText="1"/>
    </xf>
    <xf numFmtId="8" fontId="39" fillId="0" borderId="0" xfId="0" applyNumberFormat="1" applyFont="1" applyAlignment="1">
      <alignment horizontal="left" vertical="center" wrapText="1"/>
    </xf>
    <xf numFmtId="0" fontId="39" fillId="0" borderId="0" xfId="0" applyFont="1" applyAlignment="1">
      <alignment horizontal="center" vertical="center" wrapText="1"/>
    </xf>
    <xf numFmtId="8" fontId="39" fillId="0" borderId="0" xfId="0" applyNumberFormat="1" applyFont="1" applyAlignment="1">
      <alignment horizontal="center" vertical="center" wrapText="1"/>
    </xf>
    <xf numFmtId="10" fontId="39" fillId="0" borderId="0" xfId="0" applyNumberFormat="1" applyFont="1" applyAlignment="1">
      <alignment horizontal="left" vertical="center" wrapText="1"/>
    </xf>
    <xf numFmtId="0" fontId="86" fillId="15" borderId="0" xfId="0" applyFont="1" applyFill="1" applyAlignment="1">
      <alignment horizontal="center" vertical="center"/>
    </xf>
    <xf numFmtId="0" fontId="86" fillId="15" borderId="0" xfId="0" applyFont="1" applyFill="1" applyAlignment="1">
      <alignment horizontal="center" vertical="center" wrapText="1"/>
    </xf>
    <xf numFmtId="1" fontId="86" fillId="15" borderId="0" xfId="0" quotePrefix="1" applyNumberFormat="1" applyFont="1" applyFill="1" applyAlignment="1">
      <alignment horizontal="center" vertical="center" wrapText="1"/>
    </xf>
    <xf numFmtId="0" fontId="86" fillId="15" borderId="0" xfId="0" applyFont="1" applyFill="1" applyAlignment="1">
      <alignment horizontal="center" vertical="center" wrapText="1"/>
    </xf>
    <xf numFmtId="0" fontId="87" fillId="24" borderId="0" xfId="0" applyFont="1" applyFill="1" applyAlignment="1">
      <alignment horizontal="center" vertical="center" wrapText="1"/>
    </xf>
    <xf numFmtId="10" fontId="87" fillId="7" borderId="1" xfId="82" applyNumberFormat="1" applyFont="1" applyFill="1" applyAlignment="1">
      <alignment horizontal="center" vertical="center"/>
    </xf>
    <xf numFmtId="0" fontId="39" fillId="16" borderId="0" xfId="0" applyFont="1" applyFill="1" applyAlignment="1">
      <alignment vertical="center" wrapText="1"/>
    </xf>
    <xf numFmtId="2" fontId="39" fillId="17" borderId="1" xfId="81" applyNumberFormat="1" applyFont="1" applyFill="1" applyAlignment="1">
      <alignment horizontal="center" vertical="center"/>
    </xf>
    <xf numFmtId="10" fontId="39" fillId="17" borderId="1" xfId="82" applyNumberFormat="1" applyFont="1" applyFill="1" applyAlignment="1">
      <alignment horizontal="center" vertical="center"/>
    </xf>
    <xf numFmtId="0" fontId="39" fillId="24" borderId="0" xfId="0" applyFont="1" applyFill="1" applyAlignment="1">
      <alignment vertical="center" wrapText="1"/>
    </xf>
    <xf numFmtId="10" fontId="39" fillId="7" borderId="1" xfId="82" applyNumberFormat="1" applyFont="1" applyFill="1" applyAlignment="1">
      <alignment horizontal="center" vertical="center"/>
    </xf>
    <xf numFmtId="0" fontId="86" fillId="15" borderId="1" xfId="292" applyFont="1" applyFill="1" applyAlignment="1">
      <alignment horizontal="center" vertical="center" wrapText="1"/>
    </xf>
    <xf numFmtId="0" fontId="86" fillId="15" borderId="1" xfId="292" applyFont="1" applyFill="1" applyAlignment="1">
      <alignment vertical="center" wrapText="1"/>
    </xf>
    <xf numFmtId="0" fontId="83" fillId="2" borderId="1" xfId="292" applyFont="1" applyFill="1"/>
    <xf numFmtId="0" fontId="1" fillId="66" borderId="1" xfId="292" applyFont="1" applyFill="1"/>
    <xf numFmtId="167" fontId="39" fillId="66" borderId="1" xfId="270" applyNumberFormat="1" applyFont="1" applyFill="1"/>
    <xf numFmtId="1" fontId="39" fillId="66" borderId="1" xfId="271" applyNumberFormat="1" applyFont="1" applyFill="1" applyAlignment="1">
      <alignment vertical="center"/>
    </xf>
    <xf numFmtId="166" fontId="39" fillId="66" borderId="1" xfId="271" applyNumberFormat="1" applyFont="1" applyFill="1" applyAlignment="1">
      <alignment vertical="center"/>
    </xf>
    <xf numFmtId="167" fontId="39" fillId="0" borderId="1" xfId="270" applyNumberFormat="1" applyFont="1" applyAlignment="1">
      <alignment vertical="center"/>
    </xf>
    <xf numFmtId="166" fontId="39" fillId="0" borderId="1" xfId="271" applyNumberFormat="1" applyFont="1" applyAlignment="1">
      <alignment vertical="center"/>
    </xf>
    <xf numFmtId="167" fontId="39" fillId="66" borderId="1" xfId="270" applyNumberFormat="1" applyFont="1" applyFill="1" applyAlignment="1">
      <alignment vertical="center"/>
    </xf>
    <xf numFmtId="167" fontId="83" fillId="0" borderId="1" xfId="270" applyNumberFormat="1" applyFont="1" applyAlignment="1">
      <alignment vertical="center"/>
    </xf>
    <xf numFmtId="166" fontId="83" fillId="0" borderId="1" xfId="271" applyNumberFormat="1" applyFont="1" applyAlignment="1">
      <alignment vertical="center"/>
    </xf>
    <xf numFmtId="167" fontId="83" fillId="66" borderId="1" xfId="270" applyNumberFormat="1" applyFont="1" applyFill="1" applyAlignment="1">
      <alignment vertical="center"/>
    </xf>
    <xf numFmtId="166" fontId="83" fillId="66" borderId="1" xfId="271" applyNumberFormat="1" applyFont="1" applyFill="1" applyAlignment="1">
      <alignment vertical="center"/>
    </xf>
    <xf numFmtId="3" fontId="1" fillId="66" borderId="1" xfId="292" applyNumberFormat="1" applyFont="1" applyFill="1" applyAlignment="1">
      <alignment horizontal="center" vertical="center"/>
    </xf>
    <xf numFmtId="167" fontId="88" fillId="10" borderId="1" xfId="270" applyNumberFormat="1" applyFont="1" applyFill="1" applyAlignment="1">
      <alignment horizontal="center" vertical="center"/>
    </xf>
    <xf numFmtId="167" fontId="1" fillId="66" borderId="1" xfId="270" applyNumberFormat="1" applyFont="1" applyFill="1" applyAlignment="1">
      <alignment horizontal="right" vertical="center"/>
    </xf>
    <xf numFmtId="167" fontId="1" fillId="66" borderId="1" xfId="270" applyNumberFormat="1" applyFont="1" applyFill="1" applyAlignment="1">
      <alignment horizontal="center" vertical="center"/>
    </xf>
    <xf numFmtId="3" fontId="1" fillId="0" borderId="1" xfId="292" applyNumberFormat="1" applyFont="1" applyAlignment="1">
      <alignment horizontal="center" vertical="center"/>
    </xf>
    <xf numFmtId="167" fontId="88" fillId="0" borderId="1" xfId="270" applyNumberFormat="1" applyFont="1" applyAlignment="1">
      <alignment horizontal="center" vertical="center"/>
    </xf>
    <xf numFmtId="167" fontId="39" fillId="0" borderId="1" xfId="270" applyNumberFormat="1" applyFont="1" applyAlignment="1">
      <alignment horizontal="center" vertical="center"/>
    </xf>
    <xf numFmtId="167" fontId="39" fillId="66" borderId="1" xfId="270" applyNumberFormat="1" applyFont="1" applyFill="1" applyAlignment="1">
      <alignment horizontal="center" vertical="center"/>
    </xf>
    <xf numFmtId="3" fontId="83" fillId="66" borderId="1" xfId="292" applyNumberFormat="1" applyFont="1" applyFill="1" applyAlignment="1">
      <alignment horizontal="center" vertical="center"/>
    </xf>
    <xf numFmtId="167" fontId="89" fillId="10" borderId="1" xfId="270" applyNumberFormat="1" applyFont="1" applyFill="1" applyAlignment="1">
      <alignment horizontal="center" vertical="center"/>
    </xf>
    <xf numFmtId="167" fontId="83" fillId="66" borderId="1" xfId="270" applyNumberFormat="1" applyFont="1" applyFill="1" applyAlignment="1">
      <alignment horizontal="right" vertical="center"/>
    </xf>
    <xf numFmtId="167" fontId="83" fillId="66" borderId="1" xfId="270" applyNumberFormat="1" applyFont="1" applyFill="1" applyAlignment="1">
      <alignment horizontal="center" vertical="center"/>
    </xf>
    <xf numFmtId="0" fontId="86" fillId="15" borderId="1" xfId="292" applyFont="1" applyFill="1" applyAlignment="1">
      <alignment wrapText="1"/>
    </xf>
    <xf numFmtId="0" fontId="86" fillId="15" borderId="1" xfId="292" applyFont="1" applyFill="1" applyAlignment="1">
      <alignment horizontal="center"/>
    </xf>
    <xf numFmtId="0" fontId="1" fillId="66" borderId="1" xfId="292" applyFont="1" applyFill="1" applyAlignment="1">
      <alignment horizontal="center"/>
    </xf>
    <xf numFmtId="167" fontId="39" fillId="66" borderId="1" xfId="270" applyNumberFormat="1" applyFont="1" applyFill="1" applyAlignment="1">
      <alignment horizontal="center"/>
    </xf>
    <xf numFmtId="1" fontId="1" fillId="0" borderId="1" xfId="292" applyNumberFormat="1" applyFont="1"/>
    <xf numFmtId="0" fontId="1" fillId="0" borderId="1" xfId="292" applyFont="1" applyAlignment="1">
      <alignment horizontal="center"/>
    </xf>
    <xf numFmtId="166" fontId="39" fillId="66" borderId="1" xfId="271" applyNumberFormat="1" applyFont="1" applyFill="1" applyAlignment="1">
      <alignment horizontal="center" vertical="center"/>
    </xf>
    <xf numFmtId="166" fontId="39" fillId="0" borderId="1" xfId="271" applyNumberFormat="1" applyFont="1" applyAlignment="1">
      <alignment horizontal="center" vertical="center"/>
    </xf>
    <xf numFmtId="166" fontId="83" fillId="66" borderId="1" xfId="271" applyNumberFormat="1" applyFont="1" applyFill="1" applyAlignment="1">
      <alignment horizontal="center" vertical="center"/>
    </xf>
    <xf numFmtId="0" fontId="86" fillId="15" borderId="1" xfId="292" applyFont="1" applyFill="1" applyAlignment="1">
      <alignment vertical="top" wrapText="1"/>
    </xf>
    <xf numFmtId="3" fontId="88" fillId="0" borderId="1" xfId="292" applyNumberFormat="1" applyFont="1"/>
    <xf numFmtId="0" fontId="84" fillId="59" borderId="19" xfId="0" applyFont="1" applyFill="1" applyBorder="1" applyAlignment="1">
      <alignment horizontal="center" vertical="center"/>
    </xf>
    <xf numFmtId="0" fontId="84" fillId="59" borderId="20" xfId="0" applyFont="1" applyFill="1" applyBorder="1" applyAlignment="1">
      <alignment horizontal="center" vertical="center"/>
    </xf>
    <xf numFmtId="0" fontId="84" fillId="59" borderId="21" xfId="0" applyFont="1" applyFill="1" applyBorder="1" applyAlignment="1">
      <alignment horizontal="center" vertical="center"/>
    </xf>
    <xf numFmtId="0" fontId="87" fillId="2" borderId="0" xfId="0" applyFont="1" applyFill="1" applyAlignment="1">
      <alignment horizontal="left" vertical="center"/>
    </xf>
    <xf numFmtId="3" fontId="39" fillId="58" borderId="0" xfId="0" applyNumberFormat="1" applyFont="1" applyFill="1" applyAlignment="1">
      <alignment horizontal="center" vertical="center"/>
    </xf>
    <xf numFmtId="166" fontId="39" fillId="58" borderId="0" xfId="0" applyNumberFormat="1" applyFont="1" applyFill="1" applyAlignment="1">
      <alignment horizontal="center" vertical="center"/>
    </xf>
    <xf numFmtId="166" fontId="39" fillId="0" borderId="0" xfId="0" applyNumberFormat="1" applyFont="1" applyAlignment="1">
      <alignment horizontal="center" vertical="center"/>
    </xf>
    <xf numFmtId="0" fontId="39" fillId="58" borderId="0" xfId="0" quotePrefix="1" applyFont="1" applyFill="1" applyAlignment="1">
      <alignment horizontal="center" vertical="center"/>
    </xf>
    <xf numFmtId="0" fontId="39" fillId="58" borderId="0" xfId="0" applyFont="1" applyFill="1" applyAlignment="1">
      <alignment vertical="center"/>
    </xf>
    <xf numFmtId="0" fontId="39" fillId="0" borderId="0" xfId="0" quotePrefix="1" applyFont="1" applyAlignment="1">
      <alignment horizontal="center" vertical="center"/>
    </xf>
    <xf numFmtId="0" fontId="39" fillId="0" borderId="0" xfId="0" applyFont="1" applyAlignment="1">
      <alignment vertical="center"/>
    </xf>
    <xf numFmtId="185" fontId="39" fillId="0" borderId="1" xfId="84" applyNumberFormat="1" applyFont="1" applyFill="1" applyBorder="1"/>
    <xf numFmtId="0" fontId="84" fillId="59" borderId="31" xfId="0" applyFont="1" applyFill="1" applyBorder="1" applyAlignment="1">
      <alignment horizontal="center" vertical="center"/>
    </xf>
    <xf numFmtId="0" fontId="84" fillId="59" borderId="33" xfId="0" applyFont="1" applyFill="1" applyBorder="1" applyAlignment="1">
      <alignment horizontal="center" vertical="center"/>
    </xf>
    <xf numFmtId="0" fontId="84" fillId="59" borderId="33" xfId="0" applyFont="1" applyFill="1" applyBorder="1" applyAlignment="1">
      <alignment horizontal="center" vertical="center"/>
    </xf>
    <xf numFmtId="0" fontId="84" fillId="59" borderId="34" xfId="0" applyFont="1" applyFill="1" applyBorder="1" applyAlignment="1">
      <alignment horizontal="center" vertical="center"/>
    </xf>
    <xf numFmtId="0" fontId="84" fillId="59" borderId="32" xfId="0" applyFont="1" applyFill="1" applyBorder="1" applyAlignment="1">
      <alignment horizontal="center" vertical="center"/>
    </xf>
    <xf numFmtId="0" fontId="84" fillId="59" borderId="22" xfId="0" applyFont="1" applyFill="1" applyBorder="1" applyAlignment="1">
      <alignment horizontal="center" vertical="center"/>
    </xf>
    <xf numFmtId="0" fontId="84" fillId="59" borderId="22" xfId="0" applyFont="1" applyFill="1" applyBorder="1" applyAlignment="1">
      <alignment horizontal="center" vertical="center"/>
    </xf>
    <xf numFmtId="0" fontId="84" fillId="59" borderId="35" xfId="0" applyFont="1" applyFill="1" applyBorder="1" applyAlignment="1">
      <alignment horizontal="center" vertical="center"/>
    </xf>
    <xf numFmtId="10" fontId="39" fillId="58" borderId="0" xfId="0" applyNumberFormat="1" applyFont="1" applyFill="1" applyAlignment="1">
      <alignment horizontal="center" vertical="center"/>
    </xf>
    <xf numFmtId="0" fontId="39" fillId="0" borderId="0" xfId="0" applyFont="1" applyAlignment="1">
      <alignment wrapText="1"/>
    </xf>
    <xf numFmtId="166" fontId="39" fillId="0" borderId="0" xfId="0" applyNumberFormat="1" applyFont="1"/>
    <xf numFmtId="166" fontId="39" fillId="16" borderId="1" xfId="39" applyNumberFormat="1" applyFont="1" applyFill="1" applyAlignment="1" applyProtection="1">
      <alignment vertical="center"/>
    </xf>
  </cellXfs>
  <cellStyles count="297">
    <cellStyle name="0" xfId="151" xr:uid="{00000000-0005-0000-0000-000000000000}"/>
    <cellStyle name="20% - Énfasis1 2" xfId="93" xr:uid="{00000000-0005-0000-0000-000001000000}"/>
    <cellStyle name="20% - Énfasis1 3" xfId="116" xr:uid="{00000000-0005-0000-0000-000002000000}"/>
    <cellStyle name="20% - Énfasis1 4" xfId="222" xr:uid="{00000000-0005-0000-0000-000003000000}"/>
    <cellStyle name="20% - Énfasis2 2" xfId="226" xr:uid="{00000000-0005-0000-0000-000004000000}"/>
    <cellStyle name="20% - Énfasis3 2" xfId="230" xr:uid="{00000000-0005-0000-0000-000005000000}"/>
    <cellStyle name="20% - Énfasis4 2" xfId="234" xr:uid="{00000000-0005-0000-0000-000006000000}"/>
    <cellStyle name="20% - Énfasis5 2" xfId="238" xr:uid="{00000000-0005-0000-0000-000007000000}"/>
    <cellStyle name="20% - Énfasis6 2" xfId="242" xr:uid="{00000000-0005-0000-0000-000008000000}"/>
    <cellStyle name="40% - Énfasis1 2" xfId="223" xr:uid="{00000000-0005-0000-0000-000009000000}"/>
    <cellStyle name="40% - Énfasis2 2" xfId="227" xr:uid="{00000000-0005-0000-0000-00000A000000}"/>
    <cellStyle name="40% - Énfasis3 2" xfId="231" xr:uid="{00000000-0005-0000-0000-00000B000000}"/>
    <cellStyle name="40% - Énfasis4 2" xfId="235" xr:uid="{00000000-0005-0000-0000-00000C000000}"/>
    <cellStyle name="40% - Énfasis5 2" xfId="239" xr:uid="{00000000-0005-0000-0000-00000D000000}"/>
    <cellStyle name="40% - Énfasis6 2" xfId="243" xr:uid="{00000000-0005-0000-0000-00000E000000}"/>
    <cellStyle name="60% - Énfasis1 2" xfId="224" xr:uid="{00000000-0005-0000-0000-00000F000000}"/>
    <cellStyle name="60% - Énfasis2 2" xfId="228" xr:uid="{00000000-0005-0000-0000-000010000000}"/>
    <cellStyle name="60% - Énfasis3 2" xfId="232" xr:uid="{00000000-0005-0000-0000-000011000000}"/>
    <cellStyle name="60% - Énfasis4 2" xfId="236" xr:uid="{00000000-0005-0000-0000-000012000000}"/>
    <cellStyle name="60% - Énfasis5 2" xfId="240" xr:uid="{00000000-0005-0000-0000-000013000000}"/>
    <cellStyle name="60% - Énfasis6 2" xfId="244" xr:uid="{00000000-0005-0000-0000-000014000000}"/>
    <cellStyle name="Bueno 2" xfId="209" xr:uid="{00000000-0005-0000-0000-000015000000}"/>
    <cellStyle name="Cálculo 2" xfId="214" xr:uid="{00000000-0005-0000-0000-000016000000}"/>
    <cellStyle name="Celda de comprobación 2" xfId="216" xr:uid="{00000000-0005-0000-0000-000017000000}"/>
    <cellStyle name="Celda vinculada 2" xfId="215" xr:uid="{00000000-0005-0000-0000-000018000000}"/>
    <cellStyle name="Encabezado 1 2" xfId="205" xr:uid="{00000000-0005-0000-0000-000019000000}"/>
    <cellStyle name="Encabezado 4 2" xfId="208" xr:uid="{00000000-0005-0000-0000-00001A000000}"/>
    <cellStyle name="Énfasis1 2" xfId="221" xr:uid="{00000000-0005-0000-0000-00001B000000}"/>
    <cellStyle name="Énfasis2 2" xfId="225" xr:uid="{00000000-0005-0000-0000-00001C000000}"/>
    <cellStyle name="Énfasis3 2" xfId="229" xr:uid="{00000000-0005-0000-0000-00001D000000}"/>
    <cellStyle name="Énfasis4 2" xfId="233" xr:uid="{00000000-0005-0000-0000-00001E000000}"/>
    <cellStyle name="Énfasis5 2" xfId="237" xr:uid="{00000000-0005-0000-0000-00001F000000}"/>
    <cellStyle name="Énfasis6 2" xfId="241" xr:uid="{00000000-0005-0000-0000-000020000000}"/>
    <cellStyle name="Entrada 2" xfId="212" xr:uid="{00000000-0005-0000-0000-000021000000}"/>
    <cellStyle name="Hipervínculo" xfId="16" builtinId="8"/>
    <cellStyle name="Hipervínculo 2" xfId="3" xr:uid="{00000000-0005-0000-0000-000023000000}"/>
    <cellStyle name="Hipervínculo 2 2" xfId="30" xr:uid="{00000000-0005-0000-0000-000024000000}"/>
    <cellStyle name="Hipervínculo 3" xfId="84" xr:uid="{00000000-0005-0000-0000-000025000000}"/>
    <cellStyle name="Incorrecto 2" xfId="210" xr:uid="{00000000-0005-0000-0000-000026000000}"/>
    <cellStyle name="Millares 10" xfId="140" xr:uid="{00000000-0005-0000-0000-000028000000}"/>
    <cellStyle name="Millares 11" xfId="147" xr:uid="{00000000-0005-0000-0000-000029000000}"/>
    <cellStyle name="Millares 12" xfId="153" xr:uid="{00000000-0005-0000-0000-00002A000000}"/>
    <cellStyle name="Millares 13" xfId="160" xr:uid="{00000000-0005-0000-0000-00002B000000}"/>
    <cellStyle name="Millares 14" xfId="26" xr:uid="{00000000-0005-0000-0000-00002C000000}"/>
    <cellStyle name="Millares 14 2" xfId="289" xr:uid="{00000000-0005-0000-0000-00002D000000}"/>
    <cellStyle name="Millares 15" xfId="161" xr:uid="{00000000-0005-0000-0000-00002E000000}"/>
    <cellStyle name="Millares 16" xfId="6" xr:uid="{00000000-0005-0000-0000-00002F000000}"/>
    <cellStyle name="Millares 16 2" xfId="29" xr:uid="{00000000-0005-0000-0000-000030000000}"/>
    <cellStyle name="Millares 16 3" xfId="74" xr:uid="{00000000-0005-0000-0000-000031000000}"/>
    <cellStyle name="Millares 17" xfId="164" xr:uid="{00000000-0005-0000-0000-000032000000}"/>
    <cellStyle name="Millares 18" xfId="173" xr:uid="{00000000-0005-0000-0000-000033000000}"/>
    <cellStyle name="Millares 19" xfId="175" xr:uid="{00000000-0005-0000-0000-000034000000}"/>
    <cellStyle name="Millares 2" xfId="19" xr:uid="{00000000-0005-0000-0000-000035000000}"/>
    <cellStyle name="Millares 2 2" xfId="24" xr:uid="{00000000-0005-0000-0000-000036000000}"/>
    <cellStyle name="Millares 2 3" xfId="44" xr:uid="{00000000-0005-0000-0000-000037000000}"/>
    <cellStyle name="Millares 2 3 2" xfId="57" xr:uid="{00000000-0005-0000-0000-000038000000}"/>
    <cellStyle name="Millares 2 3 2 2" xfId="97" xr:uid="{00000000-0005-0000-0000-000039000000}"/>
    <cellStyle name="Millares 2 3 2 2 2" xfId="111" xr:uid="{00000000-0005-0000-0000-00003A000000}"/>
    <cellStyle name="Millares 2 4" xfId="53" xr:uid="{00000000-0005-0000-0000-00003B000000}"/>
    <cellStyle name="Millares 2 5" xfId="76" xr:uid="{00000000-0005-0000-0000-00003C000000}"/>
    <cellStyle name="Millares 2 6" xfId="135" xr:uid="{00000000-0005-0000-0000-00003D000000}"/>
    <cellStyle name="Millares 2 6 2" xfId="179" xr:uid="{00000000-0005-0000-0000-00003E000000}"/>
    <cellStyle name="Millares 2 6 2 2" xfId="270" xr:uid="{00000000-0005-0000-0000-00003F000000}"/>
    <cellStyle name="Millares 2 6 3" xfId="267" xr:uid="{00000000-0005-0000-0000-000040000000}"/>
    <cellStyle name="Millares 2 7" xfId="157" xr:uid="{00000000-0005-0000-0000-000041000000}"/>
    <cellStyle name="Millares 2 8" xfId="172" xr:uid="{00000000-0005-0000-0000-000042000000}"/>
    <cellStyle name="Millares 2 9" xfId="262" xr:uid="{00000000-0005-0000-0000-000043000000}"/>
    <cellStyle name="Millares 20" xfId="180" xr:uid="{00000000-0005-0000-0000-000044000000}"/>
    <cellStyle name="Millares 21" xfId="183" xr:uid="{00000000-0005-0000-0000-000045000000}"/>
    <cellStyle name="Millares 22" xfId="189" xr:uid="{00000000-0005-0000-0000-000046000000}"/>
    <cellStyle name="Millares 23" xfId="194" xr:uid="{00000000-0005-0000-0000-000047000000}"/>
    <cellStyle name="Millares 24" xfId="198" xr:uid="{00000000-0005-0000-0000-000048000000}"/>
    <cellStyle name="Millares 25" xfId="203" xr:uid="{00000000-0005-0000-0000-000049000000}"/>
    <cellStyle name="Millares 26" xfId="249" xr:uid="{00000000-0005-0000-0000-00004A000000}"/>
    <cellStyle name="Millares 3" xfId="21" xr:uid="{00000000-0005-0000-0000-00004B000000}"/>
    <cellStyle name="Millares 3 2" xfId="38" xr:uid="{00000000-0005-0000-0000-00004C000000}"/>
    <cellStyle name="Millares 4" xfId="32" xr:uid="{00000000-0005-0000-0000-00004D000000}"/>
    <cellStyle name="Millares 5" xfId="69" xr:uid="{00000000-0005-0000-0000-00004E000000}"/>
    <cellStyle name="Millares 6" xfId="81" xr:uid="{00000000-0005-0000-0000-00004F000000}"/>
    <cellStyle name="Millares 7" xfId="88" xr:uid="{00000000-0005-0000-0000-000050000000}"/>
    <cellStyle name="Millares 8" xfId="108" xr:uid="{00000000-0005-0000-0000-000051000000}"/>
    <cellStyle name="Millares 9" xfId="136" xr:uid="{00000000-0005-0000-0000-000052000000}"/>
    <cellStyle name="Moneda 2" xfId="40" xr:uid="{00000000-0005-0000-0000-000053000000}"/>
    <cellStyle name="Moneda 2 2" xfId="145" xr:uid="{00000000-0005-0000-0000-000054000000}"/>
    <cellStyle name="Moneda 2 3" xfId="167" xr:uid="{00000000-0005-0000-0000-000055000000}"/>
    <cellStyle name="Moneda 2 5" xfId="146" xr:uid="{00000000-0005-0000-0000-000056000000}"/>
    <cellStyle name="Moneda 2 5 2" xfId="168" xr:uid="{00000000-0005-0000-0000-000057000000}"/>
    <cellStyle name="Moneda 3" xfId="59" xr:uid="{00000000-0005-0000-0000-000058000000}"/>
    <cellStyle name="Moneda 4" xfId="112" xr:uid="{00000000-0005-0000-0000-000059000000}"/>
    <cellStyle name="Moneda 5" xfId="143" xr:uid="{00000000-0005-0000-0000-00005A000000}"/>
    <cellStyle name="Neutral 2" xfId="211" xr:uid="{00000000-0005-0000-0000-00005B000000}"/>
    <cellStyle name="Normal" xfId="0" builtinId="0"/>
    <cellStyle name="Normal 10" xfId="35" xr:uid="{00000000-0005-0000-0000-00005D000000}"/>
    <cellStyle name="Normal 10 2" xfId="42" xr:uid="{00000000-0005-0000-0000-00005E000000}"/>
    <cellStyle name="Normal 11" xfId="54" xr:uid="{00000000-0005-0000-0000-00005F000000}"/>
    <cellStyle name="Normal 12" xfId="62" xr:uid="{00000000-0005-0000-0000-000060000000}"/>
    <cellStyle name="Normal 12 2" xfId="176" xr:uid="{00000000-0005-0000-0000-000061000000}"/>
    <cellStyle name="Normal 12 3" xfId="191" xr:uid="{00000000-0005-0000-0000-000062000000}"/>
    <cellStyle name="Normal 12 4" xfId="200" xr:uid="{00000000-0005-0000-0000-000063000000}"/>
    <cellStyle name="Normal 12 5" xfId="251" xr:uid="{00000000-0005-0000-0000-000064000000}"/>
    <cellStyle name="Normal 12 6" xfId="260" xr:uid="{00000000-0005-0000-0000-000065000000}"/>
    <cellStyle name="Normal 12 7" xfId="287" xr:uid="{00000000-0005-0000-0000-000066000000}"/>
    <cellStyle name="Normal 12 7 2" xfId="296" xr:uid="{CFFEB7AB-F4E4-42C3-82BC-4F94C84D64C1}"/>
    <cellStyle name="Normal 13" xfId="64" xr:uid="{00000000-0005-0000-0000-000067000000}"/>
    <cellStyle name="Normal 14" xfId="66" xr:uid="{00000000-0005-0000-0000-000068000000}"/>
    <cellStyle name="Normal 15" xfId="68" xr:uid="{00000000-0005-0000-0000-000069000000}"/>
    <cellStyle name="Normal 16" xfId="80" xr:uid="{00000000-0005-0000-0000-00006A000000}"/>
    <cellStyle name="Normal 17" xfId="83" xr:uid="{00000000-0005-0000-0000-00006B000000}"/>
    <cellStyle name="Normal 18" xfId="12" xr:uid="{00000000-0005-0000-0000-00006C000000}"/>
    <cellStyle name="Normal 18 2" xfId="106" xr:uid="{00000000-0005-0000-0000-00006D000000}"/>
    <cellStyle name="Normal 18 2 2" xfId="253" xr:uid="{00000000-0005-0000-0000-00006E000000}"/>
    <cellStyle name="Normal 18 2 2 2" xfId="292" xr:uid="{F72EC248-5786-419D-A463-7A6F0437D905}"/>
    <cellStyle name="Normal 19" xfId="86" xr:uid="{00000000-0005-0000-0000-00006F000000}"/>
    <cellStyle name="Normal 19 2" xfId="109" xr:uid="{00000000-0005-0000-0000-000070000000}"/>
    <cellStyle name="Normal 2" xfId="1" xr:uid="{00000000-0005-0000-0000-000071000000}"/>
    <cellStyle name="Normal 2 10" xfId="130" xr:uid="{00000000-0005-0000-0000-000072000000}"/>
    <cellStyle name="Normal 2 11" xfId="174" xr:uid="{00000000-0005-0000-0000-000073000000}"/>
    <cellStyle name="Normal 2 12" xfId="181" xr:uid="{00000000-0005-0000-0000-000074000000}"/>
    <cellStyle name="Normal 2 13" xfId="185" xr:uid="{00000000-0005-0000-0000-000075000000}"/>
    <cellStyle name="Normal 2 14" xfId="187" xr:uid="{00000000-0005-0000-0000-000076000000}"/>
    <cellStyle name="Normal 2 14 2" xfId="269" xr:uid="{00000000-0005-0000-0000-000077000000}"/>
    <cellStyle name="Normal 2 15" xfId="188" xr:uid="{00000000-0005-0000-0000-000078000000}"/>
    <cellStyle name="Normal 2 16" xfId="278" xr:uid="{00000000-0005-0000-0000-000079000000}"/>
    <cellStyle name="Normal 2 17" xfId="288" xr:uid="{00000000-0005-0000-0000-00007A000000}"/>
    <cellStyle name="Normal 2 2" xfId="23" xr:uid="{00000000-0005-0000-0000-00007B000000}"/>
    <cellStyle name="Normal 2 2 2" xfId="117" xr:uid="{00000000-0005-0000-0000-00007C000000}"/>
    <cellStyle name="Normal 2 3" xfId="9" xr:uid="{00000000-0005-0000-0000-00007D000000}"/>
    <cellStyle name="Normal 2 3 2" xfId="103" xr:uid="{00000000-0005-0000-0000-00007E000000}"/>
    <cellStyle name="Normal 2 3 2 2" xfId="255" xr:uid="{00000000-0005-0000-0000-00007F000000}"/>
    <cellStyle name="Normal 2 3 2 2 2" xfId="274" xr:uid="{00000000-0005-0000-0000-000080000000}"/>
    <cellStyle name="Normal 2 3 3" xfId="10" xr:uid="{00000000-0005-0000-0000-000081000000}"/>
    <cellStyle name="Normal 2 3 3 2" xfId="104" xr:uid="{00000000-0005-0000-0000-000082000000}"/>
    <cellStyle name="Normal 2 3 3 2 2" xfId="256" xr:uid="{00000000-0005-0000-0000-000083000000}"/>
    <cellStyle name="Normal 2 3 3 2 2 2" xfId="275" xr:uid="{00000000-0005-0000-0000-000084000000}"/>
    <cellStyle name="Normal 2 3 4" xfId="126" xr:uid="{00000000-0005-0000-0000-000085000000}"/>
    <cellStyle name="Normal 2 4" xfId="85" xr:uid="{00000000-0005-0000-0000-000086000000}"/>
    <cellStyle name="Normal 2 5" xfId="91" xr:uid="{00000000-0005-0000-0000-000087000000}"/>
    <cellStyle name="Normal 2 6" xfId="94" xr:uid="{00000000-0005-0000-0000-000088000000}"/>
    <cellStyle name="Normal 2 7" xfId="49" xr:uid="{00000000-0005-0000-0000-000089000000}"/>
    <cellStyle name="Normal 2 8" xfId="101" xr:uid="{00000000-0005-0000-0000-00008A000000}"/>
    <cellStyle name="Normal 2 9" xfId="102" xr:uid="{00000000-0005-0000-0000-00008B000000}"/>
    <cellStyle name="Normal 2 9 2" xfId="125" xr:uid="{00000000-0005-0000-0000-00008C000000}"/>
    <cellStyle name="Normal 2 9 3" xfId="252" xr:uid="{00000000-0005-0000-0000-00008D000000}"/>
    <cellStyle name="Normal 2 9 3 2" xfId="273" xr:uid="{00000000-0005-0000-0000-00008E000000}"/>
    <cellStyle name="Normal 2 9 3 2 2" xfId="291" xr:uid="{1B999D5C-D1A2-4E7A-A767-09CBA8CD8F2A}"/>
    <cellStyle name="Normal 20" xfId="89" xr:uid="{00000000-0005-0000-0000-00008F000000}"/>
    <cellStyle name="Normal 21" xfId="25" xr:uid="{00000000-0005-0000-0000-000090000000}"/>
    <cellStyle name="Normal 22" xfId="121" xr:uid="{00000000-0005-0000-0000-000091000000}"/>
    <cellStyle name="Normal 22 2" xfId="276" xr:uid="{00000000-0005-0000-0000-000092000000}"/>
    <cellStyle name="Normal 23" xfId="123" xr:uid="{00000000-0005-0000-0000-000093000000}"/>
    <cellStyle name="Normal 24" xfId="2" xr:uid="{00000000-0005-0000-0000-000094000000}"/>
    <cellStyle name="Normal 24 2" xfId="27" xr:uid="{00000000-0005-0000-0000-000095000000}"/>
    <cellStyle name="Normal 24 2 2" xfId="46" xr:uid="{00000000-0005-0000-0000-000096000000}"/>
    <cellStyle name="Normal 24 2 2 2" xfId="58" xr:uid="{00000000-0005-0000-0000-000097000000}"/>
    <cellStyle name="Normal 24 3" xfId="72" xr:uid="{00000000-0005-0000-0000-000098000000}"/>
    <cellStyle name="Normal 25" xfId="124" xr:uid="{00000000-0005-0000-0000-000099000000}"/>
    <cellStyle name="Normal 26" xfId="132" xr:uid="{00000000-0005-0000-0000-00009A000000}"/>
    <cellStyle name="Normal 27" xfId="139" xr:uid="{00000000-0005-0000-0000-00009B000000}"/>
    <cellStyle name="Normal 28" xfId="148" xr:uid="{00000000-0005-0000-0000-00009C000000}"/>
    <cellStyle name="Normal 29" xfId="150" xr:uid="{00000000-0005-0000-0000-00009D000000}"/>
    <cellStyle name="Normal 3" xfId="7" xr:uid="{00000000-0005-0000-0000-00009E000000}"/>
    <cellStyle name="Normal 3 2" xfId="43" xr:uid="{00000000-0005-0000-0000-00009F000000}"/>
    <cellStyle name="Normal 3 2 2" xfId="55" xr:uid="{00000000-0005-0000-0000-0000A0000000}"/>
    <cellStyle name="Normal 3 3" xfId="71" xr:uid="{00000000-0005-0000-0000-0000A1000000}"/>
    <cellStyle name="Normal 3 4" xfId="79" xr:uid="{00000000-0005-0000-0000-0000A2000000}"/>
    <cellStyle name="Normal 3 5" xfId="115" xr:uid="{00000000-0005-0000-0000-0000A3000000}"/>
    <cellStyle name="Normal 3 6" xfId="129" xr:uid="{00000000-0005-0000-0000-0000A4000000}"/>
    <cellStyle name="Normal 3 7" xfId="142" xr:uid="{00000000-0005-0000-0000-0000A5000000}"/>
    <cellStyle name="Normal 3 7 2" xfId="178" xr:uid="{00000000-0005-0000-0000-0000A6000000}"/>
    <cellStyle name="Normal 3 7 2 2" xfId="277" xr:uid="{00000000-0005-0000-0000-0000A7000000}"/>
    <cellStyle name="Normal 3 7 3" xfId="268" xr:uid="{00000000-0005-0000-0000-0000A8000000}"/>
    <cellStyle name="Normal 30" xfId="152" xr:uid="{00000000-0005-0000-0000-0000A9000000}"/>
    <cellStyle name="Normal 31" xfId="158" xr:uid="{00000000-0005-0000-0000-0000AA000000}"/>
    <cellStyle name="Normal 32" xfId="165" xr:uid="{00000000-0005-0000-0000-0000AB000000}"/>
    <cellStyle name="Normal 33" xfId="182" xr:uid="{00000000-0005-0000-0000-0000AC000000}"/>
    <cellStyle name="Normal 34" xfId="186" xr:uid="{00000000-0005-0000-0000-0000AD000000}"/>
    <cellStyle name="Normal 35" xfId="190" xr:uid="{00000000-0005-0000-0000-0000AE000000}"/>
    <cellStyle name="Normal 36" xfId="192" xr:uid="{00000000-0005-0000-0000-0000AF000000}"/>
    <cellStyle name="Normal 37" xfId="195" xr:uid="{00000000-0005-0000-0000-0000B0000000}"/>
    <cellStyle name="Normal 37 2" xfId="283" xr:uid="{00000000-0005-0000-0000-0000B1000000}"/>
    <cellStyle name="Normal 38" xfId="197" xr:uid="{00000000-0005-0000-0000-0000B2000000}"/>
    <cellStyle name="Normal 39" xfId="201" xr:uid="{00000000-0005-0000-0000-0000B3000000}"/>
    <cellStyle name="Normal 4" xfId="8" xr:uid="{00000000-0005-0000-0000-0000B4000000}"/>
    <cellStyle name="Normal 4 10" xfId="170" xr:uid="{00000000-0005-0000-0000-0000B5000000}"/>
    <cellStyle name="Normal 4 2" xfId="37" xr:uid="{00000000-0005-0000-0000-0000B6000000}"/>
    <cellStyle name="Normal 4 2 2" xfId="177" xr:uid="{00000000-0005-0000-0000-0000B7000000}"/>
    <cellStyle name="Normal 4 3" xfId="47" xr:uid="{00000000-0005-0000-0000-0000B8000000}"/>
    <cellStyle name="Normal 4 4" xfId="51" xr:uid="{00000000-0005-0000-0000-0000B9000000}"/>
    <cellStyle name="Normal 4 5" xfId="75" xr:uid="{00000000-0005-0000-0000-0000BA000000}"/>
    <cellStyle name="Normal 4 6" xfId="99" xr:uid="{00000000-0005-0000-0000-0000BB000000}"/>
    <cellStyle name="Normal 4 7" xfId="113" xr:uid="{00000000-0005-0000-0000-0000BC000000}"/>
    <cellStyle name="Normal 4 8" xfId="133" xr:uid="{00000000-0005-0000-0000-0000BD000000}"/>
    <cellStyle name="Normal 4 9" xfId="155" xr:uid="{00000000-0005-0000-0000-0000BE000000}"/>
    <cellStyle name="Normal 40" xfId="246" xr:uid="{00000000-0005-0000-0000-0000BF000000}"/>
    <cellStyle name="Normal 41" xfId="247" xr:uid="{00000000-0005-0000-0000-0000C0000000}"/>
    <cellStyle name="Normal 42" xfId="258" xr:uid="{00000000-0005-0000-0000-0000C1000000}"/>
    <cellStyle name="Normal 43" xfId="261" xr:uid="{00000000-0005-0000-0000-0000C2000000}"/>
    <cellStyle name="Normal 44" xfId="263" xr:uid="{00000000-0005-0000-0000-0000C3000000}"/>
    <cellStyle name="Normal 45" xfId="265" xr:uid="{00000000-0005-0000-0000-0000C4000000}"/>
    <cellStyle name="Normal 46" xfId="266" xr:uid="{00000000-0005-0000-0000-0000C5000000}"/>
    <cellStyle name="Normal 47" xfId="280" xr:uid="{00000000-0005-0000-0000-0000C6000000}"/>
    <cellStyle name="Normal 48" xfId="282" xr:uid="{00000000-0005-0000-0000-0000C7000000}"/>
    <cellStyle name="Normal 49" xfId="286" xr:uid="{00000000-0005-0000-0000-0000C8000000}"/>
    <cellStyle name="Normal 5" xfId="13" xr:uid="{00000000-0005-0000-0000-0000C9000000}"/>
    <cellStyle name="Normal 5 2" xfId="78" xr:uid="{00000000-0005-0000-0000-0000CA000000}"/>
    <cellStyle name="Normal 50" xfId="290" xr:uid="{00000000-0005-0000-0000-0000CB000000}"/>
    <cellStyle name="Normal 51" xfId="294" xr:uid="{D9DCE838-EF39-44EB-9F40-DCADD82DFB51}"/>
    <cellStyle name="Normal 6" xfId="17" xr:uid="{00000000-0005-0000-0000-0000CC000000}"/>
    <cellStyle name="Normal 6 2" xfId="60" xr:uid="{00000000-0005-0000-0000-0000CD000000}"/>
    <cellStyle name="Normal 6 2 2" xfId="95" xr:uid="{00000000-0005-0000-0000-0000CE000000}"/>
    <cellStyle name="Normal 6 2 2 2" xfId="118" xr:uid="{00000000-0005-0000-0000-0000CF000000}"/>
    <cellStyle name="Normal 7" xfId="20" xr:uid="{00000000-0005-0000-0000-0000D0000000}"/>
    <cellStyle name="Normal 7 2" xfId="144" xr:uid="{00000000-0005-0000-0000-0000D1000000}"/>
    <cellStyle name="Normal 7 3" xfId="166" xr:uid="{00000000-0005-0000-0000-0000D2000000}"/>
    <cellStyle name="Normal 7 4" xfId="279" xr:uid="{00000000-0005-0000-0000-0000D3000000}"/>
    <cellStyle name="Normal 8" xfId="33" xr:uid="{00000000-0005-0000-0000-0000D4000000}"/>
    <cellStyle name="Normal 9" xfId="15" xr:uid="{00000000-0005-0000-0000-0000D5000000}"/>
    <cellStyle name="Notas 2" xfId="218" xr:uid="{00000000-0005-0000-0000-0000D6000000}"/>
    <cellStyle name="Porcentaje" xfId="138" builtinId="5"/>
    <cellStyle name="Porcentaje 10" xfId="45" xr:uid="{00000000-0005-0000-0000-0000D8000000}"/>
    <cellStyle name="Porcentaje 10 2" xfId="56" xr:uid="{00000000-0005-0000-0000-0000D9000000}"/>
    <cellStyle name="Porcentaje 10 2 2" xfId="98" xr:uid="{00000000-0005-0000-0000-0000DA000000}"/>
    <cellStyle name="Porcentaje 10 2 2 2" xfId="110" xr:uid="{00000000-0005-0000-0000-0000DB000000}"/>
    <cellStyle name="Porcentaje 11" xfId="63" xr:uid="{00000000-0005-0000-0000-0000DC000000}"/>
    <cellStyle name="Porcentaje 12" xfId="65" xr:uid="{00000000-0005-0000-0000-0000DD000000}"/>
    <cellStyle name="Porcentaje 13" xfId="67" xr:uid="{00000000-0005-0000-0000-0000DE000000}"/>
    <cellStyle name="Porcentaje 14" xfId="70" xr:uid="{00000000-0005-0000-0000-0000DF000000}"/>
    <cellStyle name="Porcentaje 15" xfId="82" xr:uid="{00000000-0005-0000-0000-0000E0000000}"/>
    <cellStyle name="Porcentaje 16" xfId="87" xr:uid="{00000000-0005-0000-0000-0000E1000000}"/>
    <cellStyle name="Porcentaje 16 2" xfId="119" xr:uid="{00000000-0005-0000-0000-0000E2000000}"/>
    <cellStyle name="Porcentaje 17" xfId="90" xr:uid="{00000000-0005-0000-0000-0000E3000000}"/>
    <cellStyle name="Porcentaje 18" xfId="11" xr:uid="{00000000-0005-0000-0000-0000E4000000}"/>
    <cellStyle name="Porcentaje 18 2" xfId="105" xr:uid="{00000000-0005-0000-0000-0000E5000000}"/>
    <cellStyle name="Porcentaje 18 2 2" xfId="257" xr:uid="{00000000-0005-0000-0000-0000E6000000}"/>
    <cellStyle name="Porcentaje 18 2 2 2" xfId="271" xr:uid="{00000000-0005-0000-0000-0000E7000000}"/>
    <cellStyle name="Porcentaje 19" xfId="92" xr:uid="{00000000-0005-0000-0000-0000E8000000}"/>
    <cellStyle name="Porcentaje 2" xfId="5" xr:uid="{00000000-0005-0000-0000-0000E9000000}"/>
    <cellStyle name="Porcentaje 2 10" xfId="131" xr:uid="{00000000-0005-0000-0000-0000EA000000}"/>
    <cellStyle name="Porcentaje 2 11" xfId="134" xr:uid="{00000000-0005-0000-0000-0000EB000000}"/>
    <cellStyle name="Porcentaje 2 12" xfId="156" xr:uid="{00000000-0005-0000-0000-0000EC000000}"/>
    <cellStyle name="Porcentaje 2 13" xfId="171" xr:uid="{00000000-0005-0000-0000-0000ED000000}"/>
    <cellStyle name="Porcentaje 2 13 2" xfId="272" xr:uid="{00000000-0005-0000-0000-0000EE000000}"/>
    <cellStyle name="Porcentaje 2 2" xfId="48" xr:uid="{00000000-0005-0000-0000-0000EF000000}"/>
    <cellStyle name="Porcentaje 2 3" xfId="52" xr:uid="{00000000-0005-0000-0000-0000F0000000}"/>
    <cellStyle name="Porcentaje 2 4" xfId="77" xr:uid="{00000000-0005-0000-0000-0000F1000000}"/>
    <cellStyle name="Porcentaje 2 5" xfId="50" xr:uid="{00000000-0005-0000-0000-0000F2000000}"/>
    <cellStyle name="Porcentaje 2 6" xfId="100" xr:uid="{00000000-0005-0000-0000-0000F3000000}"/>
    <cellStyle name="Porcentaje 2 7" xfId="107" xr:uid="{00000000-0005-0000-0000-0000F4000000}"/>
    <cellStyle name="Porcentaje 2 7 2" xfId="254" xr:uid="{00000000-0005-0000-0000-0000F5000000}"/>
    <cellStyle name="Porcentaje 2 7 2 2" xfId="293" xr:uid="{D42E6EC8-68EF-4713-AED7-07F6DAC689F2}"/>
    <cellStyle name="Porcentaje 2 8" xfId="114" xr:uid="{00000000-0005-0000-0000-0000F6000000}"/>
    <cellStyle name="Porcentaje 2 9" xfId="128" xr:uid="{00000000-0005-0000-0000-0000F7000000}"/>
    <cellStyle name="Porcentaje 20" xfId="122" xr:uid="{00000000-0005-0000-0000-0000F8000000}"/>
    <cellStyle name="Porcentaje 21" xfId="127" xr:uid="{00000000-0005-0000-0000-0000F9000000}"/>
    <cellStyle name="Porcentaje 22" xfId="4" xr:uid="{00000000-0005-0000-0000-0000FA000000}"/>
    <cellStyle name="Porcentaje 22 2" xfId="28" xr:uid="{00000000-0005-0000-0000-0000FB000000}"/>
    <cellStyle name="Porcentaje 22 3" xfId="73" xr:uid="{00000000-0005-0000-0000-0000FC000000}"/>
    <cellStyle name="Porcentaje 23" xfId="137" xr:uid="{00000000-0005-0000-0000-0000FD000000}"/>
    <cellStyle name="Porcentaje 24" xfId="141" xr:uid="{00000000-0005-0000-0000-0000FE000000}"/>
    <cellStyle name="Porcentaje 25" xfId="149" xr:uid="{00000000-0005-0000-0000-0000FF000000}"/>
    <cellStyle name="Porcentaje 26" xfId="154" xr:uid="{00000000-0005-0000-0000-000000010000}"/>
    <cellStyle name="Porcentaje 27" xfId="159" xr:uid="{00000000-0005-0000-0000-000001010000}"/>
    <cellStyle name="Porcentaje 28" xfId="162" xr:uid="{00000000-0005-0000-0000-000002010000}"/>
    <cellStyle name="Porcentaje 29" xfId="163" xr:uid="{00000000-0005-0000-0000-000003010000}"/>
    <cellStyle name="Porcentaje 3" xfId="14" xr:uid="{00000000-0005-0000-0000-000004010000}"/>
    <cellStyle name="Porcentaje 3 2" xfId="39" xr:uid="{00000000-0005-0000-0000-000005010000}"/>
    <cellStyle name="Porcentaje 30" xfId="169" xr:uid="{00000000-0005-0000-0000-000006010000}"/>
    <cellStyle name="Porcentaje 31" xfId="184" xr:uid="{00000000-0005-0000-0000-000007010000}"/>
    <cellStyle name="Porcentaje 32" xfId="193" xr:uid="{00000000-0005-0000-0000-000008010000}"/>
    <cellStyle name="Porcentaje 33" xfId="196" xr:uid="{00000000-0005-0000-0000-000009010000}"/>
    <cellStyle name="Porcentaje 33 2" xfId="284" xr:uid="{00000000-0005-0000-0000-00000A010000}"/>
    <cellStyle name="Porcentaje 34" xfId="199" xr:uid="{00000000-0005-0000-0000-00000B010000}"/>
    <cellStyle name="Porcentaje 35" xfId="202" xr:uid="{00000000-0005-0000-0000-00000C010000}"/>
    <cellStyle name="Porcentaje 36" xfId="248" xr:uid="{00000000-0005-0000-0000-00000D010000}"/>
    <cellStyle name="Porcentaje 37" xfId="250" xr:uid="{00000000-0005-0000-0000-00000E010000}"/>
    <cellStyle name="Porcentaje 38" xfId="259" xr:uid="{00000000-0005-0000-0000-00000F010000}"/>
    <cellStyle name="Porcentaje 39" xfId="264" xr:uid="{00000000-0005-0000-0000-000010010000}"/>
    <cellStyle name="Porcentaje 4" xfId="18" xr:uid="{00000000-0005-0000-0000-000011010000}"/>
    <cellStyle name="Porcentaje 4 2" xfId="61" xr:uid="{00000000-0005-0000-0000-000012010000}"/>
    <cellStyle name="Porcentaje 4 2 2" xfId="96" xr:uid="{00000000-0005-0000-0000-000013010000}"/>
    <cellStyle name="Porcentaje 4 2 2 2" xfId="120" xr:uid="{00000000-0005-0000-0000-000014010000}"/>
    <cellStyle name="Porcentaje 40" xfId="281" xr:uid="{00000000-0005-0000-0000-000015010000}"/>
    <cellStyle name="Porcentaje 41" xfId="285" xr:uid="{00000000-0005-0000-0000-000016010000}"/>
    <cellStyle name="Porcentaje 42" xfId="295" xr:uid="{ABF517E3-7A5B-46F8-ABF4-ED36F18B7B0D}"/>
    <cellStyle name="Porcentaje 5" xfId="22" xr:uid="{00000000-0005-0000-0000-000017010000}"/>
    <cellStyle name="Porcentaje 6" xfId="31" xr:uid="{00000000-0005-0000-0000-000018010000}"/>
    <cellStyle name="Porcentaje 7" xfId="34" xr:uid="{00000000-0005-0000-0000-000019010000}"/>
    <cellStyle name="Porcentaje 8" xfId="36" xr:uid="{00000000-0005-0000-0000-00001A010000}"/>
    <cellStyle name="Porcentaje 9" xfId="41" xr:uid="{00000000-0005-0000-0000-00001B010000}"/>
    <cellStyle name="Salida 2" xfId="213" xr:uid="{00000000-0005-0000-0000-00001C010000}"/>
    <cellStyle name="Texto de advertencia 2" xfId="217" xr:uid="{00000000-0005-0000-0000-00001D010000}"/>
    <cellStyle name="Texto explicativo 2" xfId="219" xr:uid="{00000000-0005-0000-0000-00001E010000}"/>
    <cellStyle name="Título 2 2" xfId="206" xr:uid="{00000000-0005-0000-0000-00001F010000}"/>
    <cellStyle name="Título 3 2" xfId="207" xr:uid="{00000000-0005-0000-0000-000020010000}"/>
    <cellStyle name="Título 4" xfId="245" xr:uid="{00000000-0005-0000-0000-000021010000}"/>
    <cellStyle name="Título 5" xfId="204" xr:uid="{00000000-0005-0000-0000-000022010000}"/>
    <cellStyle name="Total 2" xfId="220" xr:uid="{00000000-0005-0000-0000-000023010000}"/>
  </cellStyles>
  <dxfs count="0"/>
  <tableStyles count="0" defaultTableStyle="TableStyleMedium2" defaultPivotStyle="PivotStyleLight16"/>
  <colors>
    <mruColors>
      <color rgb="FF7C878E"/>
      <color rgb="FF606868"/>
      <color rgb="FFBF9000"/>
      <color rgb="FFE7E6E6"/>
      <color rgb="FFFFE79B"/>
      <color rgb="FFFBBB27"/>
      <color rgb="FFAFB7BC"/>
      <color rgb="FFFFE699"/>
      <color rgb="FF767171"/>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customXml" Target="../customXml/item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theme" Target="theme/theme1.xml"/><Relationship Id="rId203" Type="http://schemas.openxmlformats.org/officeDocument/2006/relationships/powerPivotData" Target="model/item.data"/><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190" Type="http://schemas.openxmlformats.org/officeDocument/2006/relationships/worksheet" Target="worksheets/sheet190.xml"/><Relationship Id="rId204"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connections" Target="connections.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styles" Target="styles.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sharedStrings" Target="sharedStrings.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3" Type="http://schemas.openxmlformats.org/officeDocument/2006/relationships/themeOverride" Target="../theme/themeOverride63.xml"/><Relationship Id="rId2" Type="http://schemas.microsoft.com/office/2011/relationships/chartColorStyle" Target="colors46.xml"/><Relationship Id="rId1" Type="http://schemas.microsoft.com/office/2011/relationships/chartStyle" Target="style46.xml"/></Relationships>
</file>

<file path=xl/charts/_rels/chart101.xml.rels><?xml version="1.0" encoding="UTF-8" standalone="yes"?>
<Relationships xmlns="http://schemas.openxmlformats.org/package/2006/relationships"><Relationship Id="rId3" Type="http://schemas.openxmlformats.org/officeDocument/2006/relationships/themeOverride" Target="../theme/themeOverride64.xml"/><Relationship Id="rId2" Type="http://schemas.microsoft.com/office/2011/relationships/chartColorStyle" Target="colors47.xml"/><Relationship Id="rId1" Type="http://schemas.microsoft.com/office/2011/relationships/chartStyle" Target="style47.xml"/></Relationships>
</file>

<file path=xl/charts/_rels/chart102.xml.rels><?xml version="1.0" encoding="UTF-8" standalone="yes"?>
<Relationships xmlns="http://schemas.openxmlformats.org/package/2006/relationships"><Relationship Id="rId3" Type="http://schemas.openxmlformats.org/officeDocument/2006/relationships/themeOverride" Target="../theme/themeOverride65.xml"/><Relationship Id="rId2" Type="http://schemas.microsoft.com/office/2011/relationships/chartColorStyle" Target="colors48.xml"/><Relationship Id="rId1" Type="http://schemas.microsoft.com/office/2011/relationships/chartStyle" Target="style48.xml"/></Relationships>
</file>

<file path=xl/charts/_rels/chart103.xml.rels><?xml version="1.0" encoding="UTF-8" standalone="yes"?>
<Relationships xmlns="http://schemas.openxmlformats.org/package/2006/relationships"><Relationship Id="rId3" Type="http://schemas.openxmlformats.org/officeDocument/2006/relationships/themeOverride" Target="../theme/themeOverride66.xml"/><Relationship Id="rId2" Type="http://schemas.microsoft.com/office/2011/relationships/chartColorStyle" Target="colors49.xml"/><Relationship Id="rId1" Type="http://schemas.microsoft.com/office/2011/relationships/chartStyle" Target="style49.xml"/></Relationships>
</file>

<file path=xl/charts/_rels/chart104.xml.rels><?xml version="1.0" encoding="UTF-8" standalone="yes"?>
<Relationships xmlns="http://schemas.openxmlformats.org/package/2006/relationships"><Relationship Id="rId3" Type="http://schemas.openxmlformats.org/officeDocument/2006/relationships/themeOverride" Target="../theme/themeOverride67.xml"/><Relationship Id="rId2" Type="http://schemas.microsoft.com/office/2011/relationships/chartColorStyle" Target="colors50.xml"/><Relationship Id="rId1" Type="http://schemas.microsoft.com/office/2011/relationships/chartStyle" Target="style50.xml"/></Relationships>
</file>

<file path=xl/charts/_rels/chart105.xml.rels><?xml version="1.0" encoding="UTF-8" standalone="yes"?>
<Relationships xmlns="http://schemas.openxmlformats.org/package/2006/relationships"><Relationship Id="rId3" Type="http://schemas.openxmlformats.org/officeDocument/2006/relationships/themeOverride" Target="../theme/themeOverride68.xml"/><Relationship Id="rId2" Type="http://schemas.microsoft.com/office/2011/relationships/chartColorStyle" Target="colors51.xml"/><Relationship Id="rId1" Type="http://schemas.microsoft.com/office/2011/relationships/chartStyle" Target="style51.xml"/></Relationships>
</file>

<file path=xl/charts/_rels/chart106.xml.rels><?xml version="1.0" encoding="UTF-8" standalone="yes"?>
<Relationships xmlns="http://schemas.openxmlformats.org/package/2006/relationships"><Relationship Id="rId3" Type="http://schemas.openxmlformats.org/officeDocument/2006/relationships/themeOverride" Target="../theme/themeOverride69.xml"/><Relationship Id="rId2" Type="http://schemas.microsoft.com/office/2011/relationships/chartColorStyle" Target="colors52.xml"/><Relationship Id="rId1" Type="http://schemas.microsoft.com/office/2011/relationships/chartStyle" Target="style52.xml"/></Relationships>
</file>

<file path=xl/charts/_rels/chart107.xml.rels><?xml version="1.0" encoding="UTF-8" standalone="yes"?>
<Relationships xmlns="http://schemas.openxmlformats.org/package/2006/relationships"><Relationship Id="rId3" Type="http://schemas.openxmlformats.org/officeDocument/2006/relationships/themeOverride" Target="../theme/themeOverride70.xml"/><Relationship Id="rId2" Type="http://schemas.microsoft.com/office/2011/relationships/chartColorStyle" Target="colors53.xml"/><Relationship Id="rId1" Type="http://schemas.microsoft.com/office/2011/relationships/chartStyle" Target="style53.xml"/></Relationships>
</file>

<file path=xl/charts/_rels/chart108.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109.xml.rels><?xml version="1.0" encoding="UTF-8" standalone="yes"?>
<Relationships xmlns="http://schemas.openxmlformats.org/package/2006/relationships"><Relationship Id="rId1" Type="http://schemas.openxmlformats.org/officeDocument/2006/relationships/themeOverride" Target="../theme/themeOverride71.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10.xml.rels><?xml version="1.0" encoding="UTF-8" standalone="yes"?>
<Relationships xmlns="http://schemas.openxmlformats.org/package/2006/relationships"><Relationship Id="rId1" Type="http://schemas.openxmlformats.org/officeDocument/2006/relationships/themeOverride" Target="../theme/themeOverride72.xml"/></Relationships>
</file>

<file path=xl/charts/_rels/chart111.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113.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115.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117.xml.rels><?xml version="1.0" encoding="UTF-8" standalone="yes"?>
<Relationships xmlns="http://schemas.openxmlformats.org/package/2006/relationships"><Relationship Id="rId3" Type="http://schemas.openxmlformats.org/officeDocument/2006/relationships/themeOverride" Target="../theme/themeOverride73.xml"/><Relationship Id="rId2" Type="http://schemas.microsoft.com/office/2011/relationships/chartColorStyle" Target="colors58.xml"/><Relationship Id="rId1" Type="http://schemas.microsoft.com/office/2011/relationships/chartStyle" Target="style58.xml"/></Relationships>
</file>

<file path=xl/charts/_rels/chart118.xml.rels><?xml version="1.0" encoding="UTF-8" standalone="yes"?>
<Relationships xmlns="http://schemas.openxmlformats.org/package/2006/relationships"><Relationship Id="rId3" Type="http://schemas.openxmlformats.org/officeDocument/2006/relationships/themeOverride" Target="../theme/themeOverride74.xml"/><Relationship Id="rId2" Type="http://schemas.microsoft.com/office/2011/relationships/chartColorStyle" Target="colors59.xml"/><Relationship Id="rId1" Type="http://schemas.microsoft.com/office/2011/relationships/chartStyle" Target="style59.xml"/></Relationships>
</file>

<file path=xl/charts/_rels/chart119.xml.rels><?xml version="1.0" encoding="UTF-8" standalone="yes"?>
<Relationships xmlns="http://schemas.openxmlformats.org/package/2006/relationships"><Relationship Id="rId3" Type="http://schemas.openxmlformats.org/officeDocument/2006/relationships/themeOverride" Target="../theme/themeOverride75.xml"/><Relationship Id="rId2" Type="http://schemas.microsoft.com/office/2011/relationships/chartColorStyle" Target="colors60.xml"/><Relationship Id="rId1" Type="http://schemas.microsoft.com/office/2011/relationships/chartStyle" Target="style60.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20.xml.rels><?xml version="1.0" encoding="UTF-8" standalone="yes"?>
<Relationships xmlns="http://schemas.openxmlformats.org/package/2006/relationships"><Relationship Id="rId3" Type="http://schemas.openxmlformats.org/officeDocument/2006/relationships/themeOverride" Target="../theme/themeOverride76.xml"/><Relationship Id="rId2" Type="http://schemas.microsoft.com/office/2011/relationships/chartColorStyle" Target="colors61.xml"/><Relationship Id="rId1" Type="http://schemas.microsoft.com/office/2011/relationships/chartStyle" Target="style61.xml"/></Relationships>
</file>

<file path=xl/charts/_rels/chart121.xml.rels><?xml version="1.0" encoding="UTF-8" standalone="yes"?>
<Relationships xmlns="http://schemas.openxmlformats.org/package/2006/relationships"><Relationship Id="rId3" Type="http://schemas.openxmlformats.org/officeDocument/2006/relationships/themeOverride" Target="../theme/themeOverride77.xml"/><Relationship Id="rId2" Type="http://schemas.microsoft.com/office/2011/relationships/chartColorStyle" Target="colors62.xml"/><Relationship Id="rId1" Type="http://schemas.microsoft.com/office/2011/relationships/chartStyle" Target="style62.xml"/></Relationships>
</file>

<file path=xl/charts/_rels/chart122.xml.rels><?xml version="1.0" encoding="UTF-8" standalone="yes"?>
<Relationships xmlns="http://schemas.openxmlformats.org/package/2006/relationships"><Relationship Id="rId3" Type="http://schemas.openxmlformats.org/officeDocument/2006/relationships/themeOverride" Target="../theme/themeOverride78.xml"/><Relationship Id="rId2" Type="http://schemas.microsoft.com/office/2011/relationships/chartColorStyle" Target="colors63.xml"/><Relationship Id="rId1" Type="http://schemas.microsoft.com/office/2011/relationships/chartStyle" Target="style63.xml"/></Relationships>
</file>

<file path=xl/charts/_rels/chart123.xml.rels><?xml version="1.0" encoding="UTF-8" standalone="yes"?>
<Relationships xmlns="http://schemas.openxmlformats.org/package/2006/relationships"><Relationship Id="rId3" Type="http://schemas.openxmlformats.org/officeDocument/2006/relationships/themeOverride" Target="../theme/themeOverride79.xml"/><Relationship Id="rId2" Type="http://schemas.microsoft.com/office/2011/relationships/chartColorStyle" Target="colors64.xml"/><Relationship Id="rId1" Type="http://schemas.microsoft.com/office/2011/relationships/chartStyle" Target="style64.xml"/></Relationships>
</file>

<file path=xl/charts/_rels/chart124.xml.rels><?xml version="1.0" encoding="UTF-8" standalone="yes"?>
<Relationships xmlns="http://schemas.openxmlformats.org/package/2006/relationships"><Relationship Id="rId3" Type="http://schemas.openxmlformats.org/officeDocument/2006/relationships/themeOverride" Target="../theme/themeOverride80.xml"/><Relationship Id="rId2" Type="http://schemas.microsoft.com/office/2011/relationships/chartColorStyle" Target="colors65.xml"/><Relationship Id="rId1" Type="http://schemas.microsoft.com/office/2011/relationships/chartStyle" Target="style65.xml"/></Relationships>
</file>

<file path=xl/charts/_rels/chart125.xml.rels><?xml version="1.0" encoding="UTF-8" standalone="yes"?>
<Relationships xmlns="http://schemas.openxmlformats.org/package/2006/relationships"><Relationship Id="rId3" Type="http://schemas.openxmlformats.org/officeDocument/2006/relationships/themeOverride" Target="../theme/themeOverride81.xml"/><Relationship Id="rId2" Type="http://schemas.microsoft.com/office/2011/relationships/chartColorStyle" Target="colors66.xml"/><Relationship Id="rId1" Type="http://schemas.microsoft.com/office/2011/relationships/chartStyle" Target="style66.xml"/></Relationships>
</file>

<file path=xl/charts/_rels/chart126.xml.rels><?xml version="1.0" encoding="UTF-8" standalone="yes"?>
<Relationships xmlns="http://schemas.openxmlformats.org/package/2006/relationships"><Relationship Id="rId3" Type="http://schemas.openxmlformats.org/officeDocument/2006/relationships/themeOverride" Target="../theme/themeOverride82.xml"/><Relationship Id="rId2" Type="http://schemas.microsoft.com/office/2011/relationships/chartColorStyle" Target="colors67.xml"/><Relationship Id="rId1" Type="http://schemas.microsoft.com/office/2011/relationships/chartStyle" Target="style67.xml"/></Relationships>
</file>

<file path=xl/charts/_rels/chart127.xml.rels><?xml version="1.0" encoding="UTF-8" standalone="yes"?>
<Relationships xmlns="http://schemas.openxmlformats.org/package/2006/relationships"><Relationship Id="rId3" Type="http://schemas.openxmlformats.org/officeDocument/2006/relationships/themeOverride" Target="../theme/themeOverride83.xml"/><Relationship Id="rId2" Type="http://schemas.microsoft.com/office/2011/relationships/chartColorStyle" Target="colors68.xml"/><Relationship Id="rId1" Type="http://schemas.microsoft.com/office/2011/relationships/chartStyle" Target="style68.xml"/></Relationships>
</file>

<file path=xl/charts/_rels/chart128.xml.rels><?xml version="1.0" encoding="UTF-8" standalone="yes"?>
<Relationships xmlns="http://schemas.openxmlformats.org/package/2006/relationships"><Relationship Id="rId3" Type="http://schemas.openxmlformats.org/officeDocument/2006/relationships/themeOverride" Target="../theme/themeOverride84.xml"/><Relationship Id="rId2" Type="http://schemas.microsoft.com/office/2011/relationships/chartColorStyle" Target="colors69.xml"/><Relationship Id="rId1" Type="http://schemas.microsoft.com/office/2011/relationships/chartStyle" Target="style69.xml"/></Relationships>
</file>

<file path=xl/charts/_rels/chart129.xml.rels><?xml version="1.0" encoding="UTF-8" standalone="yes"?>
<Relationships xmlns="http://schemas.openxmlformats.org/package/2006/relationships"><Relationship Id="rId3" Type="http://schemas.openxmlformats.org/officeDocument/2006/relationships/themeOverride" Target="../theme/themeOverride85.xml"/><Relationship Id="rId2" Type="http://schemas.microsoft.com/office/2011/relationships/chartColorStyle" Target="colors70.xml"/><Relationship Id="rId1" Type="http://schemas.microsoft.com/office/2011/relationships/chartStyle" Target="style7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30.xml.rels><?xml version="1.0" encoding="UTF-8" standalone="yes"?>
<Relationships xmlns="http://schemas.openxmlformats.org/package/2006/relationships"><Relationship Id="rId3" Type="http://schemas.openxmlformats.org/officeDocument/2006/relationships/themeOverride" Target="../theme/themeOverride86.xml"/><Relationship Id="rId2" Type="http://schemas.microsoft.com/office/2011/relationships/chartColorStyle" Target="colors71.xml"/><Relationship Id="rId1" Type="http://schemas.microsoft.com/office/2011/relationships/chartStyle" Target="style71.xml"/></Relationships>
</file>

<file path=xl/charts/_rels/chart131.xml.rels><?xml version="1.0" encoding="UTF-8" standalone="yes"?>
<Relationships xmlns="http://schemas.openxmlformats.org/package/2006/relationships"><Relationship Id="rId3" Type="http://schemas.openxmlformats.org/officeDocument/2006/relationships/themeOverride" Target="../theme/themeOverride87.xml"/><Relationship Id="rId2" Type="http://schemas.microsoft.com/office/2011/relationships/chartColorStyle" Target="colors72.xml"/><Relationship Id="rId1" Type="http://schemas.microsoft.com/office/2011/relationships/chartStyle" Target="style72.xml"/></Relationships>
</file>

<file path=xl/charts/_rels/chart132.xml.rels><?xml version="1.0" encoding="UTF-8" standalone="yes"?>
<Relationships xmlns="http://schemas.openxmlformats.org/package/2006/relationships"><Relationship Id="rId3" Type="http://schemas.openxmlformats.org/officeDocument/2006/relationships/themeOverride" Target="../theme/themeOverride88.xml"/><Relationship Id="rId2" Type="http://schemas.microsoft.com/office/2011/relationships/chartColorStyle" Target="colors73.xml"/><Relationship Id="rId1" Type="http://schemas.microsoft.com/office/2011/relationships/chartStyle" Target="style73.xml"/></Relationships>
</file>

<file path=xl/charts/_rels/chart133.xml.rels><?xml version="1.0" encoding="UTF-8" standalone="yes"?>
<Relationships xmlns="http://schemas.openxmlformats.org/package/2006/relationships"><Relationship Id="rId3" Type="http://schemas.openxmlformats.org/officeDocument/2006/relationships/themeOverride" Target="../theme/themeOverride89.xml"/><Relationship Id="rId2" Type="http://schemas.microsoft.com/office/2011/relationships/chartColorStyle" Target="colors74.xml"/><Relationship Id="rId1" Type="http://schemas.microsoft.com/office/2011/relationships/chartStyle" Target="style74.xml"/></Relationships>
</file>

<file path=xl/charts/_rels/chart134.xml.rels><?xml version="1.0" encoding="UTF-8" standalone="yes"?>
<Relationships xmlns="http://schemas.openxmlformats.org/package/2006/relationships"><Relationship Id="rId3" Type="http://schemas.openxmlformats.org/officeDocument/2006/relationships/themeOverride" Target="../theme/themeOverride90.xml"/><Relationship Id="rId2" Type="http://schemas.microsoft.com/office/2011/relationships/chartColorStyle" Target="colors75.xml"/><Relationship Id="rId1" Type="http://schemas.microsoft.com/office/2011/relationships/chartStyle" Target="style75.xml"/></Relationships>
</file>

<file path=xl/charts/_rels/chart135.xml.rels><?xml version="1.0" encoding="UTF-8" standalone="yes"?>
<Relationships xmlns="http://schemas.openxmlformats.org/package/2006/relationships"><Relationship Id="rId3" Type="http://schemas.openxmlformats.org/officeDocument/2006/relationships/themeOverride" Target="../theme/themeOverride91.xml"/><Relationship Id="rId2" Type="http://schemas.microsoft.com/office/2011/relationships/chartColorStyle" Target="colors76.xml"/><Relationship Id="rId1" Type="http://schemas.microsoft.com/office/2011/relationships/chartStyle" Target="style76.xml"/></Relationships>
</file>

<file path=xl/charts/_rels/chart136.xml.rels><?xml version="1.0" encoding="UTF-8" standalone="yes"?>
<Relationships xmlns="http://schemas.openxmlformats.org/package/2006/relationships"><Relationship Id="rId3" Type="http://schemas.openxmlformats.org/officeDocument/2006/relationships/themeOverride" Target="../theme/themeOverride92.xml"/><Relationship Id="rId2" Type="http://schemas.microsoft.com/office/2011/relationships/chartColorStyle" Target="colors77.xml"/><Relationship Id="rId1" Type="http://schemas.microsoft.com/office/2011/relationships/chartStyle" Target="style77.xml"/></Relationships>
</file>

<file path=xl/charts/_rels/chart137.xml.rels><?xml version="1.0" encoding="UTF-8" standalone="yes"?>
<Relationships xmlns="http://schemas.openxmlformats.org/package/2006/relationships"><Relationship Id="rId3" Type="http://schemas.openxmlformats.org/officeDocument/2006/relationships/themeOverride" Target="../theme/themeOverride93.xml"/><Relationship Id="rId2" Type="http://schemas.microsoft.com/office/2011/relationships/chartColorStyle" Target="colors78.xml"/><Relationship Id="rId1" Type="http://schemas.microsoft.com/office/2011/relationships/chartStyle" Target="style78.xml"/></Relationships>
</file>

<file path=xl/charts/_rels/chart138.xml.rels><?xml version="1.0" encoding="UTF-8" standalone="yes"?>
<Relationships xmlns="http://schemas.openxmlformats.org/package/2006/relationships"><Relationship Id="rId3" Type="http://schemas.openxmlformats.org/officeDocument/2006/relationships/themeOverride" Target="../theme/themeOverride94.xml"/><Relationship Id="rId2" Type="http://schemas.microsoft.com/office/2011/relationships/chartColorStyle" Target="colors79.xml"/><Relationship Id="rId1" Type="http://schemas.microsoft.com/office/2011/relationships/chartStyle" Target="style79.xml"/></Relationships>
</file>

<file path=xl/charts/_rels/chart139.xml.rels><?xml version="1.0" encoding="UTF-8" standalone="yes"?>
<Relationships xmlns="http://schemas.openxmlformats.org/package/2006/relationships"><Relationship Id="rId3" Type="http://schemas.openxmlformats.org/officeDocument/2006/relationships/themeOverride" Target="../theme/themeOverride95.xml"/><Relationship Id="rId2" Type="http://schemas.microsoft.com/office/2011/relationships/chartColorStyle" Target="colors80.xml"/><Relationship Id="rId1" Type="http://schemas.microsoft.com/office/2011/relationships/chartStyle" Target="style80.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40.xml.rels><?xml version="1.0" encoding="UTF-8" standalone="yes"?>
<Relationships xmlns="http://schemas.openxmlformats.org/package/2006/relationships"><Relationship Id="rId3" Type="http://schemas.openxmlformats.org/officeDocument/2006/relationships/themeOverride" Target="../theme/themeOverride96.xml"/><Relationship Id="rId2" Type="http://schemas.microsoft.com/office/2011/relationships/chartColorStyle" Target="colors81.xml"/><Relationship Id="rId1" Type="http://schemas.microsoft.com/office/2011/relationships/chartStyle" Target="style81.xml"/></Relationships>
</file>

<file path=xl/charts/_rels/chart141.xml.rels><?xml version="1.0" encoding="UTF-8" standalone="yes"?>
<Relationships xmlns="http://schemas.openxmlformats.org/package/2006/relationships"><Relationship Id="rId3" Type="http://schemas.openxmlformats.org/officeDocument/2006/relationships/themeOverride" Target="../theme/themeOverride97.xml"/><Relationship Id="rId2" Type="http://schemas.microsoft.com/office/2011/relationships/chartColorStyle" Target="colors82.xml"/><Relationship Id="rId1" Type="http://schemas.microsoft.com/office/2011/relationships/chartStyle" Target="style82.xml"/></Relationships>
</file>

<file path=xl/charts/_rels/chart142.xml.rels><?xml version="1.0" encoding="UTF-8" standalone="yes"?>
<Relationships xmlns="http://schemas.openxmlformats.org/package/2006/relationships"><Relationship Id="rId3" Type="http://schemas.openxmlformats.org/officeDocument/2006/relationships/themeOverride" Target="../theme/themeOverride98.xml"/><Relationship Id="rId2" Type="http://schemas.microsoft.com/office/2011/relationships/chartColorStyle" Target="colors83.xml"/><Relationship Id="rId1" Type="http://schemas.microsoft.com/office/2011/relationships/chartStyle" Target="style83.xml"/></Relationships>
</file>

<file path=xl/charts/_rels/chart143.xml.rels><?xml version="1.0" encoding="UTF-8" standalone="yes"?>
<Relationships xmlns="http://schemas.openxmlformats.org/package/2006/relationships"><Relationship Id="rId1" Type="http://schemas.openxmlformats.org/officeDocument/2006/relationships/themeOverride" Target="../theme/themeOverride99.xml"/></Relationships>
</file>

<file path=xl/charts/_rels/chart144.xml.rels><?xml version="1.0" encoding="UTF-8" standalone="yes"?>
<Relationships xmlns="http://schemas.openxmlformats.org/package/2006/relationships"><Relationship Id="rId1" Type="http://schemas.openxmlformats.org/officeDocument/2006/relationships/themeOverride" Target="../theme/themeOverride100.xml"/></Relationships>
</file>

<file path=xl/charts/_rels/chart145.xml.rels><?xml version="1.0" encoding="UTF-8" standalone="yes"?>
<Relationships xmlns="http://schemas.openxmlformats.org/package/2006/relationships"><Relationship Id="rId3" Type="http://schemas.openxmlformats.org/officeDocument/2006/relationships/themeOverride" Target="../theme/themeOverride101.xml"/><Relationship Id="rId2" Type="http://schemas.microsoft.com/office/2011/relationships/chartColorStyle" Target="colors84.xml"/><Relationship Id="rId1" Type="http://schemas.microsoft.com/office/2011/relationships/chartStyle" Target="style84.xml"/></Relationships>
</file>

<file path=xl/charts/_rels/chart146.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1.xml"/><Relationship Id="rId1" Type="http://schemas.microsoft.com/office/2011/relationships/chartStyle" Target="style11.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2.xml"/><Relationship Id="rId1" Type="http://schemas.microsoft.com/office/2011/relationships/chartStyle" Target="style12.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4.xml"/><Relationship Id="rId1" Type="http://schemas.microsoft.com/office/2011/relationships/chartStyle" Target="style14.xml"/></Relationships>
</file>

<file path=xl/charts/_rels/chart2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1.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9.xml"/><Relationship Id="rId1" Type="http://schemas.microsoft.com/office/2011/relationships/chartStyle" Target="style19.xml"/></Relationships>
</file>

<file path=xl/charts/_rels/chart33.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21.xml"/><Relationship Id="rId1" Type="http://schemas.microsoft.com/office/2011/relationships/chartStyle" Target="style21.xml"/></Relationships>
</file>

<file path=xl/charts/_rels/chart35.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39.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4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57.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58.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59.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61.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62.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64.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65.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67.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68.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71.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72.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36.xml"/><Relationship Id="rId1" Type="http://schemas.microsoft.com/office/2011/relationships/chartStyle" Target="style36.xml"/></Relationships>
</file>

<file path=xl/charts/_rels/chart73.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74.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37.xml"/><Relationship Id="rId1" Type="http://schemas.microsoft.com/office/2011/relationships/chartStyle" Target="style37.xml"/></Relationships>
</file>

<file path=xl/charts/_rels/chart75.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76.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77.xml.rels><?xml version="1.0" encoding="UTF-8" standalone="yes"?>
<Relationships xmlns="http://schemas.openxmlformats.org/package/2006/relationships"><Relationship Id="rId3" Type="http://schemas.openxmlformats.org/officeDocument/2006/relationships/themeOverride" Target="../theme/themeOverride42.xml"/><Relationship Id="rId2" Type="http://schemas.microsoft.com/office/2011/relationships/chartColorStyle" Target="colors38.xml"/><Relationship Id="rId1" Type="http://schemas.microsoft.com/office/2011/relationships/chartStyle" Target="style38.xml"/></Relationships>
</file>

<file path=xl/charts/_rels/chart78.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7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8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82.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83.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84.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85.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86.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87.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88.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89.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91.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92.xml.rels><?xml version="1.0" encoding="UTF-8" standalone="yes"?>
<Relationships xmlns="http://schemas.openxmlformats.org/package/2006/relationships"><Relationship Id="rId3" Type="http://schemas.openxmlformats.org/officeDocument/2006/relationships/themeOverride" Target="../theme/themeOverride55.xml"/><Relationship Id="rId2" Type="http://schemas.microsoft.com/office/2011/relationships/chartColorStyle" Target="colors41.xml"/><Relationship Id="rId1" Type="http://schemas.microsoft.com/office/2011/relationships/chartStyle" Target="style41.xml"/></Relationships>
</file>

<file path=xl/charts/_rels/chart93.xml.rels><?xml version="1.0" encoding="UTF-8" standalone="yes"?>
<Relationships xmlns="http://schemas.openxmlformats.org/package/2006/relationships"><Relationship Id="rId1" Type="http://schemas.openxmlformats.org/officeDocument/2006/relationships/themeOverride" Target="../theme/themeOverride56.xml"/></Relationships>
</file>

<file path=xl/charts/_rels/chart94.xml.rels><?xml version="1.0" encoding="UTF-8" standalone="yes"?>
<Relationships xmlns="http://schemas.openxmlformats.org/package/2006/relationships"><Relationship Id="rId1" Type="http://schemas.openxmlformats.org/officeDocument/2006/relationships/themeOverride" Target="../theme/themeOverride57.xml"/></Relationships>
</file>

<file path=xl/charts/_rels/chart95.xml.rels><?xml version="1.0" encoding="UTF-8" standalone="yes"?>
<Relationships xmlns="http://schemas.openxmlformats.org/package/2006/relationships"><Relationship Id="rId1" Type="http://schemas.openxmlformats.org/officeDocument/2006/relationships/themeOverride" Target="../theme/themeOverride58.xml"/></Relationships>
</file>

<file path=xl/charts/_rels/chart96.xml.rels><?xml version="1.0" encoding="UTF-8" standalone="yes"?>
<Relationships xmlns="http://schemas.openxmlformats.org/package/2006/relationships"><Relationship Id="rId3" Type="http://schemas.openxmlformats.org/officeDocument/2006/relationships/themeOverride" Target="../theme/themeOverride59.xml"/><Relationship Id="rId2" Type="http://schemas.microsoft.com/office/2011/relationships/chartColorStyle" Target="colors42.xml"/><Relationship Id="rId1" Type="http://schemas.microsoft.com/office/2011/relationships/chartStyle" Target="style42.xml"/></Relationships>
</file>

<file path=xl/charts/_rels/chart97.xml.rels><?xml version="1.0" encoding="UTF-8" standalone="yes"?>
<Relationships xmlns="http://schemas.openxmlformats.org/package/2006/relationships"><Relationship Id="rId3" Type="http://schemas.openxmlformats.org/officeDocument/2006/relationships/themeOverride" Target="../theme/themeOverride60.xml"/><Relationship Id="rId2" Type="http://schemas.microsoft.com/office/2011/relationships/chartColorStyle" Target="colors43.xml"/><Relationship Id="rId1" Type="http://schemas.microsoft.com/office/2011/relationships/chartStyle" Target="style43.xml"/></Relationships>
</file>

<file path=xl/charts/_rels/chart98.xml.rels><?xml version="1.0" encoding="UTF-8" standalone="yes"?>
<Relationships xmlns="http://schemas.openxmlformats.org/package/2006/relationships"><Relationship Id="rId3" Type="http://schemas.openxmlformats.org/officeDocument/2006/relationships/themeOverride" Target="../theme/themeOverride61.xml"/><Relationship Id="rId2" Type="http://schemas.microsoft.com/office/2011/relationships/chartColorStyle" Target="colors44.xml"/><Relationship Id="rId1" Type="http://schemas.microsoft.com/office/2011/relationships/chartStyle" Target="style44.xml"/></Relationships>
</file>

<file path=xl/charts/_rels/chart99.xml.rels><?xml version="1.0" encoding="UTF-8" standalone="yes"?>
<Relationships xmlns="http://schemas.openxmlformats.org/package/2006/relationships"><Relationship Id="rId3" Type="http://schemas.openxmlformats.org/officeDocument/2006/relationships/themeOverride" Target="../theme/themeOverride62.xml"/><Relationship Id="rId2" Type="http://schemas.microsoft.com/office/2011/relationships/chartColorStyle" Target="colors45.xml"/><Relationship Id="rId1" Type="http://schemas.microsoft.com/office/2011/relationships/chartStyle" Target="style4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083499177987368"/>
          <c:y val="3.3182503770739065E-2"/>
          <c:w val="0.6295399274185749"/>
          <c:h val="0.93363499245852188"/>
        </c:manualLayout>
      </c:layout>
      <c:barChart>
        <c:barDir val="bar"/>
        <c:grouping val="clustered"/>
        <c:varyColors val="0"/>
        <c:ser>
          <c:idx val="0"/>
          <c:order val="0"/>
          <c:spPr>
            <a:solidFill>
              <a:schemeClr val="tx1">
                <a:lumMod val="50000"/>
                <a:lumOff val="50000"/>
              </a:schemeClr>
            </a:solidFill>
            <a:ln>
              <a:noFill/>
            </a:ln>
            <a:effectLst/>
          </c:spPr>
          <c:invertIfNegative val="0"/>
          <c:dPt>
            <c:idx val="28"/>
            <c:invertIfNegative val="0"/>
            <c:bubble3D val="0"/>
            <c:spPr>
              <a:solidFill>
                <a:schemeClr val="accent4"/>
              </a:solidFill>
              <a:ln>
                <a:noFill/>
              </a:ln>
              <a:effectLst/>
            </c:spPr>
            <c:extLst>
              <c:ext xmlns:c16="http://schemas.microsoft.com/office/drawing/2014/chart" uri="{C3380CC4-5D6E-409C-BE32-E72D297353CC}">
                <c16:uniqueId val="{00000001-4DBD-4B58-A113-E651BFB5DD31}"/>
              </c:ext>
            </c:extLst>
          </c:dPt>
          <c:dLbls>
            <c:dLbl>
              <c:idx val="0"/>
              <c:tx>
                <c:rich>
                  <a:bodyPr/>
                  <a:lstStyle/>
                  <a:p>
                    <a:fld id="{46782700-9D25-482B-A32B-72FC0FA2E988}" type="CELLRANGE">
                      <a:rPr lang="es-MX"/>
                      <a:pPr/>
                      <a:t>[CELLRANGE]</a:t>
                    </a:fld>
                    <a:r>
                      <a:rPr lang="es-MX" baseline="0"/>
                      <a:t>; </a:t>
                    </a:r>
                    <a:fld id="{40210234-96BC-4E41-90CA-9E361E2629D8}"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DBD-4B58-A113-E651BFB5DD31}"/>
                </c:ext>
              </c:extLst>
            </c:dLbl>
            <c:dLbl>
              <c:idx val="1"/>
              <c:tx>
                <c:rich>
                  <a:bodyPr/>
                  <a:lstStyle/>
                  <a:p>
                    <a:fld id="{CECA4FFC-B8B7-4CA0-AE98-DC9B5F20600E}" type="CELLRANGE">
                      <a:rPr lang="es-MX"/>
                      <a:pPr/>
                      <a:t>[CELLRANGE]</a:t>
                    </a:fld>
                    <a:r>
                      <a:rPr lang="es-MX" baseline="0"/>
                      <a:t>; </a:t>
                    </a:r>
                    <a:fld id="{AB79AF1E-58B9-4F4C-ABF2-F0B9511729A1}"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DBD-4B58-A113-E651BFB5DD31}"/>
                </c:ext>
              </c:extLst>
            </c:dLbl>
            <c:dLbl>
              <c:idx val="2"/>
              <c:tx>
                <c:rich>
                  <a:bodyPr/>
                  <a:lstStyle/>
                  <a:p>
                    <a:fld id="{3B2A376B-CB57-4D37-85E5-5C2E2E6A93C9}" type="CELLRANGE">
                      <a:rPr lang="es-MX"/>
                      <a:pPr/>
                      <a:t>[CELLRANGE]</a:t>
                    </a:fld>
                    <a:r>
                      <a:rPr lang="es-MX" baseline="0"/>
                      <a:t>; </a:t>
                    </a:r>
                    <a:fld id="{4C6CDB3A-75B9-493D-B95F-E02E660DED90}"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DBD-4B58-A113-E651BFB5DD31}"/>
                </c:ext>
              </c:extLst>
            </c:dLbl>
            <c:dLbl>
              <c:idx val="3"/>
              <c:tx>
                <c:rich>
                  <a:bodyPr/>
                  <a:lstStyle/>
                  <a:p>
                    <a:fld id="{C4706D73-399B-44B3-8969-29A52DECA51A}" type="CELLRANGE">
                      <a:rPr lang="es-MX"/>
                      <a:pPr/>
                      <a:t>[CELLRANGE]</a:t>
                    </a:fld>
                    <a:r>
                      <a:rPr lang="es-MX" baseline="0"/>
                      <a:t>; </a:t>
                    </a:r>
                    <a:fld id="{3FC45D18-B64A-4DB3-8CC8-38702978AE28}"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DBD-4B58-A113-E651BFB5DD31}"/>
                </c:ext>
              </c:extLst>
            </c:dLbl>
            <c:dLbl>
              <c:idx val="4"/>
              <c:tx>
                <c:rich>
                  <a:bodyPr/>
                  <a:lstStyle/>
                  <a:p>
                    <a:fld id="{41568826-BF79-4011-A069-76760F44FDE0}" type="CELLRANGE">
                      <a:rPr lang="es-MX"/>
                      <a:pPr/>
                      <a:t>[CELLRANGE]</a:t>
                    </a:fld>
                    <a:r>
                      <a:rPr lang="es-MX" baseline="0"/>
                      <a:t>; </a:t>
                    </a:r>
                    <a:fld id="{83D4D9C1-A480-4162-AD61-D9FA08E83F9D}"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DBD-4B58-A113-E651BFB5DD31}"/>
                </c:ext>
              </c:extLst>
            </c:dLbl>
            <c:dLbl>
              <c:idx val="5"/>
              <c:tx>
                <c:rich>
                  <a:bodyPr/>
                  <a:lstStyle/>
                  <a:p>
                    <a:fld id="{92208EF4-335C-49AC-8033-A62AE6EF8A2D}" type="CELLRANGE">
                      <a:rPr lang="es-MX"/>
                      <a:pPr/>
                      <a:t>[CELLRANGE]</a:t>
                    </a:fld>
                    <a:r>
                      <a:rPr lang="es-MX" baseline="0"/>
                      <a:t>; </a:t>
                    </a:r>
                    <a:fld id="{A89F2A51-9718-4F25-8FFF-4A62C308C306}"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DBD-4B58-A113-E651BFB5DD31}"/>
                </c:ext>
              </c:extLst>
            </c:dLbl>
            <c:dLbl>
              <c:idx val="6"/>
              <c:tx>
                <c:rich>
                  <a:bodyPr/>
                  <a:lstStyle/>
                  <a:p>
                    <a:fld id="{51142F5A-6321-4458-BE53-DB27DBAFC680}" type="CELLRANGE">
                      <a:rPr lang="es-MX"/>
                      <a:pPr/>
                      <a:t>[CELLRANGE]</a:t>
                    </a:fld>
                    <a:r>
                      <a:rPr lang="es-MX" baseline="0"/>
                      <a:t>; </a:t>
                    </a:r>
                    <a:fld id="{F8038882-8E14-47C4-881E-80593DA07064}"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DBD-4B58-A113-E651BFB5DD31}"/>
                </c:ext>
              </c:extLst>
            </c:dLbl>
            <c:dLbl>
              <c:idx val="7"/>
              <c:tx>
                <c:rich>
                  <a:bodyPr/>
                  <a:lstStyle/>
                  <a:p>
                    <a:fld id="{DA30CF02-0AC0-46C5-9FA3-0CE66349FA84}" type="CELLRANGE">
                      <a:rPr lang="es-MX"/>
                      <a:pPr/>
                      <a:t>[CELLRANGE]</a:t>
                    </a:fld>
                    <a:r>
                      <a:rPr lang="es-MX" baseline="0"/>
                      <a:t>; </a:t>
                    </a:r>
                    <a:fld id="{9B87B8AF-0C32-48AB-9FBE-D52C33B4E2AA}"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DBD-4B58-A113-E651BFB5DD31}"/>
                </c:ext>
              </c:extLst>
            </c:dLbl>
            <c:dLbl>
              <c:idx val="8"/>
              <c:tx>
                <c:rich>
                  <a:bodyPr/>
                  <a:lstStyle/>
                  <a:p>
                    <a:fld id="{D09D6C56-76DE-449C-9C85-B0ED51FBBC66}" type="CELLRANGE">
                      <a:rPr lang="es-MX"/>
                      <a:pPr/>
                      <a:t>[CELLRANGE]</a:t>
                    </a:fld>
                    <a:r>
                      <a:rPr lang="es-MX" baseline="0"/>
                      <a:t>; </a:t>
                    </a:r>
                    <a:fld id="{F4637791-FE22-48BF-90F9-3E1292FEC936}"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DBD-4B58-A113-E651BFB5DD31}"/>
                </c:ext>
              </c:extLst>
            </c:dLbl>
            <c:dLbl>
              <c:idx val="9"/>
              <c:tx>
                <c:rich>
                  <a:bodyPr/>
                  <a:lstStyle/>
                  <a:p>
                    <a:fld id="{E6D6F24E-B689-4FC0-A38B-42398BCB2B5E}" type="CELLRANGE">
                      <a:rPr lang="es-MX"/>
                      <a:pPr/>
                      <a:t>[CELLRANGE]</a:t>
                    </a:fld>
                    <a:r>
                      <a:rPr lang="es-MX" baseline="0"/>
                      <a:t>; </a:t>
                    </a:r>
                    <a:fld id="{B8BDA81B-9A82-46EB-83E4-E51E9BE14BFD}"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DBD-4B58-A113-E651BFB5DD31}"/>
                </c:ext>
              </c:extLst>
            </c:dLbl>
            <c:dLbl>
              <c:idx val="10"/>
              <c:tx>
                <c:rich>
                  <a:bodyPr/>
                  <a:lstStyle/>
                  <a:p>
                    <a:fld id="{103EA74E-1707-4C60-B3BB-BBDFD54E22F8}" type="CELLRANGE">
                      <a:rPr lang="es-MX"/>
                      <a:pPr/>
                      <a:t>[CELLRANGE]</a:t>
                    </a:fld>
                    <a:r>
                      <a:rPr lang="es-MX" baseline="0"/>
                      <a:t>; </a:t>
                    </a:r>
                    <a:fld id="{6CA1A4DC-70AA-4DA1-B64A-F377889E2EA1}"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DBD-4B58-A113-E651BFB5DD31}"/>
                </c:ext>
              </c:extLst>
            </c:dLbl>
            <c:dLbl>
              <c:idx val="11"/>
              <c:tx>
                <c:rich>
                  <a:bodyPr/>
                  <a:lstStyle/>
                  <a:p>
                    <a:fld id="{E3D1EC71-1FBA-4F00-98AE-823EF4E5B6F5}" type="CELLRANGE">
                      <a:rPr lang="es-MX"/>
                      <a:pPr/>
                      <a:t>[CELLRANGE]</a:t>
                    </a:fld>
                    <a:r>
                      <a:rPr lang="es-MX" baseline="0"/>
                      <a:t>; </a:t>
                    </a:r>
                    <a:fld id="{653C671C-5554-4D96-8F78-D9D9EBDDACB6}"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DBD-4B58-A113-E651BFB5DD31}"/>
                </c:ext>
              </c:extLst>
            </c:dLbl>
            <c:dLbl>
              <c:idx val="12"/>
              <c:tx>
                <c:rich>
                  <a:bodyPr/>
                  <a:lstStyle/>
                  <a:p>
                    <a:fld id="{B1384A54-9DBF-4621-8775-73E4F7C711E6}" type="CELLRANGE">
                      <a:rPr lang="es-MX"/>
                      <a:pPr/>
                      <a:t>[CELLRANGE]</a:t>
                    </a:fld>
                    <a:r>
                      <a:rPr lang="es-MX" baseline="0"/>
                      <a:t>; </a:t>
                    </a:r>
                    <a:fld id="{577BE054-57DB-49F7-BCF9-10ED848FF96A}"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DBD-4B58-A113-E651BFB5DD31}"/>
                </c:ext>
              </c:extLst>
            </c:dLbl>
            <c:dLbl>
              <c:idx val="13"/>
              <c:tx>
                <c:rich>
                  <a:bodyPr/>
                  <a:lstStyle/>
                  <a:p>
                    <a:fld id="{1F08BFC7-F45C-4846-A7B8-9278875206E6}" type="CELLRANGE">
                      <a:rPr lang="es-MX"/>
                      <a:pPr/>
                      <a:t>[CELLRANGE]</a:t>
                    </a:fld>
                    <a:r>
                      <a:rPr lang="es-MX" baseline="0"/>
                      <a:t>; </a:t>
                    </a:r>
                    <a:fld id="{4A65B2D2-6DF4-4DD2-9BD6-3088B864E0F4}"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DBD-4B58-A113-E651BFB5DD31}"/>
                </c:ext>
              </c:extLst>
            </c:dLbl>
            <c:dLbl>
              <c:idx val="14"/>
              <c:tx>
                <c:rich>
                  <a:bodyPr/>
                  <a:lstStyle/>
                  <a:p>
                    <a:fld id="{E43F7088-DB45-407E-B98E-CFFF76691D24}" type="CELLRANGE">
                      <a:rPr lang="es-MX"/>
                      <a:pPr/>
                      <a:t>[CELLRANGE]</a:t>
                    </a:fld>
                    <a:r>
                      <a:rPr lang="es-MX" baseline="0"/>
                      <a:t>; </a:t>
                    </a:r>
                    <a:fld id="{2DC4D570-4AD5-42A8-B179-FAB5B7E4F6AD}"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DBD-4B58-A113-E651BFB5DD31}"/>
                </c:ext>
              </c:extLst>
            </c:dLbl>
            <c:dLbl>
              <c:idx val="15"/>
              <c:tx>
                <c:rich>
                  <a:bodyPr/>
                  <a:lstStyle/>
                  <a:p>
                    <a:fld id="{07B169A4-AE0A-4A06-8EE4-E7AE39A717F9}" type="CELLRANGE">
                      <a:rPr lang="es-MX"/>
                      <a:pPr/>
                      <a:t>[CELLRANGE]</a:t>
                    </a:fld>
                    <a:r>
                      <a:rPr lang="es-MX" baseline="0"/>
                      <a:t>; </a:t>
                    </a:r>
                    <a:fld id="{B15C9A2C-DAFA-485B-8BB1-9FBF8BF9F743}"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4DBD-4B58-A113-E651BFB5DD31}"/>
                </c:ext>
              </c:extLst>
            </c:dLbl>
            <c:dLbl>
              <c:idx val="16"/>
              <c:tx>
                <c:rich>
                  <a:bodyPr/>
                  <a:lstStyle/>
                  <a:p>
                    <a:fld id="{367432C1-00F5-4FF8-9C50-A6B09FAAE08E}" type="CELLRANGE">
                      <a:rPr lang="es-MX"/>
                      <a:pPr/>
                      <a:t>[CELLRANGE]</a:t>
                    </a:fld>
                    <a:r>
                      <a:rPr lang="es-MX" baseline="0"/>
                      <a:t>; </a:t>
                    </a:r>
                    <a:fld id="{C2FD70B9-95BE-4852-993F-086E533082AA}"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4DBD-4B58-A113-E651BFB5DD31}"/>
                </c:ext>
              </c:extLst>
            </c:dLbl>
            <c:dLbl>
              <c:idx val="17"/>
              <c:tx>
                <c:rich>
                  <a:bodyPr/>
                  <a:lstStyle/>
                  <a:p>
                    <a:fld id="{3422B0D9-5F40-4F2C-8641-18ED902C2649}" type="CELLRANGE">
                      <a:rPr lang="es-MX"/>
                      <a:pPr/>
                      <a:t>[CELLRANGE]</a:t>
                    </a:fld>
                    <a:r>
                      <a:rPr lang="es-MX" baseline="0"/>
                      <a:t>; </a:t>
                    </a:r>
                    <a:fld id="{8391EAF5-29B9-4E3D-8BA4-7F1C1DE9AF5D}"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4DBD-4B58-A113-E651BFB5DD31}"/>
                </c:ext>
              </c:extLst>
            </c:dLbl>
            <c:dLbl>
              <c:idx val="18"/>
              <c:tx>
                <c:rich>
                  <a:bodyPr/>
                  <a:lstStyle/>
                  <a:p>
                    <a:fld id="{3A44CD44-0F83-4702-A483-4CDC562E5A4E}" type="CELLRANGE">
                      <a:rPr lang="es-MX"/>
                      <a:pPr/>
                      <a:t>[CELLRANGE]</a:t>
                    </a:fld>
                    <a:r>
                      <a:rPr lang="es-MX" baseline="0"/>
                      <a:t>; </a:t>
                    </a:r>
                    <a:fld id="{5131CB94-38AE-4BF9-80E7-1769E033022C}"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4DBD-4B58-A113-E651BFB5DD31}"/>
                </c:ext>
              </c:extLst>
            </c:dLbl>
            <c:dLbl>
              <c:idx val="19"/>
              <c:tx>
                <c:rich>
                  <a:bodyPr/>
                  <a:lstStyle/>
                  <a:p>
                    <a:fld id="{BC8E2E1B-279D-4D8B-9A80-1391285833BB}" type="CELLRANGE">
                      <a:rPr lang="es-MX"/>
                      <a:pPr/>
                      <a:t>[CELLRANGE]</a:t>
                    </a:fld>
                    <a:r>
                      <a:rPr lang="es-MX" baseline="0"/>
                      <a:t>; </a:t>
                    </a:r>
                    <a:fld id="{CD4131DA-0806-4802-BE90-7D5458B67D94}"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4DBD-4B58-A113-E651BFB5DD31}"/>
                </c:ext>
              </c:extLst>
            </c:dLbl>
            <c:dLbl>
              <c:idx val="20"/>
              <c:tx>
                <c:rich>
                  <a:bodyPr/>
                  <a:lstStyle/>
                  <a:p>
                    <a:fld id="{92D5D6F0-3A98-4D66-84F3-3B2F69727767}" type="CELLRANGE">
                      <a:rPr lang="es-MX"/>
                      <a:pPr/>
                      <a:t>[CELLRANGE]</a:t>
                    </a:fld>
                    <a:r>
                      <a:rPr lang="es-MX" baseline="0"/>
                      <a:t>; </a:t>
                    </a:r>
                    <a:fld id="{ACE0EF34-0193-4361-9387-2C4A9FDB347E}"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4DBD-4B58-A113-E651BFB5DD31}"/>
                </c:ext>
              </c:extLst>
            </c:dLbl>
            <c:dLbl>
              <c:idx val="21"/>
              <c:tx>
                <c:rich>
                  <a:bodyPr/>
                  <a:lstStyle/>
                  <a:p>
                    <a:fld id="{2E5A671B-9AAE-4E8D-889F-E322445047CA}" type="CELLRANGE">
                      <a:rPr lang="es-MX"/>
                      <a:pPr/>
                      <a:t>[CELLRANGE]</a:t>
                    </a:fld>
                    <a:r>
                      <a:rPr lang="es-MX" baseline="0"/>
                      <a:t>; </a:t>
                    </a:r>
                    <a:fld id="{C43E4BFD-B583-4FA9-ADB3-67527795C6EB}"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4DBD-4B58-A113-E651BFB5DD31}"/>
                </c:ext>
              </c:extLst>
            </c:dLbl>
            <c:dLbl>
              <c:idx val="22"/>
              <c:tx>
                <c:rich>
                  <a:bodyPr/>
                  <a:lstStyle/>
                  <a:p>
                    <a:fld id="{09C6E4AE-B0EA-4296-9377-51EF8F611105}" type="CELLRANGE">
                      <a:rPr lang="es-MX"/>
                      <a:pPr/>
                      <a:t>[CELLRANGE]</a:t>
                    </a:fld>
                    <a:r>
                      <a:rPr lang="es-MX" baseline="0"/>
                      <a:t>; </a:t>
                    </a:r>
                    <a:fld id="{FB34D273-16E6-44FE-9FDF-E6B58B9923EB}"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4DBD-4B58-A113-E651BFB5DD31}"/>
                </c:ext>
              </c:extLst>
            </c:dLbl>
            <c:dLbl>
              <c:idx val="23"/>
              <c:tx>
                <c:rich>
                  <a:bodyPr/>
                  <a:lstStyle/>
                  <a:p>
                    <a:fld id="{9BA332D4-DDF5-47C6-A73C-BF9B77F40A81}" type="CELLRANGE">
                      <a:rPr lang="es-MX"/>
                      <a:pPr/>
                      <a:t>[CELLRANGE]</a:t>
                    </a:fld>
                    <a:r>
                      <a:rPr lang="es-MX" baseline="0"/>
                      <a:t>; </a:t>
                    </a:r>
                    <a:fld id="{1CAF39D3-315B-4952-8363-1F6921C80833}"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4DBD-4B58-A113-E651BFB5DD31}"/>
                </c:ext>
              </c:extLst>
            </c:dLbl>
            <c:dLbl>
              <c:idx val="24"/>
              <c:tx>
                <c:rich>
                  <a:bodyPr/>
                  <a:lstStyle/>
                  <a:p>
                    <a:fld id="{F95D4363-C2AF-487C-8D8C-181888ABC2A1}" type="CELLRANGE">
                      <a:rPr lang="es-MX"/>
                      <a:pPr/>
                      <a:t>[CELLRANGE]</a:t>
                    </a:fld>
                    <a:r>
                      <a:rPr lang="es-MX" baseline="0"/>
                      <a:t>; </a:t>
                    </a:r>
                    <a:fld id="{512CD654-3935-4063-8278-8B33A166C402}"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4DBD-4B58-A113-E651BFB5DD31}"/>
                </c:ext>
              </c:extLst>
            </c:dLbl>
            <c:dLbl>
              <c:idx val="25"/>
              <c:tx>
                <c:rich>
                  <a:bodyPr/>
                  <a:lstStyle/>
                  <a:p>
                    <a:fld id="{A00B1C5B-7624-488D-A6D5-AC503B5E5ADF}" type="CELLRANGE">
                      <a:rPr lang="es-MX"/>
                      <a:pPr/>
                      <a:t>[CELLRANGE]</a:t>
                    </a:fld>
                    <a:r>
                      <a:rPr lang="es-MX" baseline="0"/>
                      <a:t>; </a:t>
                    </a:r>
                    <a:fld id="{CB982802-4CE8-4A6D-9C90-ED69626A2CC7}"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4DBD-4B58-A113-E651BFB5DD31}"/>
                </c:ext>
              </c:extLst>
            </c:dLbl>
            <c:dLbl>
              <c:idx val="26"/>
              <c:tx>
                <c:rich>
                  <a:bodyPr/>
                  <a:lstStyle/>
                  <a:p>
                    <a:fld id="{938B2630-1856-40A5-9CC9-5B0A2E1F9AFE}" type="CELLRANGE">
                      <a:rPr lang="es-MX"/>
                      <a:pPr/>
                      <a:t>[CELLRANGE]</a:t>
                    </a:fld>
                    <a:r>
                      <a:rPr lang="es-MX" baseline="0"/>
                      <a:t>; </a:t>
                    </a:r>
                    <a:fld id="{8BC271F4-8F39-4248-887A-880945CE0AD8}"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4DBD-4B58-A113-E651BFB5DD31}"/>
                </c:ext>
              </c:extLst>
            </c:dLbl>
            <c:dLbl>
              <c:idx val="27"/>
              <c:tx>
                <c:rich>
                  <a:bodyPr/>
                  <a:lstStyle/>
                  <a:p>
                    <a:fld id="{826B7A77-4CAA-4380-8C27-0F9359134DEB}" type="CELLRANGE">
                      <a:rPr lang="es-MX"/>
                      <a:pPr/>
                      <a:t>[CELLRANGE]</a:t>
                    </a:fld>
                    <a:r>
                      <a:rPr lang="es-MX" baseline="0"/>
                      <a:t>; </a:t>
                    </a:r>
                    <a:fld id="{A5080CF5-EDB5-476A-80BB-DDE15808F8AF}"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4DBD-4B58-A113-E651BFB5DD31}"/>
                </c:ext>
              </c:extLst>
            </c:dLbl>
            <c:dLbl>
              <c:idx val="28"/>
              <c:tx>
                <c:rich>
                  <a:bodyPr/>
                  <a:lstStyle/>
                  <a:p>
                    <a:fld id="{A63FFFEC-6D24-44A6-BBCD-28FF112FE610}" type="CELLRANGE">
                      <a:rPr lang="es-MX"/>
                      <a:pPr/>
                      <a:t>[CELLRANGE]</a:t>
                    </a:fld>
                    <a:r>
                      <a:rPr lang="es-MX" baseline="0"/>
                      <a:t>; </a:t>
                    </a:r>
                    <a:fld id="{9B7DE40E-E457-447E-BCDB-E8A1925C240B}"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4DBD-4B58-A113-E651BFB5DD31}"/>
                </c:ext>
              </c:extLst>
            </c:dLbl>
            <c:dLbl>
              <c:idx val="29"/>
              <c:tx>
                <c:rich>
                  <a:bodyPr/>
                  <a:lstStyle/>
                  <a:p>
                    <a:fld id="{B04FF08D-458C-4C0E-9C2B-B6709C8F7999}" type="CELLRANGE">
                      <a:rPr lang="es-MX"/>
                      <a:pPr/>
                      <a:t>[CELLRANGE]</a:t>
                    </a:fld>
                    <a:r>
                      <a:rPr lang="es-MX" baseline="0"/>
                      <a:t>; </a:t>
                    </a:r>
                    <a:fld id="{06CD5873-31AB-4E9B-A21C-44121BBB6894}"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4DBD-4B58-A113-E651BFB5DD31}"/>
                </c:ext>
              </c:extLst>
            </c:dLbl>
            <c:dLbl>
              <c:idx val="30"/>
              <c:tx>
                <c:rich>
                  <a:bodyPr/>
                  <a:lstStyle/>
                  <a:p>
                    <a:fld id="{5FC3B8F4-50F5-4F11-A4CC-76FD4E02EDFB}" type="CELLRANGE">
                      <a:rPr lang="es-MX"/>
                      <a:pPr/>
                      <a:t>[CELLRANGE]</a:t>
                    </a:fld>
                    <a:r>
                      <a:rPr lang="es-MX" baseline="0"/>
                      <a:t>; </a:t>
                    </a:r>
                    <a:fld id="{1AED3764-F4BB-44E7-994E-F13FE9F76057}"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4DBD-4B58-A113-E651BFB5DD31}"/>
                </c:ext>
              </c:extLst>
            </c:dLbl>
            <c:dLbl>
              <c:idx val="31"/>
              <c:tx>
                <c:rich>
                  <a:bodyPr/>
                  <a:lstStyle/>
                  <a:p>
                    <a:fld id="{3E96F582-42BB-4137-A8B4-15D0D116F41A}" type="CELLRANGE">
                      <a:rPr lang="es-MX"/>
                      <a:pPr/>
                      <a:t>[CELLRANGE]</a:t>
                    </a:fld>
                    <a:r>
                      <a:rPr lang="es-MX" baseline="0"/>
                      <a:t>; </a:t>
                    </a:r>
                    <a:fld id="{BAD73A7C-9205-4E5B-A721-DDD842A7BE14}"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4DBD-4B58-A113-E651BFB5DD31}"/>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'F1'!$A$7:$A$38</c:f>
              <c:strCache>
                <c:ptCount val="32"/>
                <c:pt idx="0">
                  <c:v>Baja California Sur</c:v>
                </c:pt>
                <c:pt idx="1">
                  <c:v>Colima</c:v>
                </c:pt>
                <c:pt idx="2">
                  <c:v>Campeche</c:v>
                </c:pt>
                <c:pt idx="3">
                  <c:v>Tlaxcala</c:v>
                </c:pt>
                <c:pt idx="4">
                  <c:v>Nayarit</c:v>
                </c:pt>
                <c:pt idx="5">
                  <c:v>Aguascalientes</c:v>
                </c:pt>
                <c:pt idx="6">
                  <c:v>Zacatecas</c:v>
                </c:pt>
                <c:pt idx="7">
                  <c:v>Quintana Roo</c:v>
                </c:pt>
                <c:pt idx="8">
                  <c:v>Morelos</c:v>
                </c:pt>
                <c:pt idx="9">
                  <c:v>Durango</c:v>
                </c:pt>
                <c:pt idx="10">
                  <c:v>Yucatán</c:v>
                </c:pt>
                <c:pt idx="11">
                  <c:v>Querétaro</c:v>
                </c:pt>
                <c:pt idx="12">
                  <c:v>San Luis Potosí</c:v>
                </c:pt>
                <c:pt idx="13">
                  <c:v>Hidalgo</c:v>
                </c:pt>
                <c:pt idx="14">
                  <c:v>Coahuila</c:v>
                </c:pt>
                <c:pt idx="15">
                  <c:v>Sinaloa</c:v>
                </c:pt>
                <c:pt idx="16">
                  <c:v>Tabasco</c:v>
                </c:pt>
                <c:pt idx="17">
                  <c:v>Tamaulipas</c:v>
                </c:pt>
                <c:pt idx="18">
                  <c:v>Baja California</c:v>
                </c:pt>
                <c:pt idx="19">
                  <c:v>Guerrero</c:v>
                </c:pt>
                <c:pt idx="20">
                  <c:v>Sonora</c:v>
                </c:pt>
                <c:pt idx="21">
                  <c:v>Chihuahua</c:v>
                </c:pt>
                <c:pt idx="22">
                  <c:v>Oaxaca</c:v>
                </c:pt>
                <c:pt idx="23">
                  <c:v>Michoacán</c:v>
                </c:pt>
                <c:pt idx="24">
                  <c:v>Guanajuato</c:v>
                </c:pt>
                <c:pt idx="25">
                  <c:v>Puebla</c:v>
                </c:pt>
                <c:pt idx="26">
                  <c:v>Chiapas</c:v>
                </c:pt>
                <c:pt idx="27">
                  <c:v>Nuevo León</c:v>
                </c:pt>
                <c:pt idx="28">
                  <c:v>Jalisco</c:v>
                </c:pt>
                <c:pt idx="29">
                  <c:v>Veracruz</c:v>
                </c:pt>
                <c:pt idx="30">
                  <c:v>Ciudad de México</c:v>
                </c:pt>
                <c:pt idx="31">
                  <c:v>Estado de México</c:v>
                </c:pt>
              </c:strCache>
            </c:strRef>
          </c:cat>
          <c:val>
            <c:numRef>
              <c:f>'F1'!$D$7:$D$38</c:f>
              <c:numCache>
                <c:formatCode>0.0%</c:formatCode>
                <c:ptCount val="32"/>
                <c:pt idx="0">
                  <c:v>7.6281907534888433E-3</c:v>
                </c:pt>
                <c:pt idx="1">
                  <c:v>7.8845400343497268E-3</c:v>
                </c:pt>
                <c:pt idx="2">
                  <c:v>9.6002502238950061E-3</c:v>
                </c:pt>
                <c:pt idx="3">
                  <c:v>9.6622889518390223E-3</c:v>
                </c:pt>
                <c:pt idx="4">
                  <c:v>1.0831671020548547E-2</c:v>
                </c:pt>
                <c:pt idx="5">
                  <c:v>1.0991649995342486E-2</c:v>
                </c:pt>
                <c:pt idx="6">
                  <c:v>1.4062090351731555E-2</c:v>
                </c:pt>
                <c:pt idx="7">
                  <c:v>1.5334282486260313E-2</c:v>
                </c:pt>
                <c:pt idx="8">
                  <c:v>1.6091026896690681E-2</c:v>
                </c:pt>
                <c:pt idx="9">
                  <c:v>1.618286384195471E-2</c:v>
                </c:pt>
                <c:pt idx="10">
                  <c:v>1.6478044797814367E-2</c:v>
                </c:pt>
                <c:pt idx="11">
                  <c:v>1.6660960027555065E-2</c:v>
                </c:pt>
                <c:pt idx="12">
                  <c:v>2.0806376012361568E-2</c:v>
                </c:pt>
                <c:pt idx="13">
                  <c:v>2.1195461230971612E-2</c:v>
                </c:pt>
                <c:pt idx="14">
                  <c:v>2.4060710035588531E-2</c:v>
                </c:pt>
                <c:pt idx="15">
                  <c:v>2.4903398287512677E-2</c:v>
                </c:pt>
                <c:pt idx="16">
                  <c:v>2.5919407787854117E-2</c:v>
                </c:pt>
                <c:pt idx="17">
                  <c:v>2.7938566138309973E-2</c:v>
                </c:pt>
                <c:pt idx="18">
                  <c:v>2.9053505728367072E-2</c:v>
                </c:pt>
                <c:pt idx="19">
                  <c:v>2.9463863628441576E-2</c:v>
                </c:pt>
                <c:pt idx="20">
                  <c:v>2.9873225524498601E-2</c:v>
                </c:pt>
                <c:pt idx="21">
                  <c:v>3.3148930222674969E-2</c:v>
                </c:pt>
                <c:pt idx="22">
                  <c:v>3.3656019891745832E-2</c:v>
                </c:pt>
                <c:pt idx="23">
                  <c:v>3.4780411130709753E-2</c:v>
                </c:pt>
                <c:pt idx="24">
                  <c:v>3.9238338208942972E-2</c:v>
                </c:pt>
                <c:pt idx="25">
                  <c:v>4.0867746400048935E-2</c:v>
                </c:pt>
                <c:pt idx="26">
                  <c:v>4.3282315641789797E-2</c:v>
                </c:pt>
                <c:pt idx="27">
                  <c:v>4.7493011103801837E-2</c:v>
                </c:pt>
                <c:pt idx="28">
                  <c:v>5.3905784516731406E-2</c:v>
                </c:pt>
                <c:pt idx="29">
                  <c:v>6.1761526336338357E-2</c:v>
                </c:pt>
                <c:pt idx="30">
                  <c:v>9.3664480672865702E-2</c:v>
                </c:pt>
                <c:pt idx="31">
                  <c:v>0.1335790621189745</c:v>
                </c:pt>
              </c:numCache>
            </c:numRef>
          </c:val>
          <c:extLst>
            <c:ext xmlns:c15="http://schemas.microsoft.com/office/drawing/2012/chart" uri="{02D57815-91ED-43cb-92C2-25804820EDAC}">
              <c15:datalabelsRange>
                <c15:f>'F1'!$C$7:$C$38</c15:f>
                <c15:dlblRangeCache>
                  <c:ptCount val="32"/>
                  <c:pt idx="0">
                    <c:v> 18,426.8 </c:v>
                  </c:pt>
                  <c:pt idx="1">
                    <c:v> 19,046.1 </c:v>
                  </c:pt>
                  <c:pt idx="2">
                    <c:v> 23,190.6 </c:v>
                  </c:pt>
                  <c:pt idx="3">
                    <c:v> 23,340.4 </c:v>
                  </c:pt>
                  <c:pt idx="4">
                    <c:v> 26,165.2 </c:v>
                  </c:pt>
                  <c:pt idx="5">
                    <c:v> 26,551.6 </c:v>
                  </c:pt>
                  <c:pt idx="6">
                    <c:v> 33,968.7 </c:v>
                  </c:pt>
                  <c:pt idx="7">
                    <c:v> 37,041.8 </c:v>
                  </c:pt>
                  <c:pt idx="8">
                    <c:v> 38,869.8 </c:v>
                  </c:pt>
                  <c:pt idx="9">
                    <c:v> 39,091.6 </c:v>
                  </c:pt>
                  <c:pt idx="10">
                    <c:v> 39,804.7 </c:v>
                  </c:pt>
                  <c:pt idx="11">
                    <c:v> 40,246.5 </c:v>
                  </c:pt>
                  <c:pt idx="12">
                    <c:v> 50,260.3 </c:v>
                  </c:pt>
                  <c:pt idx="13">
                    <c:v> 51,200.2 </c:v>
                  </c:pt>
                  <c:pt idx="14">
                    <c:v> 58,121.5 </c:v>
                  </c:pt>
                  <c:pt idx="15">
                    <c:v> 60,157.1 </c:v>
                  </c:pt>
                  <c:pt idx="16">
                    <c:v> 62,611.4 </c:v>
                  </c:pt>
                  <c:pt idx="17">
                    <c:v> 67,489.0 </c:v>
                  </c:pt>
                  <c:pt idx="18">
                    <c:v> 70,182.2 </c:v>
                  </c:pt>
                  <c:pt idx="19">
                    <c:v> 71,173.5 </c:v>
                  </c:pt>
                  <c:pt idx="20">
                    <c:v> 72,162.4 </c:v>
                  </c:pt>
                  <c:pt idx="21">
                    <c:v> 80,075.2 </c:v>
                  </c:pt>
                  <c:pt idx="22">
                    <c:v> 81,300.1 </c:v>
                  </c:pt>
                  <c:pt idx="23">
                    <c:v> 84,016.2 </c:v>
                  </c:pt>
                  <c:pt idx="24">
                    <c:v> 94,784.9 </c:v>
                  </c:pt>
                  <c:pt idx="25">
                    <c:v> 98,720.9 </c:v>
                  </c:pt>
                  <c:pt idx="26">
                    <c:v> 104,553.6 </c:v>
                  </c:pt>
                  <c:pt idx="27">
                    <c:v> 114,725.1 </c:v>
                  </c:pt>
                  <c:pt idx="28">
                    <c:v> 130,215.9 </c:v>
                  </c:pt>
                  <c:pt idx="29">
                    <c:v> 149,192.4 </c:v>
                  </c:pt>
                  <c:pt idx="30">
                    <c:v> 226,257.8 </c:v>
                  </c:pt>
                  <c:pt idx="31">
                    <c:v> 322,676.2 </c:v>
                  </c:pt>
                </c15:dlblRangeCache>
              </c15:datalabelsRange>
            </c:ext>
            <c:ext xmlns:c16="http://schemas.microsoft.com/office/drawing/2014/chart" uri="{C3380CC4-5D6E-409C-BE32-E72D297353CC}">
              <c16:uniqueId val="{00000021-4DBD-4B58-A113-E651BFB5DD31}"/>
            </c:ext>
          </c:extLst>
        </c:ser>
        <c:dLbls>
          <c:showLegendKey val="0"/>
          <c:showVal val="0"/>
          <c:showCatName val="0"/>
          <c:showSerName val="0"/>
          <c:showPercent val="0"/>
          <c:showBubbleSize val="0"/>
        </c:dLbls>
        <c:gapWidth val="80"/>
        <c:axId val="1054425984"/>
        <c:axId val="1145139712"/>
      </c:barChart>
      <c:catAx>
        <c:axId val="10544259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45139712"/>
        <c:crosses val="autoZero"/>
        <c:auto val="1"/>
        <c:lblAlgn val="ctr"/>
        <c:lblOffset val="100"/>
        <c:tickLblSkip val="1"/>
        <c:noMultiLvlLbl val="0"/>
      </c:catAx>
      <c:valAx>
        <c:axId val="1145139712"/>
        <c:scaling>
          <c:orientation val="minMax"/>
        </c:scaling>
        <c:delete val="1"/>
        <c:axPos val="b"/>
        <c:numFmt formatCode="0.0%" sourceLinked="1"/>
        <c:majorTickMark val="none"/>
        <c:minorTickMark val="none"/>
        <c:tickLblPos val="nextTo"/>
        <c:crossAx val="10544259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6558785920990644"/>
          <c:y val="2.4191238855067503E-2"/>
          <c:w val="0.58276263543980089"/>
          <c:h val="0.95161770715725458"/>
        </c:manualLayout>
      </c:layout>
      <c:barChart>
        <c:barDir val="bar"/>
        <c:grouping val="clustered"/>
        <c:varyColors val="0"/>
        <c:ser>
          <c:idx val="0"/>
          <c:order val="0"/>
          <c:spPr>
            <a:solidFill>
              <a:srgbClr val="7C868D"/>
            </a:solidFill>
            <a:ln>
              <a:noFill/>
            </a:ln>
            <a:effectLst/>
          </c:spPr>
          <c:invertIfNegative val="0"/>
          <c:dPt>
            <c:idx val="0"/>
            <c:invertIfNegative val="0"/>
            <c:bubble3D val="0"/>
            <c:spPr>
              <a:solidFill>
                <a:srgbClr val="FABB28"/>
              </a:solidFill>
              <a:ln>
                <a:noFill/>
              </a:ln>
              <a:effectLst/>
            </c:spPr>
            <c:extLst>
              <c:ext xmlns:c16="http://schemas.microsoft.com/office/drawing/2014/chart" uri="{C3380CC4-5D6E-409C-BE32-E72D297353CC}">
                <c16:uniqueId val="{00000001-0333-4AF2-8A4E-E642146432F7}"/>
              </c:ext>
            </c:extLst>
          </c:dPt>
          <c:dPt>
            <c:idx val="1"/>
            <c:invertIfNegative val="0"/>
            <c:bubble3D val="0"/>
            <c:spPr>
              <a:solidFill>
                <a:srgbClr val="7C868D"/>
              </a:solidFill>
              <a:ln>
                <a:noFill/>
              </a:ln>
              <a:effectLst/>
            </c:spPr>
            <c:extLst>
              <c:ext xmlns:c16="http://schemas.microsoft.com/office/drawing/2014/chart" uri="{C3380CC4-5D6E-409C-BE32-E72D297353CC}">
                <c16:uniqueId val="{00000003-0333-4AF2-8A4E-E642146432F7}"/>
              </c:ext>
            </c:extLst>
          </c:dPt>
          <c:dPt>
            <c:idx val="2"/>
            <c:invertIfNegative val="0"/>
            <c:bubble3D val="0"/>
            <c:spPr>
              <a:solidFill>
                <a:srgbClr val="7C868D"/>
              </a:solidFill>
              <a:ln>
                <a:noFill/>
              </a:ln>
              <a:effectLst/>
            </c:spPr>
            <c:extLst>
              <c:ext xmlns:c16="http://schemas.microsoft.com/office/drawing/2014/chart" uri="{C3380CC4-5D6E-409C-BE32-E72D297353CC}">
                <c16:uniqueId val="{00000005-0333-4AF2-8A4E-E642146432F7}"/>
              </c:ext>
            </c:extLst>
          </c:dPt>
          <c:dPt>
            <c:idx val="3"/>
            <c:invertIfNegative val="0"/>
            <c:bubble3D val="0"/>
            <c:spPr>
              <a:solidFill>
                <a:srgbClr val="7C868D"/>
              </a:solidFill>
              <a:ln>
                <a:noFill/>
              </a:ln>
              <a:effectLst/>
            </c:spPr>
            <c:extLst>
              <c:ext xmlns:c16="http://schemas.microsoft.com/office/drawing/2014/chart" uri="{C3380CC4-5D6E-409C-BE32-E72D297353CC}">
                <c16:uniqueId val="{00000007-0333-4AF2-8A4E-E642146432F7}"/>
              </c:ext>
            </c:extLst>
          </c:dPt>
          <c:dPt>
            <c:idx val="4"/>
            <c:invertIfNegative val="0"/>
            <c:bubble3D val="0"/>
            <c:spPr>
              <a:solidFill>
                <a:srgbClr val="7C868D"/>
              </a:solidFill>
              <a:ln>
                <a:noFill/>
              </a:ln>
              <a:effectLst/>
            </c:spPr>
            <c:extLst>
              <c:ext xmlns:c16="http://schemas.microsoft.com/office/drawing/2014/chart" uri="{C3380CC4-5D6E-409C-BE32-E72D297353CC}">
                <c16:uniqueId val="{00000009-0333-4AF2-8A4E-E642146432F7}"/>
              </c:ext>
            </c:extLst>
          </c:dPt>
          <c:dPt>
            <c:idx val="5"/>
            <c:invertIfNegative val="0"/>
            <c:bubble3D val="0"/>
            <c:spPr>
              <a:solidFill>
                <a:srgbClr val="7C868D"/>
              </a:solidFill>
              <a:ln>
                <a:noFill/>
              </a:ln>
              <a:effectLst/>
            </c:spPr>
            <c:extLst>
              <c:ext xmlns:c16="http://schemas.microsoft.com/office/drawing/2014/chart" uri="{C3380CC4-5D6E-409C-BE32-E72D297353CC}">
                <c16:uniqueId val="{0000000B-0333-4AF2-8A4E-E642146432F7}"/>
              </c:ext>
            </c:extLst>
          </c:dPt>
          <c:dPt>
            <c:idx val="6"/>
            <c:invertIfNegative val="0"/>
            <c:bubble3D val="0"/>
            <c:spPr>
              <a:solidFill>
                <a:srgbClr val="7C868D"/>
              </a:solidFill>
              <a:ln>
                <a:noFill/>
              </a:ln>
              <a:effectLst/>
            </c:spPr>
            <c:extLst>
              <c:ext xmlns:c16="http://schemas.microsoft.com/office/drawing/2014/chart" uri="{C3380CC4-5D6E-409C-BE32-E72D297353CC}">
                <c16:uniqueId val="{0000000D-0333-4AF2-8A4E-E642146432F7}"/>
              </c:ext>
            </c:extLst>
          </c:dPt>
          <c:dPt>
            <c:idx val="7"/>
            <c:invertIfNegative val="0"/>
            <c:bubble3D val="0"/>
            <c:spPr>
              <a:solidFill>
                <a:srgbClr val="7C868D"/>
              </a:solidFill>
              <a:ln>
                <a:noFill/>
              </a:ln>
              <a:effectLst/>
            </c:spPr>
            <c:extLst>
              <c:ext xmlns:c16="http://schemas.microsoft.com/office/drawing/2014/chart" uri="{C3380CC4-5D6E-409C-BE32-E72D297353CC}">
                <c16:uniqueId val="{0000000F-0333-4AF2-8A4E-E642146432F7}"/>
              </c:ext>
            </c:extLst>
          </c:dPt>
          <c:dPt>
            <c:idx val="8"/>
            <c:invertIfNegative val="0"/>
            <c:bubble3D val="0"/>
            <c:spPr>
              <a:solidFill>
                <a:srgbClr val="7C868D"/>
              </a:solidFill>
              <a:ln>
                <a:noFill/>
              </a:ln>
              <a:effectLst/>
            </c:spPr>
            <c:extLst>
              <c:ext xmlns:c16="http://schemas.microsoft.com/office/drawing/2014/chart" uri="{C3380CC4-5D6E-409C-BE32-E72D297353CC}">
                <c16:uniqueId val="{00000011-0333-4AF2-8A4E-E642146432F7}"/>
              </c:ext>
            </c:extLst>
          </c:dPt>
          <c:dPt>
            <c:idx val="9"/>
            <c:invertIfNegative val="0"/>
            <c:bubble3D val="0"/>
            <c:spPr>
              <a:solidFill>
                <a:srgbClr val="7C868D"/>
              </a:solidFill>
              <a:ln>
                <a:noFill/>
              </a:ln>
              <a:effectLst/>
            </c:spPr>
            <c:extLst>
              <c:ext xmlns:c16="http://schemas.microsoft.com/office/drawing/2014/chart" uri="{C3380CC4-5D6E-409C-BE32-E72D297353CC}">
                <c16:uniqueId val="{00000013-0333-4AF2-8A4E-E642146432F7}"/>
              </c:ext>
            </c:extLst>
          </c:dPt>
          <c:dPt>
            <c:idx val="10"/>
            <c:invertIfNegative val="0"/>
            <c:bubble3D val="0"/>
            <c:spPr>
              <a:solidFill>
                <a:srgbClr val="7C868D"/>
              </a:solidFill>
              <a:ln>
                <a:noFill/>
              </a:ln>
              <a:effectLst/>
            </c:spPr>
            <c:extLst>
              <c:ext xmlns:c16="http://schemas.microsoft.com/office/drawing/2014/chart" uri="{C3380CC4-5D6E-409C-BE32-E72D297353CC}">
                <c16:uniqueId val="{00000015-0333-4AF2-8A4E-E642146432F7}"/>
              </c:ext>
            </c:extLst>
          </c:dPt>
          <c:dPt>
            <c:idx val="11"/>
            <c:invertIfNegative val="0"/>
            <c:bubble3D val="0"/>
            <c:spPr>
              <a:solidFill>
                <a:srgbClr val="7C868D"/>
              </a:solidFill>
              <a:ln>
                <a:noFill/>
              </a:ln>
              <a:effectLst/>
            </c:spPr>
            <c:extLst>
              <c:ext xmlns:c16="http://schemas.microsoft.com/office/drawing/2014/chart" uri="{C3380CC4-5D6E-409C-BE32-E72D297353CC}">
                <c16:uniqueId val="{00000017-0333-4AF2-8A4E-E642146432F7}"/>
              </c:ext>
            </c:extLst>
          </c:dPt>
          <c:dPt>
            <c:idx val="12"/>
            <c:invertIfNegative val="0"/>
            <c:bubble3D val="0"/>
            <c:spPr>
              <a:solidFill>
                <a:srgbClr val="7C868D"/>
              </a:solidFill>
              <a:ln>
                <a:noFill/>
              </a:ln>
              <a:effectLst/>
            </c:spPr>
            <c:extLst>
              <c:ext xmlns:c16="http://schemas.microsoft.com/office/drawing/2014/chart" uri="{C3380CC4-5D6E-409C-BE32-E72D297353CC}">
                <c16:uniqueId val="{00000019-0333-4AF2-8A4E-E642146432F7}"/>
              </c:ext>
            </c:extLst>
          </c:dPt>
          <c:dPt>
            <c:idx val="13"/>
            <c:invertIfNegative val="0"/>
            <c:bubble3D val="0"/>
            <c:spPr>
              <a:solidFill>
                <a:srgbClr val="7C868D"/>
              </a:solidFill>
              <a:ln>
                <a:noFill/>
              </a:ln>
              <a:effectLst/>
            </c:spPr>
            <c:extLst>
              <c:ext xmlns:c16="http://schemas.microsoft.com/office/drawing/2014/chart" uri="{C3380CC4-5D6E-409C-BE32-E72D297353CC}">
                <c16:uniqueId val="{0000001B-0333-4AF2-8A4E-E642146432F7}"/>
              </c:ext>
            </c:extLst>
          </c:dPt>
          <c:dPt>
            <c:idx val="14"/>
            <c:invertIfNegative val="0"/>
            <c:bubble3D val="0"/>
            <c:spPr>
              <a:solidFill>
                <a:srgbClr val="7C868D"/>
              </a:solidFill>
              <a:ln>
                <a:noFill/>
              </a:ln>
              <a:effectLst/>
            </c:spPr>
            <c:extLst>
              <c:ext xmlns:c16="http://schemas.microsoft.com/office/drawing/2014/chart" uri="{C3380CC4-5D6E-409C-BE32-E72D297353CC}">
                <c16:uniqueId val="{0000001D-0333-4AF2-8A4E-E642146432F7}"/>
              </c:ext>
            </c:extLst>
          </c:dPt>
          <c:dPt>
            <c:idx val="15"/>
            <c:invertIfNegative val="0"/>
            <c:bubble3D val="0"/>
            <c:spPr>
              <a:solidFill>
                <a:srgbClr val="7C868D"/>
              </a:solidFill>
              <a:ln>
                <a:noFill/>
              </a:ln>
              <a:effectLst/>
            </c:spPr>
            <c:extLst>
              <c:ext xmlns:c16="http://schemas.microsoft.com/office/drawing/2014/chart" uri="{C3380CC4-5D6E-409C-BE32-E72D297353CC}">
                <c16:uniqueId val="{0000001F-0333-4AF2-8A4E-E642146432F7}"/>
              </c:ext>
            </c:extLst>
          </c:dPt>
          <c:dPt>
            <c:idx val="16"/>
            <c:invertIfNegative val="0"/>
            <c:bubble3D val="0"/>
            <c:spPr>
              <a:solidFill>
                <a:srgbClr val="7C868D"/>
              </a:solidFill>
              <a:ln>
                <a:noFill/>
              </a:ln>
              <a:effectLst/>
            </c:spPr>
            <c:extLst>
              <c:ext xmlns:c16="http://schemas.microsoft.com/office/drawing/2014/chart" uri="{C3380CC4-5D6E-409C-BE32-E72D297353CC}">
                <c16:uniqueId val="{00000021-0333-4AF2-8A4E-E642146432F7}"/>
              </c:ext>
            </c:extLst>
          </c:dPt>
          <c:dPt>
            <c:idx val="17"/>
            <c:invertIfNegative val="0"/>
            <c:bubble3D val="0"/>
            <c:spPr>
              <a:solidFill>
                <a:srgbClr val="7C868D"/>
              </a:solidFill>
              <a:ln>
                <a:noFill/>
              </a:ln>
              <a:effectLst/>
            </c:spPr>
            <c:extLst>
              <c:ext xmlns:c16="http://schemas.microsoft.com/office/drawing/2014/chart" uri="{C3380CC4-5D6E-409C-BE32-E72D297353CC}">
                <c16:uniqueId val="{00000023-0333-4AF2-8A4E-E642146432F7}"/>
              </c:ext>
            </c:extLst>
          </c:dPt>
          <c:dPt>
            <c:idx val="18"/>
            <c:invertIfNegative val="0"/>
            <c:bubble3D val="0"/>
            <c:spPr>
              <a:solidFill>
                <a:srgbClr val="7C868D"/>
              </a:solidFill>
              <a:ln>
                <a:noFill/>
              </a:ln>
              <a:effectLst/>
            </c:spPr>
            <c:extLst>
              <c:ext xmlns:c16="http://schemas.microsoft.com/office/drawing/2014/chart" uri="{C3380CC4-5D6E-409C-BE32-E72D297353CC}">
                <c16:uniqueId val="{00000025-0333-4AF2-8A4E-E642146432F7}"/>
              </c:ext>
            </c:extLst>
          </c:dPt>
          <c:dPt>
            <c:idx val="19"/>
            <c:invertIfNegative val="0"/>
            <c:bubble3D val="0"/>
            <c:spPr>
              <a:solidFill>
                <a:srgbClr val="7C868D"/>
              </a:solidFill>
              <a:ln>
                <a:noFill/>
              </a:ln>
              <a:effectLst/>
            </c:spPr>
            <c:extLst>
              <c:ext xmlns:c16="http://schemas.microsoft.com/office/drawing/2014/chart" uri="{C3380CC4-5D6E-409C-BE32-E72D297353CC}">
                <c16:uniqueId val="{00000027-0333-4AF2-8A4E-E642146432F7}"/>
              </c:ext>
            </c:extLst>
          </c:dPt>
          <c:dPt>
            <c:idx val="29"/>
            <c:invertIfNegative val="0"/>
            <c:bubble3D val="0"/>
            <c:spPr>
              <a:solidFill>
                <a:srgbClr val="7C868D"/>
              </a:solidFill>
              <a:ln>
                <a:noFill/>
              </a:ln>
              <a:effectLst/>
            </c:spPr>
            <c:extLst>
              <c:ext xmlns:c16="http://schemas.microsoft.com/office/drawing/2014/chart" uri="{C3380CC4-5D6E-409C-BE32-E72D297353CC}">
                <c16:uniqueId val="{00000029-0333-4AF2-8A4E-E642146432F7}"/>
              </c:ext>
            </c:extLst>
          </c:dPt>
          <c:dLbls>
            <c:numFmt formatCode="#,##0.0&quot;%&quot;" sourceLinked="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'F10'!$B$7:$B$26</c:f>
              <c:strCache>
                <c:ptCount val="20"/>
                <c:pt idx="0">
                  <c:v>Mezquitic</c:v>
                </c:pt>
                <c:pt idx="1">
                  <c:v>Cuautitlán de García Barragán</c:v>
                </c:pt>
                <c:pt idx="2">
                  <c:v>Tonila</c:v>
                </c:pt>
                <c:pt idx="3">
                  <c:v>Chimaltitán</c:v>
                </c:pt>
                <c:pt idx="4">
                  <c:v>Bolaños</c:v>
                </c:pt>
                <c:pt idx="5">
                  <c:v>Santa María del Oro</c:v>
                </c:pt>
                <c:pt idx="6">
                  <c:v>Huejuquilla el Alto</c:v>
                </c:pt>
                <c:pt idx="7">
                  <c:v>Jilotlán de los Dolores</c:v>
                </c:pt>
                <c:pt idx="8">
                  <c:v>Atengo</c:v>
                </c:pt>
                <c:pt idx="9">
                  <c:v>Zapotitlán de Vadillo</c:v>
                </c:pt>
                <c:pt idx="10">
                  <c:v>Hostotipaquillo</c:v>
                </c:pt>
                <c:pt idx="11">
                  <c:v>Techaluta de Montenegro</c:v>
                </c:pt>
                <c:pt idx="12">
                  <c:v>Zapotlán del Rey</c:v>
                </c:pt>
                <c:pt idx="13">
                  <c:v>San Juanito de Escobedo</c:v>
                </c:pt>
                <c:pt idx="14">
                  <c:v>Ojuelos de Jalisco</c:v>
                </c:pt>
                <c:pt idx="15">
                  <c:v>San Cristóbal de la Barranca</c:v>
                </c:pt>
                <c:pt idx="16">
                  <c:v>Tuxcacuesco</c:v>
                </c:pt>
                <c:pt idx="17">
                  <c:v>Poncitlán</c:v>
                </c:pt>
                <c:pt idx="18">
                  <c:v>Santa María de los Ángeles</c:v>
                </c:pt>
                <c:pt idx="19">
                  <c:v>Totatiche</c:v>
                </c:pt>
              </c:strCache>
            </c:strRef>
          </c:cat>
          <c:val>
            <c:numRef>
              <c:f>'F10'!$E$7:$E$26</c:f>
              <c:numCache>
                <c:formatCode>0.0</c:formatCode>
                <c:ptCount val="20"/>
                <c:pt idx="0">
                  <c:v>1.4038496980838933</c:v>
                </c:pt>
                <c:pt idx="1">
                  <c:v>1.7295150784467868</c:v>
                </c:pt>
                <c:pt idx="2">
                  <c:v>1.7588205245755144</c:v>
                </c:pt>
                <c:pt idx="3">
                  <c:v>1.791469999442761</c:v>
                </c:pt>
                <c:pt idx="4">
                  <c:v>1.8051669685672991</c:v>
                </c:pt>
                <c:pt idx="5">
                  <c:v>1.8315279214008606</c:v>
                </c:pt>
                <c:pt idx="6">
                  <c:v>1.9320453546294987</c:v>
                </c:pt>
                <c:pt idx="7">
                  <c:v>2.1812809916861986</c:v>
                </c:pt>
                <c:pt idx="8">
                  <c:v>2.2740194697644363</c:v>
                </c:pt>
                <c:pt idx="9">
                  <c:v>2.3220745752326764</c:v>
                </c:pt>
                <c:pt idx="10">
                  <c:v>2.3285308220622429</c:v>
                </c:pt>
                <c:pt idx="11">
                  <c:v>2.6843504823710851</c:v>
                </c:pt>
                <c:pt idx="12">
                  <c:v>2.8009486776299664</c:v>
                </c:pt>
                <c:pt idx="13">
                  <c:v>2.8021879718701586</c:v>
                </c:pt>
                <c:pt idx="14">
                  <c:v>3.228496275959968</c:v>
                </c:pt>
                <c:pt idx="15">
                  <c:v>3.3346293413543782</c:v>
                </c:pt>
                <c:pt idx="16">
                  <c:v>3.3628598494927076</c:v>
                </c:pt>
                <c:pt idx="17">
                  <c:v>3.3871623452212716</c:v>
                </c:pt>
                <c:pt idx="18">
                  <c:v>3.4522789154434061</c:v>
                </c:pt>
                <c:pt idx="19">
                  <c:v>3.6086840131182734</c:v>
                </c:pt>
              </c:numCache>
            </c:numRef>
          </c:val>
          <c:extLst>
            <c:ext xmlns:c16="http://schemas.microsoft.com/office/drawing/2014/chart" uri="{C3380CC4-5D6E-409C-BE32-E72D297353CC}">
              <c16:uniqueId val="{0000002A-0333-4AF2-8A4E-E642146432F7}"/>
            </c:ext>
          </c:extLst>
        </c:ser>
        <c:dLbls>
          <c:showLegendKey val="0"/>
          <c:showVal val="0"/>
          <c:showCatName val="0"/>
          <c:showSerName val="0"/>
          <c:showPercent val="0"/>
          <c:showBubbleSize val="0"/>
        </c:dLbls>
        <c:gapWidth val="75"/>
        <c:axId val="364322112"/>
        <c:axId val="362631312"/>
      </c:barChart>
      <c:catAx>
        <c:axId val="36432211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362631312"/>
        <c:crosses val="autoZero"/>
        <c:auto val="1"/>
        <c:lblAlgn val="ctr"/>
        <c:lblOffset val="100"/>
        <c:noMultiLvlLbl val="0"/>
      </c:catAx>
      <c:valAx>
        <c:axId val="362631312"/>
        <c:scaling>
          <c:orientation val="minMax"/>
        </c:scaling>
        <c:delete val="1"/>
        <c:axPos val="b"/>
        <c:numFmt formatCode="0.0" sourceLinked="1"/>
        <c:majorTickMark val="none"/>
        <c:minorTickMark val="none"/>
        <c:tickLblPos val="nextTo"/>
        <c:crossAx val="364322112"/>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rgbClr val="D9D9D9"/>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6083405904896803E-2"/>
          <c:y val="4.845253628390897E-2"/>
          <c:w val="0.90858151822601019"/>
          <c:h val="0.63864566897715547"/>
        </c:manualLayout>
      </c:layout>
      <c:lineChart>
        <c:grouping val="standard"/>
        <c:varyColors val="0"/>
        <c:ser>
          <c:idx val="0"/>
          <c:order val="0"/>
          <c:tx>
            <c:v>Jalisco hombres</c:v>
          </c:tx>
          <c:spPr>
            <a:ln w="19050" cap="rnd">
              <a:solidFill>
                <a:srgbClr val="95682B"/>
              </a:solidFill>
              <a:round/>
            </a:ln>
            <a:effectLst/>
          </c:spPr>
          <c:marker>
            <c:symbol val="none"/>
          </c:marker>
          <c:dLbls>
            <c:dLbl>
              <c:idx val="280"/>
              <c:layout>
                <c:manualLayout>
                  <c:x val="-8.2003885859239737E-3"/>
                  <c:y val="0.38340292359288425"/>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9646-4D25-B31D-8D8823D0400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'F100-101'!$A$7:$A$287</c:f>
              <c:numCache>
                <c:formatCode>mm/dd/yyyy</c:formatCode>
                <c:ptCount val="281"/>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numCache>
            </c:numRef>
          </c:cat>
          <c:val>
            <c:numRef>
              <c:f>'F100-101'!$J$7:$J$287</c:f>
              <c:numCache>
                <c:formatCode>#,###.00</c:formatCode>
                <c:ptCount val="281"/>
                <c:pt idx="0">
                  <c:v>332.20252789924399</c:v>
                </c:pt>
                <c:pt idx="1">
                  <c:v>353.91307925565502</c:v>
                </c:pt>
                <c:pt idx="2">
                  <c:v>353.20838005965101</c:v>
                </c:pt>
                <c:pt idx="3">
                  <c:v>354.16168874692102</c:v>
                </c:pt>
                <c:pt idx="4">
                  <c:v>358.43057266328401</c:v>
                </c:pt>
                <c:pt idx="5">
                  <c:v>362.982163678201</c:v>
                </c:pt>
                <c:pt idx="6">
                  <c:v>367.223535549644</c:v>
                </c:pt>
                <c:pt idx="7">
                  <c:v>364.69158073435199</c:v>
                </c:pt>
                <c:pt idx="8">
                  <c:v>363.05575360940702</c:v>
                </c:pt>
                <c:pt idx="9">
                  <c:v>362.63221954648702</c:v>
                </c:pt>
                <c:pt idx="10">
                  <c:v>365.75968303004998</c:v>
                </c:pt>
                <c:pt idx="11">
                  <c:v>362.17540621807098</c:v>
                </c:pt>
                <c:pt idx="12">
                  <c:v>365.41773446196601</c:v>
                </c:pt>
                <c:pt idx="13">
                  <c:v>386.39328545540002</c:v>
                </c:pt>
                <c:pt idx="14">
                  <c:v>379.85333204572902</c:v>
                </c:pt>
                <c:pt idx="15">
                  <c:v>380.66755087625899</c:v>
                </c:pt>
                <c:pt idx="16">
                  <c:v>385.16239864780403</c:v>
                </c:pt>
                <c:pt idx="17">
                  <c:v>384.56753604411301</c:v>
                </c:pt>
                <c:pt idx="18">
                  <c:v>391.85739762265302</c:v>
                </c:pt>
                <c:pt idx="19">
                  <c:v>388.23399306268698</c:v>
                </c:pt>
                <c:pt idx="20">
                  <c:v>387.71110085723501</c:v>
                </c:pt>
                <c:pt idx="21">
                  <c:v>385.00896724564097</c:v>
                </c:pt>
                <c:pt idx="22">
                  <c:v>383.686041160765</c:v>
                </c:pt>
                <c:pt idx="23">
                  <c:v>383.82628104559399</c:v>
                </c:pt>
                <c:pt idx="24">
                  <c:v>384.74618126398201</c:v>
                </c:pt>
                <c:pt idx="25">
                  <c:v>401.75481135217399</c:v>
                </c:pt>
                <c:pt idx="26">
                  <c:v>400.42346870918601</c:v>
                </c:pt>
                <c:pt idx="27">
                  <c:v>393.84141986177298</c:v>
                </c:pt>
                <c:pt idx="28">
                  <c:v>391.12744209510498</c:v>
                </c:pt>
                <c:pt idx="29">
                  <c:v>398.783943612249</c:v>
                </c:pt>
                <c:pt idx="30">
                  <c:v>397.19618412635901</c:v>
                </c:pt>
                <c:pt idx="31">
                  <c:v>400.04033039897598</c:v>
                </c:pt>
                <c:pt idx="32">
                  <c:v>398.27870353763097</c:v>
                </c:pt>
                <c:pt idx="33">
                  <c:v>394.011995070571</c:v>
                </c:pt>
                <c:pt idx="34">
                  <c:v>390.45456079974502</c:v>
                </c:pt>
                <c:pt idx="35">
                  <c:v>390.97372199472699</c:v>
                </c:pt>
                <c:pt idx="36">
                  <c:v>391.061006964623</c:v>
                </c:pt>
                <c:pt idx="37">
                  <c:v>405.09854167346703</c:v>
                </c:pt>
                <c:pt idx="38">
                  <c:v>403.71331731002101</c:v>
                </c:pt>
                <c:pt idx="39">
                  <c:v>399.96890994245899</c:v>
                </c:pt>
                <c:pt idx="40">
                  <c:v>400.09386612469098</c:v>
                </c:pt>
                <c:pt idx="41">
                  <c:v>411.33809468015198</c:v>
                </c:pt>
                <c:pt idx="42">
                  <c:v>417.94287435993698</c:v>
                </c:pt>
                <c:pt idx="43">
                  <c:v>421.92128660199398</c:v>
                </c:pt>
                <c:pt idx="44">
                  <c:v>420.58834767778802</c:v>
                </c:pt>
                <c:pt idx="45">
                  <c:v>413.67454541160402</c:v>
                </c:pt>
                <c:pt idx="46">
                  <c:v>410.94389447365802</c:v>
                </c:pt>
                <c:pt idx="47">
                  <c:v>411.56134179169499</c:v>
                </c:pt>
                <c:pt idx="48">
                  <c:v>410.44805668725598</c:v>
                </c:pt>
                <c:pt idx="49">
                  <c:v>425.265897767799</c:v>
                </c:pt>
                <c:pt idx="50">
                  <c:v>422.211003315234</c:v>
                </c:pt>
                <c:pt idx="51">
                  <c:v>419.55390722023702</c:v>
                </c:pt>
                <c:pt idx="52">
                  <c:v>420.24214288326198</c:v>
                </c:pt>
                <c:pt idx="53">
                  <c:v>429.51537129256599</c:v>
                </c:pt>
                <c:pt idx="54">
                  <c:v>430.12692205820798</c:v>
                </c:pt>
                <c:pt idx="55">
                  <c:v>432.50252565653301</c:v>
                </c:pt>
                <c:pt idx="56">
                  <c:v>429.71351136283698</c:v>
                </c:pt>
                <c:pt idx="57">
                  <c:v>423.70290998461797</c:v>
                </c:pt>
                <c:pt idx="58">
                  <c:v>419.94319137136802</c:v>
                </c:pt>
                <c:pt idx="59">
                  <c:v>418.487002264355</c:v>
                </c:pt>
                <c:pt idx="60">
                  <c:v>418.39489713203</c:v>
                </c:pt>
                <c:pt idx="61">
                  <c:v>433.19559016606399</c:v>
                </c:pt>
                <c:pt idx="62">
                  <c:v>430.52838839039902</c:v>
                </c:pt>
                <c:pt idx="63">
                  <c:v>430.890072358353</c:v>
                </c:pt>
                <c:pt idx="64">
                  <c:v>430.12271903224803</c:v>
                </c:pt>
                <c:pt idx="65">
                  <c:v>434.60993151172698</c:v>
                </c:pt>
                <c:pt idx="66">
                  <c:v>436.09771043201999</c:v>
                </c:pt>
                <c:pt idx="67">
                  <c:v>440.01058952959602</c:v>
                </c:pt>
                <c:pt idx="68">
                  <c:v>439.76827668597701</c:v>
                </c:pt>
                <c:pt idx="69">
                  <c:v>434.31183112964197</c:v>
                </c:pt>
                <c:pt idx="70">
                  <c:v>431.49962891227801</c:v>
                </c:pt>
                <c:pt idx="71">
                  <c:v>430.345405436541</c:v>
                </c:pt>
                <c:pt idx="72">
                  <c:v>428.16561586697401</c:v>
                </c:pt>
                <c:pt idx="73">
                  <c:v>440.305345595733</c:v>
                </c:pt>
                <c:pt idx="74">
                  <c:v>438.99819589906502</c:v>
                </c:pt>
                <c:pt idx="75">
                  <c:v>436.96955497158098</c:v>
                </c:pt>
                <c:pt idx="76">
                  <c:v>439.74653816376798</c:v>
                </c:pt>
                <c:pt idx="77">
                  <c:v>447.560084101055</c:v>
                </c:pt>
                <c:pt idx="78">
                  <c:v>446.22140879763401</c:v>
                </c:pt>
                <c:pt idx="79">
                  <c:v>449.53958203885298</c:v>
                </c:pt>
                <c:pt idx="80">
                  <c:v>446.20709431244899</c:v>
                </c:pt>
                <c:pt idx="81">
                  <c:v>437.52686061063798</c:v>
                </c:pt>
                <c:pt idx="82">
                  <c:v>434.13185035475698</c:v>
                </c:pt>
                <c:pt idx="83">
                  <c:v>434.975533103705</c:v>
                </c:pt>
                <c:pt idx="84">
                  <c:v>433.415687134243</c:v>
                </c:pt>
                <c:pt idx="85">
                  <c:v>444.97912948600901</c:v>
                </c:pt>
                <c:pt idx="86">
                  <c:v>443.77944650820501</c:v>
                </c:pt>
                <c:pt idx="87">
                  <c:v>439.78067476174198</c:v>
                </c:pt>
                <c:pt idx="88">
                  <c:v>441.46314517634897</c:v>
                </c:pt>
                <c:pt idx="89">
                  <c:v>450.23069678019601</c:v>
                </c:pt>
                <c:pt idx="90">
                  <c:v>450.30134961881498</c:v>
                </c:pt>
                <c:pt idx="91">
                  <c:v>454.031932930989</c:v>
                </c:pt>
                <c:pt idx="92">
                  <c:v>451.48312529115998</c:v>
                </c:pt>
                <c:pt idx="93">
                  <c:v>442.95637034967802</c:v>
                </c:pt>
                <c:pt idx="94">
                  <c:v>439.34123675013001</c:v>
                </c:pt>
                <c:pt idx="95">
                  <c:v>440.12738579770598</c:v>
                </c:pt>
                <c:pt idx="96">
                  <c:v>439.18345902088402</c:v>
                </c:pt>
                <c:pt idx="97">
                  <c:v>450.94603444058799</c:v>
                </c:pt>
                <c:pt idx="98">
                  <c:v>449.37445178414799</c:v>
                </c:pt>
                <c:pt idx="99">
                  <c:v>449.349016004872</c:v>
                </c:pt>
                <c:pt idx="100">
                  <c:v>446.97086619898403</c:v>
                </c:pt>
                <c:pt idx="101">
                  <c:v>454.775613849031</c:v>
                </c:pt>
                <c:pt idx="102">
                  <c:v>452.80469282235703</c:v>
                </c:pt>
                <c:pt idx="103">
                  <c:v>453.872485512845</c:v>
                </c:pt>
                <c:pt idx="104">
                  <c:v>450.25295835778701</c:v>
                </c:pt>
                <c:pt idx="105">
                  <c:v>444.299556880571</c:v>
                </c:pt>
                <c:pt idx="106">
                  <c:v>440.820805883346</c:v>
                </c:pt>
                <c:pt idx="107">
                  <c:v>439.96992189480397</c:v>
                </c:pt>
                <c:pt idx="108">
                  <c:v>437.12907548832698</c:v>
                </c:pt>
                <c:pt idx="109">
                  <c:v>447.29944223854102</c:v>
                </c:pt>
                <c:pt idx="110">
                  <c:v>447.49426496795002</c:v>
                </c:pt>
                <c:pt idx="111">
                  <c:v>441.32261227771102</c:v>
                </c:pt>
                <c:pt idx="112">
                  <c:v>441.31810333616897</c:v>
                </c:pt>
                <c:pt idx="113">
                  <c:v>448.104602247635</c:v>
                </c:pt>
                <c:pt idx="114">
                  <c:v>446.05547007422899</c:v>
                </c:pt>
                <c:pt idx="115">
                  <c:v>446.59489336717598</c:v>
                </c:pt>
                <c:pt idx="116">
                  <c:v>445.31055507130498</c:v>
                </c:pt>
                <c:pt idx="117">
                  <c:v>442.327492815212</c:v>
                </c:pt>
                <c:pt idx="118">
                  <c:v>438.42994685104799</c:v>
                </c:pt>
                <c:pt idx="119">
                  <c:v>438.87920208432598</c:v>
                </c:pt>
                <c:pt idx="120">
                  <c:v>435.99725914910499</c:v>
                </c:pt>
                <c:pt idx="121">
                  <c:v>447.12587940888102</c:v>
                </c:pt>
                <c:pt idx="122">
                  <c:v>444.53708545814999</c:v>
                </c:pt>
                <c:pt idx="123">
                  <c:v>436.07601423547698</c:v>
                </c:pt>
                <c:pt idx="124">
                  <c:v>436.83911327267998</c:v>
                </c:pt>
                <c:pt idx="125">
                  <c:v>449.096063909056</c:v>
                </c:pt>
                <c:pt idx="126">
                  <c:v>447.17294242265399</c:v>
                </c:pt>
                <c:pt idx="127">
                  <c:v>458.68324876242502</c:v>
                </c:pt>
                <c:pt idx="128">
                  <c:v>460.62486293807501</c:v>
                </c:pt>
                <c:pt idx="129">
                  <c:v>452.67031043777803</c:v>
                </c:pt>
                <c:pt idx="130">
                  <c:v>447.04707857246501</c:v>
                </c:pt>
                <c:pt idx="131">
                  <c:v>444.80210524629803</c:v>
                </c:pt>
                <c:pt idx="132">
                  <c:v>441.73577425625001</c:v>
                </c:pt>
                <c:pt idx="133">
                  <c:v>456.31810666096499</c:v>
                </c:pt>
                <c:pt idx="134">
                  <c:v>453.57662314533798</c:v>
                </c:pt>
                <c:pt idx="135">
                  <c:v>456.08150086280301</c:v>
                </c:pt>
                <c:pt idx="136">
                  <c:v>457.60955671988802</c:v>
                </c:pt>
                <c:pt idx="137">
                  <c:v>459.45386168133899</c:v>
                </c:pt>
                <c:pt idx="138">
                  <c:v>459.56222322447002</c:v>
                </c:pt>
                <c:pt idx="139">
                  <c:v>463.419079744062</c:v>
                </c:pt>
                <c:pt idx="140">
                  <c:v>460.85432492916198</c:v>
                </c:pt>
                <c:pt idx="141">
                  <c:v>461.13163648788498</c:v>
                </c:pt>
                <c:pt idx="142">
                  <c:v>455.58585449211898</c:v>
                </c:pt>
                <c:pt idx="143">
                  <c:v>452.99010472238899</c:v>
                </c:pt>
                <c:pt idx="144">
                  <c:v>449.92500291851502</c:v>
                </c:pt>
                <c:pt idx="145">
                  <c:v>459.32962358588497</c:v>
                </c:pt>
                <c:pt idx="146">
                  <c:v>456.50096903633499</c:v>
                </c:pt>
                <c:pt idx="147">
                  <c:v>457.00708273082398</c:v>
                </c:pt>
                <c:pt idx="148">
                  <c:v>459.13378838468702</c:v>
                </c:pt>
                <c:pt idx="149">
                  <c:v>460.98234313452099</c:v>
                </c:pt>
                <c:pt idx="150">
                  <c:v>459.06329356876802</c:v>
                </c:pt>
                <c:pt idx="151">
                  <c:v>462.718824570138</c:v>
                </c:pt>
                <c:pt idx="152">
                  <c:v>463.55784044935098</c:v>
                </c:pt>
                <c:pt idx="153">
                  <c:v>453.44441808788503</c:v>
                </c:pt>
                <c:pt idx="154">
                  <c:v>451.59588129376198</c:v>
                </c:pt>
                <c:pt idx="155">
                  <c:v>450.04973490939102</c:v>
                </c:pt>
                <c:pt idx="156">
                  <c:v>446.34080357574197</c:v>
                </c:pt>
                <c:pt idx="157">
                  <c:v>460.62467763365601</c:v>
                </c:pt>
                <c:pt idx="158">
                  <c:v>457.54744038172402</c:v>
                </c:pt>
                <c:pt idx="159">
                  <c:v>454.51237660384197</c:v>
                </c:pt>
                <c:pt idx="160">
                  <c:v>454.10269556092902</c:v>
                </c:pt>
                <c:pt idx="161">
                  <c:v>456.54633555006598</c:v>
                </c:pt>
                <c:pt idx="162">
                  <c:v>457.54712411984701</c:v>
                </c:pt>
                <c:pt idx="163">
                  <c:v>458.40673655454702</c:v>
                </c:pt>
                <c:pt idx="164">
                  <c:v>456.96504949009699</c:v>
                </c:pt>
                <c:pt idx="165">
                  <c:v>454.07918687749202</c:v>
                </c:pt>
                <c:pt idx="166">
                  <c:v>446.93656412847599</c:v>
                </c:pt>
                <c:pt idx="167">
                  <c:v>446.75396927247999</c:v>
                </c:pt>
                <c:pt idx="168">
                  <c:v>444.818781646182</c:v>
                </c:pt>
                <c:pt idx="169">
                  <c:v>455.30496414490398</c:v>
                </c:pt>
                <c:pt idx="170">
                  <c:v>454.12419239286402</c:v>
                </c:pt>
                <c:pt idx="171">
                  <c:v>452.79282457490899</c:v>
                </c:pt>
                <c:pt idx="172">
                  <c:v>454.74406715405001</c:v>
                </c:pt>
                <c:pt idx="173">
                  <c:v>456.32441616155398</c:v>
                </c:pt>
                <c:pt idx="174">
                  <c:v>456.67187855814501</c:v>
                </c:pt>
                <c:pt idx="175">
                  <c:v>457.58109801394301</c:v>
                </c:pt>
                <c:pt idx="176">
                  <c:v>456.63627079752501</c:v>
                </c:pt>
                <c:pt idx="177">
                  <c:v>453.818598953714</c:v>
                </c:pt>
                <c:pt idx="178">
                  <c:v>446.92352210750897</c:v>
                </c:pt>
                <c:pt idx="179">
                  <c:v>445.03449454783902</c:v>
                </c:pt>
                <c:pt idx="180">
                  <c:v>443.11441761025702</c:v>
                </c:pt>
                <c:pt idx="181">
                  <c:v>456.68940449725898</c:v>
                </c:pt>
                <c:pt idx="182">
                  <c:v>455.67748853804801</c:v>
                </c:pt>
                <c:pt idx="183">
                  <c:v>454.88439886274301</c:v>
                </c:pt>
                <c:pt idx="184">
                  <c:v>455.83017598601401</c:v>
                </c:pt>
                <c:pt idx="185">
                  <c:v>459.298703140361</c:v>
                </c:pt>
                <c:pt idx="186">
                  <c:v>460.16589582540598</c:v>
                </c:pt>
                <c:pt idx="187">
                  <c:v>466.30467333455499</c:v>
                </c:pt>
                <c:pt idx="188">
                  <c:v>466.92337270368199</c:v>
                </c:pt>
                <c:pt idx="189">
                  <c:v>455.23359558799098</c:v>
                </c:pt>
                <c:pt idx="190">
                  <c:v>450.95323976873499</c:v>
                </c:pt>
                <c:pt idx="191">
                  <c:v>451.57310807324302</c:v>
                </c:pt>
                <c:pt idx="192">
                  <c:v>448.12612997171402</c:v>
                </c:pt>
                <c:pt idx="193">
                  <c:v>460.28162365201399</c:v>
                </c:pt>
                <c:pt idx="194">
                  <c:v>459.24721113821198</c:v>
                </c:pt>
                <c:pt idx="195">
                  <c:v>461.59854168146302</c:v>
                </c:pt>
                <c:pt idx="196">
                  <c:v>461.16010248574599</c:v>
                </c:pt>
                <c:pt idx="197">
                  <c:v>467.46972205612798</c:v>
                </c:pt>
                <c:pt idx="198">
                  <c:v>468.16180516662502</c:v>
                </c:pt>
                <c:pt idx="199">
                  <c:v>469.02268501336999</c:v>
                </c:pt>
                <c:pt idx="200">
                  <c:v>468.51913674427601</c:v>
                </c:pt>
                <c:pt idx="201">
                  <c:v>460.63238162391798</c:v>
                </c:pt>
                <c:pt idx="202">
                  <c:v>454.71879485498198</c:v>
                </c:pt>
                <c:pt idx="203">
                  <c:v>455.40876849493202</c:v>
                </c:pt>
                <c:pt idx="204">
                  <c:v>454.51912649801199</c:v>
                </c:pt>
                <c:pt idx="205">
                  <c:v>460.62029633652497</c:v>
                </c:pt>
                <c:pt idx="206">
                  <c:v>458.96918454832701</c:v>
                </c:pt>
                <c:pt idx="207">
                  <c:v>456.37322049625402</c:v>
                </c:pt>
                <c:pt idx="208">
                  <c:v>458.08673870607203</c:v>
                </c:pt>
                <c:pt idx="209">
                  <c:v>463.445942561484</c:v>
                </c:pt>
                <c:pt idx="210">
                  <c:v>461.24292050320201</c:v>
                </c:pt>
                <c:pt idx="211">
                  <c:v>464.93220148720599</c:v>
                </c:pt>
                <c:pt idx="212">
                  <c:v>460.98447050709501</c:v>
                </c:pt>
                <c:pt idx="213">
                  <c:v>456.88823832179003</c:v>
                </c:pt>
                <c:pt idx="214">
                  <c:v>451.68124284364598</c:v>
                </c:pt>
                <c:pt idx="215">
                  <c:v>450.961363404103</c:v>
                </c:pt>
                <c:pt idx="216">
                  <c:v>451.28844450842098</c:v>
                </c:pt>
                <c:pt idx="217">
                  <c:v>462.07821710464998</c:v>
                </c:pt>
                <c:pt idx="218">
                  <c:v>461.60595160930501</c:v>
                </c:pt>
                <c:pt idx="219">
                  <c:v>464.16881402028997</c:v>
                </c:pt>
                <c:pt idx="220">
                  <c:v>466.38218662675598</c:v>
                </c:pt>
                <c:pt idx="221">
                  <c:v>469.38283873900099</c:v>
                </c:pt>
                <c:pt idx="222">
                  <c:v>467.65422961966101</c:v>
                </c:pt>
                <c:pt idx="223">
                  <c:v>471.58506654847298</c:v>
                </c:pt>
                <c:pt idx="224">
                  <c:v>467.11246138996103</c:v>
                </c:pt>
                <c:pt idx="225">
                  <c:v>459.230630319966</c:v>
                </c:pt>
                <c:pt idx="226">
                  <c:v>455.20526409700301</c:v>
                </c:pt>
                <c:pt idx="227">
                  <c:v>455.12947802117202</c:v>
                </c:pt>
                <c:pt idx="228">
                  <c:v>453.29508250825103</c:v>
                </c:pt>
                <c:pt idx="229">
                  <c:v>470.52407039220998</c:v>
                </c:pt>
                <c:pt idx="230">
                  <c:v>472.188150253689</c:v>
                </c:pt>
                <c:pt idx="231">
                  <c:v>472.41097123970798</c:v>
                </c:pt>
                <c:pt idx="232">
                  <c:v>472.87912026349602</c:v>
                </c:pt>
                <c:pt idx="233">
                  <c:v>477.94958918175399</c:v>
                </c:pt>
                <c:pt idx="234">
                  <c:v>478.812294020271</c:v>
                </c:pt>
                <c:pt idx="235">
                  <c:v>481.89822620000598</c:v>
                </c:pt>
                <c:pt idx="236">
                  <c:v>482.17535892736601</c:v>
                </c:pt>
                <c:pt idx="237">
                  <c:v>472.021953204672</c:v>
                </c:pt>
                <c:pt idx="238">
                  <c:v>467.44900414342197</c:v>
                </c:pt>
                <c:pt idx="239">
                  <c:v>469.87393977939399</c:v>
                </c:pt>
                <c:pt idx="240">
                  <c:v>470.14975362017901</c:v>
                </c:pt>
                <c:pt idx="241">
                  <c:v>487.684617321296</c:v>
                </c:pt>
                <c:pt idx="242">
                  <c:v>486.46057162102699</c:v>
                </c:pt>
                <c:pt idx="243">
                  <c:v>494.18998071847102</c:v>
                </c:pt>
                <c:pt idx="244">
                  <c:v>503.25627213843302</c:v>
                </c:pt>
                <c:pt idx="245">
                  <c:v>500.26287767751199</c:v>
                </c:pt>
                <c:pt idx="246">
                  <c:v>498.80262658909697</c:v>
                </c:pt>
                <c:pt idx="247">
                  <c:v>500.12396280853301</c:v>
                </c:pt>
                <c:pt idx="248">
                  <c:v>496.59191318939099</c:v>
                </c:pt>
                <c:pt idx="249">
                  <c:v>488.796672678839</c:v>
                </c:pt>
                <c:pt idx="250">
                  <c:v>484.16691157813398</c:v>
                </c:pt>
                <c:pt idx="251">
                  <c:v>490.51184234217698</c:v>
                </c:pt>
                <c:pt idx="252">
                  <c:v>491.49175508597898</c:v>
                </c:pt>
                <c:pt idx="253">
                  <c:v>508.19914517738903</c:v>
                </c:pt>
                <c:pt idx="254">
                  <c:v>505.60718935684901</c:v>
                </c:pt>
                <c:pt idx="255">
                  <c:v>506.08706038059802</c:v>
                </c:pt>
                <c:pt idx="256">
                  <c:v>504.57333986986401</c:v>
                </c:pt>
                <c:pt idx="257">
                  <c:v>504.98421423424901</c:v>
                </c:pt>
                <c:pt idx="258">
                  <c:v>501.89889840556401</c:v>
                </c:pt>
                <c:pt idx="259">
                  <c:v>505.471231857286</c:v>
                </c:pt>
                <c:pt idx="260">
                  <c:v>504.24900209834999</c:v>
                </c:pt>
                <c:pt idx="261">
                  <c:v>499.524848037975</c:v>
                </c:pt>
                <c:pt idx="262">
                  <c:v>495.16409636469001</c:v>
                </c:pt>
                <c:pt idx="263">
                  <c:v>495.24809623216203</c:v>
                </c:pt>
                <c:pt idx="264">
                  <c:v>496.93774354690203</c:v>
                </c:pt>
                <c:pt idx="265">
                  <c:v>522.42855527872405</c:v>
                </c:pt>
                <c:pt idx="266">
                  <c:v>522.57478034307996</c:v>
                </c:pt>
                <c:pt idx="267">
                  <c:v>520.98762031974297</c:v>
                </c:pt>
                <c:pt idx="268">
                  <c:v>520.59644132473602</c:v>
                </c:pt>
                <c:pt idx="269">
                  <c:v>526.16080886119903</c:v>
                </c:pt>
                <c:pt idx="270">
                  <c:v>521.96507825046695</c:v>
                </c:pt>
                <c:pt idx="271">
                  <c:v>525.88446416371198</c:v>
                </c:pt>
                <c:pt idx="272">
                  <c:v>521.28838162241595</c:v>
                </c:pt>
                <c:pt idx="273">
                  <c:v>516.75559215226701</c:v>
                </c:pt>
                <c:pt idx="274">
                  <c:v>512.37202776269999</c:v>
                </c:pt>
                <c:pt idx="275">
                  <c:v>513.79023437065996</c:v>
                </c:pt>
                <c:pt idx="276">
                  <c:v>514.96217682126496</c:v>
                </c:pt>
                <c:pt idx="277">
                  <c:v>540.31290734748995</c:v>
                </c:pt>
                <c:pt idx="278">
                  <c:v>541.166442450369</c:v>
                </c:pt>
                <c:pt idx="279">
                  <c:v>542.74006768492598</c:v>
                </c:pt>
                <c:pt idx="280">
                  <c:v>544.54</c:v>
                </c:pt>
              </c:numCache>
            </c:numRef>
          </c:val>
          <c:smooth val="0"/>
          <c:extLst>
            <c:ext xmlns:c16="http://schemas.microsoft.com/office/drawing/2014/chart" uri="{C3380CC4-5D6E-409C-BE32-E72D297353CC}">
              <c16:uniqueId val="{00000001-9646-4D25-B31D-8D8823D0400E}"/>
            </c:ext>
          </c:extLst>
        </c:ser>
        <c:ser>
          <c:idx val="1"/>
          <c:order val="1"/>
          <c:tx>
            <c:v>Jalisco mujeres</c:v>
          </c:tx>
          <c:spPr>
            <a:ln w="19050" cap="rnd">
              <a:solidFill>
                <a:srgbClr val="FFC000"/>
              </a:solidFill>
              <a:round/>
            </a:ln>
            <a:effectLst/>
          </c:spPr>
          <c:marker>
            <c:symbol val="none"/>
          </c:marker>
          <c:dLbls>
            <c:dLbl>
              <c:idx val="280"/>
              <c:layout>
                <c:manualLayout>
                  <c:x val="-0.62575402790471846"/>
                  <c:y val="9.5255504520268347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9646-4D25-B31D-8D8823D0400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'F100-101'!$A$7:$A$287</c:f>
              <c:numCache>
                <c:formatCode>mm/dd/yyyy</c:formatCode>
                <c:ptCount val="281"/>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numCache>
            </c:numRef>
          </c:cat>
          <c:val>
            <c:numRef>
              <c:f>'F100-101'!$K$7:$K$287</c:f>
              <c:numCache>
                <c:formatCode>#,###.00</c:formatCode>
                <c:ptCount val="281"/>
                <c:pt idx="0">
                  <c:v>261.29752608425002</c:v>
                </c:pt>
                <c:pt idx="1">
                  <c:v>271.00576927826398</c:v>
                </c:pt>
                <c:pt idx="2">
                  <c:v>280.74303534926503</c:v>
                </c:pt>
                <c:pt idx="3">
                  <c:v>278.51933060647701</c:v>
                </c:pt>
                <c:pt idx="4">
                  <c:v>280.10789205865802</c:v>
                </c:pt>
                <c:pt idx="5">
                  <c:v>283.61207255034901</c:v>
                </c:pt>
                <c:pt idx="6">
                  <c:v>285.71383303620797</c:v>
                </c:pt>
                <c:pt idx="7">
                  <c:v>296.09608077500098</c:v>
                </c:pt>
                <c:pt idx="8">
                  <c:v>295.27472257002398</c:v>
                </c:pt>
                <c:pt idx="9">
                  <c:v>294.85177083847498</c:v>
                </c:pt>
                <c:pt idx="10">
                  <c:v>298.52404880692899</c:v>
                </c:pt>
                <c:pt idx="11">
                  <c:v>295.88581095359399</c:v>
                </c:pt>
                <c:pt idx="12">
                  <c:v>297.68578237182999</c:v>
                </c:pt>
                <c:pt idx="13">
                  <c:v>307.56609556937502</c:v>
                </c:pt>
                <c:pt idx="14">
                  <c:v>312.45018945021502</c:v>
                </c:pt>
                <c:pt idx="15">
                  <c:v>310.66697411541497</c:v>
                </c:pt>
                <c:pt idx="16">
                  <c:v>313.970624854839</c:v>
                </c:pt>
                <c:pt idx="17">
                  <c:v>312.05191844914401</c:v>
                </c:pt>
                <c:pt idx="18">
                  <c:v>315.47929548276198</c:v>
                </c:pt>
                <c:pt idx="19">
                  <c:v>316.66639608883298</c:v>
                </c:pt>
                <c:pt idx="20">
                  <c:v>317.81001597562903</c:v>
                </c:pt>
                <c:pt idx="21">
                  <c:v>315.98386472115902</c:v>
                </c:pt>
                <c:pt idx="22">
                  <c:v>317.171592099691</c:v>
                </c:pt>
                <c:pt idx="23">
                  <c:v>317.99472168697798</c:v>
                </c:pt>
                <c:pt idx="24">
                  <c:v>320.12551881579498</c:v>
                </c:pt>
                <c:pt idx="25">
                  <c:v>328.34396106994501</c:v>
                </c:pt>
                <c:pt idx="26">
                  <c:v>328.15142343674398</c:v>
                </c:pt>
                <c:pt idx="27">
                  <c:v>329.04224190147301</c:v>
                </c:pt>
                <c:pt idx="28">
                  <c:v>327.50431119250499</c:v>
                </c:pt>
                <c:pt idx="29">
                  <c:v>331.551607183714</c:v>
                </c:pt>
                <c:pt idx="30">
                  <c:v>329.67010499942597</c:v>
                </c:pt>
                <c:pt idx="31">
                  <c:v>332.68281649077898</c:v>
                </c:pt>
                <c:pt idx="32">
                  <c:v>332.06314471098898</c:v>
                </c:pt>
                <c:pt idx="33">
                  <c:v>328.95141021552701</c:v>
                </c:pt>
                <c:pt idx="34">
                  <c:v>326.63025759209398</c:v>
                </c:pt>
                <c:pt idx="35">
                  <c:v>327.68565182337801</c:v>
                </c:pt>
                <c:pt idx="36">
                  <c:v>328.52880851088702</c:v>
                </c:pt>
                <c:pt idx="37">
                  <c:v>336.99056995001001</c:v>
                </c:pt>
                <c:pt idx="38">
                  <c:v>337.01368802398002</c:v>
                </c:pt>
                <c:pt idx="39">
                  <c:v>336.77714930449099</c:v>
                </c:pt>
                <c:pt idx="40">
                  <c:v>337.72154792961197</c:v>
                </c:pt>
                <c:pt idx="41">
                  <c:v>345.00322198754799</c:v>
                </c:pt>
                <c:pt idx="42">
                  <c:v>351.68653841099001</c:v>
                </c:pt>
                <c:pt idx="43">
                  <c:v>352.07997946536602</c:v>
                </c:pt>
                <c:pt idx="44">
                  <c:v>350.76651490916601</c:v>
                </c:pt>
                <c:pt idx="45">
                  <c:v>347.560992950225</c:v>
                </c:pt>
                <c:pt idx="46">
                  <c:v>344.79046338999001</c:v>
                </c:pt>
                <c:pt idx="47">
                  <c:v>344.92915122698003</c:v>
                </c:pt>
                <c:pt idx="48">
                  <c:v>346.39370525434299</c:v>
                </c:pt>
                <c:pt idx="49">
                  <c:v>354.633738429701</c:v>
                </c:pt>
                <c:pt idx="50">
                  <c:v>352.70804866491301</c:v>
                </c:pt>
                <c:pt idx="51">
                  <c:v>354.549386298282</c:v>
                </c:pt>
                <c:pt idx="52">
                  <c:v>355.76813298860901</c:v>
                </c:pt>
                <c:pt idx="53">
                  <c:v>360.79382482559498</c:v>
                </c:pt>
                <c:pt idx="54">
                  <c:v>360.148124768488</c:v>
                </c:pt>
                <c:pt idx="55">
                  <c:v>360.820288876674</c:v>
                </c:pt>
                <c:pt idx="56">
                  <c:v>359.23904986935202</c:v>
                </c:pt>
                <c:pt idx="57">
                  <c:v>355.75541746712503</c:v>
                </c:pt>
                <c:pt idx="58">
                  <c:v>352.48529700114398</c:v>
                </c:pt>
                <c:pt idx="59">
                  <c:v>351.84234049099598</c:v>
                </c:pt>
                <c:pt idx="60">
                  <c:v>352.65813507803199</c:v>
                </c:pt>
                <c:pt idx="61">
                  <c:v>361.47329965071498</c:v>
                </c:pt>
                <c:pt idx="62">
                  <c:v>360.33878924347698</c:v>
                </c:pt>
                <c:pt idx="63">
                  <c:v>364.75051038232601</c:v>
                </c:pt>
                <c:pt idx="64">
                  <c:v>364.13081112283697</c:v>
                </c:pt>
                <c:pt idx="65">
                  <c:v>365.48430328453799</c:v>
                </c:pt>
                <c:pt idx="66">
                  <c:v>367.34248468754203</c:v>
                </c:pt>
                <c:pt idx="67">
                  <c:v>368.47759480162102</c:v>
                </c:pt>
                <c:pt idx="68">
                  <c:v>369.01595388285699</c:v>
                </c:pt>
                <c:pt idx="69">
                  <c:v>366.35253727669499</c:v>
                </c:pt>
                <c:pt idx="70">
                  <c:v>363.512421294707</c:v>
                </c:pt>
                <c:pt idx="71">
                  <c:v>363.59428008640299</c:v>
                </c:pt>
                <c:pt idx="72">
                  <c:v>362.88724362154397</c:v>
                </c:pt>
                <c:pt idx="73">
                  <c:v>368.98977417852899</c:v>
                </c:pt>
                <c:pt idx="74">
                  <c:v>368.46832869974997</c:v>
                </c:pt>
                <c:pt idx="75">
                  <c:v>371.06927405939399</c:v>
                </c:pt>
                <c:pt idx="76">
                  <c:v>372.86710063296101</c:v>
                </c:pt>
                <c:pt idx="77">
                  <c:v>374.95815244270398</c:v>
                </c:pt>
                <c:pt idx="78">
                  <c:v>374.65580075509303</c:v>
                </c:pt>
                <c:pt idx="79">
                  <c:v>376.92424759981998</c:v>
                </c:pt>
                <c:pt idx="80">
                  <c:v>375.17855280041402</c:v>
                </c:pt>
                <c:pt idx="81">
                  <c:v>369.62006373023399</c:v>
                </c:pt>
                <c:pt idx="82">
                  <c:v>366.66555402620003</c:v>
                </c:pt>
                <c:pt idx="83">
                  <c:v>367.449504647732</c:v>
                </c:pt>
                <c:pt idx="84">
                  <c:v>368.10030344385001</c:v>
                </c:pt>
                <c:pt idx="85">
                  <c:v>375.47723935983498</c:v>
                </c:pt>
                <c:pt idx="86">
                  <c:v>374.674412543774</c:v>
                </c:pt>
                <c:pt idx="87">
                  <c:v>374.73683527653998</c:v>
                </c:pt>
                <c:pt idx="88">
                  <c:v>376.78606657261901</c:v>
                </c:pt>
                <c:pt idx="89">
                  <c:v>379.346519359458</c:v>
                </c:pt>
                <c:pt idx="90">
                  <c:v>379.86860834667101</c:v>
                </c:pt>
                <c:pt idx="91">
                  <c:v>383.856543323994</c:v>
                </c:pt>
                <c:pt idx="92">
                  <c:v>382.11735805361599</c:v>
                </c:pt>
                <c:pt idx="93">
                  <c:v>375.86787160234297</c:v>
                </c:pt>
                <c:pt idx="94">
                  <c:v>373.19161601039798</c:v>
                </c:pt>
                <c:pt idx="95">
                  <c:v>373.86653679232398</c:v>
                </c:pt>
                <c:pt idx="96">
                  <c:v>373.74796521637103</c:v>
                </c:pt>
                <c:pt idx="97">
                  <c:v>382.15898798135999</c:v>
                </c:pt>
                <c:pt idx="98">
                  <c:v>381.28088563521197</c:v>
                </c:pt>
                <c:pt idx="99">
                  <c:v>382.54259399834899</c:v>
                </c:pt>
                <c:pt idx="100">
                  <c:v>381.36366731503898</c:v>
                </c:pt>
                <c:pt idx="101">
                  <c:v>383.65987817924002</c:v>
                </c:pt>
                <c:pt idx="102">
                  <c:v>382.89101390240597</c:v>
                </c:pt>
                <c:pt idx="103">
                  <c:v>383.84622508857802</c:v>
                </c:pt>
                <c:pt idx="104">
                  <c:v>382.15855656078998</c:v>
                </c:pt>
                <c:pt idx="105">
                  <c:v>377.02690991476999</c:v>
                </c:pt>
                <c:pt idx="106">
                  <c:v>374.15439335374401</c:v>
                </c:pt>
                <c:pt idx="107">
                  <c:v>373.77298901348001</c:v>
                </c:pt>
                <c:pt idx="108">
                  <c:v>373.07312400775101</c:v>
                </c:pt>
                <c:pt idx="109">
                  <c:v>378.91916143522798</c:v>
                </c:pt>
                <c:pt idx="110">
                  <c:v>379.52278680122703</c:v>
                </c:pt>
                <c:pt idx="111">
                  <c:v>377.64527815056101</c:v>
                </c:pt>
                <c:pt idx="112">
                  <c:v>376.71179326757999</c:v>
                </c:pt>
                <c:pt idx="113">
                  <c:v>380.59755412952399</c:v>
                </c:pt>
                <c:pt idx="114">
                  <c:v>380.08089015223197</c:v>
                </c:pt>
                <c:pt idx="115">
                  <c:v>380.94546228322099</c:v>
                </c:pt>
                <c:pt idx="116">
                  <c:v>380.05438856868199</c:v>
                </c:pt>
                <c:pt idx="117">
                  <c:v>377.97643835267701</c:v>
                </c:pt>
                <c:pt idx="118">
                  <c:v>374.29104121586198</c:v>
                </c:pt>
                <c:pt idx="119">
                  <c:v>376.05902658342598</c:v>
                </c:pt>
                <c:pt idx="120">
                  <c:v>374.687939091548</c:v>
                </c:pt>
                <c:pt idx="121">
                  <c:v>381.16808903074201</c:v>
                </c:pt>
                <c:pt idx="122">
                  <c:v>379.57426417696001</c:v>
                </c:pt>
                <c:pt idx="123">
                  <c:v>375.62343531738901</c:v>
                </c:pt>
                <c:pt idx="124">
                  <c:v>377.34979158953701</c:v>
                </c:pt>
                <c:pt idx="125">
                  <c:v>384.36260817597298</c:v>
                </c:pt>
                <c:pt idx="126">
                  <c:v>383.90090800704701</c:v>
                </c:pt>
                <c:pt idx="127">
                  <c:v>405.05286276936698</c:v>
                </c:pt>
                <c:pt idx="128">
                  <c:v>424.37937492347601</c:v>
                </c:pt>
                <c:pt idx="129">
                  <c:v>417.9757720833</c:v>
                </c:pt>
                <c:pt idx="130">
                  <c:v>405.31157824379898</c:v>
                </c:pt>
                <c:pt idx="131">
                  <c:v>400.78155397816403</c:v>
                </c:pt>
                <c:pt idx="132">
                  <c:v>399.730960850668</c:v>
                </c:pt>
                <c:pt idx="133">
                  <c:v>406.58971285030202</c:v>
                </c:pt>
                <c:pt idx="134">
                  <c:v>403.03202528416398</c:v>
                </c:pt>
                <c:pt idx="135">
                  <c:v>417.34720502665698</c:v>
                </c:pt>
                <c:pt idx="136">
                  <c:v>416.97346190057999</c:v>
                </c:pt>
                <c:pt idx="137">
                  <c:v>404.443048787294</c:v>
                </c:pt>
                <c:pt idx="138">
                  <c:v>406.00043142189298</c:v>
                </c:pt>
                <c:pt idx="139">
                  <c:v>413.00272825960002</c:v>
                </c:pt>
                <c:pt idx="140">
                  <c:v>411.77346660859001</c:v>
                </c:pt>
                <c:pt idx="141">
                  <c:v>428.01710968818298</c:v>
                </c:pt>
                <c:pt idx="142">
                  <c:v>423.685427577474</c:v>
                </c:pt>
                <c:pt idx="143">
                  <c:v>419.43466599070399</c:v>
                </c:pt>
                <c:pt idx="144">
                  <c:v>418.02912032631599</c:v>
                </c:pt>
                <c:pt idx="145">
                  <c:v>412.53482423647699</c:v>
                </c:pt>
                <c:pt idx="146">
                  <c:v>411.76328541704203</c:v>
                </c:pt>
                <c:pt idx="147">
                  <c:v>419.59999485773699</c:v>
                </c:pt>
                <c:pt idx="148">
                  <c:v>421.23193103668899</c:v>
                </c:pt>
                <c:pt idx="149">
                  <c:v>411.67889107368501</c:v>
                </c:pt>
                <c:pt idx="150">
                  <c:v>408.84020100844998</c:v>
                </c:pt>
                <c:pt idx="151">
                  <c:v>412.75984224451798</c:v>
                </c:pt>
                <c:pt idx="152">
                  <c:v>422.78838119548999</c:v>
                </c:pt>
                <c:pt idx="153">
                  <c:v>412.95080709336401</c:v>
                </c:pt>
                <c:pt idx="154">
                  <c:v>419.666320958776</c:v>
                </c:pt>
                <c:pt idx="155">
                  <c:v>417.377494281189</c:v>
                </c:pt>
                <c:pt idx="156">
                  <c:v>406.90858908886099</c:v>
                </c:pt>
                <c:pt idx="157">
                  <c:v>418.319820579387</c:v>
                </c:pt>
                <c:pt idx="158">
                  <c:v>417.56572727271902</c:v>
                </c:pt>
                <c:pt idx="159">
                  <c:v>419.83807492949501</c:v>
                </c:pt>
                <c:pt idx="160">
                  <c:v>419.74892119342798</c:v>
                </c:pt>
                <c:pt idx="161">
                  <c:v>407.963531019985</c:v>
                </c:pt>
                <c:pt idx="162">
                  <c:v>411.19950184709501</c:v>
                </c:pt>
                <c:pt idx="163">
                  <c:v>411.94935811245898</c:v>
                </c:pt>
                <c:pt idx="164">
                  <c:v>412.961240096719</c:v>
                </c:pt>
                <c:pt idx="165">
                  <c:v>423.04038791216198</c:v>
                </c:pt>
                <c:pt idx="166">
                  <c:v>411.47158079179201</c:v>
                </c:pt>
                <c:pt idx="167">
                  <c:v>409.73637521292301</c:v>
                </c:pt>
                <c:pt idx="168">
                  <c:v>410.64792205504898</c:v>
                </c:pt>
                <c:pt idx="169">
                  <c:v>417.64005500586097</c:v>
                </c:pt>
                <c:pt idx="170">
                  <c:v>415.52431774840301</c:v>
                </c:pt>
                <c:pt idx="171">
                  <c:v>420.73428886545798</c:v>
                </c:pt>
                <c:pt idx="172">
                  <c:v>422.98887300915601</c:v>
                </c:pt>
                <c:pt idx="173">
                  <c:v>411.63645007731799</c:v>
                </c:pt>
                <c:pt idx="174">
                  <c:v>413.66799103301901</c:v>
                </c:pt>
                <c:pt idx="175">
                  <c:v>413.09278709702699</c:v>
                </c:pt>
                <c:pt idx="176">
                  <c:v>413.15068847160899</c:v>
                </c:pt>
                <c:pt idx="177">
                  <c:v>422.50628533877199</c:v>
                </c:pt>
                <c:pt idx="178">
                  <c:v>412.41285937327598</c:v>
                </c:pt>
                <c:pt idx="179">
                  <c:v>410.88870107633198</c:v>
                </c:pt>
                <c:pt idx="180">
                  <c:v>408.42847276708602</c:v>
                </c:pt>
                <c:pt idx="181">
                  <c:v>420.85213579122802</c:v>
                </c:pt>
                <c:pt idx="182">
                  <c:v>422.21721204124202</c:v>
                </c:pt>
                <c:pt idx="183">
                  <c:v>424.25506679531298</c:v>
                </c:pt>
                <c:pt idx="184">
                  <c:v>424.81292836430998</c:v>
                </c:pt>
                <c:pt idx="185">
                  <c:v>415.594626400256</c:v>
                </c:pt>
                <c:pt idx="186">
                  <c:v>414.84038762601</c:v>
                </c:pt>
                <c:pt idx="187">
                  <c:v>421.91362198246799</c:v>
                </c:pt>
                <c:pt idx="188">
                  <c:v>431.75839431855798</c:v>
                </c:pt>
                <c:pt idx="189">
                  <c:v>423.22784040189401</c:v>
                </c:pt>
                <c:pt idx="190">
                  <c:v>421.789064711565</c:v>
                </c:pt>
                <c:pt idx="191">
                  <c:v>421.163316090747</c:v>
                </c:pt>
                <c:pt idx="192">
                  <c:v>410.45914449173603</c:v>
                </c:pt>
                <c:pt idx="193">
                  <c:v>419.81383332843399</c:v>
                </c:pt>
                <c:pt idx="194">
                  <c:v>419.313292685254</c:v>
                </c:pt>
                <c:pt idx="195">
                  <c:v>425.32111082619298</c:v>
                </c:pt>
                <c:pt idx="196">
                  <c:v>424.13724882800301</c:v>
                </c:pt>
                <c:pt idx="197">
                  <c:v>418.93021192449299</c:v>
                </c:pt>
                <c:pt idx="198">
                  <c:v>420.07814748083899</c:v>
                </c:pt>
                <c:pt idx="199">
                  <c:v>420.08941341126598</c:v>
                </c:pt>
                <c:pt idx="200">
                  <c:v>426.08370913616898</c:v>
                </c:pt>
                <c:pt idx="201">
                  <c:v>424.71939285768002</c:v>
                </c:pt>
                <c:pt idx="202">
                  <c:v>418.923615990982</c:v>
                </c:pt>
                <c:pt idx="203">
                  <c:v>420.31158153087199</c:v>
                </c:pt>
                <c:pt idx="204">
                  <c:v>418.66246266780701</c:v>
                </c:pt>
                <c:pt idx="205">
                  <c:v>421.66045049734998</c:v>
                </c:pt>
                <c:pt idx="206">
                  <c:v>420.06956231802599</c:v>
                </c:pt>
                <c:pt idx="207">
                  <c:v>418.83561854909101</c:v>
                </c:pt>
                <c:pt idx="208">
                  <c:v>419.106392791654</c:v>
                </c:pt>
                <c:pt idx="209">
                  <c:v>414.675710184911</c:v>
                </c:pt>
                <c:pt idx="210">
                  <c:v>411.40548979970902</c:v>
                </c:pt>
                <c:pt idx="211">
                  <c:v>412.80474531049902</c:v>
                </c:pt>
                <c:pt idx="212">
                  <c:v>409.91732856469201</c:v>
                </c:pt>
                <c:pt idx="213">
                  <c:v>417.82905611985097</c:v>
                </c:pt>
                <c:pt idx="214">
                  <c:v>414.02122738642402</c:v>
                </c:pt>
                <c:pt idx="215">
                  <c:v>413.42285704533799</c:v>
                </c:pt>
                <c:pt idx="216">
                  <c:v>412.87341367486698</c:v>
                </c:pt>
                <c:pt idx="217">
                  <c:v>416.81107875146802</c:v>
                </c:pt>
                <c:pt idx="218">
                  <c:v>415.77282835415201</c:v>
                </c:pt>
                <c:pt idx="219">
                  <c:v>421.78633204412102</c:v>
                </c:pt>
                <c:pt idx="220">
                  <c:v>423.57072015324502</c:v>
                </c:pt>
                <c:pt idx="221">
                  <c:v>415.908023772852</c:v>
                </c:pt>
                <c:pt idx="222">
                  <c:v>413.59724989425598</c:v>
                </c:pt>
                <c:pt idx="223">
                  <c:v>416.81413237884698</c:v>
                </c:pt>
                <c:pt idx="224">
                  <c:v>413.37453787366201</c:v>
                </c:pt>
                <c:pt idx="225">
                  <c:v>407.71600443929202</c:v>
                </c:pt>
                <c:pt idx="226">
                  <c:v>404.76609631309202</c:v>
                </c:pt>
                <c:pt idx="227">
                  <c:v>402.56869221821398</c:v>
                </c:pt>
                <c:pt idx="228">
                  <c:v>400.40234954377797</c:v>
                </c:pt>
                <c:pt idx="229">
                  <c:v>418.59773363851502</c:v>
                </c:pt>
                <c:pt idx="230">
                  <c:v>420.633243822699</c:v>
                </c:pt>
                <c:pt idx="231">
                  <c:v>426.02830695040399</c:v>
                </c:pt>
                <c:pt idx="232">
                  <c:v>426.62028445586299</c:v>
                </c:pt>
                <c:pt idx="233">
                  <c:v>422.64182674144899</c:v>
                </c:pt>
                <c:pt idx="234">
                  <c:v>421.56407854867899</c:v>
                </c:pt>
                <c:pt idx="235">
                  <c:v>421.17503862586398</c:v>
                </c:pt>
                <c:pt idx="236">
                  <c:v>421.29363123372201</c:v>
                </c:pt>
                <c:pt idx="237">
                  <c:v>414.34986588674502</c:v>
                </c:pt>
                <c:pt idx="238">
                  <c:v>411.52364898615298</c:v>
                </c:pt>
                <c:pt idx="239">
                  <c:v>413.92089970193501</c:v>
                </c:pt>
                <c:pt idx="240">
                  <c:v>414.20435639171598</c:v>
                </c:pt>
                <c:pt idx="241">
                  <c:v>432.78060508985698</c:v>
                </c:pt>
                <c:pt idx="242">
                  <c:v>431.96372966348298</c:v>
                </c:pt>
                <c:pt idx="243">
                  <c:v>442.26230648271201</c:v>
                </c:pt>
                <c:pt idx="244">
                  <c:v>449.91076743416397</c:v>
                </c:pt>
                <c:pt idx="245">
                  <c:v>441.91056347845699</c:v>
                </c:pt>
                <c:pt idx="246">
                  <c:v>439.64955828485301</c:v>
                </c:pt>
                <c:pt idx="247">
                  <c:v>437.59353374781301</c:v>
                </c:pt>
                <c:pt idx="248">
                  <c:v>434.782701660378</c:v>
                </c:pt>
                <c:pt idx="249">
                  <c:v>429.467639343656</c:v>
                </c:pt>
                <c:pt idx="250">
                  <c:v>425.50468779303901</c:v>
                </c:pt>
                <c:pt idx="251">
                  <c:v>431.45750413390198</c:v>
                </c:pt>
                <c:pt idx="252">
                  <c:v>431.89813015347198</c:v>
                </c:pt>
                <c:pt idx="253">
                  <c:v>447.144899101715</c:v>
                </c:pt>
                <c:pt idx="254">
                  <c:v>444.99451107684803</c:v>
                </c:pt>
                <c:pt idx="255">
                  <c:v>449.27738741236197</c:v>
                </c:pt>
                <c:pt idx="256">
                  <c:v>447.19385462162398</c:v>
                </c:pt>
                <c:pt idx="257">
                  <c:v>439.077985216022</c:v>
                </c:pt>
                <c:pt idx="258">
                  <c:v>435.08126501973101</c:v>
                </c:pt>
                <c:pt idx="259">
                  <c:v>435.45320235393501</c:v>
                </c:pt>
                <c:pt idx="260">
                  <c:v>434.52214927260098</c:v>
                </c:pt>
                <c:pt idx="261">
                  <c:v>431.92764513398703</c:v>
                </c:pt>
                <c:pt idx="262">
                  <c:v>428.38392346899002</c:v>
                </c:pt>
                <c:pt idx="263">
                  <c:v>427.225062968413</c:v>
                </c:pt>
                <c:pt idx="264">
                  <c:v>428.11010434071</c:v>
                </c:pt>
                <c:pt idx="265">
                  <c:v>449.371665734479</c:v>
                </c:pt>
                <c:pt idx="266">
                  <c:v>448.328121969054</c:v>
                </c:pt>
                <c:pt idx="267">
                  <c:v>448.88965953445</c:v>
                </c:pt>
                <c:pt idx="268">
                  <c:v>448.03637320067202</c:v>
                </c:pt>
                <c:pt idx="269">
                  <c:v>450.949522235627</c:v>
                </c:pt>
                <c:pt idx="270">
                  <c:v>446.931349267477</c:v>
                </c:pt>
                <c:pt idx="271">
                  <c:v>448.03017690405699</c:v>
                </c:pt>
                <c:pt idx="272">
                  <c:v>443.94066145408402</c:v>
                </c:pt>
                <c:pt idx="273">
                  <c:v>446.57229162485697</c:v>
                </c:pt>
                <c:pt idx="274">
                  <c:v>443.60833056611</c:v>
                </c:pt>
                <c:pt idx="275">
                  <c:v>445.389464352326</c:v>
                </c:pt>
                <c:pt idx="276">
                  <c:v>446.32423433324402</c:v>
                </c:pt>
                <c:pt idx="277">
                  <c:v>468.40761120185999</c:v>
                </c:pt>
                <c:pt idx="278">
                  <c:v>467.96566882214199</c:v>
                </c:pt>
                <c:pt idx="279">
                  <c:v>471.78443978845502</c:v>
                </c:pt>
                <c:pt idx="280">
                  <c:v>472.89</c:v>
                </c:pt>
              </c:numCache>
            </c:numRef>
          </c:val>
          <c:smooth val="0"/>
          <c:extLst>
            <c:ext xmlns:c16="http://schemas.microsoft.com/office/drawing/2014/chart" uri="{C3380CC4-5D6E-409C-BE32-E72D297353CC}">
              <c16:uniqueId val="{00000003-9646-4D25-B31D-8D8823D0400E}"/>
            </c:ext>
          </c:extLst>
        </c:ser>
        <c:ser>
          <c:idx val="2"/>
          <c:order val="2"/>
          <c:tx>
            <c:v>Nacional hombres</c:v>
          </c:tx>
          <c:spPr>
            <a:ln w="19050" cap="rnd">
              <a:solidFill>
                <a:srgbClr val="393D3F"/>
              </a:solidFill>
              <a:round/>
            </a:ln>
            <a:effectLst/>
          </c:spPr>
          <c:marker>
            <c:symbol val="none"/>
          </c:marker>
          <c:dLbls>
            <c:dLbl>
              <c:idx val="280"/>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9646-4D25-B31D-8D8823D0400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'F100-101'!$A$7:$A$287</c:f>
              <c:numCache>
                <c:formatCode>mm/dd/yyyy</c:formatCode>
                <c:ptCount val="281"/>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numCache>
            </c:numRef>
          </c:cat>
          <c:val>
            <c:numRef>
              <c:f>'F100-101'!$L$7:$L$287</c:f>
              <c:numCache>
                <c:formatCode>#,###.00</c:formatCode>
                <c:ptCount val="281"/>
                <c:pt idx="0">
                  <c:v>377.80292718818498</c:v>
                </c:pt>
                <c:pt idx="1">
                  <c:v>398.70931014626399</c:v>
                </c:pt>
                <c:pt idx="2">
                  <c:v>389.76670753956802</c:v>
                </c:pt>
                <c:pt idx="3">
                  <c:v>393.503600259282</c:v>
                </c:pt>
                <c:pt idx="4">
                  <c:v>396.51382100875799</c:v>
                </c:pt>
                <c:pt idx="5">
                  <c:v>402.40217730338702</c:v>
                </c:pt>
                <c:pt idx="6">
                  <c:v>403.38843928476501</c:v>
                </c:pt>
                <c:pt idx="7">
                  <c:v>398.72688317088898</c:v>
                </c:pt>
                <c:pt idx="8">
                  <c:v>396.90505650382102</c:v>
                </c:pt>
                <c:pt idx="9">
                  <c:v>396.42697847977701</c:v>
                </c:pt>
                <c:pt idx="10">
                  <c:v>397.26453500486502</c:v>
                </c:pt>
                <c:pt idx="11">
                  <c:v>395.105326718171</c:v>
                </c:pt>
                <c:pt idx="12">
                  <c:v>399.61586013478097</c:v>
                </c:pt>
                <c:pt idx="13">
                  <c:v>419.71580856846703</c:v>
                </c:pt>
                <c:pt idx="14">
                  <c:v>411.42624387744502</c:v>
                </c:pt>
                <c:pt idx="15">
                  <c:v>414.95837395167302</c:v>
                </c:pt>
                <c:pt idx="16">
                  <c:v>418.522921365331</c:v>
                </c:pt>
                <c:pt idx="17">
                  <c:v>418.86898825180498</c:v>
                </c:pt>
                <c:pt idx="18">
                  <c:v>425.63551570700702</c:v>
                </c:pt>
                <c:pt idx="19">
                  <c:v>421.18691868353199</c:v>
                </c:pt>
                <c:pt idx="20">
                  <c:v>419.743694485726</c:v>
                </c:pt>
                <c:pt idx="21">
                  <c:v>417.92823617112902</c:v>
                </c:pt>
                <c:pt idx="22">
                  <c:v>417.22467297579101</c:v>
                </c:pt>
                <c:pt idx="23">
                  <c:v>415.58242621045599</c:v>
                </c:pt>
                <c:pt idx="24">
                  <c:v>421.90497101363002</c:v>
                </c:pt>
                <c:pt idx="25">
                  <c:v>438.67459314989998</c:v>
                </c:pt>
                <c:pt idx="26">
                  <c:v>436.93801113559101</c:v>
                </c:pt>
                <c:pt idx="27">
                  <c:v>430.496514717271</c:v>
                </c:pt>
                <c:pt idx="28">
                  <c:v>426.45975380121899</c:v>
                </c:pt>
                <c:pt idx="29">
                  <c:v>434.14446451369099</c:v>
                </c:pt>
                <c:pt idx="30">
                  <c:v>432.33553562208499</c:v>
                </c:pt>
                <c:pt idx="31">
                  <c:v>432.77944508856899</c:v>
                </c:pt>
                <c:pt idx="32">
                  <c:v>430.30259731539701</c:v>
                </c:pt>
                <c:pt idx="33">
                  <c:v>426.530044256682</c:v>
                </c:pt>
                <c:pt idx="34">
                  <c:v>423.21997848923399</c:v>
                </c:pt>
                <c:pt idx="35">
                  <c:v>423.573003076492</c:v>
                </c:pt>
                <c:pt idx="36">
                  <c:v>423.92833499286701</c:v>
                </c:pt>
                <c:pt idx="37">
                  <c:v>440.66337338680802</c:v>
                </c:pt>
                <c:pt idx="38">
                  <c:v>438.67741125630602</c:v>
                </c:pt>
                <c:pt idx="39">
                  <c:v>434.16708352577501</c:v>
                </c:pt>
                <c:pt idx="40">
                  <c:v>434.09140586358302</c:v>
                </c:pt>
                <c:pt idx="41">
                  <c:v>443.73198120136999</c:v>
                </c:pt>
                <c:pt idx="42">
                  <c:v>443.41327486292403</c:v>
                </c:pt>
                <c:pt idx="43">
                  <c:v>447.78228064204399</c:v>
                </c:pt>
                <c:pt idx="44">
                  <c:v>446.15890698267498</c:v>
                </c:pt>
                <c:pt idx="45">
                  <c:v>439.30560935978502</c:v>
                </c:pt>
                <c:pt idx="46">
                  <c:v>436.082667292407</c:v>
                </c:pt>
                <c:pt idx="47">
                  <c:v>436.16757481699</c:v>
                </c:pt>
                <c:pt idx="48">
                  <c:v>436.70895130942603</c:v>
                </c:pt>
                <c:pt idx="49">
                  <c:v>451.57171664151798</c:v>
                </c:pt>
                <c:pt idx="50">
                  <c:v>448.20025824701997</c:v>
                </c:pt>
                <c:pt idx="51">
                  <c:v>442.24050782260298</c:v>
                </c:pt>
                <c:pt idx="52">
                  <c:v>442.370934414901</c:v>
                </c:pt>
                <c:pt idx="53">
                  <c:v>452.977925184311</c:v>
                </c:pt>
                <c:pt idx="54">
                  <c:v>452.09356503681101</c:v>
                </c:pt>
                <c:pt idx="55">
                  <c:v>454.47992672378803</c:v>
                </c:pt>
                <c:pt idx="56">
                  <c:v>450.72032200031799</c:v>
                </c:pt>
                <c:pt idx="57">
                  <c:v>443.73095426771698</c:v>
                </c:pt>
                <c:pt idx="58">
                  <c:v>439.56649705558198</c:v>
                </c:pt>
                <c:pt idx="59">
                  <c:v>437.87815012889803</c:v>
                </c:pt>
                <c:pt idx="60">
                  <c:v>438.95689839071503</c:v>
                </c:pt>
                <c:pt idx="61">
                  <c:v>456.83884983871201</c:v>
                </c:pt>
                <c:pt idx="62">
                  <c:v>453.87372552460403</c:v>
                </c:pt>
                <c:pt idx="63">
                  <c:v>450.54846264184903</c:v>
                </c:pt>
                <c:pt idx="64">
                  <c:v>448.66661927592099</c:v>
                </c:pt>
                <c:pt idx="65">
                  <c:v>457.19358846095002</c:v>
                </c:pt>
                <c:pt idx="66">
                  <c:v>457.43629224661902</c:v>
                </c:pt>
                <c:pt idx="67">
                  <c:v>460.54804300380903</c:v>
                </c:pt>
                <c:pt idx="68">
                  <c:v>458.15171191062001</c:v>
                </c:pt>
                <c:pt idx="69">
                  <c:v>452.535310564094</c:v>
                </c:pt>
                <c:pt idx="70">
                  <c:v>449.48417764058399</c:v>
                </c:pt>
                <c:pt idx="71">
                  <c:v>450.17353355114602</c:v>
                </c:pt>
                <c:pt idx="72">
                  <c:v>449.854056776194</c:v>
                </c:pt>
                <c:pt idx="73">
                  <c:v>465.15036052664499</c:v>
                </c:pt>
                <c:pt idx="74">
                  <c:v>463.23424621702998</c:v>
                </c:pt>
                <c:pt idx="75">
                  <c:v>458.87294962092</c:v>
                </c:pt>
                <c:pt idx="76">
                  <c:v>459.23458618598897</c:v>
                </c:pt>
                <c:pt idx="77">
                  <c:v>468.236910858729</c:v>
                </c:pt>
                <c:pt idx="78">
                  <c:v>466.60522439803799</c:v>
                </c:pt>
                <c:pt idx="79">
                  <c:v>470.31094514583202</c:v>
                </c:pt>
                <c:pt idx="80">
                  <c:v>466.38995309218501</c:v>
                </c:pt>
                <c:pt idx="81">
                  <c:v>458.00701827358898</c:v>
                </c:pt>
                <c:pt idx="82">
                  <c:v>453.839709853003</c:v>
                </c:pt>
                <c:pt idx="83">
                  <c:v>455.363080578976</c:v>
                </c:pt>
                <c:pt idx="84">
                  <c:v>455.405882144739</c:v>
                </c:pt>
                <c:pt idx="85">
                  <c:v>471.09326288042701</c:v>
                </c:pt>
                <c:pt idx="86">
                  <c:v>468.35825047556602</c:v>
                </c:pt>
                <c:pt idx="87">
                  <c:v>463.67805299578799</c:v>
                </c:pt>
                <c:pt idx="88">
                  <c:v>464.03623657990801</c:v>
                </c:pt>
                <c:pt idx="89">
                  <c:v>472.95521024314098</c:v>
                </c:pt>
                <c:pt idx="90">
                  <c:v>472.02150422499301</c:v>
                </c:pt>
                <c:pt idx="91">
                  <c:v>474.03860813090301</c:v>
                </c:pt>
                <c:pt idx="92">
                  <c:v>470.62129390035398</c:v>
                </c:pt>
                <c:pt idx="93">
                  <c:v>463.50961003757499</c:v>
                </c:pt>
                <c:pt idx="94">
                  <c:v>459.355737384203</c:v>
                </c:pt>
                <c:pt idx="95">
                  <c:v>459.98186268269097</c:v>
                </c:pt>
                <c:pt idx="96">
                  <c:v>460.00204948040198</c:v>
                </c:pt>
                <c:pt idx="97">
                  <c:v>475.125604455239</c:v>
                </c:pt>
                <c:pt idx="98">
                  <c:v>472.60107515275303</c:v>
                </c:pt>
                <c:pt idx="99">
                  <c:v>468.88931114938703</c:v>
                </c:pt>
                <c:pt idx="100">
                  <c:v>466.52499289177399</c:v>
                </c:pt>
                <c:pt idx="101">
                  <c:v>474.50624941443402</c:v>
                </c:pt>
                <c:pt idx="102">
                  <c:v>472.183256108053</c:v>
                </c:pt>
                <c:pt idx="103">
                  <c:v>474.10528583317699</c:v>
                </c:pt>
                <c:pt idx="104">
                  <c:v>470.57993086837598</c:v>
                </c:pt>
                <c:pt idx="105">
                  <c:v>463.82419863123198</c:v>
                </c:pt>
                <c:pt idx="106">
                  <c:v>459.60964201223197</c:v>
                </c:pt>
                <c:pt idx="107">
                  <c:v>457.16732175859102</c:v>
                </c:pt>
                <c:pt idx="108">
                  <c:v>456.28287937234001</c:v>
                </c:pt>
                <c:pt idx="109">
                  <c:v>472.674070763663</c:v>
                </c:pt>
                <c:pt idx="110">
                  <c:v>471.92785383688903</c:v>
                </c:pt>
                <c:pt idx="111">
                  <c:v>461.729428541321</c:v>
                </c:pt>
                <c:pt idx="112">
                  <c:v>460.30168822340403</c:v>
                </c:pt>
                <c:pt idx="113">
                  <c:v>468.75618835760002</c:v>
                </c:pt>
                <c:pt idx="114">
                  <c:v>466.70567820617703</c:v>
                </c:pt>
                <c:pt idx="115">
                  <c:v>468.26522516148998</c:v>
                </c:pt>
                <c:pt idx="116">
                  <c:v>465.63714123511801</c:v>
                </c:pt>
                <c:pt idx="117">
                  <c:v>459.528815758208</c:v>
                </c:pt>
                <c:pt idx="118">
                  <c:v>453.792234691055</c:v>
                </c:pt>
                <c:pt idx="119">
                  <c:v>452.81529590613701</c:v>
                </c:pt>
                <c:pt idx="120">
                  <c:v>451.879020004155</c:v>
                </c:pt>
                <c:pt idx="121">
                  <c:v>466.44613345741197</c:v>
                </c:pt>
                <c:pt idx="122">
                  <c:v>462.303792605186</c:v>
                </c:pt>
                <c:pt idx="123">
                  <c:v>452.250266786228</c:v>
                </c:pt>
                <c:pt idx="124">
                  <c:v>453.345428744115</c:v>
                </c:pt>
                <c:pt idx="125">
                  <c:v>465.07223140951101</c:v>
                </c:pt>
                <c:pt idx="126">
                  <c:v>463.63037429044402</c:v>
                </c:pt>
                <c:pt idx="127">
                  <c:v>468.416626988274</c:v>
                </c:pt>
                <c:pt idx="128">
                  <c:v>465.87299897505602</c:v>
                </c:pt>
                <c:pt idx="129">
                  <c:v>457.64662821886901</c:v>
                </c:pt>
                <c:pt idx="130">
                  <c:v>453.71087571433998</c:v>
                </c:pt>
                <c:pt idx="131">
                  <c:v>451.10305235780999</c:v>
                </c:pt>
                <c:pt idx="132">
                  <c:v>450.43823967633</c:v>
                </c:pt>
                <c:pt idx="133">
                  <c:v>468.21746177918402</c:v>
                </c:pt>
                <c:pt idx="134">
                  <c:v>464.34452470581698</c:v>
                </c:pt>
                <c:pt idx="135">
                  <c:v>459.79389070443</c:v>
                </c:pt>
                <c:pt idx="136">
                  <c:v>460.84756010348701</c:v>
                </c:pt>
                <c:pt idx="137">
                  <c:v>469.66698372748601</c:v>
                </c:pt>
                <c:pt idx="138">
                  <c:v>468.11912937660401</c:v>
                </c:pt>
                <c:pt idx="139">
                  <c:v>471.170211327647</c:v>
                </c:pt>
                <c:pt idx="140">
                  <c:v>468.30470418321801</c:v>
                </c:pt>
                <c:pt idx="141">
                  <c:v>461.85961432652903</c:v>
                </c:pt>
                <c:pt idx="142">
                  <c:v>456.93115452014803</c:v>
                </c:pt>
                <c:pt idx="143">
                  <c:v>454.63709948413299</c:v>
                </c:pt>
                <c:pt idx="144">
                  <c:v>451.98759232566698</c:v>
                </c:pt>
                <c:pt idx="145">
                  <c:v>467.11237207712003</c:v>
                </c:pt>
                <c:pt idx="146">
                  <c:v>464.92198770005399</c:v>
                </c:pt>
                <c:pt idx="147">
                  <c:v>460.24282034500902</c:v>
                </c:pt>
                <c:pt idx="148">
                  <c:v>462.37970869390199</c:v>
                </c:pt>
                <c:pt idx="149">
                  <c:v>470.33980284853499</c:v>
                </c:pt>
                <c:pt idx="150">
                  <c:v>466.70807330333997</c:v>
                </c:pt>
                <c:pt idx="151">
                  <c:v>470.19069582704901</c:v>
                </c:pt>
                <c:pt idx="152">
                  <c:v>467.27448303260502</c:v>
                </c:pt>
                <c:pt idx="153">
                  <c:v>458.95452237724299</c:v>
                </c:pt>
                <c:pt idx="154">
                  <c:v>455.19720129126301</c:v>
                </c:pt>
                <c:pt idx="155">
                  <c:v>453.451097203529</c:v>
                </c:pt>
                <c:pt idx="156">
                  <c:v>454.05199218650898</c:v>
                </c:pt>
                <c:pt idx="157">
                  <c:v>471.55792838774101</c:v>
                </c:pt>
                <c:pt idx="158">
                  <c:v>468.23765356292301</c:v>
                </c:pt>
                <c:pt idx="159">
                  <c:v>460.45340749650802</c:v>
                </c:pt>
                <c:pt idx="160">
                  <c:v>459.74216604533399</c:v>
                </c:pt>
                <c:pt idx="161">
                  <c:v>466.43264549811499</c:v>
                </c:pt>
                <c:pt idx="162">
                  <c:v>466.18127567320403</c:v>
                </c:pt>
                <c:pt idx="163">
                  <c:v>470.00141583386301</c:v>
                </c:pt>
                <c:pt idx="164">
                  <c:v>467.72676544156099</c:v>
                </c:pt>
                <c:pt idx="165">
                  <c:v>460.54951052887498</c:v>
                </c:pt>
                <c:pt idx="166">
                  <c:v>456.17612557671703</c:v>
                </c:pt>
                <c:pt idx="167">
                  <c:v>453.781455904935</c:v>
                </c:pt>
                <c:pt idx="168">
                  <c:v>453.06269306323497</c:v>
                </c:pt>
                <c:pt idx="169">
                  <c:v>468.396557563393</c:v>
                </c:pt>
                <c:pt idx="170">
                  <c:v>466.87972396689702</c:v>
                </c:pt>
                <c:pt idx="171">
                  <c:v>461.63082805748599</c:v>
                </c:pt>
                <c:pt idx="172">
                  <c:v>463.553182021699</c:v>
                </c:pt>
                <c:pt idx="173">
                  <c:v>470.09675229420799</c:v>
                </c:pt>
                <c:pt idx="174">
                  <c:v>468.60140252087803</c:v>
                </c:pt>
                <c:pt idx="175">
                  <c:v>472.78845132091402</c:v>
                </c:pt>
                <c:pt idx="176">
                  <c:v>469.48462608813998</c:v>
                </c:pt>
                <c:pt idx="177">
                  <c:v>461.316758344265</c:v>
                </c:pt>
                <c:pt idx="178">
                  <c:v>456.21485438211101</c:v>
                </c:pt>
                <c:pt idx="179">
                  <c:v>456.33752150287899</c:v>
                </c:pt>
                <c:pt idx="180">
                  <c:v>455.23094248543902</c:v>
                </c:pt>
                <c:pt idx="181">
                  <c:v>473.09025978912302</c:v>
                </c:pt>
                <c:pt idx="182">
                  <c:v>471.17952433041501</c:v>
                </c:pt>
                <c:pt idx="183">
                  <c:v>465.53362144190299</c:v>
                </c:pt>
                <c:pt idx="184">
                  <c:v>466.99168554685502</c:v>
                </c:pt>
                <c:pt idx="185">
                  <c:v>476.22831341422199</c:v>
                </c:pt>
                <c:pt idx="186">
                  <c:v>473.57493758790599</c:v>
                </c:pt>
                <c:pt idx="187">
                  <c:v>478.91426266459803</c:v>
                </c:pt>
                <c:pt idx="188">
                  <c:v>476.52583444225002</c:v>
                </c:pt>
                <c:pt idx="189">
                  <c:v>467.681903478013</c:v>
                </c:pt>
                <c:pt idx="190">
                  <c:v>463.57067478598401</c:v>
                </c:pt>
                <c:pt idx="191">
                  <c:v>463.80360508666899</c:v>
                </c:pt>
                <c:pt idx="192">
                  <c:v>463.50717609002101</c:v>
                </c:pt>
                <c:pt idx="193">
                  <c:v>478.59121650601099</c:v>
                </c:pt>
                <c:pt idx="194">
                  <c:v>475.275110381236</c:v>
                </c:pt>
                <c:pt idx="195">
                  <c:v>470.964143665351</c:v>
                </c:pt>
                <c:pt idx="196">
                  <c:v>471.19995564399602</c:v>
                </c:pt>
                <c:pt idx="197">
                  <c:v>481.496403258957</c:v>
                </c:pt>
                <c:pt idx="198">
                  <c:v>479.84501308609401</c:v>
                </c:pt>
                <c:pt idx="199">
                  <c:v>483.29847251064399</c:v>
                </c:pt>
                <c:pt idx="200">
                  <c:v>479.99628338264301</c:v>
                </c:pt>
                <c:pt idx="201">
                  <c:v>470.57664275381001</c:v>
                </c:pt>
                <c:pt idx="202">
                  <c:v>465.80329797460303</c:v>
                </c:pt>
                <c:pt idx="203">
                  <c:v>465.370485034431</c:v>
                </c:pt>
                <c:pt idx="204">
                  <c:v>465.48114041109699</c:v>
                </c:pt>
                <c:pt idx="205">
                  <c:v>475.18395571040901</c:v>
                </c:pt>
                <c:pt idx="206">
                  <c:v>472.76743821010899</c:v>
                </c:pt>
                <c:pt idx="207">
                  <c:v>467.36347146345599</c:v>
                </c:pt>
                <c:pt idx="208">
                  <c:v>467.50698896872302</c:v>
                </c:pt>
                <c:pt idx="209">
                  <c:v>476.59046198501102</c:v>
                </c:pt>
                <c:pt idx="210">
                  <c:v>473.75972571921398</c:v>
                </c:pt>
                <c:pt idx="211">
                  <c:v>476.83627569547502</c:v>
                </c:pt>
                <c:pt idx="212">
                  <c:v>472.69601132516402</c:v>
                </c:pt>
                <c:pt idx="213">
                  <c:v>465.25042986023499</c:v>
                </c:pt>
                <c:pt idx="214">
                  <c:v>460.58849359154698</c:v>
                </c:pt>
                <c:pt idx="215">
                  <c:v>458.49008729054799</c:v>
                </c:pt>
                <c:pt idx="216">
                  <c:v>460.52320370574199</c:v>
                </c:pt>
                <c:pt idx="217">
                  <c:v>473.81077334257401</c:v>
                </c:pt>
                <c:pt idx="218">
                  <c:v>474.00587594662198</c:v>
                </c:pt>
                <c:pt idx="219">
                  <c:v>471.85829933468801</c:v>
                </c:pt>
                <c:pt idx="220">
                  <c:v>473.41170773202202</c:v>
                </c:pt>
                <c:pt idx="221">
                  <c:v>481.67530347903801</c:v>
                </c:pt>
                <c:pt idx="222">
                  <c:v>479.796060191197</c:v>
                </c:pt>
                <c:pt idx="223">
                  <c:v>482.891288005023</c:v>
                </c:pt>
                <c:pt idx="224">
                  <c:v>478.08485889424003</c:v>
                </c:pt>
                <c:pt idx="225">
                  <c:v>470.067781245974</c:v>
                </c:pt>
                <c:pt idx="226">
                  <c:v>465.99919538643502</c:v>
                </c:pt>
                <c:pt idx="227">
                  <c:v>465.07951457924003</c:v>
                </c:pt>
                <c:pt idx="228">
                  <c:v>464.49662948942</c:v>
                </c:pt>
                <c:pt idx="229">
                  <c:v>486.633559665593</c:v>
                </c:pt>
                <c:pt idx="230">
                  <c:v>488.57613500324999</c:v>
                </c:pt>
                <c:pt idx="231">
                  <c:v>485.16341277204401</c:v>
                </c:pt>
                <c:pt idx="232">
                  <c:v>485.996742424974</c:v>
                </c:pt>
                <c:pt idx="233">
                  <c:v>493.70384615384597</c:v>
                </c:pt>
                <c:pt idx="234">
                  <c:v>492.45643133041</c:v>
                </c:pt>
                <c:pt idx="235">
                  <c:v>496.76643176097298</c:v>
                </c:pt>
                <c:pt idx="236">
                  <c:v>495.56017642519498</c:v>
                </c:pt>
                <c:pt idx="237">
                  <c:v>486.75488685997999</c:v>
                </c:pt>
                <c:pt idx="238">
                  <c:v>482.33622805086901</c:v>
                </c:pt>
                <c:pt idx="239">
                  <c:v>481.81513735689998</c:v>
                </c:pt>
                <c:pt idx="240">
                  <c:v>482.53359506862802</c:v>
                </c:pt>
                <c:pt idx="241">
                  <c:v>502.13113756141598</c:v>
                </c:pt>
                <c:pt idx="242">
                  <c:v>501.699992609155</c:v>
                </c:pt>
                <c:pt idx="243">
                  <c:v>503.86184045002699</c:v>
                </c:pt>
                <c:pt idx="244">
                  <c:v>515.49114557231303</c:v>
                </c:pt>
                <c:pt idx="245">
                  <c:v>519.60885834856197</c:v>
                </c:pt>
                <c:pt idx="246">
                  <c:v>514.82049342814105</c:v>
                </c:pt>
                <c:pt idx="247">
                  <c:v>508.86914318156403</c:v>
                </c:pt>
                <c:pt idx="248">
                  <c:v>505.10049737176303</c:v>
                </c:pt>
                <c:pt idx="249">
                  <c:v>502.391178015798</c:v>
                </c:pt>
                <c:pt idx="250">
                  <c:v>497.83234210381198</c:v>
                </c:pt>
                <c:pt idx="251">
                  <c:v>502.40997078709501</c:v>
                </c:pt>
                <c:pt idx="252">
                  <c:v>503.43867339001201</c:v>
                </c:pt>
                <c:pt idx="253">
                  <c:v>523.61994292713905</c:v>
                </c:pt>
                <c:pt idx="254">
                  <c:v>521.38245773485903</c:v>
                </c:pt>
                <c:pt idx="255">
                  <c:v>513.99610557662004</c:v>
                </c:pt>
                <c:pt idx="256">
                  <c:v>512.731180943043</c:v>
                </c:pt>
                <c:pt idx="257">
                  <c:v>519.77086818064595</c:v>
                </c:pt>
                <c:pt idx="258">
                  <c:v>516.05065281636598</c:v>
                </c:pt>
                <c:pt idx="259">
                  <c:v>517.97082202987303</c:v>
                </c:pt>
                <c:pt idx="260">
                  <c:v>515.57524859744206</c:v>
                </c:pt>
                <c:pt idx="261">
                  <c:v>509.11278601408401</c:v>
                </c:pt>
                <c:pt idx="262">
                  <c:v>504.68349226815297</c:v>
                </c:pt>
                <c:pt idx="263">
                  <c:v>503.989835734574</c:v>
                </c:pt>
                <c:pt idx="264">
                  <c:v>505.52752045896301</c:v>
                </c:pt>
                <c:pt idx="265">
                  <c:v>533.55678607142204</c:v>
                </c:pt>
                <c:pt idx="266">
                  <c:v>533.64381136483996</c:v>
                </c:pt>
                <c:pt idx="267">
                  <c:v>530.01455421566402</c:v>
                </c:pt>
                <c:pt idx="268">
                  <c:v>528.95854025776202</c:v>
                </c:pt>
                <c:pt idx="269">
                  <c:v>536.66132694881901</c:v>
                </c:pt>
                <c:pt idx="270">
                  <c:v>531.78866990593599</c:v>
                </c:pt>
                <c:pt idx="271">
                  <c:v>534.81103189966495</c:v>
                </c:pt>
                <c:pt idx="272">
                  <c:v>529.95630307827798</c:v>
                </c:pt>
                <c:pt idx="273">
                  <c:v>522.00053415321395</c:v>
                </c:pt>
                <c:pt idx="274">
                  <c:v>517.935831603819</c:v>
                </c:pt>
                <c:pt idx="275">
                  <c:v>519.25088565600799</c:v>
                </c:pt>
                <c:pt idx="276">
                  <c:v>520.61519086323301</c:v>
                </c:pt>
                <c:pt idx="277">
                  <c:v>549.89960812338995</c:v>
                </c:pt>
                <c:pt idx="278">
                  <c:v>551.57213993408595</c:v>
                </c:pt>
                <c:pt idx="279">
                  <c:v>551.37831800232095</c:v>
                </c:pt>
                <c:pt idx="280">
                  <c:v>553.44000000000005</c:v>
                </c:pt>
              </c:numCache>
            </c:numRef>
          </c:val>
          <c:smooth val="0"/>
          <c:extLst>
            <c:ext xmlns:c16="http://schemas.microsoft.com/office/drawing/2014/chart" uri="{C3380CC4-5D6E-409C-BE32-E72D297353CC}">
              <c16:uniqueId val="{00000005-9646-4D25-B31D-8D8823D0400E}"/>
            </c:ext>
          </c:extLst>
        </c:ser>
        <c:ser>
          <c:idx val="3"/>
          <c:order val="3"/>
          <c:tx>
            <c:v>Nacional mujeres</c:v>
          </c:tx>
          <c:spPr>
            <a:ln w="19050" cap="rnd">
              <a:solidFill>
                <a:srgbClr val="7C878E"/>
              </a:solidFill>
              <a:round/>
            </a:ln>
            <a:effectLst/>
          </c:spPr>
          <c:marker>
            <c:symbol val="none"/>
          </c:marker>
          <c:dLbls>
            <c:dLbl>
              <c:idx val="280"/>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9646-4D25-B31D-8D8823D0400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'F100-101'!$A$7:$A$287</c:f>
              <c:numCache>
                <c:formatCode>mm/dd/yyyy</c:formatCode>
                <c:ptCount val="281"/>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numCache>
            </c:numRef>
          </c:cat>
          <c:val>
            <c:numRef>
              <c:f>'F100-101'!$M$7:$M$287</c:f>
              <c:numCache>
                <c:formatCode>#,###.00</c:formatCode>
                <c:ptCount val="281"/>
                <c:pt idx="0">
                  <c:v>307.21640435235201</c:v>
                </c:pt>
                <c:pt idx="1">
                  <c:v>320.45875121171099</c:v>
                </c:pt>
                <c:pt idx="2">
                  <c:v>318.745572512742</c:v>
                </c:pt>
                <c:pt idx="3">
                  <c:v>320.05785564637102</c:v>
                </c:pt>
                <c:pt idx="4">
                  <c:v>320.76736014515001</c:v>
                </c:pt>
                <c:pt idx="5">
                  <c:v>323.22737286723799</c:v>
                </c:pt>
                <c:pt idx="6">
                  <c:v>324.59665131584001</c:v>
                </c:pt>
                <c:pt idx="7">
                  <c:v>321.56730548805899</c:v>
                </c:pt>
                <c:pt idx="8">
                  <c:v>319.919872485844</c:v>
                </c:pt>
                <c:pt idx="9">
                  <c:v>320.00009023838902</c:v>
                </c:pt>
                <c:pt idx="10">
                  <c:v>321.92920109088402</c:v>
                </c:pt>
                <c:pt idx="11">
                  <c:v>320.73097935701401</c:v>
                </c:pt>
                <c:pt idx="12">
                  <c:v>323.64659727652298</c:v>
                </c:pt>
                <c:pt idx="13">
                  <c:v>337.87611461036403</c:v>
                </c:pt>
                <c:pt idx="14">
                  <c:v>336.936384053371</c:v>
                </c:pt>
                <c:pt idx="15">
                  <c:v>339.20324527242599</c:v>
                </c:pt>
                <c:pt idx="16">
                  <c:v>342.023791685486</c:v>
                </c:pt>
                <c:pt idx="17">
                  <c:v>339.85826677872501</c:v>
                </c:pt>
                <c:pt idx="18">
                  <c:v>344.41709772451998</c:v>
                </c:pt>
                <c:pt idx="19">
                  <c:v>341.84420545076102</c:v>
                </c:pt>
                <c:pt idx="20">
                  <c:v>342.03547544851199</c:v>
                </c:pt>
                <c:pt idx="21">
                  <c:v>341.11660867832302</c:v>
                </c:pt>
                <c:pt idx="22">
                  <c:v>341.65402585024799</c:v>
                </c:pt>
                <c:pt idx="23">
                  <c:v>341.51873612290598</c:v>
                </c:pt>
                <c:pt idx="24">
                  <c:v>346.009415511268</c:v>
                </c:pt>
                <c:pt idx="25">
                  <c:v>357.31993735791502</c:v>
                </c:pt>
                <c:pt idx="26">
                  <c:v>356.76751957464597</c:v>
                </c:pt>
                <c:pt idx="27">
                  <c:v>354.85144567643903</c:v>
                </c:pt>
                <c:pt idx="28">
                  <c:v>351.575228849533</c:v>
                </c:pt>
                <c:pt idx="29">
                  <c:v>355.54891629441801</c:v>
                </c:pt>
                <c:pt idx="30">
                  <c:v>353.74936421068298</c:v>
                </c:pt>
                <c:pt idx="31">
                  <c:v>354.12149657830003</c:v>
                </c:pt>
                <c:pt idx="32">
                  <c:v>353.07574578209199</c:v>
                </c:pt>
                <c:pt idx="33">
                  <c:v>350.670920477636</c:v>
                </c:pt>
                <c:pt idx="34">
                  <c:v>347.86439360961299</c:v>
                </c:pt>
                <c:pt idx="35">
                  <c:v>348.62851340854701</c:v>
                </c:pt>
                <c:pt idx="36">
                  <c:v>349.50129401462402</c:v>
                </c:pt>
                <c:pt idx="37">
                  <c:v>362.29124254446299</c:v>
                </c:pt>
                <c:pt idx="38">
                  <c:v>361.69422492724101</c:v>
                </c:pt>
                <c:pt idx="39">
                  <c:v>360.851332653969</c:v>
                </c:pt>
                <c:pt idx="40">
                  <c:v>360.63963822114698</c:v>
                </c:pt>
                <c:pt idx="41">
                  <c:v>366.18658642831502</c:v>
                </c:pt>
                <c:pt idx="42">
                  <c:v>366.24105298412599</c:v>
                </c:pt>
                <c:pt idx="43">
                  <c:v>367.84829906370697</c:v>
                </c:pt>
                <c:pt idx="44">
                  <c:v>367.24531979453798</c:v>
                </c:pt>
                <c:pt idx="45">
                  <c:v>363.63630670284903</c:v>
                </c:pt>
                <c:pt idx="46">
                  <c:v>361.06500474839697</c:v>
                </c:pt>
                <c:pt idx="47">
                  <c:v>360.99995181344298</c:v>
                </c:pt>
                <c:pt idx="48">
                  <c:v>362.53466076726397</c:v>
                </c:pt>
                <c:pt idx="49">
                  <c:v>373.64389275139098</c:v>
                </c:pt>
                <c:pt idx="50">
                  <c:v>371.12473019667999</c:v>
                </c:pt>
                <c:pt idx="51">
                  <c:v>369.05057020089998</c:v>
                </c:pt>
                <c:pt idx="52">
                  <c:v>368.38063351178602</c:v>
                </c:pt>
                <c:pt idx="53">
                  <c:v>374.69333389181401</c:v>
                </c:pt>
                <c:pt idx="54">
                  <c:v>373.54686550647398</c:v>
                </c:pt>
                <c:pt idx="55">
                  <c:v>375.59310241722801</c:v>
                </c:pt>
                <c:pt idx="56">
                  <c:v>373.22100232591202</c:v>
                </c:pt>
                <c:pt idx="57">
                  <c:v>367.158409122715</c:v>
                </c:pt>
                <c:pt idx="58">
                  <c:v>363.69861453497998</c:v>
                </c:pt>
                <c:pt idx="59">
                  <c:v>362.85051203184599</c:v>
                </c:pt>
                <c:pt idx="60">
                  <c:v>364.78839492121699</c:v>
                </c:pt>
                <c:pt idx="61">
                  <c:v>378.42424001192398</c:v>
                </c:pt>
                <c:pt idx="62">
                  <c:v>376.553266820712</c:v>
                </c:pt>
                <c:pt idx="63">
                  <c:v>376.32711799371702</c:v>
                </c:pt>
                <c:pt idx="64">
                  <c:v>374.83926055932398</c:v>
                </c:pt>
                <c:pt idx="65">
                  <c:v>379.14359724609699</c:v>
                </c:pt>
                <c:pt idx="66">
                  <c:v>378.96185574728202</c:v>
                </c:pt>
                <c:pt idx="67">
                  <c:v>380.22571437373301</c:v>
                </c:pt>
                <c:pt idx="68">
                  <c:v>378.90302601904199</c:v>
                </c:pt>
                <c:pt idx="69">
                  <c:v>375.29113229620702</c:v>
                </c:pt>
                <c:pt idx="70">
                  <c:v>372.77457184025798</c:v>
                </c:pt>
                <c:pt idx="71">
                  <c:v>373.883470891819</c:v>
                </c:pt>
                <c:pt idx="72">
                  <c:v>374.58366214724299</c:v>
                </c:pt>
                <c:pt idx="73">
                  <c:v>387.48056534194399</c:v>
                </c:pt>
                <c:pt idx="74">
                  <c:v>386.44445677153902</c:v>
                </c:pt>
                <c:pt idx="75">
                  <c:v>384.24933024183099</c:v>
                </c:pt>
                <c:pt idx="76">
                  <c:v>383.91876422997899</c:v>
                </c:pt>
                <c:pt idx="77">
                  <c:v>388.05065135278898</c:v>
                </c:pt>
                <c:pt idx="78">
                  <c:v>386.55165160392698</c:v>
                </c:pt>
                <c:pt idx="79">
                  <c:v>388.59758479307101</c:v>
                </c:pt>
                <c:pt idx="80">
                  <c:v>386.37258373652099</c:v>
                </c:pt>
                <c:pt idx="81">
                  <c:v>380.515091766159</c:v>
                </c:pt>
                <c:pt idx="82">
                  <c:v>376.78860370544697</c:v>
                </c:pt>
                <c:pt idx="83">
                  <c:v>377.808026243754</c:v>
                </c:pt>
                <c:pt idx="84">
                  <c:v>378.68590011091402</c:v>
                </c:pt>
                <c:pt idx="85">
                  <c:v>392.30272624266598</c:v>
                </c:pt>
                <c:pt idx="86">
                  <c:v>390.68110471425399</c:v>
                </c:pt>
                <c:pt idx="87">
                  <c:v>388.90500099799698</c:v>
                </c:pt>
                <c:pt idx="88">
                  <c:v>389.25906856110902</c:v>
                </c:pt>
                <c:pt idx="89">
                  <c:v>393.36846129892501</c:v>
                </c:pt>
                <c:pt idx="90">
                  <c:v>392.26558506191202</c:v>
                </c:pt>
                <c:pt idx="91">
                  <c:v>392.87677682344901</c:v>
                </c:pt>
                <c:pt idx="92">
                  <c:v>391.02024028637402</c:v>
                </c:pt>
                <c:pt idx="93">
                  <c:v>385.42332514145301</c:v>
                </c:pt>
                <c:pt idx="94">
                  <c:v>382.74988700114699</c:v>
                </c:pt>
                <c:pt idx="95">
                  <c:v>383.258774360671</c:v>
                </c:pt>
                <c:pt idx="96">
                  <c:v>383.39752989381498</c:v>
                </c:pt>
                <c:pt idx="97">
                  <c:v>397.83347772278302</c:v>
                </c:pt>
                <c:pt idx="98">
                  <c:v>396.49765322155798</c:v>
                </c:pt>
                <c:pt idx="99">
                  <c:v>393.91679564963499</c:v>
                </c:pt>
                <c:pt idx="100">
                  <c:v>392.63444867268902</c:v>
                </c:pt>
                <c:pt idx="101">
                  <c:v>395.38950798386998</c:v>
                </c:pt>
                <c:pt idx="102">
                  <c:v>393.295871235444</c:v>
                </c:pt>
                <c:pt idx="103">
                  <c:v>397.13602073624901</c:v>
                </c:pt>
                <c:pt idx="104">
                  <c:v>394.95135487648503</c:v>
                </c:pt>
                <c:pt idx="105">
                  <c:v>388.17570826850402</c:v>
                </c:pt>
                <c:pt idx="106">
                  <c:v>385.17114064216702</c:v>
                </c:pt>
                <c:pt idx="107">
                  <c:v>383.043170935717</c:v>
                </c:pt>
                <c:pt idx="108">
                  <c:v>383.07607768025298</c:v>
                </c:pt>
                <c:pt idx="109">
                  <c:v>397.47424303699199</c:v>
                </c:pt>
                <c:pt idx="110">
                  <c:v>397.83414811960898</c:v>
                </c:pt>
                <c:pt idx="111">
                  <c:v>391.59818666503298</c:v>
                </c:pt>
                <c:pt idx="112">
                  <c:v>390.70739098040201</c:v>
                </c:pt>
                <c:pt idx="113">
                  <c:v>395.20209195529299</c:v>
                </c:pt>
                <c:pt idx="114">
                  <c:v>394.34764156314299</c:v>
                </c:pt>
                <c:pt idx="115">
                  <c:v>395.72068850661702</c:v>
                </c:pt>
                <c:pt idx="116">
                  <c:v>393.88447405167</c:v>
                </c:pt>
                <c:pt idx="117">
                  <c:v>389.29309818359502</c:v>
                </c:pt>
                <c:pt idx="118">
                  <c:v>386.83721048590201</c:v>
                </c:pt>
                <c:pt idx="119">
                  <c:v>385.61315276023601</c:v>
                </c:pt>
                <c:pt idx="120">
                  <c:v>384.98962180833701</c:v>
                </c:pt>
                <c:pt idx="121">
                  <c:v>397.07368279413998</c:v>
                </c:pt>
                <c:pt idx="122">
                  <c:v>394.24499067263099</c:v>
                </c:pt>
                <c:pt idx="123">
                  <c:v>387.08165310712099</c:v>
                </c:pt>
                <c:pt idx="124">
                  <c:v>388.17877562493697</c:v>
                </c:pt>
                <c:pt idx="125">
                  <c:v>395.52476493953702</c:v>
                </c:pt>
                <c:pt idx="126">
                  <c:v>394.766693677528</c:v>
                </c:pt>
                <c:pt idx="127">
                  <c:v>398.99810307733799</c:v>
                </c:pt>
                <c:pt idx="128">
                  <c:v>399.26204158260799</c:v>
                </c:pt>
                <c:pt idx="129">
                  <c:v>393.00687935712699</c:v>
                </c:pt>
                <c:pt idx="130">
                  <c:v>389.98831554516602</c:v>
                </c:pt>
                <c:pt idx="131">
                  <c:v>386.87126636586299</c:v>
                </c:pt>
                <c:pt idx="132">
                  <c:v>386.55734685846102</c:v>
                </c:pt>
                <c:pt idx="133">
                  <c:v>403.77682804441901</c:v>
                </c:pt>
                <c:pt idx="134">
                  <c:v>399.38044983384401</c:v>
                </c:pt>
                <c:pt idx="135">
                  <c:v>398.56488564527899</c:v>
                </c:pt>
                <c:pt idx="136">
                  <c:v>398.918626279987</c:v>
                </c:pt>
                <c:pt idx="137">
                  <c:v>402.76932644528301</c:v>
                </c:pt>
                <c:pt idx="138">
                  <c:v>401.59388094833901</c:v>
                </c:pt>
                <c:pt idx="139">
                  <c:v>403.68777188283502</c:v>
                </c:pt>
                <c:pt idx="140">
                  <c:v>402.50716348167703</c:v>
                </c:pt>
                <c:pt idx="141">
                  <c:v>399.84606030438601</c:v>
                </c:pt>
                <c:pt idx="142">
                  <c:v>396.308572007078</c:v>
                </c:pt>
                <c:pt idx="143">
                  <c:v>393.48202126019902</c:v>
                </c:pt>
                <c:pt idx="144">
                  <c:v>391.429967331684</c:v>
                </c:pt>
                <c:pt idx="145">
                  <c:v>403.65429858963603</c:v>
                </c:pt>
                <c:pt idx="146">
                  <c:v>402.88442496189703</c:v>
                </c:pt>
                <c:pt idx="147">
                  <c:v>400.757542993313</c:v>
                </c:pt>
                <c:pt idx="148">
                  <c:v>402.34657651035002</c:v>
                </c:pt>
                <c:pt idx="149">
                  <c:v>404.73891216452103</c:v>
                </c:pt>
                <c:pt idx="150">
                  <c:v>401.16268131784102</c:v>
                </c:pt>
                <c:pt idx="151">
                  <c:v>404.03451981814698</c:v>
                </c:pt>
                <c:pt idx="152">
                  <c:v>403.24760534292301</c:v>
                </c:pt>
                <c:pt idx="153">
                  <c:v>396.54976353413099</c:v>
                </c:pt>
                <c:pt idx="154">
                  <c:v>394.95547794021002</c:v>
                </c:pt>
                <c:pt idx="155">
                  <c:v>392.38626427965602</c:v>
                </c:pt>
                <c:pt idx="156">
                  <c:v>392.13943239013901</c:v>
                </c:pt>
                <c:pt idx="157">
                  <c:v>407.32309667143198</c:v>
                </c:pt>
                <c:pt idx="158">
                  <c:v>405.94387069759</c:v>
                </c:pt>
                <c:pt idx="159">
                  <c:v>401.18417845911802</c:v>
                </c:pt>
                <c:pt idx="160">
                  <c:v>401.32665094437198</c:v>
                </c:pt>
                <c:pt idx="161">
                  <c:v>403.16969233293401</c:v>
                </c:pt>
                <c:pt idx="162">
                  <c:v>402.56535029373902</c:v>
                </c:pt>
                <c:pt idx="163">
                  <c:v>406.49026216955201</c:v>
                </c:pt>
                <c:pt idx="164">
                  <c:v>405.52530225270402</c:v>
                </c:pt>
                <c:pt idx="165">
                  <c:v>400.61305834758502</c:v>
                </c:pt>
                <c:pt idx="166">
                  <c:v>397.67445788844202</c:v>
                </c:pt>
                <c:pt idx="167">
                  <c:v>394.49474302103999</c:v>
                </c:pt>
                <c:pt idx="168">
                  <c:v>394.03751317756598</c:v>
                </c:pt>
                <c:pt idx="169">
                  <c:v>407.61632918660001</c:v>
                </c:pt>
                <c:pt idx="170">
                  <c:v>407.05597790293399</c:v>
                </c:pt>
                <c:pt idx="171">
                  <c:v>403.692805227257</c:v>
                </c:pt>
                <c:pt idx="172">
                  <c:v>405.52200263584399</c:v>
                </c:pt>
                <c:pt idx="173">
                  <c:v>407.50626768693002</c:v>
                </c:pt>
                <c:pt idx="174">
                  <c:v>406.11919442127697</c:v>
                </c:pt>
                <c:pt idx="175">
                  <c:v>410.03922311292399</c:v>
                </c:pt>
                <c:pt idx="176">
                  <c:v>407.75829551259397</c:v>
                </c:pt>
                <c:pt idx="177">
                  <c:v>402.576177678688</c:v>
                </c:pt>
                <c:pt idx="178">
                  <c:v>398.73685344099698</c:v>
                </c:pt>
                <c:pt idx="179">
                  <c:v>397.58841150489098</c:v>
                </c:pt>
                <c:pt idx="180">
                  <c:v>396.503338928814</c:v>
                </c:pt>
                <c:pt idx="181">
                  <c:v>414.44209800869299</c:v>
                </c:pt>
                <c:pt idx="182">
                  <c:v>413.392523734392</c:v>
                </c:pt>
                <c:pt idx="183">
                  <c:v>408.78659493342502</c:v>
                </c:pt>
                <c:pt idx="184">
                  <c:v>410.44982790312298</c:v>
                </c:pt>
                <c:pt idx="185">
                  <c:v>414.50239347936099</c:v>
                </c:pt>
                <c:pt idx="186">
                  <c:v>412.29119617006199</c:v>
                </c:pt>
                <c:pt idx="187">
                  <c:v>417.734948272162</c:v>
                </c:pt>
                <c:pt idx="188">
                  <c:v>417.11977909936502</c:v>
                </c:pt>
                <c:pt idx="189">
                  <c:v>409.60930380305598</c:v>
                </c:pt>
                <c:pt idx="190">
                  <c:v>406.52298704940301</c:v>
                </c:pt>
                <c:pt idx="191">
                  <c:v>406.32750610404599</c:v>
                </c:pt>
                <c:pt idx="192">
                  <c:v>405.01018907212898</c:v>
                </c:pt>
                <c:pt idx="193">
                  <c:v>419.32557751899401</c:v>
                </c:pt>
                <c:pt idx="194">
                  <c:v>417.52606038786001</c:v>
                </c:pt>
                <c:pt idx="195">
                  <c:v>414.94185374953798</c:v>
                </c:pt>
                <c:pt idx="196">
                  <c:v>415.41503688310399</c:v>
                </c:pt>
                <c:pt idx="197">
                  <c:v>422.15275201621898</c:v>
                </c:pt>
                <c:pt idx="198">
                  <c:v>420.65296705867303</c:v>
                </c:pt>
                <c:pt idx="199">
                  <c:v>422.94170428672498</c:v>
                </c:pt>
                <c:pt idx="200">
                  <c:v>421.56717322368598</c:v>
                </c:pt>
                <c:pt idx="201">
                  <c:v>413.80911778945602</c:v>
                </c:pt>
                <c:pt idx="202">
                  <c:v>409.77360577249198</c:v>
                </c:pt>
                <c:pt idx="203">
                  <c:v>409.27102930425298</c:v>
                </c:pt>
                <c:pt idx="204">
                  <c:v>408.46751079698601</c:v>
                </c:pt>
                <c:pt idx="205">
                  <c:v>417.95782523280297</c:v>
                </c:pt>
                <c:pt idx="206">
                  <c:v>416.10188265836302</c:v>
                </c:pt>
                <c:pt idx="207">
                  <c:v>411.65333369999399</c:v>
                </c:pt>
                <c:pt idx="208">
                  <c:v>411.40506750509002</c:v>
                </c:pt>
                <c:pt idx="209">
                  <c:v>417.56208403770597</c:v>
                </c:pt>
                <c:pt idx="210">
                  <c:v>414.35221068209597</c:v>
                </c:pt>
                <c:pt idx="211">
                  <c:v>415.91542533551097</c:v>
                </c:pt>
                <c:pt idx="212">
                  <c:v>412.87871359992499</c:v>
                </c:pt>
                <c:pt idx="213">
                  <c:v>407.98411176867802</c:v>
                </c:pt>
                <c:pt idx="214">
                  <c:v>404.52989462226702</c:v>
                </c:pt>
                <c:pt idx="215">
                  <c:v>402.14947991694498</c:v>
                </c:pt>
                <c:pt idx="216">
                  <c:v>403.37741659360501</c:v>
                </c:pt>
                <c:pt idx="217">
                  <c:v>415.83661394765301</c:v>
                </c:pt>
                <c:pt idx="218">
                  <c:v>415.33274753215898</c:v>
                </c:pt>
                <c:pt idx="219">
                  <c:v>414.94836691554599</c:v>
                </c:pt>
                <c:pt idx="220">
                  <c:v>416.65771044751398</c:v>
                </c:pt>
                <c:pt idx="221">
                  <c:v>420.34264712843498</c:v>
                </c:pt>
                <c:pt idx="222">
                  <c:v>417.64022113775701</c:v>
                </c:pt>
                <c:pt idx="223">
                  <c:v>419.512207953705</c:v>
                </c:pt>
                <c:pt idx="224">
                  <c:v>416.10805715877899</c:v>
                </c:pt>
                <c:pt idx="225">
                  <c:v>409.76386981380699</c:v>
                </c:pt>
                <c:pt idx="226">
                  <c:v>406.52501360410099</c:v>
                </c:pt>
                <c:pt idx="227">
                  <c:v>405.253821882056</c:v>
                </c:pt>
                <c:pt idx="228">
                  <c:v>403.666871578334</c:v>
                </c:pt>
                <c:pt idx="229">
                  <c:v>425.03405972378499</c:v>
                </c:pt>
                <c:pt idx="230">
                  <c:v>426.56081277466802</c:v>
                </c:pt>
                <c:pt idx="231">
                  <c:v>425.11032964165599</c:v>
                </c:pt>
                <c:pt idx="232">
                  <c:v>426.02515604022</c:v>
                </c:pt>
                <c:pt idx="233">
                  <c:v>429.53042844826803</c:v>
                </c:pt>
                <c:pt idx="234">
                  <c:v>428.06306198511101</c:v>
                </c:pt>
                <c:pt idx="235">
                  <c:v>429.67999884267101</c:v>
                </c:pt>
                <c:pt idx="236">
                  <c:v>428.61132516639299</c:v>
                </c:pt>
                <c:pt idx="237">
                  <c:v>422.93275682592201</c:v>
                </c:pt>
                <c:pt idx="238">
                  <c:v>419.70425222242397</c:v>
                </c:pt>
                <c:pt idx="239">
                  <c:v>419.24569902986298</c:v>
                </c:pt>
                <c:pt idx="240">
                  <c:v>419.09973011497698</c:v>
                </c:pt>
                <c:pt idx="241">
                  <c:v>438.33974184335898</c:v>
                </c:pt>
                <c:pt idx="242">
                  <c:v>438.424571658449</c:v>
                </c:pt>
                <c:pt idx="243">
                  <c:v>440.88061223534697</c:v>
                </c:pt>
                <c:pt idx="244">
                  <c:v>449.09753675949099</c:v>
                </c:pt>
                <c:pt idx="245">
                  <c:v>451.680283717338</c:v>
                </c:pt>
                <c:pt idx="246">
                  <c:v>449.726864899806</c:v>
                </c:pt>
                <c:pt idx="247">
                  <c:v>444.37941141431799</c:v>
                </c:pt>
                <c:pt idx="248">
                  <c:v>442.14887453994299</c:v>
                </c:pt>
                <c:pt idx="249">
                  <c:v>439.61899485727997</c:v>
                </c:pt>
                <c:pt idx="250">
                  <c:v>436.432311857613</c:v>
                </c:pt>
                <c:pt idx="251">
                  <c:v>439.747280443889</c:v>
                </c:pt>
                <c:pt idx="252">
                  <c:v>440.802519607215</c:v>
                </c:pt>
                <c:pt idx="253">
                  <c:v>460.62062644043198</c:v>
                </c:pt>
                <c:pt idx="254">
                  <c:v>458.87165471972003</c:v>
                </c:pt>
                <c:pt idx="255">
                  <c:v>453.43279287093998</c:v>
                </c:pt>
                <c:pt idx="256">
                  <c:v>452.033639718335</c:v>
                </c:pt>
                <c:pt idx="257">
                  <c:v>454.57257162935099</c:v>
                </c:pt>
                <c:pt idx="258">
                  <c:v>450.34607876621402</c:v>
                </c:pt>
                <c:pt idx="259">
                  <c:v>449.872332119421</c:v>
                </c:pt>
                <c:pt idx="260">
                  <c:v>447.98967620435599</c:v>
                </c:pt>
                <c:pt idx="261">
                  <c:v>444.23739260564901</c:v>
                </c:pt>
                <c:pt idx="262">
                  <c:v>440.75802736217202</c:v>
                </c:pt>
                <c:pt idx="263">
                  <c:v>438.53661031450002</c:v>
                </c:pt>
                <c:pt idx="264">
                  <c:v>439.80752028847098</c:v>
                </c:pt>
                <c:pt idx="265">
                  <c:v>467.18988864595502</c:v>
                </c:pt>
                <c:pt idx="266">
                  <c:v>466.56073642010102</c:v>
                </c:pt>
                <c:pt idx="267">
                  <c:v>465.244968167178</c:v>
                </c:pt>
                <c:pt idx="268">
                  <c:v>464.01680114892099</c:v>
                </c:pt>
                <c:pt idx="269">
                  <c:v>467.517006329428</c:v>
                </c:pt>
                <c:pt idx="270">
                  <c:v>463.19181254301702</c:v>
                </c:pt>
                <c:pt idx="271">
                  <c:v>463.25232399062998</c:v>
                </c:pt>
                <c:pt idx="272">
                  <c:v>459.19247061864399</c:v>
                </c:pt>
                <c:pt idx="273">
                  <c:v>454.08420266354102</c:v>
                </c:pt>
                <c:pt idx="274">
                  <c:v>451.42634590823502</c:v>
                </c:pt>
                <c:pt idx="275">
                  <c:v>451.909644991547</c:v>
                </c:pt>
                <c:pt idx="276">
                  <c:v>452.98200311516598</c:v>
                </c:pt>
                <c:pt idx="277">
                  <c:v>482.50036376201501</c:v>
                </c:pt>
                <c:pt idx="278">
                  <c:v>482.89253159021001</c:v>
                </c:pt>
                <c:pt idx="279">
                  <c:v>485.121738310914</c:v>
                </c:pt>
                <c:pt idx="280">
                  <c:v>487.06</c:v>
                </c:pt>
              </c:numCache>
            </c:numRef>
          </c:val>
          <c:smooth val="0"/>
          <c:extLst>
            <c:ext xmlns:c16="http://schemas.microsoft.com/office/drawing/2014/chart" uri="{C3380CC4-5D6E-409C-BE32-E72D297353CC}">
              <c16:uniqueId val="{00000007-9646-4D25-B31D-8D8823D0400E}"/>
            </c:ext>
          </c:extLst>
        </c:ser>
        <c:dLbls>
          <c:showLegendKey val="0"/>
          <c:showVal val="0"/>
          <c:showCatName val="0"/>
          <c:showSerName val="0"/>
          <c:showPercent val="0"/>
          <c:showBubbleSize val="0"/>
        </c:dLbls>
        <c:smooth val="0"/>
        <c:axId val="279568655"/>
        <c:axId val="60946047"/>
      </c:lineChart>
      <c:dateAx>
        <c:axId val="279568655"/>
        <c:scaling>
          <c:orientation val="minMax"/>
          <c:max val="45017"/>
          <c:min val="36951"/>
        </c:scaling>
        <c:delete val="0"/>
        <c:axPos val="b"/>
        <c:numFmt formatCode="mmm\ 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60946047"/>
        <c:crosses val="autoZero"/>
        <c:auto val="1"/>
        <c:lblOffset val="100"/>
        <c:baseTimeUnit val="months"/>
        <c:majorUnit val="6"/>
        <c:majorTimeUnit val="months"/>
      </c:dateAx>
      <c:valAx>
        <c:axId val="60946047"/>
        <c:scaling>
          <c:orientation val="minMax"/>
          <c:max val="600"/>
          <c:min val="25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795686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Jalisco</c:v>
          </c:tx>
          <c:spPr>
            <a:ln w="19050" cap="rnd">
              <a:solidFill>
                <a:srgbClr val="FFC000"/>
              </a:solidFill>
              <a:round/>
            </a:ln>
            <a:effectLst/>
          </c:spPr>
          <c:marker>
            <c:symbol val="none"/>
          </c:marker>
          <c:dLbls>
            <c:dLbl>
              <c:idx val="190"/>
              <c:layout>
                <c:manualLayout>
                  <c:x val="4.156862762212394E-2"/>
                  <c:y val="0"/>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57DA-4293-8A90-BD5A79044E50}"/>
                </c:ext>
              </c:extLst>
            </c:dLbl>
            <c:dLbl>
              <c:idx val="268"/>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57DA-4293-8A90-BD5A79044E50}"/>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'F100-101'!$A$19:$A$287</c:f>
              <c:numCache>
                <c:formatCode>mm/dd/yyyy</c:formatCode>
                <c:ptCount val="269"/>
                <c:pt idx="0">
                  <c:v>36861</c:v>
                </c:pt>
                <c:pt idx="1">
                  <c:v>36892</c:v>
                </c:pt>
                <c:pt idx="2">
                  <c:v>36923</c:v>
                </c:pt>
                <c:pt idx="3">
                  <c:v>36951</c:v>
                </c:pt>
                <c:pt idx="4">
                  <c:v>36982</c:v>
                </c:pt>
                <c:pt idx="5">
                  <c:v>37012</c:v>
                </c:pt>
                <c:pt idx="6">
                  <c:v>37043</c:v>
                </c:pt>
                <c:pt idx="7">
                  <c:v>37073</c:v>
                </c:pt>
                <c:pt idx="8">
                  <c:v>37104</c:v>
                </c:pt>
                <c:pt idx="9">
                  <c:v>37135</c:v>
                </c:pt>
                <c:pt idx="10">
                  <c:v>37165</c:v>
                </c:pt>
                <c:pt idx="11">
                  <c:v>37196</c:v>
                </c:pt>
                <c:pt idx="12">
                  <c:v>37226</c:v>
                </c:pt>
                <c:pt idx="13">
                  <c:v>37257</c:v>
                </c:pt>
                <c:pt idx="14">
                  <c:v>37288</c:v>
                </c:pt>
                <c:pt idx="15">
                  <c:v>37316</c:v>
                </c:pt>
                <c:pt idx="16">
                  <c:v>37347</c:v>
                </c:pt>
                <c:pt idx="17">
                  <c:v>37377</c:v>
                </c:pt>
                <c:pt idx="18">
                  <c:v>37408</c:v>
                </c:pt>
                <c:pt idx="19">
                  <c:v>37438</c:v>
                </c:pt>
                <c:pt idx="20">
                  <c:v>37469</c:v>
                </c:pt>
                <c:pt idx="21">
                  <c:v>37500</c:v>
                </c:pt>
                <c:pt idx="22">
                  <c:v>37530</c:v>
                </c:pt>
                <c:pt idx="23">
                  <c:v>37561</c:v>
                </c:pt>
                <c:pt idx="24">
                  <c:v>37591</c:v>
                </c:pt>
                <c:pt idx="25">
                  <c:v>37622</c:v>
                </c:pt>
                <c:pt idx="26">
                  <c:v>37653</c:v>
                </c:pt>
                <c:pt idx="27">
                  <c:v>37681</c:v>
                </c:pt>
                <c:pt idx="28">
                  <c:v>37712</c:v>
                </c:pt>
                <c:pt idx="29">
                  <c:v>37742</c:v>
                </c:pt>
                <c:pt idx="30">
                  <c:v>37773</c:v>
                </c:pt>
                <c:pt idx="31">
                  <c:v>37803</c:v>
                </c:pt>
                <c:pt idx="32">
                  <c:v>37834</c:v>
                </c:pt>
                <c:pt idx="33">
                  <c:v>37865</c:v>
                </c:pt>
                <c:pt idx="34">
                  <c:v>37895</c:v>
                </c:pt>
                <c:pt idx="35">
                  <c:v>37926</c:v>
                </c:pt>
                <c:pt idx="36">
                  <c:v>37956</c:v>
                </c:pt>
                <c:pt idx="37">
                  <c:v>37987</c:v>
                </c:pt>
                <c:pt idx="38">
                  <c:v>38018</c:v>
                </c:pt>
                <c:pt idx="39">
                  <c:v>38047</c:v>
                </c:pt>
                <c:pt idx="40">
                  <c:v>38078</c:v>
                </c:pt>
                <c:pt idx="41">
                  <c:v>38108</c:v>
                </c:pt>
                <c:pt idx="42">
                  <c:v>38139</c:v>
                </c:pt>
                <c:pt idx="43">
                  <c:v>38169</c:v>
                </c:pt>
                <c:pt idx="44">
                  <c:v>38200</c:v>
                </c:pt>
                <c:pt idx="45">
                  <c:v>38231</c:v>
                </c:pt>
                <c:pt idx="46">
                  <c:v>38261</c:v>
                </c:pt>
                <c:pt idx="47">
                  <c:v>38292</c:v>
                </c:pt>
                <c:pt idx="48">
                  <c:v>38322</c:v>
                </c:pt>
                <c:pt idx="49">
                  <c:v>38353</c:v>
                </c:pt>
                <c:pt idx="50">
                  <c:v>38384</c:v>
                </c:pt>
                <c:pt idx="51">
                  <c:v>38412</c:v>
                </c:pt>
                <c:pt idx="52">
                  <c:v>38443</c:v>
                </c:pt>
                <c:pt idx="53">
                  <c:v>38473</c:v>
                </c:pt>
                <c:pt idx="54">
                  <c:v>38504</c:v>
                </c:pt>
                <c:pt idx="55">
                  <c:v>38534</c:v>
                </c:pt>
                <c:pt idx="56">
                  <c:v>38565</c:v>
                </c:pt>
                <c:pt idx="57">
                  <c:v>38596</c:v>
                </c:pt>
                <c:pt idx="58">
                  <c:v>38626</c:v>
                </c:pt>
                <c:pt idx="59">
                  <c:v>38657</c:v>
                </c:pt>
                <c:pt idx="60">
                  <c:v>38687</c:v>
                </c:pt>
                <c:pt idx="61">
                  <c:v>38718</c:v>
                </c:pt>
                <c:pt idx="62">
                  <c:v>38749</c:v>
                </c:pt>
                <c:pt idx="63">
                  <c:v>38777</c:v>
                </c:pt>
                <c:pt idx="64">
                  <c:v>38808</c:v>
                </c:pt>
                <c:pt idx="65">
                  <c:v>38838</c:v>
                </c:pt>
                <c:pt idx="66">
                  <c:v>38869</c:v>
                </c:pt>
                <c:pt idx="67">
                  <c:v>38899</c:v>
                </c:pt>
                <c:pt idx="68">
                  <c:v>38930</c:v>
                </c:pt>
                <c:pt idx="69">
                  <c:v>38961</c:v>
                </c:pt>
                <c:pt idx="70">
                  <c:v>38991</c:v>
                </c:pt>
                <c:pt idx="71">
                  <c:v>39022</c:v>
                </c:pt>
                <c:pt idx="72">
                  <c:v>39052</c:v>
                </c:pt>
                <c:pt idx="73">
                  <c:v>39083</c:v>
                </c:pt>
                <c:pt idx="74">
                  <c:v>39114</c:v>
                </c:pt>
                <c:pt idx="75">
                  <c:v>39142</c:v>
                </c:pt>
                <c:pt idx="76">
                  <c:v>39173</c:v>
                </c:pt>
                <c:pt idx="77">
                  <c:v>39203</c:v>
                </c:pt>
                <c:pt idx="78">
                  <c:v>39234</c:v>
                </c:pt>
                <c:pt idx="79">
                  <c:v>39264</c:v>
                </c:pt>
                <c:pt idx="80">
                  <c:v>39295</c:v>
                </c:pt>
                <c:pt idx="81">
                  <c:v>39326</c:v>
                </c:pt>
                <c:pt idx="82">
                  <c:v>39356</c:v>
                </c:pt>
                <c:pt idx="83">
                  <c:v>39387</c:v>
                </c:pt>
                <c:pt idx="84">
                  <c:v>39417</c:v>
                </c:pt>
                <c:pt idx="85">
                  <c:v>39448</c:v>
                </c:pt>
                <c:pt idx="86">
                  <c:v>39479</c:v>
                </c:pt>
                <c:pt idx="87">
                  <c:v>39508</c:v>
                </c:pt>
                <c:pt idx="88">
                  <c:v>39539</c:v>
                </c:pt>
                <c:pt idx="89">
                  <c:v>39569</c:v>
                </c:pt>
                <c:pt idx="90">
                  <c:v>39600</c:v>
                </c:pt>
                <c:pt idx="91">
                  <c:v>39630</c:v>
                </c:pt>
                <c:pt idx="92">
                  <c:v>39661</c:v>
                </c:pt>
                <c:pt idx="93">
                  <c:v>39692</c:v>
                </c:pt>
                <c:pt idx="94">
                  <c:v>39722</c:v>
                </c:pt>
                <c:pt idx="95">
                  <c:v>39753</c:v>
                </c:pt>
                <c:pt idx="96">
                  <c:v>39783</c:v>
                </c:pt>
                <c:pt idx="97">
                  <c:v>39814</c:v>
                </c:pt>
                <c:pt idx="98">
                  <c:v>39845</c:v>
                </c:pt>
                <c:pt idx="99">
                  <c:v>39873</c:v>
                </c:pt>
                <c:pt idx="100">
                  <c:v>39904</c:v>
                </c:pt>
                <c:pt idx="101">
                  <c:v>39934</c:v>
                </c:pt>
                <c:pt idx="102">
                  <c:v>39965</c:v>
                </c:pt>
                <c:pt idx="103">
                  <c:v>39995</c:v>
                </c:pt>
                <c:pt idx="104">
                  <c:v>40026</c:v>
                </c:pt>
                <c:pt idx="105">
                  <c:v>40057</c:v>
                </c:pt>
                <c:pt idx="106">
                  <c:v>40087</c:v>
                </c:pt>
                <c:pt idx="107">
                  <c:v>40118</c:v>
                </c:pt>
                <c:pt idx="108">
                  <c:v>40148</c:v>
                </c:pt>
                <c:pt idx="109">
                  <c:v>40179</c:v>
                </c:pt>
                <c:pt idx="110">
                  <c:v>40210</c:v>
                </c:pt>
                <c:pt idx="111">
                  <c:v>40238</c:v>
                </c:pt>
                <c:pt idx="112">
                  <c:v>40269</c:v>
                </c:pt>
                <c:pt idx="113">
                  <c:v>40299</c:v>
                </c:pt>
                <c:pt idx="114">
                  <c:v>40330</c:v>
                </c:pt>
                <c:pt idx="115">
                  <c:v>40360</c:v>
                </c:pt>
                <c:pt idx="116">
                  <c:v>40391</c:v>
                </c:pt>
                <c:pt idx="117">
                  <c:v>40422</c:v>
                </c:pt>
                <c:pt idx="118">
                  <c:v>40452</c:v>
                </c:pt>
                <c:pt idx="119">
                  <c:v>40483</c:v>
                </c:pt>
                <c:pt idx="120">
                  <c:v>40513</c:v>
                </c:pt>
                <c:pt idx="121">
                  <c:v>40544</c:v>
                </c:pt>
                <c:pt idx="122">
                  <c:v>40575</c:v>
                </c:pt>
                <c:pt idx="123">
                  <c:v>40603</c:v>
                </c:pt>
                <c:pt idx="124">
                  <c:v>40634</c:v>
                </c:pt>
                <c:pt idx="125">
                  <c:v>40664</c:v>
                </c:pt>
                <c:pt idx="126">
                  <c:v>40695</c:v>
                </c:pt>
                <c:pt idx="127">
                  <c:v>40725</c:v>
                </c:pt>
                <c:pt idx="128">
                  <c:v>40756</c:v>
                </c:pt>
                <c:pt idx="129">
                  <c:v>40787</c:v>
                </c:pt>
                <c:pt idx="130">
                  <c:v>40817</c:v>
                </c:pt>
                <c:pt idx="131">
                  <c:v>40848</c:v>
                </c:pt>
                <c:pt idx="132">
                  <c:v>40878</c:v>
                </c:pt>
                <c:pt idx="133">
                  <c:v>40909</c:v>
                </c:pt>
                <c:pt idx="134">
                  <c:v>40940</c:v>
                </c:pt>
                <c:pt idx="135">
                  <c:v>40969</c:v>
                </c:pt>
                <c:pt idx="136">
                  <c:v>41000</c:v>
                </c:pt>
                <c:pt idx="137">
                  <c:v>41030</c:v>
                </c:pt>
                <c:pt idx="138">
                  <c:v>41061</c:v>
                </c:pt>
                <c:pt idx="139">
                  <c:v>41091</c:v>
                </c:pt>
                <c:pt idx="140">
                  <c:v>41122</c:v>
                </c:pt>
                <c:pt idx="141">
                  <c:v>41153</c:v>
                </c:pt>
                <c:pt idx="142">
                  <c:v>41183</c:v>
                </c:pt>
                <c:pt idx="143">
                  <c:v>41214</c:v>
                </c:pt>
                <c:pt idx="144">
                  <c:v>41244</c:v>
                </c:pt>
                <c:pt idx="145">
                  <c:v>41275</c:v>
                </c:pt>
                <c:pt idx="146">
                  <c:v>41306</c:v>
                </c:pt>
                <c:pt idx="147">
                  <c:v>41334</c:v>
                </c:pt>
                <c:pt idx="148">
                  <c:v>41365</c:v>
                </c:pt>
                <c:pt idx="149">
                  <c:v>41395</c:v>
                </c:pt>
                <c:pt idx="150">
                  <c:v>41426</c:v>
                </c:pt>
                <c:pt idx="151">
                  <c:v>41456</c:v>
                </c:pt>
                <c:pt idx="152">
                  <c:v>41487</c:v>
                </c:pt>
                <c:pt idx="153">
                  <c:v>41518</c:v>
                </c:pt>
                <c:pt idx="154">
                  <c:v>41548</c:v>
                </c:pt>
                <c:pt idx="155">
                  <c:v>41579</c:v>
                </c:pt>
                <c:pt idx="156">
                  <c:v>41609</c:v>
                </c:pt>
                <c:pt idx="157">
                  <c:v>41640</c:v>
                </c:pt>
                <c:pt idx="158">
                  <c:v>41671</c:v>
                </c:pt>
                <c:pt idx="159">
                  <c:v>41699</c:v>
                </c:pt>
                <c:pt idx="160">
                  <c:v>41730</c:v>
                </c:pt>
                <c:pt idx="161">
                  <c:v>41760</c:v>
                </c:pt>
                <c:pt idx="162">
                  <c:v>41791</c:v>
                </c:pt>
                <c:pt idx="163">
                  <c:v>41821</c:v>
                </c:pt>
                <c:pt idx="164">
                  <c:v>41852</c:v>
                </c:pt>
                <c:pt idx="165">
                  <c:v>41883</c:v>
                </c:pt>
                <c:pt idx="166">
                  <c:v>41913</c:v>
                </c:pt>
                <c:pt idx="167">
                  <c:v>41944</c:v>
                </c:pt>
                <c:pt idx="168">
                  <c:v>41974</c:v>
                </c:pt>
                <c:pt idx="169">
                  <c:v>42005</c:v>
                </c:pt>
                <c:pt idx="170">
                  <c:v>42036</c:v>
                </c:pt>
                <c:pt idx="171">
                  <c:v>42064</c:v>
                </c:pt>
                <c:pt idx="172">
                  <c:v>42095</c:v>
                </c:pt>
                <c:pt idx="173">
                  <c:v>42125</c:v>
                </c:pt>
                <c:pt idx="174">
                  <c:v>42156</c:v>
                </c:pt>
                <c:pt idx="175">
                  <c:v>42186</c:v>
                </c:pt>
                <c:pt idx="176">
                  <c:v>42217</c:v>
                </c:pt>
                <c:pt idx="177">
                  <c:v>42248</c:v>
                </c:pt>
                <c:pt idx="178">
                  <c:v>42278</c:v>
                </c:pt>
                <c:pt idx="179">
                  <c:v>42309</c:v>
                </c:pt>
                <c:pt idx="180">
                  <c:v>42339</c:v>
                </c:pt>
                <c:pt idx="181">
                  <c:v>42370</c:v>
                </c:pt>
                <c:pt idx="182">
                  <c:v>42401</c:v>
                </c:pt>
                <c:pt idx="183">
                  <c:v>42430</c:v>
                </c:pt>
                <c:pt idx="184">
                  <c:v>42461</c:v>
                </c:pt>
                <c:pt idx="185">
                  <c:v>42491</c:v>
                </c:pt>
                <c:pt idx="186">
                  <c:v>42522</c:v>
                </c:pt>
                <c:pt idx="187">
                  <c:v>42552</c:v>
                </c:pt>
                <c:pt idx="188">
                  <c:v>42583</c:v>
                </c:pt>
                <c:pt idx="189">
                  <c:v>42614</c:v>
                </c:pt>
                <c:pt idx="190">
                  <c:v>42644</c:v>
                </c:pt>
                <c:pt idx="191">
                  <c:v>42675</c:v>
                </c:pt>
                <c:pt idx="192">
                  <c:v>42705</c:v>
                </c:pt>
                <c:pt idx="193">
                  <c:v>42736</c:v>
                </c:pt>
                <c:pt idx="194">
                  <c:v>42767</c:v>
                </c:pt>
                <c:pt idx="195">
                  <c:v>42795</c:v>
                </c:pt>
                <c:pt idx="196">
                  <c:v>42826</c:v>
                </c:pt>
                <c:pt idx="197">
                  <c:v>42856</c:v>
                </c:pt>
                <c:pt idx="198">
                  <c:v>42887</c:v>
                </c:pt>
                <c:pt idx="199">
                  <c:v>42917</c:v>
                </c:pt>
                <c:pt idx="200">
                  <c:v>42948</c:v>
                </c:pt>
                <c:pt idx="201">
                  <c:v>42979</c:v>
                </c:pt>
                <c:pt idx="202">
                  <c:v>43009</c:v>
                </c:pt>
                <c:pt idx="203">
                  <c:v>43040</c:v>
                </c:pt>
                <c:pt idx="204">
                  <c:v>43070</c:v>
                </c:pt>
                <c:pt idx="205">
                  <c:v>43101</c:v>
                </c:pt>
                <c:pt idx="206">
                  <c:v>43132</c:v>
                </c:pt>
                <c:pt idx="207">
                  <c:v>43160</c:v>
                </c:pt>
                <c:pt idx="208">
                  <c:v>43191</c:v>
                </c:pt>
                <c:pt idx="209">
                  <c:v>43221</c:v>
                </c:pt>
                <c:pt idx="210">
                  <c:v>43252</c:v>
                </c:pt>
                <c:pt idx="211">
                  <c:v>43282</c:v>
                </c:pt>
                <c:pt idx="212">
                  <c:v>43313</c:v>
                </c:pt>
                <c:pt idx="213">
                  <c:v>43344</c:v>
                </c:pt>
                <c:pt idx="214">
                  <c:v>43374</c:v>
                </c:pt>
                <c:pt idx="215">
                  <c:v>43405</c:v>
                </c:pt>
                <c:pt idx="216">
                  <c:v>43435</c:v>
                </c:pt>
                <c:pt idx="217">
                  <c:v>43466</c:v>
                </c:pt>
                <c:pt idx="218">
                  <c:v>43497</c:v>
                </c:pt>
                <c:pt idx="219">
                  <c:v>43525</c:v>
                </c:pt>
                <c:pt idx="220">
                  <c:v>43556</c:v>
                </c:pt>
                <c:pt idx="221">
                  <c:v>43586</c:v>
                </c:pt>
                <c:pt idx="222">
                  <c:v>43617</c:v>
                </c:pt>
                <c:pt idx="223">
                  <c:v>43647</c:v>
                </c:pt>
                <c:pt idx="224">
                  <c:v>43678</c:v>
                </c:pt>
                <c:pt idx="225">
                  <c:v>43709</c:v>
                </c:pt>
                <c:pt idx="226">
                  <c:v>43739</c:v>
                </c:pt>
                <c:pt idx="227">
                  <c:v>43770</c:v>
                </c:pt>
                <c:pt idx="228">
                  <c:v>43800</c:v>
                </c:pt>
                <c:pt idx="229">
                  <c:v>43831</c:v>
                </c:pt>
                <c:pt idx="230">
                  <c:v>43862</c:v>
                </c:pt>
                <c:pt idx="231">
                  <c:v>43891</c:v>
                </c:pt>
                <c:pt idx="232">
                  <c:v>43922</c:v>
                </c:pt>
                <c:pt idx="233">
                  <c:v>43952</c:v>
                </c:pt>
                <c:pt idx="234">
                  <c:v>43983</c:v>
                </c:pt>
                <c:pt idx="235">
                  <c:v>44013</c:v>
                </c:pt>
                <c:pt idx="236">
                  <c:v>44044</c:v>
                </c:pt>
                <c:pt idx="237">
                  <c:v>44075</c:v>
                </c:pt>
                <c:pt idx="238">
                  <c:v>44105</c:v>
                </c:pt>
                <c:pt idx="239">
                  <c:v>44136</c:v>
                </c:pt>
                <c:pt idx="240">
                  <c:v>44166</c:v>
                </c:pt>
                <c:pt idx="241">
                  <c:v>44197</c:v>
                </c:pt>
                <c:pt idx="242">
                  <c:v>44228</c:v>
                </c:pt>
                <c:pt idx="243">
                  <c:v>44256</c:v>
                </c:pt>
                <c:pt idx="244">
                  <c:v>44287</c:v>
                </c:pt>
                <c:pt idx="245">
                  <c:v>44317</c:v>
                </c:pt>
                <c:pt idx="246">
                  <c:v>44348</c:v>
                </c:pt>
                <c:pt idx="247">
                  <c:v>44378</c:v>
                </c:pt>
                <c:pt idx="248">
                  <c:v>44409</c:v>
                </c:pt>
                <c:pt idx="249">
                  <c:v>44440</c:v>
                </c:pt>
                <c:pt idx="250">
                  <c:v>44470</c:v>
                </c:pt>
                <c:pt idx="251">
                  <c:v>44501</c:v>
                </c:pt>
                <c:pt idx="252">
                  <c:v>44531</c:v>
                </c:pt>
                <c:pt idx="253">
                  <c:v>44562</c:v>
                </c:pt>
                <c:pt idx="254">
                  <c:v>44593</c:v>
                </c:pt>
                <c:pt idx="255">
                  <c:v>44621</c:v>
                </c:pt>
                <c:pt idx="256">
                  <c:v>44652</c:v>
                </c:pt>
                <c:pt idx="257">
                  <c:v>44682</c:v>
                </c:pt>
                <c:pt idx="258">
                  <c:v>44713</c:v>
                </c:pt>
                <c:pt idx="259">
                  <c:v>44743</c:v>
                </c:pt>
                <c:pt idx="260">
                  <c:v>44774</c:v>
                </c:pt>
                <c:pt idx="261">
                  <c:v>44805</c:v>
                </c:pt>
                <c:pt idx="262">
                  <c:v>44835</c:v>
                </c:pt>
                <c:pt idx="263">
                  <c:v>44866</c:v>
                </c:pt>
                <c:pt idx="264">
                  <c:v>44896</c:v>
                </c:pt>
                <c:pt idx="265">
                  <c:v>44927</c:v>
                </c:pt>
                <c:pt idx="266">
                  <c:v>44958</c:v>
                </c:pt>
                <c:pt idx="267">
                  <c:v>44986</c:v>
                </c:pt>
                <c:pt idx="268">
                  <c:v>45017</c:v>
                </c:pt>
              </c:numCache>
            </c:numRef>
          </c:cat>
          <c:val>
            <c:numRef>
              <c:f>'F100-101'!$V$19:$V$287</c:f>
              <c:numCache>
                <c:formatCode>0.00%</c:formatCode>
                <c:ptCount val="269"/>
                <c:pt idx="0">
                  <c:v>0.227528340623047</c:v>
                </c:pt>
                <c:pt idx="1">
                  <c:v>0.25629349600481199</c:v>
                </c:pt>
                <c:pt idx="2">
                  <c:v>0.215724441435342</c:v>
                </c:pt>
                <c:pt idx="3">
                  <c:v>0.225323521948744</c:v>
                </c:pt>
                <c:pt idx="4">
                  <c:v>0.22674660671163299</c:v>
                </c:pt>
                <c:pt idx="5">
                  <c:v>0.232383181476219</c:v>
                </c:pt>
                <c:pt idx="6">
                  <c:v>0.24210178998597701</c:v>
                </c:pt>
                <c:pt idx="7">
                  <c:v>0.22600313092197399</c:v>
                </c:pt>
                <c:pt idx="8">
                  <c:v>0.21994613564025101</c:v>
                </c:pt>
                <c:pt idx="9">
                  <c:v>0.218445022771633</c:v>
                </c:pt>
                <c:pt idx="10">
                  <c:v>0.209711243748992</c:v>
                </c:pt>
                <c:pt idx="11">
                  <c:v>0.20702091849002199</c:v>
                </c:pt>
                <c:pt idx="12">
                  <c:v>0.20186039115916701</c:v>
                </c:pt>
                <c:pt idx="13">
                  <c:v>0.22357910906298001</c:v>
                </c:pt>
                <c:pt idx="14">
                  <c:v>0.22023992617656099</c:v>
                </c:pt>
                <c:pt idx="15">
                  <c:v>0.196932702578971</c:v>
                </c:pt>
                <c:pt idx="16">
                  <c:v>0.19426654467825499</c:v>
                </c:pt>
                <c:pt idx="17">
                  <c:v>0.20278090943254401</c:v>
                </c:pt>
                <c:pt idx="18">
                  <c:v>0.204829246276516</c:v>
                </c:pt>
                <c:pt idx="19">
                  <c:v>0.202467667608146</c:v>
                </c:pt>
                <c:pt idx="20">
                  <c:v>0.199406528189911</c:v>
                </c:pt>
                <c:pt idx="21">
                  <c:v>0.19778174780407901</c:v>
                </c:pt>
                <c:pt idx="22">
                  <c:v>0.195402298850575</c:v>
                </c:pt>
                <c:pt idx="23">
                  <c:v>0.193136531365314</c:v>
                </c:pt>
                <c:pt idx="24">
                  <c:v>0.190340076223981</c:v>
                </c:pt>
                <c:pt idx="25">
                  <c:v>0.202106461713635</c:v>
                </c:pt>
                <c:pt idx="26">
                  <c:v>0.19791370990633</c:v>
                </c:pt>
                <c:pt idx="27">
                  <c:v>0.18763672288476499</c:v>
                </c:pt>
                <c:pt idx="28">
                  <c:v>0.18468563400070201</c:v>
                </c:pt>
                <c:pt idx="29">
                  <c:v>0.19227319765436399</c:v>
                </c:pt>
                <c:pt idx="30">
                  <c:v>0.18839599675412499</c:v>
                </c:pt>
                <c:pt idx="31">
                  <c:v>0.19836773236206701</c:v>
                </c:pt>
                <c:pt idx="32">
                  <c:v>0.199055011812352</c:v>
                </c:pt>
                <c:pt idx="33">
                  <c:v>0.190221439696621</c:v>
                </c:pt>
                <c:pt idx="34">
                  <c:v>0.191865605658709</c:v>
                </c:pt>
                <c:pt idx="35">
                  <c:v>0.19317645472321501</c:v>
                </c:pt>
                <c:pt idx="36">
                  <c:v>0.18491776975531499</c:v>
                </c:pt>
                <c:pt idx="37">
                  <c:v>0.199169316633137</c:v>
                </c:pt>
                <c:pt idx="38">
                  <c:v>0.19705519880651201</c:v>
                </c:pt>
                <c:pt idx="39">
                  <c:v>0.18334405144694499</c:v>
                </c:pt>
                <c:pt idx="40">
                  <c:v>0.181224803225187</c:v>
                </c:pt>
                <c:pt idx="41">
                  <c:v>0.19047317813765199</c:v>
                </c:pt>
                <c:pt idx="42">
                  <c:v>0.194305599493831</c:v>
                </c:pt>
                <c:pt idx="43">
                  <c:v>0.19866465104560399</c:v>
                </c:pt>
                <c:pt idx="44">
                  <c:v>0.19617706237424601</c:v>
                </c:pt>
                <c:pt idx="45">
                  <c:v>0.19099496221662501</c:v>
                </c:pt>
                <c:pt idx="46">
                  <c:v>0.19137789560058099</c:v>
                </c:pt>
                <c:pt idx="47">
                  <c:v>0.18941626434259201</c:v>
                </c:pt>
                <c:pt idx="48">
                  <c:v>0.186403645670766</c:v>
                </c:pt>
                <c:pt idx="49">
                  <c:v>0.19841656516443401</c:v>
                </c:pt>
                <c:pt idx="50">
                  <c:v>0.19478779760092599</c:v>
                </c:pt>
                <c:pt idx="51">
                  <c:v>0.18132822324690101</c:v>
                </c:pt>
                <c:pt idx="52">
                  <c:v>0.181231320980275</c:v>
                </c:pt>
                <c:pt idx="53">
                  <c:v>0.18913432835820901</c:v>
                </c:pt>
                <c:pt idx="54">
                  <c:v>0.18716927284618601</c:v>
                </c:pt>
                <c:pt idx="55">
                  <c:v>0.19413119206471</c:v>
                </c:pt>
                <c:pt idx="56">
                  <c:v>0.19173242256506901</c:v>
                </c:pt>
                <c:pt idx="57">
                  <c:v>0.18550245170437801</c:v>
                </c:pt>
                <c:pt idx="58">
                  <c:v>0.18702856803468501</c:v>
                </c:pt>
                <c:pt idx="59">
                  <c:v>0.18358684117439</c:v>
                </c:pt>
                <c:pt idx="60">
                  <c:v>0.179886103446251</c:v>
                </c:pt>
                <c:pt idx="61">
                  <c:v>0.19327248722805801</c:v>
                </c:pt>
                <c:pt idx="62">
                  <c:v>0.19141364862537999</c:v>
                </c:pt>
                <c:pt idx="63">
                  <c:v>0.17759562841530099</c:v>
                </c:pt>
                <c:pt idx="64">
                  <c:v>0.17936534871881901</c:v>
                </c:pt>
                <c:pt idx="65">
                  <c:v>0.193626758573931</c:v>
                </c:pt>
                <c:pt idx="66">
                  <c:v>0.191016949152542</c:v>
                </c:pt>
                <c:pt idx="67">
                  <c:v>0.19265232974910401</c:v>
                </c:pt>
                <c:pt idx="68">
                  <c:v>0.189319301388267</c:v>
                </c:pt>
                <c:pt idx="69">
                  <c:v>0.18372053777352801</c:v>
                </c:pt>
                <c:pt idx="70">
                  <c:v>0.18399954832881699</c:v>
                </c:pt>
                <c:pt idx="71">
                  <c:v>0.18376954548002</c:v>
                </c:pt>
                <c:pt idx="72">
                  <c:v>0.177439092223829</c:v>
                </c:pt>
                <c:pt idx="73">
                  <c:v>0.185102804752346</c:v>
                </c:pt>
                <c:pt idx="74">
                  <c:v>0.18444022770398499</c:v>
                </c:pt>
                <c:pt idx="75">
                  <c:v>0.17357204673301599</c:v>
                </c:pt>
                <c:pt idx="76">
                  <c:v>0.171654645279363</c:v>
                </c:pt>
                <c:pt idx="77">
                  <c:v>0.18685864718207701</c:v>
                </c:pt>
                <c:pt idx="78">
                  <c:v>0.18541342907668401</c:v>
                </c:pt>
                <c:pt idx="79">
                  <c:v>0.18281670803189501</c:v>
                </c:pt>
                <c:pt idx="80">
                  <c:v>0.18153000845308501</c:v>
                </c:pt>
                <c:pt idx="81">
                  <c:v>0.17848958055747999</c:v>
                </c:pt>
                <c:pt idx="82">
                  <c:v>0.17725376965030501</c:v>
                </c:pt>
                <c:pt idx="83">
                  <c:v>0.17723129107483601</c:v>
                </c:pt>
                <c:pt idx="84">
                  <c:v>0.17507919746568101</c:v>
                </c:pt>
                <c:pt idx="85">
                  <c:v>0.179995888157895</c:v>
                </c:pt>
                <c:pt idx="86">
                  <c:v>0.17859160717037301</c:v>
                </c:pt>
                <c:pt idx="87">
                  <c:v>0.17463786531130901</c:v>
                </c:pt>
                <c:pt idx="88">
                  <c:v>0.172033165471285</c:v>
                </c:pt>
                <c:pt idx="89">
                  <c:v>0.185361409192144</c:v>
                </c:pt>
                <c:pt idx="90">
                  <c:v>0.18259420143448801</c:v>
                </c:pt>
                <c:pt idx="91">
                  <c:v>0.18243310953001299</c:v>
                </c:pt>
                <c:pt idx="92">
                  <c:v>0.17818363772829601</c:v>
                </c:pt>
                <c:pt idx="93">
                  <c:v>0.178429298272127</c:v>
                </c:pt>
                <c:pt idx="94">
                  <c:v>0.17817888474336999</c:v>
                </c:pt>
                <c:pt idx="95">
                  <c:v>0.177104645940416</c:v>
                </c:pt>
                <c:pt idx="96">
                  <c:v>0.17169811320754699</c:v>
                </c:pt>
                <c:pt idx="97">
                  <c:v>0.180461395893284</c:v>
                </c:pt>
                <c:pt idx="98">
                  <c:v>0.17909722559642399</c:v>
                </c:pt>
                <c:pt idx="99">
                  <c:v>0.168616788852745</c:v>
                </c:pt>
                <c:pt idx="100">
                  <c:v>0.17150063051702399</c:v>
                </c:pt>
                <c:pt idx="101">
                  <c:v>0.17737120847376001</c:v>
                </c:pt>
                <c:pt idx="102">
                  <c:v>0.17358036573628499</c:v>
                </c:pt>
                <c:pt idx="103">
                  <c:v>0.17233288642022601</c:v>
                </c:pt>
                <c:pt idx="104">
                  <c:v>0.17170217859707901</c:v>
                </c:pt>
                <c:pt idx="105">
                  <c:v>0.17025149700598799</c:v>
                </c:pt>
                <c:pt idx="106">
                  <c:v>0.17136104948393899</c:v>
                </c:pt>
                <c:pt idx="107">
                  <c:v>0.167048710601719</c:v>
                </c:pt>
                <c:pt idx="108">
                  <c:v>0.16362768496420099</c:v>
                </c:pt>
                <c:pt idx="109">
                  <c:v>0.17304121797252101</c:v>
                </c:pt>
                <c:pt idx="110">
                  <c:v>0.17114653814069899</c:v>
                </c:pt>
                <c:pt idx="111">
                  <c:v>0.16093931643803799</c:v>
                </c:pt>
                <c:pt idx="112">
                  <c:v>0.157650336661249</c:v>
                </c:pt>
                <c:pt idx="113">
                  <c:v>0.16841767215671899</c:v>
                </c:pt>
                <c:pt idx="114">
                  <c:v>0.16481345340930001</c:v>
                </c:pt>
                <c:pt idx="115">
                  <c:v>0.132403424151567</c:v>
                </c:pt>
                <c:pt idx="116">
                  <c:v>8.54082223508974E-2</c:v>
                </c:pt>
                <c:pt idx="117">
                  <c:v>8.3006099089314195E-2</c:v>
                </c:pt>
                <c:pt idx="118">
                  <c:v>0.102971399212194</c:v>
                </c:pt>
                <c:pt idx="119">
                  <c:v>0.10983676975945</c:v>
                </c:pt>
                <c:pt idx="120">
                  <c:v>0.105082711922516</c:v>
                </c:pt>
                <c:pt idx="121">
                  <c:v>0.12230607966456999</c:v>
                </c:pt>
                <c:pt idx="122">
                  <c:v>0.12541087231352699</c:v>
                </c:pt>
                <c:pt idx="123">
                  <c:v>9.2810722989439695E-2</c:v>
                </c:pt>
                <c:pt idx="124">
                  <c:v>9.7454870710684594E-2</c:v>
                </c:pt>
                <c:pt idx="125">
                  <c:v>0.136016215531439</c:v>
                </c:pt>
                <c:pt idx="126">
                  <c:v>0.13192545538681599</c:v>
                </c:pt>
                <c:pt idx="127">
                  <c:v>0.122072683870437</c:v>
                </c:pt>
                <c:pt idx="128">
                  <c:v>0.119193834233195</c:v>
                </c:pt>
                <c:pt idx="129">
                  <c:v>7.7367296891068804E-2</c:v>
                </c:pt>
                <c:pt idx="130">
                  <c:v>7.5292716808890797E-2</c:v>
                </c:pt>
                <c:pt idx="131">
                  <c:v>8.0001586546089201E-2</c:v>
                </c:pt>
                <c:pt idx="132">
                  <c:v>7.6300623667798301E-2</c:v>
                </c:pt>
                <c:pt idx="133">
                  <c:v>0.113432361585511</c:v>
                </c:pt>
                <c:pt idx="134">
                  <c:v>0.10864903502501801</c:v>
                </c:pt>
                <c:pt idx="135">
                  <c:v>8.9149400218102401E-2</c:v>
                </c:pt>
                <c:pt idx="136">
                  <c:v>8.9978595057404104E-2</c:v>
                </c:pt>
                <c:pt idx="137">
                  <c:v>0.11976191427315901</c:v>
                </c:pt>
                <c:pt idx="138">
                  <c:v>0.122842842842843</c:v>
                </c:pt>
                <c:pt idx="139">
                  <c:v>0.121036441079035</c:v>
                </c:pt>
                <c:pt idx="140">
                  <c:v>9.6429942418426104E-2</c:v>
                </c:pt>
                <c:pt idx="141">
                  <c:v>9.8059164188448997E-2</c:v>
                </c:pt>
                <c:pt idx="142">
                  <c:v>7.6083208826571699E-2</c:v>
                </c:pt>
                <c:pt idx="143">
                  <c:v>7.8279833186670103E-2</c:v>
                </c:pt>
                <c:pt idx="144">
                  <c:v>9.6906812842599804E-2</c:v>
                </c:pt>
                <c:pt idx="145">
                  <c:v>0.10113041499127499</c:v>
                </c:pt>
                <c:pt idx="146">
                  <c:v>9.5749508395099006E-2</c:v>
                </c:pt>
                <c:pt idx="147">
                  <c:v>8.2589702423179007E-2</c:v>
                </c:pt>
                <c:pt idx="148">
                  <c:v>8.1843627542451905E-2</c:v>
                </c:pt>
                <c:pt idx="149">
                  <c:v>0.119086145785175</c:v>
                </c:pt>
                <c:pt idx="150">
                  <c:v>0.112713225732426</c:v>
                </c:pt>
                <c:pt idx="151">
                  <c:v>0.11277448921138</c:v>
                </c:pt>
                <c:pt idx="152">
                  <c:v>0.106556754292661</c:v>
                </c:pt>
                <c:pt idx="153">
                  <c:v>7.3370769912812106E-2</c:v>
                </c:pt>
                <c:pt idx="154">
                  <c:v>8.6190602200128599E-2</c:v>
                </c:pt>
                <c:pt idx="155">
                  <c:v>9.0344905404896994E-2</c:v>
                </c:pt>
                <c:pt idx="156">
                  <c:v>8.3212060151498304E-2</c:v>
                </c:pt>
                <c:pt idx="157">
                  <c:v>9.0185097639914294E-2</c:v>
                </c:pt>
                <c:pt idx="158">
                  <c:v>9.2894381858616801E-2</c:v>
                </c:pt>
                <c:pt idx="159">
                  <c:v>7.6196631835972597E-2</c:v>
                </c:pt>
                <c:pt idx="160">
                  <c:v>7.5073355757532503E-2</c:v>
                </c:pt>
                <c:pt idx="161">
                  <c:v>0.10856173226603701</c:v>
                </c:pt>
                <c:pt idx="162">
                  <c:v>0.10395749358739501</c:v>
                </c:pt>
                <c:pt idx="163">
                  <c:v>0.107695685585685</c:v>
                </c:pt>
                <c:pt idx="164">
                  <c:v>0.10525356374640001</c:v>
                </c:pt>
                <c:pt idx="165">
                  <c:v>7.4110882373819895E-2</c:v>
                </c:pt>
                <c:pt idx="166">
                  <c:v>8.3679890066177501E-2</c:v>
                </c:pt>
                <c:pt idx="167">
                  <c:v>8.3102293594498097E-2</c:v>
                </c:pt>
                <c:pt idx="168">
                  <c:v>8.4925383894455905E-2</c:v>
                </c:pt>
                <c:pt idx="169">
                  <c:v>8.5154061624649793E-2</c:v>
                </c:pt>
                <c:pt idx="170">
                  <c:v>7.9248963667398101E-2</c:v>
                </c:pt>
                <c:pt idx="171">
                  <c:v>7.2195559852225505E-2</c:v>
                </c:pt>
                <c:pt idx="172">
                  <c:v>7.3013897531632302E-2</c:v>
                </c:pt>
                <c:pt idx="173">
                  <c:v>0.105160350889654</c:v>
                </c:pt>
                <c:pt idx="174">
                  <c:v>0.109260114375022</c:v>
                </c:pt>
                <c:pt idx="175">
                  <c:v>0.105213600697472</c:v>
                </c:pt>
                <c:pt idx="176">
                  <c:v>8.1445963408827995E-2</c:v>
                </c:pt>
                <c:pt idx="177">
                  <c:v>7.5622991048284002E-2</c:v>
                </c:pt>
                <c:pt idx="178">
                  <c:v>6.9143980954352605E-2</c:v>
                </c:pt>
                <c:pt idx="179">
                  <c:v>7.2204275207917903E-2</c:v>
                </c:pt>
                <c:pt idx="180">
                  <c:v>9.1767928636651105E-2</c:v>
                </c:pt>
                <c:pt idx="181">
                  <c:v>9.63946090168981E-2</c:v>
                </c:pt>
                <c:pt idx="182">
                  <c:v>9.5236471510894205E-2</c:v>
                </c:pt>
                <c:pt idx="183">
                  <c:v>8.5294216374072598E-2</c:v>
                </c:pt>
                <c:pt idx="184">
                  <c:v>8.7289795367056194E-2</c:v>
                </c:pt>
                <c:pt idx="185">
                  <c:v>0.11586538461538499</c:v>
                </c:pt>
                <c:pt idx="186">
                  <c:v>0.114463601532567</c:v>
                </c:pt>
                <c:pt idx="187">
                  <c:v>0.116482991572555</c:v>
                </c:pt>
                <c:pt idx="188">
                  <c:v>9.9594109556874894E-2</c:v>
                </c:pt>
                <c:pt idx="189">
                  <c:v>8.4556978961099802E-2</c:v>
                </c:pt>
                <c:pt idx="190">
                  <c:v>8.5445597950653901E-2</c:v>
                </c:pt>
                <c:pt idx="191">
                  <c:v>8.3502783426114405E-2</c:v>
                </c:pt>
                <c:pt idx="192">
                  <c:v>8.5645757686798399E-2</c:v>
                </c:pt>
                <c:pt idx="193">
                  <c:v>9.2396253414856105E-2</c:v>
                </c:pt>
                <c:pt idx="194">
                  <c:v>9.2602810866954502E-2</c:v>
                </c:pt>
                <c:pt idx="195">
                  <c:v>8.9623709839194807E-2</c:v>
                </c:pt>
                <c:pt idx="196">
                  <c:v>9.3008235104149906E-2</c:v>
                </c:pt>
                <c:pt idx="197">
                  <c:v>0.117610535603412</c:v>
                </c:pt>
                <c:pt idx="198">
                  <c:v>0.12113944013668</c:v>
                </c:pt>
                <c:pt idx="199">
                  <c:v>0.12627630076659599</c:v>
                </c:pt>
                <c:pt idx="200">
                  <c:v>0.124579124579124</c:v>
                </c:pt>
                <c:pt idx="201">
                  <c:v>9.3481249400556105E-2</c:v>
                </c:pt>
                <c:pt idx="202">
                  <c:v>9.0961556959184398E-2</c:v>
                </c:pt>
                <c:pt idx="203">
                  <c:v>9.0799300810424394E-2</c:v>
                </c:pt>
                <c:pt idx="204">
                  <c:v>9.3043120630200302E-2</c:v>
                </c:pt>
                <c:pt idx="205">
                  <c:v>0.10860349127181999</c:v>
                </c:pt>
                <c:pt idx="206">
                  <c:v>0.11023597534400099</c:v>
                </c:pt>
                <c:pt idx="207">
                  <c:v>0.10048329866634</c:v>
                </c:pt>
                <c:pt idx="208">
                  <c:v>0.101072771172713</c:v>
                </c:pt>
                <c:pt idx="209">
                  <c:v>0.12857365549493399</c:v>
                </c:pt>
                <c:pt idx="210">
                  <c:v>0.130699562773267</c:v>
                </c:pt>
                <c:pt idx="211">
                  <c:v>0.13140373589790999</c:v>
                </c:pt>
                <c:pt idx="212">
                  <c:v>0.12999814597367301</c:v>
                </c:pt>
                <c:pt idx="213">
                  <c:v>0.126349285580583</c:v>
                </c:pt>
                <c:pt idx="214">
                  <c:v>0.12461312408165801</c:v>
                </c:pt>
                <c:pt idx="215">
                  <c:v>0.13056352075801</c:v>
                </c:pt>
                <c:pt idx="216">
                  <c:v>0.13209895752295001</c:v>
                </c:pt>
                <c:pt idx="217">
                  <c:v>0.124048298834166</c:v>
                </c:pt>
                <c:pt idx="218">
                  <c:v>0.12256498312511099</c:v>
                </c:pt>
                <c:pt idx="219">
                  <c:v>0.10887225926680801</c:v>
                </c:pt>
                <c:pt idx="220">
                  <c:v>0.108430933767328</c:v>
                </c:pt>
                <c:pt idx="221">
                  <c:v>0.13086201824065899</c:v>
                </c:pt>
                <c:pt idx="222">
                  <c:v>0.135799557848195</c:v>
                </c:pt>
                <c:pt idx="223">
                  <c:v>0.14417565621233899</c:v>
                </c:pt>
                <c:pt idx="224">
                  <c:v>0.14451138868479099</c:v>
                </c:pt>
                <c:pt idx="225">
                  <c:v>0.13918693371483101</c:v>
                </c:pt>
                <c:pt idx="226">
                  <c:v>0.13589827776617</c:v>
                </c:pt>
                <c:pt idx="227">
                  <c:v>0.135178098322049</c:v>
                </c:pt>
                <c:pt idx="228">
                  <c:v>0.13506713863616401</c:v>
                </c:pt>
                <c:pt idx="229">
                  <c:v>0.126863384323888</c:v>
                </c:pt>
                <c:pt idx="230">
                  <c:v>0.126160689463442</c:v>
                </c:pt>
                <c:pt idx="231">
                  <c:v>0.11741374626460201</c:v>
                </c:pt>
                <c:pt idx="232">
                  <c:v>0.118569077616208</c:v>
                </c:pt>
                <c:pt idx="233">
                  <c:v>0.132045529167123</c:v>
                </c:pt>
                <c:pt idx="234">
                  <c:v>0.13454595185995599</c:v>
                </c:pt>
                <c:pt idx="235">
                  <c:v>0.142896145025663</c:v>
                </c:pt>
                <c:pt idx="236">
                  <c:v>0.142161156119991</c:v>
                </c:pt>
                <c:pt idx="237">
                  <c:v>0.13814552692690499</c:v>
                </c:pt>
                <c:pt idx="238">
                  <c:v>0.13786504700890201</c:v>
                </c:pt>
                <c:pt idx="239">
                  <c:v>0.13687173740741801</c:v>
                </c:pt>
                <c:pt idx="240">
                  <c:v>0.137980743077843</c:v>
                </c:pt>
                <c:pt idx="241">
                  <c:v>0.13654241879607201</c:v>
                </c:pt>
                <c:pt idx="242">
                  <c:v>0.136209945900957</c:v>
                </c:pt>
                <c:pt idx="243">
                  <c:v>0.12644676665218799</c:v>
                </c:pt>
                <c:pt idx="244">
                  <c:v>0.12831009338620999</c:v>
                </c:pt>
                <c:pt idx="245">
                  <c:v>0.15010141987829601</c:v>
                </c:pt>
                <c:pt idx="246">
                  <c:v>0.15357506460960099</c:v>
                </c:pt>
                <c:pt idx="247">
                  <c:v>0.160793465577596</c:v>
                </c:pt>
                <c:pt idx="248">
                  <c:v>0.16046789086004801</c:v>
                </c:pt>
                <c:pt idx="249">
                  <c:v>0.15650121881645199</c:v>
                </c:pt>
                <c:pt idx="250">
                  <c:v>0.155888606544625</c:v>
                </c:pt>
                <c:pt idx="251">
                  <c:v>0.159220605624389</c:v>
                </c:pt>
                <c:pt idx="252">
                  <c:v>0.16077088232287101</c:v>
                </c:pt>
                <c:pt idx="253">
                  <c:v>0.16257564754296799</c:v>
                </c:pt>
                <c:pt idx="254">
                  <c:v>0.16560785446144999</c:v>
                </c:pt>
                <c:pt idx="255">
                  <c:v>0.160613993336506</c:v>
                </c:pt>
                <c:pt idx="256">
                  <c:v>0.16195128892261701</c:v>
                </c:pt>
                <c:pt idx="257">
                  <c:v>0.16678426945149999</c:v>
                </c:pt>
                <c:pt idx="258">
                  <c:v>0.16788647541948101</c:v>
                </c:pt>
                <c:pt idx="259">
                  <c:v>0.173770186190665</c:v>
                </c:pt>
                <c:pt idx="260">
                  <c:v>0.174229861970713</c:v>
                </c:pt>
                <c:pt idx="261">
                  <c:v>0.15715999815404499</c:v>
                </c:pt>
                <c:pt idx="262">
                  <c:v>0.15500993209220701</c:v>
                </c:pt>
                <c:pt idx="263">
                  <c:v>0.15357518642206899</c:v>
                </c:pt>
                <c:pt idx="264">
                  <c:v>0.153784933033177</c:v>
                </c:pt>
                <c:pt idx="265">
                  <c:v>0.153510093401627</c:v>
                </c:pt>
                <c:pt idx="266">
                  <c:v>0.15642338424626701</c:v>
                </c:pt>
                <c:pt idx="267">
                  <c:v>0.150398406374502</c:v>
                </c:pt>
                <c:pt idx="268">
                  <c:v>0.15151515151515099</c:v>
                </c:pt>
              </c:numCache>
            </c:numRef>
          </c:val>
          <c:smooth val="0"/>
          <c:extLst>
            <c:ext xmlns:c16="http://schemas.microsoft.com/office/drawing/2014/chart" uri="{C3380CC4-5D6E-409C-BE32-E72D297353CC}">
              <c16:uniqueId val="{00000002-57DA-4293-8A90-BD5A79044E50}"/>
            </c:ext>
          </c:extLst>
        </c:ser>
        <c:ser>
          <c:idx val="2"/>
          <c:order val="1"/>
          <c:tx>
            <c:v>Nacional</c:v>
          </c:tx>
          <c:spPr>
            <a:ln w="19050" cap="rnd">
              <a:solidFill>
                <a:schemeClr val="bg1">
                  <a:lumMod val="50000"/>
                </a:schemeClr>
              </a:solidFill>
              <a:round/>
            </a:ln>
            <a:effectLst/>
          </c:spPr>
          <c:marker>
            <c:symbol val="none"/>
          </c:marker>
          <c:dLbls>
            <c:dLbl>
              <c:idx val="255"/>
              <c:layout>
                <c:manualLayout>
                  <c:x val="-0.10823873097791169"/>
                  <c:y val="-0.15329888893969187"/>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57DA-4293-8A90-BD5A79044E50}"/>
                </c:ext>
              </c:extLst>
            </c:dLbl>
            <c:dLbl>
              <c:idx val="268"/>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57DA-4293-8A90-BD5A79044E50}"/>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'F100-101'!$A$19:$A$287</c:f>
              <c:numCache>
                <c:formatCode>mm/dd/yyyy</c:formatCode>
                <c:ptCount val="269"/>
                <c:pt idx="0">
                  <c:v>36861</c:v>
                </c:pt>
                <c:pt idx="1">
                  <c:v>36892</c:v>
                </c:pt>
                <c:pt idx="2">
                  <c:v>36923</c:v>
                </c:pt>
                <c:pt idx="3">
                  <c:v>36951</c:v>
                </c:pt>
                <c:pt idx="4">
                  <c:v>36982</c:v>
                </c:pt>
                <c:pt idx="5">
                  <c:v>37012</c:v>
                </c:pt>
                <c:pt idx="6">
                  <c:v>37043</c:v>
                </c:pt>
                <c:pt idx="7">
                  <c:v>37073</c:v>
                </c:pt>
                <c:pt idx="8">
                  <c:v>37104</c:v>
                </c:pt>
                <c:pt idx="9">
                  <c:v>37135</c:v>
                </c:pt>
                <c:pt idx="10">
                  <c:v>37165</c:v>
                </c:pt>
                <c:pt idx="11">
                  <c:v>37196</c:v>
                </c:pt>
                <c:pt idx="12">
                  <c:v>37226</c:v>
                </c:pt>
                <c:pt idx="13">
                  <c:v>37257</c:v>
                </c:pt>
                <c:pt idx="14">
                  <c:v>37288</c:v>
                </c:pt>
                <c:pt idx="15">
                  <c:v>37316</c:v>
                </c:pt>
                <c:pt idx="16">
                  <c:v>37347</c:v>
                </c:pt>
                <c:pt idx="17">
                  <c:v>37377</c:v>
                </c:pt>
                <c:pt idx="18">
                  <c:v>37408</c:v>
                </c:pt>
                <c:pt idx="19">
                  <c:v>37438</c:v>
                </c:pt>
                <c:pt idx="20">
                  <c:v>37469</c:v>
                </c:pt>
                <c:pt idx="21">
                  <c:v>37500</c:v>
                </c:pt>
                <c:pt idx="22">
                  <c:v>37530</c:v>
                </c:pt>
                <c:pt idx="23">
                  <c:v>37561</c:v>
                </c:pt>
                <c:pt idx="24">
                  <c:v>37591</c:v>
                </c:pt>
                <c:pt idx="25">
                  <c:v>37622</c:v>
                </c:pt>
                <c:pt idx="26">
                  <c:v>37653</c:v>
                </c:pt>
                <c:pt idx="27">
                  <c:v>37681</c:v>
                </c:pt>
                <c:pt idx="28">
                  <c:v>37712</c:v>
                </c:pt>
                <c:pt idx="29">
                  <c:v>37742</c:v>
                </c:pt>
                <c:pt idx="30">
                  <c:v>37773</c:v>
                </c:pt>
                <c:pt idx="31">
                  <c:v>37803</c:v>
                </c:pt>
                <c:pt idx="32">
                  <c:v>37834</c:v>
                </c:pt>
                <c:pt idx="33">
                  <c:v>37865</c:v>
                </c:pt>
                <c:pt idx="34">
                  <c:v>37895</c:v>
                </c:pt>
                <c:pt idx="35">
                  <c:v>37926</c:v>
                </c:pt>
                <c:pt idx="36">
                  <c:v>37956</c:v>
                </c:pt>
                <c:pt idx="37">
                  <c:v>37987</c:v>
                </c:pt>
                <c:pt idx="38">
                  <c:v>38018</c:v>
                </c:pt>
                <c:pt idx="39">
                  <c:v>38047</c:v>
                </c:pt>
                <c:pt idx="40">
                  <c:v>38078</c:v>
                </c:pt>
                <c:pt idx="41">
                  <c:v>38108</c:v>
                </c:pt>
                <c:pt idx="42">
                  <c:v>38139</c:v>
                </c:pt>
                <c:pt idx="43">
                  <c:v>38169</c:v>
                </c:pt>
                <c:pt idx="44">
                  <c:v>38200</c:v>
                </c:pt>
                <c:pt idx="45">
                  <c:v>38231</c:v>
                </c:pt>
                <c:pt idx="46">
                  <c:v>38261</c:v>
                </c:pt>
                <c:pt idx="47">
                  <c:v>38292</c:v>
                </c:pt>
                <c:pt idx="48">
                  <c:v>38322</c:v>
                </c:pt>
                <c:pt idx="49">
                  <c:v>38353</c:v>
                </c:pt>
                <c:pt idx="50">
                  <c:v>38384</c:v>
                </c:pt>
                <c:pt idx="51">
                  <c:v>38412</c:v>
                </c:pt>
                <c:pt idx="52">
                  <c:v>38443</c:v>
                </c:pt>
                <c:pt idx="53">
                  <c:v>38473</c:v>
                </c:pt>
                <c:pt idx="54">
                  <c:v>38504</c:v>
                </c:pt>
                <c:pt idx="55">
                  <c:v>38534</c:v>
                </c:pt>
                <c:pt idx="56">
                  <c:v>38565</c:v>
                </c:pt>
                <c:pt idx="57">
                  <c:v>38596</c:v>
                </c:pt>
                <c:pt idx="58">
                  <c:v>38626</c:v>
                </c:pt>
                <c:pt idx="59">
                  <c:v>38657</c:v>
                </c:pt>
                <c:pt idx="60">
                  <c:v>38687</c:v>
                </c:pt>
                <c:pt idx="61">
                  <c:v>38718</c:v>
                </c:pt>
                <c:pt idx="62">
                  <c:v>38749</c:v>
                </c:pt>
                <c:pt idx="63">
                  <c:v>38777</c:v>
                </c:pt>
                <c:pt idx="64">
                  <c:v>38808</c:v>
                </c:pt>
                <c:pt idx="65">
                  <c:v>38838</c:v>
                </c:pt>
                <c:pt idx="66">
                  <c:v>38869</c:v>
                </c:pt>
                <c:pt idx="67">
                  <c:v>38899</c:v>
                </c:pt>
                <c:pt idx="68">
                  <c:v>38930</c:v>
                </c:pt>
                <c:pt idx="69">
                  <c:v>38961</c:v>
                </c:pt>
                <c:pt idx="70">
                  <c:v>38991</c:v>
                </c:pt>
                <c:pt idx="71">
                  <c:v>39022</c:v>
                </c:pt>
                <c:pt idx="72">
                  <c:v>39052</c:v>
                </c:pt>
                <c:pt idx="73">
                  <c:v>39083</c:v>
                </c:pt>
                <c:pt idx="74">
                  <c:v>39114</c:v>
                </c:pt>
                <c:pt idx="75">
                  <c:v>39142</c:v>
                </c:pt>
                <c:pt idx="76">
                  <c:v>39173</c:v>
                </c:pt>
                <c:pt idx="77">
                  <c:v>39203</c:v>
                </c:pt>
                <c:pt idx="78">
                  <c:v>39234</c:v>
                </c:pt>
                <c:pt idx="79">
                  <c:v>39264</c:v>
                </c:pt>
                <c:pt idx="80">
                  <c:v>39295</c:v>
                </c:pt>
                <c:pt idx="81">
                  <c:v>39326</c:v>
                </c:pt>
                <c:pt idx="82">
                  <c:v>39356</c:v>
                </c:pt>
                <c:pt idx="83">
                  <c:v>39387</c:v>
                </c:pt>
                <c:pt idx="84">
                  <c:v>39417</c:v>
                </c:pt>
                <c:pt idx="85">
                  <c:v>39448</c:v>
                </c:pt>
                <c:pt idx="86">
                  <c:v>39479</c:v>
                </c:pt>
                <c:pt idx="87">
                  <c:v>39508</c:v>
                </c:pt>
                <c:pt idx="88">
                  <c:v>39539</c:v>
                </c:pt>
                <c:pt idx="89">
                  <c:v>39569</c:v>
                </c:pt>
                <c:pt idx="90">
                  <c:v>39600</c:v>
                </c:pt>
                <c:pt idx="91">
                  <c:v>39630</c:v>
                </c:pt>
                <c:pt idx="92">
                  <c:v>39661</c:v>
                </c:pt>
                <c:pt idx="93">
                  <c:v>39692</c:v>
                </c:pt>
                <c:pt idx="94">
                  <c:v>39722</c:v>
                </c:pt>
                <c:pt idx="95">
                  <c:v>39753</c:v>
                </c:pt>
                <c:pt idx="96">
                  <c:v>39783</c:v>
                </c:pt>
                <c:pt idx="97">
                  <c:v>39814</c:v>
                </c:pt>
                <c:pt idx="98">
                  <c:v>39845</c:v>
                </c:pt>
                <c:pt idx="99">
                  <c:v>39873</c:v>
                </c:pt>
                <c:pt idx="100">
                  <c:v>39904</c:v>
                </c:pt>
                <c:pt idx="101">
                  <c:v>39934</c:v>
                </c:pt>
                <c:pt idx="102">
                  <c:v>39965</c:v>
                </c:pt>
                <c:pt idx="103">
                  <c:v>39995</c:v>
                </c:pt>
                <c:pt idx="104">
                  <c:v>40026</c:v>
                </c:pt>
                <c:pt idx="105">
                  <c:v>40057</c:v>
                </c:pt>
                <c:pt idx="106">
                  <c:v>40087</c:v>
                </c:pt>
                <c:pt idx="107">
                  <c:v>40118</c:v>
                </c:pt>
                <c:pt idx="108">
                  <c:v>40148</c:v>
                </c:pt>
                <c:pt idx="109">
                  <c:v>40179</c:v>
                </c:pt>
                <c:pt idx="110">
                  <c:v>40210</c:v>
                </c:pt>
                <c:pt idx="111">
                  <c:v>40238</c:v>
                </c:pt>
                <c:pt idx="112">
                  <c:v>40269</c:v>
                </c:pt>
                <c:pt idx="113">
                  <c:v>40299</c:v>
                </c:pt>
                <c:pt idx="114">
                  <c:v>40330</c:v>
                </c:pt>
                <c:pt idx="115">
                  <c:v>40360</c:v>
                </c:pt>
                <c:pt idx="116">
                  <c:v>40391</c:v>
                </c:pt>
                <c:pt idx="117">
                  <c:v>40422</c:v>
                </c:pt>
                <c:pt idx="118">
                  <c:v>40452</c:v>
                </c:pt>
                <c:pt idx="119">
                  <c:v>40483</c:v>
                </c:pt>
                <c:pt idx="120">
                  <c:v>40513</c:v>
                </c:pt>
                <c:pt idx="121">
                  <c:v>40544</c:v>
                </c:pt>
                <c:pt idx="122">
                  <c:v>40575</c:v>
                </c:pt>
                <c:pt idx="123">
                  <c:v>40603</c:v>
                </c:pt>
                <c:pt idx="124">
                  <c:v>40634</c:v>
                </c:pt>
                <c:pt idx="125">
                  <c:v>40664</c:v>
                </c:pt>
                <c:pt idx="126">
                  <c:v>40695</c:v>
                </c:pt>
                <c:pt idx="127">
                  <c:v>40725</c:v>
                </c:pt>
                <c:pt idx="128">
                  <c:v>40756</c:v>
                </c:pt>
                <c:pt idx="129">
                  <c:v>40787</c:v>
                </c:pt>
                <c:pt idx="130">
                  <c:v>40817</c:v>
                </c:pt>
                <c:pt idx="131">
                  <c:v>40848</c:v>
                </c:pt>
                <c:pt idx="132">
                  <c:v>40878</c:v>
                </c:pt>
                <c:pt idx="133">
                  <c:v>40909</c:v>
                </c:pt>
                <c:pt idx="134">
                  <c:v>40940</c:v>
                </c:pt>
                <c:pt idx="135">
                  <c:v>40969</c:v>
                </c:pt>
                <c:pt idx="136">
                  <c:v>41000</c:v>
                </c:pt>
                <c:pt idx="137">
                  <c:v>41030</c:v>
                </c:pt>
                <c:pt idx="138">
                  <c:v>41061</c:v>
                </c:pt>
                <c:pt idx="139">
                  <c:v>41091</c:v>
                </c:pt>
                <c:pt idx="140">
                  <c:v>41122</c:v>
                </c:pt>
                <c:pt idx="141">
                  <c:v>41153</c:v>
                </c:pt>
                <c:pt idx="142">
                  <c:v>41183</c:v>
                </c:pt>
                <c:pt idx="143">
                  <c:v>41214</c:v>
                </c:pt>
                <c:pt idx="144">
                  <c:v>41244</c:v>
                </c:pt>
                <c:pt idx="145">
                  <c:v>41275</c:v>
                </c:pt>
                <c:pt idx="146">
                  <c:v>41306</c:v>
                </c:pt>
                <c:pt idx="147">
                  <c:v>41334</c:v>
                </c:pt>
                <c:pt idx="148">
                  <c:v>41365</c:v>
                </c:pt>
                <c:pt idx="149">
                  <c:v>41395</c:v>
                </c:pt>
                <c:pt idx="150">
                  <c:v>41426</c:v>
                </c:pt>
                <c:pt idx="151">
                  <c:v>41456</c:v>
                </c:pt>
                <c:pt idx="152">
                  <c:v>41487</c:v>
                </c:pt>
                <c:pt idx="153">
                  <c:v>41518</c:v>
                </c:pt>
                <c:pt idx="154">
                  <c:v>41548</c:v>
                </c:pt>
                <c:pt idx="155">
                  <c:v>41579</c:v>
                </c:pt>
                <c:pt idx="156">
                  <c:v>41609</c:v>
                </c:pt>
                <c:pt idx="157">
                  <c:v>41640</c:v>
                </c:pt>
                <c:pt idx="158">
                  <c:v>41671</c:v>
                </c:pt>
                <c:pt idx="159">
                  <c:v>41699</c:v>
                </c:pt>
                <c:pt idx="160">
                  <c:v>41730</c:v>
                </c:pt>
                <c:pt idx="161">
                  <c:v>41760</c:v>
                </c:pt>
                <c:pt idx="162">
                  <c:v>41791</c:v>
                </c:pt>
                <c:pt idx="163">
                  <c:v>41821</c:v>
                </c:pt>
                <c:pt idx="164">
                  <c:v>41852</c:v>
                </c:pt>
                <c:pt idx="165">
                  <c:v>41883</c:v>
                </c:pt>
                <c:pt idx="166">
                  <c:v>41913</c:v>
                </c:pt>
                <c:pt idx="167">
                  <c:v>41944</c:v>
                </c:pt>
                <c:pt idx="168">
                  <c:v>41974</c:v>
                </c:pt>
                <c:pt idx="169">
                  <c:v>42005</c:v>
                </c:pt>
                <c:pt idx="170">
                  <c:v>42036</c:v>
                </c:pt>
                <c:pt idx="171">
                  <c:v>42064</c:v>
                </c:pt>
                <c:pt idx="172">
                  <c:v>42095</c:v>
                </c:pt>
                <c:pt idx="173">
                  <c:v>42125</c:v>
                </c:pt>
                <c:pt idx="174">
                  <c:v>42156</c:v>
                </c:pt>
                <c:pt idx="175">
                  <c:v>42186</c:v>
                </c:pt>
                <c:pt idx="176">
                  <c:v>42217</c:v>
                </c:pt>
                <c:pt idx="177">
                  <c:v>42248</c:v>
                </c:pt>
                <c:pt idx="178">
                  <c:v>42278</c:v>
                </c:pt>
                <c:pt idx="179">
                  <c:v>42309</c:v>
                </c:pt>
                <c:pt idx="180">
                  <c:v>42339</c:v>
                </c:pt>
                <c:pt idx="181">
                  <c:v>42370</c:v>
                </c:pt>
                <c:pt idx="182">
                  <c:v>42401</c:v>
                </c:pt>
                <c:pt idx="183">
                  <c:v>42430</c:v>
                </c:pt>
                <c:pt idx="184">
                  <c:v>42461</c:v>
                </c:pt>
                <c:pt idx="185">
                  <c:v>42491</c:v>
                </c:pt>
                <c:pt idx="186">
                  <c:v>42522</c:v>
                </c:pt>
                <c:pt idx="187">
                  <c:v>42552</c:v>
                </c:pt>
                <c:pt idx="188">
                  <c:v>42583</c:v>
                </c:pt>
                <c:pt idx="189">
                  <c:v>42614</c:v>
                </c:pt>
                <c:pt idx="190">
                  <c:v>42644</c:v>
                </c:pt>
                <c:pt idx="191">
                  <c:v>42675</c:v>
                </c:pt>
                <c:pt idx="192">
                  <c:v>42705</c:v>
                </c:pt>
                <c:pt idx="193">
                  <c:v>42736</c:v>
                </c:pt>
                <c:pt idx="194">
                  <c:v>42767</c:v>
                </c:pt>
                <c:pt idx="195">
                  <c:v>42795</c:v>
                </c:pt>
                <c:pt idx="196">
                  <c:v>42826</c:v>
                </c:pt>
                <c:pt idx="197">
                  <c:v>42856</c:v>
                </c:pt>
                <c:pt idx="198">
                  <c:v>42887</c:v>
                </c:pt>
                <c:pt idx="199">
                  <c:v>42917</c:v>
                </c:pt>
                <c:pt idx="200">
                  <c:v>42948</c:v>
                </c:pt>
                <c:pt idx="201">
                  <c:v>42979</c:v>
                </c:pt>
                <c:pt idx="202">
                  <c:v>43009</c:v>
                </c:pt>
                <c:pt idx="203">
                  <c:v>43040</c:v>
                </c:pt>
                <c:pt idx="204">
                  <c:v>43070</c:v>
                </c:pt>
                <c:pt idx="205">
                  <c:v>43101</c:v>
                </c:pt>
                <c:pt idx="206">
                  <c:v>43132</c:v>
                </c:pt>
                <c:pt idx="207">
                  <c:v>43160</c:v>
                </c:pt>
                <c:pt idx="208">
                  <c:v>43191</c:v>
                </c:pt>
                <c:pt idx="209">
                  <c:v>43221</c:v>
                </c:pt>
                <c:pt idx="210">
                  <c:v>43252</c:v>
                </c:pt>
                <c:pt idx="211">
                  <c:v>43282</c:v>
                </c:pt>
                <c:pt idx="212">
                  <c:v>43313</c:v>
                </c:pt>
                <c:pt idx="213">
                  <c:v>43344</c:v>
                </c:pt>
                <c:pt idx="214">
                  <c:v>43374</c:v>
                </c:pt>
                <c:pt idx="215">
                  <c:v>43405</c:v>
                </c:pt>
                <c:pt idx="216">
                  <c:v>43435</c:v>
                </c:pt>
                <c:pt idx="217">
                  <c:v>43466</c:v>
                </c:pt>
                <c:pt idx="218">
                  <c:v>43497</c:v>
                </c:pt>
                <c:pt idx="219">
                  <c:v>43525</c:v>
                </c:pt>
                <c:pt idx="220">
                  <c:v>43556</c:v>
                </c:pt>
                <c:pt idx="221">
                  <c:v>43586</c:v>
                </c:pt>
                <c:pt idx="222">
                  <c:v>43617</c:v>
                </c:pt>
                <c:pt idx="223">
                  <c:v>43647</c:v>
                </c:pt>
                <c:pt idx="224">
                  <c:v>43678</c:v>
                </c:pt>
                <c:pt idx="225">
                  <c:v>43709</c:v>
                </c:pt>
                <c:pt idx="226">
                  <c:v>43739</c:v>
                </c:pt>
                <c:pt idx="227">
                  <c:v>43770</c:v>
                </c:pt>
                <c:pt idx="228">
                  <c:v>43800</c:v>
                </c:pt>
                <c:pt idx="229">
                  <c:v>43831</c:v>
                </c:pt>
                <c:pt idx="230">
                  <c:v>43862</c:v>
                </c:pt>
                <c:pt idx="231">
                  <c:v>43891</c:v>
                </c:pt>
                <c:pt idx="232">
                  <c:v>43922</c:v>
                </c:pt>
                <c:pt idx="233">
                  <c:v>43952</c:v>
                </c:pt>
                <c:pt idx="234">
                  <c:v>43983</c:v>
                </c:pt>
                <c:pt idx="235">
                  <c:v>44013</c:v>
                </c:pt>
                <c:pt idx="236">
                  <c:v>44044</c:v>
                </c:pt>
                <c:pt idx="237">
                  <c:v>44075</c:v>
                </c:pt>
                <c:pt idx="238">
                  <c:v>44105</c:v>
                </c:pt>
                <c:pt idx="239">
                  <c:v>44136</c:v>
                </c:pt>
                <c:pt idx="240">
                  <c:v>44166</c:v>
                </c:pt>
                <c:pt idx="241">
                  <c:v>44197</c:v>
                </c:pt>
                <c:pt idx="242">
                  <c:v>44228</c:v>
                </c:pt>
                <c:pt idx="243">
                  <c:v>44256</c:v>
                </c:pt>
                <c:pt idx="244">
                  <c:v>44287</c:v>
                </c:pt>
                <c:pt idx="245">
                  <c:v>44317</c:v>
                </c:pt>
                <c:pt idx="246">
                  <c:v>44348</c:v>
                </c:pt>
                <c:pt idx="247">
                  <c:v>44378</c:v>
                </c:pt>
                <c:pt idx="248">
                  <c:v>44409</c:v>
                </c:pt>
                <c:pt idx="249">
                  <c:v>44440</c:v>
                </c:pt>
                <c:pt idx="250">
                  <c:v>44470</c:v>
                </c:pt>
                <c:pt idx="251">
                  <c:v>44501</c:v>
                </c:pt>
                <c:pt idx="252">
                  <c:v>44531</c:v>
                </c:pt>
                <c:pt idx="253">
                  <c:v>44562</c:v>
                </c:pt>
                <c:pt idx="254">
                  <c:v>44593</c:v>
                </c:pt>
                <c:pt idx="255">
                  <c:v>44621</c:v>
                </c:pt>
                <c:pt idx="256">
                  <c:v>44652</c:v>
                </c:pt>
                <c:pt idx="257">
                  <c:v>44682</c:v>
                </c:pt>
                <c:pt idx="258">
                  <c:v>44713</c:v>
                </c:pt>
                <c:pt idx="259">
                  <c:v>44743</c:v>
                </c:pt>
                <c:pt idx="260">
                  <c:v>44774</c:v>
                </c:pt>
                <c:pt idx="261">
                  <c:v>44805</c:v>
                </c:pt>
                <c:pt idx="262">
                  <c:v>44835</c:v>
                </c:pt>
                <c:pt idx="263">
                  <c:v>44866</c:v>
                </c:pt>
                <c:pt idx="264">
                  <c:v>44896</c:v>
                </c:pt>
                <c:pt idx="265">
                  <c:v>44927</c:v>
                </c:pt>
                <c:pt idx="266">
                  <c:v>44958</c:v>
                </c:pt>
                <c:pt idx="267">
                  <c:v>44986</c:v>
                </c:pt>
                <c:pt idx="268">
                  <c:v>45017</c:v>
                </c:pt>
              </c:numCache>
            </c:numRef>
          </c:cat>
          <c:val>
            <c:numRef>
              <c:f>'F100-101'!$W$19:$W$287</c:f>
              <c:numCache>
                <c:formatCode>0.00%</c:formatCode>
                <c:ptCount val="269"/>
                <c:pt idx="0">
                  <c:v>0.23472906403940899</c:v>
                </c:pt>
                <c:pt idx="1">
                  <c:v>0.24221805099327401</c:v>
                </c:pt>
                <c:pt idx="2">
                  <c:v>0.22107989326636299</c:v>
                </c:pt>
                <c:pt idx="3">
                  <c:v>0.22333255867999099</c:v>
                </c:pt>
                <c:pt idx="4">
                  <c:v>0.223666106099985</c:v>
                </c:pt>
                <c:pt idx="5">
                  <c:v>0.23248138767365101</c:v>
                </c:pt>
                <c:pt idx="6">
                  <c:v>0.23581412920287101</c:v>
                </c:pt>
                <c:pt idx="7">
                  <c:v>0.23210196916501299</c:v>
                </c:pt>
                <c:pt idx="8">
                  <c:v>0.22719344809281899</c:v>
                </c:pt>
                <c:pt idx="9">
                  <c:v>0.22517703781829099</c:v>
                </c:pt>
                <c:pt idx="10">
                  <c:v>0.22119056533133599</c:v>
                </c:pt>
                <c:pt idx="11">
                  <c:v>0.21686567164179099</c:v>
                </c:pt>
                <c:pt idx="12">
                  <c:v>0.219345347554248</c:v>
                </c:pt>
                <c:pt idx="13">
                  <c:v>0.227680146799351</c:v>
                </c:pt>
                <c:pt idx="14">
                  <c:v>0.22471353798274199</c:v>
                </c:pt>
                <c:pt idx="15">
                  <c:v>0.21317390689118401</c:v>
                </c:pt>
                <c:pt idx="16">
                  <c:v>0.21299715909090899</c:v>
                </c:pt>
                <c:pt idx="17">
                  <c:v>0.22105410709279499</c:v>
                </c:pt>
                <c:pt idx="18">
                  <c:v>0.222152120574833</c:v>
                </c:pt>
                <c:pt idx="19">
                  <c:v>0.22212136024020701</c:v>
                </c:pt>
                <c:pt idx="20">
                  <c:v>0.218726016884113</c:v>
                </c:pt>
                <c:pt idx="21">
                  <c:v>0.21632567558131399</c:v>
                </c:pt>
                <c:pt idx="22">
                  <c:v>0.21662344943584</c:v>
                </c:pt>
                <c:pt idx="23">
                  <c:v>0.21496947835738101</c:v>
                </c:pt>
                <c:pt idx="24">
                  <c:v>0.212952118498105</c:v>
                </c:pt>
                <c:pt idx="25">
                  <c:v>0.21632355861521099</c:v>
                </c:pt>
                <c:pt idx="26">
                  <c:v>0.21284051838138099</c:v>
                </c:pt>
                <c:pt idx="27">
                  <c:v>0.203174394099052</c:v>
                </c:pt>
                <c:pt idx="28">
                  <c:v>0.20367081113084701</c:v>
                </c:pt>
                <c:pt idx="29">
                  <c:v>0.21176470588235299</c:v>
                </c:pt>
                <c:pt idx="30">
                  <c:v>0.21071428571428599</c:v>
                </c:pt>
                <c:pt idx="31">
                  <c:v>0.217301484828922</c:v>
                </c:pt>
                <c:pt idx="32">
                  <c:v>0.21487976274901699</c:v>
                </c:pt>
                <c:pt idx="33">
                  <c:v>0.208090614886731</c:v>
                </c:pt>
                <c:pt idx="34">
                  <c:v>0.20776774696369399</c:v>
                </c:pt>
                <c:pt idx="35">
                  <c:v>0.20822059013013799</c:v>
                </c:pt>
                <c:pt idx="36">
                  <c:v>0.20459916959437899</c:v>
                </c:pt>
                <c:pt idx="37">
                  <c:v>0.20856174930705301</c:v>
                </c:pt>
                <c:pt idx="38">
                  <c:v>0.20768092713598801</c:v>
                </c:pt>
                <c:pt idx="39">
                  <c:v>0.198319535400964</c:v>
                </c:pt>
                <c:pt idx="40">
                  <c:v>0.2008528521105</c:v>
                </c:pt>
                <c:pt idx="41">
                  <c:v>0.20892976792349399</c:v>
                </c:pt>
                <c:pt idx="42">
                  <c:v>0.210272677362289</c:v>
                </c:pt>
                <c:pt idx="43">
                  <c:v>0.21003267578361401</c:v>
                </c:pt>
                <c:pt idx="44">
                  <c:v>0.20764994250438801</c:v>
                </c:pt>
                <c:pt idx="45">
                  <c:v>0.20855451827445201</c:v>
                </c:pt>
                <c:pt idx="46">
                  <c:v>0.20860096653820301</c:v>
                </c:pt>
                <c:pt idx="47">
                  <c:v>0.206772859922179</c:v>
                </c:pt>
                <c:pt idx="48">
                  <c:v>0.203319251659626</c:v>
                </c:pt>
                <c:pt idx="49">
                  <c:v>0.207213496218732</c:v>
                </c:pt>
                <c:pt idx="50">
                  <c:v>0.20533737326651899</c:v>
                </c:pt>
                <c:pt idx="51">
                  <c:v>0.19722560798653399</c:v>
                </c:pt>
                <c:pt idx="52">
                  <c:v>0.19695738009522701</c:v>
                </c:pt>
                <c:pt idx="53">
                  <c:v>0.205858655616943</c:v>
                </c:pt>
                <c:pt idx="54">
                  <c:v>0.20707740187885401</c:v>
                </c:pt>
                <c:pt idx="55">
                  <c:v>0.211249070206557</c:v>
                </c:pt>
                <c:pt idx="56">
                  <c:v>0.20915295062224001</c:v>
                </c:pt>
                <c:pt idx="57">
                  <c:v>0.205824682814302</c:v>
                </c:pt>
                <c:pt idx="58">
                  <c:v>0.20578014595158101</c:v>
                </c:pt>
                <c:pt idx="59">
                  <c:v>0.204047700951726</c:v>
                </c:pt>
                <c:pt idx="60">
                  <c:v>0.200944147423501</c:v>
                </c:pt>
                <c:pt idx="61">
                  <c:v>0.200448234393791</c:v>
                </c:pt>
                <c:pt idx="62">
                  <c:v>0.198708476987906</c:v>
                </c:pt>
                <c:pt idx="63">
                  <c:v>0.194206244503078</c:v>
                </c:pt>
                <c:pt idx="64">
                  <c:v>0.19617645443058901</c:v>
                </c:pt>
                <c:pt idx="65">
                  <c:v>0.20663864169896801</c:v>
                </c:pt>
                <c:pt idx="66">
                  <c:v>0.20709670353740001</c:v>
                </c:pt>
                <c:pt idx="67">
                  <c:v>0.210277581617687</c:v>
                </c:pt>
                <c:pt idx="68">
                  <c:v>0.20709898352992301</c:v>
                </c:pt>
                <c:pt idx="69">
                  <c:v>0.20365007376646099</c:v>
                </c:pt>
                <c:pt idx="70">
                  <c:v>0.204494258557222</c:v>
                </c:pt>
                <c:pt idx="71">
                  <c:v>0.205276354518696</c:v>
                </c:pt>
                <c:pt idx="72">
                  <c:v>0.202595296025953</c:v>
                </c:pt>
                <c:pt idx="73">
                  <c:v>0.20084116516953099</c:v>
                </c:pt>
                <c:pt idx="74">
                  <c:v>0.19882493630738801</c:v>
                </c:pt>
                <c:pt idx="75">
                  <c:v>0.192265596497629</c:v>
                </c:pt>
                <c:pt idx="76">
                  <c:v>0.19210128692752601</c:v>
                </c:pt>
                <c:pt idx="77">
                  <c:v>0.202321123257862</c:v>
                </c:pt>
                <c:pt idx="78">
                  <c:v>0.20332122470160899</c:v>
                </c:pt>
                <c:pt idx="79">
                  <c:v>0.206583427922815</c:v>
                </c:pt>
                <c:pt idx="80">
                  <c:v>0.20357271929371701</c:v>
                </c:pt>
                <c:pt idx="81">
                  <c:v>0.20259875259875301</c:v>
                </c:pt>
                <c:pt idx="82">
                  <c:v>0.20014597779052201</c:v>
                </c:pt>
                <c:pt idx="83">
                  <c:v>0.20018612346189599</c:v>
                </c:pt>
                <c:pt idx="84">
                  <c:v>0.199804416079057</c:v>
                </c:pt>
                <c:pt idx="85">
                  <c:v>0.194282610842303</c:v>
                </c:pt>
                <c:pt idx="86">
                  <c:v>0.191939148473772</c:v>
                </c:pt>
                <c:pt idx="87">
                  <c:v>0.19032576505429399</c:v>
                </c:pt>
                <c:pt idx="88">
                  <c:v>0.188191699604743</c:v>
                </c:pt>
                <c:pt idx="89">
                  <c:v>0.20009823182711201</c:v>
                </c:pt>
                <c:pt idx="90">
                  <c:v>0.20058025177026001</c:v>
                </c:pt>
                <c:pt idx="91">
                  <c:v>0.19381083829725401</c:v>
                </c:pt>
                <c:pt idx="92">
                  <c:v>0.19148833155805201</c:v>
                </c:pt>
                <c:pt idx="93">
                  <c:v>0.194882082395538</c:v>
                </c:pt>
                <c:pt idx="94">
                  <c:v>0.19326084827113299</c:v>
                </c:pt>
                <c:pt idx="95">
                  <c:v>0.19351382937280801</c:v>
                </c:pt>
                <c:pt idx="96">
                  <c:v>0.19110251450676999</c:v>
                </c:pt>
                <c:pt idx="97">
                  <c:v>0.18919421583670401</c:v>
                </c:pt>
                <c:pt idx="98">
                  <c:v>0.18624269954575001</c:v>
                </c:pt>
                <c:pt idx="99">
                  <c:v>0.17908980241595701</c:v>
                </c:pt>
                <c:pt idx="100">
                  <c:v>0.17812383090160899</c:v>
                </c:pt>
                <c:pt idx="101">
                  <c:v>0.186117679788566</c:v>
                </c:pt>
                <c:pt idx="102">
                  <c:v>0.18348794063079801</c:v>
                </c:pt>
                <c:pt idx="103">
                  <c:v>0.18332257767124499</c:v>
                </c:pt>
                <c:pt idx="104">
                  <c:v>0.182166782166782</c:v>
                </c:pt>
                <c:pt idx="105">
                  <c:v>0.18041860465116299</c:v>
                </c:pt>
                <c:pt idx="106">
                  <c:v>0.17308320500256699</c:v>
                </c:pt>
                <c:pt idx="107">
                  <c:v>0.17427347242921001</c:v>
                </c:pt>
                <c:pt idx="108">
                  <c:v>0.173743380098486</c:v>
                </c:pt>
                <c:pt idx="109">
                  <c:v>0.174709263467451</c:v>
                </c:pt>
                <c:pt idx="110">
                  <c:v>0.17263073353560601</c:v>
                </c:pt>
                <c:pt idx="111">
                  <c:v>0.168358828572718</c:v>
                </c:pt>
                <c:pt idx="112">
                  <c:v>0.16787793978242199</c:v>
                </c:pt>
                <c:pt idx="113">
                  <c:v>0.175835934016942</c:v>
                </c:pt>
                <c:pt idx="114">
                  <c:v>0.174441465594281</c:v>
                </c:pt>
                <c:pt idx="115">
                  <c:v>0.17398209007896201</c:v>
                </c:pt>
                <c:pt idx="116">
                  <c:v>0.166835187057634</c:v>
                </c:pt>
                <c:pt idx="117">
                  <c:v>0.164474853385463</c:v>
                </c:pt>
                <c:pt idx="118">
                  <c:v>0.163396075290348</c:v>
                </c:pt>
                <c:pt idx="119">
                  <c:v>0.166028835884656</c:v>
                </c:pt>
                <c:pt idx="120">
                  <c:v>0.165255927321072</c:v>
                </c:pt>
                <c:pt idx="121">
                  <c:v>0.159594680177327</c:v>
                </c:pt>
                <c:pt idx="122">
                  <c:v>0.16266213055496501</c:v>
                </c:pt>
                <c:pt idx="123">
                  <c:v>0.15362368152432801</c:v>
                </c:pt>
                <c:pt idx="124">
                  <c:v>0.155242021163571</c:v>
                </c:pt>
                <c:pt idx="125">
                  <c:v>0.166094220413009</c:v>
                </c:pt>
                <c:pt idx="126">
                  <c:v>0.16565304299749101</c:v>
                </c:pt>
                <c:pt idx="127">
                  <c:v>0.16716493326034801</c:v>
                </c:pt>
                <c:pt idx="128">
                  <c:v>0.163469241472362</c:v>
                </c:pt>
                <c:pt idx="129">
                  <c:v>0.15509357269878901</c:v>
                </c:pt>
                <c:pt idx="130">
                  <c:v>0.15296813340688301</c:v>
                </c:pt>
                <c:pt idx="131">
                  <c:v>0.15542026044309101</c:v>
                </c:pt>
                <c:pt idx="132">
                  <c:v>0.15470870921507501</c:v>
                </c:pt>
                <c:pt idx="133">
                  <c:v>0.157208962493911</c:v>
                </c:pt>
                <c:pt idx="134">
                  <c:v>0.153983522058525</c:v>
                </c:pt>
                <c:pt idx="135">
                  <c:v>0.14843208416588499</c:v>
                </c:pt>
                <c:pt idx="136">
                  <c:v>0.14920751334392701</c:v>
                </c:pt>
                <c:pt idx="137">
                  <c:v>0.162081995855512</c:v>
                </c:pt>
                <c:pt idx="138">
                  <c:v>0.16338855790418699</c:v>
                </c:pt>
                <c:pt idx="139">
                  <c:v>0.163738920225625</c:v>
                </c:pt>
                <c:pt idx="140">
                  <c:v>0.15877807292924401</c:v>
                </c:pt>
                <c:pt idx="141">
                  <c:v>0.157369300354509</c:v>
                </c:pt>
                <c:pt idx="142">
                  <c:v>0.15252788406741</c:v>
                </c:pt>
                <c:pt idx="143">
                  <c:v>0.15562428780726001</c:v>
                </c:pt>
                <c:pt idx="144">
                  <c:v>0.15788404501686101</c:v>
                </c:pt>
                <c:pt idx="145">
                  <c:v>0.157699949355254</c:v>
                </c:pt>
                <c:pt idx="146">
                  <c:v>0.153454177687879</c:v>
                </c:pt>
                <c:pt idx="147">
                  <c:v>0.14773570898292501</c:v>
                </c:pt>
                <c:pt idx="148">
                  <c:v>0.14555603263203101</c:v>
                </c:pt>
                <c:pt idx="149">
                  <c:v>0.156913960469377</c:v>
                </c:pt>
                <c:pt idx="150">
                  <c:v>0.15802633121068899</c:v>
                </c:pt>
                <c:pt idx="151">
                  <c:v>0.15624274324638099</c:v>
                </c:pt>
                <c:pt idx="152">
                  <c:v>0.153384912959381</c:v>
                </c:pt>
                <c:pt idx="153">
                  <c:v>0.14961182850232099</c:v>
                </c:pt>
                <c:pt idx="154">
                  <c:v>0.14710944222795899</c:v>
                </c:pt>
                <c:pt idx="155">
                  <c:v>0.15028517852957299</c:v>
                </c:pt>
                <c:pt idx="156">
                  <c:v>0.14979583900447199</c:v>
                </c:pt>
                <c:pt idx="157">
                  <c:v>0.14911136778568501</c:v>
                </c:pt>
                <c:pt idx="158">
                  <c:v>0.14696687755861501</c:v>
                </c:pt>
                <c:pt idx="159">
                  <c:v>0.143520077841398</c:v>
                </c:pt>
                <c:pt idx="160">
                  <c:v>0.14310241863242801</c:v>
                </c:pt>
                <c:pt idx="161">
                  <c:v>0.15359391884338799</c:v>
                </c:pt>
                <c:pt idx="162">
                  <c:v>0.15385189608838501</c:v>
                </c:pt>
                <c:pt idx="163">
                  <c:v>0.15303225806451601</c:v>
                </c:pt>
                <c:pt idx="164">
                  <c:v>0.151379705219608</c:v>
                </c:pt>
                <c:pt idx="165">
                  <c:v>0.14591171540324099</c:v>
                </c:pt>
                <c:pt idx="166">
                  <c:v>0.14415020945541601</c:v>
                </c:pt>
                <c:pt idx="167">
                  <c:v>0.14776363771675199</c:v>
                </c:pt>
                <c:pt idx="168">
                  <c:v>0.14811376800831699</c:v>
                </c:pt>
                <c:pt idx="169">
                  <c:v>0.141511111111111</c:v>
                </c:pt>
                <c:pt idx="170">
                  <c:v>0.13978724161240999</c:v>
                </c:pt>
                <c:pt idx="171">
                  <c:v>0.138818217651485</c:v>
                </c:pt>
                <c:pt idx="172">
                  <c:v>0.137755832259911</c:v>
                </c:pt>
                <c:pt idx="173">
                  <c:v>0.148915714133105</c:v>
                </c:pt>
                <c:pt idx="174">
                  <c:v>0.14864188706218701</c:v>
                </c:pt>
                <c:pt idx="175">
                  <c:v>0.14645486245641201</c:v>
                </c:pt>
                <c:pt idx="176">
                  <c:v>0.142419655742898</c:v>
                </c:pt>
                <c:pt idx="177">
                  <c:v>0.141775587458039</c:v>
                </c:pt>
                <c:pt idx="178">
                  <c:v>0.14033077969499599</c:v>
                </c:pt>
                <c:pt idx="179">
                  <c:v>0.14145264132796601</c:v>
                </c:pt>
                <c:pt idx="180">
                  <c:v>0.144433371298406</c:v>
                </c:pt>
                <c:pt idx="181">
                  <c:v>0.14133561643835599</c:v>
                </c:pt>
                <c:pt idx="182">
                  <c:v>0.13831244435312701</c:v>
                </c:pt>
                <c:pt idx="183">
                  <c:v>0.13501238645747299</c:v>
                </c:pt>
                <c:pt idx="184">
                  <c:v>0.13428719186347199</c:v>
                </c:pt>
                <c:pt idx="185">
                  <c:v>0.14057388222464601</c:v>
                </c:pt>
                <c:pt idx="186">
                  <c:v>0.14071467614102201</c:v>
                </c:pt>
                <c:pt idx="187">
                  <c:v>0.14270706249152801</c:v>
                </c:pt>
                <c:pt idx="188">
                  <c:v>0.13859976267163901</c:v>
                </c:pt>
                <c:pt idx="189">
                  <c:v>0.13718287617151301</c:v>
                </c:pt>
                <c:pt idx="190">
                  <c:v>0.136733287388008</c:v>
                </c:pt>
                <c:pt idx="191">
                  <c:v>0.137071651090343</c:v>
                </c:pt>
                <c:pt idx="192">
                  <c:v>0.13957934990439799</c:v>
                </c:pt>
                <c:pt idx="193">
                  <c:v>0.13691843296804301</c:v>
                </c:pt>
                <c:pt idx="194">
                  <c:v>0.136181925421063</c:v>
                </c:pt>
                <c:pt idx="195">
                  <c:v>0.13533265299404201</c:v>
                </c:pt>
                <c:pt idx="196">
                  <c:v>0.136366627187788</c:v>
                </c:pt>
                <c:pt idx="197">
                  <c:v>0.141364314921789</c:v>
                </c:pt>
                <c:pt idx="198">
                  <c:v>0.14337443726756699</c:v>
                </c:pt>
                <c:pt idx="199">
                  <c:v>0.14647413067409201</c:v>
                </c:pt>
                <c:pt idx="200">
                  <c:v>0.14487861871997901</c:v>
                </c:pt>
                <c:pt idx="201">
                  <c:v>0.14036408879575701</c:v>
                </c:pt>
                <c:pt idx="202">
                  <c:v>0.13857714773249299</c:v>
                </c:pt>
                <c:pt idx="203">
                  <c:v>0.14009867023883399</c:v>
                </c:pt>
                <c:pt idx="204">
                  <c:v>0.141668285732789</c:v>
                </c:pt>
                <c:pt idx="205">
                  <c:v>0.139415716294329</c:v>
                </c:pt>
                <c:pt idx="206">
                  <c:v>0.14126776364996299</c:v>
                </c:pt>
                <c:pt idx="207">
                  <c:v>0.13714943100553501</c:v>
                </c:pt>
                <c:pt idx="208">
                  <c:v>0.13621252136088199</c:v>
                </c:pt>
                <c:pt idx="209">
                  <c:v>0.14591109602986099</c:v>
                </c:pt>
                <c:pt idx="210">
                  <c:v>0.148826276559552</c:v>
                </c:pt>
                <c:pt idx="211">
                  <c:v>0.15107803503613901</c:v>
                </c:pt>
                <c:pt idx="212">
                  <c:v>0.148944007858546</c:v>
                </c:pt>
                <c:pt idx="213">
                  <c:v>0.147167468570542</c:v>
                </c:pt>
                <c:pt idx="214">
                  <c:v>0.146298947892673</c:v>
                </c:pt>
                <c:pt idx="215">
                  <c:v>0.147625239952938</c:v>
                </c:pt>
                <c:pt idx="216">
                  <c:v>0.15069296539803101</c:v>
                </c:pt>
                <c:pt idx="217">
                  <c:v>0.14492838522597401</c:v>
                </c:pt>
                <c:pt idx="218">
                  <c:v>0.145384480644596</c:v>
                </c:pt>
                <c:pt idx="219">
                  <c:v>0.141264699874522</c:v>
                </c:pt>
                <c:pt idx="220">
                  <c:v>0.14077005907860701</c:v>
                </c:pt>
                <c:pt idx="221">
                  <c:v>0.14940365910143599</c:v>
                </c:pt>
                <c:pt idx="222">
                  <c:v>0.15042963307013499</c:v>
                </c:pt>
                <c:pt idx="223">
                  <c:v>0.15613115131958</c:v>
                </c:pt>
                <c:pt idx="224">
                  <c:v>0.15619944534319399</c:v>
                </c:pt>
                <c:pt idx="225">
                  <c:v>0.15090372879376299</c:v>
                </c:pt>
                <c:pt idx="226">
                  <c:v>0.14922883315285801</c:v>
                </c:pt>
                <c:pt idx="227">
                  <c:v>0.14924288662190799</c:v>
                </c:pt>
                <c:pt idx="228">
                  <c:v>0.15135744643941401</c:v>
                </c:pt>
                <c:pt idx="229">
                  <c:v>0.145529573590096</c:v>
                </c:pt>
                <c:pt idx="230">
                  <c:v>0.14432453160951</c:v>
                </c:pt>
                <c:pt idx="231">
                  <c:v>0.14285324976154801</c:v>
                </c:pt>
                <c:pt idx="232">
                  <c:v>0.14783783783783799</c:v>
                </c:pt>
                <c:pt idx="233">
                  <c:v>0.15039083413641699</c:v>
                </c:pt>
                <c:pt idx="234">
                  <c:v>0.14474036044708299</c:v>
                </c:pt>
                <c:pt idx="235">
                  <c:v>0.145123131519518</c:v>
                </c:pt>
                <c:pt idx="236">
                  <c:v>0.142376530749563</c:v>
                </c:pt>
                <c:pt idx="237">
                  <c:v>0.14278769546547099</c:v>
                </c:pt>
                <c:pt idx="238">
                  <c:v>0.140686261255171</c:v>
                </c:pt>
                <c:pt idx="239">
                  <c:v>0.14249705030569601</c:v>
                </c:pt>
                <c:pt idx="240">
                  <c:v>0.142095725402409</c:v>
                </c:pt>
                <c:pt idx="241">
                  <c:v>0.13677050672600399</c:v>
                </c:pt>
                <c:pt idx="242">
                  <c:v>0.13622720508487399</c:v>
                </c:pt>
                <c:pt idx="243">
                  <c:v>0.133566238829397</c:v>
                </c:pt>
                <c:pt idx="244">
                  <c:v>0.13427660220714799</c:v>
                </c:pt>
                <c:pt idx="245">
                  <c:v>0.14342769586295201</c:v>
                </c:pt>
                <c:pt idx="246">
                  <c:v>0.145897959698368</c:v>
                </c:pt>
                <c:pt idx="247">
                  <c:v>0.151372923046032</c:v>
                </c:pt>
                <c:pt idx="248">
                  <c:v>0.15086412920429701</c:v>
                </c:pt>
                <c:pt idx="249">
                  <c:v>0.14603766924686701</c:v>
                </c:pt>
                <c:pt idx="250">
                  <c:v>0.145035282258065</c:v>
                </c:pt>
                <c:pt idx="251">
                  <c:v>0.14925373134328401</c:v>
                </c:pt>
                <c:pt idx="252">
                  <c:v>0.149429005050631</c:v>
                </c:pt>
                <c:pt idx="253">
                  <c:v>0.14205550898761299</c:v>
                </c:pt>
                <c:pt idx="254">
                  <c:v>0.143782083892152</c:v>
                </c:pt>
                <c:pt idx="255">
                  <c:v>0.139216091478956</c:v>
                </c:pt>
                <c:pt idx="256">
                  <c:v>0.13995557692748101</c:v>
                </c:pt>
                <c:pt idx="257">
                  <c:v>0.14789691002314101</c:v>
                </c:pt>
                <c:pt idx="258">
                  <c:v>0.14809600581302901</c:v>
                </c:pt>
                <c:pt idx="259">
                  <c:v>0.154470262108134</c:v>
                </c:pt>
                <c:pt idx="260">
                  <c:v>0.15410494942196501</c:v>
                </c:pt>
                <c:pt idx="261">
                  <c:v>0.14956770372387501</c:v>
                </c:pt>
                <c:pt idx="262">
                  <c:v>0.14733186553782601</c:v>
                </c:pt>
                <c:pt idx="263">
                  <c:v>0.149014833851842</c:v>
                </c:pt>
                <c:pt idx="264">
                  <c:v>0.14930656688996999</c:v>
                </c:pt>
                <c:pt idx="265">
                  <c:v>0.139687447768678</c:v>
                </c:pt>
                <c:pt idx="266">
                  <c:v>0.14222545152584601</c:v>
                </c:pt>
                <c:pt idx="267">
                  <c:v>0.13657722270310399</c:v>
                </c:pt>
                <c:pt idx="268">
                  <c:v>0.13628711041760799</c:v>
                </c:pt>
              </c:numCache>
            </c:numRef>
          </c:val>
          <c:smooth val="0"/>
          <c:extLst>
            <c:ext xmlns:c16="http://schemas.microsoft.com/office/drawing/2014/chart" uri="{C3380CC4-5D6E-409C-BE32-E72D297353CC}">
              <c16:uniqueId val="{00000005-57DA-4293-8A90-BD5A79044E50}"/>
            </c:ext>
          </c:extLst>
        </c:ser>
        <c:dLbls>
          <c:showLegendKey val="0"/>
          <c:showVal val="0"/>
          <c:showCatName val="0"/>
          <c:showSerName val="0"/>
          <c:showPercent val="0"/>
          <c:showBubbleSize val="0"/>
        </c:dLbls>
        <c:smooth val="0"/>
        <c:axId val="2098048287"/>
        <c:axId val="1599109839"/>
      </c:lineChart>
      <c:valAx>
        <c:axId val="1599109839"/>
        <c:scaling>
          <c:orientation val="minMax"/>
          <c:max val="0.30000000000000004"/>
          <c:min val="5.000000000000001E-2"/>
        </c:scaling>
        <c:delete val="0"/>
        <c:axPos val="r"/>
        <c:majorGridlines>
          <c:spPr>
            <a:ln w="9525" cap="flat" cmpd="sng" algn="ctr">
              <a:solidFill>
                <a:schemeClr val="tx1">
                  <a:lumMod val="15000"/>
                  <a:lumOff val="85000"/>
                </a:schemeClr>
              </a:solidFill>
              <a:round/>
            </a:ln>
            <a:effectLst/>
          </c:spPr>
        </c:majorGridlines>
        <c:numFmt formatCode="0.00%" sourceLinked="0"/>
        <c:majorTickMark val="out"/>
        <c:minorTickMark val="none"/>
        <c:tickLblPos val="low"/>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098048287"/>
        <c:crosses val="max"/>
        <c:crossBetween val="between"/>
      </c:valAx>
      <c:dateAx>
        <c:axId val="2098048287"/>
        <c:scaling>
          <c:orientation val="minMax"/>
          <c:max val="45017"/>
          <c:min val="36951"/>
        </c:scaling>
        <c:delete val="0"/>
        <c:axPos val="b"/>
        <c:numFmt formatCode="mmm\ yyyy" sourceLinked="0"/>
        <c:majorTickMark val="cross"/>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599109839"/>
        <c:crosses val="autoZero"/>
        <c:auto val="1"/>
        <c:lblOffset val="100"/>
        <c:baseTimeUnit val="months"/>
        <c:majorUnit val="6"/>
        <c:majorTimeUnit val="months"/>
      </c:date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6083405904896803E-2"/>
          <c:y val="4.845253628390897E-2"/>
          <c:w val="0.90858151822601019"/>
          <c:h val="0.63864566897715547"/>
        </c:manualLayout>
      </c:layout>
      <c:lineChart>
        <c:grouping val="standard"/>
        <c:varyColors val="0"/>
        <c:ser>
          <c:idx val="0"/>
          <c:order val="0"/>
          <c:tx>
            <c:v>Jalisco hombres</c:v>
          </c:tx>
          <c:spPr>
            <a:ln w="19050" cap="rnd">
              <a:solidFill>
                <a:srgbClr val="95682B"/>
              </a:solidFill>
              <a:round/>
            </a:ln>
            <a:effectLst/>
          </c:spPr>
          <c:marker>
            <c:symbol val="none"/>
          </c:marker>
          <c:dLbls>
            <c:dLbl>
              <c:idx val="280"/>
              <c:layout>
                <c:manualLayout>
                  <c:x val="-8.2003885859239737E-3"/>
                  <c:y val="0.38340292359288425"/>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06BD-472E-BAD3-11FC5463F3A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'F100-101'!$A$7:$A$287</c:f>
              <c:numCache>
                <c:formatCode>mm/dd/yyyy</c:formatCode>
                <c:ptCount val="281"/>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numCache>
            </c:numRef>
          </c:cat>
          <c:val>
            <c:numRef>
              <c:f>'F100-101'!$J$7:$J$287</c:f>
              <c:numCache>
                <c:formatCode>#,###.00</c:formatCode>
                <c:ptCount val="281"/>
                <c:pt idx="0">
                  <c:v>332.20252789924399</c:v>
                </c:pt>
                <c:pt idx="1">
                  <c:v>353.91307925565502</c:v>
                </c:pt>
                <c:pt idx="2">
                  <c:v>353.20838005965101</c:v>
                </c:pt>
                <c:pt idx="3">
                  <c:v>354.16168874692102</c:v>
                </c:pt>
                <c:pt idx="4">
                  <c:v>358.43057266328401</c:v>
                </c:pt>
                <c:pt idx="5">
                  <c:v>362.982163678201</c:v>
                </c:pt>
                <c:pt idx="6">
                  <c:v>367.223535549644</c:v>
                </c:pt>
                <c:pt idx="7">
                  <c:v>364.69158073435199</c:v>
                </c:pt>
                <c:pt idx="8">
                  <c:v>363.05575360940702</c:v>
                </c:pt>
                <c:pt idx="9">
                  <c:v>362.63221954648702</c:v>
                </c:pt>
                <c:pt idx="10">
                  <c:v>365.75968303004998</c:v>
                </c:pt>
                <c:pt idx="11">
                  <c:v>362.17540621807098</c:v>
                </c:pt>
                <c:pt idx="12">
                  <c:v>365.41773446196601</c:v>
                </c:pt>
                <c:pt idx="13">
                  <c:v>386.39328545540002</c:v>
                </c:pt>
                <c:pt idx="14">
                  <c:v>379.85333204572902</c:v>
                </c:pt>
                <c:pt idx="15">
                  <c:v>380.66755087625899</c:v>
                </c:pt>
                <c:pt idx="16">
                  <c:v>385.16239864780403</c:v>
                </c:pt>
                <c:pt idx="17">
                  <c:v>384.56753604411301</c:v>
                </c:pt>
                <c:pt idx="18">
                  <c:v>391.85739762265302</c:v>
                </c:pt>
                <c:pt idx="19">
                  <c:v>388.23399306268698</c:v>
                </c:pt>
                <c:pt idx="20">
                  <c:v>387.71110085723501</c:v>
                </c:pt>
                <c:pt idx="21">
                  <c:v>385.00896724564097</c:v>
                </c:pt>
                <c:pt idx="22">
                  <c:v>383.686041160765</c:v>
                </c:pt>
                <c:pt idx="23">
                  <c:v>383.82628104559399</c:v>
                </c:pt>
                <c:pt idx="24">
                  <c:v>384.74618126398201</c:v>
                </c:pt>
                <c:pt idx="25">
                  <c:v>401.75481135217399</c:v>
                </c:pt>
                <c:pt idx="26">
                  <c:v>400.42346870918601</c:v>
                </c:pt>
                <c:pt idx="27">
                  <c:v>393.84141986177298</c:v>
                </c:pt>
                <c:pt idx="28">
                  <c:v>391.12744209510498</c:v>
                </c:pt>
                <c:pt idx="29">
                  <c:v>398.783943612249</c:v>
                </c:pt>
                <c:pt idx="30">
                  <c:v>397.19618412635901</c:v>
                </c:pt>
                <c:pt idx="31">
                  <c:v>400.04033039897598</c:v>
                </c:pt>
                <c:pt idx="32">
                  <c:v>398.27870353763097</c:v>
                </c:pt>
                <c:pt idx="33">
                  <c:v>394.011995070571</c:v>
                </c:pt>
                <c:pt idx="34">
                  <c:v>390.45456079974502</c:v>
                </c:pt>
                <c:pt idx="35">
                  <c:v>390.97372199472699</c:v>
                </c:pt>
                <c:pt idx="36">
                  <c:v>391.061006964623</c:v>
                </c:pt>
                <c:pt idx="37">
                  <c:v>405.09854167346703</c:v>
                </c:pt>
                <c:pt idx="38">
                  <c:v>403.71331731002101</c:v>
                </c:pt>
                <c:pt idx="39">
                  <c:v>399.96890994245899</c:v>
                </c:pt>
                <c:pt idx="40">
                  <c:v>400.09386612469098</c:v>
                </c:pt>
                <c:pt idx="41">
                  <c:v>411.33809468015198</c:v>
                </c:pt>
                <c:pt idx="42">
                  <c:v>417.94287435993698</c:v>
                </c:pt>
                <c:pt idx="43">
                  <c:v>421.92128660199398</c:v>
                </c:pt>
                <c:pt idx="44">
                  <c:v>420.58834767778802</c:v>
                </c:pt>
                <c:pt idx="45">
                  <c:v>413.67454541160402</c:v>
                </c:pt>
                <c:pt idx="46">
                  <c:v>410.94389447365802</c:v>
                </c:pt>
                <c:pt idx="47">
                  <c:v>411.56134179169499</c:v>
                </c:pt>
                <c:pt idx="48">
                  <c:v>410.44805668725598</c:v>
                </c:pt>
                <c:pt idx="49">
                  <c:v>425.265897767799</c:v>
                </c:pt>
                <c:pt idx="50">
                  <c:v>422.211003315234</c:v>
                </c:pt>
                <c:pt idx="51">
                  <c:v>419.55390722023702</c:v>
                </c:pt>
                <c:pt idx="52">
                  <c:v>420.24214288326198</c:v>
                </c:pt>
                <c:pt idx="53">
                  <c:v>429.51537129256599</c:v>
                </c:pt>
                <c:pt idx="54">
                  <c:v>430.12692205820798</c:v>
                </c:pt>
                <c:pt idx="55">
                  <c:v>432.50252565653301</c:v>
                </c:pt>
                <c:pt idx="56">
                  <c:v>429.71351136283698</c:v>
                </c:pt>
                <c:pt idx="57">
                  <c:v>423.70290998461797</c:v>
                </c:pt>
                <c:pt idx="58">
                  <c:v>419.94319137136802</c:v>
                </c:pt>
                <c:pt idx="59">
                  <c:v>418.487002264355</c:v>
                </c:pt>
                <c:pt idx="60">
                  <c:v>418.39489713203</c:v>
                </c:pt>
                <c:pt idx="61">
                  <c:v>433.19559016606399</c:v>
                </c:pt>
                <c:pt idx="62">
                  <c:v>430.52838839039902</c:v>
                </c:pt>
                <c:pt idx="63">
                  <c:v>430.890072358353</c:v>
                </c:pt>
                <c:pt idx="64">
                  <c:v>430.12271903224803</c:v>
                </c:pt>
                <c:pt idx="65">
                  <c:v>434.60993151172698</c:v>
                </c:pt>
                <c:pt idx="66">
                  <c:v>436.09771043201999</c:v>
                </c:pt>
                <c:pt idx="67">
                  <c:v>440.01058952959602</c:v>
                </c:pt>
                <c:pt idx="68">
                  <c:v>439.76827668597701</c:v>
                </c:pt>
                <c:pt idx="69">
                  <c:v>434.31183112964197</c:v>
                </c:pt>
                <c:pt idx="70">
                  <c:v>431.49962891227801</c:v>
                </c:pt>
                <c:pt idx="71">
                  <c:v>430.345405436541</c:v>
                </c:pt>
                <c:pt idx="72">
                  <c:v>428.16561586697401</c:v>
                </c:pt>
                <c:pt idx="73">
                  <c:v>440.305345595733</c:v>
                </c:pt>
                <c:pt idx="74">
                  <c:v>438.99819589906502</c:v>
                </c:pt>
                <c:pt idx="75">
                  <c:v>436.96955497158098</c:v>
                </c:pt>
                <c:pt idx="76">
                  <c:v>439.74653816376798</c:v>
                </c:pt>
                <c:pt idx="77">
                  <c:v>447.560084101055</c:v>
                </c:pt>
                <c:pt idx="78">
                  <c:v>446.22140879763401</c:v>
                </c:pt>
                <c:pt idx="79">
                  <c:v>449.53958203885298</c:v>
                </c:pt>
                <c:pt idx="80">
                  <c:v>446.20709431244899</c:v>
                </c:pt>
                <c:pt idx="81">
                  <c:v>437.52686061063798</c:v>
                </c:pt>
                <c:pt idx="82">
                  <c:v>434.13185035475698</c:v>
                </c:pt>
                <c:pt idx="83">
                  <c:v>434.975533103705</c:v>
                </c:pt>
                <c:pt idx="84">
                  <c:v>433.415687134243</c:v>
                </c:pt>
                <c:pt idx="85">
                  <c:v>444.97912948600901</c:v>
                </c:pt>
                <c:pt idx="86">
                  <c:v>443.77944650820501</c:v>
                </c:pt>
                <c:pt idx="87">
                  <c:v>439.78067476174198</c:v>
                </c:pt>
                <c:pt idx="88">
                  <c:v>441.46314517634897</c:v>
                </c:pt>
                <c:pt idx="89">
                  <c:v>450.23069678019601</c:v>
                </c:pt>
                <c:pt idx="90">
                  <c:v>450.30134961881498</c:v>
                </c:pt>
                <c:pt idx="91">
                  <c:v>454.031932930989</c:v>
                </c:pt>
                <c:pt idx="92">
                  <c:v>451.48312529115998</c:v>
                </c:pt>
                <c:pt idx="93">
                  <c:v>442.95637034967802</c:v>
                </c:pt>
                <c:pt idx="94">
                  <c:v>439.34123675013001</c:v>
                </c:pt>
                <c:pt idx="95">
                  <c:v>440.12738579770598</c:v>
                </c:pt>
                <c:pt idx="96">
                  <c:v>439.18345902088402</c:v>
                </c:pt>
                <c:pt idx="97">
                  <c:v>450.94603444058799</c:v>
                </c:pt>
                <c:pt idx="98">
                  <c:v>449.37445178414799</c:v>
                </c:pt>
                <c:pt idx="99">
                  <c:v>449.349016004872</c:v>
                </c:pt>
                <c:pt idx="100">
                  <c:v>446.97086619898403</c:v>
                </c:pt>
                <c:pt idx="101">
                  <c:v>454.775613849031</c:v>
                </c:pt>
                <c:pt idx="102">
                  <c:v>452.80469282235703</c:v>
                </c:pt>
                <c:pt idx="103">
                  <c:v>453.872485512845</c:v>
                </c:pt>
                <c:pt idx="104">
                  <c:v>450.25295835778701</c:v>
                </c:pt>
                <c:pt idx="105">
                  <c:v>444.299556880571</c:v>
                </c:pt>
                <c:pt idx="106">
                  <c:v>440.820805883346</c:v>
                </c:pt>
                <c:pt idx="107">
                  <c:v>439.96992189480397</c:v>
                </c:pt>
                <c:pt idx="108">
                  <c:v>437.12907548832698</c:v>
                </c:pt>
                <c:pt idx="109">
                  <c:v>447.29944223854102</c:v>
                </c:pt>
                <c:pt idx="110">
                  <c:v>447.49426496795002</c:v>
                </c:pt>
                <c:pt idx="111">
                  <c:v>441.32261227771102</c:v>
                </c:pt>
                <c:pt idx="112">
                  <c:v>441.31810333616897</c:v>
                </c:pt>
                <c:pt idx="113">
                  <c:v>448.104602247635</c:v>
                </c:pt>
                <c:pt idx="114">
                  <c:v>446.05547007422899</c:v>
                </c:pt>
                <c:pt idx="115">
                  <c:v>446.59489336717598</c:v>
                </c:pt>
                <c:pt idx="116">
                  <c:v>445.31055507130498</c:v>
                </c:pt>
                <c:pt idx="117">
                  <c:v>442.327492815212</c:v>
                </c:pt>
                <c:pt idx="118">
                  <c:v>438.42994685104799</c:v>
                </c:pt>
                <c:pt idx="119">
                  <c:v>438.87920208432598</c:v>
                </c:pt>
                <c:pt idx="120">
                  <c:v>435.99725914910499</c:v>
                </c:pt>
                <c:pt idx="121">
                  <c:v>447.12587940888102</c:v>
                </c:pt>
                <c:pt idx="122">
                  <c:v>444.53708545814999</c:v>
                </c:pt>
                <c:pt idx="123">
                  <c:v>436.07601423547698</c:v>
                </c:pt>
                <c:pt idx="124">
                  <c:v>436.83911327267998</c:v>
                </c:pt>
                <c:pt idx="125">
                  <c:v>449.096063909056</c:v>
                </c:pt>
                <c:pt idx="126">
                  <c:v>447.17294242265399</c:v>
                </c:pt>
                <c:pt idx="127">
                  <c:v>458.68324876242502</c:v>
                </c:pt>
                <c:pt idx="128">
                  <c:v>460.62486293807501</c:v>
                </c:pt>
                <c:pt idx="129">
                  <c:v>452.67031043777803</c:v>
                </c:pt>
                <c:pt idx="130">
                  <c:v>447.04707857246501</c:v>
                </c:pt>
                <c:pt idx="131">
                  <c:v>444.80210524629803</c:v>
                </c:pt>
                <c:pt idx="132">
                  <c:v>441.73577425625001</c:v>
                </c:pt>
                <c:pt idx="133">
                  <c:v>456.31810666096499</c:v>
                </c:pt>
                <c:pt idx="134">
                  <c:v>453.57662314533798</c:v>
                </c:pt>
                <c:pt idx="135">
                  <c:v>456.08150086280301</c:v>
                </c:pt>
                <c:pt idx="136">
                  <c:v>457.60955671988802</c:v>
                </c:pt>
                <c:pt idx="137">
                  <c:v>459.45386168133899</c:v>
                </c:pt>
                <c:pt idx="138">
                  <c:v>459.56222322447002</c:v>
                </c:pt>
                <c:pt idx="139">
                  <c:v>463.419079744062</c:v>
                </c:pt>
                <c:pt idx="140">
                  <c:v>460.85432492916198</c:v>
                </c:pt>
                <c:pt idx="141">
                  <c:v>461.13163648788498</c:v>
                </c:pt>
                <c:pt idx="142">
                  <c:v>455.58585449211898</c:v>
                </c:pt>
                <c:pt idx="143">
                  <c:v>452.99010472238899</c:v>
                </c:pt>
                <c:pt idx="144">
                  <c:v>449.92500291851502</c:v>
                </c:pt>
                <c:pt idx="145">
                  <c:v>459.32962358588497</c:v>
                </c:pt>
                <c:pt idx="146">
                  <c:v>456.50096903633499</c:v>
                </c:pt>
                <c:pt idx="147">
                  <c:v>457.00708273082398</c:v>
                </c:pt>
                <c:pt idx="148">
                  <c:v>459.13378838468702</c:v>
                </c:pt>
                <c:pt idx="149">
                  <c:v>460.98234313452099</c:v>
                </c:pt>
                <c:pt idx="150">
                  <c:v>459.06329356876802</c:v>
                </c:pt>
                <c:pt idx="151">
                  <c:v>462.718824570138</c:v>
                </c:pt>
                <c:pt idx="152">
                  <c:v>463.55784044935098</c:v>
                </c:pt>
                <c:pt idx="153">
                  <c:v>453.44441808788503</c:v>
                </c:pt>
                <c:pt idx="154">
                  <c:v>451.59588129376198</c:v>
                </c:pt>
                <c:pt idx="155">
                  <c:v>450.04973490939102</c:v>
                </c:pt>
                <c:pt idx="156">
                  <c:v>446.34080357574197</c:v>
                </c:pt>
                <c:pt idx="157">
                  <c:v>460.62467763365601</c:v>
                </c:pt>
                <c:pt idx="158">
                  <c:v>457.54744038172402</c:v>
                </c:pt>
                <c:pt idx="159">
                  <c:v>454.51237660384197</c:v>
                </c:pt>
                <c:pt idx="160">
                  <c:v>454.10269556092902</c:v>
                </c:pt>
                <c:pt idx="161">
                  <c:v>456.54633555006598</c:v>
                </c:pt>
                <c:pt idx="162">
                  <c:v>457.54712411984701</c:v>
                </c:pt>
                <c:pt idx="163">
                  <c:v>458.40673655454702</c:v>
                </c:pt>
                <c:pt idx="164">
                  <c:v>456.96504949009699</c:v>
                </c:pt>
                <c:pt idx="165">
                  <c:v>454.07918687749202</c:v>
                </c:pt>
                <c:pt idx="166">
                  <c:v>446.93656412847599</c:v>
                </c:pt>
                <c:pt idx="167">
                  <c:v>446.75396927247999</c:v>
                </c:pt>
                <c:pt idx="168">
                  <c:v>444.818781646182</c:v>
                </c:pt>
                <c:pt idx="169">
                  <c:v>455.30496414490398</c:v>
                </c:pt>
                <c:pt idx="170">
                  <c:v>454.12419239286402</c:v>
                </c:pt>
                <c:pt idx="171">
                  <c:v>452.79282457490899</c:v>
                </c:pt>
                <c:pt idx="172">
                  <c:v>454.74406715405001</c:v>
                </c:pt>
                <c:pt idx="173">
                  <c:v>456.32441616155398</c:v>
                </c:pt>
                <c:pt idx="174">
                  <c:v>456.67187855814501</c:v>
                </c:pt>
                <c:pt idx="175">
                  <c:v>457.58109801394301</c:v>
                </c:pt>
                <c:pt idx="176">
                  <c:v>456.63627079752501</c:v>
                </c:pt>
                <c:pt idx="177">
                  <c:v>453.818598953714</c:v>
                </c:pt>
                <c:pt idx="178">
                  <c:v>446.92352210750897</c:v>
                </c:pt>
                <c:pt idx="179">
                  <c:v>445.03449454783902</c:v>
                </c:pt>
                <c:pt idx="180">
                  <c:v>443.11441761025702</c:v>
                </c:pt>
                <c:pt idx="181">
                  <c:v>456.68940449725898</c:v>
                </c:pt>
                <c:pt idx="182">
                  <c:v>455.67748853804801</c:v>
                </c:pt>
                <c:pt idx="183">
                  <c:v>454.88439886274301</c:v>
                </c:pt>
                <c:pt idx="184">
                  <c:v>455.83017598601401</c:v>
                </c:pt>
                <c:pt idx="185">
                  <c:v>459.298703140361</c:v>
                </c:pt>
                <c:pt idx="186">
                  <c:v>460.16589582540598</c:v>
                </c:pt>
                <c:pt idx="187">
                  <c:v>466.30467333455499</c:v>
                </c:pt>
                <c:pt idx="188">
                  <c:v>466.92337270368199</c:v>
                </c:pt>
                <c:pt idx="189">
                  <c:v>455.23359558799098</c:v>
                </c:pt>
                <c:pt idx="190">
                  <c:v>450.95323976873499</c:v>
                </c:pt>
                <c:pt idx="191">
                  <c:v>451.57310807324302</c:v>
                </c:pt>
                <c:pt idx="192">
                  <c:v>448.12612997171402</c:v>
                </c:pt>
                <c:pt idx="193">
                  <c:v>460.28162365201399</c:v>
                </c:pt>
                <c:pt idx="194">
                  <c:v>459.24721113821198</c:v>
                </c:pt>
                <c:pt idx="195">
                  <c:v>461.59854168146302</c:v>
                </c:pt>
                <c:pt idx="196">
                  <c:v>461.16010248574599</c:v>
                </c:pt>
                <c:pt idx="197">
                  <c:v>467.46972205612798</c:v>
                </c:pt>
                <c:pt idx="198">
                  <c:v>468.16180516662502</c:v>
                </c:pt>
                <c:pt idx="199">
                  <c:v>469.02268501336999</c:v>
                </c:pt>
                <c:pt idx="200">
                  <c:v>468.51913674427601</c:v>
                </c:pt>
                <c:pt idx="201">
                  <c:v>460.63238162391798</c:v>
                </c:pt>
                <c:pt idx="202">
                  <c:v>454.71879485498198</c:v>
                </c:pt>
                <c:pt idx="203">
                  <c:v>455.40876849493202</c:v>
                </c:pt>
                <c:pt idx="204">
                  <c:v>454.51912649801199</c:v>
                </c:pt>
                <c:pt idx="205">
                  <c:v>460.62029633652497</c:v>
                </c:pt>
                <c:pt idx="206">
                  <c:v>458.96918454832701</c:v>
                </c:pt>
                <c:pt idx="207">
                  <c:v>456.37322049625402</c:v>
                </c:pt>
                <c:pt idx="208">
                  <c:v>458.08673870607203</c:v>
                </c:pt>
                <c:pt idx="209">
                  <c:v>463.445942561484</c:v>
                </c:pt>
                <c:pt idx="210">
                  <c:v>461.24292050320201</c:v>
                </c:pt>
                <c:pt idx="211">
                  <c:v>464.93220148720599</c:v>
                </c:pt>
                <c:pt idx="212">
                  <c:v>460.98447050709501</c:v>
                </c:pt>
                <c:pt idx="213">
                  <c:v>456.88823832179003</c:v>
                </c:pt>
                <c:pt idx="214">
                  <c:v>451.68124284364598</c:v>
                </c:pt>
                <c:pt idx="215">
                  <c:v>450.961363404103</c:v>
                </c:pt>
                <c:pt idx="216">
                  <c:v>451.28844450842098</c:v>
                </c:pt>
                <c:pt idx="217">
                  <c:v>462.07821710464998</c:v>
                </c:pt>
                <c:pt idx="218">
                  <c:v>461.60595160930501</c:v>
                </c:pt>
                <c:pt idx="219">
                  <c:v>464.16881402028997</c:v>
                </c:pt>
                <c:pt idx="220">
                  <c:v>466.38218662675598</c:v>
                </c:pt>
                <c:pt idx="221">
                  <c:v>469.38283873900099</c:v>
                </c:pt>
                <c:pt idx="222">
                  <c:v>467.65422961966101</c:v>
                </c:pt>
                <c:pt idx="223">
                  <c:v>471.58506654847298</c:v>
                </c:pt>
                <c:pt idx="224">
                  <c:v>467.11246138996103</c:v>
                </c:pt>
                <c:pt idx="225">
                  <c:v>459.230630319966</c:v>
                </c:pt>
                <c:pt idx="226">
                  <c:v>455.20526409700301</c:v>
                </c:pt>
                <c:pt idx="227">
                  <c:v>455.12947802117202</c:v>
                </c:pt>
                <c:pt idx="228">
                  <c:v>453.29508250825103</c:v>
                </c:pt>
                <c:pt idx="229">
                  <c:v>470.52407039220998</c:v>
                </c:pt>
                <c:pt idx="230">
                  <c:v>472.188150253689</c:v>
                </c:pt>
                <c:pt idx="231">
                  <c:v>472.41097123970798</c:v>
                </c:pt>
                <c:pt idx="232">
                  <c:v>472.87912026349602</c:v>
                </c:pt>
                <c:pt idx="233">
                  <c:v>477.94958918175399</c:v>
                </c:pt>
                <c:pt idx="234">
                  <c:v>478.812294020271</c:v>
                </c:pt>
                <c:pt idx="235">
                  <c:v>481.89822620000598</c:v>
                </c:pt>
                <c:pt idx="236">
                  <c:v>482.17535892736601</c:v>
                </c:pt>
                <c:pt idx="237">
                  <c:v>472.021953204672</c:v>
                </c:pt>
                <c:pt idx="238">
                  <c:v>467.44900414342197</c:v>
                </c:pt>
                <c:pt idx="239">
                  <c:v>469.87393977939399</c:v>
                </c:pt>
                <c:pt idx="240">
                  <c:v>470.14975362017901</c:v>
                </c:pt>
                <c:pt idx="241">
                  <c:v>487.684617321296</c:v>
                </c:pt>
                <c:pt idx="242">
                  <c:v>486.46057162102699</c:v>
                </c:pt>
                <c:pt idx="243">
                  <c:v>494.18998071847102</c:v>
                </c:pt>
                <c:pt idx="244">
                  <c:v>503.25627213843302</c:v>
                </c:pt>
                <c:pt idx="245">
                  <c:v>500.26287767751199</c:v>
                </c:pt>
                <c:pt idx="246">
                  <c:v>498.80262658909697</c:v>
                </c:pt>
                <c:pt idx="247">
                  <c:v>500.12396280853301</c:v>
                </c:pt>
                <c:pt idx="248">
                  <c:v>496.59191318939099</c:v>
                </c:pt>
                <c:pt idx="249">
                  <c:v>488.796672678839</c:v>
                </c:pt>
                <c:pt idx="250">
                  <c:v>484.16691157813398</c:v>
                </c:pt>
                <c:pt idx="251">
                  <c:v>490.51184234217698</c:v>
                </c:pt>
                <c:pt idx="252">
                  <c:v>491.49175508597898</c:v>
                </c:pt>
                <c:pt idx="253">
                  <c:v>508.19914517738903</c:v>
                </c:pt>
                <c:pt idx="254">
                  <c:v>505.60718935684901</c:v>
                </c:pt>
                <c:pt idx="255">
                  <c:v>506.08706038059802</c:v>
                </c:pt>
                <c:pt idx="256">
                  <c:v>504.57333986986401</c:v>
                </c:pt>
                <c:pt idx="257">
                  <c:v>504.98421423424901</c:v>
                </c:pt>
                <c:pt idx="258">
                  <c:v>501.89889840556401</c:v>
                </c:pt>
                <c:pt idx="259">
                  <c:v>505.471231857286</c:v>
                </c:pt>
                <c:pt idx="260">
                  <c:v>504.24900209834999</c:v>
                </c:pt>
                <c:pt idx="261">
                  <c:v>499.524848037975</c:v>
                </c:pt>
                <c:pt idx="262">
                  <c:v>495.16409636469001</c:v>
                </c:pt>
                <c:pt idx="263">
                  <c:v>495.24809623216203</c:v>
                </c:pt>
                <c:pt idx="264">
                  <c:v>496.93774354690203</c:v>
                </c:pt>
                <c:pt idx="265">
                  <c:v>522.42855527872405</c:v>
                </c:pt>
                <c:pt idx="266">
                  <c:v>522.57478034307996</c:v>
                </c:pt>
                <c:pt idx="267">
                  <c:v>520.98762031974297</c:v>
                </c:pt>
                <c:pt idx="268">
                  <c:v>520.59644132473602</c:v>
                </c:pt>
                <c:pt idx="269">
                  <c:v>526.16080886119903</c:v>
                </c:pt>
                <c:pt idx="270">
                  <c:v>521.96507825046695</c:v>
                </c:pt>
                <c:pt idx="271">
                  <c:v>525.88446416371198</c:v>
                </c:pt>
                <c:pt idx="272">
                  <c:v>521.28838162241595</c:v>
                </c:pt>
                <c:pt idx="273">
                  <c:v>516.75559215226701</c:v>
                </c:pt>
                <c:pt idx="274">
                  <c:v>512.37202776269999</c:v>
                </c:pt>
                <c:pt idx="275">
                  <c:v>513.79023437065996</c:v>
                </c:pt>
                <c:pt idx="276">
                  <c:v>514.96217682126496</c:v>
                </c:pt>
                <c:pt idx="277">
                  <c:v>540.31290734748995</c:v>
                </c:pt>
                <c:pt idx="278">
                  <c:v>541.166442450369</c:v>
                </c:pt>
                <c:pt idx="279">
                  <c:v>542.74006768492598</c:v>
                </c:pt>
                <c:pt idx="280">
                  <c:v>544.54</c:v>
                </c:pt>
              </c:numCache>
            </c:numRef>
          </c:val>
          <c:smooth val="0"/>
          <c:extLst>
            <c:ext xmlns:c16="http://schemas.microsoft.com/office/drawing/2014/chart" uri="{C3380CC4-5D6E-409C-BE32-E72D297353CC}">
              <c16:uniqueId val="{00000001-06BD-472E-BAD3-11FC5463F3AB}"/>
            </c:ext>
          </c:extLst>
        </c:ser>
        <c:ser>
          <c:idx val="1"/>
          <c:order val="1"/>
          <c:tx>
            <c:v>Jalisco mujeres</c:v>
          </c:tx>
          <c:spPr>
            <a:ln w="19050" cap="rnd">
              <a:solidFill>
                <a:srgbClr val="FFC000"/>
              </a:solidFill>
              <a:round/>
            </a:ln>
            <a:effectLst/>
          </c:spPr>
          <c:marker>
            <c:symbol val="none"/>
          </c:marker>
          <c:dLbls>
            <c:dLbl>
              <c:idx val="280"/>
              <c:layout>
                <c:manualLayout>
                  <c:x val="-0.62575402790471846"/>
                  <c:y val="9.5255504520268347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06BD-472E-BAD3-11FC5463F3A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'F100-101'!$A$7:$A$287</c:f>
              <c:numCache>
                <c:formatCode>mm/dd/yyyy</c:formatCode>
                <c:ptCount val="281"/>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numCache>
            </c:numRef>
          </c:cat>
          <c:val>
            <c:numRef>
              <c:f>'F100-101'!$K$7:$K$287</c:f>
              <c:numCache>
                <c:formatCode>#,###.00</c:formatCode>
                <c:ptCount val="281"/>
                <c:pt idx="0">
                  <c:v>261.29752608425002</c:v>
                </c:pt>
                <c:pt idx="1">
                  <c:v>271.00576927826398</c:v>
                </c:pt>
                <c:pt idx="2">
                  <c:v>280.74303534926503</c:v>
                </c:pt>
                <c:pt idx="3">
                  <c:v>278.51933060647701</c:v>
                </c:pt>
                <c:pt idx="4">
                  <c:v>280.10789205865802</c:v>
                </c:pt>
                <c:pt idx="5">
                  <c:v>283.61207255034901</c:v>
                </c:pt>
                <c:pt idx="6">
                  <c:v>285.71383303620797</c:v>
                </c:pt>
                <c:pt idx="7">
                  <c:v>296.09608077500098</c:v>
                </c:pt>
                <c:pt idx="8">
                  <c:v>295.27472257002398</c:v>
                </c:pt>
                <c:pt idx="9">
                  <c:v>294.85177083847498</c:v>
                </c:pt>
                <c:pt idx="10">
                  <c:v>298.52404880692899</c:v>
                </c:pt>
                <c:pt idx="11">
                  <c:v>295.88581095359399</c:v>
                </c:pt>
                <c:pt idx="12">
                  <c:v>297.68578237182999</c:v>
                </c:pt>
                <c:pt idx="13">
                  <c:v>307.56609556937502</c:v>
                </c:pt>
                <c:pt idx="14">
                  <c:v>312.45018945021502</c:v>
                </c:pt>
                <c:pt idx="15">
                  <c:v>310.66697411541497</c:v>
                </c:pt>
                <c:pt idx="16">
                  <c:v>313.970624854839</c:v>
                </c:pt>
                <c:pt idx="17">
                  <c:v>312.05191844914401</c:v>
                </c:pt>
                <c:pt idx="18">
                  <c:v>315.47929548276198</c:v>
                </c:pt>
                <c:pt idx="19">
                  <c:v>316.66639608883298</c:v>
                </c:pt>
                <c:pt idx="20">
                  <c:v>317.81001597562903</c:v>
                </c:pt>
                <c:pt idx="21">
                  <c:v>315.98386472115902</c:v>
                </c:pt>
                <c:pt idx="22">
                  <c:v>317.171592099691</c:v>
                </c:pt>
                <c:pt idx="23">
                  <c:v>317.99472168697798</c:v>
                </c:pt>
                <c:pt idx="24">
                  <c:v>320.12551881579498</c:v>
                </c:pt>
                <c:pt idx="25">
                  <c:v>328.34396106994501</c:v>
                </c:pt>
                <c:pt idx="26">
                  <c:v>328.15142343674398</c:v>
                </c:pt>
                <c:pt idx="27">
                  <c:v>329.04224190147301</c:v>
                </c:pt>
                <c:pt idx="28">
                  <c:v>327.50431119250499</c:v>
                </c:pt>
                <c:pt idx="29">
                  <c:v>331.551607183714</c:v>
                </c:pt>
                <c:pt idx="30">
                  <c:v>329.67010499942597</c:v>
                </c:pt>
                <c:pt idx="31">
                  <c:v>332.68281649077898</c:v>
                </c:pt>
                <c:pt idx="32">
                  <c:v>332.06314471098898</c:v>
                </c:pt>
                <c:pt idx="33">
                  <c:v>328.95141021552701</c:v>
                </c:pt>
                <c:pt idx="34">
                  <c:v>326.63025759209398</c:v>
                </c:pt>
                <c:pt idx="35">
                  <c:v>327.68565182337801</c:v>
                </c:pt>
                <c:pt idx="36">
                  <c:v>328.52880851088702</c:v>
                </c:pt>
                <c:pt idx="37">
                  <c:v>336.99056995001001</c:v>
                </c:pt>
                <c:pt idx="38">
                  <c:v>337.01368802398002</c:v>
                </c:pt>
                <c:pt idx="39">
                  <c:v>336.77714930449099</c:v>
                </c:pt>
                <c:pt idx="40">
                  <c:v>337.72154792961197</c:v>
                </c:pt>
                <c:pt idx="41">
                  <c:v>345.00322198754799</c:v>
                </c:pt>
                <c:pt idx="42">
                  <c:v>351.68653841099001</c:v>
                </c:pt>
                <c:pt idx="43">
                  <c:v>352.07997946536602</c:v>
                </c:pt>
                <c:pt idx="44">
                  <c:v>350.76651490916601</c:v>
                </c:pt>
                <c:pt idx="45">
                  <c:v>347.560992950225</c:v>
                </c:pt>
                <c:pt idx="46">
                  <c:v>344.79046338999001</c:v>
                </c:pt>
                <c:pt idx="47">
                  <c:v>344.92915122698003</c:v>
                </c:pt>
                <c:pt idx="48">
                  <c:v>346.39370525434299</c:v>
                </c:pt>
                <c:pt idx="49">
                  <c:v>354.633738429701</c:v>
                </c:pt>
                <c:pt idx="50">
                  <c:v>352.70804866491301</c:v>
                </c:pt>
                <c:pt idx="51">
                  <c:v>354.549386298282</c:v>
                </c:pt>
                <c:pt idx="52">
                  <c:v>355.76813298860901</c:v>
                </c:pt>
                <c:pt idx="53">
                  <c:v>360.79382482559498</c:v>
                </c:pt>
                <c:pt idx="54">
                  <c:v>360.148124768488</c:v>
                </c:pt>
                <c:pt idx="55">
                  <c:v>360.820288876674</c:v>
                </c:pt>
                <c:pt idx="56">
                  <c:v>359.23904986935202</c:v>
                </c:pt>
                <c:pt idx="57">
                  <c:v>355.75541746712503</c:v>
                </c:pt>
                <c:pt idx="58">
                  <c:v>352.48529700114398</c:v>
                </c:pt>
                <c:pt idx="59">
                  <c:v>351.84234049099598</c:v>
                </c:pt>
                <c:pt idx="60">
                  <c:v>352.65813507803199</c:v>
                </c:pt>
                <c:pt idx="61">
                  <c:v>361.47329965071498</c:v>
                </c:pt>
                <c:pt idx="62">
                  <c:v>360.33878924347698</c:v>
                </c:pt>
                <c:pt idx="63">
                  <c:v>364.75051038232601</c:v>
                </c:pt>
                <c:pt idx="64">
                  <c:v>364.13081112283697</c:v>
                </c:pt>
                <c:pt idx="65">
                  <c:v>365.48430328453799</c:v>
                </c:pt>
                <c:pt idx="66">
                  <c:v>367.34248468754203</c:v>
                </c:pt>
                <c:pt idx="67">
                  <c:v>368.47759480162102</c:v>
                </c:pt>
                <c:pt idx="68">
                  <c:v>369.01595388285699</c:v>
                </c:pt>
                <c:pt idx="69">
                  <c:v>366.35253727669499</c:v>
                </c:pt>
                <c:pt idx="70">
                  <c:v>363.512421294707</c:v>
                </c:pt>
                <c:pt idx="71">
                  <c:v>363.59428008640299</c:v>
                </c:pt>
                <c:pt idx="72">
                  <c:v>362.88724362154397</c:v>
                </c:pt>
                <c:pt idx="73">
                  <c:v>368.98977417852899</c:v>
                </c:pt>
                <c:pt idx="74">
                  <c:v>368.46832869974997</c:v>
                </c:pt>
                <c:pt idx="75">
                  <c:v>371.06927405939399</c:v>
                </c:pt>
                <c:pt idx="76">
                  <c:v>372.86710063296101</c:v>
                </c:pt>
                <c:pt idx="77">
                  <c:v>374.95815244270398</c:v>
                </c:pt>
                <c:pt idx="78">
                  <c:v>374.65580075509303</c:v>
                </c:pt>
                <c:pt idx="79">
                  <c:v>376.92424759981998</c:v>
                </c:pt>
                <c:pt idx="80">
                  <c:v>375.17855280041402</c:v>
                </c:pt>
                <c:pt idx="81">
                  <c:v>369.62006373023399</c:v>
                </c:pt>
                <c:pt idx="82">
                  <c:v>366.66555402620003</c:v>
                </c:pt>
                <c:pt idx="83">
                  <c:v>367.449504647732</c:v>
                </c:pt>
                <c:pt idx="84">
                  <c:v>368.10030344385001</c:v>
                </c:pt>
                <c:pt idx="85">
                  <c:v>375.47723935983498</c:v>
                </c:pt>
                <c:pt idx="86">
                  <c:v>374.674412543774</c:v>
                </c:pt>
                <c:pt idx="87">
                  <c:v>374.73683527653998</c:v>
                </c:pt>
                <c:pt idx="88">
                  <c:v>376.78606657261901</c:v>
                </c:pt>
                <c:pt idx="89">
                  <c:v>379.346519359458</c:v>
                </c:pt>
                <c:pt idx="90">
                  <c:v>379.86860834667101</c:v>
                </c:pt>
                <c:pt idx="91">
                  <c:v>383.856543323994</c:v>
                </c:pt>
                <c:pt idx="92">
                  <c:v>382.11735805361599</c:v>
                </c:pt>
                <c:pt idx="93">
                  <c:v>375.86787160234297</c:v>
                </c:pt>
                <c:pt idx="94">
                  <c:v>373.19161601039798</c:v>
                </c:pt>
                <c:pt idx="95">
                  <c:v>373.86653679232398</c:v>
                </c:pt>
                <c:pt idx="96">
                  <c:v>373.74796521637103</c:v>
                </c:pt>
                <c:pt idx="97">
                  <c:v>382.15898798135999</c:v>
                </c:pt>
                <c:pt idx="98">
                  <c:v>381.28088563521197</c:v>
                </c:pt>
                <c:pt idx="99">
                  <c:v>382.54259399834899</c:v>
                </c:pt>
                <c:pt idx="100">
                  <c:v>381.36366731503898</c:v>
                </c:pt>
                <c:pt idx="101">
                  <c:v>383.65987817924002</c:v>
                </c:pt>
                <c:pt idx="102">
                  <c:v>382.89101390240597</c:v>
                </c:pt>
                <c:pt idx="103">
                  <c:v>383.84622508857802</c:v>
                </c:pt>
                <c:pt idx="104">
                  <c:v>382.15855656078998</c:v>
                </c:pt>
                <c:pt idx="105">
                  <c:v>377.02690991476999</c:v>
                </c:pt>
                <c:pt idx="106">
                  <c:v>374.15439335374401</c:v>
                </c:pt>
                <c:pt idx="107">
                  <c:v>373.77298901348001</c:v>
                </c:pt>
                <c:pt idx="108">
                  <c:v>373.07312400775101</c:v>
                </c:pt>
                <c:pt idx="109">
                  <c:v>378.91916143522798</c:v>
                </c:pt>
                <c:pt idx="110">
                  <c:v>379.52278680122703</c:v>
                </c:pt>
                <c:pt idx="111">
                  <c:v>377.64527815056101</c:v>
                </c:pt>
                <c:pt idx="112">
                  <c:v>376.71179326757999</c:v>
                </c:pt>
                <c:pt idx="113">
                  <c:v>380.59755412952399</c:v>
                </c:pt>
                <c:pt idx="114">
                  <c:v>380.08089015223197</c:v>
                </c:pt>
                <c:pt idx="115">
                  <c:v>380.94546228322099</c:v>
                </c:pt>
                <c:pt idx="116">
                  <c:v>380.05438856868199</c:v>
                </c:pt>
                <c:pt idx="117">
                  <c:v>377.97643835267701</c:v>
                </c:pt>
                <c:pt idx="118">
                  <c:v>374.29104121586198</c:v>
                </c:pt>
                <c:pt idx="119">
                  <c:v>376.05902658342598</c:v>
                </c:pt>
                <c:pt idx="120">
                  <c:v>374.687939091548</c:v>
                </c:pt>
                <c:pt idx="121">
                  <c:v>381.16808903074201</c:v>
                </c:pt>
                <c:pt idx="122">
                  <c:v>379.57426417696001</c:v>
                </c:pt>
                <c:pt idx="123">
                  <c:v>375.62343531738901</c:v>
                </c:pt>
                <c:pt idx="124">
                  <c:v>377.34979158953701</c:v>
                </c:pt>
                <c:pt idx="125">
                  <c:v>384.36260817597298</c:v>
                </c:pt>
                <c:pt idx="126">
                  <c:v>383.90090800704701</c:v>
                </c:pt>
                <c:pt idx="127">
                  <c:v>405.05286276936698</c:v>
                </c:pt>
                <c:pt idx="128">
                  <c:v>424.37937492347601</c:v>
                </c:pt>
                <c:pt idx="129">
                  <c:v>417.9757720833</c:v>
                </c:pt>
                <c:pt idx="130">
                  <c:v>405.31157824379898</c:v>
                </c:pt>
                <c:pt idx="131">
                  <c:v>400.78155397816403</c:v>
                </c:pt>
                <c:pt idx="132">
                  <c:v>399.730960850668</c:v>
                </c:pt>
                <c:pt idx="133">
                  <c:v>406.58971285030202</c:v>
                </c:pt>
                <c:pt idx="134">
                  <c:v>403.03202528416398</c:v>
                </c:pt>
                <c:pt idx="135">
                  <c:v>417.34720502665698</c:v>
                </c:pt>
                <c:pt idx="136">
                  <c:v>416.97346190057999</c:v>
                </c:pt>
                <c:pt idx="137">
                  <c:v>404.443048787294</c:v>
                </c:pt>
                <c:pt idx="138">
                  <c:v>406.00043142189298</c:v>
                </c:pt>
                <c:pt idx="139">
                  <c:v>413.00272825960002</c:v>
                </c:pt>
                <c:pt idx="140">
                  <c:v>411.77346660859001</c:v>
                </c:pt>
                <c:pt idx="141">
                  <c:v>428.01710968818298</c:v>
                </c:pt>
                <c:pt idx="142">
                  <c:v>423.685427577474</c:v>
                </c:pt>
                <c:pt idx="143">
                  <c:v>419.43466599070399</c:v>
                </c:pt>
                <c:pt idx="144">
                  <c:v>418.02912032631599</c:v>
                </c:pt>
                <c:pt idx="145">
                  <c:v>412.53482423647699</c:v>
                </c:pt>
                <c:pt idx="146">
                  <c:v>411.76328541704203</c:v>
                </c:pt>
                <c:pt idx="147">
                  <c:v>419.59999485773699</c:v>
                </c:pt>
                <c:pt idx="148">
                  <c:v>421.23193103668899</c:v>
                </c:pt>
                <c:pt idx="149">
                  <c:v>411.67889107368501</c:v>
                </c:pt>
                <c:pt idx="150">
                  <c:v>408.84020100844998</c:v>
                </c:pt>
                <c:pt idx="151">
                  <c:v>412.75984224451798</c:v>
                </c:pt>
                <c:pt idx="152">
                  <c:v>422.78838119548999</c:v>
                </c:pt>
                <c:pt idx="153">
                  <c:v>412.95080709336401</c:v>
                </c:pt>
                <c:pt idx="154">
                  <c:v>419.666320958776</c:v>
                </c:pt>
                <c:pt idx="155">
                  <c:v>417.377494281189</c:v>
                </c:pt>
                <c:pt idx="156">
                  <c:v>406.90858908886099</c:v>
                </c:pt>
                <c:pt idx="157">
                  <c:v>418.319820579387</c:v>
                </c:pt>
                <c:pt idx="158">
                  <c:v>417.56572727271902</c:v>
                </c:pt>
                <c:pt idx="159">
                  <c:v>419.83807492949501</c:v>
                </c:pt>
                <c:pt idx="160">
                  <c:v>419.74892119342798</c:v>
                </c:pt>
                <c:pt idx="161">
                  <c:v>407.963531019985</c:v>
                </c:pt>
                <c:pt idx="162">
                  <c:v>411.19950184709501</c:v>
                </c:pt>
                <c:pt idx="163">
                  <c:v>411.94935811245898</c:v>
                </c:pt>
                <c:pt idx="164">
                  <c:v>412.961240096719</c:v>
                </c:pt>
                <c:pt idx="165">
                  <c:v>423.04038791216198</c:v>
                </c:pt>
                <c:pt idx="166">
                  <c:v>411.47158079179201</c:v>
                </c:pt>
                <c:pt idx="167">
                  <c:v>409.73637521292301</c:v>
                </c:pt>
                <c:pt idx="168">
                  <c:v>410.64792205504898</c:v>
                </c:pt>
                <c:pt idx="169">
                  <c:v>417.64005500586097</c:v>
                </c:pt>
                <c:pt idx="170">
                  <c:v>415.52431774840301</c:v>
                </c:pt>
                <c:pt idx="171">
                  <c:v>420.73428886545798</c:v>
                </c:pt>
                <c:pt idx="172">
                  <c:v>422.98887300915601</c:v>
                </c:pt>
                <c:pt idx="173">
                  <c:v>411.63645007731799</c:v>
                </c:pt>
                <c:pt idx="174">
                  <c:v>413.66799103301901</c:v>
                </c:pt>
                <c:pt idx="175">
                  <c:v>413.09278709702699</c:v>
                </c:pt>
                <c:pt idx="176">
                  <c:v>413.15068847160899</c:v>
                </c:pt>
                <c:pt idx="177">
                  <c:v>422.50628533877199</c:v>
                </c:pt>
                <c:pt idx="178">
                  <c:v>412.41285937327598</c:v>
                </c:pt>
                <c:pt idx="179">
                  <c:v>410.88870107633198</c:v>
                </c:pt>
                <c:pt idx="180">
                  <c:v>408.42847276708602</c:v>
                </c:pt>
                <c:pt idx="181">
                  <c:v>420.85213579122802</c:v>
                </c:pt>
                <c:pt idx="182">
                  <c:v>422.21721204124202</c:v>
                </c:pt>
                <c:pt idx="183">
                  <c:v>424.25506679531298</c:v>
                </c:pt>
                <c:pt idx="184">
                  <c:v>424.81292836430998</c:v>
                </c:pt>
                <c:pt idx="185">
                  <c:v>415.594626400256</c:v>
                </c:pt>
                <c:pt idx="186">
                  <c:v>414.84038762601</c:v>
                </c:pt>
                <c:pt idx="187">
                  <c:v>421.91362198246799</c:v>
                </c:pt>
                <c:pt idx="188">
                  <c:v>431.75839431855798</c:v>
                </c:pt>
                <c:pt idx="189">
                  <c:v>423.22784040189401</c:v>
                </c:pt>
                <c:pt idx="190">
                  <c:v>421.789064711565</c:v>
                </c:pt>
                <c:pt idx="191">
                  <c:v>421.163316090747</c:v>
                </c:pt>
                <c:pt idx="192">
                  <c:v>410.45914449173603</c:v>
                </c:pt>
                <c:pt idx="193">
                  <c:v>419.81383332843399</c:v>
                </c:pt>
                <c:pt idx="194">
                  <c:v>419.313292685254</c:v>
                </c:pt>
                <c:pt idx="195">
                  <c:v>425.32111082619298</c:v>
                </c:pt>
                <c:pt idx="196">
                  <c:v>424.13724882800301</c:v>
                </c:pt>
                <c:pt idx="197">
                  <c:v>418.93021192449299</c:v>
                </c:pt>
                <c:pt idx="198">
                  <c:v>420.07814748083899</c:v>
                </c:pt>
                <c:pt idx="199">
                  <c:v>420.08941341126598</c:v>
                </c:pt>
                <c:pt idx="200">
                  <c:v>426.08370913616898</c:v>
                </c:pt>
                <c:pt idx="201">
                  <c:v>424.71939285768002</c:v>
                </c:pt>
                <c:pt idx="202">
                  <c:v>418.923615990982</c:v>
                </c:pt>
                <c:pt idx="203">
                  <c:v>420.31158153087199</c:v>
                </c:pt>
                <c:pt idx="204">
                  <c:v>418.66246266780701</c:v>
                </c:pt>
                <c:pt idx="205">
                  <c:v>421.66045049734998</c:v>
                </c:pt>
                <c:pt idx="206">
                  <c:v>420.06956231802599</c:v>
                </c:pt>
                <c:pt idx="207">
                  <c:v>418.83561854909101</c:v>
                </c:pt>
                <c:pt idx="208">
                  <c:v>419.106392791654</c:v>
                </c:pt>
                <c:pt idx="209">
                  <c:v>414.675710184911</c:v>
                </c:pt>
                <c:pt idx="210">
                  <c:v>411.40548979970902</c:v>
                </c:pt>
                <c:pt idx="211">
                  <c:v>412.80474531049902</c:v>
                </c:pt>
                <c:pt idx="212">
                  <c:v>409.91732856469201</c:v>
                </c:pt>
                <c:pt idx="213">
                  <c:v>417.82905611985097</c:v>
                </c:pt>
                <c:pt idx="214">
                  <c:v>414.02122738642402</c:v>
                </c:pt>
                <c:pt idx="215">
                  <c:v>413.42285704533799</c:v>
                </c:pt>
                <c:pt idx="216">
                  <c:v>412.87341367486698</c:v>
                </c:pt>
                <c:pt idx="217">
                  <c:v>416.81107875146802</c:v>
                </c:pt>
                <c:pt idx="218">
                  <c:v>415.77282835415201</c:v>
                </c:pt>
                <c:pt idx="219">
                  <c:v>421.78633204412102</c:v>
                </c:pt>
                <c:pt idx="220">
                  <c:v>423.57072015324502</c:v>
                </c:pt>
                <c:pt idx="221">
                  <c:v>415.908023772852</c:v>
                </c:pt>
                <c:pt idx="222">
                  <c:v>413.59724989425598</c:v>
                </c:pt>
                <c:pt idx="223">
                  <c:v>416.81413237884698</c:v>
                </c:pt>
                <c:pt idx="224">
                  <c:v>413.37453787366201</c:v>
                </c:pt>
                <c:pt idx="225">
                  <c:v>407.71600443929202</c:v>
                </c:pt>
                <c:pt idx="226">
                  <c:v>404.76609631309202</c:v>
                </c:pt>
                <c:pt idx="227">
                  <c:v>402.56869221821398</c:v>
                </c:pt>
                <c:pt idx="228">
                  <c:v>400.40234954377797</c:v>
                </c:pt>
                <c:pt idx="229">
                  <c:v>418.59773363851502</c:v>
                </c:pt>
                <c:pt idx="230">
                  <c:v>420.633243822699</c:v>
                </c:pt>
                <c:pt idx="231">
                  <c:v>426.02830695040399</c:v>
                </c:pt>
                <c:pt idx="232">
                  <c:v>426.62028445586299</c:v>
                </c:pt>
                <c:pt idx="233">
                  <c:v>422.64182674144899</c:v>
                </c:pt>
                <c:pt idx="234">
                  <c:v>421.56407854867899</c:v>
                </c:pt>
                <c:pt idx="235">
                  <c:v>421.17503862586398</c:v>
                </c:pt>
                <c:pt idx="236">
                  <c:v>421.29363123372201</c:v>
                </c:pt>
                <c:pt idx="237">
                  <c:v>414.34986588674502</c:v>
                </c:pt>
                <c:pt idx="238">
                  <c:v>411.52364898615298</c:v>
                </c:pt>
                <c:pt idx="239">
                  <c:v>413.92089970193501</c:v>
                </c:pt>
                <c:pt idx="240">
                  <c:v>414.20435639171598</c:v>
                </c:pt>
                <c:pt idx="241">
                  <c:v>432.78060508985698</c:v>
                </c:pt>
                <c:pt idx="242">
                  <c:v>431.96372966348298</c:v>
                </c:pt>
                <c:pt idx="243">
                  <c:v>442.26230648271201</c:v>
                </c:pt>
                <c:pt idx="244">
                  <c:v>449.91076743416397</c:v>
                </c:pt>
                <c:pt idx="245">
                  <c:v>441.91056347845699</c:v>
                </c:pt>
                <c:pt idx="246">
                  <c:v>439.64955828485301</c:v>
                </c:pt>
                <c:pt idx="247">
                  <c:v>437.59353374781301</c:v>
                </c:pt>
                <c:pt idx="248">
                  <c:v>434.782701660378</c:v>
                </c:pt>
                <c:pt idx="249">
                  <c:v>429.467639343656</c:v>
                </c:pt>
                <c:pt idx="250">
                  <c:v>425.50468779303901</c:v>
                </c:pt>
                <c:pt idx="251">
                  <c:v>431.45750413390198</c:v>
                </c:pt>
                <c:pt idx="252">
                  <c:v>431.89813015347198</c:v>
                </c:pt>
                <c:pt idx="253">
                  <c:v>447.144899101715</c:v>
                </c:pt>
                <c:pt idx="254">
                  <c:v>444.99451107684803</c:v>
                </c:pt>
                <c:pt idx="255">
                  <c:v>449.27738741236197</c:v>
                </c:pt>
                <c:pt idx="256">
                  <c:v>447.19385462162398</c:v>
                </c:pt>
                <c:pt idx="257">
                  <c:v>439.077985216022</c:v>
                </c:pt>
                <c:pt idx="258">
                  <c:v>435.08126501973101</c:v>
                </c:pt>
                <c:pt idx="259">
                  <c:v>435.45320235393501</c:v>
                </c:pt>
                <c:pt idx="260">
                  <c:v>434.52214927260098</c:v>
                </c:pt>
                <c:pt idx="261">
                  <c:v>431.92764513398703</c:v>
                </c:pt>
                <c:pt idx="262">
                  <c:v>428.38392346899002</c:v>
                </c:pt>
                <c:pt idx="263">
                  <c:v>427.225062968413</c:v>
                </c:pt>
                <c:pt idx="264">
                  <c:v>428.11010434071</c:v>
                </c:pt>
                <c:pt idx="265">
                  <c:v>449.371665734479</c:v>
                </c:pt>
                <c:pt idx="266">
                  <c:v>448.328121969054</c:v>
                </c:pt>
                <c:pt idx="267">
                  <c:v>448.88965953445</c:v>
                </c:pt>
                <c:pt idx="268">
                  <c:v>448.03637320067202</c:v>
                </c:pt>
                <c:pt idx="269">
                  <c:v>450.949522235627</c:v>
                </c:pt>
                <c:pt idx="270">
                  <c:v>446.931349267477</c:v>
                </c:pt>
                <c:pt idx="271">
                  <c:v>448.03017690405699</c:v>
                </c:pt>
                <c:pt idx="272">
                  <c:v>443.94066145408402</c:v>
                </c:pt>
                <c:pt idx="273">
                  <c:v>446.57229162485697</c:v>
                </c:pt>
                <c:pt idx="274">
                  <c:v>443.60833056611</c:v>
                </c:pt>
                <c:pt idx="275">
                  <c:v>445.389464352326</c:v>
                </c:pt>
                <c:pt idx="276">
                  <c:v>446.32423433324402</c:v>
                </c:pt>
                <c:pt idx="277">
                  <c:v>468.40761120185999</c:v>
                </c:pt>
                <c:pt idx="278">
                  <c:v>467.96566882214199</c:v>
                </c:pt>
                <c:pt idx="279">
                  <c:v>471.78443978845502</c:v>
                </c:pt>
                <c:pt idx="280">
                  <c:v>472.89</c:v>
                </c:pt>
              </c:numCache>
            </c:numRef>
          </c:val>
          <c:smooth val="0"/>
          <c:extLst>
            <c:ext xmlns:c16="http://schemas.microsoft.com/office/drawing/2014/chart" uri="{C3380CC4-5D6E-409C-BE32-E72D297353CC}">
              <c16:uniqueId val="{00000003-06BD-472E-BAD3-11FC5463F3AB}"/>
            </c:ext>
          </c:extLst>
        </c:ser>
        <c:ser>
          <c:idx val="2"/>
          <c:order val="2"/>
          <c:tx>
            <c:v>Nacional hombres</c:v>
          </c:tx>
          <c:spPr>
            <a:ln w="19050" cap="rnd">
              <a:solidFill>
                <a:srgbClr val="393D3F"/>
              </a:solidFill>
              <a:round/>
            </a:ln>
            <a:effectLst/>
          </c:spPr>
          <c:marker>
            <c:symbol val="none"/>
          </c:marker>
          <c:dLbls>
            <c:dLbl>
              <c:idx val="280"/>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06BD-472E-BAD3-11FC5463F3A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'F100-101'!$A$7:$A$287</c:f>
              <c:numCache>
                <c:formatCode>mm/dd/yyyy</c:formatCode>
                <c:ptCount val="281"/>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numCache>
            </c:numRef>
          </c:cat>
          <c:val>
            <c:numRef>
              <c:f>'F100-101'!$L$7:$L$287</c:f>
              <c:numCache>
                <c:formatCode>#,###.00</c:formatCode>
                <c:ptCount val="281"/>
                <c:pt idx="0">
                  <c:v>377.80292718818498</c:v>
                </c:pt>
                <c:pt idx="1">
                  <c:v>398.70931014626399</c:v>
                </c:pt>
                <c:pt idx="2">
                  <c:v>389.76670753956802</c:v>
                </c:pt>
                <c:pt idx="3">
                  <c:v>393.503600259282</c:v>
                </c:pt>
                <c:pt idx="4">
                  <c:v>396.51382100875799</c:v>
                </c:pt>
                <c:pt idx="5">
                  <c:v>402.40217730338702</c:v>
                </c:pt>
                <c:pt idx="6">
                  <c:v>403.38843928476501</c:v>
                </c:pt>
                <c:pt idx="7">
                  <c:v>398.72688317088898</c:v>
                </c:pt>
                <c:pt idx="8">
                  <c:v>396.90505650382102</c:v>
                </c:pt>
                <c:pt idx="9">
                  <c:v>396.42697847977701</c:v>
                </c:pt>
                <c:pt idx="10">
                  <c:v>397.26453500486502</c:v>
                </c:pt>
                <c:pt idx="11">
                  <c:v>395.105326718171</c:v>
                </c:pt>
                <c:pt idx="12">
                  <c:v>399.61586013478097</c:v>
                </c:pt>
                <c:pt idx="13">
                  <c:v>419.71580856846703</c:v>
                </c:pt>
                <c:pt idx="14">
                  <c:v>411.42624387744502</c:v>
                </c:pt>
                <c:pt idx="15">
                  <c:v>414.95837395167302</c:v>
                </c:pt>
                <c:pt idx="16">
                  <c:v>418.522921365331</c:v>
                </c:pt>
                <c:pt idx="17">
                  <c:v>418.86898825180498</c:v>
                </c:pt>
                <c:pt idx="18">
                  <c:v>425.63551570700702</c:v>
                </c:pt>
                <c:pt idx="19">
                  <c:v>421.18691868353199</c:v>
                </c:pt>
                <c:pt idx="20">
                  <c:v>419.743694485726</c:v>
                </c:pt>
                <c:pt idx="21">
                  <c:v>417.92823617112902</c:v>
                </c:pt>
                <c:pt idx="22">
                  <c:v>417.22467297579101</c:v>
                </c:pt>
                <c:pt idx="23">
                  <c:v>415.58242621045599</c:v>
                </c:pt>
                <c:pt idx="24">
                  <c:v>421.90497101363002</c:v>
                </c:pt>
                <c:pt idx="25">
                  <c:v>438.67459314989998</c:v>
                </c:pt>
                <c:pt idx="26">
                  <c:v>436.93801113559101</c:v>
                </c:pt>
                <c:pt idx="27">
                  <c:v>430.496514717271</c:v>
                </c:pt>
                <c:pt idx="28">
                  <c:v>426.45975380121899</c:v>
                </c:pt>
                <c:pt idx="29">
                  <c:v>434.14446451369099</c:v>
                </c:pt>
                <c:pt idx="30">
                  <c:v>432.33553562208499</c:v>
                </c:pt>
                <c:pt idx="31">
                  <c:v>432.77944508856899</c:v>
                </c:pt>
                <c:pt idx="32">
                  <c:v>430.30259731539701</c:v>
                </c:pt>
                <c:pt idx="33">
                  <c:v>426.530044256682</c:v>
                </c:pt>
                <c:pt idx="34">
                  <c:v>423.21997848923399</c:v>
                </c:pt>
                <c:pt idx="35">
                  <c:v>423.573003076492</c:v>
                </c:pt>
                <c:pt idx="36">
                  <c:v>423.92833499286701</c:v>
                </c:pt>
                <c:pt idx="37">
                  <c:v>440.66337338680802</c:v>
                </c:pt>
                <c:pt idx="38">
                  <c:v>438.67741125630602</c:v>
                </c:pt>
                <c:pt idx="39">
                  <c:v>434.16708352577501</c:v>
                </c:pt>
                <c:pt idx="40">
                  <c:v>434.09140586358302</c:v>
                </c:pt>
                <c:pt idx="41">
                  <c:v>443.73198120136999</c:v>
                </c:pt>
                <c:pt idx="42">
                  <c:v>443.41327486292403</c:v>
                </c:pt>
                <c:pt idx="43">
                  <c:v>447.78228064204399</c:v>
                </c:pt>
                <c:pt idx="44">
                  <c:v>446.15890698267498</c:v>
                </c:pt>
                <c:pt idx="45">
                  <c:v>439.30560935978502</c:v>
                </c:pt>
                <c:pt idx="46">
                  <c:v>436.082667292407</c:v>
                </c:pt>
                <c:pt idx="47">
                  <c:v>436.16757481699</c:v>
                </c:pt>
                <c:pt idx="48">
                  <c:v>436.70895130942603</c:v>
                </c:pt>
                <c:pt idx="49">
                  <c:v>451.57171664151798</c:v>
                </c:pt>
                <c:pt idx="50">
                  <c:v>448.20025824701997</c:v>
                </c:pt>
                <c:pt idx="51">
                  <c:v>442.24050782260298</c:v>
                </c:pt>
                <c:pt idx="52">
                  <c:v>442.370934414901</c:v>
                </c:pt>
                <c:pt idx="53">
                  <c:v>452.977925184311</c:v>
                </c:pt>
                <c:pt idx="54">
                  <c:v>452.09356503681101</c:v>
                </c:pt>
                <c:pt idx="55">
                  <c:v>454.47992672378803</c:v>
                </c:pt>
                <c:pt idx="56">
                  <c:v>450.72032200031799</c:v>
                </c:pt>
                <c:pt idx="57">
                  <c:v>443.73095426771698</c:v>
                </c:pt>
                <c:pt idx="58">
                  <c:v>439.56649705558198</c:v>
                </c:pt>
                <c:pt idx="59">
                  <c:v>437.87815012889803</c:v>
                </c:pt>
                <c:pt idx="60">
                  <c:v>438.95689839071503</c:v>
                </c:pt>
                <c:pt idx="61">
                  <c:v>456.83884983871201</c:v>
                </c:pt>
                <c:pt idx="62">
                  <c:v>453.87372552460403</c:v>
                </c:pt>
                <c:pt idx="63">
                  <c:v>450.54846264184903</c:v>
                </c:pt>
                <c:pt idx="64">
                  <c:v>448.66661927592099</c:v>
                </c:pt>
                <c:pt idx="65">
                  <c:v>457.19358846095002</c:v>
                </c:pt>
                <c:pt idx="66">
                  <c:v>457.43629224661902</c:v>
                </c:pt>
                <c:pt idx="67">
                  <c:v>460.54804300380903</c:v>
                </c:pt>
                <c:pt idx="68">
                  <c:v>458.15171191062001</c:v>
                </c:pt>
                <c:pt idx="69">
                  <c:v>452.535310564094</c:v>
                </c:pt>
                <c:pt idx="70">
                  <c:v>449.48417764058399</c:v>
                </c:pt>
                <c:pt idx="71">
                  <c:v>450.17353355114602</c:v>
                </c:pt>
                <c:pt idx="72">
                  <c:v>449.854056776194</c:v>
                </c:pt>
                <c:pt idx="73">
                  <c:v>465.15036052664499</c:v>
                </c:pt>
                <c:pt idx="74">
                  <c:v>463.23424621702998</c:v>
                </c:pt>
                <c:pt idx="75">
                  <c:v>458.87294962092</c:v>
                </c:pt>
                <c:pt idx="76">
                  <c:v>459.23458618598897</c:v>
                </c:pt>
                <c:pt idx="77">
                  <c:v>468.236910858729</c:v>
                </c:pt>
                <c:pt idx="78">
                  <c:v>466.60522439803799</c:v>
                </c:pt>
                <c:pt idx="79">
                  <c:v>470.31094514583202</c:v>
                </c:pt>
                <c:pt idx="80">
                  <c:v>466.38995309218501</c:v>
                </c:pt>
                <c:pt idx="81">
                  <c:v>458.00701827358898</c:v>
                </c:pt>
                <c:pt idx="82">
                  <c:v>453.839709853003</c:v>
                </c:pt>
                <c:pt idx="83">
                  <c:v>455.363080578976</c:v>
                </c:pt>
                <c:pt idx="84">
                  <c:v>455.405882144739</c:v>
                </c:pt>
                <c:pt idx="85">
                  <c:v>471.09326288042701</c:v>
                </c:pt>
                <c:pt idx="86">
                  <c:v>468.35825047556602</c:v>
                </c:pt>
                <c:pt idx="87">
                  <c:v>463.67805299578799</c:v>
                </c:pt>
                <c:pt idx="88">
                  <c:v>464.03623657990801</c:v>
                </c:pt>
                <c:pt idx="89">
                  <c:v>472.95521024314098</c:v>
                </c:pt>
                <c:pt idx="90">
                  <c:v>472.02150422499301</c:v>
                </c:pt>
                <c:pt idx="91">
                  <c:v>474.03860813090301</c:v>
                </c:pt>
                <c:pt idx="92">
                  <c:v>470.62129390035398</c:v>
                </c:pt>
                <c:pt idx="93">
                  <c:v>463.50961003757499</c:v>
                </c:pt>
                <c:pt idx="94">
                  <c:v>459.355737384203</c:v>
                </c:pt>
                <c:pt idx="95">
                  <c:v>459.98186268269097</c:v>
                </c:pt>
                <c:pt idx="96">
                  <c:v>460.00204948040198</c:v>
                </c:pt>
                <c:pt idx="97">
                  <c:v>475.125604455239</c:v>
                </c:pt>
                <c:pt idx="98">
                  <c:v>472.60107515275303</c:v>
                </c:pt>
                <c:pt idx="99">
                  <c:v>468.88931114938703</c:v>
                </c:pt>
                <c:pt idx="100">
                  <c:v>466.52499289177399</c:v>
                </c:pt>
                <c:pt idx="101">
                  <c:v>474.50624941443402</c:v>
                </c:pt>
                <c:pt idx="102">
                  <c:v>472.183256108053</c:v>
                </c:pt>
                <c:pt idx="103">
                  <c:v>474.10528583317699</c:v>
                </c:pt>
                <c:pt idx="104">
                  <c:v>470.57993086837598</c:v>
                </c:pt>
                <c:pt idx="105">
                  <c:v>463.82419863123198</c:v>
                </c:pt>
                <c:pt idx="106">
                  <c:v>459.60964201223197</c:v>
                </c:pt>
                <c:pt idx="107">
                  <c:v>457.16732175859102</c:v>
                </c:pt>
                <c:pt idx="108">
                  <c:v>456.28287937234001</c:v>
                </c:pt>
                <c:pt idx="109">
                  <c:v>472.674070763663</c:v>
                </c:pt>
                <c:pt idx="110">
                  <c:v>471.92785383688903</c:v>
                </c:pt>
                <c:pt idx="111">
                  <c:v>461.729428541321</c:v>
                </c:pt>
                <c:pt idx="112">
                  <c:v>460.30168822340403</c:v>
                </c:pt>
                <c:pt idx="113">
                  <c:v>468.75618835760002</c:v>
                </c:pt>
                <c:pt idx="114">
                  <c:v>466.70567820617703</c:v>
                </c:pt>
                <c:pt idx="115">
                  <c:v>468.26522516148998</c:v>
                </c:pt>
                <c:pt idx="116">
                  <c:v>465.63714123511801</c:v>
                </c:pt>
                <c:pt idx="117">
                  <c:v>459.528815758208</c:v>
                </c:pt>
                <c:pt idx="118">
                  <c:v>453.792234691055</c:v>
                </c:pt>
                <c:pt idx="119">
                  <c:v>452.81529590613701</c:v>
                </c:pt>
                <c:pt idx="120">
                  <c:v>451.879020004155</c:v>
                </c:pt>
                <c:pt idx="121">
                  <c:v>466.44613345741197</c:v>
                </c:pt>
                <c:pt idx="122">
                  <c:v>462.303792605186</c:v>
                </c:pt>
                <c:pt idx="123">
                  <c:v>452.250266786228</c:v>
                </c:pt>
                <c:pt idx="124">
                  <c:v>453.345428744115</c:v>
                </c:pt>
                <c:pt idx="125">
                  <c:v>465.07223140951101</c:v>
                </c:pt>
                <c:pt idx="126">
                  <c:v>463.63037429044402</c:v>
                </c:pt>
                <c:pt idx="127">
                  <c:v>468.416626988274</c:v>
                </c:pt>
                <c:pt idx="128">
                  <c:v>465.87299897505602</c:v>
                </c:pt>
                <c:pt idx="129">
                  <c:v>457.64662821886901</c:v>
                </c:pt>
                <c:pt idx="130">
                  <c:v>453.71087571433998</c:v>
                </c:pt>
                <c:pt idx="131">
                  <c:v>451.10305235780999</c:v>
                </c:pt>
                <c:pt idx="132">
                  <c:v>450.43823967633</c:v>
                </c:pt>
                <c:pt idx="133">
                  <c:v>468.21746177918402</c:v>
                </c:pt>
                <c:pt idx="134">
                  <c:v>464.34452470581698</c:v>
                </c:pt>
                <c:pt idx="135">
                  <c:v>459.79389070443</c:v>
                </c:pt>
                <c:pt idx="136">
                  <c:v>460.84756010348701</c:v>
                </c:pt>
                <c:pt idx="137">
                  <c:v>469.66698372748601</c:v>
                </c:pt>
                <c:pt idx="138">
                  <c:v>468.11912937660401</c:v>
                </c:pt>
                <c:pt idx="139">
                  <c:v>471.170211327647</c:v>
                </c:pt>
                <c:pt idx="140">
                  <c:v>468.30470418321801</c:v>
                </c:pt>
                <c:pt idx="141">
                  <c:v>461.85961432652903</c:v>
                </c:pt>
                <c:pt idx="142">
                  <c:v>456.93115452014803</c:v>
                </c:pt>
                <c:pt idx="143">
                  <c:v>454.63709948413299</c:v>
                </c:pt>
                <c:pt idx="144">
                  <c:v>451.98759232566698</c:v>
                </c:pt>
                <c:pt idx="145">
                  <c:v>467.11237207712003</c:v>
                </c:pt>
                <c:pt idx="146">
                  <c:v>464.92198770005399</c:v>
                </c:pt>
                <c:pt idx="147">
                  <c:v>460.24282034500902</c:v>
                </c:pt>
                <c:pt idx="148">
                  <c:v>462.37970869390199</c:v>
                </c:pt>
                <c:pt idx="149">
                  <c:v>470.33980284853499</c:v>
                </c:pt>
                <c:pt idx="150">
                  <c:v>466.70807330333997</c:v>
                </c:pt>
                <c:pt idx="151">
                  <c:v>470.19069582704901</c:v>
                </c:pt>
                <c:pt idx="152">
                  <c:v>467.27448303260502</c:v>
                </c:pt>
                <c:pt idx="153">
                  <c:v>458.95452237724299</c:v>
                </c:pt>
                <c:pt idx="154">
                  <c:v>455.19720129126301</c:v>
                </c:pt>
                <c:pt idx="155">
                  <c:v>453.451097203529</c:v>
                </c:pt>
                <c:pt idx="156">
                  <c:v>454.05199218650898</c:v>
                </c:pt>
                <c:pt idx="157">
                  <c:v>471.55792838774101</c:v>
                </c:pt>
                <c:pt idx="158">
                  <c:v>468.23765356292301</c:v>
                </c:pt>
                <c:pt idx="159">
                  <c:v>460.45340749650802</c:v>
                </c:pt>
                <c:pt idx="160">
                  <c:v>459.74216604533399</c:v>
                </c:pt>
                <c:pt idx="161">
                  <c:v>466.43264549811499</c:v>
                </c:pt>
                <c:pt idx="162">
                  <c:v>466.18127567320403</c:v>
                </c:pt>
                <c:pt idx="163">
                  <c:v>470.00141583386301</c:v>
                </c:pt>
                <c:pt idx="164">
                  <c:v>467.72676544156099</c:v>
                </c:pt>
                <c:pt idx="165">
                  <c:v>460.54951052887498</c:v>
                </c:pt>
                <c:pt idx="166">
                  <c:v>456.17612557671703</c:v>
                </c:pt>
                <c:pt idx="167">
                  <c:v>453.781455904935</c:v>
                </c:pt>
                <c:pt idx="168">
                  <c:v>453.06269306323497</c:v>
                </c:pt>
                <c:pt idx="169">
                  <c:v>468.396557563393</c:v>
                </c:pt>
                <c:pt idx="170">
                  <c:v>466.87972396689702</c:v>
                </c:pt>
                <c:pt idx="171">
                  <c:v>461.63082805748599</c:v>
                </c:pt>
                <c:pt idx="172">
                  <c:v>463.553182021699</c:v>
                </c:pt>
                <c:pt idx="173">
                  <c:v>470.09675229420799</c:v>
                </c:pt>
                <c:pt idx="174">
                  <c:v>468.60140252087803</c:v>
                </c:pt>
                <c:pt idx="175">
                  <c:v>472.78845132091402</c:v>
                </c:pt>
                <c:pt idx="176">
                  <c:v>469.48462608813998</c:v>
                </c:pt>
                <c:pt idx="177">
                  <c:v>461.316758344265</c:v>
                </c:pt>
                <c:pt idx="178">
                  <c:v>456.21485438211101</c:v>
                </c:pt>
                <c:pt idx="179">
                  <c:v>456.33752150287899</c:v>
                </c:pt>
                <c:pt idx="180">
                  <c:v>455.23094248543902</c:v>
                </c:pt>
                <c:pt idx="181">
                  <c:v>473.09025978912302</c:v>
                </c:pt>
                <c:pt idx="182">
                  <c:v>471.17952433041501</c:v>
                </c:pt>
                <c:pt idx="183">
                  <c:v>465.53362144190299</c:v>
                </c:pt>
                <c:pt idx="184">
                  <c:v>466.99168554685502</c:v>
                </c:pt>
                <c:pt idx="185">
                  <c:v>476.22831341422199</c:v>
                </c:pt>
                <c:pt idx="186">
                  <c:v>473.57493758790599</c:v>
                </c:pt>
                <c:pt idx="187">
                  <c:v>478.91426266459803</c:v>
                </c:pt>
                <c:pt idx="188">
                  <c:v>476.52583444225002</c:v>
                </c:pt>
                <c:pt idx="189">
                  <c:v>467.681903478013</c:v>
                </c:pt>
                <c:pt idx="190">
                  <c:v>463.57067478598401</c:v>
                </c:pt>
                <c:pt idx="191">
                  <c:v>463.80360508666899</c:v>
                </c:pt>
                <c:pt idx="192">
                  <c:v>463.50717609002101</c:v>
                </c:pt>
                <c:pt idx="193">
                  <c:v>478.59121650601099</c:v>
                </c:pt>
                <c:pt idx="194">
                  <c:v>475.275110381236</c:v>
                </c:pt>
                <c:pt idx="195">
                  <c:v>470.964143665351</c:v>
                </c:pt>
                <c:pt idx="196">
                  <c:v>471.19995564399602</c:v>
                </c:pt>
                <c:pt idx="197">
                  <c:v>481.496403258957</c:v>
                </c:pt>
                <c:pt idx="198">
                  <c:v>479.84501308609401</c:v>
                </c:pt>
                <c:pt idx="199">
                  <c:v>483.29847251064399</c:v>
                </c:pt>
                <c:pt idx="200">
                  <c:v>479.99628338264301</c:v>
                </c:pt>
                <c:pt idx="201">
                  <c:v>470.57664275381001</c:v>
                </c:pt>
                <c:pt idx="202">
                  <c:v>465.80329797460303</c:v>
                </c:pt>
                <c:pt idx="203">
                  <c:v>465.370485034431</c:v>
                </c:pt>
                <c:pt idx="204">
                  <c:v>465.48114041109699</c:v>
                </c:pt>
                <c:pt idx="205">
                  <c:v>475.18395571040901</c:v>
                </c:pt>
                <c:pt idx="206">
                  <c:v>472.76743821010899</c:v>
                </c:pt>
                <c:pt idx="207">
                  <c:v>467.36347146345599</c:v>
                </c:pt>
                <c:pt idx="208">
                  <c:v>467.50698896872302</c:v>
                </c:pt>
                <c:pt idx="209">
                  <c:v>476.59046198501102</c:v>
                </c:pt>
                <c:pt idx="210">
                  <c:v>473.75972571921398</c:v>
                </c:pt>
                <c:pt idx="211">
                  <c:v>476.83627569547502</c:v>
                </c:pt>
                <c:pt idx="212">
                  <c:v>472.69601132516402</c:v>
                </c:pt>
                <c:pt idx="213">
                  <c:v>465.25042986023499</c:v>
                </c:pt>
                <c:pt idx="214">
                  <c:v>460.58849359154698</c:v>
                </c:pt>
                <c:pt idx="215">
                  <c:v>458.49008729054799</c:v>
                </c:pt>
                <c:pt idx="216">
                  <c:v>460.52320370574199</c:v>
                </c:pt>
                <c:pt idx="217">
                  <c:v>473.81077334257401</c:v>
                </c:pt>
                <c:pt idx="218">
                  <c:v>474.00587594662198</c:v>
                </c:pt>
                <c:pt idx="219">
                  <c:v>471.85829933468801</c:v>
                </c:pt>
                <c:pt idx="220">
                  <c:v>473.41170773202202</c:v>
                </c:pt>
                <c:pt idx="221">
                  <c:v>481.67530347903801</c:v>
                </c:pt>
                <c:pt idx="222">
                  <c:v>479.796060191197</c:v>
                </c:pt>
                <c:pt idx="223">
                  <c:v>482.891288005023</c:v>
                </c:pt>
                <c:pt idx="224">
                  <c:v>478.08485889424003</c:v>
                </c:pt>
                <c:pt idx="225">
                  <c:v>470.067781245974</c:v>
                </c:pt>
                <c:pt idx="226">
                  <c:v>465.99919538643502</c:v>
                </c:pt>
                <c:pt idx="227">
                  <c:v>465.07951457924003</c:v>
                </c:pt>
                <c:pt idx="228">
                  <c:v>464.49662948942</c:v>
                </c:pt>
                <c:pt idx="229">
                  <c:v>486.633559665593</c:v>
                </c:pt>
                <c:pt idx="230">
                  <c:v>488.57613500324999</c:v>
                </c:pt>
                <c:pt idx="231">
                  <c:v>485.16341277204401</c:v>
                </c:pt>
                <c:pt idx="232">
                  <c:v>485.996742424974</c:v>
                </c:pt>
                <c:pt idx="233">
                  <c:v>493.70384615384597</c:v>
                </c:pt>
                <c:pt idx="234">
                  <c:v>492.45643133041</c:v>
                </c:pt>
                <c:pt idx="235">
                  <c:v>496.76643176097298</c:v>
                </c:pt>
                <c:pt idx="236">
                  <c:v>495.56017642519498</c:v>
                </c:pt>
                <c:pt idx="237">
                  <c:v>486.75488685997999</c:v>
                </c:pt>
                <c:pt idx="238">
                  <c:v>482.33622805086901</c:v>
                </c:pt>
                <c:pt idx="239">
                  <c:v>481.81513735689998</c:v>
                </c:pt>
                <c:pt idx="240">
                  <c:v>482.53359506862802</c:v>
                </c:pt>
                <c:pt idx="241">
                  <c:v>502.13113756141598</c:v>
                </c:pt>
                <c:pt idx="242">
                  <c:v>501.699992609155</c:v>
                </c:pt>
                <c:pt idx="243">
                  <c:v>503.86184045002699</c:v>
                </c:pt>
                <c:pt idx="244">
                  <c:v>515.49114557231303</c:v>
                </c:pt>
                <c:pt idx="245">
                  <c:v>519.60885834856197</c:v>
                </c:pt>
                <c:pt idx="246">
                  <c:v>514.82049342814105</c:v>
                </c:pt>
                <c:pt idx="247">
                  <c:v>508.86914318156403</c:v>
                </c:pt>
                <c:pt idx="248">
                  <c:v>505.10049737176303</c:v>
                </c:pt>
                <c:pt idx="249">
                  <c:v>502.391178015798</c:v>
                </c:pt>
                <c:pt idx="250">
                  <c:v>497.83234210381198</c:v>
                </c:pt>
                <c:pt idx="251">
                  <c:v>502.40997078709501</c:v>
                </c:pt>
                <c:pt idx="252">
                  <c:v>503.43867339001201</c:v>
                </c:pt>
                <c:pt idx="253">
                  <c:v>523.61994292713905</c:v>
                </c:pt>
                <c:pt idx="254">
                  <c:v>521.38245773485903</c:v>
                </c:pt>
                <c:pt idx="255">
                  <c:v>513.99610557662004</c:v>
                </c:pt>
                <c:pt idx="256">
                  <c:v>512.731180943043</c:v>
                </c:pt>
                <c:pt idx="257">
                  <c:v>519.77086818064595</c:v>
                </c:pt>
                <c:pt idx="258">
                  <c:v>516.05065281636598</c:v>
                </c:pt>
                <c:pt idx="259">
                  <c:v>517.97082202987303</c:v>
                </c:pt>
                <c:pt idx="260">
                  <c:v>515.57524859744206</c:v>
                </c:pt>
                <c:pt idx="261">
                  <c:v>509.11278601408401</c:v>
                </c:pt>
                <c:pt idx="262">
                  <c:v>504.68349226815297</c:v>
                </c:pt>
                <c:pt idx="263">
                  <c:v>503.989835734574</c:v>
                </c:pt>
                <c:pt idx="264">
                  <c:v>505.52752045896301</c:v>
                </c:pt>
                <c:pt idx="265">
                  <c:v>533.55678607142204</c:v>
                </c:pt>
                <c:pt idx="266">
                  <c:v>533.64381136483996</c:v>
                </c:pt>
                <c:pt idx="267">
                  <c:v>530.01455421566402</c:v>
                </c:pt>
                <c:pt idx="268">
                  <c:v>528.95854025776202</c:v>
                </c:pt>
                <c:pt idx="269">
                  <c:v>536.66132694881901</c:v>
                </c:pt>
                <c:pt idx="270">
                  <c:v>531.78866990593599</c:v>
                </c:pt>
                <c:pt idx="271">
                  <c:v>534.81103189966495</c:v>
                </c:pt>
                <c:pt idx="272">
                  <c:v>529.95630307827798</c:v>
                </c:pt>
                <c:pt idx="273">
                  <c:v>522.00053415321395</c:v>
                </c:pt>
                <c:pt idx="274">
                  <c:v>517.935831603819</c:v>
                </c:pt>
                <c:pt idx="275">
                  <c:v>519.25088565600799</c:v>
                </c:pt>
                <c:pt idx="276">
                  <c:v>520.61519086323301</c:v>
                </c:pt>
                <c:pt idx="277">
                  <c:v>549.89960812338995</c:v>
                </c:pt>
                <c:pt idx="278">
                  <c:v>551.57213993408595</c:v>
                </c:pt>
                <c:pt idx="279">
                  <c:v>551.37831800232095</c:v>
                </c:pt>
                <c:pt idx="280">
                  <c:v>553.44000000000005</c:v>
                </c:pt>
              </c:numCache>
            </c:numRef>
          </c:val>
          <c:smooth val="0"/>
          <c:extLst>
            <c:ext xmlns:c16="http://schemas.microsoft.com/office/drawing/2014/chart" uri="{C3380CC4-5D6E-409C-BE32-E72D297353CC}">
              <c16:uniqueId val="{00000005-06BD-472E-BAD3-11FC5463F3AB}"/>
            </c:ext>
          </c:extLst>
        </c:ser>
        <c:ser>
          <c:idx val="3"/>
          <c:order val="3"/>
          <c:tx>
            <c:v>Nacional mujeres</c:v>
          </c:tx>
          <c:spPr>
            <a:ln w="19050" cap="rnd">
              <a:solidFill>
                <a:srgbClr val="7C878E"/>
              </a:solidFill>
              <a:round/>
            </a:ln>
            <a:effectLst/>
          </c:spPr>
          <c:marker>
            <c:symbol val="none"/>
          </c:marker>
          <c:dLbls>
            <c:dLbl>
              <c:idx val="280"/>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06BD-472E-BAD3-11FC5463F3A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'F100-101'!$A$7:$A$287</c:f>
              <c:numCache>
                <c:formatCode>mm/dd/yyyy</c:formatCode>
                <c:ptCount val="281"/>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numCache>
            </c:numRef>
          </c:cat>
          <c:val>
            <c:numRef>
              <c:f>'F100-101'!$M$7:$M$287</c:f>
              <c:numCache>
                <c:formatCode>#,###.00</c:formatCode>
                <c:ptCount val="281"/>
                <c:pt idx="0">
                  <c:v>307.21640435235201</c:v>
                </c:pt>
                <c:pt idx="1">
                  <c:v>320.45875121171099</c:v>
                </c:pt>
                <c:pt idx="2">
                  <c:v>318.745572512742</c:v>
                </c:pt>
                <c:pt idx="3">
                  <c:v>320.05785564637102</c:v>
                </c:pt>
                <c:pt idx="4">
                  <c:v>320.76736014515001</c:v>
                </c:pt>
                <c:pt idx="5">
                  <c:v>323.22737286723799</c:v>
                </c:pt>
                <c:pt idx="6">
                  <c:v>324.59665131584001</c:v>
                </c:pt>
                <c:pt idx="7">
                  <c:v>321.56730548805899</c:v>
                </c:pt>
                <c:pt idx="8">
                  <c:v>319.919872485844</c:v>
                </c:pt>
                <c:pt idx="9">
                  <c:v>320.00009023838902</c:v>
                </c:pt>
                <c:pt idx="10">
                  <c:v>321.92920109088402</c:v>
                </c:pt>
                <c:pt idx="11">
                  <c:v>320.73097935701401</c:v>
                </c:pt>
                <c:pt idx="12">
                  <c:v>323.64659727652298</c:v>
                </c:pt>
                <c:pt idx="13">
                  <c:v>337.87611461036403</c:v>
                </c:pt>
                <c:pt idx="14">
                  <c:v>336.936384053371</c:v>
                </c:pt>
                <c:pt idx="15">
                  <c:v>339.20324527242599</c:v>
                </c:pt>
                <c:pt idx="16">
                  <c:v>342.023791685486</c:v>
                </c:pt>
                <c:pt idx="17">
                  <c:v>339.85826677872501</c:v>
                </c:pt>
                <c:pt idx="18">
                  <c:v>344.41709772451998</c:v>
                </c:pt>
                <c:pt idx="19">
                  <c:v>341.84420545076102</c:v>
                </c:pt>
                <c:pt idx="20">
                  <c:v>342.03547544851199</c:v>
                </c:pt>
                <c:pt idx="21">
                  <c:v>341.11660867832302</c:v>
                </c:pt>
                <c:pt idx="22">
                  <c:v>341.65402585024799</c:v>
                </c:pt>
                <c:pt idx="23">
                  <c:v>341.51873612290598</c:v>
                </c:pt>
                <c:pt idx="24">
                  <c:v>346.009415511268</c:v>
                </c:pt>
                <c:pt idx="25">
                  <c:v>357.31993735791502</c:v>
                </c:pt>
                <c:pt idx="26">
                  <c:v>356.76751957464597</c:v>
                </c:pt>
                <c:pt idx="27">
                  <c:v>354.85144567643903</c:v>
                </c:pt>
                <c:pt idx="28">
                  <c:v>351.575228849533</c:v>
                </c:pt>
                <c:pt idx="29">
                  <c:v>355.54891629441801</c:v>
                </c:pt>
                <c:pt idx="30">
                  <c:v>353.74936421068298</c:v>
                </c:pt>
                <c:pt idx="31">
                  <c:v>354.12149657830003</c:v>
                </c:pt>
                <c:pt idx="32">
                  <c:v>353.07574578209199</c:v>
                </c:pt>
                <c:pt idx="33">
                  <c:v>350.670920477636</c:v>
                </c:pt>
                <c:pt idx="34">
                  <c:v>347.86439360961299</c:v>
                </c:pt>
                <c:pt idx="35">
                  <c:v>348.62851340854701</c:v>
                </c:pt>
                <c:pt idx="36">
                  <c:v>349.50129401462402</c:v>
                </c:pt>
                <c:pt idx="37">
                  <c:v>362.29124254446299</c:v>
                </c:pt>
                <c:pt idx="38">
                  <c:v>361.69422492724101</c:v>
                </c:pt>
                <c:pt idx="39">
                  <c:v>360.851332653969</c:v>
                </c:pt>
                <c:pt idx="40">
                  <c:v>360.63963822114698</c:v>
                </c:pt>
                <c:pt idx="41">
                  <c:v>366.18658642831502</c:v>
                </c:pt>
                <c:pt idx="42">
                  <c:v>366.24105298412599</c:v>
                </c:pt>
                <c:pt idx="43">
                  <c:v>367.84829906370697</c:v>
                </c:pt>
                <c:pt idx="44">
                  <c:v>367.24531979453798</c:v>
                </c:pt>
                <c:pt idx="45">
                  <c:v>363.63630670284903</c:v>
                </c:pt>
                <c:pt idx="46">
                  <c:v>361.06500474839697</c:v>
                </c:pt>
                <c:pt idx="47">
                  <c:v>360.99995181344298</c:v>
                </c:pt>
                <c:pt idx="48">
                  <c:v>362.53466076726397</c:v>
                </c:pt>
                <c:pt idx="49">
                  <c:v>373.64389275139098</c:v>
                </c:pt>
                <c:pt idx="50">
                  <c:v>371.12473019667999</c:v>
                </c:pt>
                <c:pt idx="51">
                  <c:v>369.05057020089998</c:v>
                </c:pt>
                <c:pt idx="52">
                  <c:v>368.38063351178602</c:v>
                </c:pt>
                <c:pt idx="53">
                  <c:v>374.69333389181401</c:v>
                </c:pt>
                <c:pt idx="54">
                  <c:v>373.54686550647398</c:v>
                </c:pt>
                <c:pt idx="55">
                  <c:v>375.59310241722801</c:v>
                </c:pt>
                <c:pt idx="56">
                  <c:v>373.22100232591202</c:v>
                </c:pt>
                <c:pt idx="57">
                  <c:v>367.158409122715</c:v>
                </c:pt>
                <c:pt idx="58">
                  <c:v>363.69861453497998</c:v>
                </c:pt>
                <c:pt idx="59">
                  <c:v>362.85051203184599</c:v>
                </c:pt>
                <c:pt idx="60">
                  <c:v>364.78839492121699</c:v>
                </c:pt>
                <c:pt idx="61">
                  <c:v>378.42424001192398</c:v>
                </c:pt>
                <c:pt idx="62">
                  <c:v>376.553266820712</c:v>
                </c:pt>
                <c:pt idx="63">
                  <c:v>376.32711799371702</c:v>
                </c:pt>
                <c:pt idx="64">
                  <c:v>374.83926055932398</c:v>
                </c:pt>
                <c:pt idx="65">
                  <c:v>379.14359724609699</c:v>
                </c:pt>
                <c:pt idx="66">
                  <c:v>378.96185574728202</c:v>
                </c:pt>
                <c:pt idx="67">
                  <c:v>380.22571437373301</c:v>
                </c:pt>
                <c:pt idx="68">
                  <c:v>378.90302601904199</c:v>
                </c:pt>
                <c:pt idx="69">
                  <c:v>375.29113229620702</c:v>
                </c:pt>
                <c:pt idx="70">
                  <c:v>372.77457184025798</c:v>
                </c:pt>
                <c:pt idx="71">
                  <c:v>373.883470891819</c:v>
                </c:pt>
                <c:pt idx="72">
                  <c:v>374.58366214724299</c:v>
                </c:pt>
                <c:pt idx="73">
                  <c:v>387.48056534194399</c:v>
                </c:pt>
                <c:pt idx="74">
                  <c:v>386.44445677153902</c:v>
                </c:pt>
                <c:pt idx="75">
                  <c:v>384.24933024183099</c:v>
                </c:pt>
                <c:pt idx="76">
                  <c:v>383.91876422997899</c:v>
                </c:pt>
                <c:pt idx="77">
                  <c:v>388.05065135278898</c:v>
                </c:pt>
                <c:pt idx="78">
                  <c:v>386.55165160392698</c:v>
                </c:pt>
                <c:pt idx="79">
                  <c:v>388.59758479307101</c:v>
                </c:pt>
                <c:pt idx="80">
                  <c:v>386.37258373652099</c:v>
                </c:pt>
                <c:pt idx="81">
                  <c:v>380.515091766159</c:v>
                </c:pt>
                <c:pt idx="82">
                  <c:v>376.78860370544697</c:v>
                </c:pt>
                <c:pt idx="83">
                  <c:v>377.808026243754</c:v>
                </c:pt>
                <c:pt idx="84">
                  <c:v>378.68590011091402</c:v>
                </c:pt>
                <c:pt idx="85">
                  <c:v>392.30272624266598</c:v>
                </c:pt>
                <c:pt idx="86">
                  <c:v>390.68110471425399</c:v>
                </c:pt>
                <c:pt idx="87">
                  <c:v>388.90500099799698</c:v>
                </c:pt>
                <c:pt idx="88">
                  <c:v>389.25906856110902</c:v>
                </c:pt>
                <c:pt idx="89">
                  <c:v>393.36846129892501</c:v>
                </c:pt>
                <c:pt idx="90">
                  <c:v>392.26558506191202</c:v>
                </c:pt>
                <c:pt idx="91">
                  <c:v>392.87677682344901</c:v>
                </c:pt>
                <c:pt idx="92">
                  <c:v>391.02024028637402</c:v>
                </c:pt>
                <c:pt idx="93">
                  <c:v>385.42332514145301</c:v>
                </c:pt>
                <c:pt idx="94">
                  <c:v>382.74988700114699</c:v>
                </c:pt>
                <c:pt idx="95">
                  <c:v>383.258774360671</c:v>
                </c:pt>
                <c:pt idx="96">
                  <c:v>383.39752989381498</c:v>
                </c:pt>
                <c:pt idx="97">
                  <c:v>397.83347772278302</c:v>
                </c:pt>
                <c:pt idx="98">
                  <c:v>396.49765322155798</c:v>
                </c:pt>
                <c:pt idx="99">
                  <c:v>393.91679564963499</c:v>
                </c:pt>
                <c:pt idx="100">
                  <c:v>392.63444867268902</c:v>
                </c:pt>
                <c:pt idx="101">
                  <c:v>395.38950798386998</c:v>
                </c:pt>
                <c:pt idx="102">
                  <c:v>393.295871235444</c:v>
                </c:pt>
                <c:pt idx="103">
                  <c:v>397.13602073624901</c:v>
                </c:pt>
                <c:pt idx="104">
                  <c:v>394.95135487648503</c:v>
                </c:pt>
                <c:pt idx="105">
                  <c:v>388.17570826850402</c:v>
                </c:pt>
                <c:pt idx="106">
                  <c:v>385.17114064216702</c:v>
                </c:pt>
                <c:pt idx="107">
                  <c:v>383.043170935717</c:v>
                </c:pt>
                <c:pt idx="108">
                  <c:v>383.07607768025298</c:v>
                </c:pt>
                <c:pt idx="109">
                  <c:v>397.47424303699199</c:v>
                </c:pt>
                <c:pt idx="110">
                  <c:v>397.83414811960898</c:v>
                </c:pt>
                <c:pt idx="111">
                  <c:v>391.59818666503298</c:v>
                </c:pt>
                <c:pt idx="112">
                  <c:v>390.70739098040201</c:v>
                </c:pt>
                <c:pt idx="113">
                  <c:v>395.20209195529299</c:v>
                </c:pt>
                <c:pt idx="114">
                  <c:v>394.34764156314299</c:v>
                </c:pt>
                <c:pt idx="115">
                  <c:v>395.72068850661702</c:v>
                </c:pt>
                <c:pt idx="116">
                  <c:v>393.88447405167</c:v>
                </c:pt>
                <c:pt idx="117">
                  <c:v>389.29309818359502</c:v>
                </c:pt>
                <c:pt idx="118">
                  <c:v>386.83721048590201</c:v>
                </c:pt>
                <c:pt idx="119">
                  <c:v>385.61315276023601</c:v>
                </c:pt>
                <c:pt idx="120">
                  <c:v>384.98962180833701</c:v>
                </c:pt>
                <c:pt idx="121">
                  <c:v>397.07368279413998</c:v>
                </c:pt>
                <c:pt idx="122">
                  <c:v>394.24499067263099</c:v>
                </c:pt>
                <c:pt idx="123">
                  <c:v>387.08165310712099</c:v>
                </c:pt>
                <c:pt idx="124">
                  <c:v>388.17877562493697</c:v>
                </c:pt>
                <c:pt idx="125">
                  <c:v>395.52476493953702</c:v>
                </c:pt>
                <c:pt idx="126">
                  <c:v>394.766693677528</c:v>
                </c:pt>
                <c:pt idx="127">
                  <c:v>398.99810307733799</c:v>
                </c:pt>
                <c:pt idx="128">
                  <c:v>399.26204158260799</c:v>
                </c:pt>
                <c:pt idx="129">
                  <c:v>393.00687935712699</c:v>
                </c:pt>
                <c:pt idx="130">
                  <c:v>389.98831554516602</c:v>
                </c:pt>
                <c:pt idx="131">
                  <c:v>386.87126636586299</c:v>
                </c:pt>
                <c:pt idx="132">
                  <c:v>386.55734685846102</c:v>
                </c:pt>
                <c:pt idx="133">
                  <c:v>403.77682804441901</c:v>
                </c:pt>
                <c:pt idx="134">
                  <c:v>399.38044983384401</c:v>
                </c:pt>
                <c:pt idx="135">
                  <c:v>398.56488564527899</c:v>
                </c:pt>
                <c:pt idx="136">
                  <c:v>398.918626279987</c:v>
                </c:pt>
                <c:pt idx="137">
                  <c:v>402.76932644528301</c:v>
                </c:pt>
                <c:pt idx="138">
                  <c:v>401.59388094833901</c:v>
                </c:pt>
                <c:pt idx="139">
                  <c:v>403.68777188283502</c:v>
                </c:pt>
                <c:pt idx="140">
                  <c:v>402.50716348167703</c:v>
                </c:pt>
                <c:pt idx="141">
                  <c:v>399.84606030438601</c:v>
                </c:pt>
                <c:pt idx="142">
                  <c:v>396.308572007078</c:v>
                </c:pt>
                <c:pt idx="143">
                  <c:v>393.48202126019902</c:v>
                </c:pt>
                <c:pt idx="144">
                  <c:v>391.429967331684</c:v>
                </c:pt>
                <c:pt idx="145">
                  <c:v>403.65429858963603</c:v>
                </c:pt>
                <c:pt idx="146">
                  <c:v>402.88442496189703</c:v>
                </c:pt>
                <c:pt idx="147">
                  <c:v>400.757542993313</c:v>
                </c:pt>
                <c:pt idx="148">
                  <c:v>402.34657651035002</c:v>
                </c:pt>
                <c:pt idx="149">
                  <c:v>404.73891216452103</c:v>
                </c:pt>
                <c:pt idx="150">
                  <c:v>401.16268131784102</c:v>
                </c:pt>
                <c:pt idx="151">
                  <c:v>404.03451981814698</c:v>
                </c:pt>
                <c:pt idx="152">
                  <c:v>403.24760534292301</c:v>
                </c:pt>
                <c:pt idx="153">
                  <c:v>396.54976353413099</c:v>
                </c:pt>
                <c:pt idx="154">
                  <c:v>394.95547794021002</c:v>
                </c:pt>
                <c:pt idx="155">
                  <c:v>392.38626427965602</c:v>
                </c:pt>
                <c:pt idx="156">
                  <c:v>392.13943239013901</c:v>
                </c:pt>
                <c:pt idx="157">
                  <c:v>407.32309667143198</c:v>
                </c:pt>
                <c:pt idx="158">
                  <c:v>405.94387069759</c:v>
                </c:pt>
                <c:pt idx="159">
                  <c:v>401.18417845911802</c:v>
                </c:pt>
                <c:pt idx="160">
                  <c:v>401.32665094437198</c:v>
                </c:pt>
                <c:pt idx="161">
                  <c:v>403.16969233293401</c:v>
                </c:pt>
                <c:pt idx="162">
                  <c:v>402.56535029373902</c:v>
                </c:pt>
                <c:pt idx="163">
                  <c:v>406.49026216955201</c:v>
                </c:pt>
                <c:pt idx="164">
                  <c:v>405.52530225270402</c:v>
                </c:pt>
                <c:pt idx="165">
                  <c:v>400.61305834758502</c:v>
                </c:pt>
                <c:pt idx="166">
                  <c:v>397.67445788844202</c:v>
                </c:pt>
                <c:pt idx="167">
                  <c:v>394.49474302103999</c:v>
                </c:pt>
                <c:pt idx="168">
                  <c:v>394.03751317756598</c:v>
                </c:pt>
                <c:pt idx="169">
                  <c:v>407.61632918660001</c:v>
                </c:pt>
                <c:pt idx="170">
                  <c:v>407.05597790293399</c:v>
                </c:pt>
                <c:pt idx="171">
                  <c:v>403.692805227257</c:v>
                </c:pt>
                <c:pt idx="172">
                  <c:v>405.52200263584399</c:v>
                </c:pt>
                <c:pt idx="173">
                  <c:v>407.50626768693002</c:v>
                </c:pt>
                <c:pt idx="174">
                  <c:v>406.11919442127697</c:v>
                </c:pt>
                <c:pt idx="175">
                  <c:v>410.03922311292399</c:v>
                </c:pt>
                <c:pt idx="176">
                  <c:v>407.75829551259397</c:v>
                </c:pt>
                <c:pt idx="177">
                  <c:v>402.576177678688</c:v>
                </c:pt>
                <c:pt idx="178">
                  <c:v>398.73685344099698</c:v>
                </c:pt>
                <c:pt idx="179">
                  <c:v>397.58841150489098</c:v>
                </c:pt>
                <c:pt idx="180">
                  <c:v>396.503338928814</c:v>
                </c:pt>
                <c:pt idx="181">
                  <c:v>414.44209800869299</c:v>
                </c:pt>
                <c:pt idx="182">
                  <c:v>413.392523734392</c:v>
                </c:pt>
                <c:pt idx="183">
                  <c:v>408.78659493342502</c:v>
                </c:pt>
                <c:pt idx="184">
                  <c:v>410.44982790312298</c:v>
                </c:pt>
                <c:pt idx="185">
                  <c:v>414.50239347936099</c:v>
                </c:pt>
                <c:pt idx="186">
                  <c:v>412.29119617006199</c:v>
                </c:pt>
                <c:pt idx="187">
                  <c:v>417.734948272162</c:v>
                </c:pt>
                <c:pt idx="188">
                  <c:v>417.11977909936502</c:v>
                </c:pt>
                <c:pt idx="189">
                  <c:v>409.60930380305598</c:v>
                </c:pt>
                <c:pt idx="190">
                  <c:v>406.52298704940301</c:v>
                </c:pt>
                <c:pt idx="191">
                  <c:v>406.32750610404599</c:v>
                </c:pt>
                <c:pt idx="192">
                  <c:v>405.01018907212898</c:v>
                </c:pt>
                <c:pt idx="193">
                  <c:v>419.32557751899401</c:v>
                </c:pt>
                <c:pt idx="194">
                  <c:v>417.52606038786001</c:v>
                </c:pt>
                <c:pt idx="195">
                  <c:v>414.94185374953798</c:v>
                </c:pt>
                <c:pt idx="196">
                  <c:v>415.41503688310399</c:v>
                </c:pt>
                <c:pt idx="197">
                  <c:v>422.15275201621898</c:v>
                </c:pt>
                <c:pt idx="198">
                  <c:v>420.65296705867303</c:v>
                </c:pt>
                <c:pt idx="199">
                  <c:v>422.94170428672498</c:v>
                </c:pt>
                <c:pt idx="200">
                  <c:v>421.56717322368598</c:v>
                </c:pt>
                <c:pt idx="201">
                  <c:v>413.80911778945602</c:v>
                </c:pt>
                <c:pt idx="202">
                  <c:v>409.77360577249198</c:v>
                </c:pt>
                <c:pt idx="203">
                  <c:v>409.27102930425298</c:v>
                </c:pt>
                <c:pt idx="204">
                  <c:v>408.46751079698601</c:v>
                </c:pt>
                <c:pt idx="205">
                  <c:v>417.95782523280297</c:v>
                </c:pt>
                <c:pt idx="206">
                  <c:v>416.10188265836302</c:v>
                </c:pt>
                <c:pt idx="207">
                  <c:v>411.65333369999399</c:v>
                </c:pt>
                <c:pt idx="208">
                  <c:v>411.40506750509002</c:v>
                </c:pt>
                <c:pt idx="209">
                  <c:v>417.56208403770597</c:v>
                </c:pt>
                <c:pt idx="210">
                  <c:v>414.35221068209597</c:v>
                </c:pt>
                <c:pt idx="211">
                  <c:v>415.91542533551097</c:v>
                </c:pt>
                <c:pt idx="212">
                  <c:v>412.87871359992499</c:v>
                </c:pt>
                <c:pt idx="213">
                  <c:v>407.98411176867802</c:v>
                </c:pt>
                <c:pt idx="214">
                  <c:v>404.52989462226702</c:v>
                </c:pt>
                <c:pt idx="215">
                  <c:v>402.14947991694498</c:v>
                </c:pt>
                <c:pt idx="216">
                  <c:v>403.37741659360501</c:v>
                </c:pt>
                <c:pt idx="217">
                  <c:v>415.83661394765301</c:v>
                </c:pt>
                <c:pt idx="218">
                  <c:v>415.33274753215898</c:v>
                </c:pt>
                <c:pt idx="219">
                  <c:v>414.94836691554599</c:v>
                </c:pt>
                <c:pt idx="220">
                  <c:v>416.65771044751398</c:v>
                </c:pt>
                <c:pt idx="221">
                  <c:v>420.34264712843498</c:v>
                </c:pt>
                <c:pt idx="222">
                  <c:v>417.64022113775701</c:v>
                </c:pt>
                <c:pt idx="223">
                  <c:v>419.512207953705</c:v>
                </c:pt>
                <c:pt idx="224">
                  <c:v>416.10805715877899</c:v>
                </c:pt>
                <c:pt idx="225">
                  <c:v>409.76386981380699</c:v>
                </c:pt>
                <c:pt idx="226">
                  <c:v>406.52501360410099</c:v>
                </c:pt>
                <c:pt idx="227">
                  <c:v>405.253821882056</c:v>
                </c:pt>
                <c:pt idx="228">
                  <c:v>403.666871578334</c:v>
                </c:pt>
                <c:pt idx="229">
                  <c:v>425.03405972378499</c:v>
                </c:pt>
                <c:pt idx="230">
                  <c:v>426.56081277466802</c:v>
                </c:pt>
                <c:pt idx="231">
                  <c:v>425.11032964165599</c:v>
                </c:pt>
                <c:pt idx="232">
                  <c:v>426.02515604022</c:v>
                </c:pt>
                <c:pt idx="233">
                  <c:v>429.53042844826803</c:v>
                </c:pt>
                <c:pt idx="234">
                  <c:v>428.06306198511101</c:v>
                </c:pt>
                <c:pt idx="235">
                  <c:v>429.67999884267101</c:v>
                </c:pt>
                <c:pt idx="236">
                  <c:v>428.61132516639299</c:v>
                </c:pt>
                <c:pt idx="237">
                  <c:v>422.93275682592201</c:v>
                </c:pt>
                <c:pt idx="238">
                  <c:v>419.70425222242397</c:v>
                </c:pt>
                <c:pt idx="239">
                  <c:v>419.24569902986298</c:v>
                </c:pt>
                <c:pt idx="240">
                  <c:v>419.09973011497698</c:v>
                </c:pt>
                <c:pt idx="241">
                  <c:v>438.33974184335898</c:v>
                </c:pt>
                <c:pt idx="242">
                  <c:v>438.424571658449</c:v>
                </c:pt>
                <c:pt idx="243">
                  <c:v>440.88061223534697</c:v>
                </c:pt>
                <c:pt idx="244">
                  <c:v>449.09753675949099</c:v>
                </c:pt>
                <c:pt idx="245">
                  <c:v>451.680283717338</c:v>
                </c:pt>
                <c:pt idx="246">
                  <c:v>449.726864899806</c:v>
                </c:pt>
                <c:pt idx="247">
                  <c:v>444.37941141431799</c:v>
                </c:pt>
                <c:pt idx="248">
                  <c:v>442.14887453994299</c:v>
                </c:pt>
                <c:pt idx="249">
                  <c:v>439.61899485727997</c:v>
                </c:pt>
                <c:pt idx="250">
                  <c:v>436.432311857613</c:v>
                </c:pt>
                <c:pt idx="251">
                  <c:v>439.747280443889</c:v>
                </c:pt>
                <c:pt idx="252">
                  <c:v>440.802519607215</c:v>
                </c:pt>
                <c:pt idx="253">
                  <c:v>460.62062644043198</c:v>
                </c:pt>
                <c:pt idx="254">
                  <c:v>458.87165471972003</c:v>
                </c:pt>
                <c:pt idx="255">
                  <c:v>453.43279287093998</c:v>
                </c:pt>
                <c:pt idx="256">
                  <c:v>452.033639718335</c:v>
                </c:pt>
                <c:pt idx="257">
                  <c:v>454.57257162935099</c:v>
                </c:pt>
                <c:pt idx="258">
                  <c:v>450.34607876621402</c:v>
                </c:pt>
                <c:pt idx="259">
                  <c:v>449.872332119421</c:v>
                </c:pt>
                <c:pt idx="260">
                  <c:v>447.98967620435599</c:v>
                </c:pt>
                <c:pt idx="261">
                  <c:v>444.23739260564901</c:v>
                </c:pt>
                <c:pt idx="262">
                  <c:v>440.75802736217202</c:v>
                </c:pt>
                <c:pt idx="263">
                  <c:v>438.53661031450002</c:v>
                </c:pt>
                <c:pt idx="264">
                  <c:v>439.80752028847098</c:v>
                </c:pt>
                <c:pt idx="265">
                  <c:v>467.18988864595502</c:v>
                </c:pt>
                <c:pt idx="266">
                  <c:v>466.56073642010102</c:v>
                </c:pt>
                <c:pt idx="267">
                  <c:v>465.244968167178</c:v>
                </c:pt>
                <c:pt idx="268">
                  <c:v>464.01680114892099</c:v>
                </c:pt>
                <c:pt idx="269">
                  <c:v>467.517006329428</c:v>
                </c:pt>
                <c:pt idx="270">
                  <c:v>463.19181254301702</c:v>
                </c:pt>
                <c:pt idx="271">
                  <c:v>463.25232399062998</c:v>
                </c:pt>
                <c:pt idx="272">
                  <c:v>459.19247061864399</c:v>
                </c:pt>
                <c:pt idx="273">
                  <c:v>454.08420266354102</c:v>
                </c:pt>
                <c:pt idx="274">
                  <c:v>451.42634590823502</c:v>
                </c:pt>
                <c:pt idx="275">
                  <c:v>451.909644991547</c:v>
                </c:pt>
                <c:pt idx="276">
                  <c:v>452.98200311516598</c:v>
                </c:pt>
                <c:pt idx="277">
                  <c:v>482.50036376201501</c:v>
                </c:pt>
                <c:pt idx="278">
                  <c:v>482.89253159021001</c:v>
                </c:pt>
                <c:pt idx="279">
                  <c:v>485.121738310914</c:v>
                </c:pt>
                <c:pt idx="280">
                  <c:v>487.06</c:v>
                </c:pt>
              </c:numCache>
            </c:numRef>
          </c:val>
          <c:smooth val="0"/>
          <c:extLst>
            <c:ext xmlns:c16="http://schemas.microsoft.com/office/drawing/2014/chart" uri="{C3380CC4-5D6E-409C-BE32-E72D297353CC}">
              <c16:uniqueId val="{00000007-06BD-472E-BAD3-11FC5463F3AB}"/>
            </c:ext>
          </c:extLst>
        </c:ser>
        <c:dLbls>
          <c:showLegendKey val="0"/>
          <c:showVal val="0"/>
          <c:showCatName val="0"/>
          <c:showSerName val="0"/>
          <c:showPercent val="0"/>
          <c:showBubbleSize val="0"/>
        </c:dLbls>
        <c:smooth val="0"/>
        <c:axId val="279568655"/>
        <c:axId val="60946047"/>
      </c:lineChart>
      <c:dateAx>
        <c:axId val="279568655"/>
        <c:scaling>
          <c:orientation val="minMax"/>
          <c:max val="45017"/>
          <c:min val="36586"/>
        </c:scaling>
        <c:delete val="0"/>
        <c:axPos val="b"/>
        <c:numFmt formatCode="mmm\ 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60946047"/>
        <c:crosses val="autoZero"/>
        <c:auto val="1"/>
        <c:lblOffset val="100"/>
        <c:baseTimeUnit val="months"/>
        <c:majorUnit val="6"/>
        <c:majorTimeUnit val="months"/>
      </c:dateAx>
      <c:valAx>
        <c:axId val="60946047"/>
        <c:scaling>
          <c:orientation val="minMax"/>
          <c:max val="600"/>
          <c:min val="25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795686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Jalisco</c:v>
          </c:tx>
          <c:spPr>
            <a:ln w="19050" cap="rnd">
              <a:solidFill>
                <a:srgbClr val="FFC000"/>
              </a:solidFill>
              <a:round/>
            </a:ln>
            <a:effectLst/>
          </c:spPr>
          <c:marker>
            <c:symbol val="none"/>
          </c:marker>
          <c:dLbls>
            <c:dLbl>
              <c:idx val="190"/>
              <c:layout>
                <c:manualLayout>
                  <c:x val="4.156862762212394E-2"/>
                  <c:y val="0"/>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D87F-4613-A459-69F1B53008F5}"/>
                </c:ext>
              </c:extLst>
            </c:dLbl>
            <c:dLbl>
              <c:idx val="268"/>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D87F-4613-A459-69F1B53008F5}"/>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'F100-101'!$A$19:$A$287</c:f>
              <c:numCache>
                <c:formatCode>mm/dd/yyyy</c:formatCode>
                <c:ptCount val="269"/>
                <c:pt idx="0">
                  <c:v>36861</c:v>
                </c:pt>
                <c:pt idx="1">
                  <c:v>36892</c:v>
                </c:pt>
                <c:pt idx="2">
                  <c:v>36923</c:v>
                </c:pt>
                <c:pt idx="3">
                  <c:v>36951</c:v>
                </c:pt>
                <c:pt idx="4">
                  <c:v>36982</c:v>
                </c:pt>
                <c:pt idx="5">
                  <c:v>37012</c:v>
                </c:pt>
                <c:pt idx="6">
                  <c:v>37043</c:v>
                </c:pt>
                <c:pt idx="7">
                  <c:v>37073</c:v>
                </c:pt>
                <c:pt idx="8">
                  <c:v>37104</c:v>
                </c:pt>
                <c:pt idx="9">
                  <c:v>37135</c:v>
                </c:pt>
                <c:pt idx="10">
                  <c:v>37165</c:v>
                </c:pt>
                <c:pt idx="11">
                  <c:v>37196</c:v>
                </c:pt>
                <c:pt idx="12">
                  <c:v>37226</c:v>
                </c:pt>
                <c:pt idx="13">
                  <c:v>37257</c:v>
                </c:pt>
                <c:pt idx="14">
                  <c:v>37288</c:v>
                </c:pt>
                <c:pt idx="15">
                  <c:v>37316</c:v>
                </c:pt>
                <c:pt idx="16">
                  <c:v>37347</c:v>
                </c:pt>
                <c:pt idx="17">
                  <c:v>37377</c:v>
                </c:pt>
                <c:pt idx="18">
                  <c:v>37408</c:v>
                </c:pt>
                <c:pt idx="19">
                  <c:v>37438</c:v>
                </c:pt>
                <c:pt idx="20">
                  <c:v>37469</c:v>
                </c:pt>
                <c:pt idx="21">
                  <c:v>37500</c:v>
                </c:pt>
                <c:pt idx="22">
                  <c:v>37530</c:v>
                </c:pt>
                <c:pt idx="23">
                  <c:v>37561</c:v>
                </c:pt>
                <c:pt idx="24">
                  <c:v>37591</c:v>
                </c:pt>
                <c:pt idx="25">
                  <c:v>37622</c:v>
                </c:pt>
                <c:pt idx="26">
                  <c:v>37653</c:v>
                </c:pt>
                <c:pt idx="27">
                  <c:v>37681</c:v>
                </c:pt>
                <c:pt idx="28">
                  <c:v>37712</c:v>
                </c:pt>
                <c:pt idx="29">
                  <c:v>37742</c:v>
                </c:pt>
                <c:pt idx="30">
                  <c:v>37773</c:v>
                </c:pt>
                <c:pt idx="31">
                  <c:v>37803</c:v>
                </c:pt>
                <c:pt idx="32">
                  <c:v>37834</c:v>
                </c:pt>
                <c:pt idx="33">
                  <c:v>37865</c:v>
                </c:pt>
                <c:pt idx="34">
                  <c:v>37895</c:v>
                </c:pt>
                <c:pt idx="35">
                  <c:v>37926</c:v>
                </c:pt>
                <c:pt idx="36">
                  <c:v>37956</c:v>
                </c:pt>
                <c:pt idx="37">
                  <c:v>37987</c:v>
                </c:pt>
                <c:pt idx="38">
                  <c:v>38018</c:v>
                </c:pt>
                <c:pt idx="39">
                  <c:v>38047</c:v>
                </c:pt>
                <c:pt idx="40">
                  <c:v>38078</c:v>
                </c:pt>
                <c:pt idx="41">
                  <c:v>38108</c:v>
                </c:pt>
                <c:pt idx="42">
                  <c:v>38139</c:v>
                </c:pt>
                <c:pt idx="43">
                  <c:v>38169</c:v>
                </c:pt>
                <c:pt idx="44">
                  <c:v>38200</c:v>
                </c:pt>
                <c:pt idx="45">
                  <c:v>38231</c:v>
                </c:pt>
                <c:pt idx="46">
                  <c:v>38261</c:v>
                </c:pt>
                <c:pt idx="47">
                  <c:v>38292</c:v>
                </c:pt>
                <c:pt idx="48">
                  <c:v>38322</c:v>
                </c:pt>
                <c:pt idx="49">
                  <c:v>38353</c:v>
                </c:pt>
                <c:pt idx="50">
                  <c:v>38384</c:v>
                </c:pt>
                <c:pt idx="51">
                  <c:v>38412</c:v>
                </c:pt>
                <c:pt idx="52">
                  <c:v>38443</c:v>
                </c:pt>
                <c:pt idx="53">
                  <c:v>38473</c:v>
                </c:pt>
                <c:pt idx="54">
                  <c:v>38504</c:v>
                </c:pt>
                <c:pt idx="55">
                  <c:v>38534</c:v>
                </c:pt>
                <c:pt idx="56">
                  <c:v>38565</c:v>
                </c:pt>
                <c:pt idx="57">
                  <c:v>38596</c:v>
                </c:pt>
                <c:pt idx="58">
                  <c:v>38626</c:v>
                </c:pt>
                <c:pt idx="59">
                  <c:v>38657</c:v>
                </c:pt>
                <c:pt idx="60">
                  <c:v>38687</c:v>
                </c:pt>
                <c:pt idx="61">
                  <c:v>38718</c:v>
                </c:pt>
                <c:pt idx="62">
                  <c:v>38749</c:v>
                </c:pt>
                <c:pt idx="63">
                  <c:v>38777</c:v>
                </c:pt>
                <c:pt idx="64">
                  <c:v>38808</c:v>
                </c:pt>
                <c:pt idx="65">
                  <c:v>38838</c:v>
                </c:pt>
                <c:pt idx="66">
                  <c:v>38869</c:v>
                </c:pt>
                <c:pt idx="67">
                  <c:v>38899</c:v>
                </c:pt>
                <c:pt idx="68">
                  <c:v>38930</c:v>
                </c:pt>
                <c:pt idx="69">
                  <c:v>38961</c:v>
                </c:pt>
                <c:pt idx="70">
                  <c:v>38991</c:v>
                </c:pt>
                <c:pt idx="71">
                  <c:v>39022</c:v>
                </c:pt>
                <c:pt idx="72">
                  <c:v>39052</c:v>
                </c:pt>
                <c:pt idx="73">
                  <c:v>39083</c:v>
                </c:pt>
                <c:pt idx="74">
                  <c:v>39114</c:v>
                </c:pt>
                <c:pt idx="75">
                  <c:v>39142</c:v>
                </c:pt>
                <c:pt idx="76">
                  <c:v>39173</c:v>
                </c:pt>
                <c:pt idx="77">
                  <c:v>39203</c:v>
                </c:pt>
                <c:pt idx="78">
                  <c:v>39234</c:v>
                </c:pt>
                <c:pt idx="79">
                  <c:v>39264</c:v>
                </c:pt>
                <c:pt idx="80">
                  <c:v>39295</c:v>
                </c:pt>
                <c:pt idx="81">
                  <c:v>39326</c:v>
                </c:pt>
                <c:pt idx="82">
                  <c:v>39356</c:v>
                </c:pt>
                <c:pt idx="83">
                  <c:v>39387</c:v>
                </c:pt>
                <c:pt idx="84">
                  <c:v>39417</c:v>
                </c:pt>
                <c:pt idx="85">
                  <c:v>39448</c:v>
                </c:pt>
                <c:pt idx="86">
                  <c:v>39479</c:v>
                </c:pt>
                <c:pt idx="87">
                  <c:v>39508</c:v>
                </c:pt>
                <c:pt idx="88">
                  <c:v>39539</c:v>
                </c:pt>
                <c:pt idx="89">
                  <c:v>39569</c:v>
                </c:pt>
                <c:pt idx="90">
                  <c:v>39600</c:v>
                </c:pt>
                <c:pt idx="91">
                  <c:v>39630</c:v>
                </c:pt>
                <c:pt idx="92">
                  <c:v>39661</c:v>
                </c:pt>
                <c:pt idx="93">
                  <c:v>39692</c:v>
                </c:pt>
                <c:pt idx="94">
                  <c:v>39722</c:v>
                </c:pt>
                <c:pt idx="95">
                  <c:v>39753</c:v>
                </c:pt>
                <c:pt idx="96">
                  <c:v>39783</c:v>
                </c:pt>
                <c:pt idx="97">
                  <c:v>39814</c:v>
                </c:pt>
                <c:pt idx="98">
                  <c:v>39845</c:v>
                </c:pt>
                <c:pt idx="99">
                  <c:v>39873</c:v>
                </c:pt>
                <c:pt idx="100">
                  <c:v>39904</c:v>
                </c:pt>
                <c:pt idx="101">
                  <c:v>39934</c:v>
                </c:pt>
                <c:pt idx="102">
                  <c:v>39965</c:v>
                </c:pt>
                <c:pt idx="103">
                  <c:v>39995</c:v>
                </c:pt>
                <c:pt idx="104">
                  <c:v>40026</c:v>
                </c:pt>
                <c:pt idx="105">
                  <c:v>40057</c:v>
                </c:pt>
                <c:pt idx="106">
                  <c:v>40087</c:v>
                </c:pt>
                <c:pt idx="107">
                  <c:v>40118</c:v>
                </c:pt>
                <c:pt idx="108">
                  <c:v>40148</c:v>
                </c:pt>
                <c:pt idx="109">
                  <c:v>40179</c:v>
                </c:pt>
                <c:pt idx="110">
                  <c:v>40210</c:v>
                </c:pt>
                <c:pt idx="111">
                  <c:v>40238</c:v>
                </c:pt>
                <c:pt idx="112">
                  <c:v>40269</c:v>
                </c:pt>
                <c:pt idx="113">
                  <c:v>40299</c:v>
                </c:pt>
                <c:pt idx="114">
                  <c:v>40330</c:v>
                </c:pt>
                <c:pt idx="115">
                  <c:v>40360</c:v>
                </c:pt>
                <c:pt idx="116">
                  <c:v>40391</c:v>
                </c:pt>
                <c:pt idx="117">
                  <c:v>40422</c:v>
                </c:pt>
                <c:pt idx="118">
                  <c:v>40452</c:v>
                </c:pt>
                <c:pt idx="119">
                  <c:v>40483</c:v>
                </c:pt>
                <c:pt idx="120">
                  <c:v>40513</c:v>
                </c:pt>
                <c:pt idx="121">
                  <c:v>40544</c:v>
                </c:pt>
                <c:pt idx="122">
                  <c:v>40575</c:v>
                </c:pt>
                <c:pt idx="123">
                  <c:v>40603</c:v>
                </c:pt>
                <c:pt idx="124">
                  <c:v>40634</c:v>
                </c:pt>
                <c:pt idx="125">
                  <c:v>40664</c:v>
                </c:pt>
                <c:pt idx="126">
                  <c:v>40695</c:v>
                </c:pt>
                <c:pt idx="127">
                  <c:v>40725</c:v>
                </c:pt>
                <c:pt idx="128">
                  <c:v>40756</c:v>
                </c:pt>
                <c:pt idx="129">
                  <c:v>40787</c:v>
                </c:pt>
                <c:pt idx="130">
                  <c:v>40817</c:v>
                </c:pt>
                <c:pt idx="131">
                  <c:v>40848</c:v>
                </c:pt>
                <c:pt idx="132">
                  <c:v>40878</c:v>
                </c:pt>
                <c:pt idx="133">
                  <c:v>40909</c:v>
                </c:pt>
                <c:pt idx="134">
                  <c:v>40940</c:v>
                </c:pt>
                <c:pt idx="135">
                  <c:v>40969</c:v>
                </c:pt>
                <c:pt idx="136">
                  <c:v>41000</c:v>
                </c:pt>
                <c:pt idx="137">
                  <c:v>41030</c:v>
                </c:pt>
                <c:pt idx="138">
                  <c:v>41061</c:v>
                </c:pt>
                <c:pt idx="139">
                  <c:v>41091</c:v>
                </c:pt>
                <c:pt idx="140">
                  <c:v>41122</c:v>
                </c:pt>
                <c:pt idx="141">
                  <c:v>41153</c:v>
                </c:pt>
                <c:pt idx="142">
                  <c:v>41183</c:v>
                </c:pt>
                <c:pt idx="143">
                  <c:v>41214</c:v>
                </c:pt>
                <c:pt idx="144">
                  <c:v>41244</c:v>
                </c:pt>
                <c:pt idx="145">
                  <c:v>41275</c:v>
                </c:pt>
                <c:pt idx="146">
                  <c:v>41306</c:v>
                </c:pt>
                <c:pt idx="147">
                  <c:v>41334</c:v>
                </c:pt>
                <c:pt idx="148">
                  <c:v>41365</c:v>
                </c:pt>
                <c:pt idx="149">
                  <c:v>41395</c:v>
                </c:pt>
                <c:pt idx="150">
                  <c:v>41426</c:v>
                </c:pt>
                <c:pt idx="151">
                  <c:v>41456</c:v>
                </c:pt>
                <c:pt idx="152">
                  <c:v>41487</c:v>
                </c:pt>
                <c:pt idx="153">
                  <c:v>41518</c:v>
                </c:pt>
                <c:pt idx="154">
                  <c:v>41548</c:v>
                </c:pt>
                <c:pt idx="155">
                  <c:v>41579</c:v>
                </c:pt>
                <c:pt idx="156">
                  <c:v>41609</c:v>
                </c:pt>
                <c:pt idx="157">
                  <c:v>41640</c:v>
                </c:pt>
                <c:pt idx="158">
                  <c:v>41671</c:v>
                </c:pt>
                <c:pt idx="159">
                  <c:v>41699</c:v>
                </c:pt>
                <c:pt idx="160">
                  <c:v>41730</c:v>
                </c:pt>
                <c:pt idx="161">
                  <c:v>41760</c:v>
                </c:pt>
                <c:pt idx="162">
                  <c:v>41791</c:v>
                </c:pt>
                <c:pt idx="163">
                  <c:v>41821</c:v>
                </c:pt>
                <c:pt idx="164">
                  <c:v>41852</c:v>
                </c:pt>
                <c:pt idx="165">
                  <c:v>41883</c:v>
                </c:pt>
                <c:pt idx="166">
                  <c:v>41913</c:v>
                </c:pt>
                <c:pt idx="167">
                  <c:v>41944</c:v>
                </c:pt>
                <c:pt idx="168">
                  <c:v>41974</c:v>
                </c:pt>
                <c:pt idx="169">
                  <c:v>42005</c:v>
                </c:pt>
                <c:pt idx="170">
                  <c:v>42036</c:v>
                </c:pt>
                <c:pt idx="171">
                  <c:v>42064</c:v>
                </c:pt>
                <c:pt idx="172">
                  <c:v>42095</c:v>
                </c:pt>
                <c:pt idx="173">
                  <c:v>42125</c:v>
                </c:pt>
                <c:pt idx="174">
                  <c:v>42156</c:v>
                </c:pt>
                <c:pt idx="175">
                  <c:v>42186</c:v>
                </c:pt>
                <c:pt idx="176">
                  <c:v>42217</c:v>
                </c:pt>
                <c:pt idx="177">
                  <c:v>42248</c:v>
                </c:pt>
                <c:pt idx="178">
                  <c:v>42278</c:v>
                </c:pt>
                <c:pt idx="179">
                  <c:v>42309</c:v>
                </c:pt>
                <c:pt idx="180">
                  <c:v>42339</c:v>
                </c:pt>
                <c:pt idx="181">
                  <c:v>42370</c:v>
                </c:pt>
                <c:pt idx="182">
                  <c:v>42401</c:v>
                </c:pt>
                <c:pt idx="183">
                  <c:v>42430</c:v>
                </c:pt>
                <c:pt idx="184">
                  <c:v>42461</c:v>
                </c:pt>
                <c:pt idx="185">
                  <c:v>42491</c:v>
                </c:pt>
                <c:pt idx="186">
                  <c:v>42522</c:v>
                </c:pt>
                <c:pt idx="187">
                  <c:v>42552</c:v>
                </c:pt>
                <c:pt idx="188">
                  <c:v>42583</c:v>
                </c:pt>
                <c:pt idx="189">
                  <c:v>42614</c:v>
                </c:pt>
                <c:pt idx="190">
                  <c:v>42644</c:v>
                </c:pt>
                <c:pt idx="191">
                  <c:v>42675</c:v>
                </c:pt>
                <c:pt idx="192">
                  <c:v>42705</c:v>
                </c:pt>
                <c:pt idx="193">
                  <c:v>42736</c:v>
                </c:pt>
                <c:pt idx="194">
                  <c:v>42767</c:v>
                </c:pt>
                <c:pt idx="195">
                  <c:v>42795</c:v>
                </c:pt>
                <c:pt idx="196">
                  <c:v>42826</c:v>
                </c:pt>
                <c:pt idx="197">
                  <c:v>42856</c:v>
                </c:pt>
                <c:pt idx="198">
                  <c:v>42887</c:v>
                </c:pt>
                <c:pt idx="199">
                  <c:v>42917</c:v>
                </c:pt>
                <c:pt idx="200">
                  <c:v>42948</c:v>
                </c:pt>
                <c:pt idx="201">
                  <c:v>42979</c:v>
                </c:pt>
                <c:pt idx="202">
                  <c:v>43009</c:v>
                </c:pt>
                <c:pt idx="203">
                  <c:v>43040</c:v>
                </c:pt>
                <c:pt idx="204">
                  <c:v>43070</c:v>
                </c:pt>
                <c:pt idx="205">
                  <c:v>43101</c:v>
                </c:pt>
                <c:pt idx="206">
                  <c:v>43132</c:v>
                </c:pt>
                <c:pt idx="207">
                  <c:v>43160</c:v>
                </c:pt>
                <c:pt idx="208">
                  <c:v>43191</c:v>
                </c:pt>
                <c:pt idx="209">
                  <c:v>43221</c:v>
                </c:pt>
                <c:pt idx="210">
                  <c:v>43252</c:v>
                </c:pt>
                <c:pt idx="211">
                  <c:v>43282</c:v>
                </c:pt>
                <c:pt idx="212">
                  <c:v>43313</c:v>
                </c:pt>
                <c:pt idx="213">
                  <c:v>43344</c:v>
                </c:pt>
                <c:pt idx="214">
                  <c:v>43374</c:v>
                </c:pt>
                <c:pt idx="215">
                  <c:v>43405</c:v>
                </c:pt>
                <c:pt idx="216">
                  <c:v>43435</c:v>
                </c:pt>
                <c:pt idx="217">
                  <c:v>43466</c:v>
                </c:pt>
                <c:pt idx="218">
                  <c:v>43497</c:v>
                </c:pt>
                <c:pt idx="219">
                  <c:v>43525</c:v>
                </c:pt>
                <c:pt idx="220">
                  <c:v>43556</c:v>
                </c:pt>
                <c:pt idx="221">
                  <c:v>43586</c:v>
                </c:pt>
                <c:pt idx="222">
                  <c:v>43617</c:v>
                </c:pt>
                <c:pt idx="223">
                  <c:v>43647</c:v>
                </c:pt>
                <c:pt idx="224">
                  <c:v>43678</c:v>
                </c:pt>
                <c:pt idx="225">
                  <c:v>43709</c:v>
                </c:pt>
                <c:pt idx="226">
                  <c:v>43739</c:v>
                </c:pt>
                <c:pt idx="227">
                  <c:v>43770</c:v>
                </c:pt>
                <c:pt idx="228">
                  <c:v>43800</c:v>
                </c:pt>
                <c:pt idx="229">
                  <c:v>43831</c:v>
                </c:pt>
                <c:pt idx="230">
                  <c:v>43862</c:v>
                </c:pt>
                <c:pt idx="231">
                  <c:v>43891</c:v>
                </c:pt>
                <c:pt idx="232">
                  <c:v>43922</c:v>
                </c:pt>
                <c:pt idx="233">
                  <c:v>43952</c:v>
                </c:pt>
                <c:pt idx="234">
                  <c:v>43983</c:v>
                </c:pt>
                <c:pt idx="235">
                  <c:v>44013</c:v>
                </c:pt>
                <c:pt idx="236">
                  <c:v>44044</c:v>
                </c:pt>
                <c:pt idx="237">
                  <c:v>44075</c:v>
                </c:pt>
                <c:pt idx="238">
                  <c:v>44105</c:v>
                </c:pt>
                <c:pt idx="239">
                  <c:v>44136</c:v>
                </c:pt>
                <c:pt idx="240">
                  <c:v>44166</c:v>
                </c:pt>
                <c:pt idx="241">
                  <c:v>44197</c:v>
                </c:pt>
                <c:pt idx="242">
                  <c:v>44228</c:v>
                </c:pt>
                <c:pt idx="243">
                  <c:v>44256</c:v>
                </c:pt>
                <c:pt idx="244">
                  <c:v>44287</c:v>
                </c:pt>
                <c:pt idx="245">
                  <c:v>44317</c:v>
                </c:pt>
                <c:pt idx="246">
                  <c:v>44348</c:v>
                </c:pt>
                <c:pt idx="247">
                  <c:v>44378</c:v>
                </c:pt>
                <c:pt idx="248">
                  <c:v>44409</c:v>
                </c:pt>
                <c:pt idx="249">
                  <c:v>44440</c:v>
                </c:pt>
                <c:pt idx="250">
                  <c:v>44470</c:v>
                </c:pt>
                <c:pt idx="251">
                  <c:v>44501</c:v>
                </c:pt>
                <c:pt idx="252">
                  <c:v>44531</c:v>
                </c:pt>
                <c:pt idx="253">
                  <c:v>44562</c:v>
                </c:pt>
                <c:pt idx="254">
                  <c:v>44593</c:v>
                </c:pt>
                <c:pt idx="255">
                  <c:v>44621</c:v>
                </c:pt>
                <c:pt idx="256">
                  <c:v>44652</c:v>
                </c:pt>
                <c:pt idx="257">
                  <c:v>44682</c:v>
                </c:pt>
                <c:pt idx="258">
                  <c:v>44713</c:v>
                </c:pt>
                <c:pt idx="259">
                  <c:v>44743</c:v>
                </c:pt>
                <c:pt idx="260">
                  <c:v>44774</c:v>
                </c:pt>
                <c:pt idx="261">
                  <c:v>44805</c:v>
                </c:pt>
                <c:pt idx="262">
                  <c:v>44835</c:v>
                </c:pt>
                <c:pt idx="263">
                  <c:v>44866</c:v>
                </c:pt>
                <c:pt idx="264">
                  <c:v>44896</c:v>
                </c:pt>
                <c:pt idx="265">
                  <c:v>44927</c:v>
                </c:pt>
                <c:pt idx="266">
                  <c:v>44958</c:v>
                </c:pt>
                <c:pt idx="267">
                  <c:v>44986</c:v>
                </c:pt>
                <c:pt idx="268">
                  <c:v>45017</c:v>
                </c:pt>
              </c:numCache>
            </c:numRef>
          </c:cat>
          <c:val>
            <c:numRef>
              <c:f>'F100-101'!$V$19:$V$287</c:f>
              <c:numCache>
                <c:formatCode>0.00%</c:formatCode>
                <c:ptCount val="269"/>
                <c:pt idx="0">
                  <c:v>0.227528340623047</c:v>
                </c:pt>
                <c:pt idx="1">
                  <c:v>0.25629349600481199</c:v>
                </c:pt>
                <c:pt idx="2">
                  <c:v>0.215724441435342</c:v>
                </c:pt>
                <c:pt idx="3">
                  <c:v>0.225323521948744</c:v>
                </c:pt>
                <c:pt idx="4">
                  <c:v>0.22674660671163299</c:v>
                </c:pt>
                <c:pt idx="5">
                  <c:v>0.232383181476219</c:v>
                </c:pt>
                <c:pt idx="6">
                  <c:v>0.24210178998597701</c:v>
                </c:pt>
                <c:pt idx="7">
                  <c:v>0.22600313092197399</c:v>
                </c:pt>
                <c:pt idx="8">
                  <c:v>0.21994613564025101</c:v>
                </c:pt>
                <c:pt idx="9">
                  <c:v>0.218445022771633</c:v>
                </c:pt>
                <c:pt idx="10">
                  <c:v>0.209711243748992</c:v>
                </c:pt>
                <c:pt idx="11">
                  <c:v>0.20702091849002199</c:v>
                </c:pt>
                <c:pt idx="12">
                  <c:v>0.20186039115916701</c:v>
                </c:pt>
                <c:pt idx="13">
                  <c:v>0.22357910906298001</c:v>
                </c:pt>
                <c:pt idx="14">
                  <c:v>0.22023992617656099</c:v>
                </c:pt>
                <c:pt idx="15">
                  <c:v>0.196932702578971</c:v>
                </c:pt>
                <c:pt idx="16">
                  <c:v>0.19426654467825499</c:v>
                </c:pt>
                <c:pt idx="17">
                  <c:v>0.20278090943254401</c:v>
                </c:pt>
                <c:pt idx="18">
                  <c:v>0.204829246276516</c:v>
                </c:pt>
                <c:pt idx="19">
                  <c:v>0.202467667608146</c:v>
                </c:pt>
                <c:pt idx="20">
                  <c:v>0.199406528189911</c:v>
                </c:pt>
                <c:pt idx="21">
                  <c:v>0.19778174780407901</c:v>
                </c:pt>
                <c:pt idx="22">
                  <c:v>0.195402298850575</c:v>
                </c:pt>
                <c:pt idx="23">
                  <c:v>0.193136531365314</c:v>
                </c:pt>
                <c:pt idx="24">
                  <c:v>0.190340076223981</c:v>
                </c:pt>
                <c:pt idx="25">
                  <c:v>0.202106461713635</c:v>
                </c:pt>
                <c:pt idx="26">
                  <c:v>0.19791370990633</c:v>
                </c:pt>
                <c:pt idx="27">
                  <c:v>0.18763672288476499</c:v>
                </c:pt>
                <c:pt idx="28">
                  <c:v>0.18468563400070201</c:v>
                </c:pt>
                <c:pt idx="29">
                  <c:v>0.19227319765436399</c:v>
                </c:pt>
                <c:pt idx="30">
                  <c:v>0.18839599675412499</c:v>
                </c:pt>
                <c:pt idx="31">
                  <c:v>0.19836773236206701</c:v>
                </c:pt>
                <c:pt idx="32">
                  <c:v>0.199055011812352</c:v>
                </c:pt>
                <c:pt idx="33">
                  <c:v>0.190221439696621</c:v>
                </c:pt>
                <c:pt idx="34">
                  <c:v>0.191865605658709</c:v>
                </c:pt>
                <c:pt idx="35">
                  <c:v>0.19317645472321501</c:v>
                </c:pt>
                <c:pt idx="36">
                  <c:v>0.18491776975531499</c:v>
                </c:pt>
                <c:pt idx="37">
                  <c:v>0.199169316633137</c:v>
                </c:pt>
                <c:pt idx="38">
                  <c:v>0.19705519880651201</c:v>
                </c:pt>
                <c:pt idx="39">
                  <c:v>0.18334405144694499</c:v>
                </c:pt>
                <c:pt idx="40">
                  <c:v>0.181224803225187</c:v>
                </c:pt>
                <c:pt idx="41">
                  <c:v>0.19047317813765199</c:v>
                </c:pt>
                <c:pt idx="42">
                  <c:v>0.194305599493831</c:v>
                </c:pt>
                <c:pt idx="43">
                  <c:v>0.19866465104560399</c:v>
                </c:pt>
                <c:pt idx="44">
                  <c:v>0.19617706237424601</c:v>
                </c:pt>
                <c:pt idx="45">
                  <c:v>0.19099496221662501</c:v>
                </c:pt>
                <c:pt idx="46">
                  <c:v>0.19137789560058099</c:v>
                </c:pt>
                <c:pt idx="47">
                  <c:v>0.18941626434259201</c:v>
                </c:pt>
                <c:pt idx="48">
                  <c:v>0.186403645670766</c:v>
                </c:pt>
                <c:pt idx="49">
                  <c:v>0.19841656516443401</c:v>
                </c:pt>
                <c:pt idx="50">
                  <c:v>0.19478779760092599</c:v>
                </c:pt>
                <c:pt idx="51">
                  <c:v>0.18132822324690101</c:v>
                </c:pt>
                <c:pt idx="52">
                  <c:v>0.181231320980275</c:v>
                </c:pt>
                <c:pt idx="53">
                  <c:v>0.18913432835820901</c:v>
                </c:pt>
                <c:pt idx="54">
                  <c:v>0.18716927284618601</c:v>
                </c:pt>
                <c:pt idx="55">
                  <c:v>0.19413119206471</c:v>
                </c:pt>
                <c:pt idx="56">
                  <c:v>0.19173242256506901</c:v>
                </c:pt>
                <c:pt idx="57">
                  <c:v>0.18550245170437801</c:v>
                </c:pt>
                <c:pt idx="58">
                  <c:v>0.18702856803468501</c:v>
                </c:pt>
                <c:pt idx="59">
                  <c:v>0.18358684117439</c:v>
                </c:pt>
                <c:pt idx="60">
                  <c:v>0.179886103446251</c:v>
                </c:pt>
                <c:pt idx="61">
                  <c:v>0.19327248722805801</c:v>
                </c:pt>
                <c:pt idx="62">
                  <c:v>0.19141364862537999</c:v>
                </c:pt>
                <c:pt idx="63">
                  <c:v>0.17759562841530099</c:v>
                </c:pt>
                <c:pt idx="64">
                  <c:v>0.17936534871881901</c:v>
                </c:pt>
                <c:pt idx="65">
                  <c:v>0.193626758573931</c:v>
                </c:pt>
                <c:pt idx="66">
                  <c:v>0.191016949152542</c:v>
                </c:pt>
                <c:pt idx="67">
                  <c:v>0.19265232974910401</c:v>
                </c:pt>
                <c:pt idx="68">
                  <c:v>0.189319301388267</c:v>
                </c:pt>
                <c:pt idx="69">
                  <c:v>0.18372053777352801</c:v>
                </c:pt>
                <c:pt idx="70">
                  <c:v>0.18399954832881699</c:v>
                </c:pt>
                <c:pt idx="71">
                  <c:v>0.18376954548002</c:v>
                </c:pt>
                <c:pt idx="72">
                  <c:v>0.177439092223829</c:v>
                </c:pt>
                <c:pt idx="73">
                  <c:v>0.185102804752346</c:v>
                </c:pt>
                <c:pt idx="74">
                  <c:v>0.18444022770398499</c:v>
                </c:pt>
                <c:pt idx="75">
                  <c:v>0.17357204673301599</c:v>
                </c:pt>
                <c:pt idx="76">
                  <c:v>0.171654645279363</c:v>
                </c:pt>
                <c:pt idx="77">
                  <c:v>0.18685864718207701</c:v>
                </c:pt>
                <c:pt idx="78">
                  <c:v>0.18541342907668401</c:v>
                </c:pt>
                <c:pt idx="79">
                  <c:v>0.18281670803189501</c:v>
                </c:pt>
                <c:pt idx="80">
                  <c:v>0.18153000845308501</c:v>
                </c:pt>
                <c:pt idx="81">
                  <c:v>0.17848958055747999</c:v>
                </c:pt>
                <c:pt idx="82">
                  <c:v>0.17725376965030501</c:v>
                </c:pt>
                <c:pt idx="83">
                  <c:v>0.17723129107483601</c:v>
                </c:pt>
                <c:pt idx="84">
                  <c:v>0.17507919746568101</c:v>
                </c:pt>
                <c:pt idx="85">
                  <c:v>0.179995888157895</c:v>
                </c:pt>
                <c:pt idx="86">
                  <c:v>0.17859160717037301</c:v>
                </c:pt>
                <c:pt idx="87">
                  <c:v>0.17463786531130901</c:v>
                </c:pt>
                <c:pt idx="88">
                  <c:v>0.172033165471285</c:v>
                </c:pt>
                <c:pt idx="89">
                  <c:v>0.185361409192144</c:v>
                </c:pt>
                <c:pt idx="90">
                  <c:v>0.18259420143448801</c:v>
                </c:pt>
                <c:pt idx="91">
                  <c:v>0.18243310953001299</c:v>
                </c:pt>
                <c:pt idx="92">
                  <c:v>0.17818363772829601</c:v>
                </c:pt>
                <c:pt idx="93">
                  <c:v>0.178429298272127</c:v>
                </c:pt>
                <c:pt idx="94">
                  <c:v>0.17817888474336999</c:v>
                </c:pt>
                <c:pt idx="95">
                  <c:v>0.177104645940416</c:v>
                </c:pt>
                <c:pt idx="96">
                  <c:v>0.17169811320754699</c:v>
                </c:pt>
                <c:pt idx="97">
                  <c:v>0.180461395893284</c:v>
                </c:pt>
                <c:pt idx="98">
                  <c:v>0.17909722559642399</c:v>
                </c:pt>
                <c:pt idx="99">
                  <c:v>0.168616788852745</c:v>
                </c:pt>
                <c:pt idx="100">
                  <c:v>0.17150063051702399</c:v>
                </c:pt>
                <c:pt idx="101">
                  <c:v>0.17737120847376001</c:v>
                </c:pt>
                <c:pt idx="102">
                  <c:v>0.17358036573628499</c:v>
                </c:pt>
                <c:pt idx="103">
                  <c:v>0.17233288642022601</c:v>
                </c:pt>
                <c:pt idx="104">
                  <c:v>0.17170217859707901</c:v>
                </c:pt>
                <c:pt idx="105">
                  <c:v>0.17025149700598799</c:v>
                </c:pt>
                <c:pt idx="106">
                  <c:v>0.17136104948393899</c:v>
                </c:pt>
                <c:pt idx="107">
                  <c:v>0.167048710601719</c:v>
                </c:pt>
                <c:pt idx="108">
                  <c:v>0.16362768496420099</c:v>
                </c:pt>
                <c:pt idx="109">
                  <c:v>0.17304121797252101</c:v>
                </c:pt>
                <c:pt idx="110">
                  <c:v>0.17114653814069899</c:v>
                </c:pt>
                <c:pt idx="111">
                  <c:v>0.16093931643803799</c:v>
                </c:pt>
                <c:pt idx="112">
                  <c:v>0.157650336661249</c:v>
                </c:pt>
                <c:pt idx="113">
                  <c:v>0.16841767215671899</c:v>
                </c:pt>
                <c:pt idx="114">
                  <c:v>0.16481345340930001</c:v>
                </c:pt>
                <c:pt idx="115">
                  <c:v>0.132403424151567</c:v>
                </c:pt>
                <c:pt idx="116">
                  <c:v>8.54082223508974E-2</c:v>
                </c:pt>
                <c:pt idx="117">
                  <c:v>8.3006099089314195E-2</c:v>
                </c:pt>
                <c:pt idx="118">
                  <c:v>0.102971399212194</c:v>
                </c:pt>
                <c:pt idx="119">
                  <c:v>0.10983676975945</c:v>
                </c:pt>
                <c:pt idx="120">
                  <c:v>0.105082711922516</c:v>
                </c:pt>
                <c:pt idx="121">
                  <c:v>0.12230607966456999</c:v>
                </c:pt>
                <c:pt idx="122">
                  <c:v>0.12541087231352699</c:v>
                </c:pt>
                <c:pt idx="123">
                  <c:v>9.2810722989439695E-2</c:v>
                </c:pt>
                <c:pt idx="124">
                  <c:v>9.7454870710684594E-2</c:v>
                </c:pt>
                <c:pt idx="125">
                  <c:v>0.136016215531439</c:v>
                </c:pt>
                <c:pt idx="126">
                  <c:v>0.13192545538681599</c:v>
                </c:pt>
                <c:pt idx="127">
                  <c:v>0.122072683870437</c:v>
                </c:pt>
                <c:pt idx="128">
                  <c:v>0.119193834233195</c:v>
                </c:pt>
                <c:pt idx="129">
                  <c:v>7.7367296891068804E-2</c:v>
                </c:pt>
                <c:pt idx="130">
                  <c:v>7.5292716808890797E-2</c:v>
                </c:pt>
                <c:pt idx="131">
                  <c:v>8.0001586546089201E-2</c:v>
                </c:pt>
                <c:pt idx="132">
                  <c:v>7.6300623667798301E-2</c:v>
                </c:pt>
                <c:pt idx="133">
                  <c:v>0.113432361585511</c:v>
                </c:pt>
                <c:pt idx="134">
                  <c:v>0.10864903502501801</c:v>
                </c:pt>
                <c:pt idx="135">
                  <c:v>8.9149400218102401E-2</c:v>
                </c:pt>
                <c:pt idx="136">
                  <c:v>8.9978595057404104E-2</c:v>
                </c:pt>
                <c:pt idx="137">
                  <c:v>0.11976191427315901</c:v>
                </c:pt>
                <c:pt idx="138">
                  <c:v>0.122842842842843</c:v>
                </c:pt>
                <c:pt idx="139">
                  <c:v>0.121036441079035</c:v>
                </c:pt>
                <c:pt idx="140">
                  <c:v>9.6429942418426104E-2</c:v>
                </c:pt>
                <c:pt idx="141">
                  <c:v>9.8059164188448997E-2</c:v>
                </c:pt>
                <c:pt idx="142">
                  <c:v>7.6083208826571699E-2</c:v>
                </c:pt>
                <c:pt idx="143">
                  <c:v>7.8279833186670103E-2</c:v>
                </c:pt>
                <c:pt idx="144">
                  <c:v>9.6906812842599804E-2</c:v>
                </c:pt>
                <c:pt idx="145">
                  <c:v>0.10113041499127499</c:v>
                </c:pt>
                <c:pt idx="146">
                  <c:v>9.5749508395099006E-2</c:v>
                </c:pt>
                <c:pt idx="147">
                  <c:v>8.2589702423179007E-2</c:v>
                </c:pt>
                <c:pt idx="148">
                  <c:v>8.1843627542451905E-2</c:v>
                </c:pt>
                <c:pt idx="149">
                  <c:v>0.119086145785175</c:v>
                </c:pt>
                <c:pt idx="150">
                  <c:v>0.112713225732426</c:v>
                </c:pt>
                <c:pt idx="151">
                  <c:v>0.11277448921138</c:v>
                </c:pt>
                <c:pt idx="152">
                  <c:v>0.106556754292661</c:v>
                </c:pt>
                <c:pt idx="153">
                  <c:v>7.3370769912812106E-2</c:v>
                </c:pt>
                <c:pt idx="154">
                  <c:v>8.6190602200128599E-2</c:v>
                </c:pt>
                <c:pt idx="155">
                  <c:v>9.0344905404896994E-2</c:v>
                </c:pt>
                <c:pt idx="156">
                  <c:v>8.3212060151498304E-2</c:v>
                </c:pt>
                <c:pt idx="157">
                  <c:v>9.0185097639914294E-2</c:v>
                </c:pt>
                <c:pt idx="158">
                  <c:v>9.2894381858616801E-2</c:v>
                </c:pt>
                <c:pt idx="159">
                  <c:v>7.6196631835972597E-2</c:v>
                </c:pt>
                <c:pt idx="160">
                  <c:v>7.5073355757532503E-2</c:v>
                </c:pt>
                <c:pt idx="161">
                  <c:v>0.10856173226603701</c:v>
                </c:pt>
                <c:pt idx="162">
                  <c:v>0.10395749358739501</c:v>
                </c:pt>
                <c:pt idx="163">
                  <c:v>0.107695685585685</c:v>
                </c:pt>
                <c:pt idx="164">
                  <c:v>0.10525356374640001</c:v>
                </c:pt>
                <c:pt idx="165">
                  <c:v>7.4110882373819895E-2</c:v>
                </c:pt>
                <c:pt idx="166">
                  <c:v>8.3679890066177501E-2</c:v>
                </c:pt>
                <c:pt idx="167">
                  <c:v>8.3102293594498097E-2</c:v>
                </c:pt>
                <c:pt idx="168">
                  <c:v>8.4925383894455905E-2</c:v>
                </c:pt>
                <c:pt idx="169">
                  <c:v>8.5154061624649793E-2</c:v>
                </c:pt>
                <c:pt idx="170">
                  <c:v>7.9248963667398101E-2</c:v>
                </c:pt>
                <c:pt idx="171">
                  <c:v>7.2195559852225505E-2</c:v>
                </c:pt>
                <c:pt idx="172">
                  <c:v>7.3013897531632302E-2</c:v>
                </c:pt>
                <c:pt idx="173">
                  <c:v>0.105160350889654</c:v>
                </c:pt>
                <c:pt idx="174">
                  <c:v>0.109260114375022</c:v>
                </c:pt>
                <c:pt idx="175">
                  <c:v>0.105213600697472</c:v>
                </c:pt>
                <c:pt idx="176">
                  <c:v>8.1445963408827995E-2</c:v>
                </c:pt>
                <c:pt idx="177">
                  <c:v>7.5622991048284002E-2</c:v>
                </c:pt>
                <c:pt idx="178">
                  <c:v>6.9143980954352605E-2</c:v>
                </c:pt>
                <c:pt idx="179">
                  <c:v>7.2204275207917903E-2</c:v>
                </c:pt>
                <c:pt idx="180">
                  <c:v>9.1767928636651105E-2</c:v>
                </c:pt>
                <c:pt idx="181">
                  <c:v>9.63946090168981E-2</c:v>
                </c:pt>
                <c:pt idx="182">
                  <c:v>9.5236471510894205E-2</c:v>
                </c:pt>
                <c:pt idx="183">
                  <c:v>8.5294216374072598E-2</c:v>
                </c:pt>
                <c:pt idx="184">
                  <c:v>8.7289795367056194E-2</c:v>
                </c:pt>
                <c:pt idx="185">
                  <c:v>0.11586538461538499</c:v>
                </c:pt>
                <c:pt idx="186">
                  <c:v>0.114463601532567</c:v>
                </c:pt>
                <c:pt idx="187">
                  <c:v>0.116482991572555</c:v>
                </c:pt>
                <c:pt idx="188">
                  <c:v>9.9594109556874894E-2</c:v>
                </c:pt>
                <c:pt idx="189">
                  <c:v>8.4556978961099802E-2</c:v>
                </c:pt>
                <c:pt idx="190">
                  <c:v>8.5445597950653901E-2</c:v>
                </c:pt>
                <c:pt idx="191">
                  <c:v>8.3502783426114405E-2</c:v>
                </c:pt>
                <c:pt idx="192">
                  <c:v>8.5645757686798399E-2</c:v>
                </c:pt>
                <c:pt idx="193">
                  <c:v>9.2396253414856105E-2</c:v>
                </c:pt>
                <c:pt idx="194">
                  <c:v>9.2602810866954502E-2</c:v>
                </c:pt>
                <c:pt idx="195">
                  <c:v>8.9623709839194807E-2</c:v>
                </c:pt>
                <c:pt idx="196">
                  <c:v>9.3008235104149906E-2</c:v>
                </c:pt>
                <c:pt idx="197">
                  <c:v>0.117610535603412</c:v>
                </c:pt>
                <c:pt idx="198">
                  <c:v>0.12113944013668</c:v>
                </c:pt>
                <c:pt idx="199">
                  <c:v>0.12627630076659599</c:v>
                </c:pt>
                <c:pt idx="200">
                  <c:v>0.124579124579124</c:v>
                </c:pt>
                <c:pt idx="201">
                  <c:v>9.3481249400556105E-2</c:v>
                </c:pt>
                <c:pt idx="202">
                  <c:v>9.0961556959184398E-2</c:v>
                </c:pt>
                <c:pt idx="203">
                  <c:v>9.0799300810424394E-2</c:v>
                </c:pt>
                <c:pt idx="204">
                  <c:v>9.3043120630200302E-2</c:v>
                </c:pt>
                <c:pt idx="205">
                  <c:v>0.10860349127181999</c:v>
                </c:pt>
                <c:pt idx="206">
                  <c:v>0.11023597534400099</c:v>
                </c:pt>
                <c:pt idx="207">
                  <c:v>0.10048329866634</c:v>
                </c:pt>
                <c:pt idx="208">
                  <c:v>0.101072771172713</c:v>
                </c:pt>
                <c:pt idx="209">
                  <c:v>0.12857365549493399</c:v>
                </c:pt>
                <c:pt idx="210">
                  <c:v>0.130699562773267</c:v>
                </c:pt>
                <c:pt idx="211">
                  <c:v>0.13140373589790999</c:v>
                </c:pt>
                <c:pt idx="212">
                  <c:v>0.12999814597367301</c:v>
                </c:pt>
                <c:pt idx="213">
                  <c:v>0.126349285580583</c:v>
                </c:pt>
                <c:pt idx="214">
                  <c:v>0.12461312408165801</c:v>
                </c:pt>
                <c:pt idx="215">
                  <c:v>0.13056352075801</c:v>
                </c:pt>
                <c:pt idx="216">
                  <c:v>0.13209895752295001</c:v>
                </c:pt>
                <c:pt idx="217">
                  <c:v>0.124048298834166</c:v>
                </c:pt>
                <c:pt idx="218">
                  <c:v>0.12256498312511099</c:v>
                </c:pt>
                <c:pt idx="219">
                  <c:v>0.10887225926680801</c:v>
                </c:pt>
                <c:pt idx="220">
                  <c:v>0.108430933767328</c:v>
                </c:pt>
                <c:pt idx="221">
                  <c:v>0.13086201824065899</c:v>
                </c:pt>
                <c:pt idx="222">
                  <c:v>0.135799557848195</c:v>
                </c:pt>
                <c:pt idx="223">
                  <c:v>0.14417565621233899</c:v>
                </c:pt>
                <c:pt idx="224">
                  <c:v>0.14451138868479099</c:v>
                </c:pt>
                <c:pt idx="225">
                  <c:v>0.13918693371483101</c:v>
                </c:pt>
                <c:pt idx="226">
                  <c:v>0.13589827776617</c:v>
                </c:pt>
                <c:pt idx="227">
                  <c:v>0.135178098322049</c:v>
                </c:pt>
                <c:pt idx="228">
                  <c:v>0.13506713863616401</c:v>
                </c:pt>
                <c:pt idx="229">
                  <c:v>0.126863384323888</c:v>
                </c:pt>
                <c:pt idx="230">
                  <c:v>0.126160689463442</c:v>
                </c:pt>
                <c:pt idx="231">
                  <c:v>0.11741374626460201</c:v>
                </c:pt>
                <c:pt idx="232">
                  <c:v>0.118569077616208</c:v>
                </c:pt>
                <c:pt idx="233">
                  <c:v>0.132045529167123</c:v>
                </c:pt>
                <c:pt idx="234">
                  <c:v>0.13454595185995599</c:v>
                </c:pt>
                <c:pt idx="235">
                  <c:v>0.142896145025663</c:v>
                </c:pt>
                <c:pt idx="236">
                  <c:v>0.142161156119991</c:v>
                </c:pt>
                <c:pt idx="237">
                  <c:v>0.13814552692690499</c:v>
                </c:pt>
                <c:pt idx="238">
                  <c:v>0.13786504700890201</c:v>
                </c:pt>
                <c:pt idx="239">
                  <c:v>0.13687173740741801</c:v>
                </c:pt>
                <c:pt idx="240">
                  <c:v>0.137980743077843</c:v>
                </c:pt>
                <c:pt idx="241">
                  <c:v>0.13654241879607201</c:v>
                </c:pt>
                <c:pt idx="242">
                  <c:v>0.136209945900957</c:v>
                </c:pt>
                <c:pt idx="243">
                  <c:v>0.12644676665218799</c:v>
                </c:pt>
                <c:pt idx="244">
                  <c:v>0.12831009338620999</c:v>
                </c:pt>
                <c:pt idx="245">
                  <c:v>0.15010141987829601</c:v>
                </c:pt>
                <c:pt idx="246">
                  <c:v>0.15357506460960099</c:v>
                </c:pt>
                <c:pt idx="247">
                  <c:v>0.160793465577596</c:v>
                </c:pt>
                <c:pt idx="248">
                  <c:v>0.16046789086004801</c:v>
                </c:pt>
                <c:pt idx="249">
                  <c:v>0.15650121881645199</c:v>
                </c:pt>
                <c:pt idx="250">
                  <c:v>0.155888606544625</c:v>
                </c:pt>
                <c:pt idx="251">
                  <c:v>0.159220605624389</c:v>
                </c:pt>
                <c:pt idx="252">
                  <c:v>0.16077088232287101</c:v>
                </c:pt>
                <c:pt idx="253">
                  <c:v>0.16257564754296799</c:v>
                </c:pt>
                <c:pt idx="254">
                  <c:v>0.16560785446144999</c:v>
                </c:pt>
                <c:pt idx="255">
                  <c:v>0.160613993336506</c:v>
                </c:pt>
                <c:pt idx="256">
                  <c:v>0.16195128892261701</c:v>
                </c:pt>
                <c:pt idx="257">
                  <c:v>0.16678426945149999</c:v>
                </c:pt>
                <c:pt idx="258">
                  <c:v>0.16788647541948101</c:v>
                </c:pt>
                <c:pt idx="259">
                  <c:v>0.173770186190665</c:v>
                </c:pt>
                <c:pt idx="260">
                  <c:v>0.174229861970713</c:v>
                </c:pt>
                <c:pt idx="261">
                  <c:v>0.15715999815404499</c:v>
                </c:pt>
                <c:pt idx="262">
                  <c:v>0.15500993209220701</c:v>
                </c:pt>
                <c:pt idx="263">
                  <c:v>0.15357518642206899</c:v>
                </c:pt>
                <c:pt idx="264">
                  <c:v>0.153784933033177</c:v>
                </c:pt>
                <c:pt idx="265">
                  <c:v>0.153510093401627</c:v>
                </c:pt>
                <c:pt idx="266">
                  <c:v>0.15642338424626701</c:v>
                </c:pt>
                <c:pt idx="267">
                  <c:v>0.150398406374502</c:v>
                </c:pt>
                <c:pt idx="268">
                  <c:v>0.15151515151515099</c:v>
                </c:pt>
              </c:numCache>
            </c:numRef>
          </c:val>
          <c:smooth val="0"/>
          <c:extLst>
            <c:ext xmlns:c16="http://schemas.microsoft.com/office/drawing/2014/chart" uri="{C3380CC4-5D6E-409C-BE32-E72D297353CC}">
              <c16:uniqueId val="{00000002-D87F-4613-A459-69F1B53008F5}"/>
            </c:ext>
          </c:extLst>
        </c:ser>
        <c:ser>
          <c:idx val="2"/>
          <c:order val="1"/>
          <c:tx>
            <c:v>Nacional</c:v>
          </c:tx>
          <c:spPr>
            <a:ln w="19050" cap="rnd">
              <a:solidFill>
                <a:schemeClr val="bg1">
                  <a:lumMod val="50000"/>
                </a:schemeClr>
              </a:solidFill>
              <a:round/>
            </a:ln>
            <a:effectLst/>
          </c:spPr>
          <c:marker>
            <c:symbol val="none"/>
          </c:marker>
          <c:dLbls>
            <c:dLbl>
              <c:idx val="255"/>
              <c:layout>
                <c:manualLayout>
                  <c:x val="-0.10823873097791169"/>
                  <c:y val="-0.15329888893969187"/>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D87F-4613-A459-69F1B53008F5}"/>
                </c:ext>
              </c:extLst>
            </c:dLbl>
            <c:dLbl>
              <c:idx val="268"/>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D87F-4613-A459-69F1B53008F5}"/>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'F100-101'!$A$19:$A$287</c:f>
              <c:numCache>
                <c:formatCode>mm/dd/yyyy</c:formatCode>
                <c:ptCount val="269"/>
                <c:pt idx="0">
                  <c:v>36861</c:v>
                </c:pt>
                <c:pt idx="1">
                  <c:v>36892</c:v>
                </c:pt>
                <c:pt idx="2">
                  <c:v>36923</c:v>
                </c:pt>
                <c:pt idx="3">
                  <c:v>36951</c:v>
                </c:pt>
                <c:pt idx="4">
                  <c:v>36982</c:v>
                </c:pt>
                <c:pt idx="5">
                  <c:v>37012</c:v>
                </c:pt>
                <c:pt idx="6">
                  <c:v>37043</c:v>
                </c:pt>
                <c:pt idx="7">
                  <c:v>37073</c:v>
                </c:pt>
                <c:pt idx="8">
                  <c:v>37104</c:v>
                </c:pt>
                <c:pt idx="9">
                  <c:v>37135</c:v>
                </c:pt>
                <c:pt idx="10">
                  <c:v>37165</c:v>
                </c:pt>
                <c:pt idx="11">
                  <c:v>37196</c:v>
                </c:pt>
                <c:pt idx="12">
                  <c:v>37226</c:v>
                </c:pt>
                <c:pt idx="13">
                  <c:v>37257</c:v>
                </c:pt>
                <c:pt idx="14">
                  <c:v>37288</c:v>
                </c:pt>
                <c:pt idx="15">
                  <c:v>37316</c:v>
                </c:pt>
                <c:pt idx="16">
                  <c:v>37347</c:v>
                </c:pt>
                <c:pt idx="17">
                  <c:v>37377</c:v>
                </c:pt>
                <c:pt idx="18">
                  <c:v>37408</c:v>
                </c:pt>
                <c:pt idx="19">
                  <c:v>37438</c:v>
                </c:pt>
                <c:pt idx="20">
                  <c:v>37469</c:v>
                </c:pt>
                <c:pt idx="21">
                  <c:v>37500</c:v>
                </c:pt>
                <c:pt idx="22">
                  <c:v>37530</c:v>
                </c:pt>
                <c:pt idx="23">
                  <c:v>37561</c:v>
                </c:pt>
                <c:pt idx="24">
                  <c:v>37591</c:v>
                </c:pt>
                <c:pt idx="25">
                  <c:v>37622</c:v>
                </c:pt>
                <c:pt idx="26">
                  <c:v>37653</c:v>
                </c:pt>
                <c:pt idx="27">
                  <c:v>37681</c:v>
                </c:pt>
                <c:pt idx="28">
                  <c:v>37712</c:v>
                </c:pt>
                <c:pt idx="29">
                  <c:v>37742</c:v>
                </c:pt>
                <c:pt idx="30">
                  <c:v>37773</c:v>
                </c:pt>
                <c:pt idx="31">
                  <c:v>37803</c:v>
                </c:pt>
                <c:pt idx="32">
                  <c:v>37834</c:v>
                </c:pt>
                <c:pt idx="33">
                  <c:v>37865</c:v>
                </c:pt>
                <c:pt idx="34">
                  <c:v>37895</c:v>
                </c:pt>
                <c:pt idx="35">
                  <c:v>37926</c:v>
                </c:pt>
                <c:pt idx="36">
                  <c:v>37956</c:v>
                </c:pt>
                <c:pt idx="37">
                  <c:v>37987</c:v>
                </c:pt>
                <c:pt idx="38">
                  <c:v>38018</c:v>
                </c:pt>
                <c:pt idx="39">
                  <c:v>38047</c:v>
                </c:pt>
                <c:pt idx="40">
                  <c:v>38078</c:v>
                </c:pt>
                <c:pt idx="41">
                  <c:v>38108</c:v>
                </c:pt>
                <c:pt idx="42">
                  <c:v>38139</c:v>
                </c:pt>
                <c:pt idx="43">
                  <c:v>38169</c:v>
                </c:pt>
                <c:pt idx="44">
                  <c:v>38200</c:v>
                </c:pt>
                <c:pt idx="45">
                  <c:v>38231</c:v>
                </c:pt>
                <c:pt idx="46">
                  <c:v>38261</c:v>
                </c:pt>
                <c:pt idx="47">
                  <c:v>38292</c:v>
                </c:pt>
                <c:pt idx="48">
                  <c:v>38322</c:v>
                </c:pt>
                <c:pt idx="49">
                  <c:v>38353</c:v>
                </c:pt>
                <c:pt idx="50">
                  <c:v>38384</c:v>
                </c:pt>
                <c:pt idx="51">
                  <c:v>38412</c:v>
                </c:pt>
                <c:pt idx="52">
                  <c:v>38443</c:v>
                </c:pt>
                <c:pt idx="53">
                  <c:v>38473</c:v>
                </c:pt>
                <c:pt idx="54">
                  <c:v>38504</c:v>
                </c:pt>
                <c:pt idx="55">
                  <c:v>38534</c:v>
                </c:pt>
                <c:pt idx="56">
                  <c:v>38565</c:v>
                </c:pt>
                <c:pt idx="57">
                  <c:v>38596</c:v>
                </c:pt>
                <c:pt idx="58">
                  <c:v>38626</c:v>
                </c:pt>
                <c:pt idx="59">
                  <c:v>38657</c:v>
                </c:pt>
                <c:pt idx="60">
                  <c:v>38687</c:v>
                </c:pt>
                <c:pt idx="61">
                  <c:v>38718</c:v>
                </c:pt>
                <c:pt idx="62">
                  <c:v>38749</c:v>
                </c:pt>
                <c:pt idx="63">
                  <c:v>38777</c:v>
                </c:pt>
                <c:pt idx="64">
                  <c:v>38808</c:v>
                </c:pt>
                <c:pt idx="65">
                  <c:v>38838</c:v>
                </c:pt>
                <c:pt idx="66">
                  <c:v>38869</c:v>
                </c:pt>
                <c:pt idx="67">
                  <c:v>38899</c:v>
                </c:pt>
                <c:pt idx="68">
                  <c:v>38930</c:v>
                </c:pt>
                <c:pt idx="69">
                  <c:v>38961</c:v>
                </c:pt>
                <c:pt idx="70">
                  <c:v>38991</c:v>
                </c:pt>
                <c:pt idx="71">
                  <c:v>39022</c:v>
                </c:pt>
                <c:pt idx="72">
                  <c:v>39052</c:v>
                </c:pt>
                <c:pt idx="73">
                  <c:v>39083</c:v>
                </c:pt>
                <c:pt idx="74">
                  <c:v>39114</c:v>
                </c:pt>
                <c:pt idx="75">
                  <c:v>39142</c:v>
                </c:pt>
                <c:pt idx="76">
                  <c:v>39173</c:v>
                </c:pt>
                <c:pt idx="77">
                  <c:v>39203</c:v>
                </c:pt>
                <c:pt idx="78">
                  <c:v>39234</c:v>
                </c:pt>
                <c:pt idx="79">
                  <c:v>39264</c:v>
                </c:pt>
                <c:pt idx="80">
                  <c:v>39295</c:v>
                </c:pt>
                <c:pt idx="81">
                  <c:v>39326</c:v>
                </c:pt>
                <c:pt idx="82">
                  <c:v>39356</c:v>
                </c:pt>
                <c:pt idx="83">
                  <c:v>39387</c:v>
                </c:pt>
                <c:pt idx="84">
                  <c:v>39417</c:v>
                </c:pt>
                <c:pt idx="85">
                  <c:v>39448</c:v>
                </c:pt>
                <c:pt idx="86">
                  <c:v>39479</c:v>
                </c:pt>
                <c:pt idx="87">
                  <c:v>39508</c:v>
                </c:pt>
                <c:pt idx="88">
                  <c:v>39539</c:v>
                </c:pt>
                <c:pt idx="89">
                  <c:v>39569</c:v>
                </c:pt>
                <c:pt idx="90">
                  <c:v>39600</c:v>
                </c:pt>
                <c:pt idx="91">
                  <c:v>39630</c:v>
                </c:pt>
                <c:pt idx="92">
                  <c:v>39661</c:v>
                </c:pt>
                <c:pt idx="93">
                  <c:v>39692</c:v>
                </c:pt>
                <c:pt idx="94">
                  <c:v>39722</c:v>
                </c:pt>
                <c:pt idx="95">
                  <c:v>39753</c:v>
                </c:pt>
                <c:pt idx="96">
                  <c:v>39783</c:v>
                </c:pt>
                <c:pt idx="97">
                  <c:v>39814</c:v>
                </c:pt>
                <c:pt idx="98">
                  <c:v>39845</c:v>
                </c:pt>
                <c:pt idx="99">
                  <c:v>39873</c:v>
                </c:pt>
                <c:pt idx="100">
                  <c:v>39904</c:v>
                </c:pt>
                <c:pt idx="101">
                  <c:v>39934</c:v>
                </c:pt>
                <c:pt idx="102">
                  <c:v>39965</c:v>
                </c:pt>
                <c:pt idx="103">
                  <c:v>39995</c:v>
                </c:pt>
                <c:pt idx="104">
                  <c:v>40026</c:v>
                </c:pt>
                <c:pt idx="105">
                  <c:v>40057</c:v>
                </c:pt>
                <c:pt idx="106">
                  <c:v>40087</c:v>
                </c:pt>
                <c:pt idx="107">
                  <c:v>40118</c:v>
                </c:pt>
                <c:pt idx="108">
                  <c:v>40148</c:v>
                </c:pt>
                <c:pt idx="109">
                  <c:v>40179</c:v>
                </c:pt>
                <c:pt idx="110">
                  <c:v>40210</c:v>
                </c:pt>
                <c:pt idx="111">
                  <c:v>40238</c:v>
                </c:pt>
                <c:pt idx="112">
                  <c:v>40269</c:v>
                </c:pt>
                <c:pt idx="113">
                  <c:v>40299</c:v>
                </c:pt>
                <c:pt idx="114">
                  <c:v>40330</c:v>
                </c:pt>
                <c:pt idx="115">
                  <c:v>40360</c:v>
                </c:pt>
                <c:pt idx="116">
                  <c:v>40391</c:v>
                </c:pt>
                <c:pt idx="117">
                  <c:v>40422</c:v>
                </c:pt>
                <c:pt idx="118">
                  <c:v>40452</c:v>
                </c:pt>
                <c:pt idx="119">
                  <c:v>40483</c:v>
                </c:pt>
                <c:pt idx="120">
                  <c:v>40513</c:v>
                </c:pt>
                <c:pt idx="121">
                  <c:v>40544</c:v>
                </c:pt>
                <c:pt idx="122">
                  <c:v>40575</c:v>
                </c:pt>
                <c:pt idx="123">
                  <c:v>40603</c:v>
                </c:pt>
                <c:pt idx="124">
                  <c:v>40634</c:v>
                </c:pt>
                <c:pt idx="125">
                  <c:v>40664</c:v>
                </c:pt>
                <c:pt idx="126">
                  <c:v>40695</c:v>
                </c:pt>
                <c:pt idx="127">
                  <c:v>40725</c:v>
                </c:pt>
                <c:pt idx="128">
                  <c:v>40756</c:v>
                </c:pt>
                <c:pt idx="129">
                  <c:v>40787</c:v>
                </c:pt>
                <c:pt idx="130">
                  <c:v>40817</c:v>
                </c:pt>
                <c:pt idx="131">
                  <c:v>40848</c:v>
                </c:pt>
                <c:pt idx="132">
                  <c:v>40878</c:v>
                </c:pt>
                <c:pt idx="133">
                  <c:v>40909</c:v>
                </c:pt>
                <c:pt idx="134">
                  <c:v>40940</c:v>
                </c:pt>
                <c:pt idx="135">
                  <c:v>40969</c:v>
                </c:pt>
                <c:pt idx="136">
                  <c:v>41000</c:v>
                </c:pt>
                <c:pt idx="137">
                  <c:v>41030</c:v>
                </c:pt>
                <c:pt idx="138">
                  <c:v>41061</c:v>
                </c:pt>
                <c:pt idx="139">
                  <c:v>41091</c:v>
                </c:pt>
                <c:pt idx="140">
                  <c:v>41122</c:v>
                </c:pt>
                <c:pt idx="141">
                  <c:v>41153</c:v>
                </c:pt>
                <c:pt idx="142">
                  <c:v>41183</c:v>
                </c:pt>
                <c:pt idx="143">
                  <c:v>41214</c:v>
                </c:pt>
                <c:pt idx="144">
                  <c:v>41244</c:v>
                </c:pt>
                <c:pt idx="145">
                  <c:v>41275</c:v>
                </c:pt>
                <c:pt idx="146">
                  <c:v>41306</c:v>
                </c:pt>
                <c:pt idx="147">
                  <c:v>41334</c:v>
                </c:pt>
                <c:pt idx="148">
                  <c:v>41365</c:v>
                </c:pt>
                <c:pt idx="149">
                  <c:v>41395</c:v>
                </c:pt>
                <c:pt idx="150">
                  <c:v>41426</c:v>
                </c:pt>
                <c:pt idx="151">
                  <c:v>41456</c:v>
                </c:pt>
                <c:pt idx="152">
                  <c:v>41487</c:v>
                </c:pt>
                <c:pt idx="153">
                  <c:v>41518</c:v>
                </c:pt>
                <c:pt idx="154">
                  <c:v>41548</c:v>
                </c:pt>
                <c:pt idx="155">
                  <c:v>41579</c:v>
                </c:pt>
                <c:pt idx="156">
                  <c:v>41609</c:v>
                </c:pt>
                <c:pt idx="157">
                  <c:v>41640</c:v>
                </c:pt>
                <c:pt idx="158">
                  <c:v>41671</c:v>
                </c:pt>
                <c:pt idx="159">
                  <c:v>41699</c:v>
                </c:pt>
                <c:pt idx="160">
                  <c:v>41730</c:v>
                </c:pt>
                <c:pt idx="161">
                  <c:v>41760</c:v>
                </c:pt>
                <c:pt idx="162">
                  <c:v>41791</c:v>
                </c:pt>
                <c:pt idx="163">
                  <c:v>41821</c:v>
                </c:pt>
                <c:pt idx="164">
                  <c:v>41852</c:v>
                </c:pt>
                <c:pt idx="165">
                  <c:v>41883</c:v>
                </c:pt>
                <c:pt idx="166">
                  <c:v>41913</c:v>
                </c:pt>
                <c:pt idx="167">
                  <c:v>41944</c:v>
                </c:pt>
                <c:pt idx="168">
                  <c:v>41974</c:v>
                </c:pt>
                <c:pt idx="169">
                  <c:v>42005</c:v>
                </c:pt>
                <c:pt idx="170">
                  <c:v>42036</c:v>
                </c:pt>
                <c:pt idx="171">
                  <c:v>42064</c:v>
                </c:pt>
                <c:pt idx="172">
                  <c:v>42095</c:v>
                </c:pt>
                <c:pt idx="173">
                  <c:v>42125</c:v>
                </c:pt>
                <c:pt idx="174">
                  <c:v>42156</c:v>
                </c:pt>
                <c:pt idx="175">
                  <c:v>42186</c:v>
                </c:pt>
                <c:pt idx="176">
                  <c:v>42217</c:v>
                </c:pt>
                <c:pt idx="177">
                  <c:v>42248</c:v>
                </c:pt>
                <c:pt idx="178">
                  <c:v>42278</c:v>
                </c:pt>
                <c:pt idx="179">
                  <c:v>42309</c:v>
                </c:pt>
                <c:pt idx="180">
                  <c:v>42339</c:v>
                </c:pt>
                <c:pt idx="181">
                  <c:v>42370</c:v>
                </c:pt>
                <c:pt idx="182">
                  <c:v>42401</c:v>
                </c:pt>
                <c:pt idx="183">
                  <c:v>42430</c:v>
                </c:pt>
                <c:pt idx="184">
                  <c:v>42461</c:v>
                </c:pt>
                <c:pt idx="185">
                  <c:v>42491</c:v>
                </c:pt>
                <c:pt idx="186">
                  <c:v>42522</c:v>
                </c:pt>
                <c:pt idx="187">
                  <c:v>42552</c:v>
                </c:pt>
                <c:pt idx="188">
                  <c:v>42583</c:v>
                </c:pt>
                <c:pt idx="189">
                  <c:v>42614</c:v>
                </c:pt>
                <c:pt idx="190">
                  <c:v>42644</c:v>
                </c:pt>
                <c:pt idx="191">
                  <c:v>42675</c:v>
                </c:pt>
                <c:pt idx="192">
                  <c:v>42705</c:v>
                </c:pt>
                <c:pt idx="193">
                  <c:v>42736</c:v>
                </c:pt>
                <c:pt idx="194">
                  <c:v>42767</c:v>
                </c:pt>
                <c:pt idx="195">
                  <c:v>42795</c:v>
                </c:pt>
                <c:pt idx="196">
                  <c:v>42826</c:v>
                </c:pt>
                <c:pt idx="197">
                  <c:v>42856</c:v>
                </c:pt>
                <c:pt idx="198">
                  <c:v>42887</c:v>
                </c:pt>
                <c:pt idx="199">
                  <c:v>42917</c:v>
                </c:pt>
                <c:pt idx="200">
                  <c:v>42948</c:v>
                </c:pt>
                <c:pt idx="201">
                  <c:v>42979</c:v>
                </c:pt>
                <c:pt idx="202">
                  <c:v>43009</c:v>
                </c:pt>
                <c:pt idx="203">
                  <c:v>43040</c:v>
                </c:pt>
                <c:pt idx="204">
                  <c:v>43070</c:v>
                </c:pt>
                <c:pt idx="205">
                  <c:v>43101</c:v>
                </c:pt>
                <c:pt idx="206">
                  <c:v>43132</c:v>
                </c:pt>
                <c:pt idx="207">
                  <c:v>43160</c:v>
                </c:pt>
                <c:pt idx="208">
                  <c:v>43191</c:v>
                </c:pt>
                <c:pt idx="209">
                  <c:v>43221</c:v>
                </c:pt>
                <c:pt idx="210">
                  <c:v>43252</c:v>
                </c:pt>
                <c:pt idx="211">
                  <c:v>43282</c:v>
                </c:pt>
                <c:pt idx="212">
                  <c:v>43313</c:v>
                </c:pt>
                <c:pt idx="213">
                  <c:v>43344</c:v>
                </c:pt>
                <c:pt idx="214">
                  <c:v>43374</c:v>
                </c:pt>
                <c:pt idx="215">
                  <c:v>43405</c:v>
                </c:pt>
                <c:pt idx="216">
                  <c:v>43435</c:v>
                </c:pt>
                <c:pt idx="217">
                  <c:v>43466</c:v>
                </c:pt>
                <c:pt idx="218">
                  <c:v>43497</c:v>
                </c:pt>
                <c:pt idx="219">
                  <c:v>43525</c:v>
                </c:pt>
                <c:pt idx="220">
                  <c:v>43556</c:v>
                </c:pt>
                <c:pt idx="221">
                  <c:v>43586</c:v>
                </c:pt>
                <c:pt idx="222">
                  <c:v>43617</c:v>
                </c:pt>
                <c:pt idx="223">
                  <c:v>43647</c:v>
                </c:pt>
                <c:pt idx="224">
                  <c:v>43678</c:v>
                </c:pt>
                <c:pt idx="225">
                  <c:v>43709</c:v>
                </c:pt>
                <c:pt idx="226">
                  <c:v>43739</c:v>
                </c:pt>
                <c:pt idx="227">
                  <c:v>43770</c:v>
                </c:pt>
                <c:pt idx="228">
                  <c:v>43800</c:v>
                </c:pt>
                <c:pt idx="229">
                  <c:v>43831</c:v>
                </c:pt>
                <c:pt idx="230">
                  <c:v>43862</c:v>
                </c:pt>
                <c:pt idx="231">
                  <c:v>43891</c:v>
                </c:pt>
                <c:pt idx="232">
                  <c:v>43922</c:v>
                </c:pt>
                <c:pt idx="233">
                  <c:v>43952</c:v>
                </c:pt>
                <c:pt idx="234">
                  <c:v>43983</c:v>
                </c:pt>
                <c:pt idx="235">
                  <c:v>44013</c:v>
                </c:pt>
                <c:pt idx="236">
                  <c:v>44044</c:v>
                </c:pt>
                <c:pt idx="237">
                  <c:v>44075</c:v>
                </c:pt>
                <c:pt idx="238">
                  <c:v>44105</c:v>
                </c:pt>
                <c:pt idx="239">
                  <c:v>44136</c:v>
                </c:pt>
                <c:pt idx="240">
                  <c:v>44166</c:v>
                </c:pt>
                <c:pt idx="241">
                  <c:v>44197</c:v>
                </c:pt>
                <c:pt idx="242">
                  <c:v>44228</c:v>
                </c:pt>
                <c:pt idx="243">
                  <c:v>44256</c:v>
                </c:pt>
                <c:pt idx="244">
                  <c:v>44287</c:v>
                </c:pt>
                <c:pt idx="245">
                  <c:v>44317</c:v>
                </c:pt>
                <c:pt idx="246">
                  <c:v>44348</c:v>
                </c:pt>
                <c:pt idx="247">
                  <c:v>44378</c:v>
                </c:pt>
                <c:pt idx="248">
                  <c:v>44409</c:v>
                </c:pt>
                <c:pt idx="249">
                  <c:v>44440</c:v>
                </c:pt>
                <c:pt idx="250">
                  <c:v>44470</c:v>
                </c:pt>
                <c:pt idx="251">
                  <c:v>44501</c:v>
                </c:pt>
                <c:pt idx="252">
                  <c:v>44531</c:v>
                </c:pt>
                <c:pt idx="253">
                  <c:v>44562</c:v>
                </c:pt>
                <c:pt idx="254">
                  <c:v>44593</c:v>
                </c:pt>
                <c:pt idx="255">
                  <c:v>44621</c:v>
                </c:pt>
                <c:pt idx="256">
                  <c:v>44652</c:v>
                </c:pt>
                <c:pt idx="257">
                  <c:v>44682</c:v>
                </c:pt>
                <c:pt idx="258">
                  <c:v>44713</c:v>
                </c:pt>
                <c:pt idx="259">
                  <c:v>44743</c:v>
                </c:pt>
                <c:pt idx="260">
                  <c:v>44774</c:v>
                </c:pt>
                <c:pt idx="261">
                  <c:v>44805</c:v>
                </c:pt>
                <c:pt idx="262">
                  <c:v>44835</c:v>
                </c:pt>
                <c:pt idx="263">
                  <c:v>44866</c:v>
                </c:pt>
                <c:pt idx="264">
                  <c:v>44896</c:v>
                </c:pt>
                <c:pt idx="265">
                  <c:v>44927</c:v>
                </c:pt>
                <c:pt idx="266">
                  <c:v>44958</c:v>
                </c:pt>
                <c:pt idx="267">
                  <c:v>44986</c:v>
                </c:pt>
                <c:pt idx="268">
                  <c:v>45017</c:v>
                </c:pt>
              </c:numCache>
            </c:numRef>
          </c:cat>
          <c:val>
            <c:numRef>
              <c:f>'F100-101'!$W$19:$W$287</c:f>
              <c:numCache>
                <c:formatCode>0.00%</c:formatCode>
                <c:ptCount val="269"/>
                <c:pt idx="0">
                  <c:v>0.23472906403940899</c:v>
                </c:pt>
                <c:pt idx="1">
                  <c:v>0.24221805099327401</c:v>
                </c:pt>
                <c:pt idx="2">
                  <c:v>0.22107989326636299</c:v>
                </c:pt>
                <c:pt idx="3">
                  <c:v>0.22333255867999099</c:v>
                </c:pt>
                <c:pt idx="4">
                  <c:v>0.223666106099985</c:v>
                </c:pt>
                <c:pt idx="5">
                  <c:v>0.23248138767365101</c:v>
                </c:pt>
                <c:pt idx="6">
                  <c:v>0.23581412920287101</c:v>
                </c:pt>
                <c:pt idx="7">
                  <c:v>0.23210196916501299</c:v>
                </c:pt>
                <c:pt idx="8">
                  <c:v>0.22719344809281899</c:v>
                </c:pt>
                <c:pt idx="9">
                  <c:v>0.22517703781829099</c:v>
                </c:pt>
                <c:pt idx="10">
                  <c:v>0.22119056533133599</c:v>
                </c:pt>
                <c:pt idx="11">
                  <c:v>0.21686567164179099</c:v>
                </c:pt>
                <c:pt idx="12">
                  <c:v>0.219345347554248</c:v>
                </c:pt>
                <c:pt idx="13">
                  <c:v>0.227680146799351</c:v>
                </c:pt>
                <c:pt idx="14">
                  <c:v>0.22471353798274199</c:v>
                </c:pt>
                <c:pt idx="15">
                  <c:v>0.21317390689118401</c:v>
                </c:pt>
                <c:pt idx="16">
                  <c:v>0.21299715909090899</c:v>
                </c:pt>
                <c:pt idx="17">
                  <c:v>0.22105410709279499</c:v>
                </c:pt>
                <c:pt idx="18">
                  <c:v>0.222152120574833</c:v>
                </c:pt>
                <c:pt idx="19">
                  <c:v>0.22212136024020701</c:v>
                </c:pt>
                <c:pt idx="20">
                  <c:v>0.218726016884113</c:v>
                </c:pt>
                <c:pt idx="21">
                  <c:v>0.21632567558131399</c:v>
                </c:pt>
                <c:pt idx="22">
                  <c:v>0.21662344943584</c:v>
                </c:pt>
                <c:pt idx="23">
                  <c:v>0.21496947835738101</c:v>
                </c:pt>
                <c:pt idx="24">
                  <c:v>0.212952118498105</c:v>
                </c:pt>
                <c:pt idx="25">
                  <c:v>0.21632355861521099</c:v>
                </c:pt>
                <c:pt idx="26">
                  <c:v>0.21284051838138099</c:v>
                </c:pt>
                <c:pt idx="27">
                  <c:v>0.203174394099052</c:v>
                </c:pt>
                <c:pt idx="28">
                  <c:v>0.20367081113084701</c:v>
                </c:pt>
                <c:pt idx="29">
                  <c:v>0.21176470588235299</c:v>
                </c:pt>
                <c:pt idx="30">
                  <c:v>0.21071428571428599</c:v>
                </c:pt>
                <c:pt idx="31">
                  <c:v>0.217301484828922</c:v>
                </c:pt>
                <c:pt idx="32">
                  <c:v>0.21487976274901699</c:v>
                </c:pt>
                <c:pt idx="33">
                  <c:v>0.208090614886731</c:v>
                </c:pt>
                <c:pt idx="34">
                  <c:v>0.20776774696369399</c:v>
                </c:pt>
                <c:pt idx="35">
                  <c:v>0.20822059013013799</c:v>
                </c:pt>
                <c:pt idx="36">
                  <c:v>0.20459916959437899</c:v>
                </c:pt>
                <c:pt idx="37">
                  <c:v>0.20856174930705301</c:v>
                </c:pt>
                <c:pt idx="38">
                  <c:v>0.20768092713598801</c:v>
                </c:pt>
                <c:pt idx="39">
                  <c:v>0.198319535400964</c:v>
                </c:pt>
                <c:pt idx="40">
                  <c:v>0.2008528521105</c:v>
                </c:pt>
                <c:pt idx="41">
                  <c:v>0.20892976792349399</c:v>
                </c:pt>
                <c:pt idx="42">
                  <c:v>0.210272677362289</c:v>
                </c:pt>
                <c:pt idx="43">
                  <c:v>0.21003267578361401</c:v>
                </c:pt>
                <c:pt idx="44">
                  <c:v>0.20764994250438801</c:v>
                </c:pt>
                <c:pt idx="45">
                  <c:v>0.20855451827445201</c:v>
                </c:pt>
                <c:pt idx="46">
                  <c:v>0.20860096653820301</c:v>
                </c:pt>
                <c:pt idx="47">
                  <c:v>0.206772859922179</c:v>
                </c:pt>
                <c:pt idx="48">
                  <c:v>0.203319251659626</c:v>
                </c:pt>
                <c:pt idx="49">
                  <c:v>0.207213496218732</c:v>
                </c:pt>
                <c:pt idx="50">
                  <c:v>0.20533737326651899</c:v>
                </c:pt>
                <c:pt idx="51">
                  <c:v>0.19722560798653399</c:v>
                </c:pt>
                <c:pt idx="52">
                  <c:v>0.19695738009522701</c:v>
                </c:pt>
                <c:pt idx="53">
                  <c:v>0.205858655616943</c:v>
                </c:pt>
                <c:pt idx="54">
                  <c:v>0.20707740187885401</c:v>
                </c:pt>
                <c:pt idx="55">
                  <c:v>0.211249070206557</c:v>
                </c:pt>
                <c:pt idx="56">
                  <c:v>0.20915295062224001</c:v>
                </c:pt>
                <c:pt idx="57">
                  <c:v>0.205824682814302</c:v>
                </c:pt>
                <c:pt idx="58">
                  <c:v>0.20578014595158101</c:v>
                </c:pt>
                <c:pt idx="59">
                  <c:v>0.204047700951726</c:v>
                </c:pt>
                <c:pt idx="60">
                  <c:v>0.200944147423501</c:v>
                </c:pt>
                <c:pt idx="61">
                  <c:v>0.200448234393791</c:v>
                </c:pt>
                <c:pt idx="62">
                  <c:v>0.198708476987906</c:v>
                </c:pt>
                <c:pt idx="63">
                  <c:v>0.194206244503078</c:v>
                </c:pt>
                <c:pt idx="64">
                  <c:v>0.19617645443058901</c:v>
                </c:pt>
                <c:pt idx="65">
                  <c:v>0.20663864169896801</c:v>
                </c:pt>
                <c:pt idx="66">
                  <c:v>0.20709670353740001</c:v>
                </c:pt>
                <c:pt idx="67">
                  <c:v>0.210277581617687</c:v>
                </c:pt>
                <c:pt idx="68">
                  <c:v>0.20709898352992301</c:v>
                </c:pt>
                <c:pt idx="69">
                  <c:v>0.20365007376646099</c:v>
                </c:pt>
                <c:pt idx="70">
                  <c:v>0.204494258557222</c:v>
                </c:pt>
                <c:pt idx="71">
                  <c:v>0.205276354518696</c:v>
                </c:pt>
                <c:pt idx="72">
                  <c:v>0.202595296025953</c:v>
                </c:pt>
                <c:pt idx="73">
                  <c:v>0.20084116516953099</c:v>
                </c:pt>
                <c:pt idx="74">
                  <c:v>0.19882493630738801</c:v>
                </c:pt>
                <c:pt idx="75">
                  <c:v>0.192265596497629</c:v>
                </c:pt>
                <c:pt idx="76">
                  <c:v>0.19210128692752601</c:v>
                </c:pt>
                <c:pt idx="77">
                  <c:v>0.202321123257862</c:v>
                </c:pt>
                <c:pt idx="78">
                  <c:v>0.20332122470160899</c:v>
                </c:pt>
                <c:pt idx="79">
                  <c:v>0.206583427922815</c:v>
                </c:pt>
                <c:pt idx="80">
                  <c:v>0.20357271929371701</c:v>
                </c:pt>
                <c:pt idx="81">
                  <c:v>0.20259875259875301</c:v>
                </c:pt>
                <c:pt idx="82">
                  <c:v>0.20014597779052201</c:v>
                </c:pt>
                <c:pt idx="83">
                  <c:v>0.20018612346189599</c:v>
                </c:pt>
                <c:pt idx="84">
                  <c:v>0.199804416079057</c:v>
                </c:pt>
                <c:pt idx="85">
                  <c:v>0.194282610842303</c:v>
                </c:pt>
                <c:pt idx="86">
                  <c:v>0.191939148473772</c:v>
                </c:pt>
                <c:pt idx="87">
                  <c:v>0.19032576505429399</c:v>
                </c:pt>
                <c:pt idx="88">
                  <c:v>0.188191699604743</c:v>
                </c:pt>
                <c:pt idx="89">
                  <c:v>0.20009823182711201</c:v>
                </c:pt>
                <c:pt idx="90">
                  <c:v>0.20058025177026001</c:v>
                </c:pt>
                <c:pt idx="91">
                  <c:v>0.19381083829725401</c:v>
                </c:pt>
                <c:pt idx="92">
                  <c:v>0.19148833155805201</c:v>
                </c:pt>
                <c:pt idx="93">
                  <c:v>0.194882082395538</c:v>
                </c:pt>
                <c:pt idx="94">
                  <c:v>0.19326084827113299</c:v>
                </c:pt>
                <c:pt idx="95">
                  <c:v>0.19351382937280801</c:v>
                </c:pt>
                <c:pt idx="96">
                  <c:v>0.19110251450676999</c:v>
                </c:pt>
                <c:pt idx="97">
                  <c:v>0.18919421583670401</c:v>
                </c:pt>
                <c:pt idx="98">
                  <c:v>0.18624269954575001</c:v>
                </c:pt>
                <c:pt idx="99">
                  <c:v>0.17908980241595701</c:v>
                </c:pt>
                <c:pt idx="100">
                  <c:v>0.17812383090160899</c:v>
                </c:pt>
                <c:pt idx="101">
                  <c:v>0.186117679788566</c:v>
                </c:pt>
                <c:pt idx="102">
                  <c:v>0.18348794063079801</c:v>
                </c:pt>
                <c:pt idx="103">
                  <c:v>0.18332257767124499</c:v>
                </c:pt>
                <c:pt idx="104">
                  <c:v>0.182166782166782</c:v>
                </c:pt>
                <c:pt idx="105">
                  <c:v>0.18041860465116299</c:v>
                </c:pt>
                <c:pt idx="106">
                  <c:v>0.17308320500256699</c:v>
                </c:pt>
                <c:pt idx="107">
                  <c:v>0.17427347242921001</c:v>
                </c:pt>
                <c:pt idx="108">
                  <c:v>0.173743380098486</c:v>
                </c:pt>
                <c:pt idx="109">
                  <c:v>0.174709263467451</c:v>
                </c:pt>
                <c:pt idx="110">
                  <c:v>0.17263073353560601</c:v>
                </c:pt>
                <c:pt idx="111">
                  <c:v>0.168358828572718</c:v>
                </c:pt>
                <c:pt idx="112">
                  <c:v>0.16787793978242199</c:v>
                </c:pt>
                <c:pt idx="113">
                  <c:v>0.175835934016942</c:v>
                </c:pt>
                <c:pt idx="114">
                  <c:v>0.174441465594281</c:v>
                </c:pt>
                <c:pt idx="115">
                  <c:v>0.17398209007896201</c:v>
                </c:pt>
                <c:pt idx="116">
                  <c:v>0.166835187057634</c:v>
                </c:pt>
                <c:pt idx="117">
                  <c:v>0.164474853385463</c:v>
                </c:pt>
                <c:pt idx="118">
                  <c:v>0.163396075290348</c:v>
                </c:pt>
                <c:pt idx="119">
                  <c:v>0.166028835884656</c:v>
                </c:pt>
                <c:pt idx="120">
                  <c:v>0.165255927321072</c:v>
                </c:pt>
                <c:pt idx="121">
                  <c:v>0.159594680177327</c:v>
                </c:pt>
                <c:pt idx="122">
                  <c:v>0.16266213055496501</c:v>
                </c:pt>
                <c:pt idx="123">
                  <c:v>0.15362368152432801</c:v>
                </c:pt>
                <c:pt idx="124">
                  <c:v>0.155242021163571</c:v>
                </c:pt>
                <c:pt idx="125">
                  <c:v>0.166094220413009</c:v>
                </c:pt>
                <c:pt idx="126">
                  <c:v>0.16565304299749101</c:v>
                </c:pt>
                <c:pt idx="127">
                  <c:v>0.16716493326034801</c:v>
                </c:pt>
                <c:pt idx="128">
                  <c:v>0.163469241472362</c:v>
                </c:pt>
                <c:pt idx="129">
                  <c:v>0.15509357269878901</c:v>
                </c:pt>
                <c:pt idx="130">
                  <c:v>0.15296813340688301</c:v>
                </c:pt>
                <c:pt idx="131">
                  <c:v>0.15542026044309101</c:v>
                </c:pt>
                <c:pt idx="132">
                  <c:v>0.15470870921507501</c:v>
                </c:pt>
                <c:pt idx="133">
                  <c:v>0.157208962493911</c:v>
                </c:pt>
                <c:pt idx="134">
                  <c:v>0.153983522058525</c:v>
                </c:pt>
                <c:pt idx="135">
                  <c:v>0.14843208416588499</c:v>
                </c:pt>
                <c:pt idx="136">
                  <c:v>0.14920751334392701</c:v>
                </c:pt>
                <c:pt idx="137">
                  <c:v>0.162081995855512</c:v>
                </c:pt>
                <c:pt idx="138">
                  <c:v>0.16338855790418699</c:v>
                </c:pt>
                <c:pt idx="139">
                  <c:v>0.163738920225625</c:v>
                </c:pt>
                <c:pt idx="140">
                  <c:v>0.15877807292924401</c:v>
                </c:pt>
                <c:pt idx="141">
                  <c:v>0.157369300354509</c:v>
                </c:pt>
                <c:pt idx="142">
                  <c:v>0.15252788406741</c:v>
                </c:pt>
                <c:pt idx="143">
                  <c:v>0.15562428780726001</c:v>
                </c:pt>
                <c:pt idx="144">
                  <c:v>0.15788404501686101</c:v>
                </c:pt>
                <c:pt idx="145">
                  <c:v>0.157699949355254</c:v>
                </c:pt>
                <c:pt idx="146">
                  <c:v>0.153454177687879</c:v>
                </c:pt>
                <c:pt idx="147">
                  <c:v>0.14773570898292501</c:v>
                </c:pt>
                <c:pt idx="148">
                  <c:v>0.14555603263203101</c:v>
                </c:pt>
                <c:pt idx="149">
                  <c:v>0.156913960469377</c:v>
                </c:pt>
                <c:pt idx="150">
                  <c:v>0.15802633121068899</c:v>
                </c:pt>
                <c:pt idx="151">
                  <c:v>0.15624274324638099</c:v>
                </c:pt>
                <c:pt idx="152">
                  <c:v>0.153384912959381</c:v>
                </c:pt>
                <c:pt idx="153">
                  <c:v>0.14961182850232099</c:v>
                </c:pt>
                <c:pt idx="154">
                  <c:v>0.14710944222795899</c:v>
                </c:pt>
                <c:pt idx="155">
                  <c:v>0.15028517852957299</c:v>
                </c:pt>
                <c:pt idx="156">
                  <c:v>0.14979583900447199</c:v>
                </c:pt>
                <c:pt idx="157">
                  <c:v>0.14911136778568501</c:v>
                </c:pt>
                <c:pt idx="158">
                  <c:v>0.14696687755861501</c:v>
                </c:pt>
                <c:pt idx="159">
                  <c:v>0.143520077841398</c:v>
                </c:pt>
                <c:pt idx="160">
                  <c:v>0.14310241863242801</c:v>
                </c:pt>
                <c:pt idx="161">
                  <c:v>0.15359391884338799</c:v>
                </c:pt>
                <c:pt idx="162">
                  <c:v>0.15385189608838501</c:v>
                </c:pt>
                <c:pt idx="163">
                  <c:v>0.15303225806451601</c:v>
                </c:pt>
                <c:pt idx="164">
                  <c:v>0.151379705219608</c:v>
                </c:pt>
                <c:pt idx="165">
                  <c:v>0.14591171540324099</c:v>
                </c:pt>
                <c:pt idx="166">
                  <c:v>0.14415020945541601</c:v>
                </c:pt>
                <c:pt idx="167">
                  <c:v>0.14776363771675199</c:v>
                </c:pt>
                <c:pt idx="168">
                  <c:v>0.14811376800831699</c:v>
                </c:pt>
                <c:pt idx="169">
                  <c:v>0.141511111111111</c:v>
                </c:pt>
                <c:pt idx="170">
                  <c:v>0.13978724161240999</c:v>
                </c:pt>
                <c:pt idx="171">
                  <c:v>0.138818217651485</c:v>
                </c:pt>
                <c:pt idx="172">
                  <c:v>0.137755832259911</c:v>
                </c:pt>
                <c:pt idx="173">
                  <c:v>0.148915714133105</c:v>
                </c:pt>
                <c:pt idx="174">
                  <c:v>0.14864188706218701</c:v>
                </c:pt>
                <c:pt idx="175">
                  <c:v>0.14645486245641201</c:v>
                </c:pt>
                <c:pt idx="176">
                  <c:v>0.142419655742898</c:v>
                </c:pt>
                <c:pt idx="177">
                  <c:v>0.141775587458039</c:v>
                </c:pt>
                <c:pt idx="178">
                  <c:v>0.14033077969499599</c:v>
                </c:pt>
                <c:pt idx="179">
                  <c:v>0.14145264132796601</c:v>
                </c:pt>
                <c:pt idx="180">
                  <c:v>0.144433371298406</c:v>
                </c:pt>
                <c:pt idx="181">
                  <c:v>0.14133561643835599</c:v>
                </c:pt>
                <c:pt idx="182">
                  <c:v>0.13831244435312701</c:v>
                </c:pt>
                <c:pt idx="183">
                  <c:v>0.13501238645747299</c:v>
                </c:pt>
                <c:pt idx="184">
                  <c:v>0.13428719186347199</c:v>
                </c:pt>
                <c:pt idx="185">
                  <c:v>0.14057388222464601</c:v>
                </c:pt>
                <c:pt idx="186">
                  <c:v>0.14071467614102201</c:v>
                </c:pt>
                <c:pt idx="187">
                  <c:v>0.14270706249152801</c:v>
                </c:pt>
                <c:pt idx="188">
                  <c:v>0.13859976267163901</c:v>
                </c:pt>
                <c:pt idx="189">
                  <c:v>0.13718287617151301</c:v>
                </c:pt>
                <c:pt idx="190">
                  <c:v>0.136733287388008</c:v>
                </c:pt>
                <c:pt idx="191">
                  <c:v>0.137071651090343</c:v>
                </c:pt>
                <c:pt idx="192">
                  <c:v>0.13957934990439799</c:v>
                </c:pt>
                <c:pt idx="193">
                  <c:v>0.13691843296804301</c:v>
                </c:pt>
                <c:pt idx="194">
                  <c:v>0.136181925421063</c:v>
                </c:pt>
                <c:pt idx="195">
                  <c:v>0.13533265299404201</c:v>
                </c:pt>
                <c:pt idx="196">
                  <c:v>0.136366627187788</c:v>
                </c:pt>
                <c:pt idx="197">
                  <c:v>0.141364314921789</c:v>
                </c:pt>
                <c:pt idx="198">
                  <c:v>0.14337443726756699</c:v>
                </c:pt>
                <c:pt idx="199">
                  <c:v>0.14647413067409201</c:v>
                </c:pt>
                <c:pt idx="200">
                  <c:v>0.14487861871997901</c:v>
                </c:pt>
                <c:pt idx="201">
                  <c:v>0.14036408879575701</c:v>
                </c:pt>
                <c:pt idx="202">
                  <c:v>0.13857714773249299</c:v>
                </c:pt>
                <c:pt idx="203">
                  <c:v>0.14009867023883399</c:v>
                </c:pt>
                <c:pt idx="204">
                  <c:v>0.141668285732789</c:v>
                </c:pt>
                <c:pt idx="205">
                  <c:v>0.139415716294329</c:v>
                </c:pt>
                <c:pt idx="206">
                  <c:v>0.14126776364996299</c:v>
                </c:pt>
                <c:pt idx="207">
                  <c:v>0.13714943100553501</c:v>
                </c:pt>
                <c:pt idx="208">
                  <c:v>0.13621252136088199</c:v>
                </c:pt>
                <c:pt idx="209">
                  <c:v>0.14591109602986099</c:v>
                </c:pt>
                <c:pt idx="210">
                  <c:v>0.148826276559552</c:v>
                </c:pt>
                <c:pt idx="211">
                  <c:v>0.15107803503613901</c:v>
                </c:pt>
                <c:pt idx="212">
                  <c:v>0.148944007858546</c:v>
                </c:pt>
                <c:pt idx="213">
                  <c:v>0.147167468570542</c:v>
                </c:pt>
                <c:pt idx="214">
                  <c:v>0.146298947892673</c:v>
                </c:pt>
                <c:pt idx="215">
                  <c:v>0.147625239952938</c:v>
                </c:pt>
                <c:pt idx="216">
                  <c:v>0.15069296539803101</c:v>
                </c:pt>
                <c:pt idx="217">
                  <c:v>0.14492838522597401</c:v>
                </c:pt>
                <c:pt idx="218">
                  <c:v>0.145384480644596</c:v>
                </c:pt>
                <c:pt idx="219">
                  <c:v>0.141264699874522</c:v>
                </c:pt>
                <c:pt idx="220">
                  <c:v>0.14077005907860701</c:v>
                </c:pt>
                <c:pt idx="221">
                  <c:v>0.14940365910143599</c:v>
                </c:pt>
                <c:pt idx="222">
                  <c:v>0.15042963307013499</c:v>
                </c:pt>
                <c:pt idx="223">
                  <c:v>0.15613115131958</c:v>
                </c:pt>
                <c:pt idx="224">
                  <c:v>0.15619944534319399</c:v>
                </c:pt>
                <c:pt idx="225">
                  <c:v>0.15090372879376299</c:v>
                </c:pt>
                <c:pt idx="226">
                  <c:v>0.14922883315285801</c:v>
                </c:pt>
                <c:pt idx="227">
                  <c:v>0.14924288662190799</c:v>
                </c:pt>
                <c:pt idx="228">
                  <c:v>0.15135744643941401</c:v>
                </c:pt>
                <c:pt idx="229">
                  <c:v>0.145529573590096</c:v>
                </c:pt>
                <c:pt idx="230">
                  <c:v>0.14432453160951</c:v>
                </c:pt>
                <c:pt idx="231">
                  <c:v>0.14285324976154801</c:v>
                </c:pt>
                <c:pt idx="232">
                  <c:v>0.14783783783783799</c:v>
                </c:pt>
                <c:pt idx="233">
                  <c:v>0.15039083413641699</c:v>
                </c:pt>
                <c:pt idx="234">
                  <c:v>0.14474036044708299</c:v>
                </c:pt>
                <c:pt idx="235">
                  <c:v>0.145123131519518</c:v>
                </c:pt>
                <c:pt idx="236">
                  <c:v>0.142376530749563</c:v>
                </c:pt>
                <c:pt idx="237">
                  <c:v>0.14278769546547099</c:v>
                </c:pt>
                <c:pt idx="238">
                  <c:v>0.140686261255171</c:v>
                </c:pt>
                <c:pt idx="239">
                  <c:v>0.14249705030569601</c:v>
                </c:pt>
                <c:pt idx="240">
                  <c:v>0.142095725402409</c:v>
                </c:pt>
                <c:pt idx="241">
                  <c:v>0.13677050672600399</c:v>
                </c:pt>
                <c:pt idx="242">
                  <c:v>0.13622720508487399</c:v>
                </c:pt>
                <c:pt idx="243">
                  <c:v>0.133566238829397</c:v>
                </c:pt>
                <c:pt idx="244">
                  <c:v>0.13427660220714799</c:v>
                </c:pt>
                <c:pt idx="245">
                  <c:v>0.14342769586295201</c:v>
                </c:pt>
                <c:pt idx="246">
                  <c:v>0.145897959698368</c:v>
                </c:pt>
                <c:pt idx="247">
                  <c:v>0.151372923046032</c:v>
                </c:pt>
                <c:pt idx="248">
                  <c:v>0.15086412920429701</c:v>
                </c:pt>
                <c:pt idx="249">
                  <c:v>0.14603766924686701</c:v>
                </c:pt>
                <c:pt idx="250">
                  <c:v>0.145035282258065</c:v>
                </c:pt>
                <c:pt idx="251">
                  <c:v>0.14925373134328401</c:v>
                </c:pt>
                <c:pt idx="252">
                  <c:v>0.149429005050631</c:v>
                </c:pt>
                <c:pt idx="253">
                  <c:v>0.14205550898761299</c:v>
                </c:pt>
                <c:pt idx="254">
                  <c:v>0.143782083892152</c:v>
                </c:pt>
                <c:pt idx="255">
                  <c:v>0.139216091478956</c:v>
                </c:pt>
                <c:pt idx="256">
                  <c:v>0.13995557692748101</c:v>
                </c:pt>
                <c:pt idx="257">
                  <c:v>0.14789691002314101</c:v>
                </c:pt>
                <c:pt idx="258">
                  <c:v>0.14809600581302901</c:v>
                </c:pt>
                <c:pt idx="259">
                  <c:v>0.154470262108134</c:v>
                </c:pt>
                <c:pt idx="260">
                  <c:v>0.15410494942196501</c:v>
                </c:pt>
                <c:pt idx="261">
                  <c:v>0.14956770372387501</c:v>
                </c:pt>
                <c:pt idx="262">
                  <c:v>0.14733186553782601</c:v>
                </c:pt>
                <c:pt idx="263">
                  <c:v>0.149014833851842</c:v>
                </c:pt>
                <c:pt idx="264">
                  <c:v>0.14930656688996999</c:v>
                </c:pt>
                <c:pt idx="265">
                  <c:v>0.139687447768678</c:v>
                </c:pt>
                <c:pt idx="266">
                  <c:v>0.14222545152584601</c:v>
                </c:pt>
                <c:pt idx="267">
                  <c:v>0.13657722270310399</c:v>
                </c:pt>
                <c:pt idx="268">
                  <c:v>0.13628711041760799</c:v>
                </c:pt>
              </c:numCache>
            </c:numRef>
          </c:val>
          <c:smooth val="0"/>
          <c:extLst>
            <c:ext xmlns:c16="http://schemas.microsoft.com/office/drawing/2014/chart" uri="{C3380CC4-5D6E-409C-BE32-E72D297353CC}">
              <c16:uniqueId val="{00000005-D87F-4613-A459-69F1B53008F5}"/>
            </c:ext>
          </c:extLst>
        </c:ser>
        <c:dLbls>
          <c:showLegendKey val="0"/>
          <c:showVal val="0"/>
          <c:showCatName val="0"/>
          <c:showSerName val="0"/>
          <c:showPercent val="0"/>
          <c:showBubbleSize val="0"/>
        </c:dLbls>
        <c:smooth val="0"/>
        <c:axId val="2098048287"/>
        <c:axId val="1599109839"/>
      </c:lineChart>
      <c:valAx>
        <c:axId val="1599109839"/>
        <c:scaling>
          <c:orientation val="minMax"/>
          <c:max val="0.30000000000000004"/>
          <c:min val="5.000000000000001E-2"/>
        </c:scaling>
        <c:delete val="0"/>
        <c:axPos val="r"/>
        <c:majorGridlines>
          <c:spPr>
            <a:ln w="9525" cap="flat" cmpd="sng" algn="ctr">
              <a:solidFill>
                <a:schemeClr val="tx1">
                  <a:lumMod val="15000"/>
                  <a:lumOff val="85000"/>
                </a:schemeClr>
              </a:solidFill>
              <a:round/>
            </a:ln>
            <a:effectLst/>
          </c:spPr>
        </c:majorGridlines>
        <c:numFmt formatCode="0.00%" sourceLinked="0"/>
        <c:majorTickMark val="out"/>
        <c:minorTickMark val="none"/>
        <c:tickLblPos val="low"/>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098048287"/>
        <c:crosses val="max"/>
        <c:crossBetween val="between"/>
      </c:valAx>
      <c:dateAx>
        <c:axId val="2098048287"/>
        <c:scaling>
          <c:orientation val="minMax"/>
          <c:max val="45017"/>
          <c:min val="36586"/>
        </c:scaling>
        <c:delete val="0"/>
        <c:axPos val="b"/>
        <c:numFmt formatCode="mmm\ yyyy" sourceLinked="0"/>
        <c:majorTickMark val="cross"/>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599109839"/>
        <c:crosses val="autoZero"/>
        <c:auto val="1"/>
        <c:lblOffset val="100"/>
        <c:baseTimeUnit val="months"/>
        <c:majorUnit val="6"/>
        <c:majorTimeUnit val="months"/>
      </c:date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6083405904896803E-2"/>
          <c:y val="4.845253628390897E-2"/>
          <c:w val="0.90858151822601019"/>
          <c:h val="0.63864566897715547"/>
        </c:manualLayout>
      </c:layout>
      <c:lineChart>
        <c:grouping val="standard"/>
        <c:varyColors val="0"/>
        <c:ser>
          <c:idx val="0"/>
          <c:order val="0"/>
          <c:tx>
            <c:v>Jalisco hombres</c:v>
          </c:tx>
          <c:spPr>
            <a:ln w="19050" cap="rnd">
              <a:solidFill>
                <a:srgbClr val="95682B"/>
              </a:solidFill>
              <a:round/>
            </a:ln>
            <a:effectLst/>
          </c:spPr>
          <c:marker>
            <c:symbol val="none"/>
          </c:marker>
          <c:dLbls>
            <c:dLbl>
              <c:idx val="280"/>
              <c:layout>
                <c:manualLayout>
                  <c:x val="-8.2003885859239737E-3"/>
                  <c:y val="0.38340292359288425"/>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6472-44C0-80F8-55EE28A37C0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'F100-101'!$A$7:$A$287</c:f>
              <c:numCache>
                <c:formatCode>mm/dd/yyyy</c:formatCode>
                <c:ptCount val="281"/>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numCache>
            </c:numRef>
          </c:cat>
          <c:val>
            <c:numRef>
              <c:f>'F100-101'!$J$7:$J$287</c:f>
              <c:numCache>
                <c:formatCode>#,###.00</c:formatCode>
                <c:ptCount val="281"/>
                <c:pt idx="0">
                  <c:v>332.20252789924399</c:v>
                </c:pt>
                <c:pt idx="1">
                  <c:v>353.91307925565502</c:v>
                </c:pt>
                <c:pt idx="2">
                  <c:v>353.20838005965101</c:v>
                </c:pt>
                <c:pt idx="3">
                  <c:v>354.16168874692102</c:v>
                </c:pt>
                <c:pt idx="4">
                  <c:v>358.43057266328401</c:v>
                </c:pt>
                <c:pt idx="5">
                  <c:v>362.982163678201</c:v>
                </c:pt>
                <c:pt idx="6">
                  <c:v>367.223535549644</c:v>
                </c:pt>
                <c:pt idx="7">
                  <c:v>364.69158073435199</c:v>
                </c:pt>
                <c:pt idx="8">
                  <c:v>363.05575360940702</c:v>
                </c:pt>
                <c:pt idx="9">
                  <c:v>362.63221954648702</c:v>
                </c:pt>
                <c:pt idx="10">
                  <c:v>365.75968303004998</c:v>
                </c:pt>
                <c:pt idx="11">
                  <c:v>362.17540621807098</c:v>
                </c:pt>
                <c:pt idx="12">
                  <c:v>365.41773446196601</c:v>
                </c:pt>
                <c:pt idx="13">
                  <c:v>386.39328545540002</c:v>
                </c:pt>
                <c:pt idx="14">
                  <c:v>379.85333204572902</c:v>
                </c:pt>
                <c:pt idx="15">
                  <c:v>380.66755087625899</c:v>
                </c:pt>
                <c:pt idx="16">
                  <c:v>385.16239864780403</c:v>
                </c:pt>
                <c:pt idx="17">
                  <c:v>384.56753604411301</c:v>
                </c:pt>
                <c:pt idx="18">
                  <c:v>391.85739762265302</c:v>
                </c:pt>
                <c:pt idx="19">
                  <c:v>388.23399306268698</c:v>
                </c:pt>
                <c:pt idx="20">
                  <c:v>387.71110085723501</c:v>
                </c:pt>
                <c:pt idx="21">
                  <c:v>385.00896724564097</c:v>
                </c:pt>
                <c:pt idx="22">
                  <c:v>383.686041160765</c:v>
                </c:pt>
                <c:pt idx="23">
                  <c:v>383.82628104559399</c:v>
                </c:pt>
                <c:pt idx="24">
                  <c:v>384.74618126398201</c:v>
                </c:pt>
                <c:pt idx="25">
                  <c:v>401.75481135217399</c:v>
                </c:pt>
                <c:pt idx="26">
                  <c:v>400.42346870918601</c:v>
                </c:pt>
                <c:pt idx="27">
                  <c:v>393.84141986177298</c:v>
                </c:pt>
                <c:pt idx="28">
                  <c:v>391.12744209510498</c:v>
                </c:pt>
                <c:pt idx="29">
                  <c:v>398.783943612249</c:v>
                </c:pt>
                <c:pt idx="30">
                  <c:v>397.19618412635901</c:v>
                </c:pt>
                <c:pt idx="31">
                  <c:v>400.04033039897598</c:v>
                </c:pt>
                <c:pt idx="32">
                  <c:v>398.27870353763097</c:v>
                </c:pt>
                <c:pt idx="33">
                  <c:v>394.011995070571</c:v>
                </c:pt>
                <c:pt idx="34">
                  <c:v>390.45456079974502</c:v>
                </c:pt>
                <c:pt idx="35">
                  <c:v>390.97372199472699</c:v>
                </c:pt>
                <c:pt idx="36">
                  <c:v>391.061006964623</c:v>
                </c:pt>
                <c:pt idx="37">
                  <c:v>405.09854167346703</c:v>
                </c:pt>
                <c:pt idx="38">
                  <c:v>403.71331731002101</c:v>
                </c:pt>
                <c:pt idx="39">
                  <c:v>399.96890994245899</c:v>
                </c:pt>
                <c:pt idx="40">
                  <c:v>400.09386612469098</c:v>
                </c:pt>
                <c:pt idx="41">
                  <c:v>411.33809468015198</c:v>
                </c:pt>
                <c:pt idx="42">
                  <c:v>417.94287435993698</c:v>
                </c:pt>
                <c:pt idx="43">
                  <c:v>421.92128660199398</c:v>
                </c:pt>
                <c:pt idx="44">
                  <c:v>420.58834767778802</c:v>
                </c:pt>
                <c:pt idx="45">
                  <c:v>413.67454541160402</c:v>
                </c:pt>
                <c:pt idx="46">
                  <c:v>410.94389447365802</c:v>
                </c:pt>
                <c:pt idx="47">
                  <c:v>411.56134179169499</c:v>
                </c:pt>
                <c:pt idx="48">
                  <c:v>410.44805668725598</c:v>
                </c:pt>
                <c:pt idx="49">
                  <c:v>425.265897767799</c:v>
                </c:pt>
                <c:pt idx="50">
                  <c:v>422.211003315234</c:v>
                </c:pt>
                <c:pt idx="51">
                  <c:v>419.55390722023702</c:v>
                </c:pt>
                <c:pt idx="52">
                  <c:v>420.24214288326198</c:v>
                </c:pt>
                <c:pt idx="53">
                  <c:v>429.51537129256599</c:v>
                </c:pt>
                <c:pt idx="54">
                  <c:v>430.12692205820798</c:v>
                </c:pt>
                <c:pt idx="55">
                  <c:v>432.50252565653301</c:v>
                </c:pt>
                <c:pt idx="56">
                  <c:v>429.71351136283698</c:v>
                </c:pt>
                <c:pt idx="57">
                  <c:v>423.70290998461797</c:v>
                </c:pt>
                <c:pt idx="58">
                  <c:v>419.94319137136802</c:v>
                </c:pt>
                <c:pt idx="59">
                  <c:v>418.487002264355</c:v>
                </c:pt>
                <c:pt idx="60">
                  <c:v>418.39489713203</c:v>
                </c:pt>
                <c:pt idx="61">
                  <c:v>433.19559016606399</c:v>
                </c:pt>
                <c:pt idx="62">
                  <c:v>430.52838839039902</c:v>
                </c:pt>
                <c:pt idx="63">
                  <c:v>430.890072358353</c:v>
                </c:pt>
                <c:pt idx="64">
                  <c:v>430.12271903224803</c:v>
                </c:pt>
                <c:pt idx="65">
                  <c:v>434.60993151172698</c:v>
                </c:pt>
                <c:pt idx="66">
                  <c:v>436.09771043201999</c:v>
                </c:pt>
                <c:pt idx="67">
                  <c:v>440.01058952959602</c:v>
                </c:pt>
                <c:pt idx="68">
                  <c:v>439.76827668597701</c:v>
                </c:pt>
                <c:pt idx="69">
                  <c:v>434.31183112964197</c:v>
                </c:pt>
                <c:pt idx="70">
                  <c:v>431.49962891227801</c:v>
                </c:pt>
                <c:pt idx="71">
                  <c:v>430.345405436541</c:v>
                </c:pt>
                <c:pt idx="72">
                  <c:v>428.16561586697401</c:v>
                </c:pt>
                <c:pt idx="73">
                  <c:v>440.305345595733</c:v>
                </c:pt>
                <c:pt idx="74">
                  <c:v>438.99819589906502</c:v>
                </c:pt>
                <c:pt idx="75">
                  <c:v>436.96955497158098</c:v>
                </c:pt>
                <c:pt idx="76">
                  <c:v>439.74653816376798</c:v>
                </c:pt>
                <c:pt idx="77">
                  <c:v>447.560084101055</c:v>
                </c:pt>
                <c:pt idx="78">
                  <c:v>446.22140879763401</c:v>
                </c:pt>
                <c:pt idx="79">
                  <c:v>449.53958203885298</c:v>
                </c:pt>
                <c:pt idx="80">
                  <c:v>446.20709431244899</c:v>
                </c:pt>
                <c:pt idx="81">
                  <c:v>437.52686061063798</c:v>
                </c:pt>
                <c:pt idx="82">
                  <c:v>434.13185035475698</c:v>
                </c:pt>
                <c:pt idx="83">
                  <c:v>434.975533103705</c:v>
                </c:pt>
                <c:pt idx="84">
                  <c:v>433.415687134243</c:v>
                </c:pt>
                <c:pt idx="85">
                  <c:v>444.97912948600901</c:v>
                </c:pt>
                <c:pt idx="86">
                  <c:v>443.77944650820501</c:v>
                </c:pt>
                <c:pt idx="87">
                  <c:v>439.78067476174198</c:v>
                </c:pt>
                <c:pt idx="88">
                  <c:v>441.46314517634897</c:v>
                </c:pt>
                <c:pt idx="89">
                  <c:v>450.23069678019601</c:v>
                </c:pt>
                <c:pt idx="90">
                  <c:v>450.30134961881498</c:v>
                </c:pt>
                <c:pt idx="91">
                  <c:v>454.031932930989</c:v>
                </c:pt>
                <c:pt idx="92">
                  <c:v>451.48312529115998</c:v>
                </c:pt>
                <c:pt idx="93">
                  <c:v>442.95637034967802</c:v>
                </c:pt>
                <c:pt idx="94">
                  <c:v>439.34123675013001</c:v>
                </c:pt>
                <c:pt idx="95">
                  <c:v>440.12738579770598</c:v>
                </c:pt>
                <c:pt idx="96">
                  <c:v>439.18345902088402</c:v>
                </c:pt>
                <c:pt idx="97">
                  <c:v>450.94603444058799</c:v>
                </c:pt>
                <c:pt idx="98">
                  <c:v>449.37445178414799</c:v>
                </c:pt>
                <c:pt idx="99">
                  <c:v>449.349016004872</c:v>
                </c:pt>
                <c:pt idx="100">
                  <c:v>446.97086619898403</c:v>
                </c:pt>
                <c:pt idx="101">
                  <c:v>454.775613849031</c:v>
                </c:pt>
                <c:pt idx="102">
                  <c:v>452.80469282235703</c:v>
                </c:pt>
                <c:pt idx="103">
                  <c:v>453.872485512845</c:v>
                </c:pt>
                <c:pt idx="104">
                  <c:v>450.25295835778701</c:v>
                </c:pt>
                <c:pt idx="105">
                  <c:v>444.299556880571</c:v>
                </c:pt>
                <c:pt idx="106">
                  <c:v>440.820805883346</c:v>
                </c:pt>
                <c:pt idx="107">
                  <c:v>439.96992189480397</c:v>
                </c:pt>
                <c:pt idx="108">
                  <c:v>437.12907548832698</c:v>
                </c:pt>
                <c:pt idx="109">
                  <c:v>447.29944223854102</c:v>
                </c:pt>
                <c:pt idx="110">
                  <c:v>447.49426496795002</c:v>
                </c:pt>
                <c:pt idx="111">
                  <c:v>441.32261227771102</c:v>
                </c:pt>
                <c:pt idx="112">
                  <c:v>441.31810333616897</c:v>
                </c:pt>
                <c:pt idx="113">
                  <c:v>448.104602247635</c:v>
                </c:pt>
                <c:pt idx="114">
                  <c:v>446.05547007422899</c:v>
                </c:pt>
                <c:pt idx="115">
                  <c:v>446.59489336717598</c:v>
                </c:pt>
                <c:pt idx="116">
                  <c:v>445.31055507130498</c:v>
                </c:pt>
                <c:pt idx="117">
                  <c:v>442.327492815212</c:v>
                </c:pt>
                <c:pt idx="118">
                  <c:v>438.42994685104799</c:v>
                </c:pt>
                <c:pt idx="119">
                  <c:v>438.87920208432598</c:v>
                </c:pt>
                <c:pt idx="120">
                  <c:v>435.99725914910499</c:v>
                </c:pt>
                <c:pt idx="121">
                  <c:v>447.12587940888102</c:v>
                </c:pt>
                <c:pt idx="122">
                  <c:v>444.53708545814999</c:v>
                </c:pt>
                <c:pt idx="123">
                  <c:v>436.07601423547698</c:v>
                </c:pt>
                <c:pt idx="124">
                  <c:v>436.83911327267998</c:v>
                </c:pt>
                <c:pt idx="125">
                  <c:v>449.096063909056</c:v>
                </c:pt>
                <c:pt idx="126">
                  <c:v>447.17294242265399</c:v>
                </c:pt>
                <c:pt idx="127">
                  <c:v>458.68324876242502</c:v>
                </c:pt>
                <c:pt idx="128">
                  <c:v>460.62486293807501</c:v>
                </c:pt>
                <c:pt idx="129">
                  <c:v>452.67031043777803</c:v>
                </c:pt>
                <c:pt idx="130">
                  <c:v>447.04707857246501</c:v>
                </c:pt>
                <c:pt idx="131">
                  <c:v>444.80210524629803</c:v>
                </c:pt>
                <c:pt idx="132">
                  <c:v>441.73577425625001</c:v>
                </c:pt>
                <c:pt idx="133">
                  <c:v>456.31810666096499</c:v>
                </c:pt>
                <c:pt idx="134">
                  <c:v>453.57662314533798</c:v>
                </c:pt>
                <c:pt idx="135">
                  <c:v>456.08150086280301</c:v>
                </c:pt>
                <c:pt idx="136">
                  <c:v>457.60955671988802</c:v>
                </c:pt>
                <c:pt idx="137">
                  <c:v>459.45386168133899</c:v>
                </c:pt>
                <c:pt idx="138">
                  <c:v>459.56222322447002</c:v>
                </c:pt>
                <c:pt idx="139">
                  <c:v>463.419079744062</c:v>
                </c:pt>
                <c:pt idx="140">
                  <c:v>460.85432492916198</c:v>
                </c:pt>
                <c:pt idx="141">
                  <c:v>461.13163648788498</c:v>
                </c:pt>
                <c:pt idx="142">
                  <c:v>455.58585449211898</c:v>
                </c:pt>
                <c:pt idx="143">
                  <c:v>452.99010472238899</c:v>
                </c:pt>
                <c:pt idx="144">
                  <c:v>449.92500291851502</c:v>
                </c:pt>
                <c:pt idx="145">
                  <c:v>459.32962358588497</c:v>
                </c:pt>
                <c:pt idx="146">
                  <c:v>456.50096903633499</c:v>
                </c:pt>
                <c:pt idx="147">
                  <c:v>457.00708273082398</c:v>
                </c:pt>
                <c:pt idx="148">
                  <c:v>459.13378838468702</c:v>
                </c:pt>
                <c:pt idx="149">
                  <c:v>460.98234313452099</c:v>
                </c:pt>
                <c:pt idx="150">
                  <c:v>459.06329356876802</c:v>
                </c:pt>
                <c:pt idx="151">
                  <c:v>462.718824570138</c:v>
                </c:pt>
                <c:pt idx="152">
                  <c:v>463.55784044935098</c:v>
                </c:pt>
                <c:pt idx="153">
                  <c:v>453.44441808788503</c:v>
                </c:pt>
                <c:pt idx="154">
                  <c:v>451.59588129376198</c:v>
                </c:pt>
                <c:pt idx="155">
                  <c:v>450.04973490939102</c:v>
                </c:pt>
                <c:pt idx="156">
                  <c:v>446.34080357574197</c:v>
                </c:pt>
                <c:pt idx="157">
                  <c:v>460.62467763365601</c:v>
                </c:pt>
                <c:pt idx="158">
                  <c:v>457.54744038172402</c:v>
                </c:pt>
                <c:pt idx="159">
                  <c:v>454.51237660384197</c:v>
                </c:pt>
                <c:pt idx="160">
                  <c:v>454.10269556092902</c:v>
                </c:pt>
                <c:pt idx="161">
                  <c:v>456.54633555006598</c:v>
                </c:pt>
                <c:pt idx="162">
                  <c:v>457.54712411984701</c:v>
                </c:pt>
                <c:pt idx="163">
                  <c:v>458.40673655454702</c:v>
                </c:pt>
                <c:pt idx="164">
                  <c:v>456.96504949009699</c:v>
                </c:pt>
                <c:pt idx="165">
                  <c:v>454.07918687749202</c:v>
                </c:pt>
                <c:pt idx="166">
                  <c:v>446.93656412847599</c:v>
                </c:pt>
                <c:pt idx="167">
                  <c:v>446.75396927247999</c:v>
                </c:pt>
                <c:pt idx="168">
                  <c:v>444.818781646182</c:v>
                </c:pt>
                <c:pt idx="169">
                  <c:v>455.30496414490398</c:v>
                </c:pt>
                <c:pt idx="170">
                  <c:v>454.12419239286402</c:v>
                </c:pt>
                <c:pt idx="171">
                  <c:v>452.79282457490899</c:v>
                </c:pt>
                <c:pt idx="172">
                  <c:v>454.74406715405001</c:v>
                </c:pt>
                <c:pt idx="173">
                  <c:v>456.32441616155398</c:v>
                </c:pt>
                <c:pt idx="174">
                  <c:v>456.67187855814501</c:v>
                </c:pt>
                <c:pt idx="175">
                  <c:v>457.58109801394301</c:v>
                </c:pt>
                <c:pt idx="176">
                  <c:v>456.63627079752501</c:v>
                </c:pt>
                <c:pt idx="177">
                  <c:v>453.818598953714</c:v>
                </c:pt>
                <c:pt idx="178">
                  <c:v>446.92352210750897</c:v>
                </c:pt>
                <c:pt idx="179">
                  <c:v>445.03449454783902</c:v>
                </c:pt>
                <c:pt idx="180">
                  <c:v>443.11441761025702</c:v>
                </c:pt>
                <c:pt idx="181">
                  <c:v>456.68940449725898</c:v>
                </c:pt>
                <c:pt idx="182">
                  <c:v>455.67748853804801</c:v>
                </c:pt>
                <c:pt idx="183">
                  <c:v>454.88439886274301</c:v>
                </c:pt>
                <c:pt idx="184">
                  <c:v>455.83017598601401</c:v>
                </c:pt>
                <c:pt idx="185">
                  <c:v>459.298703140361</c:v>
                </c:pt>
                <c:pt idx="186">
                  <c:v>460.16589582540598</c:v>
                </c:pt>
                <c:pt idx="187">
                  <c:v>466.30467333455499</c:v>
                </c:pt>
                <c:pt idx="188">
                  <c:v>466.92337270368199</c:v>
                </c:pt>
                <c:pt idx="189">
                  <c:v>455.23359558799098</c:v>
                </c:pt>
                <c:pt idx="190">
                  <c:v>450.95323976873499</c:v>
                </c:pt>
                <c:pt idx="191">
                  <c:v>451.57310807324302</c:v>
                </c:pt>
                <c:pt idx="192">
                  <c:v>448.12612997171402</c:v>
                </c:pt>
                <c:pt idx="193">
                  <c:v>460.28162365201399</c:v>
                </c:pt>
                <c:pt idx="194">
                  <c:v>459.24721113821198</c:v>
                </c:pt>
                <c:pt idx="195">
                  <c:v>461.59854168146302</c:v>
                </c:pt>
                <c:pt idx="196">
                  <c:v>461.16010248574599</c:v>
                </c:pt>
                <c:pt idx="197">
                  <c:v>467.46972205612798</c:v>
                </c:pt>
                <c:pt idx="198">
                  <c:v>468.16180516662502</c:v>
                </c:pt>
                <c:pt idx="199">
                  <c:v>469.02268501336999</c:v>
                </c:pt>
                <c:pt idx="200">
                  <c:v>468.51913674427601</c:v>
                </c:pt>
                <c:pt idx="201">
                  <c:v>460.63238162391798</c:v>
                </c:pt>
                <c:pt idx="202">
                  <c:v>454.71879485498198</c:v>
                </c:pt>
                <c:pt idx="203">
                  <c:v>455.40876849493202</c:v>
                </c:pt>
                <c:pt idx="204">
                  <c:v>454.51912649801199</c:v>
                </c:pt>
                <c:pt idx="205">
                  <c:v>460.62029633652497</c:v>
                </c:pt>
                <c:pt idx="206">
                  <c:v>458.96918454832701</c:v>
                </c:pt>
                <c:pt idx="207">
                  <c:v>456.37322049625402</c:v>
                </c:pt>
                <c:pt idx="208">
                  <c:v>458.08673870607203</c:v>
                </c:pt>
                <c:pt idx="209">
                  <c:v>463.445942561484</c:v>
                </c:pt>
                <c:pt idx="210">
                  <c:v>461.24292050320201</c:v>
                </c:pt>
                <c:pt idx="211">
                  <c:v>464.93220148720599</c:v>
                </c:pt>
                <c:pt idx="212">
                  <c:v>460.98447050709501</c:v>
                </c:pt>
                <c:pt idx="213">
                  <c:v>456.88823832179003</c:v>
                </c:pt>
                <c:pt idx="214">
                  <c:v>451.68124284364598</c:v>
                </c:pt>
                <c:pt idx="215">
                  <c:v>450.961363404103</c:v>
                </c:pt>
                <c:pt idx="216">
                  <c:v>451.28844450842098</c:v>
                </c:pt>
                <c:pt idx="217">
                  <c:v>462.07821710464998</c:v>
                </c:pt>
                <c:pt idx="218">
                  <c:v>461.60595160930501</c:v>
                </c:pt>
                <c:pt idx="219">
                  <c:v>464.16881402028997</c:v>
                </c:pt>
                <c:pt idx="220">
                  <c:v>466.38218662675598</c:v>
                </c:pt>
                <c:pt idx="221">
                  <c:v>469.38283873900099</c:v>
                </c:pt>
                <c:pt idx="222">
                  <c:v>467.65422961966101</c:v>
                </c:pt>
                <c:pt idx="223">
                  <c:v>471.58506654847298</c:v>
                </c:pt>
                <c:pt idx="224">
                  <c:v>467.11246138996103</c:v>
                </c:pt>
                <c:pt idx="225">
                  <c:v>459.230630319966</c:v>
                </c:pt>
                <c:pt idx="226">
                  <c:v>455.20526409700301</c:v>
                </c:pt>
                <c:pt idx="227">
                  <c:v>455.12947802117202</c:v>
                </c:pt>
                <c:pt idx="228">
                  <c:v>453.29508250825103</c:v>
                </c:pt>
                <c:pt idx="229">
                  <c:v>470.52407039220998</c:v>
                </c:pt>
                <c:pt idx="230">
                  <c:v>472.188150253689</c:v>
                </c:pt>
                <c:pt idx="231">
                  <c:v>472.41097123970798</c:v>
                </c:pt>
                <c:pt idx="232">
                  <c:v>472.87912026349602</c:v>
                </c:pt>
                <c:pt idx="233">
                  <c:v>477.94958918175399</c:v>
                </c:pt>
                <c:pt idx="234">
                  <c:v>478.812294020271</c:v>
                </c:pt>
                <c:pt idx="235">
                  <c:v>481.89822620000598</c:v>
                </c:pt>
                <c:pt idx="236">
                  <c:v>482.17535892736601</c:v>
                </c:pt>
                <c:pt idx="237">
                  <c:v>472.021953204672</c:v>
                </c:pt>
                <c:pt idx="238">
                  <c:v>467.44900414342197</c:v>
                </c:pt>
                <c:pt idx="239">
                  <c:v>469.87393977939399</c:v>
                </c:pt>
                <c:pt idx="240">
                  <c:v>470.14975362017901</c:v>
                </c:pt>
                <c:pt idx="241">
                  <c:v>487.684617321296</c:v>
                </c:pt>
                <c:pt idx="242">
                  <c:v>486.46057162102699</c:v>
                </c:pt>
                <c:pt idx="243">
                  <c:v>494.18998071847102</c:v>
                </c:pt>
                <c:pt idx="244">
                  <c:v>503.25627213843302</c:v>
                </c:pt>
                <c:pt idx="245">
                  <c:v>500.26287767751199</c:v>
                </c:pt>
                <c:pt idx="246">
                  <c:v>498.80262658909697</c:v>
                </c:pt>
                <c:pt idx="247">
                  <c:v>500.12396280853301</c:v>
                </c:pt>
                <c:pt idx="248">
                  <c:v>496.59191318939099</c:v>
                </c:pt>
                <c:pt idx="249">
                  <c:v>488.796672678839</c:v>
                </c:pt>
                <c:pt idx="250">
                  <c:v>484.16691157813398</c:v>
                </c:pt>
                <c:pt idx="251">
                  <c:v>490.51184234217698</c:v>
                </c:pt>
                <c:pt idx="252">
                  <c:v>491.49175508597898</c:v>
                </c:pt>
                <c:pt idx="253">
                  <c:v>508.19914517738903</c:v>
                </c:pt>
                <c:pt idx="254">
                  <c:v>505.60718935684901</c:v>
                </c:pt>
                <c:pt idx="255">
                  <c:v>506.08706038059802</c:v>
                </c:pt>
                <c:pt idx="256">
                  <c:v>504.57333986986401</c:v>
                </c:pt>
                <c:pt idx="257">
                  <c:v>504.98421423424901</c:v>
                </c:pt>
                <c:pt idx="258">
                  <c:v>501.89889840556401</c:v>
                </c:pt>
                <c:pt idx="259">
                  <c:v>505.471231857286</c:v>
                </c:pt>
                <c:pt idx="260">
                  <c:v>504.24900209834999</c:v>
                </c:pt>
                <c:pt idx="261">
                  <c:v>499.524848037975</c:v>
                </c:pt>
                <c:pt idx="262">
                  <c:v>495.16409636469001</c:v>
                </c:pt>
                <c:pt idx="263">
                  <c:v>495.24809623216203</c:v>
                </c:pt>
                <c:pt idx="264">
                  <c:v>496.93774354690203</c:v>
                </c:pt>
                <c:pt idx="265">
                  <c:v>522.42855527872405</c:v>
                </c:pt>
                <c:pt idx="266">
                  <c:v>522.57478034307996</c:v>
                </c:pt>
                <c:pt idx="267">
                  <c:v>520.98762031974297</c:v>
                </c:pt>
                <c:pt idx="268">
                  <c:v>520.59644132473602</c:v>
                </c:pt>
                <c:pt idx="269">
                  <c:v>526.16080886119903</c:v>
                </c:pt>
                <c:pt idx="270">
                  <c:v>521.96507825046695</c:v>
                </c:pt>
                <c:pt idx="271">
                  <c:v>525.88446416371198</c:v>
                </c:pt>
                <c:pt idx="272">
                  <c:v>521.28838162241595</c:v>
                </c:pt>
                <c:pt idx="273">
                  <c:v>516.75559215226701</c:v>
                </c:pt>
                <c:pt idx="274">
                  <c:v>512.37202776269999</c:v>
                </c:pt>
                <c:pt idx="275">
                  <c:v>513.79023437065996</c:v>
                </c:pt>
                <c:pt idx="276">
                  <c:v>514.96217682126496</c:v>
                </c:pt>
                <c:pt idx="277">
                  <c:v>540.31290734748995</c:v>
                </c:pt>
                <c:pt idx="278">
                  <c:v>541.166442450369</c:v>
                </c:pt>
                <c:pt idx="279">
                  <c:v>542.74006768492598</c:v>
                </c:pt>
                <c:pt idx="280">
                  <c:v>544.54</c:v>
                </c:pt>
              </c:numCache>
            </c:numRef>
          </c:val>
          <c:smooth val="0"/>
          <c:extLst>
            <c:ext xmlns:c16="http://schemas.microsoft.com/office/drawing/2014/chart" uri="{C3380CC4-5D6E-409C-BE32-E72D297353CC}">
              <c16:uniqueId val="{00000001-6472-44C0-80F8-55EE28A37C0D}"/>
            </c:ext>
          </c:extLst>
        </c:ser>
        <c:ser>
          <c:idx val="1"/>
          <c:order val="1"/>
          <c:tx>
            <c:v>Jalisco mujeres</c:v>
          </c:tx>
          <c:spPr>
            <a:ln w="19050" cap="rnd">
              <a:solidFill>
                <a:srgbClr val="FFC000"/>
              </a:solidFill>
              <a:round/>
            </a:ln>
            <a:effectLst/>
          </c:spPr>
          <c:marker>
            <c:symbol val="none"/>
          </c:marker>
          <c:dLbls>
            <c:dLbl>
              <c:idx val="280"/>
              <c:layout>
                <c:manualLayout>
                  <c:x val="-0.62575402790471846"/>
                  <c:y val="9.5255504520268347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6472-44C0-80F8-55EE28A37C0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'F100-101'!$A$7:$A$287</c:f>
              <c:numCache>
                <c:formatCode>mm/dd/yyyy</c:formatCode>
                <c:ptCount val="281"/>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numCache>
            </c:numRef>
          </c:cat>
          <c:val>
            <c:numRef>
              <c:f>'F100-101'!$K$7:$K$287</c:f>
              <c:numCache>
                <c:formatCode>#,###.00</c:formatCode>
                <c:ptCount val="281"/>
                <c:pt idx="0">
                  <c:v>261.29752608425002</c:v>
                </c:pt>
                <c:pt idx="1">
                  <c:v>271.00576927826398</c:v>
                </c:pt>
                <c:pt idx="2">
                  <c:v>280.74303534926503</c:v>
                </c:pt>
                <c:pt idx="3">
                  <c:v>278.51933060647701</c:v>
                </c:pt>
                <c:pt idx="4">
                  <c:v>280.10789205865802</c:v>
                </c:pt>
                <c:pt idx="5">
                  <c:v>283.61207255034901</c:v>
                </c:pt>
                <c:pt idx="6">
                  <c:v>285.71383303620797</c:v>
                </c:pt>
                <c:pt idx="7">
                  <c:v>296.09608077500098</c:v>
                </c:pt>
                <c:pt idx="8">
                  <c:v>295.27472257002398</c:v>
                </c:pt>
                <c:pt idx="9">
                  <c:v>294.85177083847498</c:v>
                </c:pt>
                <c:pt idx="10">
                  <c:v>298.52404880692899</c:v>
                </c:pt>
                <c:pt idx="11">
                  <c:v>295.88581095359399</c:v>
                </c:pt>
                <c:pt idx="12">
                  <c:v>297.68578237182999</c:v>
                </c:pt>
                <c:pt idx="13">
                  <c:v>307.56609556937502</c:v>
                </c:pt>
                <c:pt idx="14">
                  <c:v>312.45018945021502</c:v>
                </c:pt>
                <c:pt idx="15">
                  <c:v>310.66697411541497</c:v>
                </c:pt>
                <c:pt idx="16">
                  <c:v>313.970624854839</c:v>
                </c:pt>
                <c:pt idx="17">
                  <c:v>312.05191844914401</c:v>
                </c:pt>
                <c:pt idx="18">
                  <c:v>315.47929548276198</c:v>
                </c:pt>
                <c:pt idx="19">
                  <c:v>316.66639608883298</c:v>
                </c:pt>
                <c:pt idx="20">
                  <c:v>317.81001597562903</c:v>
                </c:pt>
                <c:pt idx="21">
                  <c:v>315.98386472115902</c:v>
                </c:pt>
                <c:pt idx="22">
                  <c:v>317.171592099691</c:v>
                </c:pt>
                <c:pt idx="23">
                  <c:v>317.99472168697798</c:v>
                </c:pt>
                <c:pt idx="24">
                  <c:v>320.12551881579498</c:v>
                </c:pt>
                <c:pt idx="25">
                  <c:v>328.34396106994501</c:v>
                </c:pt>
                <c:pt idx="26">
                  <c:v>328.15142343674398</c:v>
                </c:pt>
                <c:pt idx="27">
                  <c:v>329.04224190147301</c:v>
                </c:pt>
                <c:pt idx="28">
                  <c:v>327.50431119250499</c:v>
                </c:pt>
                <c:pt idx="29">
                  <c:v>331.551607183714</c:v>
                </c:pt>
                <c:pt idx="30">
                  <c:v>329.67010499942597</c:v>
                </c:pt>
                <c:pt idx="31">
                  <c:v>332.68281649077898</c:v>
                </c:pt>
                <c:pt idx="32">
                  <c:v>332.06314471098898</c:v>
                </c:pt>
                <c:pt idx="33">
                  <c:v>328.95141021552701</c:v>
                </c:pt>
                <c:pt idx="34">
                  <c:v>326.63025759209398</c:v>
                </c:pt>
                <c:pt idx="35">
                  <c:v>327.68565182337801</c:v>
                </c:pt>
                <c:pt idx="36">
                  <c:v>328.52880851088702</c:v>
                </c:pt>
                <c:pt idx="37">
                  <c:v>336.99056995001001</c:v>
                </c:pt>
                <c:pt idx="38">
                  <c:v>337.01368802398002</c:v>
                </c:pt>
                <c:pt idx="39">
                  <c:v>336.77714930449099</c:v>
                </c:pt>
                <c:pt idx="40">
                  <c:v>337.72154792961197</c:v>
                </c:pt>
                <c:pt idx="41">
                  <c:v>345.00322198754799</c:v>
                </c:pt>
                <c:pt idx="42">
                  <c:v>351.68653841099001</c:v>
                </c:pt>
                <c:pt idx="43">
                  <c:v>352.07997946536602</c:v>
                </c:pt>
                <c:pt idx="44">
                  <c:v>350.76651490916601</c:v>
                </c:pt>
                <c:pt idx="45">
                  <c:v>347.560992950225</c:v>
                </c:pt>
                <c:pt idx="46">
                  <c:v>344.79046338999001</c:v>
                </c:pt>
                <c:pt idx="47">
                  <c:v>344.92915122698003</c:v>
                </c:pt>
                <c:pt idx="48">
                  <c:v>346.39370525434299</c:v>
                </c:pt>
                <c:pt idx="49">
                  <c:v>354.633738429701</c:v>
                </c:pt>
                <c:pt idx="50">
                  <c:v>352.70804866491301</c:v>
                </c:pt>
                <c:pt idx="51">
                  <c:v>354.549386298282</c:v>
                </c:pt>
                <c:pt idx="52">
                  <c:v>355.76813298860901</c:v>
                </c:pt>
                <c:pt idx="53">
                  <c:v>360.79382482559498</c:v>
                </c:pt>
                <c:pt idx="54">
                  <c:v>360.148124768488</c:v>
                </c:pt>
                <c:pt idx="55">
                  <c:v>360.820288876674</c:v>
                </c:pt>
                <c:pt idx="56">
                  <c:v>359.23904986935202</c:v>
                </c:pt>
                <c:pt idx="57">
                  <c:v>355.75541746712503</c:v>
                </c:pt>
                <c:pt idx="58">
                  <c:v>352.48529700114398</c:v>
                </c:pt>
                <c:pt idx="59">
                  <c:v>351.84234049099598</c:v>
                </c:pt>
                <c:pt idx="60">
                  <c:v>352.65813507803199</c:v>
                </c:pt>
                <c:pt idx="61">
                  <c:v>361.47329965071498</c:v>
                </c:pt>
                <c:pt idx="62">
                  <c:v>360.33878924347698</c:v>
                </c:pt>
                <c:pt idx="63">
                  <c:v>364.75051038232601</c:v>
                </c:pt>
                <c:pt idx="64">
                  <c:v>364.13081112283697</c:v>
                </c:pt>
                <c:pt idx="65">
                  <c:v>365.48430328453799</c:v>
                </c:pt>
                <c:pt idx="66">
                  <c:v>367.34248468754203</c:v>
                </c:pt>
                <c:pt idx="67">
                  <c:v>368.47759480162102</c:v>
                </c:pt>
                <c:pt idx="68">
                  <c:v>369.01595388285699</c:v>
                </c:pt>
                <c:pt idx="69">
                  <c:v>366.35253727669499</c:v>
                </c:pt>
                <c:pt idx="70">
                  <c:v>363.512421294707</c:v>
                </c:pt>
                <c:pt idx="71">
                  <c:v>363.59428008640299</c:v>
                </c:pt>
                <c:pt idx="72">
                  <c:v>362.88724362154397</c:v>
                </c:pt>
                <c:pt idx="73">
                  <c:v>368.98977417852899</c:v>
                </c:pt>
                <c:pt idx="74">
                  <c:v>368.46832869974997</c:v>
                </c:pt>
                <c:pt idx="75">
                  <c:v>371.06927405939399</c:v>
                </c:pt>
                <c:pt idx="76">
                  <c:v>372.86710063296101</c:v>
                </c:pt>
                <c:pt idx="77">
                  <c:v>374.95815244270398</c:v>
                </c:pt>
                <c:pt idx="78">
                  <c:v>374.65580075509303</c:v>
                </c:pt>
                <c:pt idx="79">
                  <c:v>376.92424759981998</c:v>
                </c:pt>
                <c:pt idx="80">
                  <c:v>375.17855280041402</c:v>
                </c:pt>
                <c:pt idx="81">
                  <c:v>369.62006373023399</c:v>
                </c:pt>
                <c:pt idx="82">
                  <c:v>366.66555402620003</c:v>
                </c:pt>
                <c:pt idx="83">
                  <c:v>367.449504647732</c:v>
                </c:pt>
                <c:pt idx="84">
                  <c:v>368.10030344385001</c:v>
                </c:pt>
                <c:pt idx="85">
                  <c:v>375.47723935983498</c:v>
                </c:pt>
                <c:pt idx="86">
                  <c:v>374.674412543774</c:v>
                </c:pt>
                <c:pt idx="87">
                  <c:v>374.73683527653998</c:v>
                </c:pt>
                <c:pt idx="88">
                  <c:v>376.78606657261901</c:v>
                </c:pt>
                <c:pt idx="89">
                  <c:v>379.346519359458</c:v>
                </c:pt>
                <c:pt idx="90">
                  <c:v>379.86860834667101</c:v>
                </c:pt>
                <c:pt idx="91">
                  <c:v>383.856543323994</c:v>
                </c:pt>
                <c:pt idx="92">
                  <c:v>382.11735805361599</c:v>
                </c:pt>
                <c:pt idx="93">
                  <c:v>375.86787160234297</c:v>
                </c:pt>
                <c:pt idx="94">
                  <c:v>373.19161601039798</c:v>
                </c:pt>
                <c:pt idx="95">
                  <c:v>373.86653679232398</c:v>
                </c:pt>
                <c:pt idx="96">
                  <c:v>373.74796521637103</c:v>
                </c:pt>
                <c:pt idx="97">
                  <c:v>382.15898798135999</c:v>
                </c:pt>
                <c:pt idx="98">
                  <c:v>381.28088563521197</c:v>
                </c:pt>
                <c:pt idx="99">
                  <c:v>382.54259399834899</c:v>
                </c:pt>
                <c:pt idx="100">
                  <c:v>381.36366731503898</c:v>
                </c:pt>
                <c:pt idx="101">
                  <c:v>383.65987817924002</c:v>
                </c:pt>
                <c:pt idx="102">
                  <c:v>382.89101390240597</c:v>
                </c:pt>
                <c:pt idx="103">
                  <c:v>383.84622508857802</c:v>
                </c:pt>
                <c:pt idx="104">
                  <c:v>382.15855656078998</c:v>
                </c:pt>
                <c:pt idx="105">
                  <c:v>377.02690991476999</c:v>
                </c:pt>
                <c:pt idx="106">
                  <c:v>374.15439335374401</c:v>
                </c:pt>
                <c:pt idx="107">
                  <c:v>373.77298901348001</c:v>
                </c:pt>
                <c:pt idx="108">
                  <c:v>373.07312400775101</c:v>
                </c:pt>
                <c:pt idx="109">
                  <c:v>378.91916143522798</c:v>
                </c:pt>
                <c:pt idx="110">
                  <c:v>379.52278680122703</c:v>
                </c:pt>
                <c:pt idx="111">
                  <c:v>377.64527815056101</c:v>
                </c:pt>
                <c:pt idx="112">
                  <c:v>376.71179326757999</c:v>
                </c:pt>
                <c:pt idx="113">
                  <c:v>380.59755412952399</c:v>
                </c:pt>
                <c:pt idx="114">
                  <c:v>380.08089015223197</c:v>
                </c:pt>
                <c:pt idx="115">
                  <c:v>380.94546228322099</c:v>
                </c:pt>
                <c:pt idx="116">
                  <c:v>380.05438856868199</c:v>
                </c:pt>
                <c:pt idx="117">
                  <c:v>377.97643835267701</c:v>
                </c:pt>
                <c:pt idx="118">
                  <c:v>374.29104121586198</c:v>
                </c:pt>
                <c:pt idx="119">
                  <c:v>376.05902658342598</c:v>
                </c:pt>
                <c:pt idx="120">
                  <c:v>374.687939091548</c:v>
                </c:pt>
                <c:pt idx="121">
                  <c:v>381.16808903074201</c:v>
                </c:pt>
                <c:pt idx="122">
                  <c:v>379.57426417696001</c:v>
                </c:pt>
                <c:pt idx="123">
                  <c:v>375.62343531738901</c:v>
                </c:pt>
                <c:pt idx="124">
                  <c:v>377.34979158953701</c:v>
                </c:pt>
                <c:pt idx="125">
                  <c:v>384.36260817597298</c:v>
                </c:pt>
                <c:pt idx="126">
                  <c:v>383.90090800704701</c:v>
                </c:pt>
                <c:pt idx="127">
                  <c:v>405.05286276936698</c:v>
                </c:pt>
                <c:pt idx="128">
                  <c:v>424.37937492347601</c:v>
                </c:pt>
                <c:pt idx="129">
                  <c:v>417.9757720833</c:v>
                </c:pt>
                <c:pt idx="130">
                  <c:v>405.31157824379898</c:v>
                </c:pt>
                <c:pt idx="131">
                  <c:v>400.78155397816403</c:v>
                </c:pt>
                <c:pt idx="132">
                  <c:v>399.730960850668</c:v>
                </c:pt>
                <c:pt idx="133">
                  <c:v>406.58971285030202</c:v>
                </c:pt>
                <c:pt idx="134">
                  <c:v>403.03202528416398</c:v>
                </c:pt>
                <c:pt idx="135">
                  <c:v>417.34720502665698</c:v>
                </c:pt>
                <c:pt idx="136">
                  <c:v>416.97346190057999</c:v>
                </c:pt>
                <c:pt idx="137">
                  <c:v>404.443048787294</c:v>
                </c:pt>
                <c:pt idx="138">
                  <c:v>406.00043142189298</c:v>
                </c:pt>
                <c:pt idx="139">
                  <c:v>413.00272825960002</c:v>
                </c:pt>
                <c:pt idx="140">
                  <c:v>411.77346660859001</c:v>
                </c:pt>
                <c:pt idx="141">
                  <c:v>428.01710968818298</c:v>
                </c:pt>
                <c:pt idx="142">
                  <c:v>423.685427577474</c:v>
                </c:pt>
                <c:pt idx="143">
                  <c:v>419.43466599070399</c:v>
                </c:pt>
                <c:pt idx="144">
                  <c:v>418.02912032631599</c:v>
                </c:pt>
                <c:pt idx="145">
                  <c:v>412.53482423647699</c:v>
                </c:pt>
                <c:pt idx="146">
                  <c:v>411.76328541704203</c:v>
                </c:pt>
                <c:pt idx="147">
                  <c:v>419.59999485773699</c:v>
                </c:pt>
                <c:pt idx="148">
                  <c:v>421.23193103668899</c:v>
                </c:pt>
                <c:pt idx="149">
                  <c:v>411.67889107368501</c:v>
                </c:pt>
                <c:pt idx="150">
                  <c:v>408.84020100844998</c:v>
                </c:pt>
                <c:pt idx="151">
                  <c:v>412.75984224451798</c:v>
                </c:pt>
                <c:pt idx="152">
                  <c:v>422.78838119548999</c:v>
                </c:pt>
                <c:pt idx="153">
                  <c:v>412.95080709336401</c:v>
                </c:pt>
                <c:pt idx="154">
                  <c:v>419.666320958776</c:v>
                </c:pt>
                <c:pt idx="155">
                  <c:v>417.377494281189</c:v>
                </c:pt>
                <c:pt idx="156">
                  <c:v>406.90858908886099</c:v>
                </c:pt>
                <c:pt idx="157">
                  <c:v>418.319820579387</c:v>
                </c:pt>
                <c:pt idx="158">
                  <c:v>417.56572727271902</c:v>
                </c:pt>
                <c:pt idx="159">
                  <c:v>419.83807492949501</c:v>
                </c:pt>
                <c:pt idx="160">
                  <c:v>419.74892119342798</c:v>
                </c:pt>
                <c:pt idx="161">
                  <c:v>407.963531019985</c:v>
                </c:pt>
                <c:pt idx="162">
                  <c:v>411.19950184709501</c:v>
                </c:pt>
                <c:pt idx="163">
                  <c:v>411.94935811245898</c:v>
                </c:pt>
                <c:pt idx="164">
                  <c:v>412.961240096719</c:v>
                </c:pt>
                <c:pt idx="165">
                  <c:v>423.04038791216198</c:v>
                </c:pt>
                <c:pt idx="166">
                  <c:v>411.47158079179201</c:v>
                </c:pt>
                <c:pt idx="167">
                  <c:v>409.73637521292301</c:v>
                </c:pt>
                <c:pt idx="168">
                  <c:v>410.64792205504898</c:v>
                </c:pt>
                <c:pt idx="169">
                  <c:v>417.64005500586097</c:v>
                </c:pt>
                <c:pt idx="170">
                  <c:v>415.52431774840301</c:v>
                </c:pt>
                <c:pt idx="171">
                  <c:v>420.73428886545798</c:v>
                </c:pt>
                <c:pt idx="172">
                  <c:v>422.98887300915601</c:v>
                </c:pt>
                <c:pt idx="173">
                  <c:v>411.63645007731799</c:v>
                </c:pt>
                <c:pt idx="174">
                  <c:v>413.66799103301901</c:v>
                </c:pt>
                <c:pt idx="175">
                  <c:v>413.09278709702699</c:v>
                </c:pt>
                <c:pt idx="176">
                  <c:v>413.15068847160899</c:v>
                </c:pt>
                <c:pt idx="177">
                  <c:v>422.50628533877199</c:v>
                </c:pt>
                <c:pt idx="178">
                  <c:v>412.41285937327598</c:v>
                </c:pt>
                <c:pt idx="179">
                  <c:v>410.88870107633198</c:v>
                </c:pt>
                <c:pt idx="180">
                  <c:v>408.42847276708602</c:v>
                </c:pt>
                <c:pt idx="181">
                  <c:v>420.85213579122802</c:v>
                </c:pt>
                <c:pt idx="182">
                  <c:v>422.21721204124202</c:v>
                </c:pt>
                <c:pt idx="183">
                  <c:v>424.25506679531298</c:v>
                </c:pt>
                <c:pt idx="184">
                  <c:v>424.81292836430998</c:v>
                </c:pt>
                <c:pt idx="185">
                  <c:v>415.594626400256</c:v>
                </c:pt>
                <c:pt idx="186">
                  <c:v>414.84038762601</c:v>
                </c:pt>
                <c:pt idx="187">
                  <c:v>421.91362198246799</c:v>
                </c:pt>
                <c:pt idx="188">
                  <c:v>431.75839431855798</c:v>
                </c:pt>
                <c:pt idx="189">
                  <c:v>423.22784040189401</c:v>
                </c:pt>
                <c:pt idx="190">
                  <c:v>421.789064711565</c:v>
                </c:pt>
                <c:pt idx="191">
                  <c:v>421.163316090747</c:v>
                </c:pt>
                <c:pt idx="192">
                  <c:v>410.45914449173603</c:v>
                </c:pt>
                <c:pt idx="193">
                  <c:v>419.81383332843399</c:v>
                </c:pt>
                <c:pt idx="194">
                  <c:v>419.313292685254</c:v>
                </c:pt>
                <c:pt idx="195">
                  <c:v>425.32111082619298</c:v>
                </c:pt>
                <c:pt idx="196">
                  <c:v>424.13724882800301</c:v>
                </c:pt>
                <c:pt idx="197">
                  <c:v>418.93021192449299</c:v>
                </c:pt>
                <c:pt idx="198">
                  <c:v>420.07814748083899</c:v>
                </c:pt>
                <c:pt idx="199">
                  <c:v>420.08941341126598</c:v>
                </c:pt>
                <c:pt idx="200">
                  <c:v>426.08370913616898</c:v>
                </c:pt>
                <c:pt idx="201">
                  <c:v>424.71939285768002</c:v>
                </c:pt>
                <c:pt idx="202">
                  <c:v>418.923615990982</c:v>
                </c:pt>
                <c:pt idx="203">
                  <c:v>420.31158153087199</c:v>
                </c:pt>
                <c:pt idx="204">
                  <c:v>418.66246266780701</c:v>
                </c:pt>
                <c:pt idx="205">
                  <c:v>421.66045049734998</c:v>
                </c:pt>
                <c:pt idx="206">
                  <c:v>420.06956231802599</c:v>
                </c:pt>
                <c:pt idx="207">
                  <c:v>418.83561854909101</c:v>
                </c:pt>
                <c:pt idx="208">
                  <c:v>419.106392791654</c:v>
                </c:pt>
                <c:pt idx="209">
                  <c:v>414.675710184911</c:v>
                </c:pt>
                <c:pt idx="210">
                  <c:v>411.40548979970902</c:v>
                </c:pt>
                <c:pt idx="211">
                  <c:v>412.80474531049902</c:v>
                </c:pt>
                <c:pt idx="212">
                  <c:v>409.91732856469201</c:v>
                </c:pt>
                <c:pt idx="213">
                  <c:v>417.82905611985097</c:v>
                </c:pt>
                <c:pt idx="214">
                  <c:v>414.02122738642402</c:v>
                </c:pt>
                <c:pt idx="215">
                  <c:v>413.42285704533799</c:v>
                </c:pt>
                <c:pt idx="216">
                  <c:v>412.87341367486698</c:v>
                </c:pt>
                <c:pt idx="217">
                  <c:v>416.81107875146802</c:v>
                </c:pt>
                <c:pt idx="218">
                  <c:v>415.77282835415201</c:v>
                </c:pt>
                <c:pt idx="219">
                  <c:v>421.78633204412102</c:v>
                </c:pt>
                <c:pt idx="220">
                  <c:v>423.57072015324502</c:v>
                </c:pt>
                <c:pt idx="221">
                  <c:v>415.908023772852</c:v>
                </c:pt>
                <c:pt idx="222">
                  <c:v>413.59724989425598</c:v>
                </c:pt>
                <c:pt idx="223">
                  <c:v>416.81413237884698</c:v>
                </c:pt>
                <c:pt idx="224">
                  <c:v>413.37453787366201</c:v>
                </c:pt>
                <c:pt idx="225">
                  <c:v>407.71600443929202</c:v>
                </c:pt>
                <c:pt idx="226">
                  <c:v>404.76609631309202</c:v>
                </c:pt>
                <c:pt idx="227">
                  <c:v>402.56869221821398</c:v>
                </c:pt>
                <c:pt idx="228">
                  <c:v>400.40234954377797</c:v>
                </c:pt>
                <c:pt idx="229">
                  <c:v>418.59773363851502</c:v>
                </c:pt>
                <c:pt idx="230">
                  <c:v>420.633243822699</c:v>
                </c:pt>
                <c:pt idx="231">
                  <c:v>426.02830695040399</c:v>
                </c:pt>
                <c:pt idx="232">
                  <c:v>426.62028445586299</c:v>
                </c:pt>
                <c:pt idx="233">
                  <c:v>422.64182674144899</c:v>
                </c:pt>
                <c:pt idx="234">
                  <c:v>421.56407854867899</c:v>
                </c:pt>
                <c:pt idx="235">
                  <c:v>421.17503862586398</c:v>
                </c:pt>
                <c:pt idx="236">
                  <c:v>421.29363123372201</c:v>
                </c:pt>
                <c:pt idx="237">
                  <c:v>414.34986588674502</c:v>
                </c:pt>
                <c:pt idx="238">
                  <c:v>411.52364898615298</c:v>
                </c:pt>
                <c:pt idx="239">
                  <c:v>413.92089970193501</c:v>
                </c:pt>
                <c:pt idx="240">
                  <c:v>414.20435639171598</c:v>
                </c:pt>
                <c:pt idx="241">
                  <c:v>432.78060508985698</c:v>
                </c:pt>
                <c:pt idx="242">
                  <c:v>431.96372966348298</c:v>
                </c:pt>
                <c:pt idx="243">
                  <c:v>442.26230648271201</c:v>
                </c:pt>
                <c:pt idx="244">
                  <c:v>449.91076743416397</c:v>
                </c:pt>
                <c:pt idx="245">
                  <c:v>441.91056347845699</c:v>
                </c:pt>
                <c:pt idx="246">
                  <c:v>439.64955828485301</c:v>
                </c:pt>
                <c:pt idx="247">
                  <c:v>437.59353374781301</c:v>
                </c:pt>
                <c:pt idx="248">
                  <c:v>434.782701660378</c:v>
                </c:pt>
                <c:pt idx="249">
                  <c:v>429.467639343656</c:v>
                </c:pt>
                <c:pt idx="250">
                  <c:v>425.50468779303901</c:v>
                </c:pt>
                <c:pt idx="251">
                  <c:v>431.45750413390198</c:v>
                </c:pt>
                <c:pt idx="252">
                  <c:v>431.89813015347198</c:v>
                </c:pt>
                <c:pt idx="253">
                  <c:v>447.144899101715</c:v>
                </c:pt>
                <c:pt idx="254">
                  <c:v>444.99451107684803</c:v>
                </c:pt>
                <c:pt idx="255">
                  <c:v>449.27738741236197</c:v>
                </c:pt>
                <c:pt idx="256">
                  <c:v>447.19385462162398</c:v>
                </c:pt>
                <c:pt idx="257">
                  <c:v>439.077985216022</c:v>
                </c:pt>
                <c:pt idx="258">
                  <c:v>435.08126501973101</c:v>
                </c:pt>
                <c:pt idx="259">
                  <c:v>435.45320235393501</c:v>
                </c:pt>
                <c:pt idx="260">
                  <c:v>434.52214927260098</c:v>
                </c:pt>
                <c:pt idx="261">
                  <c:v>431.92764513398703</c:v>
                </c:pt>
                <c:pt idx="262">
                  <c:v>428.38392346899002</c:v>
                </c:pt>
                <c:pt idx="263">
                  <c:v>427.225062968413</c:v>
                </c:pt>
                <c:pt idx="264">
                  <c:v>428.11010434071</c:v>
                </c:pt>
                <c:pt idx="265">
                  <c:v>449.371665734479</c:v>
                </c:pt>
                <c:pt idx="266">
                  <c:v>448.328121969054</c:v>
                </c:pt>
                <c:pt idx="267">
                  <c:v>448.88965953445</c:v>
                </c:pt>
                <c:pt idx="268">
                  <c:v>448.03637320067202</c:v>
                </c:pt>
                <c:pt idx="269">
                  <c:v>450.949522235627</c:v>
                </c:pt>
                <c:pt idx="270">
                  <c:v>446.931349267477</c:v>
                </c:pt>
                <c:pt idx="271">
                  <c:v>448.03017690405699</c:v>
                </c:pt>
                <c:pt idx="272">
                  <c:v>443.94066145408402</c:v>
                </c:pt>
                <c:pt idx="273">
                  <c:v>446.57229162485697</c:v>
                </c:pt>
                <c:pt idx="274">
                  <c:v>443.60833056611</c:v>
                </c:pt>
                <c:pt idx="275">
                  <c:v>445.389464352326</c:v>
                </c:pt>
                <c:pt idx="276">
                  <c:v>446.32423433324402</c:v>
                </c:pt>
                <c:pt idx="277">
                  <c:v>468.40761120185999</c:v>
                </c:pt>
                <c:pt idx="278">
                  <c:v>467.96566882214199</c:v>
                </c:pt>
                <c:pt idx="279">
                  <c:v>471.78443978845502</c:v>
                </c:pt>
                <c:pt idx="280">
                  <c:v>472.89</c:v>
                </c:pt>
              </c:numCache>
            </c:numRef>
          </c:val>
          <c:smooth val="0"/>
          <c:extLst>
            <c:ext xmlns:c16="http://schemas.microsoft.com/office/drawing/2014/chart" uri="{C3380CC4-5D6E-409C-BE32-E72D297353CC}">
              <c16:uniqueId val="{00000003-6472-44C0-80F8-55EE28A37C0D}"/>
            </c:ext>
          </c:extLst>
        </c:ser>
        <c:ser>
          <c:idx val="2"/>
          <c:order val="2"/>
          <c:tx>
            <c:v>Nacional hombres</c:v>
          </c:tx>
          <c:spPr>
            <a:ln w="19050" cap="rnd">
              <a:solidFill>
                <a:srgbClr val="393D3F"/>
              </a:solidFill>
              <a:round/>
            </a:ln>
            <a:effectLst/>
          </c:spPr>
          <c:marker>
            <c:symbol val="none"/>
          </c:marker>
          <c:dLbls>
            <c:dLbl>
              <c:idx val="280"/>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6472-44C0-80F8-55EE28A37C0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'F100-101'!$A$7:$A$287</c:f>
              <c:numCache>
                <c:formatCode>mm/dd/yyyy</c:formatCode>
                <c:ptCount val="281"/>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numCache>
            </c:numRef>
          </c:cat>
          <c:val>
            <c:numRef>
              <c:f>'F100-101'!$L$7:$L$287</c:f>
              <c:numCache>
                <c:formatCode>#,###.00</c:formatCode>
                <c:ptCount val="281"/>
                <c:pt idx="0">
                  <c:v>377.80292718818498</c:v>
                </c:pt>
                <c:pt idx="1">
                  <c:v>398.70931014626399</c:v>
                </c:pt>
                <c:pt idx="2">
                  <c:v>389.76670753956802</c:v>
                </c:pt>
                <c:pt idx="3">
                  <c:v>393.503600259282</c:v>
                </c:pt>
                <c:pt idx="4">
                  <c:v>396.51382100875799</c:v>
                </c:pt>
                <c:pt idx="5">
                  <c:v>402.40217730338702</c:v>
                </c:pt>
                <c:pt idx="6">
                  <c:v>403.38843928476501</c:v>
                </c:pt>
                <c:pt idx="7">
                  <c:v>398.72688317088898</c:v>
                </c:pt>
                <c:pt idx="8">
                  <c:v>396.90505650382102</c:v>
                </c:pt>
                <c:pt idx="9">
                  <c:v>396.42697847977701</c:v>
                </c:pt>
                <c:pt idx="10">
                  <c:v>397.26453500486502</c:v>
                </c:pt>
                <c:pt idx="11">
                  <c:v>395.105326718171</c:v>
                </c:pt>
                <c:pt idx="12">
                  <c:v>399.61586013478097</c:v>
                </c:pt>
                <c:pt idx="13">
                  <c:v>419.71580856846703</c:v>
                </c:pt>
                <c:pt idx="14">
                  <c:v>411.42624387744502</c:v>
                </c:pt>
                <c:pt idx="15">
                  <c:v>414.95837395167302</c:v>
                </c:pt>
                <c:pt idx="16">
                  <c:v>418.522921365331</c:v>
                </c:pt>
                <c:pt idx="17">
                  <c:v>418.86898825180498</c:v>
                </c:pt>
                <c:pt idx="18">
                  <c:v>425.63551570700702</c:v>
                </c:pt>
                <c:pt idx="19">
                  <c:v>421.18691868353199</c:v>
                </c:pt>
                <c:pt idx="20">
                  <c:v>419.743694485726</c:v>
                </c:pt>
                <c:pt idx="21">
                  <c:v>417.92823617112902</c:v>
                </c:pt>
                <c:pt idx="22">
                  <c:v>417.22467297579101</c:v>
                </c:pt>
                <c:pt idx="23">
                  <c:v>415.58242621045599</c:v>
                </c:pt>
                <c:pt idx="24">
                  <c:v>421.90497101363002</c:v>
                </c:pt>
                <c:pt idx="25">
                  <c:v>438.67459314989998</c:v>
                </c:pt>
                <c:pt idx="26">
                  <c:v>436.93801113559101</c:v>
                </c:pt>
                <c:pt idx="27">
                  <c:v>430.496514717271</c:v>
                </c:pt>
                <c:pt idx="28">
                  <c:v>426.45975380121899</c:v>
                </c:pt>
                <c:pt idx="29">
                  <c:v>434.14446451369099</c:v>
                </c:pt>
                <c:pt idx="30">
                  <c:v>432.33553562208499</c:v>
                </c:pt>
                <c:pt idx="31">
                  <c:v>432.77944508856899</c:v>
                </c:pt>
                <c:pt idx="32">
                  <c:v>430.30259731539701</c:v>
                </c:pt>
                <c:pt idx="33">
                  <c:v>426.530044256682</c:v>
                </c:pt>
                <c:pt idx="34">
                  <c:v>423.21997848923399</c:v>
                </c:pt>
                <c:pt idx="35">
                  <c:v>423.573003076492</c:v>
                </c:pt>
                <c:pt idx="36">
                  <c:v>423.92833499286701</c:v>
                </c:pt>
                <c:pt idx="37">
                  <c:v>440.66337338680802</c:v>
                </c:pt>
                <c:pt idx="38">
                  <c:v>438.67741125630602</c:v>
                </c:pt>
                <c:pt idx="39">
                  <c:v>434.16708352577501</c:v>
                </c:pt>
                <c:pt idx="40">
                  <c:v>434.09140586358302</c:v>
                </c:pt>
                <c:pt idx="41">
                  <c:v>443.73198120136999</c:v>
                </c:pt>
                <c:pt idx="42">
                  <c:v>443.41327486292403</c:v>
                </c:pt>
                <c:pt idx="43">
                  <c:v>447.78228064204399</c:v>
                </c:pt>
                <c:pt idx="44">
                  <c:v>446.15890698267498</c:v>
                </c:pt>
                <c:pt idx="45">
                  <c:v>439.30560935978502</c:v>
                </c:pt>
                <c:pt idx="46">
                  <c:v>436.082667292407</c:v>
                </c:pt>
                <c:pt idx="47">
                  <c:v>436.16757481699</c:v>
                </c:pt>
                <c:pt idx="48">
                  <c:v>436.70895130942603</c:v>
                </c:pt>
                <c:pt idx="49">
                  <c:v>451.57171664151798</c:v>
                </c:pt>
                <c:pt idx="50">
                  <c:v>448.20025824701997</c:v>
                </c:pt>
                <c:pt idx="51">
                  <c:v>442.24050782260298</c:v>
                </c:pt>
                <c:pt idx="52">
                  <c:v>442.370934414901</c:v>
                </c:pt>
                <c:pt idx="53">
                  <c:v>452.977925184311</c:v>
                </c:pt>
                <c:pt idx="54">
                  <c:v>452.09356503681101</c:v>
                </c:pt>
                <c:pt idx="55">
                  <c:v>454.47992672378803</c:v>
                </c:pt>
                <c:pt idx="56">
                  <c:v>450.72032200031799</c:v>
                </c:pt>
                <c:pt idx="57">
                  <c:v>443.73095426771698</c:v>
                </c:pt>
                <c:pt idx="58">
                  <c:v>439.56649705558198</c:v>
                </c:pt>
                <c:pt idx="59">
                  <c:v>437.87815012889803</c:v>
                </c:pt>
                <c:pt idx="60">
                  <c:v>438.95689839071503</c:v>
                </c:pt>
                <c:pt idx="61">
                  <c:v>456.83884983871201</c:v>
                </c:pt>
                <c:pt idx="62">
                  <c:v>453.87372552460403</c:v>
                </c:pt>
                <c:pt idx="63">
                  <c:v>450.54846264184903</c:v>
                </c:pt>
                <c:pt idx="64">
                  <c:v>448.66661927592099</c:v>
                </c:pt>
                <c:pt idx="65">
                  <c:v>457.19358846095002</c:v>
                </c:pt>
                <c:pt idx="66">
                  <c:v>457.43629224661902</c:v>
                </c:pt>
                <c:pt idx="67">
                  <c:v>460.54804300380903</c:v>
                </c:pt>
                <c:pt idx="68">
                  <c:v>458.15171191062001</c:v>
                </c:pt>
                <c:pt idx="69">
                  <c:v>452.535310564094</c:v>
                </c:pt>
                <c:pt idx="70">
                  <c:v>449.48417764058399</c:v>
                </c:pt>
                <c:pt idx="71">
                  <c:v>450.17353355114602</c:v>
                </c:pt>
                <c:pt idx="72">
                  <c:v>449.854056776194</c:v>
                </c:pt>
                <c:pt idx="73">
                  <c:v>465.15036052664499</c:v>
                </c:pt>
                <c:pt idx="74">
                  <c:v>463.23424621702998</c:v>
                </c:pt>
                <c:pt idx="75">
                  <c:v>458.87294962092</c:v>
                </c:pt>
                <c:pt idx="76">
                  <c:v>459.23458618598897</c:v>
                </c:pt>
                <c:pt idx="77">
                  <c:v>468.236910858729</c:v>
                </c:pt>
                <c:pt idx="78">
                  <c:v>466.60522439803799</c:v>
                </c:pt>
                <c:pt idx="79">
                  <c:v>470.31094514583202</c:v>
                </c:pt>
                <c:pt idx="80">
                  <c:v>466.38995309218501</c:v>
                </c:pt>
                <c:pt idx="81">
                  <c:v>458.00701827358898</c:v>
                </c:pt>
                <c:pt idx="82">
                  <c:v>453.839709853003</c:v>
                </c:pt>
                <c:pt idx="83">
                  <c:v>455.363080578976</c:v>
                </c:pt>
                <c:pt idx="84">
                  <c:v>455.405882144739</c:v>
                </c:pt>
                <c:pt idx="85">
                  <c:v>471.09326288042701</c:v>
                </c:pt>
                <c:pt idx="86">
                  <c:v>468.35825047556602</c:v>
                </c:pt>
                <c:pt idx="87">
                  <c:v>463.67805299578799</c:v>
                </c:pt>
                <c:pt idx="88">
                  <c:v>464.03623657990801</c:v>
                </c:pt>
                <c:pt idx="89">
                  <c:v>472.95521024314098</c:v>
                </c:pt>
                <c:pt idx="90">
                  <c:v>472.02150422499301</c:v>
                </c:pt>
                <c:pt idx="91">
                  <c:v>474.03860813090301</c:v>
                </c:pt>
                <c:pt idx="92">
                  <c:v>470.62129390035398</c:v>
                </c:pt>
                <c:pt idx="93">
                  <c:v>463.50961003757499</c:v>
                </c:pt>
                <c:pt idx="94">
                  <c:v>459.355737384203</c:v>
                </c:pt>
                <c:pt idx="95">
                  <c:v>459.98186268269097</c:v>
                </c:pt>
                <c:pt idx="96">
                  <c:v>460.00204948040198</c:v>
                </c:pt>
                <c:pt idx="97">
                  <c:v>475.125604455239</c:v>
                </c:pt>
                <c:pt idx="98">
                  <c:v>472.60107515275303</c:v>
                </c:pt>
                <c:pt idx="99">
                  <c:v>468.88931114938703</c:v>
                </c:pt>
                <c:pt idx="100">
                  <c:v>466.52499289177399</c:v>
                </c:pt>
                <c:pt idx="101">
                  <c:v>474.50624941443402</c:v>
                </c:pt>
                <c:pt idx="102">
                  <c:v>472.183256108053</c:v>
                </c:pt>
                <c:pt idx="103">
                  <c:v>474.10528583317699</c:v>
                </c:pt>
                <c:pt idx="104">
                  <c:v>470.57993086837598</c:v>
                </c:pt>
                <c:pt idx="105">
                  <c:v>463.82419863123198</c:v>
                </c:pt>
                <c:pt idx="106">
                  <c:v>459.60964201223197</c:v>
                </c:pt>
                <c:pt idx="107">
                  <c:v>457.16732175859102</c:v>
                </c:pt>
                <c:pt idx="108">
                  <c:v>456.28287937234001</c:v>
                </c:pt>
                <c:pt idx="109">
                  <c:v>472.674070763663</c:v>
                </c:pt>
                <c:pt idx="110">
                  <c:v>471.92785383688903</c:v>
                </c:pt>
                <c:pt idx="111">
                  <c:v>461.729428541321</c:v>
                </c:pt>
                <c:pt idx="112">
                  <c:v>460.30168822340403</c:v>
                </c:pt>
                <c:pt idx="113">
                  <c:v>468.75618835760002</c:v>
                </c:pt>
                <c:pt idx="114">
                  <c:v>466.70567820617703</c:v>
                </c:pt>
                <c:pt idx="115">
                  <c:v>468.26522516148998</c:v>
                </c:pt>
                <c:pt idx="116">
                  <c:v>465.63714123511801</c:v>
                </c:pt>
                <c:pt idx="117">
                  <c:v>459.528815758208</c:v>
                </c:pt>
                <c:pt idx="118">
                  <c:v>453.792234691055</c:v>
                </c:pt>
                <c:pt idx="119">
                  <c:v>452.81529590613701</c:v>
                </c:pt>
                <c:pt idx="120">
                  <c:v>451.879020004155</c:v>
                </c:pt>
                <c:pt idx="121">
                  <c:v>466.44613345741197</c:v>
                </c:pt>
                <c:pt idx="122">
                  <c:v>462.303792605186</c:v>
                </c:pt>
                <c:pt idx="123">
                  <c:v>452.250266786228</c:v>
                </c:pt>
                <c:pt idx="124">
                  <c:v>453.345428744115</c:v>
                </c:pt>
                <c:pt idx="125">
                  <c:v>465.07223140951101</c:v>
                </c:pt>
                <c:pt idx="126">
                  <c:v>463.63037429044402</c:v>
                </c:pt>
                <c:pt idx="127">
                  <c:v>468.416626988274</c:v>
                </c:pt>
                <c:pt idx="128">
                  <c:v>465.87299897505602</c:v>
                </c:pt>
                <c:pt idx="129">
                  <c:v>457.64662821886901</c:v>
                </c:pt>
                <c:pt idx="130">
                  <c:v>453.71087571433998</c:v>
                </c:pt>
                <c:pt idx="131">
                  <c:v>451.10305235780999</c:v>
                </c:pt>
                <c:pt idx="132">
                  <c:v>450.43823967633</c:v>
                </c:pt>
                <c:pt idx="133">
                  <c:v>468.21746177918402</c:v>
                </c:pt>
                <c:pt idx="134">
                  <c:v>464.34452470581698</c:v>
                </c:pt>
                <c:pt idx="135">
                  <c:v>459.79389070443</c:v>
                </c:pt>
                <c:pt idx="136">
                  <c:v>460.84756010348701</c:v>
                </c:pt>
                <c:pt idx="137">
                  <c:v>469.66698372748601</c:v>
                </c:pt>
                <c:pt idx="138">
                  <c:v>468.11912937660401</c:v>
                </c:pt>
                <c:pt idx="139">
                  <c:v>471.170211327647</c:v>
                </c:pt>
                <c:pt idx="140">
                  <c:v>468.30470418321801</c:v>
                </c:pt>
                <c:pt idx="141">
                  <c:v>461.85961432652903</c:v>
                </c:pt>
                <c:pt idx="142">
                  <c:v>456.93115452014803</c:v>
                </c:pt>
                <c:pt idx="143">
                  <c:v>454.63709948413299</c:v>
                </c:pt>
                <c:pt idx="144">
                  <c:v>451.98759232566698</c:v>
                </c:pt>
                <c:pt idx="145">
                  <c:v>467.11237207712003</c:v>
                </c:pt>
                <c:pt idx="146">
                  <c:v>464.92198770005399</c:v>
                </c:pt>
                <c:pt idx="147">
                  <c:v>460.24282034500902</c:v>
                </c:pt>
                <c:pt idx="148">
                  <c:v>462.37970869390199</c:v>
                </c:pt>
                <c:pt idx="149">
                  <c:v>470.33980284853499</c:v>
                </c:pt>
                <c:pt idx="150">
                  <c:v>466.70807330333997</c:v>
                </c:pt>
                <c:pt idx="151">
                  <c:v>470.19069582704901</c:v>
                </c:pt>
                <c:pt idx="152">
                  <c:v>467.27448303260502</c:v>
                </c:pt>
                <c:pt idx="153">
                  <c:v>458.95452237724299</c:v>
                </c:pt>
                <c:pt idx="154">
                  <c:v>455.19720129126301</c:v>
                </c:pt>
                <c:pt idx="155">
                  <c:v>453.451097203529</c:v>
                </c:pt>
                <c:pt idx="156">
                  <c:v>454.05199218650898</c:v>
                </c:pt>
                <c:pt idx="157">
                  <c:v>471.55792838774101</c:v>
                </c:pt>
                <c:pt idx="158">
                  <c:v>468.23765356292301</c:v>
                </c:pt>
                <c:pt idx="159">
                  <c:v>460.45340749650802</c:v>
                </c:pt>
                <c:pt idx="160">
                  <c:v>459.74216604533399</c:v>
                </c:pt>
                <c:pt idx="161">
                  <c:v>466.43264549811499</c:v>
                </c:pt>
                <c:pt idx="162">
                  <c:v>466.18127567320403</c:v>
                </c:pt>
                <c:pt idx="163">
                  <c:v>470.00141583386301</c:v>
                </c:pt>
                <c:pt idx="164">
                  <c:v>467.72676544156099</c:v>
                </c:pt>
                <c:pt idx="165">
                  <c:v>460.54951052887498</c:v>
                </c:pt>
                <c:pt idx="166">
                  <c:v>456.17612557671703</c:v>
                </c:pt>
                <c:pt idx="167">
                  <c:v>453.781455904935</c:v>
                </c:pt>
                <c:pt idx="168">
                  <c:v>453.06269306323497</c:v>
                </c:pt>
                <c:pt idx="169">
                  <c:v>468.396557563393</c:v>
                </c:pt>
                <c:pt idx="170">
                  <c:v>466.87972396689702</c:v>
                </c:pt>
                <c:pt idx="171">
                  <c:v>461.63082805748599</c:v>
                </c:pt>
                <c:pt idx="172">
                  <c:v>463.553182021699</c:v>
                </c:pt>
                <c:pt idx="173">
                  <c:v>470.09675229420799</c:v>
                </c:pt>
                <c:pt idx="174">
                  <c:v>468.60140252087803</c:v>
                </c:pt>
                <c:pt idx="175">
                  <c:v>472.78845132091402</c:v>
                </c:pt>
                <c:pt idx="176">
                  <c:v>469.48462608813998</c:v>
                </c:pt>
                <c:pt idx="177">
                  <c:v>461.316758344265</c:v>
                </c:pt>
                <c:pt idx="178">
                  <c:v>456.21485438211101</c:v>
                </c:pt>
                <c:pt idx="179">
                  <c:v>456.33752150287899</c:v>
                </c:pt>
                <c:pt idx="180">
                  <c:v>455.23094248543902</c:v>
                </c:pt>
                <c:pt idx="181">
                  <c:v>473.09025978912302</c:v>
                </c:pt>
                <c:pt idx="182">
                  <c:v>471.17952433041501</c:v>
                </c:pt>
                <c:pt idx="183">
                  <c:v>465.53362144190299</c:v>
                </c:pt>
                <c:pt idx="184">
                  <c:v>466.99168554685502</c:v>
                </c:pt>
                <c:pt idx="185">
                  <c:v>476.22831341422199</c:v>
                </c:pt>
                <c:pt idx="186">
                  <c:v>473.57493758790599</c:v>
                </c:pt>
                <c:pt idx="187">
                  <c:v>478.91426266459803</c:v>
                </c:pt>
                <c:pt idx="188">
                  <c:v>476.52583444225002</c:v>
                </c:pt>
                <c:pt idx="189">
                  <c:v>467.681903478013</c:v>
                </c:pt>
                <c:pt idx="190">
                  <c:v>463.57067478598401</c:v>
                </c:pt>
                <c:pt idx="191">
                  <c:v>463.80360508666899</c:v>
                </c:pt>
                <c:pt idx="192">
                  <c:v>463.50717609002101</c:v>
                </c:pt>
                <c:pt idx="193">
                  <c:v>478.59121650601099</c:v>
                </c:pt>
                <c:pt idx="194">
                  <c:v>475.275110381236</c:v>
                </c:pt>
                <c:pt idx="195">
                  <c:v>470.964143665351</c:v>
                </c:pt>
                <c:pt idx="196">
                  <c:v>471.19995564399602</c:v>
                </c:pt>
                <c:pt idx="197">
                  <c:v>481.496403258957</c:v>
                </c:pt>
                <c:pt idx="198">
                  <c:v>479.84501308609401</c:v>
                </c:pt>
                <c:pt idx="199">
                  <c:v>483.29847251064399</c:v>
                </c:pt>
                <c:pt idx="200">
                  <c:v>479.99628338264301</c:v>
                </c:pt>
                <c:pt idx="201">
                  <c:v>470.57664275381001</c:v>
                </c:pt>
                <c:pt idx="202">
                  <c:v>465.80329797460303</c:v>
                </c:pt>
                <c:pt idx="203">
                  <c:v>465.370485034431</c:v>
                </c:pt>
                <c:pt idx="204">
                  <c:v>465.48114041109699</c:v>
                </c:pt>
                <c:pt idx="205">
                  <c:v>475.18395571040901</c:v>
                </c:pt>
                <c:pt idx="206">
                  <c:v>472.76743821010899</c:v>
                </c:pt>
                <c:pt idx="207">
                  <c:v>467.36347146345599</c:v>
                </c:pt>
                <c:pt idx="208">
                  <c:v>467.50698896872302</c:v>
                </c:pt>
                <c:pt idx="209">
                  <c:v>476.59046198501102</c:v>
                </c:pt>
                <c:pt idx="210">
                  <c:v>473.75972571921398</c:v>
                </c:pt>
                <c:pt idx="211">
                  <c:v>476.83627569547502</c:v>
                </c:pt>
                <c:pt idx="212">
                  <c:v>472.69601132516402</c:v>
                </c:pt>
                <c:pt idx="213">
                  <c:v>465.25042986023499</c:v>
                </c:pt>
                <c:pt idx="214">
                  <c:v>460.58849359154698</c:v>
                </c:pt>
                <c:pt idx="215">
                  <c:v>458.49008729054799</c:v>
                </c:pt>
                <c:pt idx="216">
                  <c:v>460.52320370574199</c:v>
                </c:pt>
                <c:pt idx="217">
                  <c:v>473.81077334257401</c:v>
                </c:pt>
                <c:pt idx="218">
                  <c:v>474.00587594662198</c:v>
                </c:pt>
                <c:pt idx="219">
                  <c:v>471.85829933468801</c:v>
                </c:pt>
                <c:pt idx="220">
                  <c:v>473.41170773202202</c:v>
                </c:pt>
                <c:pt idx="221">
                  <c:v>481.67530347903801</c:v>
                </c:pt>
                <c:pt idx="222">
                  <c:v>479.796060191197</c:v>
                </c:pt>
                <c:pt idx="223">
                  <c:v>482.891288005023</c:v>
                </c:pt>
                <c:pt idx="224">
                  <c:v>478.08485889424003</c:v>
                </c:pt>
                <c:pt idx="225">
                  <c:v>470.067781245974</c:v>
                </c:pt>
                <c:pt idx="226">
                  <c:v>465.99919538643502</c:v>
                </c:pt>
                <c:pt idx="227">
                  <c:v>465.07951457924003</c:v>
                </c:pt>
                <c:pt idx="228">
                  <c:v>464.49662948942</c:v>
                </c:pt>
                <c:pt idx="229">
                  <c:v>486.633559665593</c:v>
                </c:pt>
                <c:pt idx="230">
                  <c:v>488.57613500324999</c:v>
                </c:pt>
                <c:pt idx="231">
                  <c:v>485.16341277204401</c:v>
                </c:pt>
                <c:pt idx="232">
                  <c:v>485.996742424974</c:v>
                </c:pt>
                <c:pt idx="233">
                  <c:v>493.70384615384597</c:v>
                </c:pt>
                <c:pt idx="234">
                  <c:v>492.45643133041</c:v>
                </c:pt>
                <c:pt idx="235">
                  <c:v>496.76643176097298</c:v>
                </c:pt>
                <c:pt idx="236">
                  <c:v>495.56017642519498</c:v>
                </c:pt>
                <c:pt idx="237">
                  <c:v>486.75488685997999</c:v>
                </c:pt>
                <c:pt idx="238">
                  <c:v>482.33622805086901</c:v>
                </c:pt>
                <c:pt idx="239">
                  <c:v>481.81513735689998</c:v>
                </c:pt>
                <c:pt idx="240">
                  <c:v>482.53359506862802</c:v>
                </c:pt>
                <c:pt idx="241">
                  <c:v>502.13113756141598</c:v>
                </c:pt>
                <c:pt idx="242">
                  <c:v>501.699992609155</c:v>
                </c:pt>
                <c:pt idx="243">
                  <c:v>503.86184045002699</c:v>
                </c:pt>
                <c:pt idx="244">
                  <c:v>515.49114557231303</c:v>
                </c:pt>
                <c:pt idx="245">
                  <c:v>519.60885834856197</c:v>
                </c:pt>
                <c:pt idx="246">
                  <c:v>514.82049342814105</c:v>
                </c:pt>
                <c:pt idx="247">
                  <c:v>508.86914318156403</c:v>
                </c:pt>
                <c:pt idx="248">
                  <c:v>505.10049737176303</c:v>
                </c:pt>
                <c:pt idx="249">
                  <c:v>502.391178015798</c:v>
                </c:pt>
                <c:pt idx="250">
                  <c:v>497.83234210381198</c:v>
                </c:pt>
                <c:pt idx="251">
                  <c:v>502.40997078709501</c:v>
                </c:pt>
                <c:pt idx="252">
                  <c:v>503.43867339001201</c:v>
                </c:pt>
                <c:pt idx="253">
                  <c:v>523.61994292713905</c:v>
                </c:pt>
                <c:pt idx="254">
                  <c:v>521.38245773485903</c:v>
                </c:pt>
                <c:pt idx="255">
                  <c:v>513.99610557662004</c:v>
                </c:pt>
                <c:pt idx="256">
                  <c:v>512.731180943043</c:v>
                </c:pt>
                <c:pt idx="257">
                  <c:v>519.77086818064595</c:v>
                </c:pt>
                <c:pt idx="258">
                  <c:v>516.05065281636598</c:v>
                </c:pt>
                <c:pt idx="259">
                  <c:v>517.97082202987303</c:v>
                </c:pt>
                <c:pt idx="260">
                  <c:v>515.57524859744206</c:v>
                </c:pt>
                <c:pt idx="261">
                  <c:v>509.11278601408401</c:v>
                </c:pt>
                <c:pt idx="262">
                  <c:v>504.68349226815297</c:v>
                </c:pt>
                <c:pt idx="263">
                  <c:v>503.989835734574</c:v>
                </c:pt>
                <c:pt idx="264">
                  <c:v>505.52752045896301</c:v>
                </c:pt>
                <c:pt idx="265">
                  <c:v>533.55678607142204</c:v>
                </c:pt>
                <c:pt idx="266">
                  <c:v>533.64381136483996</c:v>
                </c:pt>
                <c:pt idx="267">
                  <c:v>530.01455421566402</c:v>
                </c:pt>
                <c:pt idx="268">
                  <c:v>528.95854025776202</c:v>
                </c:pt>
                <c:pt idx="269">
                  <c:v>536.66132694881901</c:v>
                </c:pt>
                <c:pt idx="270">
                  <c:v>531.78866990593599</c:v>
                </c:pt>
                <c:pt idx="271">
                  <c:v>534.81103189966495</c:v>
                </c:pt>
                <c:pt idx="272">
                  <c:v>529.95630307827798</c:v>
                </c:pt>
                <c:pt idx="273">
                  <c:v>522.00053415321395</c:v>
                </c:pt>
                <c:pt idx="274">
                  <c:v>517.935831603819</c:v>
                </c:pt>
                <c:pt idx="275">
                  <c:v>519.25088565600799</c:v>
                </c:pt>
                <c:pt idx="276">
                  <c:v>520.61519086323301</c:v>
                </c:pt>
                <c:pt idx="277">
                  <c:v>549.89960812338995</c:v>
                </c:pt>
                <c:pt idx="278">
                  <c:v>551.57213993408595</c:v>
                </c:pt>
                <c:pt idx="279">
                  <c:v>551.37831800232095</c:v>
                </c:pt>
                <c:pt idx="280">
                  <c:v>553.44000000000005</c:v>
                </c:pt>
              </c:numCache>
            </c:numRef>
          </c:val>
          <c:smooth val="0"/>
          <c:extLst>
            <c:ext xmlns:c16="http://schemas.microsoft.com/office/drawing/2014/chart" uri="{C3380CC4-5D6E-409C-BE32-E72D297353CC}">
              <c16:uniqueId val="{00000005-6472-44C0-80F8-55EE28A37C0D}"/>
            </c:ext>
          </c:extLst>
        </c:ser>
        <c:ser>
          <c:idx val="3"/>
          <c:order val="3"/>
          <c:tx>
            <c:v>Nacional mujeres</c:v>
          </c:tx>
          <c:spPr>
            <a:ln w="19050" cap="rnd">
              <a:solidFill>
                <a:srgbClr val="7C878E"/>
              </a:solidFill>
              <a:round/>
            </a:ln>
            <a:effectLst/>
          </c:spPr>
          <c:marker>
            <c:symbol val="none"/>
          </c:marker>
          <c:dLbls>
            <c:dLbl>
              <c:idx val="280"/>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6472-44C0-80F8-55EE28A37C0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'F100-101'!$A$7:$A$287</c:f>
              <c:numCache>
                <c:formatCode>mm/dd/yyyy</c:formatCode>
                <c:ptCount val="281"/>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numCache>
            </c:numRef>
          </c:cat>
          <c:val>
            <c:numRef>
              <c:f>'F100-101'!$M$7:$M$287</c:f>
              <c:numCache>
                <c:formatCode>#,###.00</c:formatCode>
                <c:ptCount val="281"/>
                <c:pt idx="0">
                  <c:v>307.21640435235201</c:v>
                </c:pt>
                <c:pt idx="1">
                  <c:v>320.45875121171099</c:v>
                </c:pt>
                <c:pt idx="2">
                  <c:v>318.745572512742</c:v>
                </c:pt>
                <c:pt idx="3">
                  <c:v>320.05785564637102</c:v>
                </c:pt>
                <c:pt idx="4">
                  <c:v>320.76736014515001</c:v>
                </c:pt>
                <c:pt idx="5">
                  <c:v>323.22737286723799</c:v>
                </c:pt>
                <c:pt idx="6">
                  <c:v>324.59665131584001</c:v>
                </c:pt>
                <c:pt idx="7">
                  <c:v>321.56730548805899</c:v>
                </c:pt>
                <c:pt idx="8">
                  <c:v>319.919872485844</c:v>
                </c:pt>
                <c:pt idx="9">
                  <c:v>320.00009023838902</c:v>
                </c:pt>
                <c:pt idx="10">
                  <c:v>321.92920109088402</c:v>
                </c:pt>
                <c:pt idx="11">
                  <c:v>320.73097935701401</c:v>
                </c:pt>
                <c:pt idx="12">
                  <c:v>323.64659727652298</c:v>
                </c:pt>
                <c:pt idx="13">
                  <c:v>337.87611461036403</c:v>
                </c:pt>
                <c:pt idx="14">
                  <c:v>336.936384053371</c:v>
                </c:pt>
                <c:pt idx="15">
                  <c:v>339.20324527242599</c:v>
                </c:pt>
                <c:pt idx="16">
                  <c:v>342.023791685486</c:v>
                </c:pt>
                <c:pt idx="17">
                  <c:v>339.85826677872501</c:v>
                </c:pt>
                <c:pt idx="18">
                  <c:v>344.41709772451998</c:v>
                </c:pt>
                <c:pt idx="19">
                  <c:v>341.84420545076102</c:v>
                </c:pt>
                <c:pt idx="20">
                  <c:v>342.03547544851199</c:v>
                </c:pt>
                <c:pt idx="21">
                  <c:v>341.11660867832302</c:v>
                </c:pt>
                <c:pt idx="22">
                  <c:v>341.65402585024799</c:v>
                </c:pt>
                <c:pt idx="23">
                  <c:v>341.51873612290598</c:v>
                </c:pt>
                <c:pt idx="24">
                  <c:v>346.009415511268</c:v>
                </c:pt>
                <c:pt idx="25">
                  <c:v>357.31993735791502</c:v>
                </c:pt>
                <c:pt idx="26">
                  <c:v>356.76751957464597</c:v>
                </c:pt>
                <c:pt idx="27">
                  <c:v>354.85144567643903</c:v>
                </c:pt>
                <c:pt idx="28">
                  <c:v>351.575228849533</c:v>
                </c:pt>
                <c:pt idx="29">
                  <c:v>355.54891629441801</c:v>
                </c:pt>
                <c:pt idx="30">
                  <c:v>353.74936421068298</c:v>
                </c:pt>
                <c:pt idx="31">
                  <c:v>354.12149657830003</c:v>
                </c:pt>
                <c:pt idx="32">
                  <c:v>353.07574578209199</c:v>
                </c:pt>
                <c:pt idx="33">
                  <c:v>350.670920477636</c:v>
                </c:pt>
                <c:pt idx="34">
                  <c:v>347.86439360961299</c:v>
                </c:pt>
                <c:pt idx="35">
                  <c:v>348.62851340854701</c:v>
                </c:pt>
                <c:pt idx="36">
                  <c:v>349.50129401462402</c:v>
                </c:pt>
                <c:pt idx="37">
                  <c:v>362.29124254446299</c:v>
                </c:pt>
                <c:pt idx="38">
                  <c:v>361.69422492724101</c:v>
                </c:pt>
                <c:pt idx="39">
                  <c:v>360.851332653969</c:v>
                </c:pt>
                <c:pt idx="40">
                  <c:v>360.63963822114698</c:v>
                </c:pt>
                <c:pt idx="41">
                  <c:v>366.18658642831502</c:v>
                </c:pt>
                <c:pt idx="42">
                  <c:v>366.24105298412599</c:v>
                </c:pt>
                <c:pt idx="43">
                  <c:v>367.84829906370697</c:v>
                </c:pt>
                <c:pt idx="44">
                  <c:v>367.24531979453798</c:v>
                </c:pt>
                <c:pt idx="45">
                  <c:v>363.63630670284903</c:v>
                </c:pt>
                <c:pt idx="46">
                  <c:v>361.06500474839697</c:v>
                </c:pt>
                <c:pt idx="47">
                  <c:v>360.99995181344298</c:v>
                </c:pt>
                <c:pt idx="48">
                  <c:v>362.53466076726397</c:v>
                </c:pt>
                <c:pt idx="49">
                  <c:v>373.64389275139098</c:v>
                </c:pt>
                <c:pt idx="50">
                  <c:v>371.12473019667999</c:v>
                </c:pt>
                <c:pt idx="51">
                  <c:v>369.05057020089998</c:v>
                </c:pt>
                <c:pt idx="52">
                  <c:v>368.38063351178602</c:v>
                </c:pt>
                <c:pt idx="53">
                  <c:v>374.69333389181401</c:v>
                </c:pt>
                <c:pt idx="54">
                  <c:v>373.54686550647398</c:v>
                </c:pt>
                <c:pt idx="55">
                  <c:v>375.59310241722801</c:v>
                </c:pt>
                <c:pt idx="56">
                  <c:v>373.22100232591202</c:v>
                </c:pt>
                <c:pt idx="57">
                  <c:v>367.158409122715</c:v>
                </c:pt>
                <c:pt idx="58">
                  <c:v>363.69861453497998</c:v>
                </c:pt>
                <c:pt idx="59">
                  <c:v>362.85051203184599</c:v>
                </c:pt>
                <c:pt idx="60">
                  <c:v>364.78839492121699</c:v>
                </c:pt>
                <c:pt idx="61">
                  <c:v>378.42424001192398</c:v>
                </c:pt>
                <c:pt idx="62">
                  <c:v>376.553266820712</c:v>
                </c:pt>
                <c:pt idx="63">
                  <c:v>376.32711799371702</c:v>
                </c:pt>
                <c:pt idx="64">
                  <c:v>374.83926055932398</c:v>
                </c:pt>
                <c:pt idx="65">
                  <c:v>379.14359724609699</c:v>
                </c:pt>
                <c:pt idx="66">
                  <c:v>378.96185574728202</c:v>
                </c:pt>
                <c:pt idx="67">
                  <c:v>380.22571437373301</c:v>
                </c:pt>
                <c:pt idx="68">
                  <c:v>378.90302601904199</c:v>
                </c:pt>
                <c:pt idx="69">
                  <c:v>375.29113229620702</c:v>
                </c:pt>
                <c:pt idx="70">
                  <c:v>372.77457184025798</c:v>
                </c:pt>
                <c:pt idx="71">
                  <c:v>373.883470891819</c:v>
                </c:pt>
                <c:pt idx="72">
                  <c:v>374.58366214724299</c:v>
                </c:pt>
                <c:pt idx="73">
                  <c:v>387.48056534194399</c:v>
                </c:pt>
                <c:pt idx="74">
                  <c:v>386.44445677153902</c:v>
                </c:pt>
                <c:pt idx="75">
                  <c:v>384.24933024183099</c:v>
                </c:pt>
                <c:pt idx="76">
                  <c:v>383.91876422997899</c:v>
                </c:pt>
                <c:pt idx="77">
                  <c:v>388.05065135278898</c:v>
                </c:pt>
                <c:pt idx="78">
                  <c:v>386.55165160392698</c:v>
                </c:pt>
                <c:pt idx="79">
                  <c:v>388.59758479307101</c:v>
                </c:pt>
                <c:pt idx="80">
                  <c:v>386.37258373652099</c:v>
                </c:pt>
                <c:pt idx="81">
                  <c:v>380.515091766159</c:v>
                </c:pt>
                <c:pt idx="82">
                  <c:v>376.78860370544697</c:v>
                </c:pt>
                <c:pt idx="83">
                  <c:v>377.808026243754</c:v>
                </c:pt>
                <c:pt idx="84">
                  <c:v>378.68590011091402</c:v>
                </c:pt>
                <c:pt idx="85">
                  <c:v>392.30272624266598</c:v>
                </c:pt>
                <c:pt idx="86">
                  <c:v>390.68110471425399</c:v>
                </c:pt>
                <c:pt idx="87">
                  <c:v>388.90500099799698</c:v>
                </c:pt>
                <c:pt idx="88">
                  <c:v>389.25906856110902</c:v>
                </c:pt>
                <c:pt idx="89">
                  <c:v>393.36846129892501</c:v>
                </c:pt>
                <c:pt idx="90">
                  <c:v>392.26558506191202</c:v>
                </c:pt>
                <c:pt idx="91">
                  <c:v>392.87677682344901</c:v>
                </c:pt>
                <c:pt idx="92">
                  <c:v>391.02024028637402</c:v>
                </c:pt>
                <c:pt idx="93">
                  <c:v>385.42332514145301</c:v>
                </c:pt>
                <c:pt idx="94">
                  <c:v>382.74988700114699</c:v>
                </c:pt>
                <c:pt idx="95">
                  <c:v>383.258774360671</c:v>
                </c:pt>
                <c:pt idx="96">
                  <c:v>383.39752989381498</c:v>
                </c:pt>
                <c:pt idx="97">
                  <c:v>397.83347772278302</c:v>
                </c:pt>
                <c:pt idx="98">
                  <c:v>396.49765322155798</c:v>
                </c:pt>
                <c:pt idx="99">
                  <c:v>393.91679564963499</c:v>
                </c:pt>
                <c:pt idx="100">
                  <c:v>392.63444867268902</c:v>
                </c:pt>
                <c:pt idx="101">
                  <c:v>395.38950798386998</c:v>
                </c:pt>
                <c:pt idx="102">
                  <c:v>393.295871235444</c:v>
                </c:pt>
                <c:pt idx="103">
                  <c:v>397.13602073624901</c:v>
                </c:pt>
                <c:pt idx="104">
                  <c:v>394.95135487648503</c:v>
                </c:pt>
                <c:pt idx="105">
                  <c:v>388.17570826850402</c:v>
                </c:pt>
                <c:pt idx="106">
                  <c:v>385.17114064216702</c:v>
                </c:pt>
                <c:pt idx="107">
                  <c:v>383.043170935717</c:v>
                </c:pt>
                <c:pt idx="108">
                  <c:v>383.07607768025298</c:v>
                </c:pt>
                <c:pt idx="109">
                  <c:v>397.47424303699199</c:v>
                </c:pt>
                <c:pt idx="110">
                  <c:v>397.83414811960898</c:v>
                </c:pt>
                <c:pt idx="111">
                  <c:v>391.59818666503298</c:v>
                </c:pt>
                <c:pt idx="112">
                  <c:v>390.70739098040201</c:v>
                </c:pt>
                <c:pt idx="113">
                  <c:v>395.20209195529299</c:v>
                </c:pt>
                <c:pt idx="114">
                  <c:v>394.34764156314299</c:v>
                </c:pt>
                <c:pt idx="115">
                  <c:v>395.72068850661702</c:v>
                </c:pt>
                <c:pt idx="116">
                  <c:v>393.88447405167</c:v>
                </c:pt>
                <c:pt idx="117">
                  <c:v>389.29309818359502</c:v>
                </c:pt>
                <c:pt idx="118">
                  <c:v>386.83721048590201</c:v>
                </c:pt>
                <c:pt idx="119">
                  <c:v>385.61315276023601</c:v>
                </c:pt>
                <c:pt idx="120">
                  <c:v>384.98962180833701</c:v>
                </c:pt>
                <c:pt idx="121">
                  <c:v>397.07368279413998</c:v>
                </c:pt>
                <c:pt idx="122">
                  <c:v>394.24499067263099</c:v>
                </c:pt>
                <c:pt idx="123">
                  <c:v>387.08165310712099</c:v>
                </c:pt>
                <c:pt idx="124">
                  <c:v>388.17877562493697</c:v>
                </c:pt>
                <c:pt idx="125">
                  <c:v>395.52476493953702</c:v>
                </c:pt>
                <c:pt idx="126">
                  <c:v>394.766693677528</c:v>
                </c:pt>
                <c:pt idx="127">
                  <c:v>398.99810307733799</c:v>
                </c:pt>
                <c:pt idx="128">
                  <c:v>399.26204158260799</c:v>
                </c:pt>
                <c:pt idx="129">
                  <c:v>393.00687935712699</c:v>
                </c:pt>
                <c:pt idx="130">
                  <c:v>389.98831554516602</c:v>
                </c:pt>
                <c:pt idx="131">
                  <c:v>386.87126636586299</c:v>
                </c:pt>
                <c:pt idx="132">
                  <c:v>386.55734685846102</c:v>
                </c:pt>
                <c:pt idx="133">
                  <c:v>403.77682804441901</c:v>
                </c:pt>
                <c:pt idx="134">
                  <c:v>399.38044983384401</c:v>
                </c:pt>
                <c:pt idx="135">
                  <c:v>398.56488564527899</c:v>
                </c:pt>
                <c:pt idx="136">
                  <c:v>398.918626279987</c:v>
                </c:pt>
                <c:pt idx="137">
                  <c:v>402.76932644528301</c:v>
                </c:pt>
                <c:pt idx="138">
                  <c:v>401.59388094833901</c:v>
                </c:pt>
                <c:pt idx="139">
                  <c:v>403.68777188283502</c:v>
                </c:pt>
                <c:pt idx="140">
                  <c:v>402.50716348167703</c:v>
                </c:pt>
                <c:pt idx="141">
                  <c:v>399.84606030438601</c:v>
                </c:pt>
                <c:pt idx="142">
                  <c:v>396.308572007078</c:v>
                </c:pt>
                <c:pt idx="143">
                  <c:v>393.48202126019902</c:v>
                </c:pt>
                <c:pt idx="144">
                  <c:v>391.429967331684</c:v>
                </c:pt>
                <c:pt idx="145">
                  <c:v>403.65429858963603</c:v>
                </c:pt>
                <c:pt idx="146">
                  <c:v>402.88442496189703</c:v>
                </c:pt>
                <c:pt idx="147">
                  <c:v>400.757542993313</c:v>
                </c:pt>
                <c:pt idx="148">
                  <c:v>402.34657651035002</c:v>
                </c:pt>
                <c:pt idx="149">
                  <c:v>404.73891216452103</c:v>
                </c:pt>
                <c:pt idx="150">
                  <c:v>401.16268131784102</c:v>
                </c:pt>
                <c:pt idx="151">
                  <c:v>404.03451981814698</c:v>
                </c:pt>
                <c:pt idx="152">
                  <c:v>403.24760534292301</c:v>
                </c:pt>
                <c:pt idx="153">
                  <c:v>396.54976353413099</c:v>
                </c:pt>
                <c:pt idx="154">
                  <c:v>394.95547794021002</c:v>
                </c:pt>
                <c:pt idx="155">
                  <c:v>392.38626427965602</c:v>
                </c:pt>
                <c:pt idx="156">
                  <c:v>392.13943239013901</c:v>
                </c:pt>
                <c:pt idx="157">
                  <c:v>407.32309667143198</c:v>
                </c:pt>
                <c:pt idx="158">
                  <c:v>405.94387069759</c:v>
                </c:pt>
                <c:pt idx="159">
                  <c:v>401.18417845911802</c:v>
                </c:pt>
                <c:pt idx="160">
                  <c:v>401.32665094437198</c:v>
                </c:pt>
                <c:pt idx="161">
                  <c:v>403.16969233293401</c:v>
                </c:pt>
                <c:pt idx="162">
                  <c:v>402.56535029373902</c:v>
                </c:pt>
                <c:pt idx="163">
                  <c:v>406.49026216955201</c:v>
                </c:pt>
                <c:pt idx="164">
                  <c:v>405.52530225270402</c:v>
                </c:pt>
                <c:pt idx="165">
                  <c:v>400.61305834758502</c:v>
                </c:pt>
                <c:pt idx="166">
                  <c:v>397.67445788844202</c:v>
                </c:pt>
                <c:pt idx="167">
                  <c:v>394.49474302103999</c:v>
                </c:pt>
                <c:pt idx="168">
                  <c:v>394.03751317756598</c:v>
                </c:pt>
                <c:pt idx="169">
                  <c:v>407.61632918660001</c:v>
                </c:pt>
                <c:pt idx="170">
                  <c:v>407.05597790293399</c:v>
                </c:pt>
                <c:pt idx="171">
                  <c:v>403.692805227257</c:v>
                </c:pt>
                <c:pt idx="172">
                  <c:v>405.52200263584399</c:v>
                </c:pt>
                <c:pt idx="173">
                  <c:v>407.50626768693002</c:v>
                </c:pt>
                <c:pt idx="174">
                  <c:v>406.11919442127697</c:v>
                </c:pt>
                <c:pt idx="175">
                  <c:v>410.03922311292399</c:v>
                </c:pt>
                <c:pt idx="176">
                  <c:v>407.75829551259397</c:v>
                </c:pt>
                <c:pt idx="177">
                  <c:v>402.576177678688</c:v>
                </c:pt>
                <c:pt idx="178">
                  <c:v>398.73685344099698</c:v>
                </c:pt>
                <c:pt idx="179">
                  <c:v>397.58841150489098</c:v>
                </c:pt>
                <c:pt idx="180">
                  <c:v>396.503338928814</c:v>
                </c:pt>
                <c:pt idx="181">
                  <c:v>414.44209800869299</c:v>
                </c:pt>
                <c:pt idx="182">
                  <c:v>413.392523734392</c:v>
                </c:pt>
                <c:pt idx="183">
                  <c:v>408.78659493342502</c:v>
                </c:pt>
                <c:pt idx="184">
                  <c:v>410.44982790312298</c:v>
                </c:pt>
                <c:pt idx="185">
                  <c:v>414.50239347936099</c:v>
                </c:pt>
                <c:pt idx="186">
                  <c:v>412.29119617006199</c:v>
                </c:pt>
                <c:pt idx="187">
                  <c:v>417.734948272162</c:v>
                </c:pt>
                <c:pt idx="188">
                  <c:v>417.11977909936502</c:v>
                </c:pt>
                <c:pt idx="189">
                  <c:v>409.60930380305598</c:v>
                </c:pt>
                <c:pt idx="190">
                  <c:v>406.52298704940301</c:v>
                </c:pt>
                <c:pt idx="191">
                  <c:v>406.32750610404599</c:v>
                </c:pt>
                <c:pt idx="192">
                  <c:v>405.01018907212898</c:v>
                </c:pt>
                <c:pt idx="193">
                  <c:v>419.32557751899401</c:v>
                </c:pt>
                <c:pt idx="194">
                  <c:v>417.52606038786001</c:v>
                </c:pt>
                <c:pt idx="195">
                  <c:v>414.94185374953798</c:v>
                </c:pt>
                <c:pt idx="196">
                  <c:v>415.41503688310399</c:v>
                </c:pt>
                <c:pt idx="197">
                  <c:v>422.15275201621898</c:v>
                </c:pt>
                <c:pt idx="198">
                  <c:v>420.65296705867303</c:v>
                </c:pt>
                <c:pt idx="199">
                  <c:v>422.94170428672498</c:v>
                </c:pt>
                <c:pt idx="200">
                  <c:v>421.56717322368598</c:v>
                </c:pt>
                <c:pt idx="201">
                  <c:v>413.80911778945602</c:v>
                </c:pt>
                <c:pt idx="202">
                  <c:v>409.77360577249198</c:v>
                </c:pt>
                <c:pt idx="203">
                  <c:v>409.27102930425298</c:v>
                </c:pt>
                <c:pt idx="204">
                  <c:v>408.46751079698601</c:v>
                </c:pt>
                <c:pt idx="205">
                  <c:v>417.95782523280297</c:v>
                </c:pt>
                <c:pt idx="206">
                  <c:v>416.10188265836302</c:v>
                </c:pt>
                <c:pt idx="207">
                  <c:v>411.65333369999399</c:v>
                </c:pt>
                <c:pt idx="208">
                  <c:v>411.40506750509002</c:v>
                </c:pt>
                <c:pt idx="209">
                  <c:v>417.56208403770597</c:v>
                </c:pt>
                <c:pt idx="210">
                  <c:v>414.35221068209597</c:v>
                </c:pt>
                <c:pt idx="211">
                  <c:v>415.91542533551097</c:v>
                </c:pt>
                <c:pt idx="212">
                  <c:v>412.87871359992499</c:v>
                </c:pt>
                <c:pt idx="213">
                  <c:v>407.98411176867802</c:v>
                </c:pt>
                <c:pt idx="214">
                  <c:v>404.52989462226702</c:v>
                </c:pt>
                <c:pt idx="215">
                  <c:v>402.14947991694498</c:v>
                </c:pt>
                <c:pt idx="216">
                  <c:v>403.37741659360501</c:v>
                </c:pt>
                <c:pt idx="217">
                  <c:v>415.83661394765301</c:v>
                </c:pt>
                <c:pt idx="218">
                  <c:v>415.33274753215898</c:v>
                </c:pt>
                <c:pt idx="219">
                  <c:v>414.94836691554599</c:v>
                </c:pt>
                <c:pt idx="220">
                  <c:v>416.65771044751398</c:v>
                </c:pt>
                <c:pt idx="221">
                  <c:v>420.34264712843498</c:v>
                </c:pt>
                <c:pt idx="222">
                  <c:v>417.64022113775701</c:v>
                </c:pt>
                <c:pt idx="223">
                  <c:v>419.512207953705</c:v>
                </c:pt>
                <c:pt idx="224">
                  <c:v>416.10805715877899</c:v>
                </c:pt>
                <c:pt idx="225">
                  <c:v>409.76386981380699</c:v>
                </c:pt>
                <c:pt idx="226">
                  <c:v>406.52501360410099</c:v>
                </c:pt>
                <c:pt idx="227">
                  <c:v>405.253821882056</c:v>
                </c:pt>
                <c:pt idx="228">
                  <c:v>403.666871578334</c:v>
                </c:pt>
                <c:pt idx="229">
                  <c:v>425.03405972378499</c:v>
                </c:pt>
                <c:pt idx="230">
                  <c:v>426.56081277466802</c:v>
                </c:pt>
                <c:pt idx="231">
                  <c:v>425.11032964165599</c:v>
                </c:pt>
                <c:pt idx="232">
                  <c:v>426.02515604022</c:v>
                </c:pt>
                <c:pt idx="233">
                  <c:v>429.53042844826803</c:v>
                </c:pt>
                <c:pt idx="234">
                  <c:v>428.06306198511101</c:v>
                </c:pt>
                <c:pt idx="235">
                  <c:v>429.67999884267101</c:v>
                </c:pt>
                <c:pt idx="236">
                  <c:v>428.61132516639299</c:v>
                </c:pt>
                <c:pt idx="237">
                  <c:v>422.93275682592201</c:v>
                </c:pt>
                <c:pt idx="238">
                  <c:v>419.70425222242397</c:v>
                </c:pt>
                <c:pt idx="239">
                  <c:v>419.24569902986298</c:v>
                </c:pt>
                <c:pt idx="240">
                  <c:v>419.09973011497698</c:v>
                </c:pt>
                <c:pt idx="241">
                  <c:v>438.33974184335898</c:v>
                </c:pt>
                <c:pt idx="242">
                  <c:v>438.424571658449</c:v>
                </c:pt>
                <c:pt idx="243">
                  <c:v>440.88061223534697</c:v>
                </c:pt>
                <c:pt idx="244">
                  <c:v>449.09753675949099</c:v>
                </c:pt>
                <c:pt idx="245">
                  <c:v>451.680283717338</c:v>
                </c:pt>
                <c:pt idx="246">
                  <c:v>449.726864899806</c:v>
                </c:pt>
                <c:pt idx="247">
                  <c:v>444.37941141431799</c:v>
                </c:pt>
                <c:pt idx="248">
                  <c:v>442.14887453994299</c:v>
                </c:pt>
                <c:pt idx="249">
                  <c:v>439.61899485727997</c:v>
                </c:pt>
                <c:pt idx="250">
                  <c:v>436.432311857613</c:v>
                </c:pt>
                <c:pt idx="251">
                  <c:v>439.747280443889</c:v>
                </c:pt>
                <c:pt idx="252">
                  <c:v>440.802519607215</c:v>
                </c:pt>
                <c:pt idx="253">
                  <c:v>460.62062644043198</c:v>
                </c:pt>
                <c:pt idx="254">
                  <c:v>458.87165471972003</c:v>
                </c:pt>
                <c:pt idx="255">
                  <c:v>453.43279287093998</c:v>
                </c:pt>
                <c:pt idx="256">
                  <c:v>452.033639718335</c:v>
                </c:pt>
                <c:pt idx="257">
                  <c:v>454.57257162935099</c:v>
                </c:pt>
                <c:pt idx="258">
                  <c:v>450.34607876621402</c:v>
                </c:pt>
                <c:pt idx="259">
                  <c:v>449.872332119421</c:v>
                </c:pt>
                <c:pt idx="260">
                  <c:v>447.98967620435599</c:v>
                </c:pt>
                <c:pt idx="261">
                  <c:v>444.23739260564901</c:v>
                </c:pt>
                <c:pt idx="262">
                  <c:v>440.75802736217202</c:v>
                </c:pt>
                <c:pt idx="263">
                  <c:v>438.53661031450002</c:v>
                </c:pt>
                <c:pt idx="264">
                  <c:v>439.80752028847098</c:v>
                </c:pt>
                <c:pt idx="265">
                  <c:v>467.18988864595502</c:v>
                </c:pt>
                <c:pt idx="266">
                  <c:v>466.56073642010102</c:v>
                </c:pt>
                <c:pt idx="267">
                  <c:v>465.244968167178</c:v>
                </c:pt>
                <c:pt idx="268">
                  <c:v>464.01680114892099</c:v>
                </c:pt>
                <c:pt idx="269">
                  <c:v>467.517006329428</c:v>
                </c:pt>
                <c:pt idx="270">
                  <c:v>463.19181254301702</c:v>
                </c:pt>
                <c:pt idx="271">
                  <c:v>463.25232399062998</c:v>
                </c:pt>
                <c:pt idx="272">
                  <c:v>459.19247061864399</c:v>
                </c:pt>
                <c:pt idx="273">
                  <c:v>454.08420266354102</c:v>
                </c:pt>
                <c:pt idx="274">
                  <c:v>451.42634590823502</c:v>
                </c:pt>
                <c:pt idx="275">
                  <c:v>451.909644991547</c:v>
                </c:pt>
                <c:pt idx="276">
                  <c:v>452.98200311516598</c:v>
                </c:pt>
                <c:pt idx="277">
                  <c:v>482.50036376201501</c:v>
                </c:pt>
                <c:pt idx="278">
                  <c:v>482.89253159021001</c:v>
                </c:pt>
                <c:pt idx="279">
                  <c:v>485.121738310914</c:v>
                </c:pt>
                <c:pt idx="280">
                  <c:v>487.06</c:v>
                </c:pt>
              </c:numCache>
            </c:numRef>
          </c:val>
          <c:smooth val="0"/>
          <c:extLst>
            <c:ext xmlns:c16="http://schemas.microsoft.com/office/drawing/2014/chart" uri="{C3380CC4-5D6E-409C-BE32-E72D297353CC}">
              <c16:uniqueId val="{00000007-6472-44C0-80F8-55EE28A37C0D}"/>
            </c:ext>
          </c:extLst>
        </c:ser>
        <c:dLbls>
          <c:showLegendKey val="0"/>
          <c:showVal val="0"/>
          <c:showCatName val="0"/>
          <c:showSerName val="0"/>
          <c:showPercent val="0"/>
          <c:showBubbleSize val="0"/>
        </c:dLbls>
        <c:smooth val="0"/>
        <c:axId val="279568655"/>
        <c:axId val="60946047"/>
      </c:lineChart>
      <c:dateAx>
        <c:axId val="279568655"/>
        <c:scaling>
          <c:orientation val="minMax"/>
          <c:max val="45017"/>
          <c:min val="36586"/>
        </c:scaling>
        <c:delete val="0"/>
        <c:axPos val="b"/>
        <c:numFmt formatCode="mmm\ 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60946047"/>
        <c:crosses val="autoZero"/>
        <c:auto val="1"/>
        <c:lblOffset val="100"/>
        <c:baseTimeUnit val="months"/>
        <c:majorUnit val="6"/>
        <c:majorTimeUnit val="months"/>
      </c:dateAx>
      <c:valAx>
        <c:axId val="60946047"/>
        <c:scaling>
          <c:orientation val="minMax"/>
          <c:max val="600"/>
          <c:min val="25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795686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Jalisco</c:v>
          </c:tx>
          <c:spPr>
            <a:ln w="19050" cap="rnd">
              <a:solidFill>
                <a:srgbClr val="FFC000"/>
              </a:solidFill>
              <a:round/>
            </a:ln>
            <a:effectLst/>
          </c:spPr>
          <c:marker>
            <c:symbol val="none"/>
          </c:marker>
          <c:dLbls>
            <c:dLbl>
              <c:idx val="190"/>
              <c:layout>
                <c:manualLayout>
                  <c:x val="4.156862762212394E-2"/>
                  <c:y val="0"/>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2260-409D-9527-420BEF240255}"/>
                </c:ext>
              </c:extLst>
            </c:dLbl>
            <c:dLbl>
              <c:idx val="268"/>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2260-409D-9527-420BEF240255}"/>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'F100-101'!$A$19:$A$287</c:f>
              <c:numCache>
                <c:formatCode>mm/dd/yyyy</c:formatCode>
                <c:ptCount val="269"/>
                <c:pt idx="0">
                  <c:v>36861</c:v>
                </c:pt>
                <c:pt idx="1">
                  <c:v>36892</c:v>
                </c:pt>
                <c:pt idx="2">
                  <c:v>36923</c:v>
                </c:pt>
                <c:pt idx="3">
                  <c:v>36951</c:v>
                </c:pt>
                <c:pt idx="4">
                  <c:v>36982</c:v>
                </c:pt>
                <c:pt idx="5">
                  <c:v>37012</c:v>
                </c:pt>
                <c:pt idx="6">
                  <c:v>37043</c:v>
                </c:pt>
                <c:pt idx="7">
                  <c:v>37073</c:v>
                </c:pt>
                <c:pt idx="8">
                  <c:v>37104</c:v>
                </c:pt>
                <c:pt idx="9">
                  <c:v>37135</c:v>
                </c:pt>
                <c:pt idx="10">
                  <c:v>37165</c:v>
                </c:pt>
                <c:pt idx="11">
                  <c:v>37196</c:v>
                </c:pt>
                <c:pt idx="12">
                  <c:v>37226</c:v>
                </c:pt>
                <c:pt idx="13">
                  <c:v>37257</c:v>
                </c:pt>
                <c:pt idx="14">
                  <c:v>37288</c:v>
                </c:pt>
                <c:pt idx="15">
                  <c:v>37316</c:v>
                </c:pt>
                <c:pt idx="16">
                  <c:v>37347</c:v>
                </c:pt>
                <c:pt idx="17">
                  <c:v>37377</c:v>
                </c:pt>
                <c:pt idx="18">
                  <c:v>37408</c:v>
                </c:pt>
                <c:pt idx="19">
                  <c:v>37438</c:v>
                </c:pt>
                <c:pt idx="20">
                  <c:v>37469</c:v>
                </c:pt>
                <c:pt idx="21">
                  <c:v>37500</c:v>
                </c:pt>
                <c:pt idx="22">
                  <c:v>37530</c:v>
                </c:pt>
                <c:pt idx="23">
                  <c:v>37561</c:v>
                </c:pt>
                <c:pt idx="24">
                  <c:v>37591</c:v>
                </c:pt>
                <c:pt idx="25">
                  <c:v>37622</c:v>
                </c:pt>
                <c:pt idx="26">
                  <c:v>37653</c:v>
                </c:pt>
                <c:pt idx="27">
                  <c:v>37681</c:v>
                </c:pt>
                <c:pt idx="28">
                  <c:v>37712</c:v>
                </c:pt>
                <c:pt idx="29">
                  <c:v>37742</c:v>
                </c:pt>
                <c:pt idx="30">
                  <c:v>37773</c:v>
                </c:pt>
                <c:pt idx="31">
                  <c:v>37803</c:v>
                </c:pt>
                <c:pt idx="32">
                  <c:v>37834</c:v>
                </c:pt>
                <c:pt idx="33">
                  <c:v>37865</c:v>
                </c:pt>
                <c:pt idx="34">
                  <c:v>37895</c:v>
                </c:pt>
                <c:pt idx="35">
                  <c:v>37926</c:v>
                </c:pt>
                <c:pt idx="36">
                  <c:v>37956</c:v>
                </c:pt>
                <c:pt idx="37">
                  <c:v>37987</c:v>
                </c:pt>
                <c:pt idx="38">
                  <c:v>38018</c:v>
                </c:pt>
                <c:pt idx="39">
                  <c:v>38047</c:v>
                </c:pt>
                <c:pt idx="40">
                  <c:v>38078</c:v>
                </c:pt>
                <c:pt idx="41">
                  <c:v>38108</c:v>
                </c:pt>
                <c:pt idx="42">
                  <c:v>38139</c:v>
                </c:pt>
                <c:pt idx="43">
                  <c:v>38169</c:v>
                </c:pt>
                <c:pt idx="44">
                  <c:v>38200</c:v>
                </c:pt>
                <c:pt idx="45">
                  <c:v>38231</c:v>
                </c:pt>
                <c:pt idx="46">
                  <c:v>38261</c:v>
                </c:pt>
                <c:pt idx="47">
                  <c:v>38292</c:v>
                </c:pt>
                <c:pt idx="48">
                  <c:v>38322</c:v>
                </c:pt>
                <c:pt idx="49">
                  <c:v>38353</c:v>
                </c:pt>
                <c:pt idx="50">
                  <c:v>38384</c:v>
                </c:pt>
                <c:pt idx="51">
                  <c:v>38412</c:v>
                </c:pt>
                <c:pt idx="52">
                  <c:v>38443</c:v>
                </c:pt>
                <c:pt idx="53">
                  <c:v>38473</c:v>
                </c:pt>
                <c:pt idx="54">
                  <c:v>38504</c:v>
                </c:pt>
                <c:pt idx="55">
                  <c:v>38534</c:v>
                </c:pt>
                <c:pt idx="56">
                  <c:v>38565</c:v>
                </c:pt>
                <c:pt idx="57">
                  <c:v>38596</c:v>
                </c:pt>
                <c:pt idx="58">
                  <c:v>38626</c:v>
                </c:pt>
                <c:pt idx="59">
                  <c:v>38657</c:v>
                </c:pt>
                <c:pt idx="60">
                  <c:v>38687</c:v>
                </c:pt>
                <c:pt idx="61">
                  <c:v>38718</c:v>
                </c:pt>
                <c:pt idx="62">
                  <c:v>38749</c:v>
                </c:pt>
                <c:pt idx="63">
                  <c:v>38777</c:v>
                </c:pt>
                <c:pt idx="64">
                  <c:v>38808</c:v>
                </c:pt>
                <c:pt idx="65">
                  <c:v>38838</c:v>
                </c:pt>
                <c:pt idx="66">
                  <c:v>38869</c:v>
                </c:pt>
                <c:pt idx="67">
                  <c:v>38899</c:v>
                </c:pt>
                <c:pt idx="68">
                  <c:v>38930</c:v>
                </c:pt>
                <c:pt idx="69">
                  <c:v>38961</c:v>
                </c:pt>
                <c:pt idx="70">
                  <c:v>38991</c:v>
                </c:pt>
                <c:pt idx="71">
                  <c:v>39022</c:v>
                </c:pt>
                <c:pt idx="72">
                  <c:v>39052</c:v>
                </c:pt>
                <c:pt idx="73">
                  <c:v>39083</c:v>
                </c:pt>
                <c:pt idx="74">
                  <c:v>39114</c:v>
                </c:pt>
                <c:pt idx="75">
                  <c:v>39142</c:v>
                </c:pt>
                <c:pt idx="76">
                  <c:v>39173</c:v>
                </c:pt>
                <c:pt idx="77">
                  <c:v>39203</c:v>
                </c:pt>
                <c:pt idx="78">
                  <c:v>39234</c:v>
                </c:pt>
                <c:pt idx="79">
                  <c:v>39264</c:v>
                </c:pt>
                <c:pt idx="80">
                  <c:v>39295</c:v>
                </c:pt>
                <c:pt idx="81">
                  <c:v>39326</c:v>
                </c:pt>
                <c:pt idx="82">
                  <c:v>39356</c:v>
                </c:pt>
                <c:pt idx="83">
                  <c:v>39387</c:v>
                </c:pt>
                <c:pt idx="84">
                  <c:v>39417</c:v>
                </c:pt>
                <c:pt idx="85">
                  <c:v>39448</c:v>
                </c:pt>
                <c:pt idx="86">
                  <c:v>39479</c:v>
                </c:pt>
                <c:pt idx="87">
                  <c:v>39508</c:v>
                </c:pt>
                <c:pt idx="88">
                  <c:v>39539</c:v>
                </c:pt>
                <c:pt idx="89">
                  <c:v>39569</c:v>
                </c:pt>
                <c:pt idx="90">
                  <c:v>39600</c:v>
                </c:pt>
                <c:pt idx="91">
                  <c:v>39630</c:v>
                </c:pt>
                <c:pt idx="92">
                  <c:v>39661</c:v>
                </c:pt>
                <c:pt idx="93">
                  <c:v>39692</c:v>
                </c:pt>
                <c:pt idx="94">
                  <c:v>39722</c:v>
                </c:pt>
                <c:pt idx="95">
                  <c:v>39753</c:v>
                </c:pt>
                <c:pt idx="96">
                  <c:v>39783</c:v>
                </c:pt>
                <c:pt idx="97">
                  <c:v>39814</c:v>
                </c:pt>
                <c:pt idx="98">
                  <c:v>39845</c:v>
                </c:pt>
                <c:pt idx="99">
                  <c:v>39873</c:v>
                </c:pt>
                <c:pt idx="100">
                  <c:v>39904</c:v>
                </c:pt>
                <c:pt idx="101">
                  <c:v>39934</c:v>
                </c:pt>
                <c:pt idx="102">
                  <c:v>39965</c:v>
                </c:pt>
                <c:pt idx="103">
                  <c:v>39995</c:v>
                </c:pt>
                <c:pt idx="104">
                  <c:v>40026</c:v>
                </c:pt>
                <c:pt idx="105">
                  <c:v>40057</c:v>
                </c:pt>
                <c:pt idx="106">
                  <c:v>40087</c:v>
                </c:pt>
                <c:pt idx="107">
                  <c:v>40118</c:v>
                </c:pt>
                <c:pt idx="108">
                  <c:v>40148</c:v>
                </c:pt>
                <c:pt idx="109">
                  <c:v>40179</c:v>
                </c:pt>
                <c:pt idx="110">
                  <c:v>40210</c:v>
                </c:pt>
                <c:pt idx="111">
                  <c:v>40238</c:v>
                </c:pt>
                <c:pt idx="112">
                  <c:v>40269</c:v>
                </c:pt>
                <c:pt idx="113">
                  <c:v>40299</c:v>
                </c:pt>
                <c:pt idx="114">
                  <c:v>40330</c:v>
                </c:pt>
                <c:pt idx="115">
                  <c:v>40360</c:v>
                </c:pt>
                <c:pt idx="116">
                  <c:v>40391</c:v>
                </c:pt>
                <c:pt idx="117">
                  <c:v>40422</c:v>
                </c:pt>
                <c:pt idx="118">
                  <c:v>40452</c:v>
                </c:pt>
                <c:pt idx="119">
                  <c:v>40483</c:v>
                </c:pt>
                <c:pt idx="120">
                  <c:v>40513</c:v>
                </c:pt>
                <c:pt idx="121">
                  <c:v>40544</c:v>
                </c:pt>
                <c:pt idx="122">
                  <c:v>40575</c:v>
                </c:pt>
                <c:pt idx="123">
                  <c:v>40603</c:v>
                </c:pt>
                <c:pt idx="124">
                  <c:v>40634</c:v>
                </c:pt>
                <c:pt idx="125">
                  <c:v>40664</c:v>
                </c:pt>
                <c:pt idx="126">
                  <c:v>40695</c:v>
                </c:pt>
                <c:pt idx="127">
                  <c:v>40725</c:v>
                </c:pt>
                <c:pt idx="128">
                  <c:v>40756</c:v>
                </c:pt>
                <c:pt idx="129">
                  <c:v>40787</c:v>
                </c:pt>
                <c:pt idx="130">
                  <c:v>40817</c:v>
                </c:pt>
                <c:pt idx="131">
                  <c:v>40848</c:v>
                </c:pt>
                <c:pt idx="132">
                  <c:v>40878</c:v>
                </c:pt>
                <c:pt idx="133">
                  <c:v>40909</c:v>
                </c:pt>
                <c:pt idx="134">
                  <c:v>40940</c:v>
                </c:pt>
                <c:pt idx="135">
                  <c:v>40969</c:v>
                </c:pt>
                <c:pt idx="136">
                  <c:v>41000</c:v>
                </c:pt>
                <c:pt idx="137">
                  <c:v>41030</c:v>
                </c:pt>
                <c:pt idx="138">
                  <c:v>41061</c:v>
                </c:pt>
                <c:pt idx="139">
                  <c:v>41091</c:v>
                </c:pt>
                <c:pt idx="140">
                  <c:v>41122</c:v>
                </c:pt>
                <c:pt idx="141">
                  <c:v>41153</c:v>
                </c:pt>
                <c:pt idx="142">
                  <c:v>41183</c:v>
                </c:pt>
                <c:pt idx="143">
                  <c:v>41214</c:v>
                </c:pt>
                <c:pt idx="144">
                  <c:v>41244</c:v>
                </c:pt>
                <c:pt idx="145">
                  <c:v>41275</c:v>
                </c:pt>
                <c:pt idx="146">
                  <c:v>41306</c:v>
                </c:pt>
                <c:pt idx="147">
                  <c:v>41334</c:v>
                </c:pt>
                <c:pt idx="148">
                  <c:v>41365</c:v>
                </c:pt>
                <c:pt idx="149">
                  <c:v>41395</c:v>
                </c:pt>
                <c:pt idx="150">
                  <c:v>41426</c:v>
                </c:pt>
                <c:pt idx="151">
                  <c:v>41456</c:v>
                </c:pt>
                <c:pt idx="152">
                  <c:v>41487</c:v>
                </c:pt>
                <c:pt idx="153">
                  <c:v>41518</c:v>
                </c:pt>
                <c:pt idx="154">
                  <c:v>41548</c:v>
                </c:pt>
                <c:pt idx="155">
                  <c:v>41579</c:v>
                </c:pt>
                <c:pt idx="156">
                  <c:v>41609</c:v>
                </c:pt>
                <c:pt idx="157">
                  <c:v>41640</c:v>
                </c:pt>
                <c:pt idx="158">
                  <c:v>41671</c:v>
                </c:pt>
                <c:pt idx="159">
                  <c:v>41699</c:v>
                </c:pt>
                <c:pt idx="160">
                  <c:v>41730</c:v>
                </c:pt>
                <c:pt idx="161">
                  <c:v>41760</c:v>
                </c:pt>
                <c:pt idx="162">
                  <c:v>41791</c:v>
                </c:pt>
                <c:pt idx="163">
                  <c:v>41821</c:v>
                </c:pt>
                <c:pt idx="164">
                  <c:v>41852</c:v>
                </c:pt>
                <c:pt idx="165">
                  <c:v>41883</c:v>
                </c:pt>
                <c:pt idx="166">
                  <c:v>41913</c:v>
                </c:pt>
                <c:pt idx="167">
                  <c:v>41944</c:v>
                </c:pt>
                <c:pt idx="168">
                  <c:v>41974</c:v>
                </c:pt>
                <c:pt idx="169">
                  <c:v>42005</c:v>
                </c:pt>
                <c:pt idx="170">
                  <c:v>42036</c:v>
                </c:pt>
                <c:pt idx="171">
                  <c:v>42064</c:v>
                </c:pt>
                <c:pt idx="172">
                  <c:v>42095</c:v>
                </c:pt>
                <c:pt idx="173">
                  <c:v>42125</c:v>
                </c:pt>
                <c:pt idx="174">
                  <c:v>42156</c:v>
                </c:pt>
                <c:pt idx="175">
                  <c:v>42186</c:v>
                </c:pt>
                <c:pt idx="176">
                  <c:v>42217</c:v>
                </c:pt>
                <c:pt idx="177">
                  <c:v>42248</c:v>
                </c:pt>
                <c:pt idx="178">
                  <c:v>42278</c:v>
                </c:pt>
                <c:pt idx="179">
                  <c:v>42309</c:v>
                </c:pt>
                <c:pt idx="180">
                  <c:v>42339</c:v>
                </c:pt>
                <c:pt idx="181">
                  <c:v>42370</c:v>
                </c:pt>
                <c:pt idx="182">
                  <c:v>42401</c:v>
                </c:pt>
                <c:pt idx="183">
                  <c:v>42430</c:v>
                </c:pt>
                <c:pt idx="184">
                  <c:v>42461</c:v>
                </c:pt>
                <c:pt idx="185">
                  <c:v>42491</c:v>
                </c:pt>
                <c:pt idx="186">
                  <c:v>42522</c:v>
                </c:pt>
                <c:pt idx="187">
                  <c:v>42552</c:v>
                </c:pt>
                <c:pt idx="188">
                  <c:v>42583</c:v>
                </c:pt>
                <c:pt idx="189">
                  <c:v>42614</c:v>
                </c:pt>
                <c:pt idx="190">
                  <c:v>42644</c:v>
                </c:pt>
                <c:pt idx="191">
                  <c:v>42675</c:v>
                </c:pt>
                <c:pt idx="192">
                  <c:v>42705</c:v>
                </c:pt>
                <c:pt idx="193">
                  <c:v>42736</c:v>
                </c:pt>
                <c:pt idx="194">
                  <c:v>42767</c:v>
                </c:pt>
                <c:pt idx="195">
                  <c:v>42795</c:v>
                </c:pt>
                <c:pt idx="196">
                  <c:v>42826</c:v>
                </c:pt>
                <c:pt idx="197">
                  <c:v>42856</c:v>
                </c:pt>
                <c:pt idx="198">
                  <c:v>42887</c:v>
                </c:pt>
                <c:pt idx="199">
                  <c:v>42917</c:v>
                </c:pt>
                <c:pt idx="200">
                  <c:v>42948</c:v>
                </c:pt>
                <c:pt idx="201">
                  <c:v>42979</c:v>
                </c:pt>
                <c:pt idx="202">
                  <c:v>43009</c:v>
                </c:pt>
                <c:pt idx="203">
                  <c:v>43040</c:v>
                </c:pt>
                <c:pt idx="204">
                  <c:v>43070</c:v>
                </c:pt>
                <c:pt idx="205">
                  <c:v>43101</c:v>
                </c:pt>
                <c:pt idx="206">
                  <c:v>43132</c:v>
                </c:pt>
                <c:pt idx="207">
                  <c:v>43160</c:v>
                </c:pt>
                <c:pt idx="208">
                  <c:v>43191</c:v>
                </c:pt>
                <c:pt idx="209">
                  <c:v>43221</c:v>
                </c:pt>
                <c:pt idx="210">
                  <c:v>43252</c:v>
                </c:pt>
                <c:pt idx="211">
                  <c:v>43282</c:v>
                </c:pt>
                <c:pt idx="212">
                  <c:v>43313</c:v>
                </c:pt>
                <c:pt idx="213">
                  <c:v>43344</c:v>
                </c:pt>
                <c:pt idx="214">
                  <c:v>43374</c:v>
                </c:pt>
                <c:pt idx="215">
                  <c:v>43405</c:v>
                </c:pt>
                <c:pt idx="216">
                  <c:v>43435</c:v>
                </c:pt>
                <c:pt idx="217">
                  <c:v>43466</c:v>
                </c:pt>
                <c:pt idx="218">
                  <c:v>43497</c:v>
                </c:pt>
                <c:pt idx="219">
                  <c:v>43525</c:v>
                </c:pt>
                <c:pt idx="220">
                  <c:v>43556</c:v>
                </c:pt>
                <c:pt idx="221">
                  <c:v>43586</c:v>
                </c:pt>
                <c:pt idx="222">
                  <c:v>43617</c:v>
                </c:pt>
                <c:pt idx="223">
                  <c:v>43647</c:v>
                </c:pt>
                <c:pt idx="224">
                  <c:v>43678</c:v>
                </c:pt>
                <c:pt idx="225">
                  <c:v>43709</c:v>
                </c:pt>
                <c:pt idx="226">
                  <c:v>43739</c:v>
                </c:pt>
                <c:pt idx="227">
                  <c:v>43770</c:v>
                </c:pt>
                <c:pt idx="228">
                  <c:v>43800</c:v>
                </c:pt>
                <c:pt idx="229">
                  <c:v>43831</c:v>
                </c:pt>
                <c:pt idx="230">
                  <c:v>43862</c:v>
                </c:pt>
                <c:pt idx="231">
                  <c:v>43891</c:v>
                </c:pt>
                <c:pt idx="232">
                  <c:v>43922</c:v>
                </c:pt>
                <c:pt idx="233">
                  <c:v>43952</c:v>
                </c:pt>
                <c:pt idx="234">
                  <c:v>43983</c:v>
                </c:pt>
                <c:pt idx="235">
                  <c:v>44013</c:v>
                </c:pt>
                <c:pt idx="236">
                  <c:v>44044</c:v>
                </c:pt>
                <c:pt idx="237">
                  <c:v>44075</c:v>
                </c:pt>
                <c:pt idx="238">
                  <c:v>44105</c:v>
                </c:pt>
                <c:pt idx="239">
                  <c:v>44136</c:v>
                </c:pt>
                <c:pt idx="240">
                  <c:v>44166</c:v>
                </c:pt>
                <c:pt idx="241">
                  <c:v>44197</c:v>
                </c:pt>
                <c:pt idx="242">
                  <c:v>44228</c:v>
                </c:pt>
                <c:pt idx="243">
                  <c:v>44256</c:v>
                </c:pt>
                <c:pt idx="244">
                  <c:v>44287</c:v>
                </c:pt>
                <c:pt idx="245">
                  <c:v>44317</c:v>
                </c:pt>
                <c:pt idx="246">
                  <c:v>44348</c:v>
                </c:pt>
                <c:pt idx="247">
                  <c:v>44378</c:v>
                </c:pt>
                <c:pt idx="248">
                  <c:v>44409</c:v>
                </c:pt>
                <c:pt idx="249">
                  <c:v>44440</c:v>
                </c:pt>
                <c:pt idx="250">
                  <c:v>44470</c:v>
                </c:pt>
                <c:pt idx="251">
                  <c:v>44501</c:v>
                </c:pt>
                <c:pt idx="252">
                  <c:v>44531</c:v>
                </c:pt>
                <c:pt idx="253">
                  <c:v>44562</c:v>
                </c:pt>
                <c:pt idx="254">
                  <c:v>44593</c:v>
                </c:pt>
                <c:pt idx="255">
                  <c:v>44621</c:v>
                </c:pt>
                <c:pt idx="256">
                  <c:v>44652</c:v>
                </c:pt>
                <c:pt idx="257">
                  <c:v>44682</c:v>
                </c:pt>
                <c:pt idx="258">
                  <c:v>44713</c:v>
                </c:pt>
                <c:pt idx="259">
                  <c:v>44743</c:v>
                </c:pt>
                <c:pt idx="260">
                  <c:v>44774</c:v>
                </c:pt>
                <c:pt idx="261">
                  <c:v>44805</c:v>
                </c:pt>
                <c:pt idx="262">
                  <c:v>44835</c:v>
                </c:pt>
                <c:pt idx="263">
                  <c:v>44866</c:v>
                </c:pt>
                <c:pt idx="264">
                  <c:v>44896</c:v>
                </c:pt>
                <c:pt idx="265">
                  <c:v>44927</c:v>
                </c:pt>
                <c:pt idx="266">
                  <c:v>44958</c:v>
                </c:pt>
                <c:pt idx="267">
                  <c:v>44986</c:v>
                </c:pt>
                <c:pt idx="268">
                  <c:v>45017</c:v>
                </c:pt>
              </c:numCache>
            </c:numRef>
          </c:cat>
          <c:val>
            <c:numRef>
              <c:f>'F100-101'!$V$19:$V$287</c:f>
              <c:numCache>
                <c:formatCode>0.00%</c:formatCode>
                <c:ptCount val="269"/>
                <c:pt idx="0">
                  <c:v>0.227528340623047</c:v>
                </c:pt>
                <c:pt idx="1">
                  <c:v>0.25629349600481199</c:v>
                </c:pt>
                <c:pt idx="2">
                  <c:v>0.215724441435342</c:v>
                </c:pt>
                <c:pt idx="3">
                  <c:v>0.225323521948744</c:v>
                </c:pt>
                <c:pt idx="4">
                  <c:v>0.22674660671163299</c:v>
                </c:pt>
                <c:pt idx="5">
                  <c:v>0.232383181476219</c:v>
                </c:pt>
                <c:pt idx="6">
                  <c:v>0.24210178998597701</c:v>
                </c:pt>
                <c:pt idx="7">
                  <c:v>0.22600313092197399</c:v>
                </c:pt>
                <c:pt idx="8">
                  <c:v>0.21994613564025101</c:v>
                </c:pt>
                <c:pt idx="9">
                  <c:v>0.218445022771633</c:v>
                </c:pt>
                <c:pt idx="10">
                  <c:v>0.209711243748992</c:v>
                </c:pt>
                <c:pt idx="11">
                  <c:v>0.20702091849002199</c:v>
                </c:pt>
                <c:pt idx="12">
                  <c:v>0.20186039115916701</c:v>
                </c:pt>
                <c:pt idx="13">
                  <c:v>0.22357910906298001</c:v>
                </c:pt>
                <c:pt idx="14">
                  <c:v>0.22023992617656099</c:v>
                </c:pt>
                <c:pt idx="15">
                  <c:v>0.196932702578971</c:v>
                </c:pt>
                <c:pt idx="16">
                  <c:v>0.19426654467825499</c:v>
                </c:pt>
                <c:pt idx="17">
                  <c:v>0.20278090943254401</c:v>
                </c:pt>
                <c:pt idx="18">
                  <c:v>0.204829246276516</c:v>
                </c:pt>
                <c:pt idx="19">
                  <c:v>0.202467667608146</c:v>
                </c:pt>
                <c:pt idx="20">
                  <c:v>0.199406528189911</c:v>
                </c:pt>
                <c:pt idx="21">
                  <c:v>0.19778174780407901</c:v>
                </c:pt>
                <c:pt idx="22">
                  <c:v>0.195402298850575</c:v>
                </c:pt>
                <c:pt idx="23">
                  <c:v>0.193136531365314</c:v>
                </c:pt>
                <c:pt idx="24">
                  <c:v>0.190340076223981</c:v>
                </c:pt>
                <c:pt idx="25">
                  <c:v>0.202106461713635</c:v>
                </c:pt>
                <c:pt idx="26">
                  <c:v>0.19791370990633</c:v>
                </c:pt>
                <c:pt idx="27">
                  <c:v>0.18763672288476499</c:v>
                </c:pt>
                <c:pt idx="28">
                  <c:v>0.18468563400070201</c:v>
                </c:pt>
                <c:pt idx="29">
                  <c:v>0.19227319765436399</c:v>
                </c:pt>
                <c:pt idx="30">
                  <c:v>0.18839599675412499</c:v>
                </c:pt>
                <c:pt idx="31">
                  <c:v>0.19836773236206701</c:v>
                </c:pt>
                <c:pt idx="32">
                  <c:v>0.199055011812352</c:v>
                </c:pt>
                <c:pt idx="33">
                  <c:v>0.190221439696621</c:v>
                </c:pt>
                <c:pt idx="34">
                  <c:v>0.191865605658709</c:v>
                </c:pt>
                <c:pt idx="35">
                  <c:v>0.19317645472321501</c:v>
                </c:pt>
                <c:pt idx="36">
                  <c:v>0.18491776975531499</c:v>
                </c:pt>
                <c:pt idx="37">
                  <c:v>0.199169316633137</c:v>
                </c:pt>
                <c:pt idx="38">
                  <c:v>0.19705519880651201</c:v>
                </c:pt>
                <c:pt idx="39">
                  <c:v>0.18334405144694499</c:v>
                </c:pt>
                <c:pt idx="40">
                  <c:v>0.181224803225187</c:v>
                </c:pt>
                <c:pt idx="41">
                  <c:v>0.19047317813765199</c:v>
                </c:pt>
                <c:pt idx="42">
                  <c:v>0.194305599493831</c:v>
                </c:pt>
                <c:pt idx="43">
                  <c:v>0.19866465104560399</c:v>
                </c:pt>
                <c:pt idx="44">
                  <c:v>0.19617706237424601</c:v>
                </c:pt>
                <c:pt idx="45">
                  <c:v>0.19099496221662501</c:v>
                </c:pt>
                <c:pt idx="46">
                  <c:v>0.19137789560058099</c:v>
                </c:pt>
                <c:pt idx="47">
                  <c:v>0.18941626434259201</c:v>
                </c:pt>
                <c:pt idx="48">
                  <c:v>0.186403645670766</c:v>
                </c:pt>
                <c:pt idx="49">
                  <c:v>0.19841656516443401</c:v>
                </c:pt>
                <c:pt idx="50">
                  <c:v>0.19478779760092599</c:v>
                </c:pt>
                <c:pt idx="51">
                  <c:v>0.18132822324690101</c:v>
                </c:pt>
                <c:pt idx="52">
                  <c:v>0.181231320980275</c:v>
                </c:pt>
                <c:pt idx="53">
                  <c:v>0.18913432835820901</c:v>
                </c:pt>
                <c:pt idx="54">
                  <c:v>0.18716927284618601</c:v>
                </c:pt>
                <c:pt idx="55">
                  <c:v>0.19413119206471</c:v>
                </c:pt>
                <c:pt idx="56">
                  <c:v>0.19173242256506901</c:v>
                </c:pt>
                <c:pt idx="57">
                  <c:v>0.18550245170437801</c:v>
                </c:pt>
                <c:pt idx="58">
                  <c:v>0.18702856803468501</c:v>
                </c:pt>
                <c:pt idx="59">
                  <c:v>0.18358684117439</c:v>
                </c:pt>
                <c:pt idx="60">
                  <c:v>0.179886103446251</c:v>
                </c:pt>
                <c:pt idx="61">
                  <c:v>0.19327248722805801</c:v>
                </c:pt>
                <c:pt idx="62">
                  <c:v>0.19141364862537999</c:v>
                </c:pt>
                <c:pt idx="63">
                  <c:v>0.17759562841530099</c:v>
                </c:pt>
                <c:pt idx="64">
                  <c:v>0.17936534871881901</c:v>
                </c:pt>
                <c:pt idx="65">
                  <c:v>0.193626758573931</c:v>
                </c:pt>
                <c:pt idx="66">
                  <c:v>0.191016949152542</c:v>
                </c:pt>
                <c:pt idx="67">
                  <c:v>0.19265232974910401</c:v>
                </c:pt>
                <c:pt idx="68">
                  <c:v>0.189319301388267</c:v>
                </c:pt>
                <c:pt idx="69">
                  <c:v>0.18372053777352801</c:v>
                </c:pt>
                <c:pt idx="70">
                  <c:v>0.18399954832881699</c:v>
                </c:pt>
                <c:pt idx="71">
                  <c:v>0.18376954548002</c:v>
                </c:pt>
                <c:pt idx="72">
                  <c:v>0.177439092223829</c:v>
                </c:pt>
                <c:pt idx="73">
                  <c:v>0.185102804752346</c:v>
                </c:pt>
                <c:pt idx="74">
                  <c:v>0.18444022770398499</c:v>
                </c:pt>
                <c:pt idx="75">
                  <c:v>0.17357204673301599</c:v>
                </c:pt>
                <c:pt idx="76">
                  <c:v>0.171654645279363</c:v>
                </c:pt>
                <c:pt idx="77">
                  <c:v>0.18685864718207701</c:v>
                </c:pt>
                <c:pt idx="78">
                  <c:v>0.18541342907668401</c:v>
                </c:pt>
                <c:pt idx="79">
                  <c:v>0.18281670803189501</c:v>
                </c:pt>
                <c:pt idx="80">
                  <c:v>0.18153000845308501</c:v>
                </c:pt>
                <c:pt idx="81">
                  <c:v>0.17848958055747999</c:v>
                </c:pt>
                <c:pt idx="82">
                  <c:v>0.17725376965030501</c:v>
                </c:pt>
                <c:pt idx="83">
                  <c:v>0.17723129107483601</c:v>
                </c:pt>
                <c:pt idx="84">
                  <c:v>0.17507919746568101</c:v>
                </c:pt>
                <c:pt idx="85">
                  <c:v>0.179995888157895</c:v>
                </c:pt>
                <c:pt idx="86">
                  <c:v>0.17859160717037301</c:v>
                </c:pt>
                <c:pt idx="87">
                  <c:v>0.17463786531130901</c:v>
                </c:pt>
                <c:pt idx="88">
                  <c:v>0.172033165471285</c:v>
                </c:pt>
                <c:pt idx="89">
                  <c:v>0.185361409192144</c:v>
                </c:pt>
                <c:pt idx="90">
                  <c:v>0.18259420143448801</c:v>
                </c:pt>
                <c:pt idx="91">
                  <c:v>0.18243310953001299</c:v>
                </c:pt>
                <c:pt idx="92">
                  <c:v>0.17818363772829601</c:v>
                </c:pt>
                <c:pt idx="93">
                  <c:v>0.178429298272127</c:v>
                </c:pt>
                <c:pt idx="94">
                  <c:v>0.17817888474336999</c:v>
                </c:pt>
                <c:pt idx="95">
                  <c:v>0.177104645940416</c:v>
                </c:pt>
                <c:pt idx="96">
                  <c:v>0.17169811320754699</c:v>
                </c:pt>
                <c:pt idx="97">
                  <c:v>0.180461395893284</c:v>
                </c:pt>
                <c:pt idx="98">
                  <c:v>0.17909722559642399</c:v>
                </c:pt>
                <c:pt idx="99">
                  <c:v>0.168616788852745</c:v>
                </c:pt>
                <c:pt idx="100">
                  <c:v>0.17150063051702399</c:v>
                </c:pt>
                <c:pt idx="101">
                  <c:v>0.17737120847376001</c:v>
                </c:pt>
                <c:pt idx="102">
                  <c:v>0.17358036573628499</c:v>
                </c:pt>
                <c:pt idx="103">
                  <c:v>0.17233288642022601</c:v>
                </c:pt>
                <c:pt idx="104">
                  <c:v>0.17170217859707901</c:v>
                </c:pt>
                <c:pt idx="105">
                  <c:v>0.17025149700598799</c:v>
                </c:pt>
                <c:pt idx="106">
                  <c:v>0.17136104948393899</c:v>
                </c:pt>
                <c:pt idx="107">
                  <c:v>0.167048710601719</c:v>
                </c:pt>
                <c:pt idx="108">
                  <c:v>0.16362768496420099</c:v>
                </c:pt>
                <c:pt idx="109">
                  <c:v>0.17304121797252101</c:v>
                </c:pt>
                <c:pt idx="110">
                  <c:v>0.17114653814069899</c:v>
                </c:pt>
                <c:pt idx="111">
                  <c:v>0.16093931643803799</c:v>
                </c:pt>
                <c:pt idx="112">
                  <c:v>0.157650336661249</c:v>
                </c:pt>
                <c:pt idx="113">
                  <c:v>0.16841767215671899</c:v>
                </c:pt>
                <c:pt idx="114">
                  <c:v>0.16481345340930001</c:v>
                </c:pt>
                <c:pt idx="115">
                  <c:v>0.132403424151567</c:v>
                </c:pt>
                <c:pt idx="116">
                  <c:v>8.54082223508974E-2</c:v>
                </c:pt>
                <c:pt idx="117">
                  <c:v>8.3006099089314195E-2</c:v>
                </c:pt>
                <c:pt idx="118">
                  <c:v>0.102971399212194</c:v>
                </c:pt>
                <c:pt idx="119">
                  <c:v>0.10983676975945</c:v>
                </c:pt>
                <c:pt idx="120">
                  <c:v>0.105082711922516</c:v>
                </c:pt>
                <c:pt idx="121">
                  <c:v>0.12230607966456999</c:v>
                </c:pt>
                <c:pt idx="122">
                  <c:v>0.12541087231352699</c:v>
                </c:pt>
                <c:pt idx="123">
                  <c:v>9.2810722989439695E-2</c:v>
                </c:pt>
                <c:pt idx="124">
                  <c:v>9.7454870710684594E-2</c:v>
                </c:pt>
                <c:pt idx="125">
                  <c:v>0.136016215531439</c:v>
                </c:pt>
                <c:pt idx="126">
                  <c:v>0.13192545538681599</c:v>
                </c:pt>
                <c:pt idx="127">
                  <c:v>0.122072683870437</c:v>
                </c:pt>
                <c:pt idx="128">
                  <c:v>0.119193834233195</c:v>
                </c:pt>
                <c:pt idx="129">
                  <c:v>7.7367296891068804E-2</c:v>
                </c:pt>
                <c:pt idx="130">
                  <c:v>7.5292716808890797E-2</c:v>
                </c:pt>
                <c:pt idx="131">
                  <c:v>8.0001586546089201E-2</c:v>
                </c:pt>
                <c:pt idx="132">
                  <c:v>7.6300623667798301E-2</c:v>
                </c:pt>
                <c:pt idx="133">
                  <c:v>0.113432361585511</c:v>
                </c:pt>
                <c:pt idx="134">
                  <c:v>0.10864903502501801</c:v>
                </c:pt>
                <c:pt idx="135">
                  <c:v>8.9149400218102401E-2</c:v>
                </c:pt>
                <c:pt idx="136">
                  <c:v>8.9978595057404104E-2</c:v>
                </c:pt>
                <c:pt idx="137">
                  <c:v>0.11976191427315901</c:v>
                </c:pt>
                <c:pt idx="138">
                  <c:v>0.122842842842843</c:v>
                </c:pt>
                <c:pt idx="139">
                  <c:v>0.121036441079035</c:v>
                </c:pt>
                <c:pt idx="140">
                  <c:v>9.6429942418426104E-2</c:v>
                </c:pt>
                <c:pt idx="141">
                  <c:v>9.8059164188448997E-2</c:v>
                </c:pt>
                <c:pt idx="142">
                  <c:v>7.6083208826571699E-2</c:v>
                </c:pt>
                <c:pt idx="143">
                  <c:v>7.8279833186670103E-2</c:v>
                </c:pt>
                <c:pt idx="144">
                  <c:v>9.6906812842599804E-2</c:v>
                </c:pt>
                <c:pt idx="145">
                  <c:v>0.10113041499127499</c:v>
                </c:pt>
                <c:pt idx="146">
                  <c:v>9.5749508395099006E-2</c:v>
                </c:pt>
                <c:pt idx="147">
                  <c:v>8.2589702423179007E-2</c:v>
                </c:pt>
                <c:pt idx="148">
                  <c:v>8.1843627542451905E-2</c:v>
                </c:pt>
                <c:pt idx="149">
                  <c:v>0.119086145785175</c:v>
                </c:pt>
                <c:pt idx="150">
                  <c:v>0.112713225732426</c:v>
                </c:pt>
                <c:pt idx="151">
                  <c:v>0.11277448921138</c:v>
                </c:pt>
                <c:pt idx="152">
                  <c:v>0.106556754292661</c:v>
                </c:pt>
                <c:pt idx="153">
                  <c:v>7.3370769912812106E-2</c:v>
                </c:pt>
                <c:pt idx="154">
                  <c:v>8.6190602200128599E-2</c:v>
                </c:pt>
                <c:pt idx="155">
                  <c:v>9.0344905404896994E-2</c:v>
                </c:pt>
                <c:pt idx="156">
                  <c:v>8.3212060151498304E-2</c:v>
                </c:pt>
                <c:pt idx="157">
                  <c:v>9.0185097639914294E-2</c:v>
                </c:pt>
                <c:pt idx="158">
                  <c:v>9.2894381858616801E-2</c:v>
                </c:pt>
                <c:pt idx="159">
                  <c:v>7.6196631835972597E-2</c:v>
                </c:pt>
                <c:pt idx="160">
                  <c:v>7.5073355757532503E-2</c:v>
                </c:pt>
                <c:pt idx="161">
                  <c:v>0.10856173226603701</c:v>
                </c:pt>
                <c:pt idx="162">
                  <c:v>0.10395749358739501</c:v>
                </c:pt>
                <c:pt idx="163">
                  <c:v>0.107695685585685</c:v>
                </c:pt>
                <c:pt idx="164">
                  <c:v>0.10525356374640001</c:v>
                </c:pt>
                <c:pt idx="165">
                  <c:v>7.4110882373819895E-2</c:v>
                </c:pt>
                <c:pt idx="166">
                  <c:v>8.3679890066177501E-2</c:v>
                </c:pt>
                <c:pt idx="167">
                  <c:v>8.3102293594498097E-2</c:v>
                </c:pt>
                <c:pt idx="168">
                  <c:v>8.4925383894455905E-2</c:v>
                </c:pt>
                <c:pt idx="169">
                  <c:v>8.5154061624649793E-2</c:v>
                </c:pt>
                <c:pt idx="170">
                  <c:v>7.9248963667398101E-2</c:v>
                </c:pt>
                <c:pt idx="171">
                  <c:v>7.2195559852225505E-2</c:v>
                </c:pt>
                <c:pt idx="172">
                  <c:v>7.3013897531632302E-2</c:v>
                </c:pt>
                <c:pt idx="173">
                  <c:v>0.105160350889654</c:v>
                </c:pt>
                <c:pt idx="174">
                  <c:v>0.109260114375022</c:v>
                </c:pt>
                <c:pt idx="175">
                  <c:v>0.105213600697472</c:v>
                </c:pt>
                <c:pt idx="176">
                  <c:v>8.1445963408827995E-2</c:v>
                </c:pt>
                <c:pt idx="177">
                  <c:v>7.5622991048284002E-2</c:v>
                </c:pt>
                <c:pt idx="178">
                  <c:v>6.9143980954352605E-2</c:v>
                </c:pt>
                <c:pt idx="179">
                  <c:v>7.2204275207917903E-2</c:v>
                </c:pt>
                <c:pt idx="180">
                  <c:v>9.1767928636651105E-2</c:v>
                </c:pt>
                <c:pt idx="181">
                  <c:v>9.63946090168981E-2</c:v>
                </c:pt>
                <c:pt idx="182">
                  <c:v>9.5236471510894205E-2</c:v>
                </c:pt>
                <c:pt idx="183">
                  <c:v>8.5294216374072598E-2</c:v>
                </c:pt>
                <c:pt idx="184">
                  <c:v>8.7289795367056194E-2</c:v>
                </c:pt>
                <c:pt idx="185">
                  <c:v>0.11586538461538499</c:v>
                </c:pt>
                <c:pt idx="186">
                  <c:v>0.114463601532567</c:v>
                </c:pt>
                <c:pt idx="187">
                  <c:v>0.116482991572555</c:v>
                </c:pt>
                <c:pt idx="188">
                  <c:v>9.9594109556874894E-2</c:v>
                </c:pt>
                <c:pt idx="189">
                  <c:v>8.4556978961099802E-2</c:v>
                </c:pt>
                <c:pt idx="190">
                  <c:v>8.5445597950653901E-2</c:v>
                </c:pt>
                <c:pt idx="191">
                  <c:v>8.3502783426114405E-2</c:v>
                </c:pt>
                <c:pt idx="192">
                  <c:v>8.5645757686798399E-2</c:v>
                </c:pt>
                <c:pt idx="193">
                  <c:v>9.2396253414856105E-2</c:v>
                </c:pt>
                <c:pt idx="194">
                  <c:v>9.2602810866954502E-2</c:v>
                </c:pt>
                <c:pt idx="195">
                  <c:v>8.9623709839194807E-2</c:v>
                </c:pt>
                <c:pt idx="196">
                  <c:v>9.3008235104149906E-2</c:v>
                </c:pt>
                <c:pt idx="197">
                  <c:v>0.117610535603412</c:v>
                </c:pt>
                <c:pt idx="198">
                  <c:v>0.12113944013668</c:v>
                </c:pt>
                <c:pt idx="199">
                  <c:v>0.12627630076659599</c:v>
                </c:pt>
                <c:pt idx="200">
                  <c:v>0.124579124579124</c:v>
                </c:pt>
                <c:pt idx="201">
                  <c:v>9.3481249400556105E-2</c:v>
                </c:pt>
                <c:pt idx="202">
                  <c:v>9.0961556959184398E-2</c:v>
                </c:pt>
                <c:pt idx="203">
                  <c:v>9.0799300810424394E-2</c:v>
                </c:pt>
                <c:pt idx="204">
                  <c:v>9.3043120630200302E-2</c:v>
                </c:pt>
                <c:pt idx="205">
                  <c:v>0.10860349127181999</c:v>
                </c:pt>
                <c:pt idx="206">
                  <c:v>0.11023597534400099</c:v>
                </c:pt>
                <c:pt idx="207">
                  <c:v>0.10048329866634</c:v>
                </c:pt>
                <c:pt idx="208">
                  <c:v>0.101072771172713</c:v>
                </c:pt>
                <c:pt idx="209">
                  <c:v>0.12857365549493399</c:v>
                </c:pt>
                <c:pt idx="210">
                  <c:v>0.130699562773267</c:v>
                </c:pt>
                <c:pt idx="211">
                  <c:v>0.13140373589790999</c:v>
                </c:pt>
                <c:pt idx="212">
                  <c:v>0.12999814597367301</c:v>
                </c:pt>
                <c:pt idx="213">
                  <c:v>0.126349285580583</c:v>
                </c:pt>
                <c:pt idx="214">
                  <c:v>0.12461312408165801</c:v>
                </c:pt>
                <c:pt idx="215">
                  <c:v>0.13056352075801</c:v>
                </c:pt>
                <c:pt idx="216">
                  <c:v>0.13209895752295001</c:v>
                </c:pt>
                <c:pt idx="217">
                  <c:v>0.124048298834166</c:v>
                </c:pt>
                <c:pt idx="218">
                  <c:v>0.12256498312511099</c:v>
                </c:pt>
                <c:pt idx="219">
                  <c:v>0.10887225926680801</c:v>
                </c:pt>
                <c:pt idx="220">
                  <c:v>0.108430933767328</c:v>
                </c:pt>
                <c:pt idx="221">
                  <c:v>0.13086201824065899</c:v>
                </c:pt>
                <c:pt idx="222">
                  <c:v>0.135799557848195</c:v>
                </c:pt>
                <c:pt idx="223">
                  <c:v>0.14417565621233899</c:v>
                </c:pt>
                <c:pt idx="224">
                  <c:v>0.14451138868479099</c:v>
                </c:pt>
                <c:pt idx="225">
                  <c:v>0.13918693371483101</c:v>
                </c:pt>
                <c:pt idx="226">
                  <c:v>0.13589827776617</c:v>
                </c:pt>
                <c:pt idx="227">
                  <c:v>0.135178098322049</c:v>
                </c:pt>
                <c:pt idx="228">
                  <c:v>0.13506713863616401</c:v>
                </c:pt>
                <c:pt idx="229">
                  <c:v>0.126863384323888</c:v>
                </c:pt>
                <c:pt idx="230">
                  <c:v>0.126160689463442</c:v>
                </c:pt>
                <c:pt idx="231">
                  <c:v>0.11741374626460201</c:v>
                </c:pt>
                <c:pt idx="232">
                  <c:v>0.118569077616208</c:v>
                </c:pt>
                <c:pt idx="233">
                  <c:v>0.132045529167123</c:v>
                </c:pt>
                <c:pt idx="234">
                  <c:v>0.13454595185995599</c:v>
                </c:pt>
                <c:pt idx="235">
                  <c:v>0.142896145025663</c:v>
                </c:pt>
                <c:pt idx="236">
                  <c:v>0.142161156119991</c:v>
                </c:pt>
                <c:pt idx="237">
                  <c:v>0.13814552692690499</c:v>
                </c:pt>
                <c:pt idx="238">
                  <c:v>0.13786504700890201</c:v>
                </c:pt>
                <c:pt idx="239">
                  <c:v>0.13687173740741801</c:v>
                </c:pt>
                <c:pt idx="240">
                  <c:v>0.137980743077843</c:v>
                </c:pt>
                <c:pt idx="241">
                  <c:v>0.13654241879607201</c:v>
                </c:pt>
                <c:pt idx="242">
                  <c:v>0.136209945900957</c:v>
                </c:pt>
                <c:pt idx="243">
                  <c:v>0.12644676665218799</c:v>
                </c:pt>
                <c:pt idx="244">
                  <c:v>0.12831009338620999</c:v>
                </c:pt>
                <c:pt idx="245">
                  <c:v>0.15010141987829601</c:v>
                </c:pt>
                <c:pt idx="246">
                  <c:v>0.15357506460960099</c:v>
                </c:pt>
                <c:pt idx="247">
                  <c:v>0.160793465577596</c:v>
                </c:pt>
                <c:pt idx="248">
                  <c:v>0.16046789086004801</c:v>
                </c:pt>
                <c:pt idx="249">
                  <c:v>0.15650121881645199</c:v>
                </c:pt>
                <c:pt idx="250">
                  <c:v>0.155888606544625</c:v>
                </c:pt>
                <c:pt idx="251">
                  <c:v>0.159220605624389</c:v>
                </c:pt>
                <c:pt idx="252">
                  <c:v>0.16077088232287101</c:v>
                </c:pt>
                <c:pt idx="253">
                  <c:v>0.16257564754296799</c:v>
                </c:pt>
                <c:pt idx="254">
                  <c:v>0.16560785446144999</c:v>
                </c:pt>
                <c:pt idx="255">
                  <c:v>0.160613993336506</c:v>
                </c:pt>
                <c:pt idx="256">
                  <c:v>0.16195128892261701</c:v>
                </c:pt>
                <c:pt idx="257">
                  <c:v>0.16678426945149999</c:v>
                </c:pt>
                <c:pt idx="258">
                  <c:v>0.16788647541948101</c:v>
                </c:pt>
                <c:pt idx="259">
                  <c:v>0.173770186190665</c:v>
                </c:pt>
                <c:pt idx="260">
                  <c:v>0.174229861970713</c:v>
                </c:pt>
                <c:pt idx="261">
                  <c:v>0.15715999815404499</c:v>
                </c:pt>
                <c:pt idx="262">
                  <c:v>0.15500993209220701</c:v>
                </c:pt>
                <c:pt idx="263">
                  <c:v>0.15357518642206899</c:v>
                </c:pt>
                <c:pt idx="264">
                  <c:v>0.153784933033177</c:v>
                </c:pt>
                <c:pt idx="265">
                  <c:v>0.153510093401627</c:v>
                </c:pt>
                <c:pt idx="266">
                  <c:v>0.15642338424626701</c:v>
                </c:pt>
                <c:pt idx="267">
                  <c:v>0.150398406374502</c:v>
                </c:pt>
                <c:pt idx="268">
                  <c:v>0.15151515151515099</c:v>
                </c:pt>
              </c:numCache>
            </c:numRef>
          </c:val>
          <c:smooth val="0"/>
          <c:extLst>
            <c:ext xmlns:c16="http://schemas.microsoft.com/office/drawing/2014/chart" uri="{C3380CC4-5D6E-409C-BE32-E72D297353CC}">
              <c16:uniqueId val="{00000002-2260-409D-9527-420BEF240255}"/>
            </c:ext>
          </c:extLst>
        </c:ser>
        <c:ser>
          <c:idx val="2"/>
          <c:order val="1"/>
          <c:tx>
            <c:v>Nacional</c:v>
          </c:tx>
          <c:spPr>
            <a:ln w="19050" cap="rnd">
              <a:solidFill>
                <a:schemeClr val="bg1">
                  <a:lumMod val="50000"/>
                </a:schemeClr>
              </a:solidFill>
              <a:round/>
            </a:ln>
            <a:effectLst/>
          </c:spPr>
          <c:marker>
            <c:symbol val="none"/>
          </c:marker>
          <c:dLbls>
            <c:dLbl>
              <c:idx val="255"/>
              <c:layout>
                <c:manualLayout>
                  <c:x val="-0.10823873097791169"/>
                  <c:y val="-0.15329888893969187"/>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2260-409D-9527-420BEF240255}"/>
                </c:ext>
              </c:extLst>
            </c:dLbl>
            <c:dLbl>
              <c:idx val="268"/>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2260-409D-9527-420BEF240255}"/>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'F100-101'!$A$19:$A$287</c:f>
              <c:numCache>
                <c:formatCode>mm/dd/yyyy</c:formatCode>
                <c:ptCount val="269"/>
                <c:pt idx="0">
                  <c:v>36861</c:v>
                </c:pt>
                <c:pt idx="1">
                  <c:v>36892</c:v>
                </c:pt>
                <c:pt idx="2">
                  <c:v>36923</c:v>
                </c:pt>
                <c:pt idx="3">
                  <c:v>36951</c:v>
                </c:pt>
                <c:pt idx="4">
                  <c:v>36982</c:v>
                </c:pt>
                <c:pt idx="5">
                  <c:v>37012</c:v>
                </c:pt>
                <c:pt idx="6">
                  <c:v>37043</c:v>
                </c:pt>
                <c:pt idx="7">
                  <c:v>37073</c:v>
                </c:pt>
                <c:pt idx="8">
                  <c:v>37104</c:v>
                </c:pt>
                <c:pt idx="9">
                  <c:v>37135</c:v>
                </c:pt>
                <c:pt idx="10">
                  <c:v>37165</c:v>
                </c:pt>
                <c:pt idx="11">
                  <c:v>37196</c:v>
                </c:pt>
                <c:pt idx="12">
                  <c:v>37226</c:v>
                </c:pt>
                <c:pt idx="13">
                  <c:v>37257</c:v>
                </c:pt>
                <c:pt idx="14">
                  <c:v>37288</c:v>
                </c:pt>
                <c:pt idx="15">
                  <c:v>37316</c:v>
                </c:pt>
                <c:pt idx="16">
                  <c:v>37347</c:v>
                </c:pt>
                <c:pt idx="17">
                  <c:v>37377</c:v>
                </c:pt>
                <c:pt idx="18">
                  <c:v>37408</c:v>
                </c:pt>
                <c:pt idx="19">
                  <c:v>37438</c:v>
                </c:pt>
                <c:pt idx="20">
                  <c:v>37469</c:v>
                </c:pt>
                <c:pt idx="21">
                  <c:v>37500</c:v>
                </c:pt>
                <c:pt idx="22">
                  <c:v>37530</c:v>
                </c:pt>
                <c:pt idx="23">
                  <c:v>37561</c:v>
                </c:pt>
                <c:pt idx="24">
                  <c:v>37591</c:v>
                </c:pt>
                <c:pt idx="25">
                  <c:v>37622</c:v>
                </c:pt>
                <c:pt idx="26">
                  <c:v>37653</c:v>
                </c:pt>
                <c:pt idx="27">
                  <c:v>37681</c:v>
                </c:pt>
                <c:pt idx="28">
                  <c:v>37712</c:v>
                </c:pt>
                <c:pt idx="29">
                  <c:v>37742</c:v>
                </c:pt>
                <c:pt idx="30">
                  <c:v>37773</c:v>
                </c:pt>
                <c:pt idx="31">
                  <c:v>37803</c:v>
                </c:pt>
                <c:pt idx="32">
                  <c:v>37834</c:v>
                </c:pt>
                <c:pt idx="33">
                  <c:v>37865</c:v>
                </c:pt>
                <c:pt idx="34">
                  <c:v>37895</c:v>
                </c:pt>
                <c:pt idx="35">
                  <c:v>37926</c:v>
                </c:pt>
                <c:pt idx="36">
                  <c:v>37956</c:v>
                </c:pt>
                <c:pt idx="37">
                  <c:v>37987</c:v>
                </c:pt>
                <c:pt idx="38">
                  <c:v>38018</c:v>
                </c:pt>
                <c:pt idx="39">
                  <c:v>38047</c:v>
                </c:pt>
                <c:pt idx="40">
                  <c:v>38078</c:v>
                </c:pt>
                <c:pt idx="41">
                  <c:v>38108</c:v>
                </c:pt>
                <c:pt idx="42">
                  <c:v>38139</c:v>
                </c:pt>
                <c:pt idx="43">
                  <c:v>38169</c:v>
                </c:pt>
                <c:pt idx="44">
                  <c:v>38200</c:v>
                </c:pt>
                <c:pt idx="45">
                  <c:v>38231</c:v>
                </c:pt>
                <c:pt idx="46">
                  <c:v>38261</c:v>
                </c:pt>
                <c:pt idx="47">
                  <c:v>38292</c:v>
                </c:pt>
                <c:pt idx="48">
                  <c:v>38322</c:v>
                </c:pt>
                <c:pt idx="49">
                  <c:v>38353</c:v>
                </c:pt>
                <c:pt idx="50">
                  <c:v>38384</c:v>
                </c:pt>
                <c:pt idx="51">
                  <c:v>38412</c:v>
                </c:pt>
                <c:pt idx="52">
                  <c:v>38443</c:v>
                </c:pt>
                <c:pt idx="53">
                  <c:v>38473</c:v>
                </c:pt>
                <c:pt idx="54">
                  <c:v>38504</c:v>
                </c:pt>
                <c:pt idx="55">
                  <c:v>38534</c:v>
                </c:pt>
                <c:pt idx="56">
                  <c:v>38565</c:v>
                </c:pt>
                <c:pt idx="57">
                  <c:v>38596</c:v>
                </c:pt>
                <c:pt idx="58">
                  <c:v>38626</c:v>
                </c:pt>
                <c:pt idx="59">
                  <c:v>38657</c:v>
                </c:pt>
                <c:pt idx="60">
                  <c:v>38687</c:v>
                </c:pt>
                <c:pt idx="61">
                  <c:v>38718</c:v>
                </c:pt>
                <c:pt idx="62">
                  <c:v>38749</c:v>
                </c:pt>
                <c:pt idx="63">
                  <c:v>38777</c:v>
                </c:pt>
                <c:pt idx="64">
                  <c:v>38808</c:v>
                </c:pt>
                <c:pt idx="65">
                  <c:v>38838</c:v>
                </c:pt>
                <c:pt idx="66">
                  <c:v>38869</c:v>
                </c:pt>
                <c:pt idx="67">
                  <c:v>38899</c:v>
                </c:pt>
                <c:pt idx="68">
                  <c:v>38930</c:v>
                </c:pt>
                <c:pt idx="69">
                  <c:v>38961</c:v>
                </c:pt>
                <c:pt idx="70">
                  <c:v>38991</c:v>
                </c:pt>
                <c:pt idx="71">
                  <c:v>39022</c:v>
                </c:pt>
                <c:pt idx="72">
                  <c:v>39052</c:v>
                </c:pt>
                <c:pt idx="73">
                  <c:v>39083</c:v>
                </c:pt>
                <c:pt idx="74">
                  <c:v>39114</c:v>
                </c:pt>
                <c:pt idx="75">
                  <c:v>39142</c:v>
                </c:pt>
                <c:pt idx="76">
                  <c:v>39173</c:v>
                </c:pt>
                <c:pt idx="77">
                  <c:v>39203</c:v>
                </c:pt>
                <c:pt idx="78">
                  <c:v>39234</c:v>
                </c:pt>
                <c:pt idx="79">
                  <c:v>39264</c:v>
                </c:pt>
                <c:pt idx="80">
                  <c:v>39295</c:v>
                </c:pt>
                <c:pt idx="81">
                  <c:v>39326</c:v>
                </c:pt>
                <c:pt idx="82">
                  <c:v>39356</c:v>
                </c:pt>
                <c:pt idx="83">
                  <c:v>39387</c:v>
                </c:pt>
                <c:pt idx="84">
                  <c:v>39417</c:v>
                </c:pt>
                <c:pt idx="85">
                  <c:v>39448</c:v>
                </c:pt>
                <c:pt idx="86">
                  <c:v>39479</c:v>
                </c:pt>
                <c:pt idx="87">
                  <c:v>39508</c:v>
                </c:pt>
                <c:pt idx="88">
                  <c:v>39539</c:v>
                </c:pt>
                <c:pt idx="89">
                  <c:v>39569</c:v>
                </c:pt>
                <c:pt idx="90">
                  <c:v>39600</c:v>
                </c:pt>
                <c:pt idx="91">
                  <c:v>39630</c:v>
                </c:pt>
                <c:pt idx="92">
                  <c:v>39661</c:v>
                </c:pt>
                <c:pt idx="93">
                  <c:v>39692</c:v>
                </c:pt>
                <c:pt idx="94">
                  <c:v>39722</c:v>
                </c:pt>
                <c:pt idx="95">
                  <c:v>39753</c:v>
                </c:pt>
                <c:pt idx="96">
                  <c:v>39783</c:v>
                </c:pt>
                <c:pt idx="97">
                  <c:v>39814</c:v>
                </c:pt>
                <c:pt idx="98">
                  <c:v>39845</c:v>
                </c:pt>
                <c:pt idx="99">
                  <c:v>39873</c:v>
                </c:pt>
                <c:pt idx="100">
                  <c:v>39904</c:v>
                </c:pt>
                <c:pt idx="101">
                  <c:v>39934</c:v>
                </c:pt>
                <c:pt idx="102">
                  <c:v>39965</c:v>
                </c:pt>
                <c:pt idx="103">
                  <c:v>39995</c:v>
                </c:pt>
                <c:pt idx="104">
                  <c:v>40026</c:v>
                </c:pt>
                <c:pt idx="105">
                  <c:v>40057</c:v>
                </c:pt>
                <c:pt idx="106">
                  <c:v>40087</c:v>
                </c:pt>
                <c:pt idx="107">
                  <c:v>40118</c:v>
                </c:pt>
                <c:pt idx="108">
                  <c:v>40148</c:v>
                </c:pt>
                <c:pt idx="109">
                  <c:v>40179</c:v>
                </c:pt>
                <c:pt idx="110">
                  <c:v>40210</c:v>
                </c:pt>
                <c:pt idx="111">
                  <c:v>40238</c:v>
                </c:pt>
                <c:pt idx="112">
                  <c:v>40269</c:v>
                </c:pt>
                <c:pt idx="113">
                  <c:v>40299</c:v>
                </c:pt>
                <c:pt idx="114">
                  <c:v>40330</c:v>
                </c:pt>
                <c:pt idx="115">
                  <c:v>40360</c:v>
                </c:pt>
                <c:pt idx="116">
                  <c:v>40391</c:v>
                </c:pt>
                <c:pt idx="117">
                  <c:v>40422</c:v>
                </c:pt>
                <c:pt idx="118">
                  <c:v>40452</c:v>
                </c:pt>
                <c:pt idx="119">
                  <c:v>40483</c:v>
                </c:pt>
                <c:pt idx="120">
                  <c:v>40513</c:v>
                </c:pt>
                <c:pt idx="121">
                  <c:v>40544</c:v>
                </c:pt>
                <c:pt idx="122">
                  <c:v>40575</c:v>
                </c:pt>
                <c:pt idx="123">
                  <c:v>40603</c:v>
                </c:pt>
                <c:pt idx="124">
                  <c:v>40634</c:v>
                </c:pt>
                <c:pt idx="125">
                  <c:v>40664</c:v>
                </c:pt>
                <c:pt idx="126">
                  <c:v>40695</c:v>
                </c:pt>
                <c:pt idx="127">
                  <c:v>40725</c:v>
                </c:pt>
                <c:pt idx="128">
                  <c:v>40756</c:v>
                </c:pt>
                <c:pt idx="129">
                  <c:v>40787</c:v>
                </c:pt>
                <c:pt idx="130">
                  <c:v>40817</c:v>
                </c:pt>
                <c:pt idx="131">
                  <c:v>40848</c:v>
                </c:pt>
                <c:pt idx="132">
                  <c:v>40878</c:v>
                </c:pt>
                <c:pt idx="133">
                  <c:v>40909</c:v>
                </c:pt>
                <c:pt idx="134">
                  <c:v>40940</c:v>
                </c:pt>
                <c:pt idx="135">
                  <c:v>40969</c:v>
                </c:pt>
                <c:pt idx="136">
                  <c:v>41000</c:v>
                </c:pt>
                <c:pt idx="137">
                  <c:v>41030</c:v>
                </c:pt>
                <c:pt idx="138">
                  <c:v>41061</c:v>
                </c:pt>
                <c:pt idx="139">
                  <c:v>41091</c:v>
                </c:pt>
                <c:pt idx="140">
                  <c:v>41122</c:v>
                </c:pt>
                <c:pt idx="141">
                  <c:v>41153</c:v>
                </c:pt>
                <c:pt idx="142">
                  <c:v>41183</c:v>
                </c:pt>
                <c:pt idx="143">
                  <c:v>41214</c:v>
                </c:pt>
                <c:pt idx="144">
                  <c:v>41244</c:v>
                </c:pt>
                <c:pt idx="145">
                  <c:v>41275</c:v>
                </c:pt>
                <c:pt idx="146">
                  <c:v>41306</c:v>
                </c:pt>
                <c:pt idx="147">
                  <c:v>41334</c:v>
                </c:pt>
                <c:pt idx="148">
                  <c:v>41365</c:v>
                </c:pt>
                <c:pt idx="149">
                  <c:v>41395</c:v>
                </c:pt>
                <c:pt idx="150">
                  <c:v>41426</c:v>
                </c:pt>
                <c:pt idx="151">
                  <c:v>41456</c:v>
                </c:pt>
                <c:pt idx="152">
                  <c:v>41487</c:v>
                </c:pt>
                <c:pt idx="153">
                  <c:v>41518</c:v>
                </c:pt>
                <c:pt idx="154">
                  <c:v>41548</c:v>
                </c:pt>
                <c:pt idx="155">
                  <c:v>41579</c:v>
                </c:pt>
                <c:pt idx="156">
                  <c:v>41609</c:v>
                </c:pt>
                <c:pt idx="157">
                  <c:v>41640</c:v>
                </c:pt>
                <c:pt idx="158">
                  <c:v>41671</c:v>
                </c:pt>
                <c:pt idx="159">
                  <c:v>41699</c:v>
                </c:pt>
                <c:pt idx="160">
                  <c:v>41730</c:v>
                </c:pt>
                <c:pt idx="161">
                  <c:v>41760</c:v>
                </c:pt>
                <c:pt idx="162">
                  <c:v>41791</c:v>
                </c:pt>
                <c:pt idx="163">
                  <c:v>41821</c:v>
                </c:pt>
                <c:pt idx="164">
                  <c:v>41852</c:v>
                </c:pt>
                <c:pt idx="165">
                  <c:v>41883</c:v>
                </c:pt>
                <c:pt idx="166">
                  <c:v>41913</c:v>
                </c:pt>
                <c:pt idx="167">
                  <c:v>41944</c:v>
                </c:pt>
                <c:pt idx="168">
                  <c:v>41974</c:v>
                </c:pt>
                <c:pt idx="169">
                  <c:v>42005</c:v>
                </c:pt>
                <c:pt idx="170">
                  <c:v>42036</c:v>
                </c:pt>
                <c:pt idx="171">
                  <c:v>42064</c:v>
                </c:pt>
                <c:pt idx="172">
                  <c:v>42095</c:v>
                </c:pt>
                <c:pt idx="173">
                  <c:v>42125</c:v>
                </c:pt>
                <c:pt idx="174">
                  <c:v>42156</c:v>
                </c:pt>
                <c:pt idx="175">
                  <c:v>42186</c:v>
                </c:pt>
                <c:pt idx="176">
                  <c:v>42217</c:v>
                </c:pt>
                <c:pt idx="177">
                  <c:v>42248</c:v>
                </c:pt>
                <c:pt idx="178">
                  <c:v>42278</c:v>
                </c:pt>
                <c:pt idx="179">
                  <c:v>42309</c:v>
                </c:pt>
                <c:pt idx="180">
                  <c:v>42339</c:v>
                </c:pt>
                <c:pt idx="181">
                  <c:v>42370</c:v>
                </c:pt>
                <c:pt idx="182">
                  <c:v>42401</c:v>
                </c:pt>
                <c:pt idx="183">
                  <c:v>42430</c:v>
                </c:pt>
                <c:pt idx="184">
                  <c:v>42461</c:v>
                </c:pt>
                <c:pt idx="185">
                  <c:v>42491</c:v>
                </c:pt>
                <c:pt idx="186">
                  <c:v>42522</c:v>
                </c:pt>
                <c:pt idx="187">
                  <c:v>42552</c:v>
                </c:pt>
                <c:pt idx="188">
                  <c:v>42583</c:v>
                </c:pt>
                <c:pt idx="189">
                  <c:v>42614</c:v>
                </c:pt>
                <c:pt idx="190">
                  <c:v>42644</c:v>
                </c:pt>
                <c:pt idx="191">
                  <c:v>42675</c:v>
                </c:pt>
                <c:pt idx="192">
                  <c:v>42705</c:v>
                </c:pt>
                <c:pt idx="193">
                  <c:v>42736</c:v>
                </c:pt>
                <c:pt idx="194">
                  <c:v>42767</c:v>
                </c:pt>
                <c:pt idx="195">
                  <c:v>42795</c:v>
                </c:pt>
                <c:pt idx="196">
                  <c:v>42826</c:v>
                </c:pt>
                <c:pt idx="197">
                  <c:v>42856</c:v>
                </c:pt>
                <c:pt idx="198">
                  <c:v>42887</c:v>
                </c:pt>
                <c:pt idx="199">
                  <c:v>42917</c:v>
                </c:pt>
                <c:pt idx="200">
                  <c:v>42948</c:v>
                </c:pt>
                <c:pt idx="201">
                  <c:v>42979</c:v>
                </c:pt>
                <c:pt idx="202">
                  <c:v>43009</c:v>
                </c:pt>
                <c:pt idx="203">
                  <c:v>43040</c:v>
                </c:pt>
                <c:pt idx="204">
                  <c:v>43070</c:v>
                </c:pt>
                <c:pt idx="205">
                  <c:v>43101</c:v>
                </c:pt>
                <c:pt idx="206">
                  <c:v>43132</c:v>
                </c:pt>
                <c:pt idx="207">
                  <c:v>43160</c:v>
                </c:pt>
                <c:pt idx="208">
                  <c:v>43191</c:v>
                </c:pt>
                <c:pt idx="209">
                  <c:v>43221</c:v>
                </c:pt>
                <c:pt idx="210">
                  <c:v>43252</c:v>
                </c:pt>
                <c:pt idx="211">
                  <c:v>43282</c:v>
                </c:pt>
                <c:pt idx="212">
                  <c:v>43313</c:v>
                </c:pt>
                <c:pt idx="213">
                  <c:v>43344</c:v>
                </c:pt>
                <c:pt idx="214">
                  <c:v>43374</c:v>
                </c:pt>
                <c:pt idx="215">
                  <c:v>43405</c:v>
                </c:pt>
                <c:pt idx="216">
                  <c:v>43435</c:v>
                </c:pt>
                <c:pt idx="217">
                  <c:v>43466</c:v>
                </c:pt>
                <c:pt idx="218">
                  <c:v>43497</c:v>
                </c:pt>
                <c:pt idx="219">
                  <c:v>43525</c:v>
                </c:pt>
                <c:pt idx="220">
                  <c:v>43556</c:v>
                </c:pt>
                <c:pt idx="221">
                  <c:v>43586</c:v>
                </c:pt>
                <c:pt idx="222">
                  <c:v>43617</c:v>
                </c:pt>
                <c:pt idx="223">
                  <c:v>43647</c:v>
                </c:pt>
                <c:pt idx="224">
                  <c:v>43678</c:v>
                </c:pt>
                <c:pt idx="225">
                  <c:v>43709</c:v>
                </c:pt>
                <c:pt idx="226">
                  <c:v>43739</c:v>
                </c:pt>
                <c:pt idx="227">
                  <c:v>43770</c:v>
                </c:pt>
                <c:pt idx="228">
                  <c:v>43800</c:v>
                </c:pt>
                <c:pt idx="229">
                  <c:v>43831</c:v>
                </c:pt>
                <c:pt idx="230">
                  <c:v>43862</c:v>
                </c:pt>
                <c:pt idx="231">
                  <c:v>43891</c:v>
                </c:pt>
                <c:pt idx="232">
                  <c:v>43922</c:v>
                </c:pt>
                <c:pt idx="233">
                  <c:v>43952</c:v>
                </c:pt>
                <c:pt idx="234">
                  <c:v>43983</c:v>
                </c:pt>
                <c:pt idx="235">
                  <c:v>44013</c:v>
                </c:pt>
                <c:pt idx="236">
                  <c:v>44044</c:v>
                </c:pt>
                <c:pt idx="237">
                  <c:v>44075</c:v>
                </c:pt>
                <c:pt idx="238">
                  <c:v>44105</c:v>
                </c:pt>
                <c:pt idx="239">
                  <c:v>44136</c:v>
                </c:pt>
                <c:pt idx="240">
                  <c:v>44166</c:v>
                </c:pt>
                <c:pt idx="241">
                  <c:v>44197</c:v>
                </c:pt>
                <c:pt idx="242">
                  <c:v>44228</c:v>
                </c:pt>
                <c:pt idx="243">
                  <c:v>44256</c:v>
                </c:pt>
                <c:pt idx="244">
                  <c:v>44287</c:v>
                </c:pt>
                <c:pt idx="245">
                  <c:v>44317</c:v>
                </c:pt>
                <c:pt idx="246">
                  <c:v>44348</c:v>
                </c:pt>
                <c:pt idx="247">
                  <c:v>44378</c:v>
                </c:pt>
                <c:pt idx="248">
                  <c:v>44409</c:v>
                </c:pt>
                <c:pt idx="249">
                  <c:v>44440</c:v>
                </c:pt>
                <c:pt idx="250">
                  <c:v>44470</c:v>
                </c:pt>
                <c:pt idx="251">
                  <c:v>44501</c:v>
                </c:pt>
                <c:pt idx="252">
                  <c:v>44531</c:v>
                </c:pt>
                <c:pt idx="253">
                  <c:v>44562</c:v>
                </c:pt>
                <c:pt idx="254">
                  <c:v>44593</c:v>
                </c:pt>
                <c:pt idx="255">
                  <c:v>44621</c:v>
                </c:pt>
                <c:pt idx="256">
                  <c:v>44652</c:v>
                </c:pt>
                <c:pt idx="257">
                  <c:v>44682</c:v>
                </c:pt>
                <c:pt idx="258">
                  <c:v>44713</c:v>
                </c:pt>
                <c:pt idx="259">
                  <c:v>44743</c:v>
                </c:pt>
                <c:pt idx="260">
                  <c:v>44774</c:v>
                </c:pt>
                <c:pt idx="261">
                  <c:v>44805</c:v>
                </c:pt>
                <c:pt idx="262">
                  <c:v>44835</c:v>
                </c:pt>
                <c:pt idx="263">
                  <c:v>44866</c:v>
                </c:pt>
                <c:pt idx="264">
                  <c:v>44896</c:v>
                </c:pt>
                <c:pt idx="265">
                  <c:v>44927</c:v>
                </c:pt>
                <c:pt idx="266">
                  <c:v>44958</c:v>
                </c:pt>
                <c:pt idx="267">
                  <c:v>44986</c:v>
                </c:pt>
                <c:pt idx="268">
                  <c:v>45017</c:v>
                </c:pt>
              </c:numCache>
            </c:numRef>
          </c:cat>
          <c:val>
            <c:numRef>
              <c:f>'F100-101'!$W$19:$W$287</c:f>
              <c:numCache>
                <c:formatCode>0.00%</c:formatCode>
                <c:ptCount val="269"/>
                <c:pt idx="0">
                  <c:v>0.23472906403940899</c:v>
                </c:pt>
                <c:pt idx="1">
                  <c:v>0.24221805099327401</c:v>
                </c:pt>
                <c:pt idx="2">
                  <c:v>0.22107989326636299</c:v>
                </c:pt>
                <c:pt idx="3">
                  <c:v>0.22333255867999099</c:v>
                </c:pt>
                <c:pt idx="4">
                  <c:v>0.223666106099985</c:v>
                </c:pt>
                <c:pt idx="5">
                  <c:v>0.23248138767365101</c:v>
                </c:pt>
                <c:pt idx="6">
                  <c:v>0.23581412920287101</c:v>
                </c:pt>
                <c:pt idx="7">
                  <c:v>0.23210196916501299</c:v>
                </c:pt>
                <c:pt idx="8">
                  <c:v>0.22719344809281899</c:v>
                </c:pt>
                <c:pt idx="9">
                  <c:v>0.22517703781829099</c:v>
                </c:pt>
                <c:pt idx="10">
                  <c:v>0.22119056533133599</c:v>
                </c:pt>
                <c:pt idx="11">
                  <c:v>0.21686567164179099</c:v>
                </c:pt>
                <c:pt idx="12">
                  <c:v>0.219345347554248</c:v>
                </c:pt>
                <c:pt idx="13">
                  <c:v>0.227680146799351</c:v>
                </c:pt>
                <c:pt idx="14">
                  <c:v>0.22471353798274199</c:v>
                </c:pt>
                <c:pt idx="15">
                  <c:v>0.21317390689118401</c:v>
                </c:pt>
                <c:pt idx="16">
                  <c:v>0.21299715909090899</c:v>
                </c:pt>
                <c:pt idx="17">
                  <c:v>0.22105410709279499</c:v>
                </c:pt>
                <c:pt idx="18">
                  <c:v>0.222152120574833</c:v>
                </c:pt>
                <c:pt idx="19">
                  <c:v>0.22212136024020701</c:v>
                </c:pt>
                <c:pt idx="20">
                  <c:v>0.218726016884113</c:v>
                </c:pt>
                <c:pt idx="21">
                  <c:v>0.21632567558131399</c:v>
                </c:pt>
                <c:pt idx="22">
                  <c:v>0.21662344943584</c:v>
                </c:pt>
                <c:pt idx="23">
                  <c:v>0.21496947835738101</c:v>
                </c:pt>
                <c:pt idx="24">
                  <c:v>0.212952118498105</c:v>
                </c:pt>
                <c:pt idx="25">
                  <c:v>0.21632355861521099</c:v>
                </c:pt>
                <c:pt idx="26">
                  <c:v>0.21284051838138099</c:v>
                </c:pt>
                <c:pt idx="27">
                  <c:v>0.203174394099052</c:v>
                </c:pt>
                <c:pt idx="28">
                  <c:v>0.20367081113084701</c:v>
                </c:pt>
                <c:pt idx="29">
                  <c:v>0.21176470588235299</c:v>
                </c:pt>
                <c:pt idx="30">
                  <c:v>0.21071428571428599</c:v>
                </c:pt>
                <c:pt idx="31">
                  <c:v>0.217301484828922</c:v>
                </c:pt>
                <c:pt idx="32">
                  <c:v>0.21487976274901699</c:v>
                </c:pt>
                <c:pt idx="33">
                  <c:v>0.208090614886731</c:v>
                </c:pt>
                <c:pt idx="34">
                  <c:v>0.20776774696369399</c:v>
                </c:pt>
                <c:pt idx="35">
                  <c:v>0.20822059013013799</c:v>
                </c:pt>
                <c:pt idx="36">
                  <c:v>0.20459916959437899</c:v>
                </c:pt>
                <c:pt idx="37">
                  <c:v>0.20856174930705301</c:v>
                </c:pt>
                <c:pt idx="38">
                  <c:v>0.20768092713598801</c:v>
                </c:pt>
                <c:pt idx="39">
                  <c:v>0.198319535400964</c:v>
                </c:pt>
                <c:pt idx="40">
                  <c:v>0.2008528521105</c:v>
                </c:pt>
                <c:pt idx="41">
                  <c:v>0.20892976792349399</c:v>
                </c:pt>
                <c:pt idx="42">
                  <c:v>0.210272677362289</c:v>
                </c:pt>
                <c:pt idx="43">
                  <c:v>0.21003267578361401</c:v>
                </c:pt>
                <c:pt idx="44">
                  <c:v>0.20764994250438801</c:v>
                </c:pt>
                <c:pt idx="45">
                  <c:v>0.20855451827445201</c:v>
                </c:pt>
                <c:pt idx="46">
                  <c:v>0.20860096653820301</c:v>
                </c:pt>
                <c:pt idx="47">
                  <c:v>0.206772859922179</c:v>
                </c:pt>
                <c:pt idx="48">
                  <c:v>0.203319251659626</c:v>
                </c:pt>
                <c:pt idx="49">
                  <c:v>0.207213496218732</c:v>
                </c:pt>
                <c:pt idx="50">
                  <c:v>0.20533737326651899</c:v>
                </c:pt>
                <c:pt idx="51">
                  <c:v>0.19722560798653399</c:v>
                </c:pt>
                <c:pt idx="52">
                  <c:v>0.19695738009522701</c:v>
                </c:pt>
                <c:pt idx="53">
                  <c:v>0.205858655616943</c:v>
                </c:pt>
                <c:pt idx="54">
                  <c:v>0.20707740187885401</c:v>
                </c:pt>
                <c:pt idx="55">
                  <c:v>0.211249070206557</c:v>
                </c:pt>
                <c:pt idx="56">
                  <c:v>0.20915295062224001</c:v>
                </c:pt>
                <c:pt idx="57">
                  <c:v>0.205824682814302</c:v>
                </c:pt>
                <c:pt idx="58">
                  <c:v>0.20578014595158101</c:v>
                </c:pt>
                <c:pt idx="59">
                  <c:v>0.204047700951726</c:v>
                </c:pt>
                <c:pt idx="60">
                  <c:v>0.200944147423501</c:v>
                </c:pt>
                <c:pt idx="61">
                  <c:v>0.200448234393791</c:v>
                </c:pt>
                <c:pt idx="62">
                  <c:v>0.198708476987906</c:v>
                </c:pt>
                <c:pt idx="63">
                  <c:v>0.194206244503078</c:v>
                </c:pt>
                <c:pt idx="64">
                  <c:v>0.19617645443058901</c:v>
                </c:pt>
                <c:pt idx="65">
                  <c:v>0.20663864169896801</c:v>
                </c:pt>
                <c:pt idx="66">
                  <c:v>0.20709670353740001</c:v>
                </c:pt>
                <c:pt idx="67">
                  <c:v>0.210277581617687</c:v>
                </c:pt>
                <c:pt idx="68">
                  <c:v>0.20709898352992301</c:v>
                </c:pt>
                <c:pt idx="69">
                  <c:v>0.20365007376646099</c:v>
                </c:pt>
                <c:pt idx="70">
                  <c:v>0.204494258557222</c:v>
                </c:pt>
                <c:pt idx="71">
                  <c:v>0.205276354518696</c:v>
                </c:pt>
                <c:pt idx="72">
                  <c:v>0.202595296025953</c:v>
                </c:pt>
                <c:pt idx="73">
                  <c:v>0.20084116516953099</c:v>
                </c:pt>
                <c:pt idx="74">
                  <c:v>0.19882493630738801</c:v>
                </c:pt>
                <c:pt idx="75">
                  <c:v>0.192265596497629</c:v>
                </c:pt>
                <c:pt idx="76">
                  <c:v>0.19210128692752601</c:v>
                </c:pt>
                <c:pt idx="77">
                  <c:v>0.202321123257862</c:v>
                </c:pt>
                <c:pt idx="78">
                  <c:v>0.20332122470160899</c:v>
                </c:pt>
                <c:pt idx="79">
                  <c:v>0.206583427922815</c:v>
                </c:pt>
                <c:pt idx="80">
                  <c:v>0.20357271929371701</c:v>
                </c:pt>
                <c:pt idx="81">
                  <c:v>0.20259875259875301</c:v>
                </c:pt>
                <c:pt idx="82">
                  <c:v>0.20014597779052201</c:v>
                </c:pt>
                <c:pt idx="83">
                  <c:v>0.20018612346189599</c:v>
                </c:pt>
                <c:pt idx="84">
                  <c:v>0.199804416079057</c:v>
                </c:pt>
                <c:pt idx="85">
                  <c:v>0.194282610842303</c:v>
                </c:pt>
                <c:pt idx="86">
                  <c:v>0.191939148473772</c:v>
                </c:pt>
                <c:pt idx="87">
                  <c:v>0.19032576505429399</c:v>
                </c:pt>
                <c:pt idx="88">
                  <c:v>0.188191699604743</c:v>
                </c:pt>
                <c:pt idx="89">
                  <c:v>0.20009823182711201</c:v>
                </c:pt>
                <c:pt idx="90">
                  <c:v>0.20058025177026001</c:v>
                </c:pt>
                <c:pt idx="91">
                  <c:v>0.19381083829725401</c:v>
                </c:pt>
                <c:pt idx="92">
                  <c:v>0.19148833155805201</c:v>
                </c:pt>
                <c:pt idx="93">
                  <c:v>0.194882082395538</c:v>
                </c:pt>
                <c:pt idx="94">
                  <c:v>0.19326084827113299</c:v>
                </c:pt>
                <c:pt idx="95">
                  <c:v>0.19351382937280801</c:v>
                </c:pt>
                <c:pt idx="96">
                  <c:v>0.19110251450676999</c:v>
                </c:pt>
                <c:pt idx="97">
                  <c:v>0.18919421583670401</c:v>
                </c:pt>
                <c:pt idx="98">
                  <c:v>0.18624269954575001</c:v>
                </c:pt>
                <c:pt idx="99">
                  <c:v>0.17908980241595701</c:v>
                </c:pt>
                <c:pt idx="100">
                  <c:v>0.17812383090160899</c:v>
                </c:pt>
                <c:pt idx="101">
                  <c:v>0.186117679788566</c:v>
                </c:pt>
                <c:pt idx="102">
                  <c:v>0.18348794063079801</c:v>
                </c:pt>
                <c:pt idx="103">
                  <c:v>0.18332257767124499</c:v>
                </c:pt>
                <c:pt idx="104">
                  <c:v>0.182166782166782</c:v>
                </c:pt>
                <c:pt idx="105">
                  <c:v>0.18041860465116299</c:v>
                </c:pt>
                <c:pt idx="106">
                  <c:v>0.17308320500256699</c:v>
                </c:pt>
                <c:pt idx="107">
                  <c:v>0.17427347242921001</c:v>
                </c:pt>
                <c:pt idx="108">
                  <c:v>0.173743380098486</c:v>
                </c:pt>
                <c:pt idx="109">
                  <c:v>0.174709263467451</c:v>
                </c:pt>
                <c:pt idx="110">
                  <c:v>0.17263073353560601</c:v>
                </c:pt>
                <c:pt idx="111">
                  <c:v>0.168358828572718</c:v>
                </c:pt>
                <c:pt idx="112">
                  <c:v>0.16787793978242199</c:v>
                </c:pt>
                <c:pt idx="113">
                  <c:v>0.175835934016942</c:v>
                </c:pt>
                <c:pt idx="114">
                  <c:v>0.174441465594281</c:v>
                </c:pt>
                <c:pt idx="115">
                  <c:v>0.17398209007896201</c:v>
                </c:pt>
                <c:pt idx="116">
                  <c:v>0.166835187057634</c:v>
                </c:pt>
                <c:pt idx="117">
                  <c:v>0.164474853385463</c:v>
                </c:pt>
                <c:pt idx="118">
                  <c:v>0.163396075290348</c:v>
                </c:pt>
                <c:pt idx="119">
                  <c:v>0.166028835884656</c:v>
                </c:pt>
                <c:pt idx="120">
                  <c:v>0.165255927321072</c:v>
                </c:pt>
                <c:pt idx="121">
                  <c:v>0.159594680177327</c:v>
                </c:pt>
                <c:pt idx="122">
                  <c:v>0.16266213055496501</c:v>
                </c:pt>
                <c:pt idx="123">
                  <c:v>0.15362368152432801</c:v>
                </c:pt>
                <c:pt idx="124">
                  <c:v>0.155242021163571</c:v>
                </c:pt>
                <c:pt idx="125">
                  <c:v>0.166094220413009</c:v>
                </c:pt>
                <c:pt idx="126">
                  <c:v>0.16565304299749101</c:v>
                </c:pt>
                <c:pt idx="127">
                  <c:v>0.16716493326034801</c:v>
                </c:pt>
                <c:pt idx="128">
                  <c:v>0.163469241472362</c:v>
                </c:pt>
                <c:pt idx="129">
                  <c:v>0.15509357269878901</c:v>
                </c:pt>
                <c:pt idx="130">
                  <c:v>0.15296813340688301</c:v>
                </c:pt>
                <c:pt idx="131">
                  <c:v>0.15542026044309101</c:v>
                </c:pt>
                <c:pt idx="132">
                  <c:v>0.15470870921507501</c:v>
                </c:pt>
                <c:pt idx="133">
                  <c:v>0.157208962493911</c:v>
                </c:pt>
                <c:pt idx="134">
                  <c:v>0.153983522058525</c:v>
                </c:pt>
                <c:pt idx="135">
                  <c:v>0.14843208416588499</c:v>
                </c:pt>
                <c:pt idx="136">
                  <c:v>0.14920751334392701</c:v>
                </c:pt>
                <c:pt idx="137">
                  <c:v>0.162081995855512</c:v>
                </c:pt>
                <c:pt idx="138">
                  <c:v>0.16338855790418699</c:v>
                </c:pt>
                <c:pt idx="139">
                  <c:v>0.163738920225625</c:v>
                </c:pt>
                <c:pt idx="140">
                  <c:v>0.15877807292924401</c:v>
                </c:pt>
                <c:pt idx="141">
                  <c:v>0.157369300354509</c:v>
                </c:pt>
                <c:pt idx="142">
                  <c:v>0.15252788406741</c:v>
                </c:pt>
                <c:pt idx="143">
                  <c:v>0.15562428780726001</c:v>
                </c:pt>
                <c:pt idx="144">
                  <c:v>0.15788404501686101</c:v>
                </c:pt>
                <c:pt idx="145">
                  <c:v>0.157699949355254</c:v>
                </c:pt>
                <c:pt idx="146">
                  <c:v>0.153454177687879</c:v>
                </c:pt>
                <c:pt idx="147">
                  <c:v>0.14773570898292501</c:v>
                </c:pt>
                <c:pt idx="148">
                  <c:v>0.14555603263203101</c:v>
                </c:pt>
                <c:pt idx="149">
                  <c:v>0.156913960469377</c:v>
                </c:pt>
                <c:pt idx="150">
                  <c:v>0.15802633121068899</c:v>
                </c:pt>
                <c:pt idx="151">
                  <c:v>0.15624274324638099</c:v>
                </c:pt>
                <c:pt idx="152">
                  <c:v>0.153384912959381</c:v>
                </c:pt>
                <c:pt idx="153">
                  <c:v>0.14961182850232099</c:v>
                </c:pt>
                <c:pt idx="154">
                  <c:v>0.14710944222795899</c:v>
                </c:pt>
                <c:pt idx="155">
                  <c:v>0.15028517852957299</c:v>
                </c:pt>
                <c:pt idx="156">
                  <c:v>0.14979583900447199</c:v>
                </c:pt>
                <c:pt idx="157">
                  <c:v>0.14911136778568501</c:v>
                </c:pt>
                <c:pt idx="158">
                  <c:v>0.14696687755861501</c:v>
                </c:pt>
                <c:pt idx="159">
                  <c:v>0.143520077841398</c:v>
                </c:pt>
                <c:pt idx="160">
                  <c:v>0.14310241863242801</c:v>
                </c:pt>
                <c:pt idx="161">
                  <c:v>0.15359391884338799</c:v>
                </c:pt>
                <c:pt idx="162">
                  <c:v>0.15385189608838501</c:v>
                </c:pt>
                <c:pt idx="163">
                  <c:v>0.15303225806451601</c:v>
                </c:pt>
                <c:pt idx="164">
                  <c:v>0.151379705219608</c:v>
                </c:pt>
                <c:pt idx="165">
                  <c:v>0.14591171540324099</c:v>
                </c:pt>
                <c:pt idx="166">
                  <c:v>0.14415020945541601</c:v>
                </c:pt>
                <c:pt idx="167">
                  <c:v>0.14776363771675199</c:v>
                </c:pt>
                <c:pt idx="168">
                  <c:v>0.14811376800831699</c:v>
                </c:pt>
                <c:pt idx="169">
                  <c:v>0.141511111111111</c:v>
                </c:pt>
                <c:pt idx="170">
                  <c:v>0.13978724161240999</c:v>
                </c:pt>
                <c:pt idx="171">
                  <c:v>0.138818217651485</c:v>
                </c:pt>
                <c:pt idx="172">
                  <c:v>0.137755832259911</c:v>
                </c:pt>
                <c:pt idx="173">
                  <c:v>0.148915714133105</c:v>
                </c:pt>
                <c:pt idx="174">
                  <c:v>0.14864188706218701</c:v>
                </c:pt>
                <c:pt idx="175">
                  <c:v>0.14645486245641201</c:v>
                </c:pt>
                <c:pt idx="176">
                  <c:v>0.142419655742898</c:v>
                </c:pt>
                <c:pt idx="177">
                  <c:v>0.141775587458039</c:v>
                </c:pt>
                <c:pt idx="178">
                  <c:v>0.14033077969499599</c:v>
                </c:pt>
                <c:pt idx="179">
                  <c:v>0.14145264132796601</c:v>
                </c:pt>
                <c:pt idx="180">
                  <c:v>0.144433371298406</c:v>
                </c:pt>
                <c:pt idx="181">
                  <c:v>0.14133561643835599</c:v>
                </c:pt>
                <c:pt idx="182">
                  <c:v>0.13831244435312701</c:v>
                </c:pt>
                <c:pt idx="183">
                  <c:v>0.13501238645747299</c:v>
                </c:pt>
                <c:pt idx="184">
                  <c:v>0.13428719186347199</c:v>
                </c:pt>
                <c:pt idx="185">
                  <c:v>0.14057388222464601</c:v>
                </c:pt>
                <c:pt idx="186">
                  <c:v>0.14071467614102201</c:v>
                </c:pt>
                <c:pt idx="187">
                  <c:v>0.14270706249152801</c:v>
                </c:pt>
                <c:pt idx="188">
                  <c:v>0.13859976267163901</c:v>
                </c:pt>
                <c:pt idx="189">
                  <c:v>0.13718287617151301</c:v>
                </c:pt>
                <c:pt idx="190">
                  <c:v>0.136733287388008</c:v>
                </c:pt>
                <c:pt idx="191">
                  <c:v>0.137071651090343</c:v>
                </c:pt>
                <c:pt idx="192">
                  <c:v>0.13957934990439799</c:v>
                </c:pt>
                <c:pt idx="193">
                  <c:v>0.13691843296804301</c:v>
                </c:pt>
                <c:pt idx="194">
                  <c:v>0.136181925421063</c:v>
                </c:pt>
                <c:pt idx="195">
                  <c:v>0.13533265299404201</c:v>
                </c:pt>
                <c:pt idx="196">
                  <c:v>0.136366627187788</c:v>
                </c:pt>
                <c:pt idx="197">
                  <c:v>0.141364314921789</c:v>
                </c:pt>
                <c:pt idx="198">
                  <c:v>0.14337443726756699</c:v>
                </c:pt>
                <c:pt idx="199">
                  <c:v>0.14647413067409201</c:v>
                </c:pt>
                <c:pt idx="200">
                  <c:v>0.14487861871997901</c:v>
                </c:pt>
                <c:pt idx="201">
                  <c:v>0.14036408879575701</c:v>
                </c:pt>
                <c:pt idx="202">
                  <c:v>0.13857714773249299</c:v>
                </c:pt>
                <c:pt idx="203">
                  <c:v>0.14009867023883399</c:v>
                </c:pt>
                <c:pt idx="204">
                  <c:v>0.141668285732789</c:v>
                </c:pt>
                <c:pt idx="205">
                  <c:v>0.139415716294329</c:v>
                </c:pt>
                <c:pt idx="206">
                  <c:v>0.14126776364996299</c:v>
                </c:pt>
                <c:pt idx="207">
                  <c:v>0.13714943100553501</c:v>
                </c:pt>
                <c:pt idx="208">
                  <c:v>0.13621252136088199</c:v>
                </c:pt>
                <c:pt idx="209">
                  <c:v>0.14591109602986099</c:v>
                </c:pt>
                <c:pt idx="210">
                  <c:v>0.148826276559552</c:v>
                </c:pt>
                <c:pt idx="211">
                  <c:v>0.15107803503613901</c:v>
                </c:pt>
                <c:pt idx="212">
                  <c:v>0.148944007858546</c:v>
                </c:pt>
                <c:pt idx="213">
                  <c:v>0.147167468570542</c:v>
                </c:pt>
                <c:pt idx="214">
                  <c:v>0.146298947892673</c:v>
                </c:pt>
                <c:pt idx="215">
                  <c:v>0.147625239952938</c:v>
                </c:pt>
                <c:pt idx="216">
                  <c:v>0.15069296539803101</c:v>
                </c:pt>
                <c:pt idx="217">
                  <c:v>0.14492838522597401</c:v>
                </c:pt>
                <c:pt idx="218">
                  <c:v>0.145384480644596</c:v>
                </c:pt>
                <c:pt idx="219">
                  <c:v>0.141264699874522</c:v>
                </c:pt>
                <c:pt idx="220">
                  <c:v>0.14077005907860701</c:v>
                </c:pt>
                <c:pt idx="221">
                  <c:v>0.14940365910143599</c:v>
                </c:pt>
                <c:pt idx="222">
                  <c:v>0.15042963307013499</c:v>
                </c:pt>
                <c:pt idx="223">
                  <c:v>0.15613115131958</c:v>
                </c:pt>
                <c:pt idx="224">
                  <c:v>0.15619944534319399</c:v>
                </c:pt>
                <c:pt idx="225">
                  <c:v>0.15090372879376299</c:v>
                </c:pt>
                <c:pt idx="226">
                  <c:v>0.14922883315285801</c:v>
                </c:pt>
                <c:pt idx="227">
                  <c:v>0.14924288662190799</c:v>
                </c:pt>
                <c:pt idx="228">
                  <c:v>0.15135744643941401</c:v>
                </c:pt>
                <c:pt idx="229">
                  <c:v>0.145529573590096</c:v>
                </c:pt>
                <c:pt idx="230">
                  <c:v>0.14432453160951</c:v>
                </c:pt>
                <c:pt idx="231">
                  <c:v>0.14285324976154801</c:v>
                </c:pt>
                <c:pt idx="232">
                  <c:v>0.14783783783783799</c:v>
                </c:pt>
                <c:pt idx="233">
                  <c:v>0.15039083413641699</c:v>
                </c:pt>
                <c:pt idx="234">
                  <c:v>0.14474036044708299</c:v>
                </c:pt>
                <c:pt idx="235">
                  <c:v>0.145123131519518</c:v>
                </c:pt>
                <c:pt idx="236">
                  <c:v>0.142376530749563</c:v>
                </c:pt>
                <c:pt idx="237">
                  <c:v>0.14278769546547099</c:v>
                </c:pt>
                <c:pt idx="238">
                  <c:v>0.140686261255171</c:v>
                </c:pt>
                <c:pt idx="239">
                  <c:v>0.14249705030569601</c:v>
                </c:pt>
                <c:pt idx="240">
                  <c:v>0.142095725402409</c:v>
                </c:pt>
                <c:pt idx="241">
                  <c:v>0.13677050672600399</c:v>
                </c:pt>
                <c:pt idx="242">
                  <c:v>0.13622720508487399</c:v>
                </c:pt>
                <c:pt idx="243">
                  <c:v>0.133566238829397</c:v>
                </c:pt>
                <c:pt idx="244">
                  <c:v>0.13427660220714799</c:v>
                </c:pt>
                <c:pt idx="245">
                  <c:v>0.14342769586295201</c:v>
                </c:pt>
                <c:pt idx="246">
                  <c:v>0.145897959698368</c:v>
                </c:pt>
                <c:pt idx="247">
                  <c:v>0.151372923046032</c:v>
                </c:pt>
                <c:pt idx="248">
                  <c:v>0.15086412920429701</c:v>
                </c:pt>
                <c:pt idx="249">
                  <c:v>0.14603766924686701</c:v>
                </c:pt>
                <c:pt idx="250">
                  <c:v>0.145035282258065</c:v>
                </c:pt>
                <c:pt idx="251">
                  <c:v>0.14925373134328401</c:v>
                </c:pt>
                <c:pt idx="252">
                  <c:v>0.149429005050631</c:v>
                </c:pt>
                <c:pt idx="253">
                  <c:v>0.14205550898761299</c:v>
                </c:pt>
                <c:pt idx="254">
                  <c:v>0.143782083892152</c:v>
                </c:pt>
                <c:pt idx="255">
                  <c:v>0.139216091478956</c:v>
                </c:pt>
                <c:pt idx="256">
                  <c:v>0.13995557692748101</c:v>
                </c:pt>
                <c:pt idx="257">
                  <c:v>0.14789691002314101</c:v>
                </c:pt>
                <c:pt idx="258">
                  <c:v>0.14809600581302901</c:v>
                </c:pt>
                <c:pt idx="259">
                  <c:v>0.154470262108134</c:v>
                </c:pt>
                <c:pt idx="260">
                  <c:v>0.15410494942196501</c:v>
                </c:pt>
                <c:pt idx="261">
                  <c:v>0.14956770372387501</c:v>
                </c:pt>
                <c:pt idx="262">
                  <c:v>0.14733186553782601</c:v>
                </c:pt>
                <c:pt idx="263">
                  <c:v>0.149014833851842</c:v>
                </c:pt>
                <c:pt idx="264">
                  <c:v>0.14930656688996999</c:v>
                </c:pt>
                <c:pt idx="265">
                  <c:v>0.139687447768678</c:v>
                </c:pt>
                <c:pt idx="266">
                  <c:v>0.14222545152584601</c:v>
                </c:pt>
                <c:pt idx="267">
                  <c:v>0.13657722270310399</c:v>
                </c:pt>
                <c:pt idx="268">
                  <c:v>0.13628711041760799</c:v>
                </c:pt>
              </c:numCache>
            </c:numRef>
          </c:val>
          <c:smooth val="0"/>
          <c:extLst>
            <c:ext xmlns:c16="http://schemas.microsoft.com/office/drawing/2014/chart" uri="{C3380CC4-5D6E-409C-BE32-E72D297353CC}">
              <c16:uniqueId val="{00000005-2260-409D-9527-420BEF240255}"/>
            </c:ext>
          </c:extLst>
        </c:ser>
        <c:dLbls>
          <c:showLegendKey val="0"/>
          <c:showVal val="0"/>
          <c:showCatName val="0"/>
          <c:showSerName val="0"/>
          <c:showPercent val="0"/>
          <c:showBubbleSize val="0"/>
        </c:dLbls>
        <c:smooth val="0"/>
        <c:axId val="2098048287"/>
        <c:axId val="1599109839"/>
      </c:lineChart>
      <c:valAx>
        <c:axId val="1599109839"/>
        <c:scaling>
          <c:orientation val="minMax"/>
          <c:max val="0.30000000000000004"/>
          <c:min val="5.000000000000001E-2"/>
        </c:scaling>
        <c:delete val="0"/>
        <c:axPos val="r"/>
        <c:majorGridlines>
          <c:spPr>
            <a:ln w="9525" cap="flat" cmpd="sng" algn="ctr">
              <a:solidFill>
                <a:schemeClr val="tx1">
                  <a:lumMod val="15000"/>
                  <a:lumOff val="85000"/>
                </a:schemeClr>
              </a:solidFill>
              <a:round/>
            </a:ln>
            <a:effectLst/>
          </c:spPr>
        </c:majorGridlines>
        <c:numFmt formatCode="0.00%" sourceLinked="0"/>
        <c:majorTickMark val="out"/>
        <c:minorTickMark val="none"/>
        <c:tickLblPos val="low"/>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098048287"/>
        <c:crosses val="max"/>
        <c:crossBetween val="between"/>
      </c:valAx>
      <c:dateAx>
        <c:axId val="2098048287"/>
        <c:scaling>
          <c:orientation val="minMax"/>
          <c:max val="45017"/>
          <c:min val="36586"/>
        </c:scaling>
        <c:delete val="0"/>
        <c:axPos val="b"/>
        <c:numFmt formatCode="mmm\ yyyy" sourceLinked="0"/>
        <c:majorTickMark val="cross"/>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599109839"/>
        <c:crosses val="autoZero"/>
        <c:auto val="1"/>
        <c:lblOffset val="100"/>
        <c:baseTimeUnit val="months"/>
        <c:majorUnit val="6"/>
        <c:majorTimeUnit val="months"/>
      </c:date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6083405904896803E-2"/>
          <c:y val="4.845253628390897E-2"/>
          <c:w val="0.90858151822601019"/>
          <c:h val="0.63864566897715547"/>
        </c:manualLayout>
      </c:layout>
      <c:lineChart>
        <c:grouping val="standard"/>
        <c:varyColors val="0"/>
        <c:ser>
          <c:idx val="0"/>
          <c:order val="0"/>
          <c:tx>
            <c:v>Jalisco hombres</c:v>
          </c:tx>
          <c:spPr>
            <a:ln w="19050" cap="rnd">
              <a:solidFill>
                <a:srgbClr val="95682B"/>
              </a:solidFill>
              <a:round/>
            </a:ln>
            <a:effectLst/>
          </c:spPr>
          <c:marker>
            <c:symbol val="none"/>
          </c:marker>
          <c:dLbls>
            <c:dLbl>
              <c:idx val="280"/>
              <c:layout>
                <c:manualLayout>
                  <c:x val="-8.2003885859239737E-3"/>
                  <c:y val="0.38340292359288425"/>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D6E6-4647-AE32-3CE36EFFE0E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'F100-101'!$A$7:$A$287</c:f>
              <c:numCache>
                <c:formatCode>mm/dd/yyyy</c:formatCode>
                <c:ptCount val="281"/>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numCache>
            </c:numRef>
          </c:cat>
          <c:val>
            <c:numRef>
              <c:f>'F100-101'!$J$7:$J$287</c:f>
              <c:numCache>
                <c:formatCode>#,###.00</c:formatCode>
                <c:ptCount val="281"/>
                <c:pt idx="0">
                  <c:v>332.20252789924399</c:v>
                </c:pt>
                <c:pt idx="1">
                  <c:v>353.91307925565502</c:v>
                </c:pt>
                <c:pt idx="2">
                  <c:v>353.20838005965101</c:v>
                </c:pt>
                <c:pt idx="3">
                  <c:v>354.16168874692102</c:v>
                </c:pt>
                <c:pt idx="4">
                  <c:v>358.43057266328401</c:v>
                </c:pt>
                <c:pt idx="5">
                  <c:v>362.982163678201</c:v>
                </c:pt>
                <c:pt idx="6">
                  <c:v>367.223535549644</c:v>
                </c:pt>
                <c:pt idx="7">
                  <c:v>364.69158073435199</c:v>
                </c:pt>
                <c:pt idx="8">
                  <c:v>363.05575360940702</c:v>
                </c:pt>
                <c:pt idx="9">
                  <c:v>362.63221954648702</c:v>
                </c:pt>
                <c:pt idx="10">
                  <c:v>365.75968303004998</c:v>
                </c:pt>
                <c:pt idx="11">
                  <c:v>362.17540621807098</c:v>
                </c:pt>
                <c:pt idx="12">
                  <c:v>365.41773446196601</c:v>
                </c:pt>
                <c:pt idx="13">
                  <c:v>386.39328545540002</c:v>
                </c:pt>
                <c:pt idx="14">
                  <c:v>379.85333204572902</c:v>
                </c:pt>
                <c:pt idx="15">
                  <c:v>380.66755087625899</c:v>
                </c:pt>
                <c:pt idx="16">
                  <c:v>385.16239864780403</c:v>
                </c:pt>
                <c:pt idx="17">
                  <c:v>384.56753604411301</c:v>
                </c:pt>
                <c:pt idx="18">
                  <c:v>391.85739762265302</c:v>
                </c:pt>
                <c:pt idx="19">
                  <c:v>388.23399306268698</c:v>
                </c:pt>
                <c:pt idx="20">
                  <c:v>387.71110085723501</c:v>
                </c:pt>
                <c:pt idx="21">
                  <c:v>385.00896724564097</c:v>
                </c:pt>
                <c:pt idx="22">
                  <c:v>383.686041160765</c:v>
                </c:pt>
                <c:pt idx="23">
                  <c:v>383.82628104559399</c:v>
                </c:pt>
                <c:pt idx="24">
                  <c:v>384.74618126398201</c:v>
                </c:pt>
                <c:pt idx="25">
                  <c:v>401.75481135217399</c:v>
                </c:pt>
                <c:pt idx="26">
                  <c:v>400.42346870918601</c:v>
                </c:pt>
                <c:pt idx="27">
                  <c:v>393.84141986177298</c:v>
                </c:pt>
                <c:pt idx="28">
                  <c:v>391.12744209510498</c:v>
                </c:pt>
                <c:pt idx="29">
                  <c:v>398.783943612249</c:v>
                </c:pt>
                <c:pt idx="30">
                  <c:v>397.19618412635901</c:v>
                </c:pt>
                <c:pt idx="31">
                  <c:v>400.04033039897598</c:v>
                </c:pt>
                <c:pt idx="32">
                  <c:v>398.27870353763097</c:v>
                </c:pt>
                <c:pt idx="33">
                  <c:v>394.011995070571</c:v>
                </c:pt>
                <c:pt idx="34">
                  <c:v>390.45456079974502</c:v>
                </c:pt>
                <c:pt idx="35">
                  <c:v>390.97372199472699</c:v>
                </c:pt>
                <c:pt idx="36">
                  <c:v>391.061006964623</c:v>
                </c:pt>
                <c:pt idx="37">
                  <c:v>405.09854167346703</c:v>
                </c:pt>
                <c:pt idx="38">
                  <c:v>403.71331731002101</c:v>
                </c:pt>
                <c:pt idx="39">
                  <c:v>399.96890994245899</c:v>
                </c:pt>
                <c:pt idx="40">
                  <c:v>400.09386612469098</c:v>
                </c:pt>
                <c:pt idx="41">
                  <c:v>411.33809468015198</c:v>
                </c:pt>
                <c:pt idx="42">
                  <c:v>417.94287435993698</c:v>
                </c:pt>
                <c:pt idx="43">
                  <c:v>421.92128660199398</c:v>
                </c:pt>
                <c:pt idx="44">
                  <c:v>420.58834767778802</c:v>
                </c:pt>
                <c:pt idx="45">
                  <c:v>413.67454541160402</c:v>
                </c:pt>
                <c:pt idx="46">
                  <c:v>410.94389447365802</c:v>
                </c:pt>
                <c:pt idx="47">
                  <c:v>411.56134179169499</c:v>
                </c:pt>
                <c:pt idx="48">
                  <c:v>410.44805668725598</c:v>
                </c:pt>
                <c:pt idx="49">
                  <c:v>425.265897767799</c:v>
                </c:pt>
                <c:pt idx="50">
                  <c:v>422.211003315234</c:v>
                </c:pt>
                <c:pt idx="51">
                  <c:v>419.55390722023702</c:v>
                </c:pt>
                <c:pt idx="52">
                  <c:v>420.24214288326198</c:v>
                </c:pt>
                <c:pt idx="53">
                  <c:v>429.51537129256599</c:v>
                </c:pt>
                <c:pt idx="54">
                  <c:v>430.12692205820798</c:v>
                </c:pt>
                <c:pt idx="55">
                  <c:v>432.50252565653301</c:v>
                </c:pt>
                <c:pt idx="56">
                  <c:v>429.71351136283698</c:v>
                </c:pt>
                <c:pt idx="57">
                  <c:v>423.70290998461797</c:v>
                </c:pt>
                <c:pt idx="58">
                  <c:v>419.94319137136802</c:v>
                </c:pt>
                <c:pt idx="59">
                  <c:v>418.487002264355</c:v>
                </c:pt>
                <c:pt idx="60">
                  <c:v>418.39489713203</c:v>
                </c:pt>
                <c:pt idx="61">
                  <c:v>433.19559016606399</c:v>
                </c:pt>
                <c:pt idx="62">
                  <c:v>430.52838839039902</c:v>
                </c:pt>
                <c:pt idx="63">
                  <c:v>430.890072358353</c:v>
                </c:pt>
                <c:pt idx="64">
                  <c:v>430.12271903224803</c:v>
                </c:pt>
                <c:pt idx="65">
                  <c:v>434.60993151172698</c:v>
                </c:pt>
                <c:pt idx="66">
                  <c:v>436.09771043201999</c:v>
                </c:pt>
                <c:pt idx="67">
                  <c:v>440.01058952959602</c:v>
                </c:pt>
                <c:pt idx="68">
                  <c:v>439.76827668597701</c:v>
                </c:pt>
                <c:pt idx="69">
                  <c:v>434.31183112964197</c:v>
                </c:pt>
                <c:pt idx="70">
                  <c:v>431.49962891227801</c:v>
                </c:pt>
                <c:pt idx="71">
                  <c:v>430.345405436541</c:v>
                </c:pt>
                <c:pt idx="72">
                  <c:v>428.16561586697401</c:v>
                </c:pt>
                <c:pt idx="73">
                  <c:v>440.305345595733</c:v>
                </c:pt>
                <c:pt idx="74">
                  <c:v>438.99819589906502</c:v>
                </c:pt>
                <c:pt idx="75">
                  <c:v>436.96955497158098</c:v>
                </c:pt>
                <c:pt idx="76">
                  <c:v>439.74653816376798</c:v>
                </c:pt>
                <c:pt idx="77">
                  <c:v>447.560084101055</c:v>
                </c:pt>
                <c:pt idx="78">
                  <c:v>446.22140879763401</c:v>
                </c:pt>
                <c:pt idx="79">
                  <c:v>449.53958203885298</c:v>
                </c:pt>
                <c:pt idx="80">
                  <c:v>446.20709431244899</c:v>
                </c:pt>
                <c:pt idx="81">
                  <c:v>437.52686061063798</c:v>
                </c:pt>
                <c:pt idx="82">
                  <c:v>434.13185035475698</c:v>
                </c:pt>
                <c:pt idx="83">
                  <c:v>434.975533103705</c:v>
                </c:pt>
                <c:pt idx="84">
                  <c:v>433.415687134243</c:v>
                </c:pt>
                <c:pt idx="85">
                  <c:v>444.97912948600901</c:v>
                </c:pt>
                <c:pt idx="86">
                  <c:v>443.77944650820501</c:v>
                </c:pt>
                <c:pt idx="87">
                  <c:v>439.78067476174198</c:v>
                </c:pt>
                <c:pt idx="88">
                  <c:v>441.46314517634897</c:v>
                </c:pt>
                <c:pt idx="89">
                  <c:v>450.23069678019601</c:v>
                </c:pt>
                <c:pt idx="90">
                  <c:v>450.30134961881498</c:v>
                </c:pt>
                <c:pt idx="91">
                  <c:v>454.031932930989</c:v>
                </c:pt>
                <c:pt idx="92">
                  <c:v>451.48312529115998</c:v>
                </c:pt>
                <c:pt idx="93">
                  <c:v>442.95637034967802</c:v>
                </c:pt>
                <c:pt idx="94">
                  <c:v>439.34123675013001</c:v>
                </c:pt>
                <c:pt idx="95">
                  <c:v>440.12738579770598</c:v>
                </c:pt>
                <c:pt idx="96">
                  <c:v>439.18345902088402</c:v>
                </c:pt>
                <c:pt idx="97">
                  <c:v>450.94603444058799</c:v>
                </c:pt>
                <c:pt idx="98">
                  <c:v>449.37445178414799</c:v>
                </c:pt>
                <c:pt idx="99">
                  <c:v>449.349016004872</c:v>
                </c:pt>
                <c:pt idx="100">
                  <c:v>446.97086619898403</c:v>
                </c:pt>
                <c:pt idx="101">
                  <c:v>454.775613849031</c:v>
                </c:pt>
                <c:pt idx="102">
                  <c:v>452.80469282235703</c:v>
                </c:pt>
                <c:pt idx="103">
                  <c:v>453.872485512845</c:v>
                </c:pt>
                <c:pt idx="104">
                  <c:v>450.25295835778701</c:v>
                </c:pt>
                <c:pt idx="105">
                  <c:v>444.299556880571</c:v>
                </c:pt>
                <c:pt idx="106">
                  <c:v>440.820805883346</c:v>
                </c:pt>
                <c:pt idx="107">
                  <c:v>439.96992189480397</c:v>
                </c:pt>
                <c:pt idx="108">
                  <c:v>437.12907548832698</c:v>
                </c:pt>
                <c:pt idx="109">
                  <c:v>447.29944223854102</c:v>
                </c:pt>
                <c:pt idx="110">
                  <c:v>447.49426496795002</c:v>
                </c:pt>
                <c:pt idx="111">
                  <c:v>441.32261227771102</c:v>
                </c:pt>
                <c:pt idx="112">
                  <c:v>441.31810333616897</c:v>
                </c:pt>
                <c:pt idx="113">
                  <c:v>448.104602247635</c:v>
                </c:pt>
                <c:pt idx="114">
                  <c:v>446.05547007422899</c:v>
                </c:pt>
                <c:pt idx="115">
                  <c:v>446.59489336717598</c:v>
                </c:pt>
                <c:pt idx="116">
                  <c:v>445.31055507130498</c:v>
                </c:pt>
                <c:pt idx="117">
                  <c:v>442.327492815212</c:v>
                </c:pt>
                <c:pt idx="118">
                  <c:v>438.42994685104799</c:v>
                </c:pt>
                <c:pt idx="119">
                  <c:v>438.87920208432598</c:v>
                </c:pt>
                <c:pt idx="120">
                  <c:v>435.99725914910499</c:v>
                </c:pt>
                <c:pt idx="121">
                  <c:v>447.12587940888102</c:v>
                </c:pt>
                <c:pt idx="122">
                  <c:v>444.53708545814999</c:v>
                </c:pt>
                <c:pt idx="123">
                  <c:v>436.07601423547698</c:v>
                </c:pt>
                <c:pt idx="124">
                  <c:v>436.83911327267998</c:v>
                </c:pt>
                <c:pt idx="125">
                  <c:v>449.096063909056</c:v>
                </c:pt>
                <c:pt idx="126">
                  <c:v>447.17294242265399</c:v>
                </c:pt>
                <c:pt idx="127">
                  <c:v>458.68324876242502</c:v>
                </c:pt>
                <c:pt idx="128">
                  <c:v>460.62486293807501</c:v>
                </c:pt>
                <c:pt idx="129">
                  <c:v>452.67031043777803</c:v>
                </c:pt>
                <c:pt idx="130">
                  <c:v>447.04707857246501</c:v>
                </c:pt>
                <c:pt idx="131">
                  <c:v>444.80210524629803</c:v>
                </c:pt>
                <c:pt idx="132">
                  <c:v>441.73577425625001</c:v>
                </c:pt>
                <c:pt idx="133">
                  <c:v>456.31810666096499</c:v>
                </c:pt>
                <c:pt idx="134">
                  <c:v>453.57662314533798</c:v>
                </c:pt>
                <c:pt idx="135">
                  <c:v>456.08150086280301</c:v>
                </c:pt>
                <c:pt idx="136">
                  <c:v>457.60955671988802</c:v>
                </c:pt>
                <c:pt idx="137">
                  <c:v>459.45386168133899</c:v>
                </c:pt>
                <c:pt idx="138">
                  <c:v>459.56222322447002</c:v>
                </c:pt>
                <c:pt idx="139">
                  <c:v>463.419079744062</c:v>
                </c:pt>
                <c:pt idx="140">
                  <c:v>460.85432492916198</c:v>
                </c:pt>
                <c:pt idx="141">
                  <c:v>461.13163648788498</c:v>
                </c:pt>
                <c:pt idx="142">
                  <c:v>455.58585449211898</c:v>
                </c:pt>
                <c:pt idx="143">
                  <c:v>452.99010472238899</c:v>
                </c:pt>
                <c:pt idx="144">
                  <c:v>449.92500291851502</c:v>
                </c:pt>
                <c:pt idx="145">
                  <c:v>459.32962358588497</c:v>
                </c:pt>
                <c:pt idx="146">
                  <c:v>456.50096903633499</c:v>
                </c:pt>
                <c:pt idx="147">
                  <c:v>457.00708273082398</c:v>
                </c:pt>
                <c:pt idx="148">
                  <c:v>459.13378838468702</c:v>
                </c:pt>
                <c:pt idx="149">
                  <c:v>460.98234313452099</c:v>
                </c:pt>
                <c:pt idx="150">
                  <c:v>459.06329356876802</c:v>
                </c:pt>
                <c:pt idx="151">
                  <c:v>462.718824570138</c:v>
                </c:pt>
                <c:pt idx="152">
                  <c:v>463.55784044935098</c:v>
                </c:pt>
                <c:pt idx="153">
                  <c:v>453.44441808788503</c:v>
                </c:pt>
                <c:pt idx="154">
                  <c:v>451.59588129376198</c:v>
                </c:pt>
                <c:pt idx="155">
                  <c:v>450.04973490939102</c:v>
                </c:pt>
                <c:pt idx="156">
                  <c:v>446.34080357574197</c:v>
                </c:pt>
                <c:pt idx="157">
                  <c:v>460.62467763365601</c:v>
                </c:pt>
                <c:pt idx="158">
                  <c:v>457.54744038172402</c:v>
                </c:pt>
                <c:pt idx="159">
                  <c:v>454.51237660384197</c:v>
                </c:pt>
                <c:pt idx="160">
                  <c:v>454.10269556092902</c:v>
                </c:pt>
                <c:pt idx="161">
                  <c:v>456.54633555006598</c:v>
                </c:pt>
                <c:pt idx="162">
                  <c:v>457.54712411984701</c:v>
                </c:pt>
                <c:pt idx="163">
                  <c:v>458.40673655454702</c:v>
                </c:pt>
                <c:pt idx="164">
                  <c:v>456.96504949009699</c:v>
                </c:pt>
                <c:pt idx="165">
                  <c:v>454.07918687749202</c:v>
                </c:pt>
                <c:pt idx="166">
                  <c:v>446.93656412847599</c:v>
                </c:pt>
                <c:pt idx="167">
                  <c:v>446.75396927247999</c:v>
                </c:pt>
                <c:pt idx="168">
                  <c:v>444.818781646182</c:v>
                </c:pt>
                <c:pt idx="169">
                  <c:v>455.30496414490398</c:v>
                </c:pt>
                <c:pt idx="170">
                  <c:v>454.12419239286402</c:v>
                </c:pt>
                <c:pt idx="171">
                  <c:v>452.79282457490899</c:v>
                </c:pt>
                <c:pt idx="172">
                  <c:v>454.74406715405001</c:v>
                </c:pt>
                <c:pt idx="173">
                  <c:v>456.32441616155398</c:v>
                </c:pt>
                <c:pt idx="174">
                  <c:v>456.67187855814501</c:v>
                </c:pt>
                <c:pt idx="175">
                  <c:v>457.58109801394301</c:v>
                </c:pt>
                <c:pt idx="176">
                  <c:v>456.63627079752501</c:v>
                </c:pt>
                <c:pt idx="177">
                  <c:v>453.818598953714</c:v>
                </c:pt>
                <c:pt idx="178">
                  <c:v>446.92352210750897</c:v>
                </c:pt>
                <c:pt idx="179">
                  <c:v>445.03449454783902</c:v>
                </c:pt>
                <c:pt idx="180">
                  <c:v>443.11441761025702</c:v>
                </c:pt>
                <c:pt idx="181">
                  <c:v>456.68940449725898</c:v>
                </c:pt>
                <c:pt idx="182">
                  <c:v>455.67748853804801</c:v>
                </c:pt>
                <c:pt idx="183">
                  <c:v>454.88439886274301</c:v>
                </c:pt>
                <c:pt idx="184">
                  <c:v>455.83017598601401</c:v>
                </c:pt>
                <c:pt idx="185">
                  <c:v>459.298703140361</c:v>
                </c:pt>
                <c:pt idx="186">
                  <c:v>460.16589582540598</c:v>
                </c:pt>
                <c:pt idx="187">
                  <c:v>466.30467333455499</c:v>
                </c:pt>
                <c:pt idx="188">
                  <c:v>466.92337270368199</c:v>
                </c:pt>
                <c:pt idx="189">
                  <c:v>455.23359558799098</c:v>
                </c:pt>
                <c:pt idx="190">
                  <c:v>450.95323976873499</c:v>
                </c:pt>
                <c:pt idx="191">
                  <c:v>451.57310807324302</c:v>
                </c:pt>
                <c:pt idx="192">
                  <c:v>448.12612997171402</c:v>
                </c:pt>
                <c:pt idx="193">
                  <c:v>460.28162365201399</c:v>
                </c:pt>
                <c:pt idx="194">
                  <c:v>459.24721113821198</c:v>
                </c:pt>
                <c:pt idx="195">
                  <c:v>461.59854168146302</c:v>
                </c:pt>
                <c:pt idx="196">
                  <c:v>461.16010248574599</c:v>
                </c:pt>
                <c:pt idx="197">
                  <c:v>467.46972205612798</c:v>
                </c:pt>
                <c:pt idx="198">
                  <c:v>468.16180516662502</c:v>
                </c:pt>
                <c:pt idx="199">
                  <c:v>469.02268501336999</c:v>
                </c:pt>
                <c:pt idx="200">
                  <c:v>468.51913674427601</c:v>
                </c:pt>
                <c:pt idx="201">
                  <c:v>460.63238162391798</c:v>
                </c:pt>
                <c:pt idx="202">
                  <c:v>454.71879485498198</c:v>
                </c:pt>
                <c:pt idx="203">
                  <c:v>455.40876849493202</c:v>
                </c:pt>
                <c:pt idx="204">
                  <c:v>454.51912649801199</c:v>
                </c:pt>
                <c:pt idx="205">
                  <c:v>460.62029633652497</c:v>
                </c:pt>
                <c:pt idx="206">
                  <c:v>458.96918454832701</c:v>
                </c:pt>
                <c:pt idx="207">
                  <c:v>456.37322049625402</c:v>
                </c:pt>
                <c:pt idx="208">
                  <c:v>458.08673870607203</c:v>
                </c:pt>
                <c:pt idx="209">
                  <c:v>463.445942561484</c:v>
                </c:pt>
                <c:pt idx="210">
                  <c:v>461.24292050320201</c:v>
                </c:pt>
                <c:pt idx="211">
                  <c:v>464.93220148720599</c:v>
                </c:pt>
                <c:pt idx="212">
                  <c:v>460.98447050709501</c:v>
                </c:pt>
                <c:pt idx="213">
                  <c:v>456.88823832179003</c:v>
                </c:pt>
                <c:pt idx="214">
                  <c:v>451.68124284364598</c:v>
                </c:pt>
                <c:pt idx="215">
                  <c:v>450.961363404103</c:v>
                </c:pt>
                <c:pt idx="216">
                  <c:v>451.28844450842098</c:v>
                </c:pt>
                <c:pt idx="217">
                  <c:v>462.07821710464998</c:v>
                </c:pt>
                <c:pt idx="218">
                  <c:v>461.60595160930501</c:v>
                </c:pt>
                <c:pt idx="219">
                  <c:v>464.16881402028997</c:v>
                </c:pt>
                <c:pt idx="220">
                  <c:v>466.38218662675598</c:v>
                </c:pt>
                <c:pt idx="221">
                  <c:v>469.38283873900099</c:v>
                </c:pt>
                <c:pt idx="222">
                  <c:v>467.65422961966101</c:v>
                </c:pt>
                <c:pt idx="223">
                  <c:v>471.58506654847298</c:v>
                </c:pt>
                <c:pt idx="224">
                  <c:v>467.11246138996103</c:v>
                </c:pt>
                <c:pt idx="225">
                  <c:v>459.230630319966</c:v>
                </c:pt>
                <c:pt idx="226">
                  <c:v>455.20526409700301</c:v>
                </c:pt>
                <c:pt idx="227">
                  <c:v>455.12947802117202</c:v>
                </c:pt>
                <c:pt idx="228">
                  <c:v>453.29508250825103</c:v>
                </c:pt>
                <c:pt idx="229">
                  <c:v>470.52407039220998</c:v>
                </c:pt>
                <c:pt idx="230">
                  <c:v>472.188150253689</c:v>
                </c:pt>
                <c:pt idx="231">
                  <c:v>472.41097123970798</c:v>
                </c:pt>
                <c:pt idx="232">
                  <c:v>472.87912026349602</c:v>
                </c:pt>
                <c:pt idx="233">
                  <c:v>477.94958918175399</c:v>
                </c:pt>
                <c:pt idx="234">
                  <c:v>478.812294020271</c:v>
                </c:pt>
                <c:pt idx="235">
                  <c:v>481.89822620000598</c:v>
                </c:pt>
                <c:pt idx="236">
                  <c:v>482.17535892736601</c:v>
                </c:pt>
                <c:pt idx="237">
                  <c:v>472.021953204672</c:v>
                </c:pt>
                <c:pt idx="238">
                  <c:v>467.44900414342197</c:v>
                </c:pt>
                <c:pt idx="239">
                  <c:v>469.87393977939399</c:v>
                </c:pt>
                <c:pt idx="240">
                  <c:v>470.14975362017901</c:v>
                </c:pt>
                <c:pt idx="241">
                  <c:v>487.684617321296</c:v>
                </c:pt>
                <c:pt idx="242">
                  <c:v>486.46057162102699</c:v>
                </c:pt>
                <c:pt idx="243">
                  <c:v>494.18998071847102</c:v>
                </c:pt>
                <c:pt idx="244">
                  <c:v>503.25627213843302</c:v>
                </c:pt>
                <c:pt idx="245">
                  <c:v>500.26287767751199</c:v>
                </c:pt>
                <c:pt idx="246">
                  <c:v>498.80262658909697</c:v>
                </c:pt>
                <c:pt idx="247">
                  <c:v>500.12396280853301</c:v>
                </c:pt>
                <c:pt idx="248">
                  <c:v>496.59191318939099</c:v>
                </c:pt>
                <c:pt idx="249">
                  <c:v>488.796672678839</c:v>
                </c:pt>
                <c:pt idx="250">
                  <c:v>484.16691157813398</c:v>
                </c:pt>
                <c:pt idx="251">
                  <c:v>490.51184234217698</c:v>
                </c:pt>
                <c:pt idx="252">
                  <c:v>491.49175508597898</c:v>
                </c:pt>
                <c:pt idx="253">
                  <c:v>508.19914517738903</c:v>
                </c:pt>
                <c:pt idx="254">
                  <c:v>505.60718935684901</c:v>
                </c:pt>
                <c:pt idx="255">
                  <c:v>506.08706038059802</c:v>
                </c:pt>
                <c:pt idx="256">
                  <c:v>504.57333986986401</c:v>
                </c:pt>
                <c:pt idx="257">
                  <c:v>504.98421423424901</c:v>
                </c:pt>
                <c:pt idx="258">
                  <c:v>501.89889840556401</c:v>
                </c:pt>
                <c:pt idx="259">
                  <c:v>505.471231857286</c:v>
                </c:pt>
                <c:pt idx="260">
                  <c:v>504.24900209834999</c:v>
                </c:pt>
                <c:pt idx="261">
                  <c:v>499.524848037975</c:v>
                </c:pt>
                <c:pt idx="262">
                  <c:v>495.16409636469001</c:v>
                </c:pt>
                <c:pt idx="263">
                  <c:v>495.24809623216203</c:v>
                </c:pt>
                <c:pt idx="264">
                  <c:v>496.93774354690203</c:v>
                </c:pt>
                <c:pt idx="265">
                  <c:v>522.42855527872405</c:v>
                </c:pt>
                <c:pt idx="266">
                  <c:v>522.57478034307996</c:v>
                </c:pt>
                <c:pt idx="267">
                  <c:v>520.98762031974297</c:v>
                </c:pt>
                <c:pt idx="268">
                  <c:v>520.59644132473602</c:v>
                </c:pt>
                <c:pt idx="269">
                  <c:v>526.16080886119903</c:v>
                </c:pt>
                <c:pt idx="270">
                  <c:v>521.96507825046695</c:v>
                </c:pt>
                <c:pt idx="271">
                  <c:v>525.88446416371198</c:v>
                </c:pt>
                <c:pt idx="272">
                  <c:v>521.28838162241595</c:v>
                </c:pt>
                <c:pt idx="273">
                  <c:v>516.75559215226701</c:v>
                </c:pt>
                <c:pt idx="274">
                  <c:v>512.37202776269999</c:v>
                </c:pt>
                <c:pt idx="275">
                  <c:v>513.79023437065996</c:v>
                </c:pt>
                <c:pt idx="276">
                  <c:v>514.96217682126496</c:v>
                </c:pt>
                <c:pt idx="277">
                  <c:v>540.31290734748995</c:v>
                </c:pt>
                <c:pt idx="278">
                  <c:v>541.166442450369</c:v>
                </c:pt>
                <c:pt idx="279">
                  <c:v>542.74006768492598</c:v>
                </c:pt>
                <c:pt idx="280">
                  <c:v>544.54</c:v>
                </c:pt>
              </c:numCache>
            </c:numRef>
          </c:val>
          <c:smooth val="0"/>
          <c:extLst>
            <c:ext xmlns:c16="http://schemas.microsoft.com/office/drawing/2014/chart" uri="{C3380CC4-5D6E-409C-BE32-E72D297353CC}">
              <c16:uniqueId val="{00000001-D6E6-4647-AE32-3CE36EFFE0E6}"/>
            </c:ext>
          </c:extLst>
        </c:ser>
        <c:ser>
          <c:idx val="1"/>
          <c:order val="1"/>
          <c:tx>
            <c:v>Jalisco mujeres</c:v>
          </c:tx>
          <c:spPr>
            <a:ln w="19050" cap="rnd">
              <a:solidFill>
                <a:srgbClr val="FFC000"/>
              </a:solidFill>
              <a:round/>
            </a:ln>
            <a:effectLst/>
          </c:spPr>
          <c:marker>
            <c:symbol val="none"/>
          </c:marker>
          <c:dLbls>
            <c:dLbl>
              <c:idx val="280"/>
              <c:layout>
                <c:manualLayout>
                  <c:x val="-0.62575402790471846"/>
                  <c:y val="9.5255504520268347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D6E6-4647-AE32-3CE36EFFE0E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'F100-101'!$A$7:$A$287</c:f>
              <c:numCache>
                <c:formatCode>mm/dd/yyyy</c:formatCode>
                <c:ptCount val="281"/>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numCache>
            </c:numRef>
          </c:cat>
          <c:val>
            <c:numRef>
              <c:f>'F100-101'!$K$7:$K$287</c:f>
              <c:numCache>
                <c:formatCode>#,###.00</c:formatCode>
                <c:ptCount val="281"/>
                <c:pt idx="0">
                  <c:v>261.29752608425002</c:v>
                </c:pt>
                <c:pt idx="1">
                  <c:v>271.00576927826398</c:v>
                </c:pt>
                <c:pt idx="2">
                  <c:v>280.74303534926503</c:v>
                </c:pt>
                <c:pt idx="3">
                  <c:v>278.51933060647701</c:v>
                </c:pt>
                <c:pt idx="4">
                  <c:v>280.10789205865802</c:v>
                </c:pt>
                <c:pt idx="5">
                  <c:v>283.61207255034901</c:v>
                </c:pt>
                <c:pt idx="6">
                  <c:v>285.71383303620797</c:v>
                </c:pt>
                <c:pt idx="7">
                  <c:v>296.09608077500098</c:v>
                </c:pt>
                <c:pt idx="8">
                  <c:v>295.27472257002398</c:v>
                </c:pt>
                <c:pt idx="9">
                  <c:v>294.85177083847498</c:v>
                </c:pt>
                <c:pt idx="10">
                  <c:v>298.52404880692899</c:v>
                </c:pt>
                <c:pt idx="11">
                  <c:v>295.88581095359399</c:v>
                </c:pt>
                <c:pt idx="12">
                  <c:v>297.68578237182999</c:v>
                </c:pt>
                <c:pt idx="13">
                  <c:v>307.56609556937502</c:v>
                </c:pt>
                <c:pt idx="14">
                  <c:v>312.45018945021502</c:v>
                </c:pt>
                <c:pt idx="15">
                  <c:v>310.66697411541497</c:v>
                </c:pt>
                <c:pt idx="16">
                  <c:v>313.970624854839</c:v>
                </c:pt>
                <c:pt idx="17">
                  <c:v>312.05191844914401</c:v>
                </c:pt>
                <c:pt idx="18">
                  <c:v>315.47929548276198</c:v>
                </c:pt>
                <c:pt idx="19">
                  <c:v>316.66639608883298</c:v>
                </c:pt>
                <c:pt idx="20">
                  <c:v>317.81001597562903</c:v>
                </c:pt>
                <c:pt idx="21">
                  <c:v>315.98386472115902</c:v>
                </c:pt>
                <c:pt idx="22">
                  <c:v>317.171592099691</c:v>
                </c:pt>
                <c:pt idx="23">
                  <c:v>317.99472168697798</c:v>
                </c:pt>
                <c:pt idx="24">
                  <c:v>320.12551881579498</c:v>
                </c:pt>
                <c:pt idx="25">
                  <c:v>328.34396106994501</c:v>
                </c:pt>
                <c:pt idx="26">
                  <c:v>328.15142343674398</c:v>
                </c:pt>
                <c:pt idx="27">
                  <c:v>329.04224190147301</c:v>
                </c:pt>
                <c:pt idx="28">
                  <c:v>327.50431119250499</c:v>
                </c:pt>
                <c:pt idx="29">
                  <c:v>331.551607183714</c:v>
                </c:pt>
                <c:pt idx="30">
                  <c:v>329.67010499942597</c:v>
                </c:pt>
                <c:pt idx="31">
                  <c:v>332.68281649077898</c:v>
                </c:pt>
                <c:pt idx="32">
                  <c:v>332.06314471098898</c:v>
                </c:pt>
                <c:pt idx="33">
                  <c:v>328.95141021552701</c:v>
                </c:pt>
                <c:pt idx="34">
                  <c:v>326.63025759209398</c:v>
                </c:pt>
                <c:pt idx="35">
                  <c:v>327.68565182337801</c:v>
                </c:pt>
                <c:pt idx="36">
                  <c:v>328.52880851088702</c:v>
                </c:pt>
                <c:pt idx="37">
                  <c:v>336.99056995001001</c:v>
                </c:pt>
                <c:pt idx="38">
                  <c:v>337.01368802398002</c:v>
                </c:pt>
                <c:pt idx="39">
                  <c:v>336.77714930449099</c:v>
                </c:pt>
                <c:pt idx="40">
                  <c:v>337.72154792961197</c:v>
                </c:pt>
                <c:pt idx="41">
                  <c:v>345.00322198754799</c:v>
                </c:pt>
                <c:pt idx="42">
                  <c:v>351.68653841099001</c:v>
                </c:pt>
                <c:pt idx="43">
                  <c:v>352.07997946536602</c:v>
                </c:pt>
                <c:pt idx="44">
                  <c:v>350.76651490916601</c:v>
                </c:pt>
                <c:pt idx="45">
                  <c:v>347.560992950225</c:v>
                </c:pt>
                <c:pt idx="46">
                  <c:v>344.79046338999001</c:v>
                </c:pt>
                <c:pt idx="47">
                  <c:v>344.92915122698003</c:v>
                </c:pt>
                <c:pt idx="48">
                  <c:v>346.39370525434299</c:v>
                </c:pt>
                <c:pt idx="49">
                  <c:v>354.633738429701</c:v>
                </c:pt>
                <c:pt idx="50">
                  <c:v>352.70804866491301</c:v>
                </c:pt>
                <c:pt idx="51">
                  <c:v>354.549386298282</c:v>
                </c:pt>
                <c:pt idx="52">
                  <c:v>355.76813298860901</c:v>
                </c:pt>
                <c:pt idx="53">
                  <c:v>360.79382482559498</c:v>
                </c:pt>
                <c:pt idx="54">
                  <c:v>360.148124768488</c:v>
                </c:pt>
                <c:pt idx="55">
                  <c:v>360.820288876674</c:v>
                </c:pt>
                <c:pt idx="56">
                  <c:v>359.23904986935202</c:v>
                </c:pt>
                <c:pt idx="57">
                  <c:v>355.75541746712503</c:v>
                </c:pt>
                <c:pt idx="58">
                  <c:v>352.48529700114398</c:v>
                </c:pt>
                <c:pt idx="59">
                  <c:v>351.84234049099598</c:v>
                </c:pt>
                <c:pt idx="60">
                  <c:v>352.65813507803199</c:v>
                </c:pt>
                <c:pt idx="61">
                  <c:v>361.47329965071498</c:v>
                </c:pt>
                <c:pt idx="62">
                  <c:v>360.33878924347698</c:v>
                </c:pt>
                <c:pt idx="63">
                  <c:v>364.75051038232601</c:v>
                </c:pt>
                <c:pt idx="64">
                  <c:v>364.13081112283697</c:v>
                </c:pt>
                <c:pt idx="65">
                  <c:v>365.48430328453799</c:v>
                </c:pt>
                <c:pt idx="66">
                  <c:v>367.34248468754203</c:v>
                </c:pt>
                <c:pt idx="67">
                  <c:v>368.47759480162102</c:v>
                </c:pt>
                <c:pt idx="68">
                  <c:v>369.01595388285699</c:v>
                </c:pt>
                <c:pt idx="69">
                  <c:v>366.35253727669499</c:v>
                </c:pt>
                <c:pt idx="70">
                  <c:v>363.512421294707</c:v>
                </c:pt>
                <c:pt idx="71">
                  <c:v>363.59428008640299</c:v>
                </c:pt>
                <c:pt idx="72">
                  <c:v>362.88724362154397</c:v>
                </c:pt>
                <c:pt idx="73">
                  <c:v>368.98977417852899</c:v>
                </c:pt>
                <c:pt idx="74">
                  <c:v>368.46832869974997</c:v>
                </c:pt>
                <c:pt idx="75">
                  <c:v>371.06927405939399</c:v>
                </c:pt>
                <c:pt idx="76">
                  <c:v>372.86710063296101</c:v>
                </c:pt>
                <c:pt idx="77">
                  <c:v>374.95815244270398</c:v>
                </c:pt>
                <c:pt idx="78">
                  <c:v>374.65580075509303</c:v>
                </c:pt>
                <c:pt idx="79">
                  <c:v>376.92424759981998</c:v>
                </c:pt>
                <c:pt idx="80">
                  <c:v>375.17855280041402</c:v>
                </c:pt>
                <c:pt idx="81">
                  <c:v>369.62006373023399</c:v>
                </c:pt>
                <c:pt idx="82">
                  <c:v>366.66555402620003</c:v>
                </c:pt>
                <c:pt idx="83">
                  <c:v>367.449504647732</c:v>
                </c:pt>
                <c:pt idx="84">
                  <c:v>368.10030344385001</c:v>
                </c:pt>
                <c:pt idx="85">
                  <c:v>375.47723935983498</c:v>
                </c:pt>
                <c:pt idx="86">
                  <c:v>374.674412543774</c:v>
                </c:pt>
                <c:pt idx="87">
                  <c:v>374.73683527653998</c:v>
                </c:pt>
                <c:pt idx="88">
                  <c:v>376.78606657261901</c:v>
                </c:pt>
                <c:pt idx="89">
                  <c:v>379.346519359458</c:v>
                </c:pt>
                <c:pt idx="90">
                  <c:v>379.86860834667101</c:v>
                </c:pt>
                <c:pt idx="91">
                  <c:v>383.856543323994</c:v>
                </c:pt>
                <c:pt idx="92">
                  <c:v>382.11735805361599</c:v>
                </c:pt>
                <c:pt idx="93">
                  <c:v>375.86787160234297</c:v>
                </c:pt>
                <c:pt idx="94">
                  <c:v>373.19161601039798</c:v>
                </c:pt>
                <c:pt idx="95">
                  <c:v>373.86653679232398</c:v>
                </c:pt>
                <c:pt idx="96">
                  <c:v>373.74796521637103</c:v>
                </c:pt>
                <c:pt idx="97">
                  <c:v>382.15898798135999</c:v>
                </c:pt>
                <c:pt idx="98">
                  <c:v>381.28088563521197</c:v>
                </c:pt>
                <c:pt idx="99">
                  <c:v>382.54259399834899</c:v>
                </c:pt>
                <c:pt idx="100">
                  <c:v>381.36366731503898</c:v>
                </c:pt>
                <c:pt idx="101">
                  <c:v>383.65987817924002</c:v>
                </c:pt>
                <c:pt idx="102">
                  <c:v>382.89101390240597</c:v>
                </c:pt>
                <c:pt idx="103">
                  <c:v>383.84622508857802</c:v>
                </c:pt>
                <c:pt idx="104">
                  <c:v>382.15855656078998</c:v>
                </c:pt>
                <c:pt idx="105">
                  <c:v>377.02690991476999</c:v>
                </c:pt>
                <c:pt idx="106">
                  <c:v>374.15439335374401</c:v>
                </c:pt>
                <c:pt idx="107">
                  <c:v>373.77298901348001</c:v>
                </c:pt>
                <c:pt idx="108">
                  <c:v>373.07312400775101</c:v>
                </c:pt>
                <c:pt idx="109">
                  <c:v>378.91916143522798</c:v>
                </c:pt>
                <c:pt idx="110">
                  <c:v>379.52278680122703</c:v>
                </c:pt>
                <c:pt idx="111">
                  <c:v>377.64527815056101</c:v>
                </c:pt>
                <c:pt idx="112">
                  <c:v>376.71179326757999</c:v>
                </c:pt>
                <c:pt idx="113">
                  <c:v>380.59755412952399</c:v>
                </c:pt>
                <c:pt idx="114">
                  <c:v>380.08089015223197</c:v>
                </c:pt>
                <c:pt idx="115">
                  <c:v>380.94546228322099</c:v>
                </c:pt>
                <c:pt idx="116">
                  <c:v>380.05438856868199</c:v>
                </c:pt>
                <c:pt idx="117">
                  <c:v>377.97643835267701</c:v>
                </c:pt>
                <c:pt idx="118">
                  <c:v>374.29104121586198</c:v>
                </c:pt>
                <c:pt idx="119">
                  <c:v>376.05902658342598</c:v>
                </c:pt>
                <c:pt idx="120">
                  <c:v>374.687939091548</c:v>
                </c:pt>
                <c:pt idx="121">
                  <c:v>381.16808903074201</c:v>
                </c:pt>
                <c:pt idx="122">
                  <c:v>379.57426417696001</c:v>
                </c:pt>
                <c:pt idx="123">
                  <c:v>375.62343531738901</c:v>
                </c:pt>
                <c:pt idx="124">
                  <c:v>377.34979158953701</c:v>
                </c:pt>
                <c:pt idx="125">
                  <c:v>384.36260817597298</c:v>
                </c:pt>
                <c:pt idx="126">
                  <c:v>383.90090800704701</c:v>
                </c:pt>
                <c:pt idx="127">
                  <c:v>405.05286276936698</c:v>
                </c:pt>
                <c:pt idx="128">
                  <c:v>424.37937492347601</c:v>
                </c:pt>
                <c:pt idx="129">
                  <c:v>417.9757720833</c:v>
                </c:pt>
                <c:pt idx="130">
                  <c:v>405.31157824379898</c:v>
                </c:pt>
                <c:pt idx="131">
                  <c:v>400.78155397816403</c:v>
                </c:pt>
                <c:pt idx="132">
                  <c:v>399.730960850668</c:v>
                </c:pt>
                <c:pt idx="133">
                  <c:v>406.58971285030202</c:v>
                </c:pt>
                <c:pt idx="134">
                  <c:v>403.03202528416398</c:v>
                </c:pt>
                <c:pt idx="135">
                  <c:v>417.34720502665698</c:v>
                </c:pt>
                <c:pt idx="136">
                  <c:v>416.97346190057999</c:v>
                </c:pt>
                <c:pt idx="137">
                  <c:v>404.443048787294</c:v>
                </c:pt>
                <c:pt idx="138">
                  <c:v>406.00043142189298</c:v>
                </c:pt>
                <c:pt idx="139">
                  <c:v>413.00272825960002</c:v>
                </c:pt>
                <c:pt idx="140">
                  <c:v>411.77346660859001</c:v>
                </c:pt>
                <c:pt idx="141">
                  <c:v>428.01710968818298</c:v>
                </c:pt>
                <c:pt idx="142">
                  <c:v>423.685427577474</c:v>
                </c:pt>
                <c:pt idx="143">
                  <c:v>419.43466599070399</c:v>
                </c:pt>
                <c:pt idx="144">
                  <c:v>418.02912032631599</c:v>
                </c:pt>
                <c:pt idx="145">
                  <c:v>412.53482423647699</c:v>
                </c:pt>
                <c:pt idx="146">
                  <c:v>411.76328541704203</c:v>
                </c:pt>
                <c:pt idx="147">
                  <c:v>419.59999485773699</c:v>
                </c:pt>
                <c:pt idx="148">
                  <c:v>421.23193103668899</c:v>
                </c:pt>
                <c:pt idx="149">
                  <c:v>411.67889107368501</c:v>
                </c:pt>
                <c:pt idx="150">
                  <c:v>408.84020100844998</c:v>
                </c:pt>
                <c:pt idx="151">
                  <c:v>412.75984224451798</c:v>
                </c:pt>
                <c:pt idx="152">
                  <c:v>422.78838119548999</c:v>
                </c:pt>
                <c:pt idx="153">
                  <c:v>412.95080709336401</c:v>
                </c:pt>
                <c:pt idx="154">
                  <c:v>419.666320958776</c:v>
                </c:pt>
                <c:pt idx="155">
                  <c:v>417.377494281189</c:v>
                </c:pt>
                <c:pt idx="156">
                  <c:v>406.90858908886099</c:v>
                </c:pt>
                <c:pt idx="157">
                  <c:v>418.319820579387</c:v>
                </c:pt>
                <c:pt idx="158">
                  <c:v>417.56572727271902</c:v>
                </c:pt>
                <c:pt idx="159">
                  <c:v>419.83807492949501</c:v>
                </c:pt>
                <c:pt idx="160">
                  <c:v>419.74892119342798</c:v>
                </c:pt>
                <c:pt idx="161">
                  <c:v>407.963531019985</c:v>
                </c:pt>
                <c:pt idx="162">
                  <c:v>411.19950184709501</c:v>
                </c:pt>
                <c:pt idx="163">
                  <c:v>411.94935811245898</c:v>
                </c:pt>
                <c:pt idx="164">
                  <c:v>412.961240096719</c:v>
                </c:pt>
                <c:pt idx="165">
                  <c:v>423.04038791216198</c:v>
                </c:pt>
                <c:pt idx="166">
                  <c:v>411.47158079179201</c:v>
                </c:pt>
                <c:pt idx="167">
                  <c:v>409.73637521292301</c:v>
                </c:pt>
                <c:pt idx="168">
                  <c:v>410.64792205504898</c:v>
                </c:pt>
                <c:pt idx="169">
                  <c:v>417.64005500586097</c:v>
                </c:pt>
                <c:pt idx="170">
                  <c:v>415.52431774840301</c:v>
                </c:pt>
                <c:pt idx="171">
                  <c:v>420.73428886545798</c:v>
                </c:pt>
                <c:pt idx="172">
                  <c:v>422.98887300915601</c:v>
                </c:pt>
                <c:pt idx="173">
                  <c:v>411.63645007731799</c:v>
                </c:pt>
                <c:pt idx="174">
                  <c:v>413.66799103301901</c:v>
                </c:pt>
                <c:pt idx="175">
                  <c:v>413.09278709702699</c:v>
                </c:pt>
                <c:pt idx="176">
                  <c:v>413.15068847160899</c:v>
                </c:pt>
                <c:pt idx="177">
                  <c:v>422.50628533877199</c:v>
                </c:pt>
                <c:pt idx="178">
                  <c:v>412.41285937327598</c:v>
                </c:pt>
                <c:pt idx="179">
                  <c:v>410.88870107633198</c:v>
                </c:pt>
                <c:pt idx="180">
                  <c:v>408.42847276708602</c:v>
                </c:pt>
                <c:pt idx="181">
                  <c:v>420.85213579122802</c:v>
                </c:pt>
                <c:pt idx="182">
                  <c:v>422.21721204124202</c:v>
                </c:pt>
                <c:pt idx="183">
                  <c:v>424.25506679531298</c:v>
                </c:pt>
                <c:pt idx="184">
                  <c:v>424.81292836430998</c:v>
                </c:pt>
                <c:pt idx="185">
                  <c:v>415.594626400256</c:v>
                </c:pt>
                <c:pt idx="186">
                  <c:v>414.84038762601</c:v>
                </c:pt>
                <c:pt idx="187">
                  <c:v>421.91362198246799</c:v>
                </c:pt>
                <c:pt idx="188">
                  <c:v>431.75839431855798</c:v>
                </c:pt>
                <c:pt idx="189">
                  <c:v>423.22784040189401</c:v>
                </c:pt>
                <c:pt idx="190">
                  <c:v>421.789064711565</c:v>
                </c:pt>
                <c:pt idx="191">
                  <c:v>421.163316090747</c:v>
                </c:pt>
                <c:pt idx="192">
                  <c:v>410.45914449173603</c:v>
                </c:pt>
                <c:pt idx="193">
                  <c:v>419.81383332843399</c:v>
                </c:pt>
                <c:pt idx="194">
                  <c:v>419.313292685254</c:v>
                </c:pt>
                <c:pt idx="195">
                  <c:v>425.32111082619298</c:v>
                </c:pt>
                <c:pt idx="196">
                  <c:v>424.13724882800301</c:v>
                </c:pt>
                <c:pt idx="197">
                  <c:v>418.93021192449299</c:v>
                </c:pt>
                <c:pt idx="198">
                  <c:v>420.07814748083899</c:v>
                </c:pt>
                <c:pt idx="199">
                  <c:v>420.08941341126598</c:v>
                </c:pt>
                <c:pt idx="200">
                  <c:v>426.08370913616898</c:v>
                </c:pt>
                <c:pt idx="201">
                  <c:v>424.71939285768002</c:v>
                </c:pt>
                <c:pt idx="202">
                  <c:v>418.923615990982</c:v>
                </c:pt>
                <c:pt idx="203">
                  <c:v>420.31158153087199</c:v>
                </c:pt>
                <c:pt idx="204">
                  <c:v>418.66246266780701</c:v>
                </c:pt>
                <c:pt idx="205">
                  <c:v>421.66045049734998</c:v>
                </c:pt>
                <c:pt idx="206">
                  <c:v>420.06956231802599</c:v>
                </c:pt>
                <c:pt idx="207">
                  <c:v>418.83561854909101</c:v>
                </c:pt>
                <c:pt idx="208">
                  <c:v>419.106392791654</c:v>
                </c:pt>
                <c:pt idx="209">
                  <c:v>414.675710184911</c:v>
                </c:pt>
                <c:pt idx="210">
                  <c:v>411.40548979970902</c:v>
                </c:pt>
                <c:pt idx="211">
                  <c:v>412.80474531049902</c:v>
                </c:pt>
                <c:pt idx="212">
                  <c:v>409.91732856469201</c:v>
                </c:pt>
                <c:pt idx="213">
                  <c:v>417.82905611985097</c:v>
                </c:pt>
                <c:pt idx="214">
                  <c:v>414.02122738642402</c:v>
                </c:pt>
                <c:pt idx="215">
                  <c:v>413.42285704533799</c:v>
                </c:pt>
                <c:pt idx="216">
                  <c:v>412.87341367486698</c:v>
                </c:pt>
                <c:pt idx="217">
                  <c:v>416.81107875146802</c:v>
                </c:pt>
                <c:pt idx="218">
                  <c:v>415.77282835415201</c:v>
                </c:pt>
                <c:pt idx="219">
                  <c:v>421.78633204412102</c:v>
                </c:pt>
                <c:pt idx="220">
                  <c:v>423.57072015324502</c:v>
                </c:pt>
                <c:pt idx="221">
                  <c:v>415.908023772852</c:v>
                </c:pt>
                <c:pt idx="222">
                  <c:v>413.59724989425598</c:v>
                </c:pt>
                <c:pt idx="223">
                  <c:v>416.81413237884698</c:v>
                </c:pt>
                <c:pt idx="224">
                  <c:v>413.37453787366201</c:v>
                </c:pt>
                <c:pt idx="225">
                  <c:v>407.71600443929202</c:v>
                </c:pt>
                <c:pt idx="226">
                  <c:v>404.76609631309202</c:v>
                </c:pt>
                <c:pt idx="227">
                  <c:v>402.56869221821398</c:v>
                </c:pt>
                <c:pt idx="228">
                  <c:v>400.40234954377797</c:v>
                </c:pt>
                <c:pt idx="229">
                  <c:v>418.59773363851502</c:v>
                </c:pt>
                <c:pt idx="230">
                  <c:v>420.633243822699</c:v>
                </c:pt>
                <c:pt idx="231">
                  <c:v>426.02830695040399</c:v>
                </c:pt>
                <c:pt idx="232">
                  <c:v>426.62028445586299</c:v>
                </c:pt>
                <c:pt idx="233">
                  <c:v>422.64182674144899</c:v>
                </c:pt>
                <c:pt idx="234">
                  <c:v>421.56407854867899</c:v>
                </c:pt>
                <c:pt idx="235">
                  <c:v>421.17503862586398</c:v>
                </c:pt>
                <c:pt idx="236">
                  <c:v>421.29363123372201</c:v>
                </c:pt>
                <c:pt idx="237">
                  <c:v>414.34986588674502</c:v>
                </c:pt>
                <c:pt idx="238">
                  <c:v>411.52364898615298</c:v>
                </c:pt>
                <c:pt idx="239">
                  <c:v>413.92089970193501</c:v>
                </c:pt>
                <c:pt idx="240">
                  <c:v>414.20435639171598</c:v>
                </c:pt>
                <c:pt idx="241">
                  <c:v>432.78060508985698</c:v>
                </c:pt>
                <c:pt idx="242">
                  <c:v>431.96372966348298</c:v>
                </c:pt>
                <c:pt idx="243">
                  <c:v>442.26230648271201</c:v>
                </c:pt>
                <c:pt idx="244">
                  <c:v>449.91076743416397</c:v>
                </c:pt>
                <c:pt idx="245">
                  <c:v>441.91056347845699</c:v>
                </c:pt>
                <c:pt idx="246">
                  <c:v>439.64955828485301</c:v>
                </c:pt>
                <c:pt idx="247">
                  <c:v>437.59353374781301</c:v>
                </c:pt>
                <c:pt idx="248">
                  <c:v>434.782701660378</c:v>
                </c:pt>
                <c:pt idx="249">
                  <c:v>429.467639343656</c:v>
                </c:pt>
                <c:pt idx="250">
                  <c:v>425.50468779303901</c:v>
                </c:pt>
                <c:pt idx="251">
                  <c:v>431.45750413390198</c:v>
                </c:pt>
                <c:pt idx="252">
                  <c:v>431.89813015347198</c:v>
                </c:pt>
                <c:pt idx="253">
                  <c:v>447.144899101715</c:v>
                </c:pt>
                <c:pt idx="254">
                  <c:v>444.99451107684803</c:v>
                </c:pt>
                <c:pt idx="255">
                  <c:v>449.27738741236197</c:v>
                </c:pt>
                <c:pt idx="256">
                  <c:v>447.19385462162398</c:v>
                </c:pt>
                <c:pt idx="257">
                  <c:v>439.077985216022</c:v>
                </c:pt>
                <c:pt idx="258">
                  <c:v>435.08126501973101</c:v>
                </c:pt>
                <c:pt idx="259">
                  <c:v>435.45320235393501</c:v>
                </c:pt>
                <c:pt idx="260">
                  <c:v>434.52214927260098</c:v>
                </c:pt>
                <c:pt idx="261">
                  <c:v>431.92764513398703</c:v>
                </c:pt>
                <c:pt idx="262">
                  <c:v>428.38392346899002</c:v>
                </c:pt>
                <c:pt idx="263">
                  <c:v>427.225062968413</c:v>
                </c:pt>
                <c:pt idx="264">
                  <c:v>428.11010434071</c:v>
                </c:pt>
                <c:pt idx="265">
                  <c:v>449.371665734479</c:v>
                </c:pt>
                <c:pt idx="266">
                  <c:v>448.328121969054</c:v>
                </c:pt>
                <c:pt idx="267">
                  <c:v>448.88965953445</c:v>
                </c:pt>
                <c:pt idx="268">
                  <c:v>448.03637320067202</c:v>
                </c:pt>
                <c:pt idx="269">
                  <c:v>450.949522235627</c:v>
                </c:pt>
                <c:pt idx="270">
                  <c:v>446.931349267477</c:v>
                </c:pt>
                <c:pt idx="271">
                  <c:v>448.03017690405699</c:v>
                </c:pt>
                <c:pt idx="272">
                  <c:v>443.94066145408402</c:v>
                </c:pt>
                <c:pt idx="273">
                  <c:v>446.57229162485697</c:v>
                </c:pt>
                <c:pt idx="274">
                  <c:v>443.60833056611</c:v>
                </c:pt>
                <c:pt idx="275">
                  <c:v>445.389464352326</c:v>
                </c:pt>
                <c:pt idx="276">
                  <c:v>446.32423433324402</c:v>
                </c:pt>
                <c:pt idx="277">
                  <c:v>468.40761120185999</c:v>
                </c:pt>
                <c:pt idx="278">
                  <c:v>467.96566882214199</c:v>
                </c:pt>
                <c:pt idx="279">
                  <c:v>471.78443978845502</c:v>
                </c:pt>
                <c:pt idx="280">
                  <c:v>472.89</c:v>
                </c:pt>
              </c:numCache>
            </c:numRef>
          </c:val>
          <c:smooth val="0"/>
          <c:extLst>
            <c:ext xmlns:c16="http://schemas.microsoft.com/office/drawing/2014/chart" uri="{C3380CC4-5D6E-409C-BE32-E72D297353CC}">
              <c16:uniqueId val="{00000003-D6E6-4647-AE32-3CE36EFFE0E6}"/>
            </c:ext>
          </c:extLst>
        </c:ser>
        <c:ser>
          <c:idx val="2"/>
          <c:order val="2"/>
          <c:tx>
            <c:v>Nacional hombres</c:v>
          </c:tx>
          <c:spPr>
            <a:ln w="19050" cap="rnd">
              <a:solidFill>
                <a:srgbClr val="393D3F"/>
              </a:solidFill>
              <a:round/>
            </a:ln>
            <a:effectLst/>
          </c:spPr>
          <c:marker>
            <c:symbol val="none"/>
          </c:marker>
          <c:dLbls>
            <c:dLbl>
              <c:idx val="280"/>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D6E6-4647-AE32-3CE36EFFE0E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'F100-101'!$A$7:$A$287</c:f>
              <c:numCache>
                <c:formatCode>mm/dd/yyyy</c:formatCode>
                <c:ptCount val="281"/>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numCache>
            </c:numRef>
          </c:cat>
          <c:val>
            <c:numRef>
              <c:f>'F100-101'!$L$7:$L$287</c:f>
              <c:numCache>
                <c:formatCode>#,###.00</c:formatCode>
                <c:ptCount val="281"/>
                <c:pt idx="0">
                  <c:v>377.80292718818498</c:v>
                </c:pt>
                <c:pt idx="1">
                  <c:v>398.70931014626399</c:v>
                </c:pt>
                <c:pt idx="2">
                  <c:v>389.76670753956802</c:v>
                </c:pt>
                <c:pt idx="3">
                  <c:v>393.503600259282</c:v>
                </c:pt>
                <c:pt idx="4">
                  <c:v>396.51382100875799</c:v>
                </c:pt>
                <c:pt idx="5">
                  <c:v>402.40217730338702</c:v>
                </c:pt>
                <c:pt idx="6">
                  <c:v>403.38843928476501</c:v>
                </c:pt>
                <c:pt idx="7">
                  <c:v>398.72688317088898</c:v>
                </c:pt>
                <c:pt idx="8">
                  <c:v>396.90505650382102</c:v>
                </c:pt>
                <c:pt idx="9">
                  <c:v>396.42697847977701</c:v>
                </c:pt>
                <c:pt idx="10">
                  <c:v>397.26453500486502</c:v>
                </c:pt>
                <c:pt idx="11">
                  <c:v>395.105326718171</c:v>
                </c:pt>
                <c:pt idx="12">
                  <c:v>399.61586013478097</c:v>
                </c:pt>
                <c:pt idx="13">
                  <c:v>419.71580856846703</c:v>
                </c:pt>
                <c:pt idx="14">
                  <c:v>411.42624387744502</c:v>
                </c:pt>
                <c:pt idx="15">
                  <c:v>414.95837395167302</c:v>
                </c:pt>
                <c:pt idx="16">
                  <c:v>418.522921365331</c:v>
                </c:pt>
                <c:pt idx="17">
                  <c:v>418.86898825180498</c:v>
                </c:pt>
                <c:pt idx="18">
                  <c:v>425.63551570700702</c:v>
                </c:pt>
                <c:pt idx="19">
                  <c:v>421.18691868353199</c:v>
                </c:pt>
                <c:pt idx="20">
                  <c:v>419.743694485726</c:v>
                </c:pt>
                <c:pt idx="21">
                  <c:v>417.92823617112902</c:v>
                </c:pt>
                <c:pt idx="22">
                  <c:v>417.22467297579101</c:v>
                </c:pt>
                <c:pt idx="23">
                  <c:v>415.58242621045599</c:v>
                </c:pt>
                <c:pt idx="24">
                  <c:v>421.90497101363002</c:v>
                </c:pt>
                <c:pt idx="25">
                  <c:v>438.67459314989998</c:v>
                </c:pt>
                <c:pt idx="26">
                  <c:v>436.93801113559101</c:v>
                </c:pt>
                <c:pt idx="27">
                  <c:v>430.496514717271</c:v>
                </c:pt>
                <c:pt idx="28">
                  <c:v>426.45975380121899</c:v>
                </c:pt>
                <c:pt idx="29">
                  <c:v>434.14446451369099</c:v>
                </c:pt>
                <c:pt idx="30">
                  <c:v>432.33553562208499</c:v>
                </c:pt>
                <c:pt idx="31">
                  <c:v>432.77944508856899</c:v>
                </c:pt>
                <c:pt idx="32">
                  <c:v>430.30259731539701</c:v>
                </c:pt>
                <c:pt idx="33">
                  <c:v>426.530044256682</c:v>
                </c:pt>
                <c:pt idx="34">
                  <c:v>423.21997848923399</c:v>
                </c:pt>
                <c:pt idx="35">
                  <c:v>423.573003076492</c:v>
                </c:pt>
                <c:pt idx="36">
                  <c:v>423.92833499286701</c:v>
                </c:pt>
                <c:pt idx="37">
                  <c:v>440.66337338680802</c:v>
                </c:pt>
                <c:pt idx="38">
                  <c:v>438.67741125630602</c:v>
                </c:pt>
                <c:pt idx="39">
                  <c:v>434.16708352577501</c:v>
                </c:pt>
                <c:pt idx="40">
                  <c:v>434.09140586358302</c:v>
                </c:pt>
                <c:pt idx="41">
                  <c:v>443.73198120136999</c:v>
                </c:pt>
                <c:pt idx="42">
                  <c:v>443.41327486292403</c:v>
                </c:pt>
                <c:pt idx="43">
                  <c:v>447.78228064204399</c:v>
                </c:pt>
                <c:pt idx="44">
                  <c:v>446.15890698267498</c:v>
                </c:pt>
                <c:pt idx="45">
                  <c:v>439.30560935978502</c:v>
                </c:pt>
                <c:pt idx="46">
                  <c:v>436.082667292407</c:v>
                </c:pt>
                <c:pt idx="47">
                  <c:v>436.16757481699</c:v>
                </c:pt>
                <c:pt idx="48">
                  <c:v>436.70895130942603</c:v>
                </c:pt>
                <c:pt idx="49">
                  <c:v>451.57171664151798</c:v>
                </c:pt>
                <c:pt idx="50">
                  <c:v>448.20025824701997</c:v>
                </c:pt>
                <c:pt idx="51">
                  <c:v>442.24050782260298</c:v>
                </c:pt>
                <c:pt idx="52">
                  <c:v>442.370934414901</c:v>
                </c:pt>
                <c:pt idx="53">
                  <c:v>452.977925184311</c:v>
                </c:pt>
                <c:pt idx="54">
                  <c:v>452.09356503681101</c:v>
                </c:pt>
                <c:pt idx="55">
                  <c:v>454.47992672378803</c:v>
                </c:pt>
                <c:pt idx="56">
                  <c:v>450.72032200031799</c:v>
                </c:pt>
                <c:pt idx="57">
                  <c:v>443.73095426771698</c:v>
                </c:pt>
                <c:pt idx="58">
                  <c:v>439.56649705558198</c:v>
                </c:pt>
                <c:pt idx="59">
                  <c:v>437.87815012889803</c:v>
                </c:pt>
                <c:pt idx="60">
                  <c:v>438.95689839071503</c:v>
                </c:pt>
                <c:pt idx="61">
                  <c:v>456.83884983871201</c:v>
                </c:pt>
                <c:pt idx="62">
                  <c:v>453.87372552460403</c:v>
                </c:pt>
                <c:pt idx="63">
                  <c:v>450.54846264184903</c:v>
                </c:pt>
                <c:pt idx="64">
                  <c:v>448.66661927592099</c:v>
                </c:pt>
                <c:pt idx="65">
                  <c:v>457.19358846095002</c:v>
                </c:pt>
                <c:pt idx="66">
                  <c:v>457.43629224661902</c:v>
                </c:pt>
                <c:pt idx="67">
                  <c:v>460.54804300380903</c:v>
                </c:pt>
                <c:pt idx="68">
                  <c:v>458.15171191062001</c:v>
                </c:pt>
                <c:pt idx="69">
                  <c:v>452.535310564094</c:v>
                </c:pt>
                <c:pt idx="70">
                  <c:v>449.48417764058399</c:v>
                </c:pt>
                <c:pt idx="71">
                  <c:v>450.17353355114602</c:v>
                </c:pt>
                <c:pt idx="72">
                  <c:v>449.854056776194</c:v>
                </c:pt>
                <c:pt idx="73">
                  <c:v>465.15036052664499</c:v>
                </c:pt>
                <c:pt idx="74">
                  <c:v>463.23424621702998</c:v>
                </c:pt>
                <c:pt idx="75">
                  <c:v>458.87294962092</c:v>
                </c:pt>
                <c:pt idx="76">
                  <c:v>459.23458618598897</c:v>
                </c:pt>
                <c:pt idx="77">
                  <c:v>468.236910858729</c:v>
                </c:pt>
                <c:pt idx="78">
                  <c:v>466.60522439803799</c:v>
                </c:pt>
                <c:pt idx="79">
                  <c:v>470.31094514583202</c:v>
                </c:pt>
                <c:pt idx="80">
                  <c:v>466.38995309218501</c:v>
                </c:pt>
                <c:pt idx="81">
                  <c:v>458.00701827358898</c:v>
                </c:pt>
                <c:pt idx="82">
                  <c:v>453.839709853003</c:v>
                </c:pt>
                <c:pt idx="83">
                  <c:v>455.363080578976</c:v>
                </c:pt>
                <c:pt idx="84">
                  <c:v>455.405882144739</c:v>
                </c:pt>
                <c:pt idx="85">
                  <c:v>471.09326288042701</c:v>
                </c:pt>
                <c:pt idx="86">
                  <c:v>468.35825047556602</c:v>
                </c:pt>
                <c:pt idx="87">
                  <c:v>463.67805299578799</c:v>
                </c:pt>
                <c:pt idx="88">
                  <c:v>464.03623657990801</c:v>
                </c:pt>
                <c:pt idx="89">
                  <c:v>472.95521024314098</c:v>
                </c:pt>
                <c:pt idx="90">
                  <c:v>472.02150422499301</c:v>
                </c:pt>
                <c:pt idx="91">
                  <c:v>474.03860813090301</c:v>
                </c:pt>
                <c:pt idx="92">
                  <c:v>470.62129390035398</c:v>
                </c:pt>
                <c:pt idx="93">
                  <c:v>463.50961003757499</c:v>
                </c:pt>
                <c:pt idx="94">
                  <c:v>459.355737384203</c:v>
                </c:pt>
                <c:pt idx="95">
                  <c:v>459.98186268269097</c:v>
                </c:pt>
                <c:pt idx="96">
                  <c:v>460.00204948040198</c:v>
                </c:pt>
                <c:pt idx="97">
                  <c:v>475.125604455239</c:v>
                </c:pt>
                <c:pt idx="98">
                  <c:v>472.60107515275303</c:v>
                </c:pt>
                <c:pt idx="99">
                  <c:v>468.88931114938703</c:v>
                </c:pt>
                <c:pt idx="100">
                  <c:v>466.52499289177399</c:v>
                </c:pt>
                <c:pt idx="101">
                  <c:v>474.50624941443402</c:v>
                </c:pt>
                <c:pt idx="102">
                  <c:v>472.183256108053</c:v>
                </c:pt>
                <c:pt idx="103">
                  <c:v>474.10528583317699</c:v>
                </c:pt>
                <c:pt idx="104">
                  <c:v>470.57993086837598</c:v>
                </c:pt>
                <c:pt idx="105">
                  <c:v>463.82419863123198</c:v>
                </c:pt>
                <c:pt idx="106">
                  <c:v>459.60964201223197</c:v>
                </c:pt>
                <c:pt idx="107">
                  <c:v>457.16732175859102</c:v>
                </c:pt>
                <c:pt idx="108">
                  <c:v>456.28287937234001</c:v>
                </c:pt>
                <c:pt idx="109">
                  <c:v>472.674070763663</c:v>
                </c:pt>
                <c:pt idx="110">
                  <c:v>471.92785383688903</c:v>
                </c:pt>
                <c:pt idx="111">
                  <c:v>461.729428541321</c:v>
                </c:pt>
                <c:pt idx="112">
                  <c:v>460.30168822340403</c:v>
                </c:pt>
                <c:pt idx="113">
                  <c:v>468.75618835760002</c:v>
                </c:pt>
                <c:pt idx="114">
                  <c:v>466.70567820617703</c:v>
                </c:pt>
                <c:pt idx="115">
                  <c:v>468.26522516148998</c:v>
                </c:pt>
                <c:pt idx="116">
                  <c:v>465.63714123511801</c:v>
                </c:pt>
                <c:pt idx="117">
                  <c:v>459.528815758208</c:v>
                </c:pt>
                <c:pt idx="118">
                  <c:v>453.792234691055</c:v>
                </c:pt>
                <c:pt idx="119">
                  <c:v>452.81529590613701</c:v>
                </c:pt>
                <c:pt idx="120">
                  <c:v>451.879020004155</c:v>
                </c:pt>
                <c:pt idx="121">
                  <c:v>466.44613345741197</c:v>
                </c:pt>
                <c:pt idx="122">
                  <c:v>462.303792605186</c:v>
                </c:pt>
                <c:pt idx="123">
                  <c:v>452.250266786228</c:v>
                </c:pt>
                <c:pt idx="124">
                  <c:v>453.345428744115</c:v>
                </c:pt>
                <c:pt idx="125">
                  <c:v>465.07223140951101</c:v>
                </c:pt>
                <c:pt idx="126">
                  <c:v>463.63037429044402</c:v>
                </c:pt>
                <c:pt idx="127">
                  <c:v>468.416626988274</c:v>
                </c:pt>
                <c:pt idx="128">
                  <c:v>465.87299897505602</c:v>
                </c:pt>
                <c:pt idx="129">
                  <c:v>457.64662821886901</c:v>
                </c:pt>
                <c:pt idx="130">
                  <c:v>453.71087571433998</c:v>
                </c:pt>
                <c:pt idx="131">
                  <c:v>451.10305235780999</c:v>
                </c:pt>
                <c:pt idx="132">
                  <c:v>450.43823967633</c:v>
                </c:pt>
                <c:pt idx="133">
                  <c:v>468.21746177918402</c:v>
                </c:pt>
                <c:pt idx="134">
                  <c:v>464.34452470581698</c:v>
                </c:pt>
                <c:pt idx="135">
                  <c:v>459.79389070443</c:v>
                </c:pt>
                <c:pt idx="136">
                  <c:v>460.84756010348701</c:v>
                </c:pt>
                <c:pt idx="137">
                  <c:v>469.66698372748601</c:v>
                </c:pt>
                <c:pt idx="138">
                  <c:v>468.11912937660401</c:v>
                </c:pt>
                <c:pt idx="139">
                  <c:v>471.170211327647</c:v>
                </c:pt>
                <c:pt idx="140">
                  <c:v>468.30470418321801</c:v>
                </c:pt>
                <c:pt idx="141">
                  <c:v>461.85961432652903</c:v>
                </c:pt>
                <c:pt idx="142">
                  <c:v>456.93115452014803</c:v>
                </c:pt>
                <c:pt idx="143">
                  <c:v>454.63709948413299</c:v>
                </c:pt>
                <c:pt idx="144">
                  <c:v>451.98759232566698</c:v>
                </c:pt>
                <c:pt idx="145">
                  <c:v>467.11237207712003</c:v>
                </c:pt>
                <c:pt idx="146">
                  <c:v>464.92198770005399</c:v>
                </c:pt>
                <c:pt idx="147">
                  <c:v>460.24282034500902</c:v>
                </c:pt>
                <c:pt idx="148">
                  <c:v>462.37970869390199</c:v>
                </c:pt>
                <c:pt idx="149">
                  <c:v>470.33980284853499</c:v>
                </c:pt>
                <c:pt idx="150">
                  <c:v>466.70807330333997</c:v>
                </c:pt>
                <c:pt idx="151">
                  <c:v>470.19069582704901</c:v>
                </c:pt>
                <c:pt idx="152">
                  <c:v>467.27448303260502</c:v>
                </c:pt>
                <c:pt idx="153">
                  <c:v>458.95452237724299</c:v>
                </c:pt>
                <c:pt idx="154">
                  <c:v>455.19720129126301</c:v>
                </c:pt>
                <c:pt idx="155">
                  <c:v>453.451097203529</c:v>
                </c:pt>
                <c:pt idx="156">
                  <c:v>454.05199218650898</c:v>
                </c:pt>
                <c:pt idx="157">
                  <c:v>471.55792838774101</c:v>
                </c:pt>
                <c:pt idx="158">
                  <c:v>468.23765356292301</c:v>
                </c:pt>
                <c:pt idx="159">
                  <c:v>460.45340749650802</c:v>
                </c:pt>
                <c:pt idx="160">
                  <c:v>459.74216604533399</c:v>
                </c:pt>
                <c:pt idx="161">
                  <c:v>466.43264549811499</c:v>
                </c:pt>
                <c:pt idx="162">
                  <c:v>466.18127567320403</c:v>
                </c:pt>
                <c:pt idx="163">
                  <c:v>470.00141583386301</c:v>
                </c:pt>
                <c:pt idx="164">
                  <c:v>467.72676544156099</c:v>
                </c:pt>
                <c:pt idx="165">
                  <c:v>460.54951052887498</c:v>
                </c:pt>
                <c:pt idx="166">
                  <c:v>456.17612557671703</c:v>
                </c:pt>
                <c:pt idx="167">
                  <c:v>453.781455904935</c:v>
                </c:pt>
                <c:pt idx="168">
                  <c:v>453.06269306323497</c:v>
                </c:pt>
                <c:pt idx="169">
                  <c:v>468.396557563393</c:v>
                </c:pt>
                <c:pt idx="170">
                  <c:v>466.87972396689702</c:v>
                </c:pt>
                <c:pt idx="171">
                  <c:v>461.63082805748599</c:v>
                </c:pt>
                <c:pt idx="172">
                  <c:v>463.553182021699</c:v>
                </c:pt>
                <c:pt idx="173">
                  <c:v>470.09675229420799</c:v>
                </c:pt>
                <c:pt idx="174">
                  <c:v>468.60140252087803</c:v>
                </c:pt>
                <c:pt idx="175">
                  <c:v>472.78845132091402</c:v>
                </c:pt>
                <c:pt idx="176">
                  <c:v>469.48462608813998</c:v>
                </c:pt>
                <c:pt idx="177">
                  <c:v>461.316758344265</c:v>
                </c:pt>
                <c:pt idx="178">
                  <c:v>456.21485438211101</c:v>
                </c:pt>
                <c:pt idx="179">
                  <c:v>456.33752150287899</c:v>
                </c:pt>
                <c:pt idx="180">
                  <c:v>455.23094248543902</c:v>
                </c:pt>
                <c:pt idx="181">
                  <c:v>473.09025978912302</c:v>
                </c:pt>
                <c:pt idx="182">
                  <c:v>471.17952433041501</c:v>
                </c:pt>
                <c:pt idx="183">
                  <c:v>465.53362144190299</c:v>
                </c:pt>
                <c:pt idx="184">
                  <c:v>466.99168554685502</c:v>
                </c:pt>
                <c:pt idx="185">
                  <c:v>476.22831341422199</c:v>
                </c:pt>
                <c:pt idx="186">
                  <c:v>473.57493758790599</c:v>
                </c:pt>
                <c:pt idx="187">
                  <c:v>478.91426266459803</c:v>
                </c:pt>
                <c:pt idx="188">
                  <c:v>476.52583444225002</c:v>
                </c:pt>
                <c:pt idx="189">
                  <c:v>467.681903478013</c:v>
                </c:pt>
                <c:pt idx="190">
                  <c:v>463.57067478598401</c:v>
                </c:pt>
                <c:pt idx="191">
                  <c:v>463.80360508666899</c:v>
                </c:pt>
                <c:pt idx="192">
                  <c:v>463.50717609002101</c:v>
                </c:pt>
                <c:pt idx="193">
                  <c:v>478.59121650601099</c:v>
                </c:pt>
                <c:pt idx="194">
                  <c:v>475.275110381236</c:v>
                </c:pt>
                <c:pt idx="195">
                  <c:v>470.964143665351</c:v>
                </c:pt>
                <c:pt idx="196">
                  <c:v>471.19995564399602</c:v>
                </c:pt>
                <c:pt idx="197">
                  <c:v>481.496403258957</c:v>
                </c:pt>
                <c:pt idx="198">
                  <c:v>479.84501308609401</c:v>
                </c:pt>
                <c:pt idx="199">
                  <c:v>483.29847251064399</c:v>
                </c:pt>
                <c:pt idx="200">
                  <c:v>479.99628338264301</c:v>
                </c:pt>
                <c:pt idx="201">
                  <c:v>470.57664275381001</c:v>
                </c:pt>
                <c:pt idx="202">
                  <c:v>465.80329797460303</c:v>
                </c:pt>
                <c:pt idx="203">
                  <c:v>465.370485034431</c:v>
                </c:pt>
                <c:pt idx="204">
                  <c:v>465.48114041109699</c:v>
                </c:pt>
                <c:pt idx="205">
                  <c:v>475.18395571040901</c:v>
                </c:pt>
                <c:pt idx="206">
                  <c:v>472.76743821010899</c:v>
                </c:pt>
                <c:pt idx="207">
                  <c:v>467.36347146345599</c:v>
                </c:pt>
                <c:pt idx="208">
                  <c:v>467.50698896872302</c:v>
                </c:pt>
                <c:pt idx="209">
                  <c:v>476.59046198501102</c:v>
                </c:pt>
                <c:pt idx="210">
                  <c:v>473.75972571921398</c:v>
                </c:pt>
                <c:pt idx="211">
                  <c:v>476.83627569547502</c:v>
                </c:pt>
                <c:pt idx="212">
                  <c:v>472.69601132516402</c:v>
                </c:pt>
                <c:pt idx="213">
                  <c:v>465.25042986023499</c:v>
                </c:pt>
                <c:pt idx="214">
                  <c:v>460.58849359154698</c:v>
                </c:pt>
                <c:pt idx="215">
                  <c:v>458.49008729054799</c:v>
                </c:pt>
                <c:pt idx="216">
                  <c:v>460.52320370574199</c:v>
                </c:pt>
                <c:pt idx="217">
                  <c:v>473.81077334257401</c:v>
                </c:pt>
                <c:pt idx="218">
                  <c:v>474.00587594662198</c:v>
                </c:pt>
                <c:pt idx="219">
                  <c:v>471.85829933468801</c:v>
                </c:pt>
                <c:pt idx="220">
                  <c:v>473.41170773202202</c:v>
                </c:pt>
                <c:pt idx="221">
                  <c:v>481.67530347903801</c:v>
                </c:pt>
                <c:pt idx="222">
                  <c:v>479.796060191197</c:v>
                </c:pt>
                <c:pt idx="223">
                  <c:v>482.891288005023</c:v>
                </c:pt>
                <c:pt idx="224">
                  <c:v>478.08485889424003</c:v>
                </c:pt>
                <c:pt idx="225">
                  <c:v>470.067781245974</c:v>
                </c:pt>
                <c:pt idx="226">
                  <c:v>465.99919538643502</c:v>
                </c:pt>
                <c:pt idx="227">
                  <c:v>465.07951457924003</c:v>
                </c:pt>
                <c:pt idx="228">
                  <c:v>464.49662948942</c:v>
                </c:pt>
                <c:pt idx="229">
                  <c:v>486.633559665593</c:v>
                </c:pt>
                <c:pt idx="230">
                  <c:v>488.57613500324999</c:v>
                </c:pt>
                <c:pt idx="231">
                  <c:v>485.16341277204401</c:v>
                </c:pt>
                <c:pt idx="232">
                  <c:v>485.996742424974</c:v>
                </c:pt>
                <c:pt idx="233">
                  <c:v>493.70384615384597</c:v>
                </c:pt>
                <c:pt idx="234">
                  <c:v>492.45643133041</c:v>
                </c:pt>
                <c:pt idx="235">
                  <c:v>496.76643176097298</c:v>
                </c:pt>
                <c:pt idx="236">
                  <c:v>495.56017642519498</c:v>
                </c:pt>
                <c:pt idx="237">
                  <c:v>486.75488685997999</c:v>
                </c:pt>
                <c:pt idx="238">
                  <c:v>482.33622805086901</c:v>
                </c:pt>
                <c:pt idx="239">
                  <c:v>481.81513735689998</c:v>
                </c:pt>
                <c:pt idx="240">
                  <c:v>482.53359506862802</c:v>
                </c:pt>
                <c:pt idx="241">
                  <c:v>502.13113756141598</c:v>
                </c:pt>
                <c:pt idx="242">
                  <c:v>501.699992609155</c:v>
                </c:pt>
                <c:pt idx="243">
                  <c:v>503.86184045002699</c:v>
                </c:pt>
                <c:pt idx="244">
                  <c:v>515.49114557231303</c:v>
                </c:pt>
                <c:pt idx="245">
                  <c:v>519.60885834856197</c:v>
                </c:pt>
                <c:pt idx="246">
                  <c:v>514.82049342814105</c:v>
                </c:pt>
                <c:pt idx="247">
                  <c:v>508.86914318156403</c:v>
                </c:pt>
                <c:pt idx="248">
                  <c:v>505.10049737176303</c:v>
                </c:pt>
                <c:pt idx="249">
                  <c:v>502.391178015798</c:v>
                </c:pt>
                <c:pt idx="250">
                  <c:v>497.83234210381198</c:v>
                </c:pt>
                <c:pt idx="251">
                  <c:v>502.40997078709501</c:v>
                </c:pt>
                <c:pt idx="252">
                  <c:v>503.43867339001201</c:v>
                </c:pt>
                <c:pt idx="253">
                  <c:v>523.61994292713905</c:v>
                </c:pt>
                <c:pt idx="254">
                  <c:v>521.38245773485903</c:v>
                </c:pt>
                <c:pt idx="255">
                  <c:v>513.99610557662004</c:v>
                </c:pt>
                <c:pt idx="256">
                  <c:v>512.731180943043</c:v>
                </c:pt>
                <c:pt idx="257">
                  <c:v>519.77086818064595</c:v>
                </c:pt>
                <c:pt idx="258">
                  <c:v>516.05065281636598</c:v>
                </c:pt>
                <c:pt idx="259">
                  <c:v>517.97082202987303</c:v>
                </c:pt>
                <c:pt idx="260">
                  <c:v>515.57524859744206</c:v>
                </c:pt>
                <c:pt idx="261">
                  <c:v>509.11278601408401</c:v>
                </c:pt>
                <c:pt idx="262">
                  <c:v>504.68349226815297</c:v>
                </c:pt>
                <c:pt idx="263">
                  <c:v>503.989835734574</c:v>
                </c:pt>
                <c:pt idx="264">
                  <c:v>505.52752045896301</c:v>
                </c:pt>
                <c:pt idx="265">
                  <c:v>533.55678607142204</c:v>
                </c:pt>
                <c:pt idx="266">
                  <c:v>533.64381136483996</c:v>
                </c:pt>
                <c:pt idx="267">
                  <c:v>530.01455421566402</c:v>
                </c:pt>
                <c:pt idx="268">
                  <c:v>528.95854025776202</c:v>
                </c:pt>
                <c:pt idx="269">
                  <c:v>536.66132694881901</c:v>
                </c:pt>
                <c:pt idx="270">
                  <c:v>531.78866990593599</c:v>
                </c:pt>
                <c:pt idx="271">
                  <c:v>534.81103189966495</c:v>
                </c:pt>
                <c:pt idx="272">
                  <c:v>529.95630307827798</c:v>
                </c:pt>
                <c:pt idx="273">
                  <c:v>522.00053415321395</c:v>
                </c:pt>
                <c:pt idx="274">
                  <c:v>517.935831603819</c:v>
                </c:pt>
                <c:pt idx="275">
                  <c:v>519.25088565600799</c:v>
                </c:pt>
                <c:pt idx="276">
                  <c:v>520.61519086323301</c:v>
                </c:pt>
                <c:pt idx="277">
                  <c:v>549.89960812338995</c:v>
                </c:pt>
                <c:pt idx="278">
                  <c:v>551.57213993408595</c:v>
                </c:pt>
                <c:pt idx="279">
                  <c:v>551.37831800232095</c:v>
                </c:pt>
                <c:pt idx="280">
                  <c:v>553.44000000000005</c:v>
                </c:pt>
              </c:numCache>
            </c:numRef>
          </c:val>
          <c:smooth val="0"/>
          <c:extLst>
            <c:ext xmlns:c16="http://schemas.microsoft.com/office/drawing/2014/chart" uri="{C3380CC4-5D6E-409C-BE32-E72D297353CC}">
              <c16:uniqueId val="{00000005-D6E6-4647-AE32-3CE36EFFE0E6}"/>
            </c:ext>
          </c:extLst>
        </c:ser>
        <c:ser>
          <c:idx val="3"/>
          <c:order val="3"/>
          <c:tx>
            <c:v>Nacional mujeres</c:v>
          </c:tx>
          <c:spPr>
            <a:ln w="19050" cap="rnd">
              <a:solidFill>
                <a:srgbClr val="7C878E"/>
              </a:solidFill>
              <a:round/>
            </a:ln>
            <a:effectLst/>
          </c:spPr>
          <c:marker>
            <c:symbol val="none"/>
          </c:marker>
          <c:dLbls>
            <c:dLbl>
              <c:idx val="280"/>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D6E6-4647-AE32-3CE36EFFE0E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'F100-101'!$A$7:$A$287</c:f>
              <c:numCache>
                <c:formatCode>mm/dd/yyyy</c:formatCode>
                <c:ptCount val="281"/>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numCache>
            </c:numRef>
          </c:cat>
          <c:val>
            <c:numRef>
              <c:f>'F100-101'!$M$7:$M$287</c:f>
              <c:numCache>
                <c:formatCode>#,###.00</c:formatCode>
                <c:ptCount val="281"/>
                <c:pt idx="0">
                  <c:v>307.21640435235201</c:v>
                </c:pt>
                <c:pt idx="1">
                  <c:v>320.45875121171099</c:v>
                </c:pt>
                <c:pt idx="2">
                  <c:v>318.745572512742</c:v>
                </c:pt>
                <c:pt idx="3">
                  <c:v>320.05785564637102</c:v>
                </c:pt>
                <c:pt idx="4">
                  <c:v>320.76736014515001</c:v>
                </c:pt>
                <c:pt idx="5">
                  <c:v>323.22737286723799</c:v>
                </c:pt>
                <c:pt idx="6">
                  <c:v>324.59665131584001</c:v>
                </c:pt>
                <c:pt idx="7">
                  <c:v>321.56730548805899</c:v>
                </c:pt>
                <c:pt idx="8">
                  <c:v>319.919872485844</c:v>
                </c:pt>
                <c:pt idx="9">
                  <c:v>320.00009023838902</c:v>
                </c:pt>
                <c:pt idx="10">
                  <c:v>321.92920109088402</c:v>
                </c:pt>
                <c:pt idx="11">
                  <c:v>320.73097935701401</c:v>
                </c:pt>
                <c:pt idx="12">
                  <c:v>323.64659727652298</c:v>
                </c:pt>
                <c:pt idx="13">
                  <c:v>337.87611461036403</c:v>
                </c:pt>
                <c:pt idx="14">
                  <c:v>336.936384053371</c:v>
                </c:pt>
                <c:pt idx="15">
                  <c:v>339.20324527242599</c:v>
                </c:pt>
                <c:pt idx="16">
                  <c:v>342.023791685486</c:v>
                </c:pt>
                <c:pt idx="17">
                  <c:v>339.85826677872501</c:v>
                </c:pt>
                <c:pt idx="18">
                  <c:v>344.41709772451998</c:v>
                </c:pt>
                <c:pt idx="19">
                  <c:v>341.84420545076102</c:v>
                </c:pt>
                <c:pt idx="20">
                  <c:v>342.03547544851199</c:v>
                </c:pt>
                <c:pt idx="21">
                  <c:v>341.11660867832302</c:v>
                </c:pt>
                <c:pt idx="22">
                  <c:v>341.65402585024799</c:v>
                </c:pt>
                <c:pt idx="23">
                  <c:v>341.51873612290598</c:v>
                </c:pt>
                <c:pt idx="24">
                  <c:v>346.009415511268</c:v>
                </c:pt>
                <c:pt idx="25">
                  <c:v>357.31993735791502</c:v>
                </c:pt>
                <c:pt idx="26">
                  <c:v>356.76751957464597</c:v>
                </c:pt>
                <c:pt idx="27">
                  <c:v>354.85144567643903</c:v>
                </c:pt>
                <c:pt idx="28">
                  <c:v>351.575228849533</c:v>
                </c:pt>
                <c:pt idx="29">
                  <c:v>355.54891629441801</c:v>
                </c:pt>
                <c:pt idx="30">
                  <c:v>353.74936421068298</c:v>
                </c:pt>
                <c:pt idx="31">
                  <c:v>354.12149657830003</c:v>
                </c:pt>
                <c:pt idx="32">
                  <c:v>353.07574578209199</c:v>
                </c:pt>
                <c:pt idx="33">
                  <c:v>350.670920477636</c:v>
                </c:pt>
                <c:pt idx="34">
                  <c:v>347.86439360961299</c:v>
                </c:pt>
                <c:pt idx="35">
                  <c:v>348.62851340854701</c:v>
                </c:pt>
                <c:pt idx="36">
                  <c:v>349.50129401462402</c:v>
                </c:pt>
                <c:pt idx="37">
                  <c:v>362.29124254446299</c:v>
                </c:pt>
                <c:pt idx="38">
                  <c:v>361.69422492724101</c:v>
                </c:pt>
                <c:pt idx="39">
                  <c:v>360.851332653969</c:v>
                </c:pt>
                <c:pt idx="40">
                  <c:v>360.63963822114698</c:v>
                </c:pt>
                <c:pt idx="41">
                  <c:v>366.18658642831502</c:v>
                </c:pt>
                <c:pt idx="42">
                  <c:v>366.24105298412599</c:v>
                </c:pt>
                <c:pt idx="43">
                  <c:v>367.84829906370697</c:v>
                </c:pt>
                <c:pt idx="44">
                  <c:v>367.24531979453798</c:v>
                </c:pt>
                <c:pt idx="45">
                  <c:v>363.63630670284903</c:v>
                </c:pt>
                <c:pt idx="46">
                  <c:v>361.06500474839697</c:v>
                </c:pt>
                <c:pt idx="47">
                  <c:v>360.99995181344298</c:v>
                </c:pt>
                <c:pt idx="48">
                  <c:v>362.53466076726397</c:v>
                </c:pt>
                <c:pt idx="49">
                  <c:v>373.64389275139098</c:v>
                </c:pt>
                <c:pt idx="50">
                  <c:v>371.12473019667999</c:v>
                </c:pt>
                <c:pt idx="51">
                  <c:v>369.05057020089998</c:v>
                </c:pt>
                <c:pt idx="52">
                  <c:v>368.38063351178602</c:v>
                </c:pt>
                <c:pt idx="53">
                  <c:v>374.69333389181401</c:v>
                </c:pt>
                <c:pt idx="54">
                  <c:v>373.54686550647398</c:v>
                </c:pt>
                <c:pt idx="55">
                  <c:v>375.59310241722801</c:v>
                </c:pt>
                <c:pt idx="56">
                  <c:v>373.22100232591202</c:v>
                </c:pt>
                <c:pt idx="57">
                  <c:v>367.158409122715</c:v>
                </c:pt>
                <c:pt idx="58">
                  <c:v>363.69861453497998</c:v>
                </c:pt>
                <c:pt idx="59">
                  <c:v>362.85051203184599</c:v>
                </c:pt>
                <c:pt idx="60">
                  <c:v>364.78839492121699</c:v>
                </c:pt>
                <c:pt idx="61">
                  <c:v>378.42424001192398</c:v>
                </c:pt>
                <c:pt idx="62">
                  <c:v>376.553266820712</c:v>
                </c:pt>
                <c:pt idx="63">
                  <c:v>376.32711799371702</c:v>
                </c:pt>
                <c:pt idx="64">
                  <c:v>374.83926055932398</c:v>
                </c:pt>
                <c:pt idx="65">
                  <c:v>379.14359724609699</c:v>
                </c:pt>
                <c:pt idx="66">
                  <c:v>378.96185574728202</c:v>
                </c:pt>
                <c:pt idx="67">
                  <c:v>380.22571437373301</c:v>
                </c:pt>
                <c:pt idx="68">
                  <c:v>378.90302601904199</c:v>
                </c:pt>
                <c:pt idx="69">
                  <c:v>375.29113229620702</c:v>
                </c:pt>
                <c:pt idx="70">
                  <c:v>372.77457184025798</c:v>
                </c:pt>
                <c:pt idx="71">
                  <c:v>373.883470891819</c:v>
                </c:pt>
                <c:pt idx="72">
                  <c:v>374.58366214724299</c:v>
                </c:pt>
                <c:pt idx="73">
                  <c:v>387.48056534194399</c:v>
                </c:pt>
                <c:pt idx="74">
                  <c:v>386.44445677153902</c:v>
                </c:pt>
                <c:pt idx="75">
                  <c:v>384.24933024183099</c:v>
                </c:pt>
                <c:pt idx="76">
                  <c:v>383.91876422997899</c:v>
                </c:pt>
                <c:pt idx="77">
                  <c:v>388.05065135278898</c:v>
                </c:pt>
                <c:pt idx="78">
                  <c:v>386.55165160392698</c:v>
                </c:pt>
                <c:pt idx="79">
                  <c:v>388.59758479307101</c:v>
                </c:pt>
                <c:pt idx="80">
                  <c:v>386.37258373652099</c:v>
                </c:pt>
                <c:pt idx="81">
                  <c:v>380.515091766159</c:v>
                </c:pt>
                <c:pt idx="82">
                  <c:v>376.78860370544697</c:v>
                </c:pt>
                <c:pt idx="83">
                  <c:v>377.808026243754</c:v>
                </c:pt>
                <c:pt idx="84">
                  <c:v>378.68590011091402</c:v>
                </c:pt>
                <c:pt idx="85">
                  <c:v>392.30272624266598</c:v>
                </c:pt>
                <c:pt idx="86">
                  <c:v>390.68110471425399</c:v>
                </c:pt>
                <c:pt idx="87">
                  <c:v>388.90500099799698</c:v>
                </c:pt>
                <c:pt idx="88">
                  <c:v>389.25906856110902</c:v>
                </c:pt>
                <c:pt idx="89">
                  <c:v>393.36846129892501</c:v>
                </c:pt>
                <c:pt idx="90">
                  <c:v>392.26558506191202</c:v>
                </c:pt>
                <c:pt idx="91">
                  <c:v>392.87677682344901</c:v>
                </c:pt>
                <c:pt idx="92">
                  <c:v>391.02024028637402</c:v>
                </c:pt>
                <c:pt idx="93">
                  <c:v>385.42332514145301</c:v>
                </c:pt>
                <c:pt idx="94">
                  <c:v>382.74988700114699</c:v>
                </c:pt>
                <c:pt idx="95">
                  <c:v>383.258774360671</c:v>
                </c:pt>
                <c:pt idx="96">
                  <c:v>383.39752989381498</c:v>
                </c:pt>
                <c:pt idx="97">
                  <c:v>397.83347772278302</c:v>
                </c:pt>
                <c:pt idx="98">
                  <c:v>396.49765322155798</c:v>
                </c:pt>
                <c:pt idx="99">
                  <c:v>393.91679564963499</c:v>
                </c:pt>
                <c:pt idx="100">
                  <c:v>392.63444867268902</c:v>
                </c:pt>
                <c:pt idx="101">
                  <c:v>395.38950798386998</c:v>
                </c:pt>
                <c:pt idx="102">
                  <c:v>393.295871235444</c:v>
                </c:pt>
                <c:pt idx="103">
                  <c:v>397.13602073624901</c:v>
                </c:pt>
                <c:pt idx="104">
                  <c:v>394.95135487648503</c:v>
                </c:pt>
                <c:pt idx="105">
                  <c:v>388.17570826850402</c:v>
                </c:pt>
                <c:pt idx="106">
                  <c:v>385.17114064216702</c:v>
                </c:pt>
                <c:pt idx="107">
                  <c:v>383.043170935717</c:v>
                </c:pt>
                <c:pt idx="108">
                  <c:v>383.07607768025298</c:v>
                </c:pt>
                <c:pt idx="109">
                  <c:v>397.47424303699199</c:v>
                </c:pt>
                <c:pt idx="110">
                  <c:v>397.83414811960898</c:v>
                </c:pt>
                <c:pt idx="111">
                  <c:v>391.59818666503298</c:v>
                </c:pt>
                <c:pt idx="112">
                  <c:v>390.70739098040201</c:v>
                </c:pt>
                <c:pt idx="113">
                  <c:v>395.20209195529299</c:v>
                </c:pt>
                <c:pt idx="114">
                  <c:v>394.34764156314299</c:v>
                </c:pt>
                <c:pt idx="115">
                  <c:v>395.72068850661702</c:v>
                </c:pt>
                <c:pt idx="116">
                  <c:v>393.88447405167</c:v>
                </c:pt>
                <c:pt idx="117">
                  <c:v>389.29309818359502</c:v>
                </c:pt>
                <c:pt idx="118">
                  <c:v>386.83721048590201</c:v>
                </c:pt>
                <c:pt idx="119">
                  <c:v>385.61315276023601</c:v>
                </c:pt>
                <c:pt idx="120">
                  <c:v>384.98962180833701</c:v>
                </c:pt>
                <c:pt idx="121">
                  <c:v>397.07368279413998</c:v>
                </c:pt>
                <c:pt idx="122">
                  <c:v>394.24499067263099</c:v>
                </c:pt>
                <c:pt idx="123">
                  <c:v>387.08165310712099</c:v>
                </c:pt>
                <c:pt idx="124">
                  <c:v>388.17877562493697</c:v>
                </c:pt>
                <c:pt idx="125">
                  <c:v>395.52476493953702</c:v>
                </c:pt>
                <c:pt idx="126">
                  <c:v>394.766693677528</c:v>
                </c:pt>
                <c:pt idx="127">
                  <c:v>398.99810307733799</c:v>
                </c:pt>
                <c:pt idx="128">
                  <c:v>399.26204158260799</c:v>
                </c:pt>
                <c:pt idx="129">
                  <c:v>393.00687935712699</c:v>
                </c:pt>
                <c:pt idx="130">
                  <c:v>389.98831554516602</c:v>
                </c:pt>
                <c:pt idx="131">
                  <c:v>386.87126636586299</c:v>
                </c:pt>
                <c:pt idx="132">
                  <c:v>386.55734685846102</c:v>
                </c:pt>
                <c:pt idx="133">
                  <c:v>403.77682804441901</c:v>
                </c:pt>
                <c:pt idx="134">
                  <c:v>399.38044983384401</c:v>
                </c:pt>
                <c:pt idx="135">
                  <c:v>398.56488564527899</c:v>
                </c:pt>
                <c:pt idx="136">
                  <c:v>398.918626279987</c:v>
                </c:pt>
                <c:pt idx="137">
                  <c:v>402.76932644528301</c:v>
                </c:pt>
                <c:pt idx="138">
                  <c:v>401.59388094833901</c:v>
                </c:pt>
                <c:pt idx="139">
                  <c:v>403.68777188283502</c:v>
                </c:pt>
                <c:pt idx="140">
                  <c:v>402.50716348167703</c:v>
                </c:pt>
                <c:pt idx="141">
                  <c:v>399.84606030438601</c:v>
                </c:pt>
                <c:pt idx="142">
                  <c:v>396.308572007078</c:v>
                </c:pt>
                <c:pt idx="143">
                  <c:v>393.48202126019902</c:v>
                </c:pt>
                <c:pt idx="144">
                  <c:v>391.429967331684</c:v>
                </c:pt>
                <c:pt idx="145">
                  <c:v>403.65429858963603</c:v>
                </c:pt>
                <c:pt idx="146">
                  <c:v>402.88442496189703</c:v>
                </c:pt>
                <c:pt idx="147">
                  <c:v>400.757542993313</c:v>
                </c:pt>
                <c:pt idx="148">
                  <c:v>402.34657651035002</c:v>
                </c:pt>
                <c:pt idx="149">
                  <c:v>404.73891216452103</c:v>
                </c:pt>
                <c:pt idx="150">
                  <c:v>401.16268131784102</c:v>
                </c:pt>
                <c:pt idx="151">
                  <c:v>404.03451981814698</c:v>
                </c:pt>
                <c:pt idx="152">
                  <c:v>403.24760534292301</c:v>
                </c:pt>
                <c:pt idx="153">
                  <c:v>396.54976353413099</c:v>
                </c:pt>
                <c:pt idx="154">
                  <c:v>394.95547794021002</c:v>
                </c:pt>
                <c:pt idx="155">
                  <c:v>392.38626427965602</c:v>
                </c:pt>
                <c:pt idx="156">
                  <c:v>392.13943239013901</c:v>
                </c:pt>
                <c:pt idx="157">
                  <c:v>407.32309667143198</c:v>
                </c:pt>
                <c:pt idx="158">
                  <c:v>405.94387069759</c:v>
                </c:pt>
                <c:pt idx="159">
                  <c:v>401.18417845911802</c:v>
                </c:pt>
                <c:pt idx="160">
                  <c:v>401.32665094437198</c:v>
                </c:pt>
                <c:pt idx="161">
                  <c:v>403.16969233293401</c:v>
                </c:pt>
                <c:pt idx="162">
                  <c:v>402.56535029373902</c:v>
                </c:pt>
                <c:pt idx="163">
                  <c:v>406.49026216955201</c:v>
                </c:pt>
                <c:pt idx="164">
                  <c:v>405.52530225270402</c:v>
                </c:pt>
                <c:pt idx="165">
                  <c:v>400.61305834758502</c:v>
                </c:pt>
                <c:pt idx="166">
                  <c:v>397.67445788844202</c:v>
                </c:pt>
                <c:pt idx="167">
                  <c:v>394.49474302103999</c:v>
                </c:pt>
                <c:pt idx="168">
                  <c:v>394.03751317756598</c:v>
                </c:pt>
                <c:pt idx="169">
                  <c:v>407.61632918660001</c:v>
                </c:pt>
                <c:pt idx="170">
                  <c:v>407.05597790293399</c:v>
                </c:pt>
                <c:pt idx="171">
                  <c:v>403.692805227257</c:v>
                </c:pt>
                <c:pt idx="172">
                  <c:v>405.52200263584399</c:v>
                </c:pt>
                <c:pt idx="173">
                  <c:v>407.50626768693002</c:v>
                </c:pt>
                <c:pt idx="174">
                  <c:v>406.11919442127697</c:v>
                </c:pt>
                <c:pt idx="175">
                  <c:v>410.03922311292399</c:v>
                </c:pt>
                <c:pt idx="176">
                  <c:v>407.75829551259397</c:v>
                </c:pt>
                <c:pt idx="177">
                  <c:v>402.576177678688</c:v>
                </c:pt>
                <c:pt idx="178">
                  <c:v>398.73685344099698</c:v>
                </c:pt>
                <c:pt idx="179">
                  <c:v>397.58841150489098</c:v>
                </c:pt>
                <c:pt idx="180">
                  <c:v>396.503338928814</c:v>
                </c:pt>
                <c:pt idx="181">
                  <c:v>414.44209800869299</c:v>
                </c:pt>
                <c:pt idx="182">
                  <c:v>413.392523734392</c:v>
                </c:pt>
                <c:pt idx="183">
                  <c:v>408.78659493342502</c:v>
                </c:pt>
                <c:pt idx="184">
                  <c:v>410.44982790312298</c:v>
                </c:pt>
                <c:pt idx="185">
                  <c:v>414.50239347936099</c:v>
                </c:pt>
                <c:pt idx="186">
                  <c:v>412.29119617006199</c:v>
                </c:pt>
                <c:pt idx="187">
                  <c:v>417.734948272162</c:v>
                </c:pt>
                <c:pt idx="188">
                  <c:v>417.11977909936502</c:v>
                </c:pt>
                <c:pt idx="189">
                  <c:v>409.60930380305598</c:v>
                </c:pt>
                <c:pt idx="190">
                  <c:v>406.52298704940301</c:v>
                </c:pt>
                <c:pt idx="191">
                  <c:v>406.32750610404599</c:v>
                </c:pt>
                <c:pt idx="192">
                  <c:v>405.01018907212898</c:v>
                </c:pt>
                <c:pt idx="193">
                  <c:v>419.32557751899401</c:v>
                </c:pt>
                <c:pt idx="194">
                  <c:v>417.52606038786001</c:v>
                </c:pt>
                <c:pt idx="195">
                  <c:v>414.94185374953798</c:v>
                </c:pt>
                <c:pt idx="196">
                  <c:v>415.41503688310399</c:v>
                </c:pt>
                <c:pt idx="197">
                  <c:v>422.15275201621898</c:v>
                </c:pt>
                <c:pt idx="198">
                  <c:v>420.65296705867303</c:v>
                </c:pt>
                <c:pt idx="199">
                  <c:v>422.94170428672498</c:v>
                </c:pt>
                <c:pt idx="200">
                  <c:v>421.56717322368598</c:v>
                </c:pt>
                <c:pt idx="201">
                  <c:v>413.80911778945602</c:v>
                </c:pt>
                <c:pt idx="202">
                  <c:v>409.77360577249198</c:v>
                </c:pt>
                <c:pt idx="203">
                  <c:v>409.27102930425298</c:v>
                </c:pt>
                <c:pt idx="204">
                  <c:v>408.46751079698601</c:v>
                </c:pt>
                <c:pt idx="205">
                  <c:v>417.95782523280297</c:v>
                </c:pt>
                <c:pt idx="206">
                  <c:v>416.10188265836302</c:v>
                </c:pt>
                <c:pt idx="207">
                  <c:v>411.65333369999399</c:v>
                </c:pt>
                <c:pt idx="208">
                  <c:v>411.40506750509002</c:v>
                </c:pt>
                <c:pt idx="209">
                  <c:v>417.56208403770597</c:v>
                </c:pt>
                <c:pt idx="210">
                  <c:v>414.35221068209597</c:v>
                </c:pt>
                <c:pt idx="211">
                  <c:v>415.91542533551097</c:v>
                </c:pt>
                <c:pt idx="212">
                  <c:v>412.87871359992499</c:v>
                </c:pt>
                <c:pt idx="213">
                  <c:v>407.98411176867802</c:v>
                </c:pt>
                <c:pt idx="214">
                  <c:v>404.52989462226702</c:v>
                </c:pt>
                <c:pt idx="215">
                  <c:v>402.14947991694498</c:v>
                </c:pt>
                <c:pt idx="216">
                  <c:v>403.37741659360501</c:v>
                </c:pt>
                <c:pt idx="217">
                  <c:v>415.83661394765301</c:v>
                </c:pt>
                <c:pt idx="218">
                  <c:v>415.33274753215898</c:v>
                </c:pt>
                <c:pt idx="219">
                  <c:v>414.94836691554599</c:v>
                </c:pt>
                <c:pt idx="220">
                  <c:v>416.65771044751398</c:v>
                </c:pt>
                <c:pt idx="221">
                  <c:v>420.34264712843498</c:v>
                </c:pt>
                <c:pt idx="222">
                  <c:v>417.64022113775701</c:v>
                </c:pt>
                <c:pt idx="223">
                  <c:v>419.512207953705</c:v>
                </c:pt>
                <c:pt idx="224">
                  <c:v>416.10805715877899</c:v>
                </c:pt>
                <c:pt idx="225">
                  <c:v>409.76386981380699</c:v>
                </c:pt>
                <c:pt idx="226">
                  <c:v>406.52501360410099</c:v>
                </c:pt>
                <c:pt idx="227">
                  <c:v>405.253821882056</c:v>
                </c:pt>
                <c:pt idx="228">
                  <c:v>403.666871578334</c:v>
                </c:pt>
                <c:pt idx="229">
                  <c:v>425.03405972378499</c:v>
                </c:pt>
                <c:pt idx="230">
                  <c:v>426.56081277466802</c:v>
                </c:pt>
                <c:pt idx="231">
                  <c:v>425.11032964165599</c:v>
                </c:pt>
                <c:pt idx="232">
                  <c:v>426.02515604022</c:v>
                </c:pt>
                <c:pt idx="233">
                  <c:v>429.53042844826803</c:v>
                </c:pt>
                <c:pt idx="234">
                  <c:v>428.06306198511101</c:v>
                </c:pt>
                <c:pt idx="235">
                  <c:v>429.67999884267101</c:v>
                </c:pt>
                <c:pt idx="236">
                  <c:v>428.61132516639299</c:v>
                </c:pt>
                <c:pt idx="237">
                  <c:v>422.93275682592201</c:v>
                </c:pt>
                <c:pt idx="238">
                  <c:v>419.70425222242397</c:v>
                </c:pt>
                <c:pt idx="239">
                  <c:v>419.24569902986298</c:v>
                </c:pt>
                <c:pt idx="240">
                  <c:v>419.09973011497698</c:v>
                </c:pt>
                <c:pt idx="241">
                  <c:v>438.33974184335898</c:v>
                </c:pt>
                <c:pt idx="242">
                  <c:v>438.424571658449</c:v>
                </c:pt>
                <c:pt idx="243">
                  <c:v>440.88061223534697</c:v>
                </c:pt>
                <c:pt idx="244">
                  <c:v>449.09753675949099</c:v>
                </c:pt>
                <c:pt idx="245">
                  <c:v>451.680283717338</c:v>
                </c:pt>
                <c:pt idx="246">
                  <c:v>449.726864899806</c:v>
                </c:pt>
                <c:pt idx="247">
                  <c:v>444.37941141431799</c:v>
                </c:pt>
                <c:pt idx="248">
                  <c:v>442.14887453994299</c:v>
                </c:pt>
                <c:pt idx="249">
                  <c:v>439.61899485727997</c:v>
                </c:pt>
                <c:pt idx="250">
                  <c:v>436.432311857613</c:v>
                </c:pt>
                <c:pt idx="251">
                  <c:v>439.747280443889</c:v>
                </c:pt>
                <c:pt idx="252">
                  <c:v>440.802519607215</c:v>
                </c:pt>
                <c:pt idx="253">
                  <c:v>460.62062644043198</c:v>
                </c:pt>
                <c:pt idx="254">
                  <c:v>458.87165471972003</c:v>
                </c:pt>
                <c:pt idx="255">
                  <c:v>453.43279287093998</c:v>
                </c:pt>
                <c:pt idx="256">
                  <c:v>452.033639718335</c:v>
                </c:pt>
                <c:pt idx="257">
                  <c:v>454.57257162935099</c:v>
                </c:pt>
                <c:pt idx="258">
                  <c:v>450.34607876621402</c:v>
                </c:pt>
                <c:pt idx="259">
                  <c:v>449.872332119421</c:v>
                </c:pt>
                <c:pt idx="260">
                  <c:v>447.98967620435599</c:v>
                </c:pt>
                <c:pt idx="261">
                  <c:v>444.23739260564901</c:v>
                </c:pt>
                <c:pt idx="262">
                  <c:v>440.75802736217202</c:v>
                </c:pt>
                <c:pt idx="263">
                  <c:v>438.53661031450002</c:v>
                </c:pt>
                <c:pt idx="264">
                  <c:v>439.80752028847098</c:v>
                </c:pt>
                <c:pt idx="265">
                  <c:v>467.18988864595502</c:v>
                </c:pt>
                <c:pt idx="266">
                  <c:v>466.56073642010102</c:v>
                </c:pt>
                <c:pt idx="267">
                  <c:v>465.244968167178</c:v>
                </c:pt>
                <c:pt idx="268">
                  <c:v>464.01680114892099</c:v>
                </c:pt>
                <c:pt idx="269">
                  <c:v>467.517006329428</c:v>
                </c:pt>
                <c:pt idx="270">
                  <c:v>463.19181254301702</c:v>
                </c:pt>
                <c:pt idx="271">
                  <c:v>463.25232399062998</c:v>
                </c:pt>
                <c:pt idx="272">
                  <c:v>459.19247061864399</c:v>
                </c:pt>
                <c:pt idx="273">
                  <c:v>454.08420266354102</c:v>
                </c:pt>
                <c:pt idx="274">
                  <c:v>451.42634590823502</c:v>
                </c:pt>
                <c:pt idx="275">
                  <c:v>451.909644991547</c:v>
                </c:pt>
                <c:pt idx="276">
                  <c:v>452.98200311516598</c:v>
                </c:pt>
                <c:pt idx="277">
                  <c:v>482.50036376201501</c:v>
                </c:pt>
                <c:pt idx="278">
                  <c:v>482.89253159021001</c:v>
                </c:pt>
                <c:pt idx="279">
                  <c:v>485.121738310914</c:v>
                </c:pt>
                <c:pt idx="280">
                  <c:v>487.06</c:v>
                </c:pt>
              </c:numCache>
            </c:numRef>
          </c:val>
          <c:smooth val="0"/>
          <c:extLst>
            <c:ext xmlns:c16="http://schemas.microsoft.com/office/drawing/2014/chart" uri="{C3380CC4-5D6E-409C-BE32-E72D297353CC}">
              <c16:uniqueId val="{00000007-D6E6-4647-AE32-3CE36EFFE0E6}"/>
            </c:ext>
          </c:extLst>
        </c:ser>
        <c:dLbls>
          <c:showLegendKey val="0"/>
          <c:showVal val="0"/>
          <c:showCatName val="0"/>
          <c:showSerName val="0"/>
          <c:showPercent val="0"/>
          <c:showBubbleSize val="0"/>
        </c:dLbls>
        <c:smooth val="0"/>
        <c:axId val="279568655"/>
        <c:axId val="60946047"/>
      </c:lineChart>
      <c:dateAx>
        <c:axId val="279568655"/>
        <c:scaling>
          <c:orientation val="minMax"/>
          <c:max val="45017"/>
          <c:min val="36617"/>
        </c:scaling>
        <c:delete val="0"/>
        <c:axPos val="b"/>
        <c:numFmt formatCode="mmm\ 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60946047"/>
        <c:crosses val="autoZero"/>
        <c:auto val="1"/>
        <c:lblOffset val="100"/>
        <c:baseTimeUnit val="months"/>
        <c:majorUnit val="6"/>
        <c:majorTimeUnit val="months"/>
      </c:dateAx>
      <c:valAx>
        <c:axId val="60946047"/>
        <c:scaling>
          <c:orientation val="minMax"/>
          <c:max val="600"/>
          <c:min val="25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795686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Jalisco</c:v>
          </c:tx>
          <c:spPr>
            <a:ln w="19050" cap="rnd">
              <a:solidFill>
                <a:srgbClr val="FFC000"/>
              </a:solidFill>
              <a:round/>
            </a:ln>
            <a:effectLst/>
          </c:spPr>
          <c:marker>
            <c:symbol val="none"/>
          </c:marker>
          <c:dLbls>
            <c:dLbl>
              <c:idx val="190"/>
              <c:layout>
                <c:manualLayout>
                  <c:x val="4.156862762212394E-2"/>
                  <c:y val="0"/>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6A9C-43F5-8563-171C6BEF6D3B}"/>
                </c:ext>
              </c:extLst>
            </c:dLbl>
            <c:dLbl>
              <c:idx val="268"/>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6A9C-43F5-8563-171C6BEF6D3B}"/>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'F100-101'!$A$19:$A$287</c:f>
              <c:numCache>
                <c:formatCode>mm/dd/yyyy</c:formatCode>
                <c:ptCount val="269"/>
                <c:pt idx="0">
                  <c:v>36861</c:v>
                </c:pt>
                <c:pt idx="1">
                  <c:v>36892</c:v>
                </c:pt>
                <c:pt idx="2">
                  <c:v>36923</c:v>
                </c:pt>
                <c:pt idx="3">
                  <c:v>36951</c:v>
                </c:pt>
                <c:pt idx="4">
                  <c:v>36982</c:v>
                </c:pt>
                <c:pt idx="5">
                  <c:v>37012</c:v>
                </c:pt>
                <c:pt idx="6">
                  <c:v>37043</c:v>
                </c:pt>
                <c:pt idx="7">
                  <c:v>37073</c:v>
                </c:pt>
                <c:pt idx="8">
                  <c:v>37104</c:v>
                </c:pt>
                <c:pt idx="9">
                  <c:v>37135</c:v>
                </c:pt>
                <c:pt idx="10">
                  <c:v>37165</c:v>
                </c:pt>
                <c:pt idx="11">
                  <c:v>37196</c:v>
                </c:pt>
                <c:pt idx="12">
                  <c:v>37226</c:v>
                </c:pt>
                <c:pt idx="13">
                  <c:v>37257</c:v>
                </c:pt>
                <c:pt idx="14">
                  <c:v>37288</c:v>
                </c:pt>
                <c:pt idx="15">
                  <c:v>37316</c:v>
                </c:pt>
                <c:pt idx="16">
                  <c:v>37347</c:v>
                </c:pt>
                <c:pt idx="17">
                  <c:v>37377</c:v>
                </c:pt>
                <c:pt idx="18">
                  <c:v>37408</c:v>
                </c:pt>
                <c:pt idx="19">
                  <c:v>37438</c:v>
                </c:pt>
                <c:pt idx="20">
                  <c:v>37469</c:v>
                </c:pt>
                <c:pt idx="21">
                  <c:v>37500</c:v>
                </c:pt>
                <c:pt idx="22">
                  <c:v>37530</c:v>
                </c:pt>
                <c:pt idx="23">
                  <c:v>37561</c:v>
                </c:pt>
                <c:pt idx="24">
                  <c:v>37591</c:v>
                </c:pt>
                <c:pt idx="25">
                  <c:v>37622</c:v>
                </c:pt>
                <c:pt idx="26">
                  <c:v>37653</c:v>
                </c:pt>
                <c:pt idx="27">
                  <c:v>37681</c:v>
                </c:pt>
                <c:pt idx="28">
                  <c:v>37712</c:v>
                </c:pt>
                <c:pt idx="29">
                  <c:v>37742</c:v>
                </c:pt>
                <c:pt idx="30">
                  <c:v>37773</c:v>
                </c:pt>
                <c:pt idx="31">
                  <c:v>37803</c:v>
                </c:pt>
                <c:pt idx="32">
                  <c:v>37834</c:v>
                </c:pt>
                <c:pt idx="33">
                  <c:v>37865</c:v>
                </c:pt>
                <c:pt idx="34">
                  <c:v>37895</c:v>
                </c:pt>
                <c:pt idx="35">
                  <c:v>37926</c:v>
                </c:pt>
                <c:pt idx="36">
                  <c:v>37956</c:v>
                </c:pt>
                <c:pt idx="37">
                  <c:v>37987</c:v>
                </c:pt>
                <c:pt idx="38">
                  <c:v>38018</c:v>
                </c:pt>
                <c:pt idx="39">
                  <c:v>38047</c:v>
                </c:pt>
                <c:pt idx="40">
                  <c:v>38078</c:v>
                </c:pt>
                <c:pt idx="41">
                  <c:v>38108</c:v>
                </c:pt>
                <c:pt idx="42">
                  <c:v>38139</c:v>
                </c:pt>
                <c:pt idx="43">
                  <c:v>38169</c:v>
                </c:pt>
                <c:pt idx="44">
                  <c:v>38200</c:v>
                </c:pt>
                <c:pt idx="45">
                  <c:v>38231</c:v>
                </c:pt>
                <c:pt idx="46">
                  <c:v>38261</c:v>
                </c:pt>
                <c:pt idx="47">
                  <c:v>38292</c:v>
                </c:pt>
                <c:pt idx="48">
                  <c:v>38322</c:v>
                </c:pt>
                <c:pt idx="49">
                  <c:v>38353</c:v>
                </c:pt>
                <c:pt idx="50">
                  <c:v>38384</c:v>
                </c:pt>
                <c:pt idx="51">
                  <c:v>38412</c:v>
                </c:pt>
                <c:pt idx="52">
                  <c:v>38443</c:v>
                </c:pt>
                <c:pt idx="53">
                  <c:v>38473</c:v>
                </c:pt>
                <c:pt idx="54">
                  <c:v>38504</c:v>
                </c:pt>
                <c:pt idx="55">
                  <c:v>38534</c:v>
                </c:pt>
                <c:pt idx="56">
                  <c:v>38565</c:v>
                </c:pt>
                <c:pt idx="57">
                  <c:v>38596</c:v>
                </c:pt>
                <c:pt idx="58">
                  <c:v>38626</c:v>
                </c:pt>
                <c:pt idx="59">
                  <c:v>38657</c:v>
                </c:pt>
                <c:pt idx="60">
                  <c:v>38687</c:v>
                </c:pt>
                <c:pt idx="61">
                  <c:v>38718</c:v>
                </c:pt>
                <c:pt idx="62">
                  <c:v>38749</c:v>
                </c:pt>
                <c:pt idx="63">
                  <c:v>38777</c:v>
                </c:pt>
                <c:pt idx="64">
                  <c:v>38808</c:v>
                </c:pt>
                <c:pt idx="65">
                  <c:v>38838</c:v>
                </c:pt>
                <c:pt idx="66">
                  <c:v>38869</c:v>
                </c:pt>
                <c:pt idx="67">
                  <c:v>38899</c:v>
                </c:pt>
                <c:pt idx="68">
                  <c:v>38930</c:v>
                </c:pt>
                <c:pt idx="69">
                  <c:v>38961</c:v>
                </c:pt>
                <c:pt idx="70">
                  <c:v>38991</c:v>
                </c:pt>
                <c:pt idx="71">
                  <c:v>39022</c:v>
                </c:pt>
                <c:pt idx="72">
                  <c:v>39052</c:v>
                </c:pt>
                <c:pt idx="73">
                  <c:v>39083</c:v>
                </c:pt>
                <c:pt idx="74">
                  <c:v>39114</c:v>
                </c:pt>
                <c:pt idx="75">
                  <c:v>39142</c:v>
                </c:pt>
                <c:pt idx="76">
                  <c:v>39173</c:v>
                </c:pt>
                <c:pt idx="77">
                  <c:v>39203</c:v>
                </c:pt>
                <c:pt idx="78">
                  <c:v>39234</c:v>
                </c:pt>
                <c:pt idx="79">
                  <c:v>39264</c:v>
                </c:pt>
                <c:pt idx="80">
                  <c:v>39295</c:v>
                </c:pt>
                <c:pt idx="81">
                  <c:v>39326</c:v>
                </c:pt>
                <c:pt idx="82">
                  <c:v>39356</c:v>
                </c:pt>
                <c:pt idx="83">
                  <c:v>39387</c:v>
                </c:pt>
                <c:pt idx="84">
                  <c:v>39417</c:v>
                </c:pt>
                <c:pt idx="85">
                  <c:v>39448</c:v>
                </c:pt>
                <c:pt idx="86">
                  <c:v>39479</c:v>
                </c:pt>
                <c:pt idx="87">
                  <c:v>39508</c:v>
                </c:pt>
                <c:pt idx="88">
                  <c:v>39539</c:v>
                </c:pt>
                <c:pt idx="89">
                  <c:v>39569</c:v>
                </c:pt>
                <c:pt idx="90">
                  <c:v>39600</c:v>
                </c:pt>
                <c:pt idx="91">
                  <c:v>39630</c:v>
                </c:pt>
                <c:pt idx="92">
                  <c:v>39661</c:v>
                </c:pt>
                <c:pt idx="93">
                  <c:v>39692</c:v>
                </c:pt>
                <c:pt idx="94">
                  <c:v>39722</c:v>
                </c:pt>
                <c:pt idx="95">
                  <c:v>39753</c:v>
                </c:pt>
                <c:pt idx="96">
                  <c:v>39783</c:v>
                </c:pt>
                <c:pt idx="97">
                  <c:v>39814</c:v>
                </c:pt>
                <c:pt idx="98">
                  <c:v>39845</c:v>
                </c:pt>
                <c:pt idx="99">
                  <c:v>39873</c:v>
                </c:pt>
                <c:pt idx="100">
                  <c:v>39904</c:v>
                </c:pt>
                <c:pt idx="101">
                  <c:v>39934</c:v>
                </c:pt>
                <c:pt idx="102">
                  <c:v>39965</c:v>
                </c:pt>
                <c:pt idx="103">
                  <c:v>39995</c:v>
                </c:pt>
                <c:pt idx="104">
                  <c:v>40026</c:v>
                </c:pt>
                <c:pt idx="105">
                  <c:v>40057</c:v>
                </c:pt>
                <c:pt idx="106">
                  <c:v>40087</c:v>
                </c:pt>
                <c:pt idx="107">
                  <c:v>40118</c:v>
                </c:pt>
                <c:pt idx="108">
                  <c:v>40148</c:v>
                </c:pt>
                <c:pt idx="109">
                  <c:v>40179</c:v>
                </c:pt>
                <c:pt idx="110">
                  <c:v>40210</c:v>
                </c:pt>
                <c:pt idx="111">
                  <c:v>40238</c:v>
                </c:pt>
                <c:pt idx="112">
                  <c:v>40269</c:v>
                </c:pt>
                <c:pt idx="113">
                  <c:v>40299</c:v>
                </c:pt>
                <c:pt idx="114">
                  <c:v>40330</c:v>
                </c:pt>
                <c:pt idx="115">
                  <c:v>40360</c:v>
                </c:pt>
                <c:pt idx="116">
                  <c:v>40391</c:v>
                </c:pt>
                <c:pt idx="117">
                  <c:v>40422</c:v>
                </c:pt>
                <c:pt idx="118">
                  <c:v>40452</c:v>
                </c:pt>
                <c:pt idx="119">
                  <c:v>40483</c:v>
                </c:pt>
                <c:pt idx="120">
                  <c:v>40513</c:v>
                </c:pt>
                <c:pt idx="121">
                  <c:v>40544</c:v>
                </c:pt>
                <c:pt idx="122">
                  <c:v>40575</c:v>
                </c:pt>
                <c:pt idx="123">
                  <c:v>40603</c:v>
                </c:pt>
                <c:pt idx="124">
                  <c:v>40634</c:v>
                </c:pt>
                <c:pt idx="125">
                  <c:v>40664</c:v>
                </c:pt>
                <c:pt idx="126">
                  <c:v>40695</c:v>
                </c:pt>
                <c:pt idx="127">
                  <c:v>40725</c:v>
                </c:pt>
                <c:pt idx="128">
                  <c:v>40756</c:v>
                </c:pt>
                <c:pt idx="129">
                  <c:v>40787</c:v>
                </c:pt>
                <c:pt idx="130">
                  <c:v>40817</c:v>
                </c:pt>
                <c:pt idx="131">
                  <c:v>40848</c:v>
                </c:pt>
                <c:pt idx="132">
                  <c:v>40878</c:v>
                </c:pt>
                <c:pt idx="133">
                  <c:v>40909</c:v>
                </c:pt>
                <c:pt idx="134">
                  <c:v>40940</c:v>
                </c:pt>
                <c:pt idx="135">
                  <c:v>40969</c:v>
                </c:pt>
                <c:pt idx="136">
                  <c:v>41000</c:v>
                </c:pt>
                <c:pt idx="137">
                  <c:v>41030</c:v>
                </c:pt>
                <c:pt idx="138">
                  <c:v>41061</c:v>
                </c:pt>
                <c:pt idx="139">
                  <c:v>41091</c:v>
                </c:pt>
                <c:pt idx="140">
                  <c:v>41122</c:v>
                </c:pt>
                <c:pt idx="141">
                  <c:v>41153</c:v>
                </c:pt>
                <c:pt idx="142">
                  <c:v>41183</c:v>
                </c:pt>
                <c:pt idx="143">
                  <c:v>41214</c:v>
                </c:pt>
                <c:pt idx="144">
                  <c:v>41244</c:v>
                </c:pt>
                <c:pt idx="145">
                  <c:v>41275</c:v>
                </c:pt>
                <c:pt idx="146">
                  <c:v>41306</c:v>
                </c:pt>
                <c:pt idx="147">
                  <c:v>41334</c:v>
                </c:pt>
                <c:pt idx="148">
                  <c:v>41365</c:v>
                </c:pt>
                <c:pt idx="149">
                  <c:v>41395</c:v>
                </c:pt>
                <c:pt idx="150">
                  <c:v>41426</c:v>
                </c:pt>
                <c:pt idx="151">
                  <c:v>41456</c:v>
                </c:pt>
                <c:pt idx="152">
                  <c:v>41487</c:v>
                </c:pt>
                <c:pt idx="153">
                  <c:v>41518</c:v>
                </c:pt>
                <c:pt idx="154">
                  <c:v>41548</c:v>
                </c:pt>
                <c:pt idx="155">
                  <c:v>41579</c:v>
                </c:pt>
                <c:pt idx="156">
                  <c:v>41609</c:v>
                </c:pt>
                <c:pt idx="157">
                  <c:v>41640</c:v>
                </c:pt>
                <c:pt idx="158">
                  <c:v>41671</c:v>
                </c:pt>
                <c:pt idx="159">
                  <c:v>41699</c:v>
                </c:pt>
                <c:pt idx="160">
                  <c:v>41730</c:v>
                </c:pt>
                <c:pt idx="161">
                  <c:v>41760</c:v>
                </c:pt>
                <c:pt idx="162">
                  <c:v>41791</c:v>
                </c:pt>
                <c:pt idx="163">
                  <c:v>41821</c:v>
                </c:pt>
                <c:pt idx="164">
                  <c:v>41852</c:v>
                </c:pt>
                <c:pt idx="165">
                  <c:v>41883</c:v>
                </c:pt>
                <c:pt idx="166">
                  <c:v>41913</c:v>
                </c:pt>
                <c:pt idx="167">
                  <c:v>41944</c:v>
                </c:pt>
                <c:pt idx="168">
                  <c:v>41974</c:v>
                </c:pt>
                <c:pt idx="169">
                  <c:v>42005</c:v>
                </c:pt>
                <c:pt idx="170">
                  <c:v>42036</c:v>
                </c:pt>
                <c:pt idx="171">
                  <c:v>42064</c:v>
                </c:pt>
                <c:pt idx="172">
                  <c:v>42095</c:v>
                </c:pt>
                <c:pt idx="173">
                  <c:v>42125</c:v>
                </c:pt>
                <c:pt idx="174">
                  <c:v>42156</c:v>
                </c:pt>
                <c:pt idx="175">
                  <c:v>42186</c:v>
                </c:pt>
                <c:pt idx="176">
                  <c:v>42217</c:v>
                </c:pt>
                <c:pt idx="177">
                  <c:v>42248</c:v>
                </c:pt>
                <c:pt idx="178">
                  <c:v>42278</c:v>
                </c:pt>
                <c:pt idx="179">
                  <c:v>42309</c:v>
                </c:pt>
                <c:pt idx="180">
                  <c:v>42339</c:v>
                </c:pt>
                <c:pt idx="181">
                  <c:v>42370</c:v>
                </c:pt>
                <c:pt idx="182">
                  <c:v>42401</c:v>
                </c:pt>
                <c:pt idx="183">
                  <c:v>42430</c:v>
                </c:pt>
                <c:pt idx="184">
                  <c:v>42461</c:v>
                </c:pt>
                <c:pt idx="185">
                  <c:v>42491</c:v>
                </c:pt>
                <c:pt idx="186">
                  <c:v>42522</c:v>
                </c:pt>
                <c:pt idx="187">
                  <c:v>42552</c:v>
                </c:pt>
                <c:pt idx="188">
                  <c:v>42583</c:v>
                </c:pt>
                <c:pt idx="189">
                  <c:v>42614</c:v>
                </c:pt>
                <c:pt idx="190">
                  <c:v>42644</c:v>
                </c:pt>
                <c:pt idx="191">
                  <c:v>42675</c:v>
                </c:pt>
                <c:pt idx="192">
                  <c:v>42705</c:v>
                </c:pt>
                <c:pt idx="193">
                  <c:v>42736</c:v>
                </c:pt>
                <c:pt idx="194">
                  <c:v>42767</c:v>
                </c:pt>
                <c:pt idx="195">
                  <c:v>42795</c:v>
                </c:pt>
                <c:pt idx="196">
                  <c:v>42826</c:v>
                </c:pt>
                <c:pt idx="197">
                  <c:v>42856</c:v>
                </c:pt>
                <c:pt idx="198">
                  <c:v>42887</c:v>
                </c:pt>
                <c:pt idx="199">
                  <c:v>42917</c:v>
                </c:pt>
                <c:pt idx="200">
                  <c:v>42948</c:v>
                </c:pt>
                <c:pt idx="201">
                  <c:v>42979</c:v>
                </c:pt>
                <c:pt idx="202">
                  <c:v>43009</c:v>
                </c:pt>
                <c:pt idx="203">
                  <c:v>43040</c:v>
                </c:pt>
                <c:pt idx="204">
                  <c:v>43070</c:v>
                </c:pt>
                <c:pt idx="205">
                  <c:v>43101</c:v>
                </c:pt>
                <c:pt idx="206">
                  <c:v>43132</c:v>
                </c:pt>
                <c:pt idx="207">
                  <c:v>43160</c:v>
                </c:pt>
                <c:pt idx="208">
                  <c:v>43191</c:v>
                </c:pt>
                <c:pt idx="209">
                  <c:v>43221</c:v>
                </c:pt>
                <c:pt idx="210">
                  <c:v>43252</c:v>
                </c:pt>
                <c:pt idx="211">
                  <c:v>43282</c:v>
                </c:pt>
                <c:pt idx="212">
                  <c:v>43313</c:v>
                </c:pt>
                <c:pt idx="213">
                  <c:v>43344</c:v>
                </c:pt>
                <c:pt idx="214">
                  <c:v>43374</c:v>
                </c:pt>
                <c:pt idx="215">
                  <c:v>43405</c:v>
                </c:pt>
                <c:pt idx="216">
                  <c:v>43435</c:v>
                </c:pt>
                <c:pt idx="217">
                  <c:v>43466</c:v>
                </c:pt>
                <c:pt idx="218">
                  <c:v>43497</c:v>
                </c:pt>
                <c:pt idx="219">
                  <c:v>43525</c:v>
                </c:pt>
                <c:pt idx="220">
                  <c:v>43556</c:v>
                </c:pt>
                <c:pt idx="221">
                  <c:v>43586</c:v>
                </c:pt>
                <c:pt idx="222">
                  <c:v>43617</c:v>
                </c:pt>
                <c:pt idx="223">
                  <c:v>43647</c:v>
                </c:pt>
                <c:pt idx="224">
                  <c:v>43678</c:v>
                </c:pt>
                <c:pt idx="225">
                  <c:v>43709</c:v>
                </c:pt>
                <c:pt idx="226">
                  <c:v>43739</c:v>
                </c:pt>
                <c:pt idx="227">
                  <c:v>43770</c:v>
                </c:pt>
                <c:pt idx="228">
                  <c:v>43800</c:v>
                </c:pt>
                <c:pt idx="229">
                  <c:v>43831</c:v>
                </c:pt>
                <c:pt idx="230">
                  <c:v>43862</c:v>
                </c:pt>
                <c:pt idx="231">
                  <c:v>43891</c:v>
                </c:pt>
                <c:pt idx="232">
                  <c:v>43922</c:v>
                </c:pt>
                <c:pt idx="233">
                  <c:v>43952</c:v>
                </c:pt>
                <c:pt idx="234">
                  <c:v>43983</c:v>
                </c:pt>
                <c:pt idx="235">
                  <c:v>44013</c:v>
                </c:pt>
                <c:pt idx="236">
                  <c:v>44044</c:v>
                </c:pt>
                <c:pt idx="237">
                  <c:v>44075</c:v>
                </c:pt>
                <c:pt idx="238">
                  <c:v>44105</c:v>
                </c:pt>
                <c:pt idx="239">
                  <c:v>44136</c:v>
                </c:pt>
                <c:pt idx="240">
                  <c:v>44166</c:v>
                </c:pt>
                <c:pt idx="241">
                  <c:v>44197</c:v>
                </c:pt>
                <c:pt idx="242">
                  <c:v>44228</c:v>
                </c:pt>
                <c:pt idx="243">
                  <c:v>44256</c:v>
                </c:pt>
                <c:pt idx="244">
                  <c:v>44287</c:v>
                </c:pt>
                <c:pt idx="245">
                  <c:v>44317</c:v>
                </c:pt>
                <c:pt idx="246">
                  <c:v>44348</c:v>
                </c:pt>
                <c:pt idx="247">
                  <c:v>44378</c:v>
                </c:pt>
                <c:pt idx="248">
                  <c:v>44409</c:v>
                </c:pt>
                <c:pt idx="249">
                  <c:v>44440</c:v>
                </c:pt>
                <c:pt idx="250">
                  <c:v>44470</c:v>
                </c:pt>
                <c:pt idx="251">
                  <c:v>44501</c:v>
                </c:pt>
                <c:pt idx="252">
                  <c:v>44531</c:v>
                </c:pt>
                <c:pt idx="253">
                  <c:v>44562</c:v>
                </c:pt>
                <c:pt idx="254">
                  <c:v>44593</c:v>
                </c:pt>
                <c:pt idx="255">
                  <c:v>44621</c:v>
                </c:pt>
                <c:pt idx="256">
                  <c:v>44652</c:v>
                </c:pt>
                <c:pt idx="257">
                  <c:v>44682</c:v>
                </c:pt>
                <c:pt idx="258">
                  <c:v>44713</c:v>
                </c:pt>
                <c:pt idx="259">
                  <c:v>44743</c:v>
                </c:pt>
                <c:pt idx="260">
                  <c:v>44774</c:v>
                </c:pt>
                <c:pt idx="261">
                  <c:v>44805</c:v>
                </c:pt>
                <c:pt idx="262">
                  <c:v>44835</c:v>
                </c:pt>
                <c:pt idx="263">
                  <c:v>44866</c:v>
                </c:pt>
                <c:pt idx="264">
                  <c:v>44896</c:v>
                </c:pt>
                <c:pt idx="265">
                  <c:v>44927</c:v>
                </c:pt>
                <c:pt idx="266">
                  <c:v>44958</c:v>
                </c:pt>
                <c:pt idx="267">
                  <c:v>44986</c:v>
                </c:pt>
                <c:pt idx="268">
                  <c:v>45017</c:v>
                </c:pt>
              </c:numCache>
            </c:numRef>
          </c:cat>
          <c:val>
            <c:numRef>
              <c:f>'F100-101'!$V$19:$V$287</c:f>
              <c:numCache>
                <c:formatCode>0.00%</c:formatCode>
                <c:ptCount val="269"/>
                <c:pt idx="0">
                  <c:v>0.227528340623047</c:v>
                </c:pt>
                <c:pt idx="1">
                  <c:v>0.25629349600481199</c:v>
                </c:pt>
                <c:pt idx="2">
                  <c:v>0.215724441435342</c:v>
                </c:pt>
                <c:pt idx="3">
                  <c:v>0.225323521948744</c:v>
                </c:pt>
                <c:pt idx="4">
                  <c:v>0.22674660671163299</c:v>
                </c:pt>
                <c:pt idx="5">
                  <c:v>0.232383181476219</c:v>
                </c:pt>
                <c:pt idx="6">
                  <c:v>0.24210178998597701</c:v>
                </c:pt>
                <c:pt idx="7">
                  <c:v>0.22600313092197399</c:v>
                </c:pt>
                <c:pt idx="8">
                  <c:v>0.21994613564025101</c:v>
                </c:pt>
                <c:pt idx="9">
                  <c:v>0.218445022771633</c:v>
                </c:pt>
                <c:pt idx="10">
                  <c:v>0.209711243748992</c:v>
                </c:pt>
                <c:pt idx="11">
                  <c:v>0.20702091849002199</c:v>
                </c:pt>
                <c:pt idx="12">
                  <c:v>0.20186039115916701</c:v>
                </c:pt>
                <c:pt idx="13">
                  <c:v>0.22357910906298001</c:v>
                </c:pt>
                <c:pt idx="14">
                  <c:v>0.22023992617656099</c:v>
                </c:pt>
                <c:pt idx="15">
                  <c:v>0.196932702578971</c:v>
                </c:pt>
                <c:pt idx="16">
                  <c:v>0.19426654467825499</c:v>
                </c:pt>
                <c:pt idx="17">
                  <c:v>0.20278090943254401</c:v>
                </c:pt>
                <c:pt idx="18">
                  <c:v>0.204829246276516</c:v>
                </c:pt>
                <c:pt idx="19">
                  <c:v>0.202467667608146</c:v>
                </c:pt>
                <c:pt idx="20">
                  <c:v>0.199406528189911</c:v>
                </c:pt>
                <c:pt idx="21">
                  <c:v>0.19778174780407901</c:v>
                </c:pt>
                <c:pt idx="22">
                  <c:v>0.195402298850575</c:v>
                </c:pt>
                <c:pt idx="23">
                  <c:v>0.193136531365314</c:v>
                </c:pt>
                <c:pt idx="24">
                  <c:v>0.190340076223981</c:v>
                </c:pt>
                <c:pt idx="25">
                  <c:v>0.202106461713635</c:v>
                </c:pt>
                <c:pt idx="26">
                  <c:v>0.19791370990633</c:v>
                </c:pt>
                <c:pt idx="27">
                  <c:v>0.18763672288476499</c:v>
                </c:pt>
                <c:pt idx="28">
                  <c:v>0.18468563400070201</c:v>
                </c:pt>
                <c:pt idx="29">
                  <c:v>0.19227319765436399</c:v>
                </c:pt>
                <c:pt idx="30">
                  <c:v>0.18839599675412499</c:v>
                </c:pt>
                <c:pt idx="31">
                  <c:v>0.19836773236206701</c:v>
                </c:pt>
                <c:pt idx="32">
                  <c:v>0.199055011812352</c:v>
                </c:pt>
                <c:pt idx="33">
                  <c:v>0.190221439696621</c:v>
                </c:pt>
                <c:pt idx="34">
                  <c:v>0.191865605658709</c:v>
                </c:pt>
                <c:pt idx="35">
                  <c:v>0.19317645472321501</c:v>
                </c:pt>
                <c:pt idx="36">
                  <c:v>0.18491776975531499</c:v>
                </c:pt>
                <c:pt idx="37">
                  <c:v>0.199169316633137</c:v>
                </c:pt>
                <c:pt idx="38">
                  <c:v>0.19705519880651201</c:v>
                </c:pt>
                <c:pt idx="39">
                  <c:v>0.18334405144694499</c:v>
                </c:pt>
                <c:pt idx="40">
                  <c:v>0.181224803225187</c:v>
                </c:pt>
                <c:pt idx="41">
                  <c:v>0.19047317813765199</c:v>
                </c:pt>
                <c:pt idx="42">
                  <c:v>0.194305599493831</c:v>
                </c:pt>
                <c:pt idx="43">
                  <c:v>0.19866465104560399</c:v>
                </c:pt>
                <c:pt idx="44">
                  <c:v>0.19617706237424601</c:v>
                </c:pt>
                <c:pt idx="45">
                  <c:v>0.19099496221662501</c:v>
                </c:pt>
                <c:pt idx="46">
                  <c:v>0.19137789560058099</c:v>
                </c:pt>
                <c:pt idx="47">
                  <c:v>0.18941626434259201</c:v>
                </c:pt>
                <c:pt idx="48">
                  <c:v>0.186403645670766</c:v>
                </c:pt>
                <c:pt idx="49">
                  <c:v>0.19841656516443401</c:v>
                </c:pt>
                <c:pt idx="50">
                  <c:v>0.19478779760092599</c:v>
                </c:pt>
                <c:pt idx="51">
                  <c:v>0.18132822324690101</c:v>
                </c:pt>
                <c:pt idx="52">
                  <c:v>0.181231320980275</c:v>
                </c:pt>
                <c:pt idx="53">
                  <c:v>0.18913432835820901</c:v>
                </c:pt>
                <c:pt idx="54">
                  <c:v>0.18716927284618601</c:v>
                </c:pt>
                <c:pt idx="55">
                  <c:v>0.19413119206471</c:v>
                </c:pt>
                <c:pt idx="56">
                  <c:v>0.19173242256506901</c:v>
                </c:pt>
                <c:pt idx="57">
                  <c:v>0.18550245170437801</c:v>
                </c:pt>
                <c:pt idx="58">
                  <c:v>0.18702856803468501</c:v>
                </c:pt>
                <c:pt idx="59">
                  <c:v>0.18358684117439</c:v>
                </c:pt>
                <c:pt idx="60">
                  <c:v>0.179886103446251</c:v>
                </c:pt>
                <c:pt idx="61">
                  <c:v>0.19327248722805801</c:v>
                </c:pt>
                <c:pt idx="62">
                  <c:v>0.19141364862537999</c:v>
                </c:pt>
                <c:pt idx="63">
                  <c:v>0.17759562841530099</c:v>
                </c:pt>
                <c:pt idx="64">
                  <c:v>0.17936534871881901</c:v>
                </c:pt>
                <c:pt idx="65">
                  <c:v>0.193626758573931</c:v>
                </c:pt>
                <c:pt idx="66">
                  <c:v>0.191016949152542</c:v>
                </c:pt>
                <c:pt idx="67">
                  <c:v>0.19265232974910401</c:v>
                </c:pt>
                <c:pt idx="68">
                  <c:v>0.189319301388267</c:v>
                </c:pt>
                <c:pt idx="69">
                  <c:v>0.18372053777352801</c:v>
                </c:pt>
                <c:pt idx="70">
                  <c:v>0.18399954832881699</c:v>
                </c:pt>
                <c:pt idx="71">
                  <c:v>0.18376954548002</c:v>
                </c:pt>
                <c:pt idx="72">
                  <c:v>0.177439092223829</c:v>
                </c:pt>
                <c:pt idx="73">
                  <c:v>0.185102804752346</c:v>
                </c:pt>
                <c:pt idx="74">
                  <c:v>0.18444022770398499</c:v>
                </c:pt>
                <c:pt idx="75">
                  <c:v>0.17357204673301599</c:v>
                </c:pt>
                <c:pt idx="76">
                  <c:v>0.171654645279363</c:v>
                </c:pt>
                <c:pt idx="77">
                  <c:v>0.18685864718207701</c:v>
                </c:pt>
                <c:pt idx="78">
                  <c:v>0.18541342907668401</c:v>
                </c:pt>
                <c:pt idx="79">
                  <c:v>0.18281670803189501</c:v>
                </c:pt>
                <c:pt idx="80">
                  <c:v>0.18153000845308501</c:v>
                </c:pt>
                <c:pt idx="81">
                  <c:v>0.17848958055747999</c:v>
                </c:pt>
                <c:pt idx="82">
                  <c:v>0.17725376965030501</c:v>
                </c:pt>
                <c:pt idx="83">
                  <c:v>0.17723129107483601</c:v>
                </c:pt>
                <c:pt idx="84">
                  <c:v>0.17507919746568101</c:v>
                </c:pt>
                <c:pt idx="85">
                  <c:v>0.179995888157895</c:v>
                </c:pt>
                <c:pt idx="86">
                  <c:v>0.17859160717037301</c:v>
                </c:pt>
                <c:pt idx="87">
                  <c:v>0.17463786531130901</c:v>
                </c:pt>
                <c:pt idx="88">
                  <c:v>0.172033165471285</c:v>
                </c:pt>
                <c:pt idx="89">
                  <c:v>0.185361409192144</c:v>
                </c:pt>
                <c:pt idx="90">
                  <c:v>0.18259420143448801</c:v>
                </c:pt>
                <c:pt idx="91">
                  <c:v>0.18243310953001299</c:v>
                </c:pt>
                <c:pt idx="92">
                  <c:v>0.17818363772829601</c:v>
                </c:pt>
                <c:pt idx="93">
                  <c:v>0.178429298272127</c:v>
                </c:pt>
                <c:pt idx="94">
                  <c:v>0.17817888474336999</c:v>
                </c:pt>
                <c:pt idx="95">
                  <c:v>0.177104645940416</c:v>
                </c:pt>
                <c:pt idx="96">
                  <c:v>0.17169811320754699</c:v>
                </c:pt>
                <c:pt idx="97">
                  <c:v>0.180461395893284</c:v>
                </c:pt>
                <c:pt idx="98">
                  <c:v>0.17909722559642399</c:v>
                </c:pt>
                <c:pt idx="99">
                  <c:v>0.168616788852745</c:v>
                </c:pt>
                <c:pt idx="100">
                  <c:v>0.17150063051702399</c:v>
                </c:pt>
                <c:pt idx="101">
                  <c:v>0.17737120847376001</c:v>
                </c:pt>
                <c:pt idx="102">
                  <c:v>0.17358036573628499</c:v>
                </c:pt>
                <c:pt idx="103">
                  <c:v>0.17233288642022601</c:v>
                </c:pt>
                <c:pt idx="104">
                  <c:v>0.17170217859707901</c:v>
                </c:pt>
                <c:pt idx="105">
                  <c:v>0.17025149700598799</c:v>
                </c:pt>
                <c:pt idx="106">
                  <c:v>0.17136104948393899</c:v>
                </c:pt>
                <c:pt idx="107">
                  <c:v>0.167048710601719</c:v>
                </c:pt>
                <c:pt idx="108">
                  <c:v>0.16362768496420099</c:v>
                </c:pt>
                <c:pt idx="109">
                  <c:v>0.17304121797252101</c:v>
                </c:pt>
                <c:pt idx="110">
                  <c:v>0.17114653814069899</c:v>
                </c:pt>
                <c:pt idx="111">
                  <c:v>0.16093931643803799</c:v>
                </c:pt>
                <c:pt idx="112">
                  <c:v>0.157650336661249</c:v>
                </c:pt>
                <c:pt idx="113">
                  <c:v>0.16841767215671899</c:v>
                </c:pt>
                <c:pt idx="114">
                  <c:v>0.16481345340930001</c:v>
                </c:pt>
                <c:pt idx="115">
                  <c:v>0.132403424151567</c:v>
                </c:pt>
                <c:pt idx="116">
                  <c:v>8.54082223508974E-2</c:v>
                </c:pt>
                <c:pt idx="117">
                  <c:v>8.3006099089314195E-2</c:v>
                </c:pt>
                <c:pt idx="118">
                  <c:v>0.102971399212194</c:v>
                </c:pt>
                <c:pt idx="119">
                  <c:v>0.10983676975945</c:v>
                </c:pt>
                <c:pt idx="120">
                  <c:v>0.105082711922516</c:v>
                </c:pt>
                <c:pt idx="121">
                  <c:v>0.12230607966456999</c:v>
                </c:pt>
                <c:pt idx="122">
                  <c:v>0.12541087231352699</c:v>
                </c:pt>
                <c:pt idx="123">
                  <c:v>9.2810722989439695E-2</c:v>
                </c:pt>
                <c:pt idx="124">
                  <c:v>9.7454870710684594E-2</c:v>
                </c:pt>
                <c:pt idx="125">
                  <c:v>0.136016215531439</c:v>
                </c:pt>
                <c:pt idx="126">
                  <c:v>0.13192545538681599</c:v>
                </c:pt>
                <c:pt idx="127">
                  <c:v>0.122072683870437</c:v>
                </c:pt>
                <c:pt idx="128">
                  <c:v>0.119193834233195</c:v>
                </c:pt>
                <c:pt idx="129">
                  <c:v>7.7367296891068804E-2</c:v>
                </c:pt>
                <c:pt idx="130">
                  <c:v>7.5292716808890797E-2</c:v>
                </c:pt>
                <c:pt idx="131">
                  <c:v>8.0001586546089201E-2</c:v>
                </c:pt>
                <c:pt idx="132">
                  <c:v>7.6300623667798301E-2</c:v>
                </c:pt>
                <c:pt idx="133">
                  <c:v>0.113432361585511</c:v>
                </c:pt>
                <c:pt idx="134">
                  <c:v>0.10864903502501801</c:v>
                </c:pt>
                <c:pt idx="135">
                  <c:v>8.9149400218102401E-2</c:v>
                </c:pt>
                <c:pt idx="136">
                  <c:v>8.9978595057404104E-2</c:v>
                </c:pt>
                <c:pt idx="137">
                  <c:v>0.11976191427315901</c:v>
                </c:pt>
                <c:pt idx="138">
                  <c:v>0.122842842842843</c:v>
                </c:pt>
                <c:pt idx="139">
                  <c:v>0.121036441079035</c:v>
                </c:pt>
                <c:pt idx="140">
                  <c:v>9.6429942418426104E-2</c:v>
                </c:pt>
                <c:pt idx="141">
                  <c:v>9.8059164188448997E-2</c:v>
                </c:pt>
                <c:pt idx="142">
                  <c:v>7.6083208826571699E-2</c:v>
                </c:pt>
                <c:pt idx="143">
                  <c:v>7.8279833186670103E-2</c:v>
                </c:pt>
                <c:pt idx="144">
                  <c:v>9.6906812842599804E-2</c:v>
                </c:pt>
                <c:pt idx="145">
                  <c:v>0.10113041499127499</c:v>
                </c:pt>
                <c:pt idx="146">
                  <c:v>9.5749508395099006E-2</c:v>
                </c:pt>
                <c:pt idx="147">
                  <c:v>8.2589702423179007E-2</c:v>
                </c:pt>
                <c:pt idx="148">
                  <c:v>8.1843627542451905E-2</c:v>
                </c:pt>
                <c:pt idx="149">
                  <c:v>0.119086145785175</c:v>
                </c:pt>
                <c:pt idx="150">
                  <c:v>0.112713225732426</c:v>
                </c:pt>
                <c:pt idx="151">
                  <c:v>0.11277448921138</c:v>
                </c:pt>
                <c:pt idx="152">
                  <c:v>0.106556754292661</c:v>
                </c:pt>
                <c:pt idx="153">
                  <c:v>7.3370769912812106E-2</c:v>
                </c:pt>
                <c:pt idx="154">
                  <c:v>8.6190602200128599E-2</c:v>
                </c:pt>
                <c:pt idx="155">
                  <c:v>9.0344905404896994E-2</c:v>
                </c:pt>
                <c:pt idx="156">
                  <c:v>8.3212060151498304E-2</c:v>
                </c:pt>
                <c:pt idx="157">
                  <c:v>9.0185097639914294E-2</c:v>
                </c:pt>
                <c:pt idx="158">
                  <c:v>9.2894381858616801E-2</c:v>
                </c:pt>
                <c:pt idx="159">
                  <c:v>7.6196631835972597E-2</c:v>
                </c:pt>
                <c:pt idx="160">
                  <c:v>7.5073355757532503E-2</c:v>
                </c:pt>
                <c:pt idx="161">
                  <c:v>0.10856173226603701</c:v>
                </c:pt>
                <c:pt idx="162">
                  <c:v>0.10395749358739501</c:v>
                </c:pt>
                <c:pt idx="163">
                  <c:v>0.107695685585685</c:v>
                </c:pt>
                <c:pt idx="164">
                  <c:v>0.10525356374640001</c:v>
                </c:pt>
                <c:pt idx="165">
                  <c:v>7.4110882373819895E-2</c:v>
                </c:pt>
                <c:pt idx="166">
                  <c:v>8.3679890066177501E-2</c:v>
                </c:pt>
                <c:pt idx="167">
                  <c:v>8.3102293594498097E-2</c:v>
                </c:pt>
                <c:pt idx="168">
                  <c:v>8.4925383894455905E-2</c:v>
                </c:pt>
                <c:pt idx="169">
                  <c:v>8.5154061624649793E-2</c:v>
                </c:pt>
                <c:pt idx="170">
                  <c:v>7.9248963667398101E-2</c:v>
                </c:pt>
                <c:pt idx="171">
                  <c:v>7.2195559852225505E-2</c:v>
                </c:pt>
                <c:pt idx="172">
                  <c:v>7.3013897531632302E-2</c:v>
                </c:pt>
                <c:pt idx="173">
                  <c:v>0.105160350889654</c:v>
                </c:pt>
                <c:pt idx="174">
                  <c:v>0.109260114375022</c:v>
                </c:pt>
                <c:pt idx="175">
                  <c:v>0.105213600697472</c:v>
                </c:pt>
                <c:pt idx="176">
                  <c:v>8.1445963408827995E-2</c:v>
                </c:pt>
                <c:pt idx="177">
                  <c:v>7.5622991048284002E-2</c:v>
                </c:pt>
                <c:pt idx="178">
                  <c:v>6.9143980954352605E-2</c:v>
                </c:pt>
                <c:pt idx="179">
                  <c:v>7.2204275207917903E-2</c:v>
                </c:pt>
                <c:pt idx="180">
                  <c:v>9.1767928636651105E-2</c:v>
                </c:pt>
                <c:pt idx="181">
                  <c:v>9.63946090168981E-2</c:v>
                </c:pt>
                <c:pt idx="182">
                  <c:v>9.5236471510894205E-2</c:v>
                </c:pt>
                <c:pt idx="183">
                  <c:v>8.5294216374072598E-2</c:v>
                </c:pt>
                <c:pt idx="184">
                  <c:v>8.7289795367056194E-2</c:v>
                </c:pt>
                <c:pt idx="185">
                  <c:v>0.11586538461538499</c:v>
                </c:pt>
                <c:pt idx="186">
                  <c:v>0.114463601532567</c:v>
                </c:pt>
                <c:pt idx="187">
                  <c:v>0.116482991572555</c:v>
                </c:pt>
                <c:pt idx="188">
                  <c:v>9.9594109556874894E-2</c:v>
                </c:pt>
                <c:pt idx="189">
                  <c:v>8.4556978961099802E-2</c:v>
                </c:pt>
                <c:pt idx="190">
                  <c:v>8.5445597950653901E-2</c:v>
                </c:pt>
                <c:pt idx="191">
                  <c:v>8.3502783426114405E-2</c:v>
                </c:pt>
                <c:pt idx="192">
                  <c:v>8.5645757686798399E-2</c:v>
                </c:pt>
                <c:pt idx="193">
                  <c:v>9.2396253414856105E-2</c:v>
                </c:pt>
                <c:pt idx="194">
                  <c:v>9.2602810866954502E-2</c:v>
                </c:pt>
                <c:pt idx="195">
                  <c:v>8.9623709839194807E-2</c:v>
                </c:pt>
                <c:pt idx="196">
                  <c:v>9.3008235104149906E-2</c:v>
                </c:pt>
                <c:pt idx="197">
                  <c:v>0.117610535603412</c:v>
                </c:pt>
                <c:pt idx="198">
                  <c:v>0.12113944013668</c:v>
                </c:pt>
                <c:pt idx="199">
                  <c:v>0.12627630076659599</c:v>
                </c:pt>
                <c:pt idx="200">
                  <c:v>0.124579124579124</c:v>
                </c:pt>
                <c:pt idx="201">
                  <c:v>9.3481249400556105E-2</c:v>
                </c:pt>
                <c:pt idx="202">
                  <c:v>9.0961556959184398E-2</c:v>
                </c:pt>
                <c:pt idx="203">
                  <c:v>9.0799300810424394E-2</c:v>
                </c:pt>
                <c:pt idx="204">
                  <c:v>9.3043120630200302E-2</c:v>
                </c:pt>
                <c:pt idx="205">
                  <c:v>0.10860349127181999</c:v>
                </c:pt>
                <c:pt idx="206">
                  <c:v>0.11023597534400099</c:v>
                </c:pt>
                <c:pt idx="207">
                  <c:v>0.10048329866634</c:v>
                </c:pt>
                <c:pt idx="208">
                  <c:v>0.101072771172713</c:v>
                </c:pt>
                <c:pt idx="209">
                  <c:v>0.12857365549493399</c:v>
                </c:pt>
                <c:pt idx="210">
                  <c:v>0.130699562773267</c:v>
                </c:pt>
                <c:pt idx="211">
                  <c:v>0.13140373589790999</c:v>
                </c:pt>
                <c:pt idx="212">
                  <c:v>0.12999814597367301</c:v>
                </c:pt>
                <c:pt idx="213">
                  <c:v>0.126349285580583</c:v>
                </c:pt>
                <c:pt idx="214">
                  <c:v>0.12461312408165801</c:v>
                </c:pt>
                <c:pt idx="215">
                  <c:v>0.13056352075801</c:v>
                </c:pt>
                <c:pt idx="216">
                  <c:v>0.13209895752295001</c:v>
                </c:pt>
                <c:pt idx="217">
                  <c:v>0.124048298834166</c:v>
                </c:pt>
                <c:pt idx="218">
                  <c:v>0.12256498312511099</c:v>
                </c:pt>
                <c:pt idx="219">
                  <c:v>0.10887225926680801</c:v>
                </c:pt>
                <c:pt idx="220">
                  <c:v>0.108430933767328</c:v>
                </c:pt>
                <c:pt idx="221">
                  <c:v>0.13086201824065899</c:v>
                </c:pt>
                <c:pt idx="222">
                  <c:v>0.135799557848195</c:v>
                </c:pt>
                <c:pt idx="223">
                  <c:v>0.14417565621233899</c:v>
                </c:pt>
                <c:pt idx="224">
                  <c:v>0.14451138868479099</c:v>
                </c:pt>
                <c:pt idx="225">
                  <c:v>0.13918693371483101</c:v>
                </c:pt>
                <c:pt idx="226">
                  <c:v>0.13589827776617</c:v>
                </c:pt>
                <c:pt idx="227">
                  <c:v>0.135178098322049</c:v>
                </c:pt>
                <c:pt idx="228">
                  <c:v>0.13506713863616401</c:v>
                </c:pt>
                <c:pt idx="229">
                  <c:v>0.126863384323888</c:v>
                </c:pt>
                <c:pt idx="230">
                  <c:v>0.126160689463442</c:v>
                </c:pt>
                <c:pt idx="231">
                  <c:v>0.11741374626460201</c:v>
                </c:pt>
                <c:pt idx="232">
                  <c:v>0.118569077616208</c:v>
                </c:pt>
                <c:pt idx="233">
                  <c:v>0.132045529167123</c:v>
                </c:pt>
                <c:pt idx="234">
                  <c:v>0.13454595185995599</c:v>
                </c:pt>
                <c:pt idx="235">
                  <c:v>0.142896145025663</c:v>
                </c:pt>
                <c:pt idx="236">
                  <c:v>0.142161156119991</c:v>
                </c:pt>
                <c:pt idx="237">
                  <c:v>0.13814552692690499</c:v>
                </c:pt>
                <c:pt idx="238">
                  <c:v>0.13786504700890201</c:v>
                </c:pt>
                <c:pt idx="239">
                  <c:v>0.13687173740741801</c:v>
                </c:pt>
                <c:pt idx="240">
                  <c:v>0.137980743077843</c:v>
                </c:pt>
                <c:pt idx="241">
                  <c:v>0.13654241879607201</c:v>
                </c:pt>
                <c:pt idx="242">
                  <c:v>0.136209945900957</c:v>
                </c:pt>
                <c:pt idx="243">
                  <c:v>0.12644676665218799</c:v>
                </c:pt>
                <c:pt idx="244">
                  <c:v>0.12831009338620999</c:v>
                </c:pt>
                <c:pt idx="245">
                  <c:v>0.15010141987829601</c:v>
                </c:pt>
                <c:pt idx="246">
                  <c:v>0.15357506460960099</c:v>
                </c:pt>
                <c:pt idx="247">
                  <c:v>0.160793465577596</c:v>
                </c:pt>
                <c:pt idx="248">
                  <c:v>0.16046789086004801</c:v>
                </c:pt>
                <c:pt idx="249">
                  <c:v>0.15650121881645199</c:v>
                </c:pt>
                <c:pt idx="250">
                  <c:v>0.155888606544625</c:v>
                </c:pt>
                <c:pt idx="251">
                  <c:v>0.159220605624389</c:v>
                </c:pt>
                <c:pt idx="252">
                  <c:v>0.16077088232287101</c:v>
                </c:pt>
                <c:pt idx="253">
                  <c:v>0.16257564754296799</c:v>
                </c:pt>
                <c:pt idx="254">
                  <c:v>0.16560785446144999</c:v>
                </c:pt>
                <c:pt idx="255">
                  <c:v>0.160613993336506</c:v>
                </c:pt>
                <c:pt idx="256">
                  <c:v>0.16195128892261701</c:v>
                </c:pt>
                <c:pt idx="257">
                  <c:v>0.16678426945149999</c:v>
                </c:pt>
                <c:pt idx="258">
                  <c:v>0.16788647541948101</c:v>
                </c:pt>
                <c:pt idx="259">
                  <c:v>0.173770186190665</c:v>
                </c:pt>
                <c:pt idx="260">
                  <c:v>0.174229861970713</c:v>
                </c:pt>
                <c:pt idx="261">
                  <c:v>0.15715999815404499</c:v>
                </c:pt>
                <c:pt idx="262">
                  <c:v>0.15500993209220701</c:v>
                </c:pt>
                <c:pt idx="263">
                  <c:v>0.15357518642206899</c:v>
                </c:pt>
                <c:pt idx="264">
                  <c:v>0.153784933033177</c:v>
                </c:pt>
                <c:pt idx="265">
                  <c:v>0.153510093401627</c:v>
                </c:pt>
                <c:pt idx="266">
                  <c:v>0.15642338424626701</c:v>
                </c:pt>
                <c:pt idx="267">
                  <c:v>0.150398406374502</c:v>
                </c:pt>
                <c:pt idx="268">
                  <c:v>0.15151515151515099</c:v>
                </c:pt>
              </c:numCache>
            </c:numRef>
          </c:val>
          <c:smooth val="0"/>
          <c:extLst>
            <c:ext xmlns:c16="http://schemas.microsoft.com/office/drawing/2014/chart" uri="{C3380CC4-5D6E-409C-BE32-E72D297353CC}">
              <c16:uniqueId val="{00000002-6A9C-43F5-8563-171C6BEF6D3B}"/>
            </c:ext>
          </c:extLst>
        </c:ser>
        <c:ser>
          <c:idx val="2"/>
          <c:order val="1"/>
          <c:tx>
            <c:v>Nacional</c:v>
          </c:tx>
          <c:spPr>
            <a:ln w="19050" cap="rnd">
              <a:solidFill>
                <a:schemeClr val="bg1">
                  <a:lumMod val="50000"/>
                </a:schemeClr>
              </a:solidFill>
              <a:round/>
            </a:ln>
            <a:effectLst/>
          </c:spPr>
          <c:marker>
            <c:symbol val="none"/>
          </c:marker>
          <c:dLbls>
            <c:dLbl>
              <c:idx val="255"/>
              <c:layout>
                <c:manualLayout>
                  <c:x val="-0.10823873097791169"/>
                  <c:y val="-0.15329888893969187"/>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6A9C-43F5-8563-171C6BEF6D3B}"/>
                </c:ext>
              </c:extLst>
            </c:dLbl>
            <c:dLbl>
              <c:idx val="268"/>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6A9C-43F5-8563-171C6BEF6D3B}"/>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'F100-101'!$A$19:$A$287</c:f>
              <c:numCache>
                <c:formatCode>mm/dd/yyyy</c:formatCode>
                <c:ptCount val="269"/>
                <c:pt idx="0">
                  <c:v>36861</c:v>
                </c:pt>
                <c:pt idx="1">
                  <c:v>36892</c:v>
                </c:pt>
                <c:pt idx="2">
                  <c:v>36923</c:v>
                </c:pt>
                <c:pt idx="3">
                  <c:v>36951</c:v>
                </c:pt>
                <c:pt idx="4">
                  <c:v>36982</c:v>
                </c:pt>
                <c:pt idx="5">
                  <c:v>37012</c:v>
                </c:pt>
                <c:pt idx="6">
                  <c:v>37043</c:v>
                </c:pt>
                <c:pt idx="7">
                  <c:v>37073</c:v>
                </c:pt>
                <c:pt idx="8">
                  <c:v>37104</c:v>
                </c:pt>
                <c:pt idx="9">
                  <c:v>37135</c:v>
                </c:pt>
                <c:pt idx="10">
                  <c:v>37165</c:v>
                </c:pt>
                <c:pt idx="11">
                  <c:v>37196</c:v>
                </c:pt>
                <c:pt idx="12">
                  <c:v>37226</c:v>
                </c:pt>
                <c:pt idx="13">
                  <c:v>37257</c:v>
                </c:pt>
                <c:pt idx="14">
                  <c:v>37288</c:v>
                </c:pt>
                <c:pt idx="15">
                  <c:v>37316</c:v>
                </c:pt>
                <c:pt idx="16">
                  <c:v>37347</c:v>
                </c:pt>
                <c:pt idx="17">
                  <c:v>37377</c:v>
                </c:pt>
                <c:pt idx="18">
                  <c:v>37408</c:v>
                </c:pt>
                <c:pt idx="19">
                  <c:v>37438</c:v>
                </c:pt>
                <c:pt idx="20">
                  <c:v>37469</c:v>
                </c:pt>
                <c:pt idx="21">
                  <c:v>37500</c:v>
                </c:pt>
                <c:pt idx="22">
                  <c:v>37530</c:v>
                </c:pt>
                <c:pt idx="23">
                  <c:v>37561</c:v>
                </c:pt>
                <c:pt idx="24">
                  <c:v>37591</c:v>
                </c:pt>
                <c:pt idx="25">
                  <c:v>37622</c:v>
                </c:pt>
                <c:pt idx="26">
                  <c:v>37653</c:v>
                </c:pt>
                <c:pt idx="27">
                  <c:v>37681</c:v>
                </c:pt>
                <c:pt idx="28">
                  <c:v>37712</c:v>
                </c:pt>
                <c:pt idx="29">
                  <c:v>37742</c:v>
                </c:pt>
                <c:pt idx="30">
                  <c:v>37773</c:v>
                </c:pt>
                <c:pt idx="31">
                  <c:v>37803</c:v>
                </c:pt>
                <c:pt idx="32">
                  <c:v>37834</c:v>
                </c:pt>
                <c:pt idx="33">
                  <c:v>37865</c:v>
                </c:pt>
                <c:pt idx="34">
                  <c:v>37895</c:v>
                </c:pt>
                <c:pt idx="35">
                  <c:v>37926</c:v>
                </c:pt>
                <c:pt idx="36">
                  <c:v>37956</c:v>
                </c:pt>
                <c:pt idx="37">
                  <c:v>37987</c:v>
                </c:pt>
                <c:pt idx="38">
                  <c:v>38018</c:v>
                </c:pt>
                <c:pt idx="39">
                  <c:v>38047</c:v>
                </c:pt>
                <c:pt idx="40">
                  <c:v>38078</c:v>
                </c:pt>
                <c:pt idx="41">
                  <c:v>38108</c:v>
                </c:pt>
                <c:pt idx="42">
                  <c:v>38139</c:v>
                </c:pt>
                <c:pt idx="43">
                  <c:v>38169</c:v>
                </c:pt>
                <c:pt idx="44">
                  <c:v>38200</c:v>
                </c:pt>
                <c:pt idx="45">
                  <c:v>38231</c:v>
                </c:pt>
                <c:pt idx="46">
                  <c:v>38261</c:v>
                </c:pt>
                <c:pt idx="47">
                  <c:v>38292</c:v>
                </c:pt>
                <c:pt idx="48">
                  <c:v>38322</c:v>
                </c:pt>
                <c:pt idx="49">
                  <c:v>38353</c:v>
                </c:pt>
                <c:pt idx="50">
                  <c:v>38384</c:v>
                </c:pt>
                <c:pt idx="51">
                  <c:v>38412</c:v>
                </c:pt>
                <c:pt idx="52">
                  <c:v>38443</c:v>
                </c:pt>
                <c:pt idx="53">
                  <c:v>38473</c:v>
                </c:pt>
                <c:pt idx="54">
                  <c:v>38504</c:v>
                </c:pt>
                <c:pt idx="55">
                  <c:v>38534</c:v>
                </c:pt>
                <c:pt idx="56">
                  <c:v>38565</c:v>
                </c:pt>
                <c:pt idx="57">
                  <c:v>38596</c:v>
                </c:pt>
                <c:pt idx="58">
                  <c:v>38626</c:v>
                </c:pt>
                <c:pt idx="59">
                  <c:v>38657</c:v>
                </c:pt>
                <c:pt idx="60">
                  <c:v>38687</c:v>
                </c:pt>
                <c:pt idx="61">
                  <c:v>38718</c:v>
                </c:pt>
                <c:pt idx="62">
                  <c:v>38749</c:v>
                </c:pt>
                <c:pt idx="63">
                  <c:v>38777</c:v>
                </c:pt>
                <c:pt idx="64">
                  <c:v>38808</c:v>
                </c:pt>
                <c:pt idx="65">
                  <c:v>38838</c:v>
                </c:pt>
                <c:pt idx="66">
                  <c:v>38869</c:v>
                </c:pt>
                <c:pt idx="67">
                  <c:v>38899</c:v>
                </c:pt>
                <c:pt idx="68">
                  <c:v>38930</c:v>
                </c:pt>
                <c:pt idx="69">
                  <c:v>38961</c:v>
                </c:pt>
                <c:pt idx="70">
                  <c:v>38991</c:v>
                </c:pt>
                <c:pt idx="71">
                  <c:v>39022</c:v>
                </c:pt>
                <c:pt idx="72">
                  <c:v>39052</c:v>
                </c:pt>
                <c:pt idx="73">
                  <c:v>39083</c:v>
                </c:pt>
                <c:pt idx="74">
                  <c:v>39114</c:v>
                </c:pt>
                <c:pt idx="75">
                  <c:v>39142</c:v>
                </c:pt>
                <c:pt idx="76">
                  <c:v>39173</c:v>
                </c:pt>
                <c:pt idx="77">
                  <c:v>39203</c:v>
                </c:pt>
                <c:pt idx="78">
                  <c:v>39234</c:v>
                </c:pt>
                <c:pt idx="79">
                  <c:v>39264</c:v>
                </c:pt>
                <c:pt idx="80">
                  <c:v>39295</c:v>
                </c:pt>
                <c:pt idx="81">
                  <c:v>39326</c:v>
                </c:pt>
                <c:pt idx="82">
                  <c:v>39356</c:v>
                </c:pt>
                <c:pt idx="83">
                  <c:v>39387</c:v>
                </c:pt>
                <c:pt idx="84">
                  <c:v>39417</c:v>
                </c:pt>
                <c:pt idx="85">
                  <c:v>39448</c:v>
                </c:pt>
                <c:pt idx="86">
                  <c:v>39479</c:v>
                </c:pt>
                <c:pt idx="87">
                  <c:v>39508</c:v>
                </c:pt>
                <c:pt idx="88">
                  <c:v>39539</c:v>
                </c:pt>
                <c:pt idx="89">
                  <c:v>39569</c:v>
                </c:pt>
                <c:pt idx="90">
                  <c:v>39600</c:v>
                </c:pt>
                <c:pt idx="91">
                  <c:v>39630</c:v>
                </c:pt>
                <c:pt idx="92">
                  <c:v>39661</c:v>
                </c:pt>
                <c:pt idx="93">
                  <c:v>39692</c:v>
                </c:pt>
                <c:pt idx="94">
                  <c:v>39722</c:v>
                </c:pt>
                <c:pt idx="95">
                  <c:v>39753</c:v>
                </c:pt>
                <c:pt idx="96">
                  <c:v>39783</c:v>
                </c:pt>
                <c:pt idx="97">
                  <c:v>39814</c:v>
                </c:pt>
                <c:pt idx="98">
                  <c:v>39845</c:v>
                </c:pt>
                <c:pt idx="99">
                  <c:v>39873</c:v>
                </c:pt>
                <c:pt idx="100">
                  <c:v>39904</c:v>
                </c:pt>
                <c:pt idx="101">
                  <c:v>39934</c:v>
                </c:pt>
                <c:pt idx="102">
                  <c:v>39965</c:v>
                </c:pt>
                <c:pt idx="103">
                  <c:v>39995</c:v>
                </c:pt>
                <c:pt idx="104">
                  <c:v>40026</c:v>
                </c:pt>
                <c:pt idx="105">
                  <c:v>40057</c:v>
                </c:pt>
                <c:pt idx="106">
                  <c:v>40087</c:v>
                </c:pt>
                <c:pt idx="107">
                  <c:v>40118</c:v>
                </c:pt>
                <c:pt idx="108">
                  <c:v>40148</c:v>
                </c:pt>
                <c:pt idx="109">
                  <c:v>40179</c:v>
                </c:pt>
                <c:pt idx="110">
                  <c:v>40210</c:v>
                </c:pt>
                <c:pt idx="111">
                  <c:v>40238</c:v>
                </c:pt>
                <c:pt idx="112">
                  <c:v>40269</c:v>
                </c:pt>
                <c:pt idx="113">
                  <c:v>40299</c:v>
                </c:pt>
                <c:pt idx="114">
                  <c:v>40330</c:v>
                </c:pt>
                <c:pt idx="115">
                  <c:v>40360</c:v>
                </c:pt>
                <c:pt idx="116">
                  <c:v>40391</c:v>
                </c:pt>
                <c:pt idx="117">
                  <c:v>40422</c:v>
                </c:pt>
                <c:pt idx="118">
                  <c:v>40452</c:v>
                </c:pt>
                <c:pt idx="119">
                  <c:v>40483</c:v>
                </c:pt>
                <c:pt idx="120">
                  <c:v>40513</c:v>
                </c:pt>
                <c:pt idx="121">
                  <c:v>40544</c:v>
                </c:pt>
                <c:pt idx="122">
                  <c:v>40575</c:v>
                </c:pt>
                <c:pt idx="123">
                  <c:v>40603</c:v>
                </c:pt>
                <c:pt idx="124">
                  <c:v>40634</c:v>
                </c:pt>
                <c:pt idx="125">
                  <c:v>40664</c:v>
                </c:pt>
                <c:pt idx="126">
                  <c:v>40695</c:v>
                </c:pt>
                <c:pt idx="127">
                  <c:v>40725</c:v>
                </c:pt>
                <c:pt idx="128">
                  <c:v>40756</c:v>
                </c:pt>
                <c:pt idx="129">
                  <c:v>40787</c:v>
                </c:pt>
                <c:pt idx="130">
                  <c:v>40817</c:v>
                </c:pt>
                <c:pt idx="131">
                  <c:v>40848</c:v>
                </c:pt>
                <c:pt idx="132">
                  <c:v>40878</c:v>
                </c:pt>
                <c:pt idx="133">
                  <c:v>40909</c:v>
                </c:pt>
                <c:pt idx="134">
                  <c:v>40940</c:v>
                </c:pt>
                <c:pt idx="135">
                  <c:v>40969</c:v>
                </c:pt>
                <c:pt idx="136">
                  <c:v>41000</c:v>
                </c:pt>
                <c:pt idx="137">
                  <c:v>41030</c:v>
                </c:pt>
                <c:pt idx="138">
                  <c:v>41061</c:v>
                </c:pt>
                <c:pt idx="139">
                  <c:v>41091</c:v>
                </c:pt>
                <c:pt idx="140">
                  <c:v>41122</c:v>
                </c:pt>
                <c:pt idx="141">
                  <c:v>41153</c:v>
                </c:pt>
                <c:pt idx="142">
                  <c:v>41183</c:v>
                </c:pt>
                <c:pt idx="143">
                  <c:v>41214</c:v>
                </c:pt>
                <c:pt idx="144">
                  <c:v>41244</c:v>
                </c:pt>
                <c:pt idx="145">
                  <c:v>41275</c:v>
                </c:pt>
                <c:pt idx="146">
                  <c:v>41306</c:v>
                </c:pt>
                <c:pt idx="147">
                  <c:v>41334</c:v>
                </c:pt>
                <c:pt idx="148">
                  <c:v>41365</c:v>
                </c:pt>
                <c:pt idx="149">
                  <c:v>41395</c:v>
                </c:pt>
                <c:pt idx="150">
                  <c:v>41426</c:v>
                </c:pt>
                <c:pt idx="151">
                  <c:v>41456</c:v>
                </c:pt>
                <c:pt idx="152">
                  <c:v>41487</c:v>
                </c:pt>
                <c:pt idx="153">
                  <c:v>41518</c:v>
                </c:pt>
                <c:pt idx="154">
                  <c:v>41548</c:v>
                </c:pt>
                <c:pt idx="155">
                  <c:v>41579</c:v>
                </c:pt>
                <c:pt idx="156">
                  <c:v>41609</c:v>
                </c:pt>
                <c:pt idx="157">
                  <c:v>41640</c:v>
                </c:pt>
                <c:pt idx="158">
                  <c:v>41671</c:v>
                </c:pt>
                <c:pt idx="159">
                  <c:v>41699</c:v>
                </c:pt>
                <c:pt idx="160">
                  <c:v>41730</c:v>
                </c:pt>
                <c:pt idx="161">
                  <c:v>41760</c:v>
                </c:pt>
                <c:pt idx="162">
                  <c:v>41791</c:v>
                </c:pt>
                <c:pt idx="163">
                  <c:v>41821</c:v>
                </c:pt>
                <c:pt idx="164">
                  <c:v>41852</c:v>
                </c:pt>
                <c:pt idx="165">
                  <c:v>41883</c:v>
                </c:pt>
                <c:pt idx="166">
                  <c:v>41913</c:v>
                </c:pt>
                <c:pt idx="167">
                  <c:v>41944</c:v>
                </c:pt>
                <c:pt idx="168">
                  <c:v>41974</c:v>
                </c:pt>
                <c:pt idx="169">
                  <c:v>42005</c:v>
                </c:pt>
                <c:pt idx="170">
                  <c:v>42036</c:v>
                </c:pt>
                <c:pt idx="171">
                  <c:v>42064</c:v>
                </c:pt>
                <c:pt idx="172">
                  <c:v>42095</c:v>
                </c:pt>
                <c:pt idx="173">
                  <c:v>42125</c:v>
                </c:pt>
                <c:pt idx="174">
                  <c:v>42156</c:v>
                </c:pt>
                <c:pt idx="175">
                  <c:v>42186</c:v>
                </c:pt>
                <c:pt idx="176">
                  <c:v>42217</c:v>
                </c:pt>
                <c:pt idx="177">
                  <c:v>42248</c:v>
                </c:pt>
                <c:pt idx="178">
                  <c:v>42278</c:v>
                </c:pt>
                <c:pt idx="179">
                  <c:v>42309</c:v>
                </c:pt>
                <c:pt idx="180">
                  <c:v>42339</c:v>
                </c:pt>
                <c:pt idx="181">
                  <c:v>42370</c:v>
                </c:pt>
                <c:pt idx="182">
                  <c:v>42401</c:v>
                </c:pt>
                <c:pt idx="183">
                  <c:v>42430</c:v>
                </c:pt>
                <c:pt idx="184">
                  <c:v>42461</c:v>
                </c:pt>
                <c:pt idx="185">
                  <c:v>42491</c:v>
                </c:pt>
                <c:pt idx="186">
                  <c:v>42522</c:v>
                </c:pt>
                <c:pt idx="187">
                  <c:v>42552</c:v>
                </c:pt>
                <c:pt idx="188">
                  <c:v>42583</c:v>
                </c:pt>
                <c:pt idx="189">
                  <c:v>42614</c:v>
                </c:pt>
                <c:pt idx="190">
                  <c:v>42644</c:v>
                </c:pt>
                <c:pt idx="191">
                  <c:v>42675</c:v>
                </c:pt>
                <c:pt idx="192">
                  <c:v>42705</c:v>
                </c:pt>
                <c:pt idx="193">
                  <c:v>42736</c:v>
                </c:pt>
                <c:pt idx="194">
                  <c:v>42767</c:v>
                </c:pt>
                <c:pt idx="195">
                  <c:v>42795</c:v>
                </c:pt>
                <c:pt idx="196">
                  <c:v>42826</c:v>
                </c:pt>
                <c:pt idx="197">
                  <c:v>42856</c:v>
                </c:pt>
                <c:pt idx="198">
                  <c:v>42887</c:v>
                </c:pt>
                <c:pt idx="199">
                  <c:v>42917</c:v>
                </c:pt>
                <c:pt idx="200">
                  <c:v>42948</c:v>
                </c:pt>
                <c:pt idx="201">
                  <c:v>42979</c:v>
                </c:pt>
                <c:pt idx="202">
                  <c:v>43009</c:v>
                </c:pt>
                <c:pt idx="203">
                  <c:v>43040</c:v>
                </c:pt>
                <c:pt idx="204">
                  <c:v>43070</c:v>
                </c:pt>
                <c:pt idx="205">
                  <c:v>43101</c:v>
                </c:pt>
                <c:pt idx="206">
                  <c:v>43132</c:v>
                </c:pt>
                <c:pt idx="207">
                  <c:v>43160</c:v>
                </c:pt>
                <c:pt idx="208">
                  <c:v>43191</c:v>
                </c:pt>
                <c:pt idx="209">
                  <c:v>43221</c:v>
                </c:pt>
                <c:pt idx="210">
                  <c:v>43252</c:v>
                </c:pt>
                <c:pt idx="211">
                  <c:v>43282</c:v>
                </c:pt>
                <c:pt idx="212">
                  <c:v>43313</c:v>
                </c:pt>
                <c:pt idx="213">
                  <c:v>43344</c:v>
                </c:pt>
                <c:pt idx="214">
                  <c:v>43374</c:v>
                </c:pt>
                <c:pt idx="215">
                  <c:v>43405</c:v>
                </c:pt>
                <c:pt idx="216">
                  <c:v>43435</c:v>
                </c:pt>
                <c:pt idx="217">
                  <c:v>43466</c:v>
                </c:pt>
                <c:pt idx="218">
                  <c:v>43497</c:v>
                </c:pt>
                <c:pt idx="219">
                  <c:v>43525</c:v>
                </c:pt>
                <c:pt idx="220">
                  <c:v>43556</c:v>
                </c:pt>
                <c:pt idx="221">
                  <c:v>43586</c:v>
                </c:pt>
                <c:pt idx="222">
                  <c:v>43617</c:v>
                </c:pt>
                <c:pt idx="223">
                  <c:v>43647</c:v>
                </c:pt>
                <c:pt idx="224">
                  <c:v>43678</c:v>
                </c:pt>
                <c:pt idx="225">
                  <c:v>43709</c:v>
                </c:pt>
                <c:pt idx="226">
                  <c:v>43739</c:v>
                </c:pt>
                <c:pt idx="227">
                  <c:v>43770</c:v>
                </c:pt>
                <c:pt idx="228">
                  <c:v>43800</c:v>
                </c:pt>
                <c:pt idx="229">
                  <c:v>43831</c:v>
                </c:pt>
                <c:pt idx="230">
                  <c:v>43862</c:v>
                </c:pt>
                <c:pt idx="231">
                  <c:v>43891</c:v>
                </c:pt>
                <c:pt idx="232">
                  <c:v>43922</c:v>
                </c:pt>
                <c:pt idx="233">
                  <c:v>43952</c:v>
                </c:pt>
                <c:pt idx="234">
                  <c:v>43983</c:v>
                </c:pt>
                <c:pt idx="235">
                  <c:v>44013</c:v>
                </c:pt>
                <c:pt idx="236">
                  <c:v>44044</c:v>
                </c:pt>
                <c:pt idx="237">
                  <c:v>44075</c:v>
                </c:pt>
                <c:pt idx="238">
                  <c:v>44105</c:v>
                </c:pt>
                <c:pt idx="239">
                  <c:v>44136</c:v>
                </c:pt>
                <c:pt idx="240">
                  <c:v>44166</c:v>
                </c:pt>
                <c:pt idx="241">
                  <c:v>44197</c:v>
                </c:pt>
                <c:pt idx="242">
                  <c:v>44228</c:v>
                </c:pt>
                <c:pt idx="243">
                  <c:v>44256</c:v>
                </c:pt>
                <c:pt idx="244">
                  <c:v>44287</c:v>
                </c:pt>
                <c:pt idx="245">
                  <c:v>44317</c:v>
                </c:pt>
                <c:pt idx="246">
                  <c:v>44348</c:v>
                </c:pt>
                <c:pt idx="247">
                  <c:v>44378</c:v>
                </c:pt>
                <c:pt idx="248">
                  <c:v>44409</c:v>
                </c:pt>
                <c:pt idx="249">
                  <c:v>44440</c:v>
                </c:pt>
                <c:pt idx="250">
                  <c:v>44470</c:v>
                </c:pt>
                <c:pt idx="251">
                  <c:v>44501</c:v>
                </c:pt>
                <c:pt idx="252">
                  <c:v>44531</c:v>
                </c:pt>
                <c:pt idx="253">
                  <c:v>44562</c:v>
                </c:pt>
                <c:pt idx="254">
                  <c:v>44593</c:v>
                </c:pt>
                <c:pt idx="255">
                  <c:v>44621</c:v>
                </c:pt>
                <c:pt idx="256">
                  <c:v>44652</c:v>
                </c:pt>
                <c:pt idx="257">
                  <c:v>44682</c:v>
                </c:pt>
                <c:pt idx="258">
                  <c:v>44713</c:v>
                </c:pt>
                <c:pt idx="259">
                  <c:v>44743</c:v>
                </c:pt>
                <c:pt idx="260">
                  <c:v>44774</c:v>
                </c:pt>
                <c:pt idx="261">
                  <c:v>44805</c:v>
                </c:pt>
                <c:pt idx="262">
                  <c:v>44835</c:v>
                </c:pt>
                <c:pt idx="263">
                  <c:v>44866</c:v>
                </c:pt>
                <c:pt idx="264">
                  <c:v>44896</c:v>
                </c:pt>
                <c:pt idx="265">
                  <c:v>44927</c:v>
                </c:pt>
                <c:pt idx="266">
                  <c:v>44958</c:v>
                </c:pt>
                <c:pt idx="267">
                  <c:v>44986</c:v>
                </c:pt>
                <c:pt idx="268">
                  <c:v>45017</c:v>
                </c:pt>
              </c:numCache>
            </c:numRef>
          </c:cat>
          <c:val>
            <c:numRef>
              <c:f>'F100-101'!$W$19:$W$287</c:f>
              <c:numCache>
                <c:formatCode>0.00%</c:formatCode>
                <c:ptCount val="269"/>
                <c:pt idx="0">
                  <c:v>0.23472906403940899</c:v>
                </c:pt>
                <c:pt idx="1">
                  <c:v>0.24221805099327401</c:v>
                </c:pt>
                <c:pt idx="2">
                  <c:v>0.22107989326636299</c:v>
                </c:pt>
                <c:pt idx="3">
                  <c:v>0.22333255867999099</c:v>
                </c:pt>
                <c:pt idx="4">
                  <c:v>0.223666106099985</c:v>
                </c:pt>
                <c:pt idx="5">
                  <c:v>0.23248138767365101</c:v>
                </c:pt>
                <c:pt idx="6">
                  <c:v>0.23581412920287101</c:v>
                </c:pt>
                <c:pt idx="7">
                  <c:v>0.23210196916501299</c:v>
                </c:pt>
                <c:pt idx="8">
                  <c:v>0.22719344809281899</c:v>
                </c:pt>
                <c:pt idx="9">
                  <c:v>0.22517703781829099</c:v>
                </c:pt>
                <c:pt idx="10">
                  <c:v>0.22119056533133599</c:v>
                </c:pt>
                <c:pt idx="11">
                  <c:v>0.21686567164179099</c:v>
                </c:pt>
                <c:pt idx="12">
                  <c:v>0.219345347554248</c:v>
                </c:pt>
                <c:pt idx="13">
                  <c:v>0.227680146799351</c:v>
                </c:pt>
                <c:pt idx="14">
                  <c:v>0.22471353798274199</c:v>
                </c:pt>
                <c:pt idx="15">
                  <c:v>0.21317390689118401</c:v>
                </c:pt>
                <c:pt idx="16">
                  <c:v>0.21299715909090899</c:v>
                </c:pt>
                <c:pt idx="17">
                  <c:v>0.22105410709279499</c:v>
                </c:pt>
                <c:pt idx="18">
                  <c:v>0.222152120574833</c:v>
                </c:pt>
                <c:pt idx="19">
                  <c:v>0.22212136024020701</c:v>
                </c:pt>
                <c:pt idx="20">
                  <c:v>0.218726016884113</c:v>
                </c:pt>
                <c:pt idx="21">
                  <c:v>0.21632567558131399</c:v>
                </c:pt>
                <c:pt idx="22">
                  <c:v>0.21662344943584</c:v>
                </c:pt>
                <c:pt idx="23">
                  <c:v>0.21496947835738101</c:v>
                </c:pt>
                <c:pt idx="24">
                  <c:v>0.212952118498105</c:v>
                </c:pt>
                <c:pt idx="25">
                  <c:v>0.21632355861521099</c:v>
                </c:pt>
                <c:pt idx="26">
                  <c:v>0.21284051838138099</c:v>
                </c:pt>
                <c:pt idx="27">
                  <c:v>0.203174394099052</c:v>
                </c:pt>
                <c:pt idx="28">
                  <c:v>0.20367081113084701</c:v>
                </c:pt>
                <c:pt idx="29">
                  <c:v>0.21176470588235299</c:v>
                </c:pt>
                <c:pt idx="30">
                  <c:v>0.21071428571428599</c:v>
                </c:pt>
                <c:pt idx="31">
                  <c:v>0.217301484828922</c:v>
                </c:pt>
                <c:pt idx="32">
                  <c:v>0.21487976274901699</c:v>
                </c:pt>
                <c:pt idx="33">
                  <c:v>0.208090614886731</c:v>
                </c:pt>
                <c:pt idx="34">
                  <c:v>0.20776774696369399</c:v>
                </c:pt>
                <c:pt idx="35">
                  <c:v>0.20822059013013799</c:v>
                </c:pt>
                <c:pt idx="36">
                  <c:v>0.20459916959437899</c:v>
                </c:pt>
                <c:pt idx="37">
                  <c:v>0.20856174930705301</c:v>
                </c:pt>
                <c:pt idx="38">
                  <c:v>0.20768092713598801</c:v>
                </c:pt>
                <c:pt idx="39">
                  <c:v>0.198319535400964</c:v>
                </c:pt>
                <c:pt idx="40">
                  <c:v>0.2008528521105</c:v>
                </c:pt>
                <c:pt idx="41">
                  <c:v>0.20892976792349399</c:v>
                </c:pt>
                <c:pt idx="42">
                  <c:v>0.210272677362289</c:v>
                </c:pt>
                <c:pt idx="43">
                  <c:v>0.21003267578361401</c:v>
                </c:pt>
                <c:pt idx="44">
                  <c:v>0.20764994250438801</c:v>
                </c:pt>
                <c:pt idx="45">
                  <c:v>0.20855451827445201</c:v>
                </c:pt>
                <c:pt idx="46">
                  <c:v>0.20860096653820301</c:v>
                </c:pt>
                <c:pt idx="47">
                  <c:v>0.206772859922179</c:v>
                </c:pt>
                <c:pt idx="48">
                  <c:v>0.203319251659626</c:v>
                </c:pt>
                <c:pt idx="49">
                  <c:v>0.207213496218732</c:v>
                </c:pt>
                <c:pt idx="50">
                  <c:v>0.20533737326651899</c:v>
                </c:pt>
                <c:pt idx="51">
                  <c:v>0.19722560798653399</c:v>
                </c:pt>
                <c:pt idx="52">
                  <c:v>0.19695738009522701</c:v>
                </c:pt>
                <c:pt idx="53">
                  <c:v>0.205858655616943</c:v>
                </c:pt>
                <c:pt idx="54">
                  <c:v>0.20707740187885401</c:v>
                </c:pt>
                <c:pt idx="55">
                  <c:v>0.211249070206557</c:v>
                </c:pt>
                <c:pt idx="56">
                  <c:v>0.20915295062224001</c:v>
                </c:pt>
                <c:pt idx="57">
                  <c:v>0.205824682814302</c:v>
                </c:pt>
                <c:pt idx="58">
                  <c:v>0.20578014595158101</c:v>
                </c:pt>
                <c:pt idx="59">
                  <c:v>0.204047700951726</c:v>
                </c:pt>
                <c:pt idx="60">
                  <c:v>0.200944147423501</c:v>
                </c:pt>
                <c:pt idx="61">
                  <c:v>0.200448234393791</c:v>
                </c:pt>
                <c:pt idx="62">
                  <c:v>0.198708476987906</c:v>
                </c:pt>
                <c:pt idx="63">
                  <c:v>0.194206244503078</c:v>
                </c:pt>
                <c:pt idx="64">
                  <c:v>0.19617645443058901</c:v>
                </c:pt>
                <c:pt idx="65">
                  <c:v>0.20663864169896801</c:v>
                </c:pt>
                <c:pt idx="66">
                  <c:v>0.20709670353740001</c:v>
                </c:pt>
                <c:pt idx="67">
                  <c:v>0.210277581617687</c:v>
                </c:pt>
                <c:pt idx="68">
                  <c:v>0.20709898352992301</c:v>
                </c:pt>
                <c:pt idx="69">
                  <c:v>0.20365007376646099</c:v>
                </c:pt>
                <c:pt idx="70">
                  <c:v>0.204494258557222</c:v>
                </c:pt>
                <c:pt idx="71">
                  <c:v>0.205276354518696</c:v>
                </c:pt>
                <c:pt idx="72">
                  <c:v>0.202595296025953</c:v>
                </c:pt>
                <c:pt idx="73">
                  <c:v>0.20084116516953099</c:v>
                </c:pt>
                <c:pt idx="74">
                  <c:v>0.19882493630738801</c:v>
                </c:pt>
                <c:pt idx="75">
                  <c:v>0.192265596497629</c:v>
                </c:pt>
                <c:pt idx="76">
                  <c:v>0.19210128692752601</c:v>
                </c:pt>
                <c:pt idx="77">
                  <c:v>0.202321123257862</c:v>
                </c:pt>
                <c:pt idx="78">
                  <c:v>0.20332122470160899</c:v>
                </c:pt>
                <c:pt idx="79">
                  <c:v>0.206583427922815</c:v>
                </c:pt>
                <c:pt idx="80">
                  <c:v>0.20357271929371701</c:v>
                </c:pt>
                <c:pt idx="81">
                  <c:v>0.20259875259875301</c:v>
                </c:pt>
                <c:pt idx="82">
                  <c:v>0.20014597779052201</c:v>
                </c:pt>
                <c:pt idx="83">
                  <c:v>0.20018612346189599</c:v>
                </c:pt>
                <c:pt idx="84">
                  <c:v>0.199804416079057</c:v>
                </c:pt>
                <c:pt idx="85">
                  <c:v>0.194282610842303</c:v>
                </c:pt>
                <c:pt idx="86">
                  <c:v>0.191939148473772</c:v>
                </c:pt>
                <c:pt idx="87">
                  <c:v>0.19032576505429399</c:v>
                </c:pt>
                <c:pt idx="88">
                  <c:v>0.188191699604743</c:v>
                </c:pt>
                <c:pt idx="89">
                  <c:v>0.20009823182711201</c:v>
                </c:pt>
                <c:pt idx="90">
                  <c:v>0.20058025177026001</c:v>
                </c:pt>
                <c:pt idx="91">
                  <c:v>0.19381083829725401</c:v>
                </c:pt>
                <c:pt idx="92">
                  <c:v>0.19148833155805201</c:v>
                </c:pt>
                <c:pt idx="93">
                  <c:v>0.194882082395538</c:v>
                </c:pt>
                <c:pt idx="94">
                  <c:v>0.19326084827113299</c:v>
                </c:pt>
                <c:pt idx="95">
                  <c:v>0.19351382937280801</c:v>
                </c:pt>
                <c:pt idx="96">
                  <c:v>0.19110251450676999</c:v>
                </c:pt>
                <c:pt idx="97">
                  <c:v>0.18919421583670401</c:v>
                </c:pt>
                <c:pt idx="98">
                  <c:v>0.18624269954575001</c:v>
                </c:pt>
                <c:pt idx="99">
                  <c:v>0.17908980241595701</c:v>
                </c:pt>
                <c:pt idx="100">
                  <c:v>0.17812383090160899</c:v>
                </c:pt>
                <c:pt idx="101">
                  <c:v>0.186117679788566</c:v>
                </c:pt>
                <c:pt idx="102">
                  <c:v>0.18348794063079801</c:v>
                </c:pt>
                <c:pt idx="103">
                  <c:v>0.18332257767124499</c:v>
                </c:pt>
                <c:pt idx="104">
                  <c:v>0.182166782166782</c:v>
                </c:pt>
                <c:pt idx="105">
                  <c:v>0.18041860465116299</c:v>
                </c:pt>
                <c:pt idx="106">
                  <c:v>0.17308320500256699</c:v>
                </c:pt>
                <c:pt idx="107">
                  <c:v>0.17427347242921001</c:v>
                </c:pt>
                <c:pt idx="108">
                  <c:v>0.173743380098486</c:v>
                </c:pt>
                <c:pt idx="109">
                  <c:v>0.174709263467451</c:v>
                </c:pt>
                <c:pt idx="110">
                  <c:v>0.17263073353560601</c:v>
                </c:pt>
                <c:pt idx="111">
                  <c:v>0.168358828572718</c:v>
                </c:pt>
                <c:pt idx="112">
                  <c:v>0.16787793978242199</c:v>
                </c:pt>
                <c:pt idx="113">
                  <c:v>0.175835934016942</c:v>
                </c:pt>
                <c:pt idx="114">
                  <c:v>0.174441465594281</c:v>
                </c:pt>
                <c:pt idx="115">
                  <c:v>0.17398209007896201</c:v>
                </c:pt>
                <c:pt idx="116">
                  <c:v>0.166835187057634</c:v>
                </c:pt>
                <c:pt idx="117">
                  <c:v>0.164474853385463</c:v>
                </c:pt>
                <c:pt idx="118">
                  <c:v>0.163396075290348</c:v>
                </c:pt>
                <c:pt idx="119">
                  <c:v>0.166028835884656</c:v>
                </c:pt>
                <c:pt idx="120">
                  <c:v>0.165255927321072</c:v>
                </c:pt>
                <c:pt idx="121">
                  <c:v>0.159594680177327</c:v>
                </c:pt>
                <c:pt idx="122">
                  <c:v>0.16266213055496501</c:v>
                </c:pt>
                <c:pt idx="123">
                  <c:v>0.15362368152432801</c:v>
                </c:pt>
                <c:pt idx="124">
                  <c:v>0.155242021163571</c:v>
                </c:pt>
                <c:pt idx="125">
                  <c:v>0.166094220413009</c:v>
                </c:pt>
                <c:pt idx="126">
                  <c:v>0.16565304299749101</c:v>
                </c:pt>
                <c:pt idx="127">
                  <c:v>0.16716493326034801</c:v>
                </c:pt>
                <c:pt idx="128">
                  <c:v>0.163469241472362</c:v>
                </c:pt>
                <c:pt idx="129">
                  <c:v>0.15509357269878901</c:v>
                </c:pt>
                <c:pt idx="130">
                  <c:v>0.15296813340688301</c:v>
                </c:pt>
                <c:pt idx="131">
                  <c:v>0.15542026044309101</c:v>
                </c:pt>
                <c:pt idx="132">
                  <c:v>0.15470870921507501</c:v>
                </c:pt>
                <c:pt idx="133">
                  <c:v>0.157208962493911</c:v>
                </c:pt>
                <c:pt idx="134">
                  <c:v>0.153983522058525</c:v>
                </c:pt>
                <c:pt idx="135">
                  <c:v>0.14843208416588499</c:v>
                </c:pt>
                <c:pt idx="136">
                  <c:v>0.14920751334392701</c:v>
                </c:pt>
                <c:pt idx="137">
                  <c:v>0.162081995855512</c:v>
                </c:pt>
                <c:pt idx="138">
                  <c:v>0.16338855790418699</c:v>
                </c:pt>
                <c:pt idx="139">
                  <c:v>0.163738920225625</c:v>
                </c:pt>
                <c:pt idx="140">
                  <c:v>0.15877807292924401</c:v>
                </c:pt>
                <c:pt idx="141">
                  <c:v>0.157369300354509</c:v>
                </c:pt>
                <c:pt idx="142">
                  <c:v>0.15252788406741</c:v>
                </c:pt>
                <c:pt idx="143">
                  <c:v>0.15562428780726001</c:v>
                </c:pt>
                <c:pt idx="144">
                  <c:v>0.15788404501686101</c:v>
                </c:pt>
                <c:pt idx="145">
                  <c:v>0.157699949355254</c:v>
                </c:pt>
                <c:pt idx="146">
                  <c:v>0.153454177687879</c:v>
                </c:pt>
                <c:pt idx="147">
                  <c:v>0.14773570898292501</c:v>
                </c:pt>
                <c:pt idx="148">
                  <c:v>0.14555603263203101</c:v>
                </c:pt>
                <c:pt idx="149">
                  <c:v>0.156913960469377</c:v>
                </c:pt>
                <c:pt idx="150">
                  <c:v>0.15802633121068899</c:v>
                </c:pt>
                <c:pt idx="151">
                  <c:v>0.15624274324638099</c:v>
                </c:pt>
                <c:pt idx="152">
                  <c:v>0.153384912959381</c:v>
                </c:pt>
                <c:pt idx="153">
                  <c:v>0.14961182850232099</c:v>
                </c:pt>
                <c:pt idx="154">
                  <c:v>0.14710944222795899</c:v>
                </c:pt>
                <c:pt idx="155">
                  <c:v>0.15028517852957299</c:v>
                </c:pt>
                <c:pt idx="156">
                  <c:v>0.14979583900447199</c:v>
                </c:pt>
                <c:pt idx="157">
                  <c:v>0.14911136778568501</c:v>
                </c:pt>
                <c:pt idx="158">
                  <c:v>0.14696687755861501</c:v>
                </c:pt>
                <c:pt idx="159">
                  <c:v>0.143520077841398</c:v>
                </c:pt>
                <c:pt idx="160">
                  <c:v>0.14310241863242801</c:v>
                </c:pt>
                <c:pt idx="161">
                  <c:v>0.15359391884338799</c:v>
                </c:pt>
                <c:pt idx="162">
                  <c:v>0.15385189608838501</c:v>
                </c:pt>
                <c:pt idx="163">
                  <c:v>0.15303225806451601</c:v>
                </c:pt>
                <c:pt idx="164">
                  <c:v>0.151379705219608</c:v>
                </c:pt>
                <c:pt idx="165">
                  <c:v>0.14591171540324099</c:v>
                </c:pt>
                <c:pt idx="166">
                  <c:v>0.14415020945541601</c:v>
                </c:pt>
                <c:pt idx="167">
                  <c:v>0.14776363771675199</c:v>
                </c:pt>
                <c:pt idx="168">
                  <c:v>0.14811376800831699</c:v>
                </c:pt>
                <c:pt idx="169">
                  <c:v>0.141511111111111</c:v>
                </c:pt>
                <c:pt idx="170">
                  <c:v>0.13978724161240999</c:v>
                </c:pt>
                <c:pt idx="171">
                  <c:v>0.138818217651485</c:v>
                </c:pt>
                <c:pt idx="172">
                  <c:v>0.137755832259911</c:v>
                </c:pt>
                <c:pt idx="173">
                  <c:v>0.148915714133105</c:v>
                </c:pt>
                <c:pt idx="174">
                  <c:v>0.14864188706218701</c:v>
                </c:pt>
                <c:pt idx="175">
                  <c:v>0.14645486245641201</c:v>
                </c:pt>
                <c:pt idx="176">
                  <c:v>0.142419655742898</c:v>
                </c:pt>
                <c:pt idx="177">
                  <c:v>0.141775587458039</c:v>
                </c:pt>
                <c:pt idx="178">
                  <c:v>0.14033077969499599</c:v>
                </c:pt>
                <c:pt idx="179">
                  <c:v>0.14145264132796601</c:v>
                </c:pt>
                <c:pt idx="180">
                  <c:v>0.144433371298406</c:v>
                </c:pt>
                <c:pt idx="181">
                  <c:v>0.14133561643835599</c:v>
                </c:pt>
                <c:pt idx="182">
                  <c:v>0.13831244435312701</c:v>
                </c:pt>
                <c:pt idx="183">
                  <c:v>0.13501238645747299</c:v>
                </c:pt>
                <c:pt idx="184">
                  <c:v>0.13428719186347199</c:v>
                </c:pt>
                <c:pt idx="185">
                  <c:v>0.14057388222464601</c:v>
                </c:pt>
                <c:pt idx="186">
                  <c:v>0.14071467614102201</c:v>
                </c:pt>
                <c:pt idx="187">
                  <c:v>0.14270706249152801</c:v>
                </c:pt>
                <c:pt idx="188">
                  <c:v>0.13859976267163901</c:v>
                </c:pt>
                <c:pt idx="189">
                  <c:v>0.13718287617151301</c:v>
                </c:pt>
                <c:pt idx="190">
                  <c:v>0.136733287388008</c:v>
                </c:pt>
                <c:pt idx="191">
                  <c:v>0.137071651090343</c:v>
                </c:pt>
                <c:pt idx="192">
                  <c:v>0.13957934990439799</c:v>
                </c:pt>
                <c:pt idx="193">
                  <c:v>0.13691843296804301</c:v>
                </c:pt>
                <c:pt idx="194">
                  <c:v>0.136181925421063</c:v>
                </c:pt>
                <c:pt idx="195">
                  <c:v>0.13533265299404201</c:v>
                </c:pt>
                <c:pt idx="196">
                  <c:v>0.136366627187788</c:v>
                </c:pt>
                <c:pt idx="197">
                  <c:v>0.141364314921789</c:v>
                </c:pt>
                <c:pt idx="198">
                  <c:v>0.14337443726756699</c:v>
                </c:pt>
                <c:pt idx="199">
                  <c:v>0.14647413067409201</c:v>
                </c:pt>
                <c:pt idx="200">
                  <c:v>0.14487861871997901</c:v>
                </c:pt>
                <c:pt idx="201">
                  <c:v>0.14036408879575701</c:v>
                </c:pt>
                <c:pt idx="202">
                  <c:v>0.13857714773249299</c:v>
                </c:pt>
                <c:pt idx="203">
                  <c:v>0.14009867023883399</c:v>
                </c:pt>
                <c:pt idx="204">
                  <c:v>0.141668285732789</c:v>
                </c:pt>
                <c:pt idx="205">
                  <c:v>0.139415716294329</c:v>
                </c:pt>
                <c:pt idx="206">
                  <c:v>0.14126776364996299</c:v>
                </c:pt>
                <c:pt idx="207">
                  <c:v>0.13714943100553501</c:v>
                </c:pt>
                <c:pt idx="208">
                  <c:v>0.13621252136088199</c:v>
                </c:pt>
                <c:pt idx="209">
                  <c:v>0.14591109602986099</c:v>
                </c:pt>
                <c:pt idx="210">
                  <c:v>0.148826276559552</c:v>
                </c:pt>
                <c:pt idx="211">
                  <c:v>0.15107803503613901</c:v>
                </c:pt>
                <c:pt idx="212">
                  <c:v>0.148944007858546</c:v>
                </c:pt>
                <c:pt idx="213">
                  <c:v>0.147167468570542</c:v>
                </c:pt>
                <c:pt idx="214">
                  <c:v>0.146298947892673</c:v>
                </c:pt>
                <c:pt idx="215">
                  <c:v>0.147625239952938</c:v>
                </c:pt>
                <c:pt idx="216">
                  <c:v>0.15069296539803101</c:v>
                </c:pt>
                <c:pt idx="217">
                  <c:v>0.14492838522597401</c:v>
                </c:pt>
                <c:pt idx="218">
                  <c:v>0.145384480644596</c:v>
                </c:pt>
                <c:pt idx="219">
                  <c:v>0.141264699874522</c:v>
                </c:pt>
                <c:pt idx="220">
                  <c:v>0.14077005907860701</c:v>
                </c:pt>
                <c:pt idx="221">
                  <c:v>0.14940365910143599</c:v>
                </c:pt>
                <c:pt idx="222">
                  <c:v>0.15042963307013499</c:v>
                </c:pt>
                <c:pt idx="223">
                  <c:v>0.15613115131958</c:v>
                </c:pt>
                <c:pt idx="224">
                  <c:v>0.15619944534319399</c:v>
                </c:pt>
                <c:pt idx="225">
                  <c:v>0.15090372879376299</c:v>
                </c:pt>
                <c:pt idx="226">
                  <c:v>0.14922883315285801</c:v>
                </c:pt>
                <c:pt idx="227">
                  <c:v>0.14924288662190799</c:v>
                </c:pt>
                <c:pt idx="228">
                  <c:v>0.15135744643941401</c:v>
                </c:pt>
                <c:pt idx="229">
                  <c:v>0.145529573590096</c:v>
                </c:pt>
                <c:pt idx="230">
                  <c:v>0.14432453160951</c:v>
                </c:pt>
                <c:pt idx="231">
                  <c:v>0.14285324976154801</c:v>
                </c:pt>
                <c:pt idx="232">
                  <c:v>0.14783783783783799</c:v>
                </c:pt>
                <c:pt idx="233">
                  <c:v>0.15039083413641699</c:v>
                </c:pt>
                <c:pt idx="234">
                  <c:v>0.14474036044708299</c:v>
                </c:pt>
                <c:pt idx="235">
                  <c:v>0.145123131519518</c:v>
                </c:pt>
                <c:pt idx="236">
                  <c:v>0.142376530749563</c:v>
                </c:pt>
                <c:pt idx="237">
                  <c:v>0.14278769546547099</c:v>
                </c:pt>
                <c:pt idx="238">
                  <c:v>0.140686261255171</c:v>
                </c:pt>
                <c:pt idx="239">
                  <c:v>0.14249705030569601</c:v>
                </c:pt>
                <c:pt idx="240">
                  <c:v>0.142095725402409</c:v>
                </c:pt>
                <c:pt idx="241">
                  <c:v>0.13677050672600399</c:v>
                </c:pt>
                <c:pt idx="242">
                  <c:v>0.13622720508487399</c:v>
                </c:pt>
                <c:pt idx="243">
                  <c:v>0.133566238829397</c:v>
                </c:pt>
                <c:pt idx="244">
                  <c:v>0.13427660220714799</c:v>
                </c:pt>
                <c:pt idx="245">
                  <c:v>0.14342769586295201</c:v>
                </c:pt>
                <c:pt idx="246">
                  <c:v>0.145897959698368</c:v>
                </c:pt>
                <c:pt idx="247">
                  <c:v>0.151372923046032</c:v>
                </c:pt>
                <c:pt idx="248">
                  <c:v>0.15086412920429701</c:v>
                </c:pt>
                <c:pt idx="249">
                  <c:v>0.14603766924686701</c:v>
                </c:pt>
                <c:pt idx="250">
                  <c:v>0.145035282258065</c:v>
                </c:pt>
                <c:pt idx="251">
                  <c:v>0.14925373134328401</c:v>
                </c:pt>
                <c:pt idx="252">
                  <c:v>0.149429005050631</c:v>
                </c:pt>
                <c:pt idx="253">
                  <c:v>0.14205550898761299</c:v>
                </c:pt>
                <c:pt idx="254">
                  <c:v>0.143782083892152</c:v>
                </c:pt>
                <c:pt idx="255">
                  <c:v>0.139216091478956</c:v>
                </c:pt>
                <c:pt idx="256">
                  <c:v>0.13995557692748101</c:v>
                </c:pt>
                <c:pt idx="257">
                  <c:v>0.14789691002314101</c:v>
                </c:pt>
                <c:pt idx="258">
                  <c:v>0.14809600581302901</c:v>
                </c:pt>
                <c:pt idx="259">
                  <c:v>0.154470262108134</c:v>
                </c:pt>
                <c:pt idx="260">
                  <c:v>0.15410494942196501</c:v>
                </c:pt>
                <c:pt idx="261">
                  <c:v>0.14956770372387501</c:v>
                </c:pt>
                <c:pt idx="262">
                  <c:v>0.14733186553782601</c:v>
                </c:pt>
                <c:pt idx="263">
                  <c:v>0.149014833851842</c:v>
                </c:pt>
                <c:pt idx="264">
                  <c:v>0.14930656688996999</c:v>
                </c:pt>
                <c:pt idx="265">
                  <c:v>0.139687447768678</c:v>
                </c:pt>
                <c:pt idx="266">
                  <c:v>0.14222545152584601</c:v>
                </c:pt>
                <c:pt idx="267">
                  <c:v>0.13657722270310399</c:v>
                </c:pt>
                <c:pt idx="268">
                  <c:v>0.13628711041760799</c:v>
                </c:pt>
              </c:numCache>
            </c:numRef>
          </c:val>
          <c:smooth val="0"/>
          <c:extLst>
            <c:ext xmlns:c16="http://schemas.microsoft.com/office/drawing/2014/chart" uri="{C3380CC4-5D6E-409C-BE32-E72D297353CC}">
              <c16:uniqueId val="{00000005-6A9C-43F5-8563-171C6BEF6D3B}"/>
            </c:ext>
          </c:extLst>
        </c:ser>
        <c:dLbls>
          <c:showLegendKey val="0"/>
          <c:showVal val="0"/>
          <c:showCatName val="0"/>
          <c:showSerName val="0"/>
          <c:showPercent val="0"/>
          <c:showBubbleSize val="0"/>
        </c:dLbls>
        <c:smooth val="0"/>
        <c:axId val="2098048287"/>
        <c:axId val="1599109839"/>
      </c:lineChart>
      <c:valAx>
        <c:axId val="1599109839"/>
        <c:scaling>
          <c:orientation val="minMax"/>
          <c:max val="0.30000000000000004"/>
          <c:min val="5.000000000000001E-2"/>
        </c:scaling>
        <c:delete val="0"/>
        <c:axPos val="r"/>
        <c:majorGridlines>
          <c:spPr>
            <a:ln w="9525" cap="flat" cmpd="sng" algn="ctr">
              <a:solidFill>
                <a:schemeClr val="tx1">
                  <a:lumMod val="15000"/>
                  <a:lumOff val="85000"/>
                </a:schemeClr>
              </a:solidFill>
              <a:round/>
            </a:ln>
            <a:effectLst/>
          </c:spPr>
        </c:majorGridlines>
        <c:numFmt formatCode="0.00%" sourceLinked="0"/>
        <c:majorTickMark val="out"/>
        <c:minorTickMark val="none"/>
        <c:tickLblPos val="low"/>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098048287"/>
        <c:crosses val="max"/>
        <c:crossBetween val="between"/>
      </c:valAx>
      <c:dateAx>
        <c:axId val="2098048287"/>
        <c:scaling>
          <c:orientation val="minMax"/>
          <c:max val="45017"/>
          <c:min val="36617"/>
        </c:scaling>
        <c:delete val="0"/>
        <c:axPos val="b"/>
        <c:numFmt formatCode="mmm\ yyyy" sourceLinked="0"/>
        <c:majorTickMark val="cross"/>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599109839"/>
        <c:crosses val="autoZero"/>
        <c:auto val="1"/>
        <c:lblOffset val="100"/>
        <c:baseTimeUnit val="months"/>
        <c:majorUnit val="6"/>
        <c:majorTimeUnit val="months"/>
      </c:date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6085-4A21-BB81-CC3B19C0F8B3}"/>
              </c:ext>
            </c:extLst>
          </c:dPt>
          <c:dPt>
            <c:idx val="1"/>
            <c:invertIfNegative val="0"/>
            <c:bubble3D val="0"/>
            <c:spPr>
              <a:solidFill>
                <a:srgbClr val="606868"/>
              </a:solidFill>
              <a:ln>
                <a:noFill/>
              </a:ln>
              <a:effectLst/>
            </c:spPr>
            <c:extLst>
              <c:ext xmlns:c16="http://schemas.microsoft.com/office/drawing/2014/chart" uri="{C3380CC4-5D6E-409C-BE32-E72D297353CC}">
                <c16:uniqueId val="{00000003-6085-4A21-BB81-CC3B19C0F8B3}"/>
              </c:ext>
            </c:extLst>
          </c:dPt>
          <c:dPt>
            <c:idx val="3"/>
            <c:invertIfNegative val="0"/>
            <c:bubble3D val="0"/>
            <c:spPr>
              <a:solidFill>
                <a:srgbClr val="FFC000"/>
              </a:solidFill>
              <a:ln>
                <a:noFill/>
              </a:ln>
              <a:effectLst/>
            </c:spPr>
            <c:extLst>
              <c:ext xmlns:c16="http://schemas.microsoft.com/office/drawing/2014/chart" uri="{C3380CC4-5D6E-409C-BE32-E72D297353CC}">
                <c16:uniqueId val="{00000005-6085-4A21-BB81-CC3B19C0F8B3}"/>
              </c:ext>
            </c:extLst>
          </c:dPt>
          <c:dPt>
            <c:idx val="12"/>
            <c:invertIfNegative val="0"/>
            <c:bubble3D val="0"/>
            <c:spPr>
              <a:solidFill>
                <a:srgbClr val="606868"/>
              </a:solidFill>
              <a:ln>
                <a:noFill/>
              </a:ln>
              <a:effectLst/>
            </c:spPr>
            <c:extLst>
              <c:ext xmlns:c16="http://schemas.microsoft.com/office/drawing/2014/chart" uri="{C3380CC4-5D6E-409C-BE32-E72D297353CC}">
                <c16:uniqueId val="{00000007-6085-4A21-BB81-CC3B19C0F8B3}"/>
              </c:ext>
            </c:extLst>
          </c:dPt>
          <c:dPt>
            <c:idx val="13"/>
            <c:invertIfNegative val="0"/>
            <c:bubble3D val="0"/>
            <c:spPr>
              <a:solidFill>
                <a:srgbClr val="606868"/>
              </a:solidFill>
              <a:ln>
                <a:noFill/>
              </a:ln>
              <a:effectLst/>
            </c:spPr>
            <c:extLst>
              <c:ext xmlns:c16="http://schemas.microsoft.com/office/drawing/2014/chart" uri="{C3380CC4-5D6E-409C-BE32-E72D297353CC}">
                <c16:uniqueId val="{00000009-6085-4A21-BB81-CC3B19C0F8B3}"/>
              </c:ext>
            </c:extLst>
          </c:dPt>
          <c:dPt>
            <c:idx val="15"/>
            <c:invertIfNegative val="0"/>
            <c:bubble3D val="0"/>
            <c:spPr>
              <a:solidFill>
                <a:srgbClr val="FFC000"/>
              </a:solidFill>
              <a:ln>
                <a:noFill/>
              </a:ln>
              <a:effectLst/>
            </c:spPr>
            <c:extLst>
              <c:ext xmlns:c16="http://schemas.microsoft.com/office/drawing/2014/chart" uri="{C3380CC4-5D6E-409C-BE32-E72D297353CC}">
                <c16:uniqueId val="{0000000B-6085-4A21-BB81-CC3B19C0F8B3}"/>
              </c:ext>
            </c:extLst>
          </c:dPt>
          <c:dPt>
            <c:idx val="20"/>
            <c:invertIfNegative val="0"/>
            <c:bubble3D val="0"/>
            <c:spPr>
              <a:solidFill>
                <a:srgbClr val="606868"/>
              </a:solidFill>
              <a:ln>
                <a:noFill/>
              </a:ln>
              <a:effectLst/>
            </c:spPr>
            <c:extLst>
              <c:ext xmlns:c16="http://schemas.microsoft.com/office/drawing/2014/chart" uri="{C3380CC4-5D6E-409C-BE32-E72D297353CC}">
                <c16:uniqueId val="{0000000D-6085-4A21-BB81-CC3B19C0F8B3}"/>
              </c:ext>
            </c:extLst>
          </c:dPt>
          <c:dPt>
            <c:idx val="21"/>
            <c:invertIfNegative val="0"/>
            <c:bubble3D val="0"/>
            <c:spPr>
              <a:solidFill>
                <a:srgbClr val="606868"/>
              </a:solidFill>
              <a:ln>
                <a:noFill/>
              </a:ln>
              <a:effectLst/>
            </c:spPr>
            <c:extLst xmlns:c15="http://schemas.microsoft.com/office/drawing/2012/chart">
              <c:ext xmlns:c16="http://schemas.microsoft.com/office/drawing/2014/chart" uri="{C3380CC4-5D6E-409C-BE32-E72D297353CC}">
                <c16:uniqueId val="{0000000F-6085-4A21-BB81-CC3B19C0F8B3}"/>
              </c:ext>
            </c:extLst>
          </c:dPt>
          <c:dPt>
            <c:idx val="22"/>
            <c:invertIfNegative val="0"/>
            <c:bubble3D val="0"/>
            <c:spPr>
              <a:solidFill>
                <a:srgbClr val="606868"/>
              </a:solidFill>
              <a:ln>
                <a:noFill/>
              </a:ln>
              <a:effectLst/>
            </c:spPr>
            <c:extLst>
              <c:ext xmlns:c16="http://schemas.microsoft.com/office/drawing/2014/chart" uri="{C3380CC4-5D6E-409C-BE32-E72D297353CC}">
                <c16:uniqueId val="{00000011-6085-4A21-BB81-CC3B19C0F8B3}"/>
              </c:ext>
            </c:extLst>
          </c:dPt>
          <c:dPt>
            <c:idx val="24"/>
            <c:invertIfNegative val="0"/>
            <c:bubble3D val="0"/>
            <c:spPr>
              <a:solidFill>
                <a:srgbClr val="606868"/>
              </a:solidFill>
              <a:ln>
                <a:noFill/>
              </a:ln>
              <a:effectLst/>
            </c:spPr>
            <c:extLst>
              <c:ext xmlns:c16="http://schemas.microsoft.com/office/drawing/2014/chart" uri="{C3380CC4-5D6E-409C-BE32-E72D297353CC}">
                <c16:uniqueId val="{00000013-6085-4A21-BB81-CC3B19C0F8B3}"/>
              </c:ext>
            </c:extLst>
          </c:dPt>
          <c:dPt>
            <c:idx val="25"/>
            <c:invertIfNegative val="0"/>
            <c:bubble3D val="0"/>
            <c:spPr>
              <a:solidFill>
                <a:srgbClr val="606868"/>
              </a:solidFill>
              <a:ln>
                <a:noFill/>
              </a:ln>
              <a:effectLst/>
            </c:spPr>
            <c:extLst>
              <c:ext xmlns:c16="http://schemas.microsoft.com/office/drawing/2014/chart" uri="{C3380CC4-5D6E-409C-BE32-E72D297353CC}">
                <c16:uniqueId val="{00000015-6085-4A21-BB81-CC3B19C0F8B3}"/>
              </c:ext>
            </c:extLst>
          </c:dPt>
          <c:dPt>
            <c:idx val="27"/>
            <c:invertIfNegative val="0"/>
            <c:bubble3D val="0"/>
            <c:spPr>
              <a:solidFill>
                <a:srgbClr val="FFC000"/>
              </a:solidFill>
              <a:ln>
                <a:noFill/>
              </a:ln>
              <a:effectLst/>
            </c:spPr>
            <c:extLst>
              <c:ext xmlns:c16="http://schemas.microsoft.com/office/drawing/2014/chart" uri="{C3380CC4-5D6E-409C-BE32-E72D297353CC}">
                <c16:uniqueId val="{00000017-6085-4A21-BB81-CC3B19C0F8B3}"/>
              </c:ext>
            </c:extLst>
          </c:dPt>
          <c:dPt>
            <c:idx val="36"/>
            <c:invertIfNegative val="0"/>
            <c:bubble3D val="0"/>
            <c:spPr>
              <a:solidFill>
                <a:srgbClr val="606868"/>
              </a:solidFill>
              <a:ln>
                <a:noFill/>
              </a:ln>
              <a:effectLst/>
            </c:spPr>
            <c:extLst>
              <c:ext xmlns:c16="http://schemas.microsoft.com/office/drawing/2014/chart" uri="{C3380CC4-5D6E-409C-BE32-E72D297353CC}">
                <c16:uniqueId val="{00000019-6085-4A21-BB81-CC3B19C0F8B3}"/>
              </c:ext>
            </c:extLst>
          </c:dPt>
          <c:dPt>
            <c:idx val="37"/>
            <c:invertIfNegative val="0"/>
            <c:bubble3D val="0"/>
            <c:spPr>
              <a:solidFill>
                <a:srgbClr val="606868"/>
              </a:solidFill>
              <a:ln>
                <a:noFill/>
              </a:ln>
              <a:effectLst/>
            </c:spPr>
            <c:extLst>
              <c:ext xmlns:c16="http://schemas.microsoft.com/office/drawing/2014/chart" uri="{C3380CC4-5D6E-409C-BE32-E72D297353CC}">
                <c16:uniqueId val="{0000001B-6085-4A21-BB81-CC3B19C0F8B3}"/>
              </c:ext>
            </c:extLst>
          </c:dPt>
          <c:dPt>
            <c:idx val="39"/>
            <c:invertIfNegative val="0"/>
            <c:bubble3D val="0"/>
            <c:spPr>
              <a:solidFill>
                <a:srgbClr val="FFC000"/>
              </a:solidFill>
              <a:ln>
                <a:noFill/>
              </a:ln>
              <a:effectLst/>
            </c:spPr>
            <c:extLst>
              <c:ext xmlns:c16="http://schemas.microsoft.com/office/drawing/2014/chart" uri="{C3380CC4-5D6E-409C-BE32-E72D297353CC}">
                <c16:uniqueId val="{0000001D-6085-4A21-BB81-CC3B19C0F8B3}"/>
              </c:ext>
            </c:extLst>
          </c:dPt>
          <c:dPt>
            <c:idx val="48"/>
            <c:invertIfNegative val="0"/>
            <c:bubble3D val="0"/>
            <c:spPr>
              <a:solidFill>
                <a:srgbClr val="606868"/>
              </a:solidFill>
              <a:ln>
                <a:noFill/>
              </a:ln>
              <a:effectLst/>
            </c:spPr>
            <c:extLst>
              <c:ext xmlns:c16="http://schemas.microsoft.com/office/drawing/2014/chart" uri="{C3380CC4-5D6E-409C-BE32-E72D297353CC}">
                <c16:uniqueId val="{0000001F-6085-4A21-BB81-CC3B19C0F8B3}"/>
              </c:ext>
            </c:extLst>
          </c:dPt>
          <c:dPt>
            <c:idx val="49"/>
            <c:invertIfNegative val="0"/>
            <c:bubble3D val="0"/>
            <c:spPr>
              <a:solidFill>
                <a:srgbClr val="606868"/>
              </a:solidFill>
              <a:ln>
                <a:noFill/>
              </a:ln>
              <a:effectLst/>
            </c:spPr>
            <c:extLst>
              <c:ext xmlns:c16="http://schemas.microsoft.com/office/drawing/2014/chart" uri="{C3380CC4-5D6E-409C-BE32-E72D297353CC}">
                <c16:uniqueId val="{00000021-6085-4A21-BB81-CC3B19C0F8B3}"/>
              </c:ext>
            </c:extLst>
          </c:dPt>
          <c:dPt>
            <c:idx val="51"/>
            <c:invertIfNegative val="0"/>
            <c:bubble3D val="0"/>
            <c:spPr>
              <a:solidFill>
                <a:srgbClr val="FFC000"/>
              </a:solidFill>
              <a:ln>
                <a:noFill/>
              </a:ln>
              <a:effectLst/>
            </c:spPr>
            <c:extLst>
              <c:ext xmlns:c16="http://schemas.microsoft.com/office/drawing/2014/chart" uri="{C3380CC4-5D6E-409C-BE32-E72D297353CC}">
                <c16:uniqueId val="{00000023-6085-4A21-BB81-CC3B19C0F8B3}"/>
              </c:ext>
            </c:extLst>
          </c:dPt>
          <c:dPt>
            <c:idx val="60"/>
            <c:invertIfNegative val="0"/>
            <c:bubble3D val="0"/>
            <c:spPr>
              <a:solidFill>
                <a:srgbClr val="606868"/>
              </a:solidFill>
              <a:ln>
                <a:noFill/>
              </a:ln>
              <a:effectLst/>
            </c:spPr>
            <c:extLst>
              <c:ext xmlns:c16="http://schemas.microsoft.com/office/drawing/2014/chart" uri="{C3380CC4-5D6E-409C-BE32-E72D297353CC}">
                <c16:uniqueId val="{00000025-6085-4A21-BB81-CC3B19C0F8B3}"/>
              </c:ext>
            </c:extLst>
          </c:dPt>
          <c:dPt>
            <c:idx val="61"/>
            <c:invertIfNegative val="0"/>
            <c:bubble3D val="0"/>
            <c:spPr>
              <a:solidFill>
                <a:srgbClr val="606868"/>
              </a:solidFill>
              <a:ln>
                <a:noFill/>
              </a:ln>
              <a:effectLst/>
            </c:spPr>
            <c:extLst>
              <c:ext xmlns:c16="http://schemas.microsoft.com/office/drawing/2014/chart" uri="{C3380CC4-5D6E-409C-BE32-E72D297353CC}">
                <c16:uniqueId val="{00000027-6085-4A21-BB81-CC3B19C0F8B3}"/>
              </c:ext>
            </c:extLst>
          </c:dPt>
          <c:dPt>
            <c:idx val="63"/>
            <c:invertIfNegative val="0"/>
            <c:bubble3D val="0"/>
            <c:spPr>
              <a:solidFill>
                <a:srgbClr val="FFC000"/>
              </a:solidFill>
              <a:ln>
                <a:noFill/>
              </a:ln>
              <a:effectLst/>
            </c:spPr>
            <c:extLst>
              <c:ext xmlns:c16="http://schemas.microsoft.com/office/drawing/2014/chart" uri="{C3380CC4-5D6E-409C-BE32-E72D297353CC}">
                <c16:uniqueId val="{00000029-6085-4A21-BB81-CC3B19C0F8B3}"/>
              </c:ext>
            </c:extLst>
          </c:dPt>
          <c:dPt>
            <c:idx val="72"/>
            <c:invertIfNegative val="0"/>
            <c:bubble3D val="0"/>
            <c:spPr>
              <a:solidFill>
                <a:srgbClr val="606868"/>
              </a:solidFill>
              <a:ln>
                <a:noFill/>
              </a:ln>
              <a:effectLst/>
            </c:spPr>
            <c:extLst>
              <c:ext xmlns:c16="http://schemas.microsoft.com/office/drawing/2014/chart" uri="{C3380CC4-5D6E-409C-BE32-E72D297353CC}">
                <c16:uniqueId val="{0000002B-6085-4A21-BB81-CC3B19C0F8B3}"/>
              </c:ext>
            </c:extLst>
          </c:dPt>
          <c:dPt>
            <c:idx val="73"/>
            <c:invertIfNegative val="0"/>
            <c:bubble3D val="0"/>
            <c:spPr>
              <a:solidFill>
                <a:srgbClr val="606868"/>
              </a:solidFill>
              <a:ln>
                <a:noFill/>
              </a:ln>
              <a:effectLst/>
            </c:spPr>
            <c:extLst>
              <c:ext xmlns:c16="http://schemas.microsoft.com/office/drawing/2014/chart" uri="{C3380CC4-5D6E-409C-BE32-E72D297353CC}">
                <c16:uniqueId val="{0000002D-6085-4A21-BB81-CC3B19C0F8B3}"/>
              </c:ext>
            </c:extLst>
          </c:dPt>
          <c:dPt>
            <c:idx val="75"/>
            <c:invertIfNegative val="0"/>
            <c:bubble3D val="0"/>
            <c:spPr>
              <a:solidFill>
                <a:srgbClr val="FFC000"/>
              </a:solidFill>
              <a:ln>
                <a:noFill/>
              </a:ln>
              <a:effectLst/>
            </c:spPr>
            <c:extLst>
              <c:ext xmlns:c16="http://schemas.microsoft.com/office/drawing/2014/chart" uri="{C3380CC4-5D6E-409C-BE32-E72D297353CC}">
                <c16:uniqueId val="{0000002F-6085-4A21-BB81-CC3B19C0F8B3}"/>
              </c:ext>
            </c:extLst>
          </c:dPt>
          <c:dPt>
            <c:idx val="84"/>
            <c:invertIfNegative val="0"/>
            <c:bubble3D val="0"/>
            <c:spPr>
              <a:solidFill>
                <a:srgbClr val="606868"/>
              </a:solidFill>
              <a:ln>
                <a:noFill/>
              </a:ln>
              <a:effectLst/>
            </c:spPr>
            <c:extLst>
              <c:ext xmlns:c16="http://schemas.microsoft.com/office/drawing/2014/chart" uri="{C3380CC4-5D6E-409C-BE32-E72D297353CC}">
                <c16:uniqueId val="{00000031-6085-4A21-BB81-CC3B19C0F8B3}"/>
              </c:ext>
            </c:extLst>
          </c:dPt>
          <c:dPt>
            <c:idx val="85"/>
            <c:invertIfNegative val="0"/>
            <c:bubble3D val="0"/>
            <c:spPr>
              <a:solidFill>
                <a:srgbClr val="606868"/>
              </a:solidFill>
              <a:ln>
                <a:noFill/>
              </a:ln>
              <a:effectLst/>
            </c:spPr>
            <c:extLst>
              <c:ext xmlns:c16="http://schemas.microsoft.com/office/drawing/2014/chart" uri="{C3380CC4-5D6E-409C-BE32-E72D297353CC}">
                <c16:uniqueId val="{00000033-6085-4A21-BB81-CC3B19C0F8B3}"/>
              </c:ext>
            </c:extLst>
          </c:dPt>
          <c:dPt>
            <c:idx val="87"/>
            <c:invertIfNegative val="0"/>
            <c:bubble3D val="0"/>
            <c:spPr>
              <a:solidFill>
                <a:srgbClr val="FFC000"/>
              </a:solidFill>
              <a:ln>
                <a:noFill/>
              </a:ln>
              <a:effectLst/>
            </c:spPr>
            <c:extLst>
              <c:ext xmlns:c16="http://schemas.microsoft.com/office/drawing/2014/chart" uri="{C3380CC4-5D6E-409C-BE32-E72D297353CC}">
                <c16:uniqueId val="{00000035-6085-4A21-BB81-CC3B19C0F8B3}"/>
              </c:ext>
            </c:extLst>
          </c:dPt>
          <c:dPt>
            <c:idx val="96"/>
            <c:invertIfNegative val="0"/>
            <c:bubble3D val="0"/>
            <c:spPr>
              <a:solidFill>
                <a:srgbClr val="606868"/>
              </a:solidFill>
              <a:ln>
                <a:noFill/>
              </a:ln>
              <a:effectLst/>
            </c:spPr>
            <c:extLst>
              <c:ext xmlns:c16="http://schemas.microsoft.com/office/drawing/2014/chart" uri="{C3380CC4-5D6E-409C-BE32-E72D297353CC}">
                <c16:uniqueId val="{00000037-6085-4A21-BB81-CC3B19C0F8B3}"/>
              </c:ext>
            </c:extLst>
          </c:dPt>
          <c:dPt>
            <c:idx val="97"/>
            <c:invertIfNegative val="0"/>
            <c:bubble3D val="0"/>
            <c:spPr>
              <a:solidFill>
                <a:srgbClr val="606868"/>
              </a:solidFill>
              <a:ln>
                <a:noFill/>
              </a:ln>
              <a:effectLst/>
            </c:spPr>
            <c:extLst>
              <c:ext xmlns:c16="http://schemas.microsoft.com/office/drawing/2014/chart" uri="{C3380CC4-5D6E-409C-BE32-E72D297353CC}">
                <c16:uniqueId val="{00000039-6085-4A21-BB81-CC3B19C0F8B3}"/>
              </c:ext>
            </c:extLst>
          </c:dPt>
          <c:dPt>
            <c:idx val="99"/>
            <c:invertIfNegative val="0"/>
            <c:bubble3D val="0"/>
            <c:spPr>
              <a:solidFill>
                <a:srgbClr val="FFC000"/>
              </a:solidFill>
              <a:ln>
                <a:noFill/>
              </a:ln>
              <a:effectLst/>
            </c:spPr>
            <c:extLst>
              <c:ext xmlns:c16="http://schemas.microsoft.com/office/drawing/2014/chart" uri="{C3380CC4-5D6E-409C-BE32-E72D297353CC}">
                <c16:uniqueId val="{0000003B-6085-4A21-BB81-CC3B19C0F8B3}"/>
              </c:ext>
            </c:extLst>
          </c:dPt>
          <c:dPt>
            <c:idx val="108"/>
            <c:invertIfNegative val="0"/>
            <c:bubble3D val="0"/>
            <c:spPr>
              <a:solidFill>
                <a:srgbClr val="606868"/>
              </a:solidFill>
              <a:ln>
                <a:noFill/>
              </a:ln>
              <a:effectLst/>
            </c:spPr>
            <c:extLst>
              <c:ext xmlns:c16="http://schemas.microsoft.com/office/drawing/2014/chart" uri="{C3380CC4-5D6E-409C-BE32-E72D297353CC}">
                <c16:uniqueId val="{0000003D-6085-4A21-BB81-CC3B19C0F8B3}"/>
              </c:ext>
            </c:extLst>
          </c:dPt>
          <c:dPt>
            <c:idx val="109"/>
            <c:invertIfNegative val="0"/>
            <c:bubble3D val="0"/>
            <c:spPr>
              <a:solidFill>
                <a:srgbClr val="606868"/>
              </a:solidFill>
              <a:ln>
                <a:noFill/>
              </a:ln>
              <a:effectLst/>
            </c:spPr>
            <c:extLst>
              <c:ext xmlns:c16="http://schemas.microsoft.com/office/drawing/2014/chart" uri="{C3380CC4-5D6E-409C-BE32-E72D297353CC}">
                <c16:uniqueId val="{0000003F-6085-4A21-BB81-CC3B19C0F8B3}"/>
              </c:ext>
            </c:extLst>
          </c:dPt>
          <c:dPt>
            <c:idx val="111"/>
            <c:invertIfNegative val="0"/>
            <c:bubble3D val="0"/>
            <c:spPr>
              <a:solidFill>
                <a:srgbClr val="FFC000"/>
              </a:solidFill>
              <a:ln>
                <a:noFill/>
              </a:ln>
              <a:effectLst/>
            </c:spPr>
            <c:extLst>
              <c:ext xmlns:c16="http://schemas.microsoft.com/office/drawing/2014/chart" uri="{C3380CC4-5D6E-409C-BE32-E72D297353CC}">
                <c16:uniqueId val="{00000041-6085-4A21-BB81-CC3B19C0F8B3}"/>
              </c:ext>
            </c:extLst>
          </c:dPt>
          <c:dPt>
            <c:idx val="123"/>
            <c:invertIfNegative val="0"/>
            <c:bubble3D val="0"/>
            <c:spPr>
              <a:solidFill>
                <a:srgbClr val="FFC000"/>
              </a:solidFill>
              <a:ln>
                <a:noFill/>
              </a:ln>
              <a:effectLst/>
            </c:spPr>
            <c:extLst>
              <c:ext xmlns:c16="http://schemas.microsoft.com/office/drawing/2014/chart" uri="{C3380CC4-5D6E-409C-BE32-E72D297353CC}">
                <c16:uniqueId val="{00000043-6085-4A21-BB81-CC3B19C0F8B3}"/>
              </c:ext>
            </c:extLst>
          </c:dPt>
          <c:dLbls>
            <c:dLbl>
              <c:idx val="3"/>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085-4A21-BB81-CC3B19C0F8B3}"/>
                </c:ext>
              </c:extLst>
            </c:dLbl>
            <c:dLbl>
              <c:idx val="15"/>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085-4A21-BB81-CC3B19C0F8B3}"/>
                </c:ext>
              </c:extLst>
            </c:dLbl>
            <c:dLbl>
              <c:idx val="27"/>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6085-4A21-BB81-CC3B19C0F8B3}"/>
                </c:ext>
              </c:extLst>
            </c:dLbl>
            <c:dLbl>
              <c:idx val="39"/>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6085-4A21-BB81-CC3B19C0F8B3}"/>
                </c:ext>
              </c:extLst>
            </c:dLbl>
            <c:dLbl>
              <c:idx val="51"/>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6085-4A21-BB81-CC3B19C0F8B3}"/>
                </c:ext>
              </c:extLst>
            </c:dLbl>
            <c:dLbl>
              <c:idx val="63"/>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6085-4A21-BB81-CC3B19C0F8B3}"/>
                </c:ext>
              </c:extLst>
            </c:dLbl>
            <c:dLbl>
              <c:idx val="75"/>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6085-4A21-BB81-CC3B19C0F8B3}"/>
                </c:ext>
              </c:extLst>
            </c:dLbl>
            <c:dLbl>
              <c:idx val="87"/>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6085-4A21-BB81-CC3B19C0F8B3}"/>
                </c:ext>
              </c:extLst>
            </c:dLbl>
            <c:dLbl>
              <c:idx val="99"/>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6085-4A21-BB81-CC3B19C0F8B3}"/>
                </c:ext>
              </c:extLst>
            </c:dLbl>
            <c:dLbl>
              <c:idx val="111"/>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6085-4A21-BB81-CC3B19C0F8B3}"/>
                </c:ext>
              </c:extLst>
            </c:dLbl>
            <c:dLbl>
              <c:idx val="123"/>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6085-4A21-BB81-CC3B19C0F8B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'F102'!$AJ$164:$AK$287</c:f>
              <c:multiLvlStrCache>
                <c:ptCount val="124"/>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pt idx="66">
                    <c:v>julio</c:v>
                  </c:pt>
                  <c:pt idx="67">
                    <c:v>agosto</c:v>
                  </c:pt>
                  <c:pt idx="68">
                    <c:v>septiembre</c:v>
                  </c:pt>
                  <c:pt idx="69">
                    <c:v>octubre</c:v>
                  </c:pt>
                  <c:pt idx="70">
                    <c:v>noviembre</c:v>
                  </c:pt>
                  <c:pt idx="71">
                    <c:v>diciembre</c:v>
                  </c:pt>
                  <c:pt idx="72">
                    <c:v>enero</c:v>
                  </c:pt>
                  <c:pt idx="73">
                    <c:v>febrero</c:v>
                  </c:pt>
                  <c:pt idx="74">
                    <c:v>marzo</c:v>
                  </c:pt>
                  <c:pt idx="75">
                    <c:v>abril</c:v>
                  </c:pt>
                  <c:pt idx="76">
                    <c:v>mayo</c:v>
                  </c:pt>
                  <c:pt idx="77">
                    <c:v>junio</c:v>
                  </c:pt>
                  <c:pt idx="78">
                    <c:v>julio</c:v>
                  </c:pt>
                  <c:pt idx="79">
                    <c:v>agosto</c:v>
                  </c:pt>
                  <c:pt idx="80">
                    <c:v>septiembre</c:v>
                  </c:pt>
                  <c:pt idx="81">
                    <c:v>octubre</c:v>
                  </c:pt>
                  <c:pt idx="82">
                    <c:v>noviembre</c:v>
                  </c:pt>
                  <c:pt idx="83">
                    <c:v>diciembre</c:v>
                  </c:pt>
                  <c:pt idx="84">
                    <c:v>enero</c:v>
                  </c:pt>
                  <c:pt idx="85">
                    <c:v>febrero</c:v>
                  </c:pt>
                  <c:pt idx="86">
                    <c:v>marzo</c:v>
                  </c:pt>
                  <c:pt idx="87">
                    <c:v>abril</c:v>
                  </c:pt>
                  <c:pt idx="88">
                    <c:v>mayo</c:v>
                  </c:pt>
                  <c:pt idx="89">
                    <c:v>junio</c:v>
                  </c:pt>
                  <c:pt idx="90">
                    <c:v>julio</c:v>
                  </c:pt>
                  <c:pt idx="91">
                    <c:v>agosto</c:v>
                  </c:pt>
                  <c:pt idx="92">
                    <c:v>septiembre</c:v>
                  </c:pt>
                  <c:pt idx="93">
                    <c:v>octubre</c:v>
                  </c:pt>
                  <c:pt idx="94">
                    <c:v>noviembre</c:v>
                  </c:pt>
                  <c:pt idx="95">
                    <c:v>diciembre</c:v>
                  </c:pt>
                  <c:pt idx="96">
                    <c:v>enero</c:v>
                  </c:pt>
                  <c:pt idx="97">
                    <c:v>febrero</c:v>
                  </c:pt>
                  <c:pt idx="98">
                    <c:v>marzo</c:v>
                  </c:pt>
                  <c:pt idx="99">
                    <c:v>abril</c:v>
                  </c:pt>
                  <c:pt idx="100">
                    <c:v>mayo</c:v>
                  </c:pt>
                  <c:pt idx="101">
                    <c:v>junio</c:v>
                  </c:pt>
                  <c:pt idx="102">
                    <c:v>julio</c:v>
                  </c:pt>
                  <c:pt idx="103">
                    <c:v>agosto</c:v>
                  </c:pt>
                  <c:pt idx="104">
                    <c:v>septiembre</c:v>
                  </c:pt>
                  <c:pt idx="105">
                    <c:v>octubre</c:v>
                  </c:pt>
                  <c:pt idx="106">
                    <c:v>noviembre</c:v>
                  </c:pt>
                  <c:pt idx="107">
                    <c:v>diciembre</c:v>
                  </c:pt>
                  <c:pt idx="108">
                    <c:v>enero</c:v>
                  </c:pt>
                  <c:pt idx="109">
                    <c:v>febrero</c:v>
                  </c:pt>
                  <c:pt idx="110">
                    <c:v>marzo</c:v>
                  </c:pt>
                  <c:pt idx="111">
                    <c:v>abril</c:v>
                  </c:pt>
                  <c:pt idx="112">
                    <c:v>mayo</c:v>
                  </c:pt>
                  <c:pt idx="113">
                    <c:v>junio</c:v>
                  </c:pt>
                  <c:pt idx="114">
                    <c:v>julio</c:v>
                  </c:pt>
                  <c:pt idx="115">
                    <c:v>agosto</c:v>
                  </c:pt>
                  <c:pt idx="116">
                    <c:v>septiembre</c:v>
                  </c:pt>
                  <c:pt idx="117">
                    <c:v>octubre</c:v>
                  </c:pt>
                  <c:pt idx="118">
                    <c:v>noviembre</c:v>
                  </c:pt>
                  <c:pt idx="119">
                    <c:v>diciembre</c:v>
                  </c:pt>
                  <c:pt idx="120">
                    <c:v>enero</c:v>
                  </c:pt>
                  <c:pt idx="121">
                    <c:v>febrero</c:v>
                  </c:pt>
                  <c:pt idx="122">
                    <c:v>marzo</c:v>
                  </c:pt>
                  <c:pt idx="123">
                    <c:v>abril</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'F102'!$P$164:$P$287</c:f>
              <c:numCache>
                <c:formatCode>#,##0</c:formatCode>
                <c:ptCount val="124"/>
                <c:pt idx="0">
                  <c:v>77000</c:v>
                </c:pt>
                <c:pt idx="1">
                  <c:v>77247</c:v>
                </c:pt>
                <c:pt idx="2">
                  <c:v>77422</c:v>
                </c:pt>
                <c:pt idx="3">
                  <c:v>77558</c:v>
                </c:pt>
                <c:pt idx="4">
                  <c:v>77685</c:v>
                </c:pt>
                <c:pt idx="5">
                  <c:v>77781</c:v>
                </c:pt>
                <c:pt idx="6">
                  <c:v>77887</c:v>
                </c:pt>
                <c:pt idx="7">
                  <c:v>77956</c:v>
                </c:pt>
                <c:pt idx="8">
                  <c:v>78101</c:v>
                </c:pt>
                <c:pt idx="9">
                  <c:v>78279</c:v>
                </c:pt>
                <c:pt idx="10">
                  <c:v>78340</c:v>
                </c:pt>
                <c:pt idx="11">
                  <c:v>78051</c:v>
                </c:pt>
                <c:pt idx="12">
                  <c:v>77415</c:v>
                </c:pt>
                <c:pt idx="13">
                  <c:v>77447</c:v>
                </c:pt>
                <c:pt idx="14">
                  <c:v>77887</c:v>
                </c:pt>
                <c:pt idx="15">
                  <c:v>78075</c:v>
                </c:pt>
                <c:pt idx="16">
                  <c:v>78263</c:v>
                </c:pt>
                <c:pt idx="17">
                  <c:v>78625</c:v>
                </c:pt>
                <c:pt idx="18">
                  <c:v>78814</c:v>
                </c:pt>
                <c:pt idx="19">
                  <c:v>79270</c:v>
                </c:pt>
                <c:pt idx="20">
                  <c:v>79467</c:v>
                </c:pt>
                <c:pt idx="21">
                  <c:v>79726</c:v>
                </c:pt>
                <c:pt idx="22">
                  <c:v>79972</c:v>
                </c:pt>
                <c:pt idx="23">
                  <c:v>79961</c:v>
                </c:pt>
                <c:pt idx="24">
                  <c:v>79838</c:v>
                </c:pt>
                <c:pt idx="25">
                  <c:v>80280</c:v>
                </c:pt>
                <c:pt idx="26">
                  <c:v>80658</c:v>
                </c:pt>
                <c:pt idx="27">
                  <c:v>81007</c:v>
                </c:pt>
                <c:pt idx="28">
                  <c:v>81244</c:v>
                </c:pt>
                <c:pt idx="29">
                  <c:v>81685</c:v>
                </c:pt>
                <c:pt idx="30">
                  <c:v>81999</c:v>
                </c:pt>
                <c:pt idx="31">
                  <c:v>82416</c:v>
                </c:pt>
                <c:pt idx="32">
                  <c:v>82549</c:v>
                </c:pt>
                <c:pt idx="33">
                  <c:v>82929</c:v>
                </c:pt>
                <c:pt idx="34">
                  <c:v>83012</c:v>
                </c:pt>
                <c:pt idx="35">
                  <c:v>82957</c:v>
                </c:pt>
                <c:pt idx="36">
                  <c:v>82734</c:v>
                </c:pt>
                <c:pt idx="37">
                  <c:v>83079</c:v>
                </c:pt>
                <c:pt idx="38">
                  <c:v>83290</c:v>
                </c:pt>
                <c:pt idx="39">
                  <c:v>83635</c:v>
                </c:pt>
                <c:pt idx="40">
                  <c:v>84001</c:v>
                </c:pt>
                <c:pt idx="41">
                  <c:v>84379</c:v>
                </c:pt>
                <c:pt idx="42">
                  <c:v>84559</c:v>
                </c:pt>
                <c:pt idx="43">
                  <c:v>85024</c:v>
                </c:pt>
                <c:pt idx="44">
                  <c:v>85363</c:v>
                </c:pt>
                <c:pt idx="45">
                  <c:v>85743</c:v>
                </c:pt>
                <c:pt idx="46">
                  <c:v>86078</c:v>
                </c:pt>
                <c:pt idx="47">
                  <c:v>86097</c:v>
                </c:pt>
                <c:pt idx="48">
                  <c:v>86101</c:v>
                </c:pt>
                <c:pt idx="49">
                  <c:v>86609</c:v>
                </c:pt>
                <c:pt idx="50">
                  <c:v>87244</c:v>
                </c:pt>
                <c:pt idx="51">
                  <c:v>87457</c:v>
                </c:pt>
                <c:pt idx="52">
                  <c:v>87686</c:v>
                </c:pt>
                <c:pt idx="53">
                  <c:v>88171</c:v>
                </c:pt>
                <c:pt idx="54">
                  <c:v>88539</c:v>
                </c:pt>
                <c:pt idx="55">
                  <c:v>89150</c:v>
                </c:pt>
                <c:pt idx="56">
                  <c:v>89455</c:v>
                </c:pt>
                <c:pt idx="57">
                  <c:v>89952</c:v>
                </c:pt>
                <c:pt idx="58">
                  <c:v>90154</c:v>
                </c:pt>
                <c:pt idx="59">
                  <c:v>90125</c:v>
                </c:pt>
                <c:pt idx="60">
                  <c:v>90113</c:v>
                </c:pt>
                <c:pt idx="61">
                  <c:v>90583</c:v>
                </c:pt>
                <c:pt idx="62">
                  <c:v>90934</c:v>
                </c:pt>
                <c:pt idx="63">
                  <c:v>91410</c:v>
                </c:pt>
                <c:pt idx="64">
                  <c:v>91600</c:v>
                </c:pt>
                <c:pt idx="65">
                  <c:v>91964</c:v>
                </c:pt>
                <c:pt idx="66">
                  <c:v>92282</c:v>
                </c:pt>
                <c:pt idx="67">
                  <c:v>92804</c:v>
                </c:pt>
                <c:pt idx="68">
                  <c:v>93058</c:v>
                </c:pt>
                <c:pt idx="69">
                  <c:v>93466</c:v>
                </c:pt>
                <c:pt idx="70">
                  <c:v>93590</c:v>
                </c:pt>
                <c:pt idx="71">
                  <c:v>93370</c:v>
                </c:pt>
                <c:pt idx="72">
                  <c:v>93414</c:v>
                </c:pt>
                <c:pt idx="73">
                  <c:v>93942</c:v>
                </c:pt>
                <c:pt idx="74">
                  <c:v>94228</c:v>
                </c:pt>
                <c:pt idx="75">
                  <c:v>94774</c:v>
                </c:pt>
                <c:pt idx="76">
                  <c:v>95184</c:v>
                </c:pt>
                <c:pt idx="77">
                  <c:v>95497</c:v>
                </c:pt>
                <c:pt idx="78">
                  <c:v>95833</c:v>
                </c:pt>
                <c:pt idx="79">
                  <c:v>96210</c:v>
                </c:pt>
                <c:pt idx="80">
                  <c:v>96528</c:v>
                </c:pt>
                <c:pt idx="81">
                  <c:v>97149</c:v>
                </c:pt>
                <c:pt idx="82">
                  <c:v>97410</c:v>
                </c:pt>
                <c:pt idx="83">
                  <c:v>97390</c:v>
                </c:pt>
                <c:pt idx="84">
                  <c:v>97293</c:v>
                </c:pt>
                <c:pt idx="85">
                  <c:v>97837</c:v>
                </c:pt>
                <c:pt idx="86">
                  <c:v>98367</c:v>
                </c:pt>
                <c:pt idx="87">
                  <c:v>97741</c:v>
                </c:pt>
                <c:pt idx="88">
                  <c:v>97536</c:v>
                </c:pt>
                <c:pt idx="89">
                  <c:v>97749</c:v>
                </c:pt>
                <c:pt idx="90">
                  <c:v>97738</c:v>
                </c:pt>
                <c:pt idx="91">
                  <c:v>98006</c:v>
                </c:pt>
                <c:pt idx="92">
                  <c:v>98038</c:v>
                </c:pt>
                <c:pt idx="93">
                  <c:v>98224</c:v>
                </c:pt>
                <c:pt idx="94">
                  <c:v>98316</c:v>
                </c:pt>
                <c:pt idx="95">
                  <c:v>98067</c:v>
                </c:pt>
                <c:pt idx="96">
                  <c:v>98213</c:v>
                </c:pt>
                <c:pt idx="97">
                  <c:v>98474</c:v>
                </c:pt>
                <c:pt idx="98">
                  <c:v>98700</c:v>
                </c:pt>
                <c:pt idx="99">
                  <c:v>98877</c:v>
                </c:pt>
                <c:pt idx="100">
                  <c:v>99245</c:v>
                </c:pt>
                <c:pt idx="101">
                  <c:v>99679</c:v>
                </c:pt>
                <c:pt idx="102">
                  <c:v>100963</c:v>
                </c:pt>
                <c:pt idx="103">
                  <c:v>101796</c:v>
                </c:pt>
                <c:pt idx="104">
                  <c:v>102475</c:v>
                </c:pt>
                <c:pt idx="105">
                  <c:v>102866</c:v>
                </c:pt>
                <c:pt idx="106">
                  <c:v>103172</c:v>
                </c:pt>
                <c:pt idx="107">
                  <c:v>103251</c:v>
                </c:pt>
                <c:pt idx="108">
                  <c:v>103200</c:v>
                </c:pt>
                <c:pt idx="109">
                  <c:v>103626</c:v>
                </c:pt>
                <c:pt idx="110">
                  <c:v>103976</c:v>
                </c:pt>
                <c:pt idx="111">
                  <c:v>104232</c:v>
                </c:pt>
                <c:pt idx="112">
                  <c:v>104578</c:v>
                </c:pt>
                <c:pt idx="113">
                  <c:v>104918</c:v>
                </c:pt>
                <c:pt idx="114">
                  <c:v>105078</c:v>
                </c:pt>
                <c:pt idx="115">
                  <c:v>105454</c:v>
                </c:pt>
                <c:pt idx="116">
                  <c:v>105603</c:v>
                </c:pt>
                <c:pt idx="117">
                  <c:v>105902</c:v>
                </c:pt>
                <c:pt idx="118">
                  <c:v>105908</c:v>
                </c:pt>
                <c:pt idx="119">
                  <c:v>105675</c:v>
                </c:pt>
                <c:pt idx="120">
                  <c:v>105609</c:v>
                </c:pt>
                <c:pt idx="121">
                  <c:v>105971</c:v>
                </c:pt>
                <c:pt idx="122">
                  <c:v>106341</c:v>
                </c:pt>
                <c:pt idx="123">
                  <c:v>106467</c:v>
                </c:pt>
              </c:numCache>
            </c:numRef>
          </c:val>
          <c:extLst xmlns:c15="http://schemas.microsoft.com/office/drawing/2012/chart">
            <c:ext xmlns:c16="http://schemas.microsoft.com/office/drawing/2014/chart" uri="{C3380CC4-5D6E-409C-BE32-E72D297353CC}">
              <c16:uniqueId val="{00000044-6085-4A21-BB81-CC3B19C0F8B3}"/>
            </c:ext>
          </c:extLst>
        </c:ser>
        <c:dLbls>
          <c:showLegendKey val="0"/>
          <c:showVal val="0"/>
          <c:showCatName val="0"/>
          <c:showSerName val="0"/>
          <c:showPercent val="0"/>
          <c:showBubbleSize val="0"/>
        </c:dLbls>
        <c:gapWidth val="120"/>
        <c:overlap val="3"/>
        <c:axId val="1044753784"/>
        <c:axId val="1044754440"/>
        <c:extLst/>
      </c:barChart>
      <c:catAx>
        <c:axId val="1044753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Algn val="ctr"/>
        <c:lblOffset val="100"/>
        <c:noMultiLvlLbl val="0"/>
      </c:catAx>
      <c:valAx>
        <c:axId val="1044754440"/>
        <c:scaling>
          <c:orientation val="minMax"/>
          <c:min val="700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9691330456606161E-2"/>
          <c:y val="0"/>
          <c:w val="0.95351294241944007"/>
          <c:h val="0.9019442590862583"/>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1BFA-4D3F-8313-444FB547CBB0}"/>
              </c:ext>
            </c:extLst>
          </c:dPt>
          <c:dPt>
            <c:idx val="5"/>
            <c:invertIfNegative val="0"/>
            <c:bubble3D val="0"/>
            <c:extLst>
              <c:ext xmlns:c16="http://schemas.microsoft.com/office/drawing/2014/chart" uri="{C3380CC4-5D6E-409C-BE32-E72D297353CC}">
                <c16:uniqueId val="{00000001-1BFA-4D3F-8313-444FB547CBB0}"/>
              </c:ext>
            </c:extLst>
          </c:dPt>
          <c:dPt>
            <c:idx val="6"/>
            <c:invertIfNegative val="0"/>
            <c:bubble3D val="0"/>
            <c:extLst>
              <c:ext xmlns:c16="http://schemas.microsoft.com/office/drawing/2014/chart" uri="{C3380CC4-5D6E-409C-BE32-E72D297353CC}">
                <c16:uniqueId val="{00000002-1BFA-4D3F-8313-444FB547CBB0}"/>
              </c:ext>
            </c:extLst>
          </c:dPt>
          <c:dPt>
            <c:idx val="7"/>
            <c:invertIfNegative val="0"/>
            <c:bubble3D val="0"/>
            <c:extLst>
              <c:ext xmlns:c16="http://schemas.microsoft.com/office/drawing/2014/chart" uri="{C3380CC4-5D6E-409C-BE32-E72D297353CC}">
                <c16:uniqueId val="{00000003-1BFA-4D3F-8313-444FB547CBB0}"/>
              </c:ext>
            </c:extLst>
          </c:dPt>
          <c:dPt>
            <c:idx val="8"/>
            <c:invertIfNegative val="0"/>
            <c:bubble3D val="0"/>
            <c:spPr>
              <a:solidFill>
                <a:srgbClr val="7C878E"/>
              </a:solidFill>
              <a:ln>
                <a:noFill/>
              </a:ln>
              <a:effectLst/>
            </c:spPr>
            <c:extLst>
              <c:ext xmlns:c16="http://schemas.microsoft.com/office/drawing/2014/chart" uri="{C3380CC4-5D6E-409C-BE32-E72D297353CC}">
                <c16:uniqueId val="{00000005-1BFA-4D3F-8313-444FB547CBB0}"/>
              </c:ext>
            </c:extLst>
          </c:dPt>
          <c:dPt>
            <c:idx val="10"/>
            <c:invertIfNegative val="0"/>
            <c:bubble3D val="0"/>
            <c:spPr>
              <a:solidFill>
                <a:srgbClr val="FFC000"/>
              </a:solidFill>
              <a:ln>
                <a:noFill/>
              </a:ln>
              <a:effectLst/>
            </c:spPr>
            <c:extLst>
              <c:ext xmlns:c16="http://schemas.microsoft.com/office/drawing/2014/chart" uri="{C3380CC4-5D6E-409C-BE32-E72D297353CC}">
                <c16:uniqueId val="{00000007-1BFA-4D3F-8313-444FB547CBB0}"/>
              </c:ext>
            </c:extLst>
          </c:dPt>
          <c:dPt>
            <c:idx val="17"/>
            <c:invertIfNegative val="0"/>
            <c:bubble3D val="0"/>
            <c:extLst>
              <c:ext xmlns:c16="http://schemas.microsoft.com/office/drawing/2014/chart" uri="{C3380CC4-5D6E-409C-BE32-E72D297353CC}">
                <c16:uniqueId val="{00000008-1BFA-4D3F-8313-444FB547CBB0}"/>
              </c:ext>
            </c:extLst>
          </c:dPt>
          <c:dPt>
            <c:idx val="18"/>
            <c:invertIfNegative val="0"/>
            <c:bubble3D val="0"/>
            <c:extLst>
              <c:ext xmlns:c16="http://schemas.microsoft.com/office/drawing/2014/chart" uri="{C3380CC4-5D6E-409C-BE32-E72D297353CC}">
                <c16:uniqueId val="{00000009-1BFA-4D3F-8313-444FB547CBB0}"/>
              </c:ext>
            </c:extLst>
          </c:dPt>
          <c:dLbls>
            <c:dLbl>
              <c:idx val="5"/>
              <c:layout>
                <c:manualLayout>
                  <c:x val="8.2970081838026378E-17"/>
                  <c:y val="2.396588164251207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FA-4D3F-8313-444FB547CBB0}"/>
                </c:ext>
              </c:extLst>
            </c:dLbl>
            <c:dLbl>
              <c:idx val="6"/>
              <c:layout>
                <c:manualLayout>
                  <c:x val="3.9443661222122268E-4"/>
                  <c:y val="2.181715178199821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BFA-4D3F-8313-444FB547CBB0}"/>
                </c:ext>
              </c:extLst>
            </c:dLbl>
            <c:dLbl>
              <c:idx val="7"/>
              <c:layout>
                <c:manualLayout>
                  <c:x val="1.9782337056551123E-3"/>
                  <c:y val="2.112928345458518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BFA-4D3F-8313-444FB547CBB0}"/>
                </c:ext>
              </c:extLst>
            </c:dLbl>
            <c:numFmt formatCode="#,##0" sourceLinked="0"/>
            <c:spPr>
              <a:noFill/>
              <a:ln w="25400">
                <a:noFill/>
              </a:ln>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'F103'!$A$6:$A$16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mmm\-yy">
                  <c:v>45017</c:v>
                </c:pt>
              </c:numCache>
            </c:numRef>
          </c:cat>
          <c:val>
            <c:numRef>
              <c:f>'F103'!$B$6:$B$16</c:f>
              <c:numCache>
                <c:formatCode>#,##0</c:formatCode>
                <c:ptCount val="11"/>
                <c:pt idx="0">
                  <c:v>78051</c:v>
                </c:pt>
                <c:pt idx="1">
                  <c:v>79961</c:v>
                </c:pt>
                <c:pt idx="2">
                  <c:v>82957</c:v>
                </c:pt>
                <c:pt idx="3">
                  <c:v>86097</c:v>
                </c:pt>
                <c:pt idx="4">
                  <c:v>90125</c:v>
                </c:pt>
                <c:pt idx="5">
                  <c:v>93370</c:v>
                </c:pt>
                <c:pt idx="6">
                  <c:v>97390</c:v>
                </c:pt>
                <c:pt idx="7">
                  <c:v>98067</c:v>
                </c:pt>
                <c:pt idx="8">
                  <c:v>103251</c:v>
                </c:pt>
                <c:pt idx="9">
                  <c:v>105675</c:v>
                </c:pt>
                <c:pt idx="10">
                  <c:v>106467</c:v>
                </c:pt>
              </c:numCache>
            </c:numRef>
          </c:val>
          <c:extLst>
            <c:ext xmlns:c16="http://schemas.microsoft.com/office/drawing/2014/chart" uri="{C3380CC4-5D6E-409C-BE32-E72D297353CC}">
              <c16:uniqueId val="{0000000A-1BFA-4D3F-8313-444FB547CBB0}"/>
            </c:ext>
          </c:extLst>
        </c:ser>
        <c:dLbls>
          <c:showLegendKey val="0"/>
          <c:showVal val="0"/>
          <c:showCatName val="0"/>
          <c:showSerName val="0"/>
          <c:showPercent val="0"/>
          <c:showBubbleSize val="0"/>
        </c:dLbls>
        <c:gapWidth val="80"/>
        <c:overlap val="-27"/>
        <c:axId val="88077824"/>
        <c:axId val="88079360"/>
      </c:barChart>
      <c:catAx>
        <c:axId val="880778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88079360"/>
        <c:crosses val="autoZero"/>
        <c:auto val="1"/>
        <c:lblAlgn val="ctr"/>
        <c:lblOffset val="100"/>
        <c:noMultiLvlLbl val="0"/>
      </c:catAx>
      <c:valAx>
        <c:axId val="88079360"/>
        <c:scaling>
          <c:orientation val="minMax"/>
        </c:scaling>
        <c:delete val="1"/>
        <c:axPos val="l"/>
        <c:numFmt formatCode="#,##0" sourceLinked="1"/>
        <c:majorTickMark val="out"/>
        <c:minorTickMark val="none"/>
        <c:tickLblPos val="nextTo"/>
        <c:crossAx val="8807782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'F11'!$D$6</c:f>
              <c:strCache>
                <c:ptCount val="1"/>
                <c:pt idx="0">
                  <c:v>Jalisco</c:v>
                </c:pt>
              </c:strCache>
            </c:strRef>
          </c:tx>
          <c:spPr>
            <a:ln w="19050">
              <a:solidFill>
                <a:srgbClr val="FBBB27"/>
              </a:solidFill>
            </a:ln>
            <a:effectLst/>
          </c:spPr>
          <c:marker>
            <c:symbol val="none"/>
          </c:marker>
          <c:cat>
            <c:multiLvlStrRef>
              <c:f>'F11'!$B$31:$C$87</c:f>
              <c:multiLvlStrCache>
                <c:ptCount val="5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pt idx="35">
                    <c:v>IV</c:v>
                  </c:pt>
                  <c:pt idx="36">
                    <c:v>I</c:v>
                  </c:pt>
                  <c:pt idx="37">
                    <c:v>II</c:v>
                  </c:pt>
                  <c:pt idx="38">
                    <c:v>III</c:v>
                  </c:pt>
                  <c:pt idx="39">
                    <c:v>IV</c:v>
                  </c:pt>
                  <c:pt idx="40">
                    <c:v>I</c:v>
                  </c:pt>
                  <c:pt idx="41">
                    <c:v>II</c:v>
                  </c:pt>
                  <c:pt idx="42">
                    <c:v>III</c:v>
                  </c:pt>
                  <c:pt idx="43">
                    <c:v>IV</c:v>
                  </c:pt>
                  <c:pt idx="44">
                    <c:v>I</c:v>
                  </c:pt>
                  <c:pt idx="45">
                    <c:v>II</c:v>
                  </c:pt>
                  <c:pt idx="46">
                    <c:v>III</c:v>
                  </c:pt>
                  <c:pt idx="47">
                    <c:v>IV</c:v>
                  </c:pt>
                  <c:pt idx="48">
                    <c:v>I</c:v>
                  </c:pt>
                  <c:pt idx="49">
                    <c:v>II</c:v>
                  </c:pt>
                  <c:pt idx="50">
                    <c:v>III</c:v>
                  </c:pt>
                  <c:pt idx="51">
                    <c:v>IV</c:v>
                  </c:pt>
                  <c:pt idx="52">
                    <c:v>I</c:v>
                  </c:pt>
                  <c:pt idx="53">
                    <c:v>II</c:v>
                  </c:pt>
                  <c:pt idx="54">
                    <c:v>III</c:v>
                  </c:pt>
                  <c:pt idx="55">
                    <c:v>IV</c:v>
                  </c:pt>
                  <c:pt idx="56">
                    <c:v>I</c:v>
                  </c:pt>
                </c:lvl>
                <c:lvl>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lvl>
              </c:multiLvlStrCache>
            </c:multiLvlStrRef>
          </c:cat>
          <c:val>
            <c:numRef>
              <c:f>'F11'!$D$31:$D$87</c:f>
              <c:numCache>
                <c:formatCode>0.0</c:formatCode>
                <c:ptCount val="57"/>
                <c:pt idx="0">
                  <c:v>455.3365</c:v>
                </c:pt>
                <c:pt idx="1">
                  <c:v>448.97969999999998</c:v>
                </c:pt>
                <c:pt idx="2">
                  <c:v>409.86810000000003</c:v>
                </c:pt>
                <c:pt idx="3">
                  <c:v>380.90750000000003</c:v>
                </c:pt>
                <c:pt idx="4">
                  <c:v>413.49209999999999</c:v>
                </c:pt>
                <c:pt idx="5">
                  <c:v>470.30650000000003</c:v>
                </c:pt>
                <c:pt idx="6">
                  <c:v>444.37740000000002</c:v>
                </c:pt>
                <c:pt idx="7">
                  <c:v>427.39339999999999</c:v>
                </c:pt>
                <c:pt idx="8">
                  <c:v>438.07350000000002</c:v>
                </c:pt>
                <c:pt idx="9">
                  <c:v>486.71379999999999</c:v>
                </c:pt>
                <c:pt idx="10">
                  <c:v>504.24520000000001</c:v>
                </c:pt>
                <c:pt idx="11">
                  <c:v>466.75389999999999</c:v>
                </c:pt>
                <c:pt idx="12">
                  <c:v>463.43389999999999</c:v>
                </c:pt>
                <c:pt idx="13">
                  <c:v>542.90390000000002</c:v>
                </c:pt>
                <c:pt idx="14">
                  <c:v>436.4033</c:v>
                </c:pt>
                <c:pt idx="15">
                  <c:v>440.76440000000002</c:v>
                </c:pt>
                <c:pt idx="16">
                  <c:v>402.7842</c:v>
                </c:pt>
                <c:pt idx="17">
                  <c:v>479.92959999999999</c:v>
                </c:pt>
                <c:pt idx="18">
                  <c:v>438.79599999999999</c:v>
                </c:pt>
                <c:pt idx="19">
                  <c:v>433.50580000000002</c:v>
                </c:pt>
                <c:pt idx="20">
                  <c:v>459.30739999999997</c:v>
                </c:pt>
                <c:pt idx="21">
                  <c:v>489.02929999999998</c:v>
                </c:pt>
                <c:pt idx="22">
                  <c:v>464.12490000000003</c:v>
                </c:pt>
                <c:pt idx="23">
                  <c:v>547.39120000000003</c:v>
                </c:pt>
                <c:pt idx="24">
                  <c:v>539.39319999999998</c:v>
                </c:pt>
                <c:pt idx="25">
                  <c:v>505.48239999999998</c:v>
                </c:pt>
                <c:pt idx="26">
                  <c:v>577.65</c:v>
                </c:pt>
                <c:pt idx="27">
                  <c:v>551.58860000000004</c:v>
                </c:pt>
                <c:pt idx="28">
                  <c:v>587.31209999999999</c:v>
                </c:pt>
                <c:pt idx="29">
                  <c:v>651.80370000000005</c:v>
                </c:pt>
                <c:pt idx="30">
                  <c:v>636.18830000000003</c:v>
                </c:pt>
                <c:pt idx="31">
                  <c:v>645.49800000000005</c:v>
                </c:pt>
                <c:pt idx="32">
                  <c:v>652.44740000000002</c:v>
                </c:pt>
                <c:pt idx="33">
                  <c:v>720.10469999999998</c:v>
                </c:pt>
                <c:pt idx="34">
                  <c:v>727.20370000000003</c:v>
                </c:pt>
                <c:pt idx="35">
                  <c:v>781.68610000000001</c:v>
                </c:pt>
                <c:pt idx="36">
                  <c:v>710.56399999999996</c:v>
                </c:pt>
                <c:pt idx="37">
                  <c:v>906.6662</c:v>
                </c:pt>
                <c:pt idx="38">
                  <c:v>800.33910000000003</c:v>
                </c:pt>
                <c:pt idx="39">
                  <c:v>887.24109999999996</c:v>
                </c:pt>
                <c:pt idx="40">
                  <c:v>782.99509999999998</c:v>
                </c:pt>
                <c:pt idx="41">
                  <c:v>909.42049999999995</c:v>
                </c:pt>
                <c:pt idx="42">
                  <c:v>942.52949999999998</c:v>
                </c:pt>
                <c:pt idx="43">
                  <c:v>902.02269999999999</c:v>
                </c:pt>
                <c:pt idx="44">
                  <c:v>989.67660000000001</c:v>
                </c:pt>
                <c:pt idx="45">
                  <c:v>1043.2131999999999</c:v>
                </c:pt>
                <c:pt idx="46">
                  <c:v>1038.7072000000001</c:v>
                </c:pt>
                <c:pt idx="47">
                  <c:v>1081.595</c:v>
                </c:pt>
                <c:pt idx="48">
                  <c:v>1166.8577</c:v>
                </c:pt>
                <c:pt idx="49">
                  <c:v>1325.7684999999999</c:v>
                </c:pt>
                <c:pt idx="50">
                  <c:v>1333.4067</c:v>
                </c:pt>
                <c:pt idx="51">
                  <c:v>1409.2675999999999</c:v>
                </c:pt>
                <c:pt idx="52">
                  <c:v>1215.8967</c:v>
                </c:pt>
                <c:pt idx="53">
                  <c:v>1399.7575999999999</c:v>
                </c:pt>
                <c:pt idx="54">
                  <c:v>1407.8035</c:v>
                </c:pt>
                <c:pt idx="55">
                  <c:v>1378.9685999999999</c:v>
                </c:pt>
                <c:pt idx="56">
                  <c:v>1270.8514</c:v>
                </c:pt>
              </c:numCache>
            </c:numRef>
          </c:val>
          <c:smooth val="0"/>
          <c:extLst>
            <c:ext xmlns:c16="http://schemas.microsoft.com/office/drawing/2014/chart" uri="{C3380CC4-5D6E-409C-BE32-E72D297353CC}">
              <c16:uniqueId val="{00000000-6B29-435B-8B4C-BBEC5013726E}"/>
            </c:ext>
          </c:extLst>
        </c:ser>
        <c:dLbls>
          <c:showLegendKey val="0"/>
          <c:showVal val="0"/>
          <c:showCatName val="0"/>
          <c:showSerName val="0"/>
          <c:showPercent val="0"/>
          <c:showBubbleSize val="0"/>
        </c:dLbls>
        <c:marker val="1"/>
        <c:smooth val="0"/>
        <c:axId val="604730927"/>
        <c:axId val="1"/>
      </c:lineChart>
      <c:lineChart>
        <c:grouping val="standard"/>
        <c:varyColors val="0"/>
        <c:ser>
          <c:idx val="1"/>
          <c:order val="1"/>
          <c:tx>
            <c:strRef>
              <c:f>'F11'!$E$6</c:f>
              <c:strCache>
                <c:ptCount val="1"/>
                <c:pt idx="0">
                  <c:v>Nacional</c:v>
                </c:pt>
              </c:strCache>
            </c:strRef>
          </c:tx>
          <c:spPr>
            <a:ln w="19050" cap="rnd">
              <a:solidFill>
                <a:srgbClr val="95682B"/>
              </a:solidFill>
              <a:round/>
            </a:ln>
            <a:effectLst/>
          </c:spPr>
          <c:marker>
            <c:symbol val="none"/>
          </c:marker>
          <c:cat>
            <c:multiLvlStrRef>
              <c:f>'F11'!$B$31:$C$87</c:f>
              <c:multiLvlStrCache>
                <c:ptCount val="5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pt idx="35">
                    <c:v>IV</c:v>
                  </c:pt>
                  <c:pt idx="36">
                    <c:v>I</c:v>
                  </c:pt>
                  <c:pt idx="37">
                    <c:v>II</c:v>
                  </c:pt>
                  <c:pt idx="38">
                    <c:v>III</c:v>
                  </c:pt>
                  <c:pt idx="39">
                    <c:v>IV</c:v>
                  </c:pt>
                  <c:pt idx="40">
                    <c:v>I</c:v>
                  </c:pt>
                  <c:pt idx="41">
                    <c:v>II</c:v>
                  </c:pt>
                  <c:pt idx="42">
                    <c:v>III</c:v>
                  </c:pt>
                  <c:pt idx="43">
                    <c:v>IV</c:v>
                  </c:pt>
                  <c:pt idx="44">
                    <c:v>I</c:v>
                  </c:pt>
                  <c:pt idx="45">
                    <c:v>II</c:v>
                  </c:pt>
                  <c:pt idx="46">
                    <c:v>III</c:v>
                  </c:pt>
                  <c:pt idx="47">
                    <c:v>IV</c:v>
                  </c:pt>
                  <c:pt idx="48">
                    <c:v>I</c:v>
                  </c:pt>
                  <c:pt idx="49">
                    <c:v>II</c:v>
                  </c:pt>
                  <c:pt idx="50">
                    <c:v>III</c:v>
                  </c:pt>
                  <c:pt idx="51">
                    <c:v>IV</c:v>
                  </c:pt>
                  <c:pt idx="52">
                    <c:v>I</c:v>
                  </c:pt>
                  <c:pt idx="53">
                    <c:v>II</c:v>
                  </c:pt>
                  <c:pt idx="54">
                    <c:v>III</c:v>
                  </c:pt>
                  <c:pt idx="55">
                    <c:v>IV</c:v>
                  </c:pt>
                  <c:pt idx="56">
                    <c:v>I</c:v>
                  </c:pt>
                </c:lvl>
                <c:lvl>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lvl>
              </c:multiLvlStrCache>
            </c:multiLvlStrRef>
          </c:cat>
          <c:val>
            <c:numRef>
              <c:f>'F11'!$E$31:$E$87</c:f>
              <c:numCache>
                <c:formatCode>0.0</c:formatCode>
                <c:ptCount val="57"/>
                <c:pt idx="0">
                  <c:v>5498.8725999999997</c:v>
                </c:pt>
                <c:pt idx="1">
                  <c:v>5634.3179</c:v>
                </c:pt>
                <c:pt idx="2">
                  <c:v>5396.8438999999998</c:v>
                </c:pt>
                <c:pt idx="3">
                  <c:v>4776.2983000000004</c:v>
                </c:pt>
                <c:pt idx="4">
                  <c:v>4832.1288999999997</c:v>
                </c:pt>
                <c:pt idx="5">
                  <c:v>5835.8635999999997</c:v>
                </c:pt>
                <c:pt idx="6">
                  <c:v>5551.1360999999997</c:v>
                </c:pt>
                <c:pt idx="7">
                  <c:v>5084.7532000000001</c:v>
                </c:pt>
                <c:pt idx="8">
                  <c:v>5110.1385</c:v>
                </c:pt>
                <c:pt idx="9">
                  <c:v>6071.7138000000004</c:v>
                </c:pt>
                <c:pt idx="10">
                  <c:v>6136.5735999999997</c:v>
                </c:pt>
                <c:pt idx="11">
                  <c:v>5484.5456000000004</c:v>
                </c:pt>
                <c:pt idx="12">
                  <c:v>5386.2264999999998</c:v>
                </c:pt>
                <c:pt idx="13">
                  <c:v>6470.1481999999996</c:v>
                </c:pt>
                <c:pt idx="14">
                  <c:v>5413.9413999999997</c:v>
                </c:pt>
                <c:pt idx="15">
                  <c:v>5168.0060000000003</c:v>
                </c:pt>
                <c:pt idx="16">
                  <c:v>5040.3283000000001</c:v>
                </c:pt>
                <c:pt idx="17">
                  <c:v>6097.0291999999999</c:v>
                </c:pt>
                <c:pt idx="18">
                  <c:v>5672.2350999999999</c:v>
                </c:pt>
                <c:pt idx="19">
                  <c:v>5493.1585999999998</c:v>
                </c:pt>
                <c:pt idx="20">
                  <c:v>5459.7269999999999</c:v>
                </c:pt>
                <c:pt idx="21">
                  <c:v>6166.7767999999996</c:v>
                </c:pt>
                <c:pt idx="22">
                  <c:v>5967.5832</c:v>
                </c:pt>
                <c:pt idx="23">
                  <c:v>6053.1968999999999</c:v>
                </c:pt>
                <c:pt idx="24">
                  <c:v>5723.6171000000004</c:v>
                </c:pt>
                <c:pt idx="25">
                  <c:v>6353.2556000000004</c:v>
                </c:pt>
                <c:pt idx="26">
                  <c:v>6543.1661999999997</c:v>
                </c:pt>
                <c:pt idx="27">
                  <c:v>6164.7336999999998</c:v>
                </c:pt>
                <c:pt idx="28">
                  <c:v>6205.8492999999999</c:v>
                </c:pt>
                <c:pt idx="29">
                  <c:v>6961.8252000000002</c:v>
                </c:pt>
                <c:pt idx="30">
                  <c:v>6891.9841999999999</c:v>
                </c:pt>
                <c:pt idx="31">
                  <c:v>6933.6228000000001</c:v>
                </c:pt>
                <c:pt idx="32">
                  <c:v>6908.2604000000001</c:v>
                </c:pt>
                <c:pt idx="33">
                  <c:v>7651.6203999999998</c:v>
                </c:pt>
                <c:pt idx="34">
                  <c:v>7706.7997999999998</c:v>
                </c:pt>
                <c:pt idx="35">
                  <c:v>8023.8644999999997</c:v>
                </c:pt>
                <c:pt idx="36">
                  <c:v>7186.9233999999997</c:v>
                </c:pt>
                <c:pt idx="37">
                  <c:v>9057.5627999999997</c:v>
                </c:pt>
                <c:pt idx="38">
                  <c:v>8459.4652000000006</c:v>
                </c:pt>
                <c:pt idx="39">
                  <c:v>8973.2757000000001</c:v>
                </c:pt>
                <c:pt idx="40">
                  <c:v>7944.7581</c:v>
                </c:pt>
                <c:pt idx="41">
                  <c:v>9506.2291000000005</c:v>
                </c:pt>
                <c:pt idx="42">
                  <c:v>9788.6687999999995</c:v>
                </c:pt>
                <c:pt idx="43">
                  <c:v>9199.1020000000008</c:v>
                </c:pt>
                <c:pt idx="44">
                  <c:v>9397.5704999999998</c:v>
                </c:pt>
                <c:pt idx="45">
                  <c:v>9891.8708000000006</c:v>
                </c:pt>
                <c:pt idx="46">
                  <c:v>10676.017400000001</c:v>
                </c:pt>
                <c:pt idx="47">
                  <c:v>10639.095300000001</c:v>
                </c:pt>
                <c:pt idx="48">
                  <c:v>10615.4766</c:v>
                </c:pt>
                <c:pt idx="49">
                  <c:v>13031.693600000001</c:v>
                </c:pt>
                <c:pt idx="50">
                  <c:v>13702.749299999999</c:v>
                </c:pt>
                <c:pt idx="51">
                  <c:v>14235.9475</c:v>
                </c:pt>
                <c:pt idx="52">
                  <c:v>12521.968500000001</c:v>
                </c:pt>
                <c:pt idx="53">
                  <c:v>14993.703799999999</c:v>
                </c:pt>
                <c:pt idx="54">
                  <c:v>15449.1369</c:v>
                </c:pt>
                <c:pt idx="55">
                  <c:v>15531.971799999999</c:v>
                </c:pt>
                <c:pt idx="56">
                  <c:v>13948.280699999999</c:v>
                </c:pt>
              </c:numCache>
            </c:numRef>
          </c:val>
          <c:smooth val="0"/>
          <c:extLst>
            <c:ext xmlns:c16="http://schemas.microsoft.com/office/drawing/2014/chart" uri="{C3380CC4-5D6E-409C-BE32-E72D297353CC}">
              <c16:uniqueId val="{00000001-6B29-435B-8B4C-BBEC5013726E}"/>
            </c:ext>
          </c:extLst>
        </c:ser>
        <c:dLbls>
          <c:showLegendKey val="0"/>
          <c:showVal val="0"/>
          <c:showCatName val="0"/>
          <c:showSerName val="0"/>
          <c:showPercent val="0"/>
          <c:showBubbleSize val="0"/>
        </c:dLbls>
        <c:marker val="1"/>
        <c:smooth val="0"/>
        <c:axId val="3"/>
        <c:axId val="4"/>
      </c:lineChart>
      <c:catAx>
        <c:axId val="604730927"/>
        <c:scaling>
          <c:orientation val="minMax"/>
        </c:scaling>
        <c:delete val="0"/>
        <c:axPos val="b"/>
        <c:numFmt formatCode="m/d/yyyy" sourceLinked="0"/>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s-MX"/>
                  <a:t>Jalisco</a:t>
                </a:r>
              </a:p>
            </c:rich>
          </c:tx>
          <c:overlay val="0"/>
          <c:spPr>
            <a:noFill/>
            <a:ln w="25400">
              <a:noFill/>
            </a:ln>
          </c:spPr>
        </c:title>
        <c:numFmt formatCode="#,##0" sourceLinked="0"/>
        <c:majorTickMark val="none"/>
        <c:minorTickMark val="none"/>
        <c:tickLblPos val="nextTo"/>
        <c:spPr>
          <a:ln w="6350">
            <a:noFill/>
          </a:ln>
        </c:spPr>
        <c:txPr>
          <a:bodyPr rot="-60000000" vert="horz"/>
          <a:lstStyle/>
          <a:p>
            <a:pPr>
              <a:defRPr/>
            </a:pPr>
            <a:endParaRPr lang="es-MX"/>
          </a:p>
        </c:txPr>
        <c:crossAx val="604730927"/>
        <c:crossesAt val="1"/>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1"/>
      </c:catAx>
      <c:valAx>
        <c:axId val="4"/>
        <c:scaling>
          <c:orientation val="minMax"/>
          <c:max val="16000"/>
        </c:scaling>
        <c:delete val="0"/>
        <c:axPos val="r"/>
        <c:title>
          <c:tx>
            <c:rich>
              <a:bodyPr rot="-5400000" vert="horz"/>
              <a:lstStyle/>
              <a:p>
                <a:pPr>
                  <a:defRPr/>
                </a:pPr>
                <a:r>
                  <a:rPr lang="es-MX"/>
                  <a:t>Nacional</a:t>
                </a:r>
              </a:p>
            </c:rich>
          </c:tx>
          <c:overlay val="0"/>
          <c:spPr>
            <a:noFill/>
            <a:ln w="25400">
              <a:noFill/>
            </a:ln>
          </c:spPr>
        </c:title>
        <c:numFmt formatCode="#,##0" sourceLinked="0"/>
        <c:majorTickMark val="out"/>
        <c:minorTickMark val="none"/>
        <c:tickLblPos val="nextTo"/>
        <c:spPr>
          <a:ln w="6350">
            <a:noFill/>
          </a:ln>
        </c:spPr>
        <c:txPr>
          <a:bodyPr rot="-60000000" vert="horz"/>
          <a:lstStyle/>
          <a:p>
            <a:pPr>
              <a:defRPr/>
            </a:pPr>
            <a:endParaRPr lang="es-MX"/>
          </a:p>
        </c:txPr>
        <c:crossAx val="3"/>
        <c:crosses val="max"/>
        <c:crossBetween val="between"/>
      </c:valAx>
      <c:spPr>
        <a:noFill/>
        <a:ln w="25400">
          <a:noFill/>
        </a:ln>
      </c:spPr>
    </c:plotArea>
    <c:legend>
      <c:legendPos val="b"/>
      <c:overlay val="0"/>
      <c:spPr>
        <a:noFill/>
        <a:ln w="25400">
          <a:noFill/>
        </a:ln>
      </c:spPr>
      <c:txPr>
        <a:bodyPr rot="0" vert="horz"/>
        <a:lstStyle/>
        <a:p>
          <a:pPr>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489681361942597"/>
          <c:y val="0.14309658691488589"/>
          <c:w val="0.52323914538708749"/>
          <c:h val="0.71799815908418052"/>
        </c:manualLayout>
      </c:layout>
      <c:pieChart>
        <c:varyColors val="1"/>
        <c:ser>
          <c:idx val="0"/>
          <c:order val="0"/>
          <c:dPt>
            <c:idx val="0"/>
            <c:bubble3D val="0"/>
            <c:spPr>
              <a:solidFill>
                <a:srgbClr val="ED7D31">
                  <a:lumMod val="50000"/>
                </a:srgbClr>
              </a:solidFill>
            </c:spPr>
            <c:extLst>
              <c:ext xmlns:c16="http://schemas.microsoft.com/office/drawing/2014/chart" uri="{C3380CC4-5D6E-409C-BE32-E72D297353CC}">
                <c16:uniqueId val="{00000001-F4C5-4A2F-A782-B37F1A9B2DD2}"/>
              </c:ext>
            </c:extLst>
          </c:dPt>
          <c:dPt>
            <c:idx val="1"/>
            <c:bubble3D val="0"/>
            <c:spPr>
              <a:solidFill>
                <a:srgbClr val="ED7D31"/>
              </a:solidFill>
            </c:spPr>
            <c:extLst>
              <c:ext xmlns:c16="http://schemas.microsoft.com/office/drawing/2014/chart" uri="{C3380CC4-5D6E-409C-BE32-E72D297353CC}">
                <c16:uniqueId val="{00000003-F4C5-4A2F-A782-B37F1A9B2DD2}"/>
              </c:ext>
            </c:extLst>
          </c:dPt>
          <c:dPt>
            <c:idx val="2"/>
            <c:bubble3D val="0"/>
            <c:spPr>
              <a:solidFill>
                <a:srgbClr val="DAA600"/>
              </a:solidFill>
            </c:spPr>
            <c:extLst>
              <c:ext xmlns:c16="http://schemas.microsoft.com/office/drawing/2014/chart" uri="{C3380CC4-5D6E-409C-BE32-E72D297353CC}">
                <c16:uniqueId val="{00000005-F4C5-4A2F-A782-B37F1A9B2DD2}"/>
              </c:ext>
            </c:extLst>
          </c:dPt>
          <c:dPt>
            <c:idx val="3"/>
            <c:bubble3D val="0"/>
            <c:spPr>
              <a:solidFill>
                <a:srgbClr val="FF0000"/>
              </a:solidFill>
            </c:spPr>
            <c:extLst>
              <c:ext xmlns:c16="http://schemas.microsoft.com/office/drawing/2014/chart" uri="{C3380CC4-5D6E-409C-BE32-E72D297353CC}">
                <c16:uniqueId val="{00000007-F4C5-4A2F-A782-B37F1A9B2DD2}"/>
              </c:ext>
            </c:extLst>
          </c:dPt>
          <c:dPt>
            <c:idx val="4"/>
            <c:bubble3D val="0"/>
            <c:spPr>
              <a:solidFill>
                <a:srgbClr val="8A8032"/>
              </a:solidFill>
            </c:spPr>
            <c:extLst>
              <c:ext xmlns:c16="http://schemas.microsoft.com/office/drawing/2014/chart" uri="{C3380CC4-5D6E-409C-BE32-E72D297353CC}">
                <c16:uniqueId val="{00000009-F4C5-4A2F-A782-B37F1A9B2DD2}"/>
              </c:ext>
            </c:extLst>
          </c:dPt>
          <c:dPt>
            <c:idx val="5"/>
            <c:bubble3D val="0"/>
            <c:spPr>
              <a:solidFill>
                <a:srgbClr val="FFC000">
                  <a:lumMod val="50000"/>
                </a:srgbClr>
              </a:solidFill>
            </c:spPr>
            <c:extLst>
              <c:ext xmlns:c16="http://schemas.microsoft.com/office/drawing/2014/chart" uri="{C3380CC4-5D6E-409C-BE32-E72D297353CC}">
                <c16:uniqueId val="{0000000B-F4C5-4A2F-A782-B37F1A9B2DD2}"/>
              </c:ext>
            </c:extLst>
          </c:dPt>
          <c:dPt>
            <c:idx val="6"/>
            <c:bubble3D val="0"/>
            <c:spPr>
              <a:solidFill>
                <a:srgbClr val="FFCC66"/>
              </a:solidFill>
            </c:spPr>
            <c:extLst>
              <c:ext xmlns:c16="http://schemas.microsoft.com/office/drawing/2014/chart" uri="{C3380CC4-5D6E-409C-BE32-E72D297353CC}">
                <c16:uniqueId val="{0000000D-F4C5-4A2F-A782-B37F1A9B2DD2}"/>
              </c:ext>
            </c:extLst>
          </c:dPt>
          <c:dPt>
            <c:idx val="7"/>
            <c:bubble3D val="0"/>
            <c:spPr>
              <a:solidFill>
                <a:srgbClr val="C8BC66"/>
              </a:solidFill>
            </c:spPr>
            <c:extLst>
              <c:ext xmlns:c16="http://schemas.microsoft.com/office/drawing/2014/chart" uri="{C3380CC4-5D6E-409C-BE32-E72D297353CC}">
                <c16:uniqueId val="{0000000F-F4C5-4A2F-A782-B37F1A9B2DD2}"/>
              </c:ext>
            </c:extLst>
          </c:dPt>
          <c:dLbls>
            <c:dLbl>
              <c:idx val="0"/>
              <c:layout>
                <c:manualLayout>
                  <c:x val="0.10042942992581469"/>
                  <c:y val="0"/>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F4C5-4A2F-A782-B37F1A9B2DD2}"/>
                </c:ext>
              </c:extLst>
            </c:dLbl>
            <c:dLbl>
              <c:idx val="1"/>
              <c:layout>
                <c:manualLayout>
                  <c:x val="7.1316743132344693E-2"/>
                  <c:y val="-3.822134611647422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F4C5-4A2F-A782-B37F1A9B2DD2}"/>
                </c:ext>
              </c:extLst>
            </c:dLbl>
            <c:dLbl>
              <c:idx val="2"/>
              <c:layout>
                <c:manualLayout>
                  <c:x val="0.10015749581651738"/>
                  <c:y val="7.5093564312908112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4C5-4A2F-A782-B37F1A9B2DD2}"/>
                </c:ext>
              </c:extLst>
            </c:dLbl>
            <c:dLbl>
              <c:idx val="3"/>
              <c:layout>
                <c:manualLayout>
                  <c:x val="3.2533060398469392E-2"/>
                  <c:y val="7.04914041123281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F4C5-4A2F-A782-B37F1A9B2DD2}"/>
                </c:ext>
              </c:extLst>
            </c:dLbl>
            <c:dLbl>
              <c:idx val="4"/>
              <c:layout>
                <c:manualLayout>
                  <c:x val="-2.6536714045419962E-2"/>
                  <c:y val="1.61311629159527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F4C5-4A2F-A782-B37F1A9B2DD2}"/>
                </c:ext>
              </c:extLst>
            </c:dLbl>
            <c:dLbl>
              <c:idx val="5"/>
              <c:layout>
                <c:manualLayout>
                  <c:x val="-7.2513867383818015E-2"/>
                  <c:y val="-2.4799698419356382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F4C5-4A2F-A782-B37F1A9B2DD2}"/>
                </c:ext>
              </c:extLst>
            </c:dLbl>
            <c:dLbl>
              <c:idx val="6"/>
              <c:layout>
                <c:manualLayout>
                  <c:x val="-4.660319164281633E-2"/>
                  <c:y val="-2.805017961034944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F4C5-4A2F-A782-B37F1A9B2DD2}"/>
                </c:ext>
              </c:extLst>
            </c:dLbl>
            <c:dLbl>
              <c:idx val="7"/>
              <c:layout>
                <c:manualLayout>
                  <c:x val="-0.13684012255452771"/>
                  <c:y val="3.023345310188368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F4C5-4A2F-A782-B37F1A9B2DD2}"/>
                </c:ext>
              </c:extLst>
            </c:dLbl>
            <c:spPr>
              <a:noFill/>
              <a:ln>
                <a:noFill/>
              </a:ln>
              <a:effectLst/>
            </c:spPr>
            <c:txPr>
              <a:bodyPr/>
              <a:lstStyle/>
              <a:p>
                <a:pPr>
                  <a:defRPr sz="1050"/>
                </a:pPr>
                <a:endParaRPr lang="es-MX"/>
              </a:p>
            </c:txPr>
            <c:showLegendKey val="0"/>
            <c:showVal val="1"/>
            <c:showCatName val="1"/>
            <c:showSerName val="0"/>
            <c:showPercent val="0"/>
            <c:showBubbleSize val="0"/>
            <c:separator>
</c:separator>
            <c:showLeaderLines val="1"/>
            <c:leaderLines>
              <c:spPr>
                <a:ln>
                  <a:solidFill>
                    <a:srgbClr val="663300"/>
                  </a:solidFill>
                </a:ln>
              </c:spPr>
            </c:leaderLines>
            <c:extLst>
              <c:ext xmlns:c15="http://schemas.microsoft.com/office/drawing/2012/chart" uri="{CE6537A1-D6FC-4f65-9D91-7224C49458BB}"/>
            </c:extLst>
          </c:dLbls>
          <c:cat>
            <c:strRef>
              <c:f>'F104'!$A$6:$A$13</c:f>
              <c:strCache>
                <c:ptCount val="8"/>
                <c:pt idx="0">
                  <c:v>Agricultura, Ganadería, Silvicultura y Pesca</c:v>
                </c:pt>
                <c:pt idx="1">
                  <c:v>Comercio</c:v>
                </c:pt>
                <c:pt idx="2">
                  <c:v>Construcción</c:v>
                </c:pt>
                <c:pt idx="3">
                  <c:v>Ind. Elec. Cap. Agua Potable</c:v>
                </c:pt>
                <c:pt idx="4">
                  <c:v>Industria de Transformación</c:v>
                </c:pt>
                <c:pt idx="5">
                  <c:v>Industrias Extractivas</c:v>
                </c:pt>
                <c:pt idx="6">
                  <c:v>Servicios</c:v>
                </c:pt>
                <c:pt idx="7">
                  <c:v>Transporte y Comunicaciones</c:v>
                </c:pt>
              </c:strCache>
            </c:strRef>
          </c:cat>
          <c:val>
            <c:numRef>
              <c:f>'F104'!$B$6:$B$13</c:f>
              <c:numCache>
                <c:formatCode>0.00%</c:formatCode>
                <c:ptCount val="8"/>
                <c:pt idx="0">
                  <c:v>3.7701823100115529E-2</c:v>
                </c:pt>
                <c:pt idx="1">
                  <c:v>0.3009477114974593</c:v>
                </c:pt>
                <c:pt idx="2">
                  <c:v>0.12700649027398161</c:v>
                </c:pt>
                <c:pt idx="3">
                  <c:v>1.9442644199611147E-3</c:v>
                </c:pt>
                <c:pt idx="4">
                  <c:v>0.15017798942395297</c:v>
                </c:pt>
                <c:pt idx="5">
                  <c:v>1.1177172269341675E-3</c:v>
                </c:pt>
                <c:pt idx="6">
                  <c:v>0.32217494622746956</c:v>
                </c:pt>
                <c:pt idx="7">
                  <c:v>5.8929057830125767E-2</c:v>
                </c:pt>
              </c:numCache>
            </c:numRef>
          </c:val>
          <c:extLst>
            <c:ext xmlns:c16="http://schemas.microsoft.com/office/drawing/2014/chart" uri="{C3380CC4-5D6E-409C-BE32-E72D297353CC}">
              <c16:uniqueId val="{00000010-F4C5-4A2F-A782-B37F1A9B2DD2}"/>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solidFill>
        <a:srgbClr val="D9D9D9"/>
      </a:solid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18DE-470A-AA3C-9F41D9E146DC}"/>
              </c:ext>
            </c:extLst>
          </c:dPt>
          <c:dPt>
            <c:idx val="1"/>
            <c:invertIfNegative val="0"/>
            <c:bubble3D val="0"/>
            <c:spPr>
              <a:solidFill>
                <a:srgbClr val="606868"/>
              </a:solidFill>
              <a:ln>
                <a:noFill/>
              </a:ln>
              <a:effectLst/>
            </c:spPr>
            <c:extLst>
              <c:ext xmlns:c16="http://schemas.microsoft.com/office/drawing/2014/chart" uri="{C3380CC4-5D6E-409C-BE32-E72D297353CC}">
                <c16:uniqueId val="{00000003-18DE-470A-AA3C-9F41D9E146DC}"/>
              </c:ext>
            </c:extLst>
          </c:dPt>
          <c:dPt>
            <c:idx val="3"/>
            <c:invertIfNegative val="0"/>
            <c:bubble3D val="0"/>
            <c:spPr>
              <a:solidFill>
                <a:srgbClr val="606868"/>
              </a:solidFill>
              <a:ln>
                <a:noFill/>
              </a:ln>
              <a:effectLst/>
            </c:spPr>
            <c:extLst>
              <c:ext xmlns:c16="http://schemas.microsoft.com/office/drawing/2014/chart" uri="{C3380CC4-5D6E-409C-BE32-E72D297353CC}">
                <c16:uniqueId val="{00000005-18DE-470A-AA3C-9F41D9E146DC}"/>
              </c:ext>
            </c:extLst>
          </c:dPt>
          <c:dPt>
            <c:idx val="4"/>
            <c:invertIfNegative val="0"/>
            <c:bubble3D val="0"/>
            <c:spPr>
              <a:solidFill>
                <a:srgbClr val="606868"/>
              </a:solidFill>
              <a:ln>
                <a:noFill/>
              </a:ln>
              <a:effectLst/>
            </c:spPr>
            <c:extLst>
              <c:ext xmlns:c16="http://schemas.microsoft.com/office/drawing/2014/chart" uri="{C3380CC4-5D6E-409C-BE32-E72D297353CC}">
                <c16:uniqueId val="{00000007-18DE-470A-AA3C-9F41D9E146DC}"/>
              </c:ext>
            </c:extLst>
          </c:dPt>
          <c:dPt>
            <c:idx val="6"/>
            <c:invertIfNegative val="0"/>
            <c:bubble3D val="0"/>
            <c:spPr>
              <a:solidFill>
                <a:srgbClr val="606868"/>
              </a:solidFill>
              <a:ln>
                <a:noFill/>
              </a:ln>
              <a:effectLst/>
            </c:spPr>
            <c:extLst>
              <c:ext xmlns:c16="http://schemas.microsoft.com/office/drawing/2014/chart" uri="{C3380CC4-5D6E-409C-BE32-E72D297353CC}">
                <c16:uniqueId val="{00000009-18DE-470A-AA3C-9F41D9E146DC}"/>
              </c:ext>
            </c:extLst>
          </c:dPt>
          <c:dPt>
            <c:idx val="11"/>
            <c:invertIfNegative val="0"/>
            <c:bubble3D val="0"/>
            <c:spPr>
              <a:solidFill>
                <a:srgbClr val="606868"/>
              </a:solidFill>
              <a:ln>
                <a:noFill/>
              </a:ln>
              <a:effectLst/>
            </c:spPr>
            <c:extLst>
              <c:ext xmlns:c16="http://schemas.microsoft.com/office/drawing/2014/chart" uri="{C3380CC4-5D6E-409C-BE32-E72D297353CC}">
                <c16:uniqueId val="{0000000B-18DE-470A-AA3C-9F41D9E146DC}"/>
              </c:ext>
            </c:extLst>
          </c:dPt>
          <c:dPt>
            <c:idx val="14"/>
            <c:invertIfNegative val="0"/>
            <c:bubble3D val="0"/>
            <c:spPr>
              <a:solidFill>
                <a:srgbClr val="606868"/>
              </a:solidFill>
              <a:ln>
                <a:noFill/>
              </a:ln>
              <a:effectLst/>
            </c:spPr>
            <c:extLst>
              <c:ext xmlns:c16="http://schemas.microsoft.com/office/drawing/2014/chart" uri="{C3380CC4-5D6E-409C-BE32-E72D297353CC}">
                <c16:uniqueId val="{0000000D-18DE-470A-AA3C-9F41D9E146DC}"/>
              </c:ext>
            </c:extLst>
          </c:dPt>
          <c:dPt>
            <c:idx val="19"/>
            <c:invertIfNegative val="0"/>
            <c:bubble3D val="0"/>
            <c:spPr>
              <a:solidFill>
                <a:srgbClr val="606868"/>
              </a:solidFill>
              <a:ln>
                <a:noFill/>
              </a:ln>
              <a:effectLst/>
            </c:spPr>
            <c:extLst>
              <c:ext xmlns:c16="http://schemas.microsoft.com/office/drawing/2014/chart" uri="{C3380CC4-5D6E-409C-BE32-E72D297353CC}">
                <c16:uniqueId val="{0000000F-18DE-470A-AA3C-9F41D9E146DC}"/>
              </c:ext>
            </c:extLst>
          </c:dPt>
          <c:dPt>
            <c:idx val="24"/>
            <c:invertIfNegative val="0"/>
            <c:bubble3D val="0"/>
            <c:spPr>
              <a:solidFill>
                <a:srgbClr val="606868"/>
              </a:solidFill>
              <a:ln>
                <a:noFill/>
              </a:ln>
              <a:effectLst/>
            </c:spPr>
            <c:extLst>
              <c:ext xmlns:c16="http://schemas.microsoft.com/office/drawing/2014/chart" uri="{C3380CC4-5D6E-409C-BE32-E72D297353CC}">
                <c16:uniqueId val="{00000011-18DE-470A-AA3C-9F41D9E146DC}"/>
              </c:ext>
            </c:extLst>
          </c:dPt>
          <c:dPt>
            <c:idx val="25"/>
            <c:invertIfNegative val="0"/>
            <c:bubble3D val="0"/>
            <c:spPr>
              <a:solidFill>
                <a:srgbClr val="606868"/>
              </a:solidFill>
              <a:ln>
                <a:noFill/>
              </a:ln>
              <a:effectLst/>
            </c:spPr>
            <c:extLst>
              <c:ext xmlns:c16="http://schemas.microsoft.com/office/drawing/2014/chart" uri="{C3380CC4-5D6E-409C-BE32-E72D297353CC}">
                <c16:uniqueId val="{00000013-18DE-470A-AA3C-9F41D9E146DC}"/>
              </c:ext>
            </c:extLst>
          </c:dPt>
          <c:dPt>
            <c:idx val="27"/>
            <c:invertIfNegative val="0"/>
            <c:bubble3D val="0"/>
            <c:spPr>
              <a:solidFill>
                <a:srgbClr val="606868"/>
              </a:solidFill>
              <a:ln>
                <a:noFill/>
              </a:ln>
              <a:effectLst/>
            </c:spPr>
            <c:extLst>
              <c:ext xmlns:c16="http://schemas.microsoft.com/office/drawing/2014/chart" uri="{C3380CC4-5D6E-409C-BE32-E72D297353CC}">
                <c16:uniqueId val="{00000015-18DE-470A-AA3C-9F41D9E146DC}"/>
              </c:ext>
            </c:extLst>
          </c:dPt>
          <c:dPt>
            <c:idx val="30"/>
            <c:invertIfNegative val="0"/>
            <c:bubble3D val="0"/>
            <c:spPr>
              <a:solidFill>
                <a:srgbClr val="606868"/>
              </a:solidFill>
              <a:ln>
                <a:noFill/>
              </a:ln>
              <a:effectLst/>
            </c:spPr>
            <c:extLst>
              <c:ext xmlns:c16="http://schemas.microsoft.com/office/drawing/2014/chart" uri="{C3380CC4-5D6E-409C-BE32-E72D297353CC}">
                <c16:uniqueId val="{00000017-18DE-470A-AA3C-9F41D9E146DC}"/>
              </c:ext>
            </c:extLst>
          </c:dPt>
          <c:dPt>
            <c:idx val="31"/>
            <c:invertIfNegative val="0"/>
            <c:bubble3D val="0"/>
            <c:spPr>
              <a:solidFill>
                <a:srgbClr val="FFC000"/>
              </a:solidFill>
              <a:ln>
                <a:noFill/>
              </a:ln>
              <a:effectLst/>
            </c:spPr>
            <c:extLst>
              <c:ext xmlns:c16="http://schemas.microsoft.com/office/drawing/2014/chart" uri="{C3380CC4-5D6E-409C-BE32-E72D297353CC}">
                <c16:uniqueId val="{00000019-18DE-470A-AA3C-9F41D9E146DC}"/>
              </c:ext>
            </c:extLst>
          </c:dPt>
          <c:dLbls>
            <c:dLbl>
              <c:idx val="0"/>
              <c:layout>
                <c:manualLayout>
                  <c:x val="-7.25952674745001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8DE-470A-AA3C-9F41D9E146D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'F105'!$A$7:$A$38</c:f>
              <c:strCache>
                <c:ptCount val="32"/>
                <c:pt idx="0">
                  <c:v>Yucatán</c:v>
                </c:pt>
                <c:pt idx="1">
                  <c:v>Zacatecas</c:v>
                </c:pt>
                <c:pt idx="2">
                  <c:v>Ciudad de México</c:v>
                </c:pt>
                <c:pt idx="3">
                  <c:v>Aguascalientes</c:v>
                </c:pt>
                <c:pt idx="4">
                  <c:v>Tamaulipas</c:v>
                </c:pt>
                <c:pt idx="5">
                  <c:v>Morelos</c:v>
                </c:pt>
                <c:pt idx="6">
                  <c:v>Sonora</c:v>
                </c:pt>
                <c:pt idx="7">
                  <c:v>Michoacán</c:v>
                </c:pt>
                <c:pt idx="8">
                  <c:v>Tlaxcala</c:v>
                </c:pt>
                <c:pt idx="9">
                  <c:v>Durango</c:v>
                </c:pt>
                <c:pt idx="10">
                  <c:v>Nayarit</c:v>
                </c:pt>
                <c:pt idx="11">
                  <c:v>Chihuahua</c:v>
                </c:pt>
                <c:pt idx="12">
                  <c:v>San Luis Potosí</c:v>
                </c:pt>
                <c:pt idx="13">
                  <c:v>Campeche</c:v>
                </c:pt>
                <c:pt idx="14">
                  <c:v>Colima</c:v>
                </c:pt>
                <c:pt idx="15">
                  <c:v>Querétaro</c:v>
                </c:pt>
                <c:pt idx="16">
                  <c:v>Tabasco</c:v>
                </c:pt>
                <c:pt idx="17">
                  <c:v>Guanajuato</c:v>
                </c:pt>
                <c:pt idx="18">
                  <c:v>Chiapas</c:v>
                </c:pt>
                <c:pt idx="19">
                  <c:v>Guerrero</c:v>
                </c:pt>
                <c:pt idx="20">
                  <c:v>Oaxaca</c:v>
                </c:pt>
                <c:pt idx="21">
                  <c:v>Hidalgo</c:v>
                </c:pt>
                <c:pt idx="22">
                  <c:v>Estado de México</c:v>
                </c:pt>
                <c:pt idx="23">
                  <c:v>Baja California Sur</c:v>
                </c:pt>
                <c:pt idx="24">
                  <c:v>Baja California</c:v>
                </c:pt>
                <c:pt idx="25">
                  <c:v>Sinaloa</c:v>
                </c:pt>
                <c:pt idx="26">
                  <c:v>Puebla</c:v>
                </c:pt>
                <c:pt idx="27">
                  <c:v>Coahuila</c:v>
                </c:pt>
                <c:pt idx="28">
                  <c:v>Veracruz</c:v>
                </c:pt>
                <c:pt idx="29">
                  <c:v>Nuevo León</c:v>
                </c:pt>
                <c:pt idx="30">
                  <c:v>Quintana Roo</c:v>
                </c:pt>
                <c:pt idx="31">
                  <c:v>Jalisco</c:v>
                </c:pt>
              </c:strCache>
            </c:strRef>
          </c:cat>
          <c:val>
            <c:numRef>
              <c:f>'F105'!$F$7:$F$38</c:f>
              <c:numCache>
                <c:formatCode>#,##0</c:formatCode>
                <c:ptCount val="32"/>
                <c:pt idx="0">
                  <c:v>-186</c:v>
                </c:pt>
                <c:pt idx="1">
                  <c:v>-54</c:v>
                </c:pt>
                <c:pt idx="2">
                  <c:v>-48</c:v>
                </c:pt>
                <c:pt idx="3">
                  <c:v>-41</c:v>
                </c:pt>
                <c:pt idx="4">
                  <c:v>-33</c:v>
                </c:pt>
                <c:pt idx="5">
                  <c:v>-18</c:v>
                </c:pt>
                <c:pt idx="6">
                  <c:v>-16</c:v>
                </c:pt>
                <c:pt idx="7">
                  <c:v>-10</c:v>
                </c:pt>
                <c:pt idx="8">
                  <c:v>-10</c:v>
                </c:pt>
                <c:pt idx="9">
                  <c:v>-8</c:v>
                </c:pt>
                <c:pt idx="10">
                  <c:v>-1</c:v>
                </c:pt>
                <c:pt idx="11">
                  <c:v>2</c:v>
                </c:pt>
                <c:pt idx="12">
                  <c:v>2</c:v>
                </c:pt>
                <c:pt idx="13">
                  <c:v>11</c:v>
                </c:pt>
                <c:pt idx="14">
                  <c:v>11</c:v>
                </c:pt>
                <c:pt idx="15">
                  <c:v>20</c:v>
                </c:pt>
                <c:pt idx="16">
                  <c:v>22</c:v>
                </c:pt>
                <c:pt idx="17">
                  <c:v>23</c:v>
                </c:pt>
                <c:pt idx="18">
                  <c:v>29</c:v>
                </c:pt>
                <c:pt idx="19">
                  <c:v>34</c:v>
                </c:pt>
                <c:pt idx="20">
                  <c:v>37</c:v>
                </c:pt>
                <c:pt idx="21">
                  <c:v>42</c:v>
                </c:pt>
                <c:pt idx="22">
                  <c:v>51</c:v>
                </c:pt>
                <c:pt idx="23">
                  <c:v>53</c:v>
                </c:pt>
                <c:pt idx="24">
                  <c:v>64</c:v>
                </c:pt>
                <c:pt idx="25">
                  <c:v>64</c:v>
                </c:pt>
                <c:pt idx="26">
                  <c:v>68</c:v>
                </c:pt>
                <c:pt idx="27">
                  <c:v>84</c:v>
                </c:pt>
                <c:pt idx="28">
                  <c:v>95</c:v>
                </c:pt>
                <c:pt idx="29">
                  <c:v>106</c:v>
                </c:pt>
                <c:pt idx="30">
                  <c:v>118</c:v>
                </c:pt>
                <c:pt idx="31">
                  <c:v>126</c:v>
                </c:pt>
              </c:numCache>
            </c:numRef>
          </c:val>
          <c:extLst>
            <c:ext xmlns:c16="http://schemas.microsoft.com/office/drawing/2014/chart" uri="{C3380CC4-5D6E-409C-BE32-E72D297353CC}">
              <c16:uniqueId val="{0000001A-18DE-470A-AA3C-9F41D9E146DC}"/>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176"/>
          <c:min val="-236"/>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5"/>
            <c:invertIfNegative val="0"/>
            <c:bubble3D val="0"/>
            <c:extLst>
              <c:ext xmlns:c16="http://schemas.microsoft.com/office/drawing/2014/chart" uri="{C3380CC4-5D6E-409C-BE32-E72D297353CC}">
                <c16:uniqueId val="{00000000-43BA-4585-B598-4DE793012F32}"/>
              </c:ext>
            </c:extLst>
          </c:dPt>
          <c:dPt>
            <c:idx val="6"/>
            <c:invertIfNegative val="0"/>
            <c:bubble3D val="0"/>
            <c:extLst>
              <c:ext xmlns:c16="http://schemas.microsoft.com/office/drawing/2014/chart" uri="{C3380CC4-5D6E-409C-BE32-E72D297353CC}">
                <c16:uniqueId val="{00000001-43BA-4585-B598-4DE793012F32}"/>
              </c:ext>
            </c:extLst>
          </c:dPt>
          <c:dPt>
            <c:idx val="8"/>
            <c:invertIfNegative val="0"/>
            <c:bubble3D val="0"/>
            <c:extLst>
              <c:ext xmlns:c16="http://schemas.microsoft.com/office/drawing/2014/chart" uri="{C3380CC4-5D6E-409C-BE32-E72D297353CC}">
                <c16:uniqueId val="{00000002-43BA-4585-B598-4DE793012F32}"/>
              </c:ext>
            </c:extLst>
          </c:dPt>
          <c:dPt>
            <c:idx val="9"/>
            <c:invertIfNegative val="0"/>
            <c:bubble3D val="0"/>
            <c:extLst>
              <c:ext xmlns:c16="http://schemas.microsoft.com/office/drawing/2014/chart" uri="{C3380CC4-5D6E-409C-BE32-E72D297353CC}">
                <c16:uniqueId val="{00000003-43BA-4585-B598-4DE793012F32}"/>
              </c:ext>
            </c:extLst>
          </c:dPt>
          <c:dPt>
            <c:idx val="13"/>
            <c:invertIfNegative val="0"/>
            <c:bubble3D val="0"/>
            <c:extLst>
              <c:ext xmlns:c16="http://schemas.microsoft.com/office/drawing/2014/chart" uri="{C3380CC4-5D6E-409C-BE32-E72D297353CC}">
                <c16:uniqueId val="{00000004-43BA-4585-B598-4DE793012F32}"/>
              </c:ext>
            </c:extLst>
          </c:dPt>
          <c:dPt>
            <c:idx val="14"/>
            <c:invertIfNegative val="0"/>
            <c:bubble3D val="0"/>
            <c:spPr>
              <a:solidFill>
                <a:srgbClr val="E46C0A"/>
              </a:solidFill>
              <a:ln>
                <a:noFill/>
              </a:ln>
              <a:effectLst/>
            </c:spPr>
            <c:extLst>
              <c:ext xmlns:c16="http://schemas.microsoft.com/office/drawing/2014/chart" uri="{C3380CC4-5D6E-409C-BE32-E72D297353CC}">
                <c16:uniqueId val="{00000006-43BA-4585-B598-4DE793012F32}"/>
              </c:ext>
            </c:extLst>
          </c:dPt>
          <c:dPt>
            <c:idx val="15"/>
            <c:invertIfNegative val="0"/>
            <c:bubble3D val="0"/>
            <c:extLst>
              <c:ext xmlns:c16="http://schemas.microsoft.com/office/drawing/2014/chart" uri="{C3380CC4-5D6E-409C-BE32-E72D297353CC}">
                <c16:uniqueId val="{00000007-43BA-4585-B598-4DE793012F32}"/>
              </c:ext>
            </c:extLst>
          </c:dPt>
          <c:dPt>
            <c:idx val="16"/>
            <c:invertIfNegative val="0"/>
            <c:bubble3D val="0"/>
            <c:extLst>
              <c:ext xmlns:c16="http://schemas.microsoft.com/office/drawing/2014/chart" uri="{C3380CC4-5D6E-409C-BE32-E72D297353CC}">
                <c16:uniqueId val="{00000008-43BA-4585-B598-4DE793012F32}"/>
              </c:ext>
            </c:extLst>
          </c:dPt>
          <c:dPt>
            <c:idx val="17"/>
            <c:invertIfNegative val="0"/>
            <c:bubble3D val="0"/>
            <c:extLst>
              <c:ext xmlns:c16="http://schemas.microsoft.com/office/drawing/2014/chart" uri="{C3380CC4-5D6E-409C-BE32-E72D297353CC}">
                <c16:uniqueId val="{00000009-43BA-4585-B598-4DE793012F32}"/>
              </c:ext>
            </c:extLst>
          </c:dPt>
          <c:dPt>
            <c:idx val="18"/>
            <c:invertIfNegative val="0"/>
            <c:bubble3D val="0"/>
            <c:spPr>
              <a:solidFill>
                <a:srgbClr val="FFC000"/>
              </a:solidFill>
              <a:ln>
                <a:noFill/>
              </a:ln>
              <a:effectLst/>
            </c:spPr>
            <c:extLst>
              <c:ext xmlns:c16="http://schemas.microsoft.com/office/drawing/2014/chart" uri="{C3380CC4-5D6E-409C-BE32-E72D297353CC}">
                <c16:uniqueId val="{0000000B-43BA-4585-B598-4DE793012F32}"/>
              </c:ext>
            </c:extLst>
          </c:dPt>
          <c:dPt>
            <c:idx val="19"/>
            <c:invertIfNegative val="0"/>
            <c:bubble3D val="0"/>
            <c:extLst>
              <c:ext xmlns:c16="http://schemas.microsoft.com/office/drawing/2014/chart" uri="{C3380CC4-5D6E-409C-BE32-E72D297353CC}">
                <c16:uniqueId val="{0000000C-43BA-4585-B598-4DE793012F32}"/>
              </c:ext>
            </c:extLst>
          </c:dPt>
          <c:dPt>
            <c:idx val="21"/>
            <c:invertIfNegative val="0"/>
            <c:bubble3D val="0"/>
            <c:extLst>
              <c:ext xmlns:c16="http://schemas.microsoft.com/office/drawing/2014/chart" uri="{C3380CC4-5D6E-409C-BE32-E72D297353CC}">
                <c16:uniqueId val="{0000000D-43BA-4585-B598-4DE793012F32}"/>
              </c:ext>
            </c:extLst>
          </c:dPt>
          <c:dPt>
            <c:idx val="22"/>
            <c:invertIfNegative val="0"/>
            <c:bubble3D val="0"/>
            <c:extLst>
              <c:ext xmlns:c16="http://schemas.microsoft.com/office/drawing/2014/chart" uri="{C3380CC4-5D6E-409C-BE32-E72D297353CC}">
                <c16:uniqueId val="{0000000E-43BA-4585-B598-4DE793012F32}"/>
              </c:ext>
            </c:extLst>
          </c:dPt>
          <c:dPt>
            <c:idx val="23"/>
            <c:invertIfNegative val="0"/>
            <c:bubble3D val="0"/>
            <c:extLst>
              <c:ext xmlns:c16="http://schemas.microsoft.com/office/drawing/2014/chart" uri="{C3380CC4-5D6E-409C-BE32-E72D297353CC}">
                <c16:uniqueId val="{0000000F-43BA-4585-B598-4DE793012F32}"/>
              </c:ext>
            </c:extLst>
          </c:dPt>
          <c:dPt>
            <c:idx val="24"/>
            <c:invertIfNegative val="0"/>
            <c:bubble3D val="0"/>
            <c:extLst>
              <c:ext xmlns:c16="http://schemas.microsoft.com/office/drawing/2014/chart" uri="{C3380CC4-5D6E-409C-BE32-E72D297353CC}">
                <c16:uniqueId val="{00000010-43BA-4585-B598-4DE793012F32}"/>
              </c:ext>
            </c:extLst>
          </c:dPt>
          <c:dPt>
            <c:idx val="26"/>
            <c:invertIfNegative val="0"/>
            <c:bubble3D val="0"/>
            <c:extLst>
              <c:ext xmlns:c16="http://schemas.microsoft.com/office/drawing/2014/chart" uri="{C3380CC4-5D6E-409C-BE32-E72D297353CC}">
                <c16:uniqueId val="{00000011-43BA-4585-B598-4DE793012F32}"/>
              </c:ext>
            </c:extLst>
          </c:dPt>
          <c:dPt>
            <c:idx val="32"/>
            <c:invertIfNegative val="0"/>
            <c:bubble3D val="0"/>
            <c:extLst>
              <c:ext xmlns:c16="http://schemas.microsoft.com/office/drawing/2014/chart" uri="{C3380CC4-5D6E-409C-BE32-E72D297353CC}">
                <c16:uniqueId val="{00000012-43BA-4585-B598-4DE793012F32}"/>
              </c:ext>
            </c:extLst>
          </c:dPt>
          <c:dLbls>
            <c:dLbl>
              <c:idx val="0"/>
              <c:layout>
                <c:manualLayout>
                  <c:x val="-2.16566049319553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3BA-4585-B598-4DE793012F32}"/>
                </c:ext>
              </c:extLst>
            </c:dLbl>
            <c:dLbl>
              <c:idx val="23"/>
              <c:layout>
                <c:manualLayout>
                  <c:x val="-1.394869285974738E-3"/>
                  <c:y val="2.19809001816031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3BA-4585-B598-4DE793012F32}"/>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'F106'!$A$7:$A$39</c:f>
              <c:strCache>
                <c:ptCount val="33"/>
                <c:pt idx="0">
                  <c:v>Yucatán</c:v>
                </c:pt>
                <c:pt idx="1">
                  <c:v>Zacatecas</c:v>
                </c:pt>
                <c:pt idx="2">
                  <c:v>Aguascalientes</c:v>
                </c:pt>
                <c:pt idx="3">
                  <c:v>Tlaxcala</c:v>
                </c:pt>
                <c:pt idx="4">
                  <c:v>Morelos</c:v>
                </c:pt>
                <c:pt idx="5">
                  <c:v>Tamaulipas</c:v>
                </c:pt>
                <c:pt idx="6">
                  <c:v>Durango</c:v>
                </c:pt>
                <c:pt idx="7">
                  <c:v>Sonora</c:v>
                </c:pt>
                <c:pt idx="8">
                  <c:v>Ciudad de México</c:v>
                </c:pt>
                <c:pt idx="9">
                  <c:v>Michoacán</c:v>
                </c:pt>
                <c:pt idx="10">
                  <c:v>Nayarit</c:v>
                </c:pt>
                <c:pt idx="11">
                  <c:v>Chihuahua</c:v>
                </c:pt>
                <c:pt idx="12">
                  <c:v>San Luis Potosí</c:v>
                </c:pt>
                <c:pt idx="13">
                  <c:v>Guanajuato</c:v>
                </c:pt>
                <c:pt idx="14">
                  <c:v>Nacional</c:v>
                </c:pt>
                <c:pt idx="15">
                  <c:v>Estado de México</c:v>
                </c:pt>
                <c:pt idx="16">
                  <c:v>Querétaro</c:v>
                </c:pt>
                <c:pt idx="17">
                  <c:v>Colima</c:v>
                </c:pt>
                <c:pt idx="18">
                  <c:v>Jalisco</c:v>
                </c:pt>
                <c:pt idx="19">
                  <c:v>Nuevo León</c:v>
                </c:pt>
                <c:pt idx="20">
                  <c:v>Baja California</c:v>
                </c:pt>
                <c:pt idx="21">
                  <c:v>Sinaloa</c:v>
                </c:pt>
                <c:pt idx="22">
                  <c:v>Campeche</c:v>
                </c:pt>
                <c:pt idx="23">
                  <c:v>Tabasco</c:v>
                </c:pt>
                <c:pt idx="24">
                  <c:v>Puebla</c:v>
                </c:pt>
                <c:pt idx="25">
                  <c:v>Chiapas</c:v>
                </c:pt>
                <c:pt idx="26">
                  <c:v>Veracruz</c:v>
                </c:pt>
                <c:pt idx="27">
                  <c:v>Coahuila</c:v>
                </c:pt>
                <c:pt idx="28">
                  <c:v>Guerrero</c:v>
                </c:pt>
                <c:pt idx="29">
                  <c:v>Oaxaca</c:v>
                </c:pt>
                <c:pt idx="30">
                  <c:v>Hidalgo</c:v>
                </c:pt>
                <c:pt idx="31">
                  <c:v>Baja California Sur</c:v>
                </c:pt>
                <c:pt idx="32">
                  <c:v>Quintana Roo</c:v>
                </c:pt>
              </c:strCache>
            </c:strRef>
          </c:cat>
          <c:val>
            <c:numRef>
              <c:f>'F106'!$F$7:$F$39</c:f>
              <c:numCache>
                <c:formatCode>0.00%</c:formatCode>
                <c:ptCount val="33"/>
                <c:pt idx="0">
                  <c:v>-8.5466158158342704E-3</c:v>
                </c:pt>
                <c:pt idx="1">
                  <c:v>-4.5030020013342399E-3</c:v>
                </c:pt>
                <c:pt idx="2">
                  <c:v>-2.4458629123664801E-3</c:v>
                </c:pt>
                <c:pt idx="3">
                  <c:v>-1.8109380659181401E-3</c:v>
                </c:pt>
                <c:pt idx="4">
                  <c:v>-1.43403441682599E-3</c:v>
                </c:pt>
                <c:pt idx="5">
                  <c:v>-9.6426379919933901E-4</c:v>
                </c:pt>
                <c:pt idx="6">
                  <c:v>-5.4956378374659799E-4</c:v>
                </c:pt>
                <c:pt idx="7">
                  <c:v>-4.1201009424729501E-4</c:v>
                </c:pt>
                <c:pt idx="8">
                  <c:v>-3.7819992593579599E-4</c:v>
                </c:pt>
                <c:pt idx="9">
                  <c:v>-2.69781746566999E-4</c:v>
                </c:pt>
                <c:pt idx="10">
                  <c:v>-7.1849403649903998E-5</c:v>
                </c:pt>
                <c:pt idx="11">
                  <c:v>4.7079871001054499E-5</c:v>
                </c:pt>
                <c:pt idx="12">
                  <c:v>8.3731055848579303E-5</c:v>
                </c:pt>
                <c:pt idx="13">
                  <c:v>4.6204222664170098E-4</c:v>
                </c:pt>
                <c:pt idx="14">
                  <c:v>5.9584665881562404E-4</c:v>
                </c:pt>
                <c:pt idx="15">
                  <c:v>6.5034429992349996E-4</c:v>
                </c:pt>
                <c:pt idx="16">
                  <c:v>6.6988210075025201E-4</c:v>
                </c:pt>
                <c:pt idx="17">
                  <c:v>9.4065332649218003E-4</c:v>
                </c:pt>
                <c:pt idx="18">
                  <c:v>1.1848675487347001E-3</c:v>
                </c:pt>
                <c:pt idx="19">
                  <c:v>1.3827830465580301E-3</c:v>
                </c:pt>
                <c:pt idx="20">
                  <c:v>1.4381699287655499E-3</c:v>
                </c:pt>
                <c:pt idx="21">
                  <c:v>1.46815929528343E-3</c:v>
                </c:pt>
                <c:pt idx="22">
                  <c:v>1.7147310989866799E-3</c:v>
                </c:pt>
                <c:pt idx="23">
                  <c:v>1.85560053981115E-3</c:v>
                </c:pt>
                <c:pt idx="24">
                  <c:v>1.9314340898117801E-3</c:v>
                </c:pt>
                <c:pt idx="25">
                  <c:v>1.94853188201294E-3</c:v>
                </c:pt>
                <c:pt idx="26">
                  <c:v>2.1888896569204298E-3</c:v>
                </c:pt>
                <c:pt idx="27">
                  <c:v>2.34991327700995E-3</c:v>
                </c:pt>
                <c:pt idx="28">
                  <c:v>2.5007355104442702E-3</c:v>
                </c:pt>
                <c:pt idx="29">
                  <c:v>2.5610853464386198E-3</c:v>
                </c:pt>
                <c:pt idx="30">
                  <c:v>2.5664527956004201E-3</c:v>
                </c:pt>
                <c:pt idx="31">
                  <c:v>3.55513818084252E-3</c:v>
                </c:pt>
                <c:pt idx="32">
                  <c:v>5.6383792048930702E-3</c:v>
                </c:pt>
              </c:numCache>
            </c:numRef>
          </c:val>
          <c:extLst>
            <c:ext xmlns:c16="http://schemas.microsoft.com/office/drawing/2014/chart" uri="{C3380CC4-5D6E-409C-BE32-E72D297353CC}">
              <c16:uniqueId val="{00000014-43BA-4585-B598-4DE793012F32}"/>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6.6383792048930702E-3"/>
          <c:min val="-1.054661581583427E-2"/>
        </c:scaling>
        <c:delete val="0"/>
        <c:axPos val="b"/>
        <c:numFmt formatCode="0.00%" sourceLinked="1"/>
        <c:majorTickMark val="out"/>
        <c:minorTickMark val="none"/>
        <c:tickLblPos val="nextTo"/>
        <c:spPr>
          <a:ln>
            <a:noFill/>
          </a:ln>
        </c:spPr>
        <c:txPr>
          <a:bodyPr/>
          <a:lstStyle/>
          <a:p>
            <a:pPr>
              <a:defRPr>
                <a:solidFill>
                  <a:schemeClr val="bg1"/>
                </a:solid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8365-4F63-8115-3D8962E6025C}"/>
              </c:ext>
            </c:extLst>
          </c:dPt>
          <c:dPt>
            <c:idx val="1"/>
            <c:invertIfNegative val="0"/>
            <c:bubble3D val="0"/>
            <c:spPr>
              <a:solidFill>
                <a:srgbClr val="606868"/>
              </a:solidFill>
              <a:ln>
                <a:noFill/>
              </a:ln>
              <a:effectLst/>
            </c:spPr>
            <c:extLst>
              <c:ext xmlns:c16="http://schemas.microsoft.com/office/drawing/2014/chart" uri="{C3380CC4-5D6E-409C-BE32-E72D297353CC}">
                <c16:uniqueId val="{00000003-8365-4F63-8115-3D8962E6025C}"/>
              </c:ext>
            </c:extLst>
          </c:dPt>
          <c:dPt>
            <c:idx val="3"/>
            <c:invertIfNegative val="0"/>
            <c:bubble3D val="0"/>
            <c:spPr>
              <a:solidFill>
                <a:srgbClr val="606868"/>
              </a:solidFill>
              <a:ln>
                <a:noFill/>
              </a:ln>
              <a:effectLst/>
            </c:spPr>
            <c:extLst>
              <c:ext xmlns:c16="http://schemas.microsoft.com/office/drawing/2014/chart" uri="{C3380CC4-5D6E-409C-BE32-E72D297353CC}">
                <c16:uniqueId val="{00000005-8365-4F63-8115-3D8962E6025C}"/>
              </c:ext>
            </c:extLst>
          </c:dPt>
          <c:dPt>
            <c:idx val="4"/>
            <c:invertIfNegative val="0"/>
            <c:bubble3D val="0"/>
            <c:spPr>
              <a:solidFill>
                <a:srgbClr val="606868"/>
              </a:solidFill>
              <a:ln>
                <a:noFill/>
              </a:ln>
              <a:effectLst/>
            </c:spPr>
            <c:extLst>
              <c:ext xmlns:c16="http://schemas.microsoft.com/office/drawing/2014/chart" uri="{C3380CC4-5D6E-409C-BE32-E72D297353CC}">
                <c16:uniqueId val="{00000007-8365-4F63-8115-3D8962E6025C}"/>
              </c:ext>
            </c:extLst>
          </c:dPt>
          <c:dPt>
            <c:idx val="6"/>
            <c:invertIfNegative val="0"/>
            <c:bubble3D val="0"/>
            <c:spPr>
              <a:solidFill>
                <a:srgbClr val="606868"/>
              </a:solidFill>
              <a:ln>
                <a:noFill/>
              </a:ln>
              <a:effectLst/>
            </c:spPr>
            <c:extLst>
              <c:ext xmlns:c16="http://schemas.microsoft.com/office/drawing/2014/chart" uri="{C3380CC4-5D6E-409C-BE32-E72D297353CC}">
                <c16:uniqueId val="{00000009-8365-4F63-8115-3D8962E6025C}"/>
              </c:ext>
            </c:extLst>
          </c:dPt>
          <c:dPt>
            <c:idx val="11"/>
            <c:invertIfNegative val="0"/>
            <c:bubble3D val="0"/>
            <c:spPr>
              <a:solidFill>
                <a:srgbClr val="606868"/>
              </a:solidFill>
              <a:ln>
                <a:noFill/>
              </a:ln>
              <a:effectLst/>
            </c:spPr>
            <c:extLst>
              <c:ext xmlns:c16="http://schemas.microsoft.com/office/drawing/2014/chart" uri="{C3380CC4-5D6E-409C-BE32-E72D297353CC}">
                <c16:uniqueId val="{0000000B-8365-4F63-8115-3D8962E6025C}"/>
              </c:ext>
            </c:extLst>
          </c:dPt>
          <c:dPt>
            <c:idx val="14"/>
            <c:invertIfNegative val="0"/>
            <c:bubble3D val="0"/>
            <c:spPr>
              <a:solidFill>
                <a:srgbClr val="606868"/>
              </a:solidFill>
              <a:ln>
                <a:noFill/>
              </a:ln>
              <a:effectLst/>
            </c:spPr>
            <c:extLst>
              <c:ext xmlns:c16="http://schemas.microsoft.com/office/drawing/2014/chart" uri="{C3380CC4-5D6E-409C-BE32-E72D297353CC}">
                <c16:uniqueId val="{0000000D-8365-4F63-8115-3D8962E6025C}"/>
              </c:ext>
            </c:extLst>
          </c:dPt>
          <c:dPt>
            <c:idx val="19"/>
            <c:invertIfNegative val="0"/>
            <c:bubble3D val="0"/>
            <c:spPr>
              <a:solidFill>
                <a:srgbClr val="606868"/>
              </a:solidFill>
              <a:ln>
                <a:noFill/>
              </a:ln>
              <a:effectLst/>
            </c:spPr>
            <c:extLst>
              <c:ext xmlns:c16="http://schemas.microsoft.com/office/drawing/2014/chart" uri="{C3380CC4-5D6E-409C-BE32-E72D297353CC}">
                <c16:uniqueId val="{0000000F-8365-4F63-8115-3D8962E6025C}"/>
              </c:ext>
            </c:extLst>
          </c:dPt>
          <c:dPt>
            <c:idx val="24"/>
            <c:invertIfNegative val="0"/>
            <c:bubble3D val="0"/>
            <c:spPr>
              <a:solidFill>
                <a:srgbClr val="606868"/>
              </a:solidFill>
              <a:ln>
                <a:noFill/>
              </a:ln>
              <a:effectLst/>
            </c:spPr>
            <c:extLst>
              <c:ext xmlns:c16="http://schemas.microsoft.com/office/drawing/2014/chart" uri="{C3380CC4-5D6E-409C-BE32-E72D297353CC}">
                <c16:uniqueId val="{00000011-8365-4F63-8115-3D8962E6025C}"/>
              </c:ext>
            </c:extLst>
          </c:dPt>
          <c:dPt>
            <c:idx val="25"/>
            <c:invertIfNegative val="0"/>
            <c:bubble3D val="0"/>
            <c:spPr>
              <a:solidFill>
                <a:srgbClr val="606868"/>
              </a:solidFill>
              <a:ln>
                <a:noFill/>
              </a:ln>
              <a:effectLst/>
            </c:spPr>
            <c:extLst>
              <c:ext xmlns:c16="http://schemas.microsoft.com/office/drawing/2014/chart" uri="{C3380CC4-5D6E-409C-BE32-E72D297353CC}">
                <c16:uniqueId val="{00000013-8365-4F63-8115-3D8962E6025C}"/>
              </c:ext>
            </c:extLst>
          </c:dPt>
          <c:dPt>
            <c:idx val="27"/>
            <c:invertIfNegative val="0"/>
            <c:bubble3D val="0"/>
            <c:spPr>
              <a:solidFill>
                <a:srgbClr val="606868"/>
              </a:solidFill>
              <a:ln>
                <a:noFill/>
              </a:ln>
              <a:effectLst/>
            </c:spPr>
            <c:extLst>
              <c:ext xmlns:c16="http://schemas.microsoft.com/office/drawing/2014/chart" uri="{C3380CC4-5D6E-409C-BE32-E72D297353CC}">
                <c16:uniqueId val="{00000015-8365-4F63-8115-3D8962E6025C}"/>
              </c:ext>
            </c:extLst>
          </c:dPt>
          <c:dPt>
            <c:idx val="30"/>
            <c:invertIfNegative val="0"/>
            <c:bubble3D val="0"/>
            <c:spPr>
              <a:solidFill>
                <a:srgbClr val="606868"/>
              </a:solidFill>
              <a:ln>
                <a:noFill/>
              </a:ln>
              <a:effectLst/>
            </c:spPr>
            <c:extLst>
              <c:ext xmlns:c16="http://schemas.microsoft.com/office/drawing/2014/chart" uri="{C3380CC4-5D6E-409C-BE32-E72D297353CC}">
                <c16:uniqueId val="{00000017-8365-4F63-8115-3D8962E6025C}"/>
              </c:ext>
            </c:extLst>
          </c:dPt>
          <c:dPt>
            <c:idx val="31"/>
            <c:invertIfNegative val="0"/>
            <c:bubble3D val="0"/>
            <c:spPr>
              <a:solidFill>
                <a:srgbClr val="FFC000"/>
              </a:solidFill>
              <a:ln>
                <a:noFill/>
              </a:ln>
              <a:effectLst/>
            </c:spPr>
            <c:extLst>
              <c:ext xmlns:c16="http://schemas.microsoft.com/office/drawing/2014/chart" uri="{C3380CC4-5D6E-409C-BE32-E72D297353CC}">
                <c16:uniqueId val="{00000019-8365-4F63-8115-3D8962E6025C}"/>
              </c:ext>
            </c:extLst>
          </c:dPt>
          <c:dLbls>
            <c:dLbl>
              <c:idx val="0"/>
              <c:layout>
                <c:manualLayout>
                  <c:x val="-7.25952674745001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365-4F63-8115-3D8962E6025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'F107'!$A$7:$A$38</c:f>
              <c:strCache>
                <c:ptCount val="32"/>
                <c:pt idx="0">
                  <c:v>Veracruz</c:v>
                </c:pt>
                <c:pt idx="1">
                  <c:v>Tamaulipas</c:v>
                </c:pt>
                <c:pt idx="2">
                  <c:v>Sonora</c:v>
                </c:pt>
                <c:pt idx="3">
                  <c:v>Michoacán</c:v>
                </c:pt>
                <c:pt idx="4">
                  <c:v>Durango</c:v>
                </c:pt>
                <c:pt idx="5">
                  <c:v>Zacatecas</c:v>
                </c:pt>
                <c:pt idx="6">
                  <c:v>Morelos</c:v>
                </c:pt>
                <c:pt idx="7">
                  <c:v>Aguascalientes</c:v>
                </c:pt>
                <c:pt idx="8">
                  <c:v>Coahuila</c:v>
                </c:pt>
                <c:pt idx="9">
                  <c:v>Guerrero</c:v>
                </c:pt>
                <c:pt idx="10">
                  <c:v>Tlaxcala</c:v>
                </c:pt>
                <c:pt idx="11">
                  <c:v>Chihuahua</c:v>
                </c:pt>
                <c:pt idx="12">
                  <c:v>Campeche</c:v>
                </c:pt>
                <c:pt idx="13">
                  <c:v>Oaxaca</c:v>
                </c:pt>
                <c:pt idx="14">
                  <c:v>Baja California</c:v>
                </c:pt>
                <c:pt idx="15">
                  <c:v>Chiapas</c:v>
                </c:pt>
                <c:pt idx="16">
                  <c:v>San Luis Potosí</c:v>
                </c:pt>
                <c:pt idx="17">
                  <c:v>Colima</c:v>
                </c:pt>
                <c:pt idx="18">
                  <c:v>Nayarit</c:v>
                </c:pt>
                <c:pt idx="19">
                  <c:v>Tabasco</c:v>
                </c:pt>
                <c:pt idx="20">
                  <c:v>Hidalgo</c:v>
                </c:pt>
                <c:pt idx="21">
                  <c:v>Guanajuato</c:v>
                </c:pt>
                <c:pt idx="22">
                  <c:v>Puebla</c:v>
                </c:pt>
                <c:pt idx="23">
                  <c:v>Sinaloa</c:v>
                </c:pt>
                <c:pt idx="24">
                  <c:v>Estado de México</c:v>
                </c:pt>
                <c:pt idx="25">
                  <c:v>Yucatán</c:v>
                </c:pt>
                <c:pt idx="26">
                  <c:v>Baja California Sur</c:v>
                </c:pt>
                <c:pt idx="27">
                  <c:v>Querétaro</c:v>
                </c:pt>
                <c:pt idx="28">
                  <c:v>Ciudad de México</c:v>
                </c:pt>
                <c:pt idx="29">
                  <c:v>Nuevo León</c:v>
                </c:pt>
                <c:pt idx="30">
                  <c:v>Quintana Roo</c:v>
                </c:pt>
                <c:pt idx="31">
                  <c:v>Jalisco</c:v>
                </c:pt>
              </c:strCache>
            </c:strRef>
          </c:cat>
          <c:val>
            <c:numRef>
              <c:f>'F107'!$F$7:$F$38</c:f>
              <c:numCache>
                <c:formatCode>#,##0</c:formatCode>
                <c:ptCount val="32"/>
                <c:pt idx="0">
                  <c:v>-615</c:v>
                </c:pt>
                <c:pt idx="1">
                  <c:v>-550</c:v>
                </c:pt>
                <c:pt idx="2">
                  <c:v>-546</c:v>
                </c:pt>
                <c:pt idx="3">
                  <c:v>-154</c:v>
                </c:pt>
                <c:pt idx="4">
                  <c:v>-142</c:v>
                </c:pt>
                <c:pt idx="5">
                  <c:v>-104</c:v>
                </c:pt>
                <c:pt idx="6">
                  <c:v>-74</c:v>
                </c:pt>
                <c:pt idx="7">
                  <c:v>-38</c:v>
                </c:pt>
                <c:pt idx="8">
                  <c:v>-15</c:v>
                </c:pt>
                <c:pt idx="9">
                  <c:v>23</c:v>
                </c:pt>
                <c:pt idx="10">
                  <c:v>59</c:v>
                </c:pt>
                <c:pt idx="11">
                  <c:v>91</c:v>
                </c:pt>
                <c:pt idx="12">
                  <c:v>144</c:v>
                </c:pt>
                <c:pt idx="13">
                  <c:v>146</c:v>
                </c:pt>
                <c:pt idx="14">
                  <c:v>158</c:v>
                </c:pt>
                <c:pt idx="15">
                  <c:v>163</c:v>
                </c:pt>
                <c:pt idx="16">
                  <c:v>183</c:v>
                </c:pt>
                <c:pt idx="17">
                  <c:v>214</c:v>
                </c:pt>
                <c:pt idx="18">
                  <c:v>249</c:v>
                </c:pt>
                <c:pt idx="19">
                  <c:v>344</c:v>
                </c:pt>
                <c:pt idx="20">
                  <c:v>362</c:v>
                </c:pt>
                <c:pt idx="21">
                  <c:v>364</c:v>
                </c:pt>
                <c:pt idx="22">
                  <c:v>607</c:v>
                </c:pt>
                <c:pt idx="23">
                  <c:v>623</c:v>
                </c:pt>
                <c:pt idx="24">
                  <c:v>632</c:v>
                </c:pt>
                <c:pt idx="25">
                  <c:v>641</c:v>
                </c:pt>
                <c:pt idx="26">
                  <c:v>697</c:v>
                </c:pt>
                <c:pt idx="27">
                  <c:v>884</c:v>
                </c:pt>
                <c:pt idx="28">
                  <c:v>1019</c:v>
                </c:pt>
                <c:pt idx="29">
                  <c:v>1410</c:v>
                </c:pt>
                <c:pt idx="30">
                  <c:v>1439</c:v>
                </c:pt>
                <c:pt idx="31">
                  <c:v>2235</c:v>
                </c:pt>
              </c:numCache>
            </c:numRef>
          </c:val>
          <c:extLst>
            <c:ext xmlns:c16="http://schemas.microsoft.com/office/drawing/2014/chart" uri="{C3380CC4-5D6E-409C-BE32-E72D297353CC}">
              <c16:uniqueId val="{0000001A-8365-4F63-8115-3D8962E6025C}"/>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2335"/>
          <c:min val="-715"/>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5"/>
            <c:invertIfNegative val="0"/>
            <c:bubble3D val="0"/>
            <c:extLst>
              <c:ext xmlns:c16="http://schemas.microsoft.com/office/drawing/2014/chart" uri="{C3380CC4-5D6E-409C-BE32-E72D297353CC}">
                <c16:uniqueId val="{00000000-D422-4AF6-8159-E026C4094B56}"/>
              </c:ext>
            </c:extLst>
          </c:dPt>
          <c:dPt>
            <c:idx val="6"/>
            <c:invertIfNegative val="0"/>
            <c:bubble3D val="0"/>
            <c:extLst>
              <c:ext xmlns:c16="http://schemas.microsoft.com/office/drawing/2014/chart" uri="{C3380CC4-5D6E-409C-BE32-E72D297353CC}">
                <c16:uniqueId val="{00000001-D422-4AF6-8159-E026C4094B56}"/>
              </c:ext>
            </c:extLst>
          </c:dPt>
          <c:dPt>
            <c:idx val="8"/>
            <c:invertIfNegative val="0"/>
            <c:bubble3D val="0"/>
            <c:extLst>
              <c:ext xmlns:c16="http://schemas.microsoft.com/office/drawing/2014/chart" uri="{C3380CC4-5D6E-409C-BE32-E72D297353CC}">
                <c16:uniqueId val="{00000002-D422-4AF6-8159-E026C4094B56}"/>
              </c:ext>
            </c:extLst>
          </c:dPt>
          <c:dPt>
            <c:idx val="9"/>
            <c:invertIfNegative val="0"/>
            <c:bubble3D val="0"/>
            <c:extLst>
              <c:ext xmlns:c16="http://schemas.microsoft.com/office/drawing/2014/chart" uri="{C3380CC4-5D6E-409C-BE32-E72D297353CC}">
                <c16:uniqueId val="{00000003-D422-4AF6-8159-E026C4094B56}"/>
              </c:ext>
            </c:extLst>
          </c:dPt>
          <c:dPt>
            <c:idx val="13"/>
            <c:invertIfNegative val="0"/>
            <c:bubble3D val="0"/>
            <c:extLst>
              <c:ext xmlns:c16="http://schemas.microsoft.com/office/drawing/2014/chart" uri="{C3380CC4-5D6E-409C-BE32-E72D297353CC}">
                <c16:uniqueId val="{00000004-D422-4AF6-8159-E026C4094B56}"/>
              </c:ext>
            </c:extLst>
          </c:dPt>
          <c:dPt>
            <c:idx val="14"/>
            <c:invertIfNegative val="0"/>
            <c:bubble3D val="0"/>
            <c:extLst>
              <c:ext xmlns:c16="http://schemas.microsoft.com/office/drawing/2014/chart" uri="{C3380CC4-5D6E-409C-BE32-E72D297353CC}">
                <c16:uniqueId val="{00000005-D422-4AF6-8159-E026C4094B56}"/>
              </c:ext>
            </c:extLst>
          </c:dPt>
          <c:dPt>
            <c:idx val="15"/>
            <c:invertIfNegative val="0"/>
            <c:bubble3D val="0"/>
            <c:extLst>
              <c:ext xmlns:c16="http://schemas.microsoft.com/office/drawing/2014/chart" uri="{C3380CC4-5D6E-409C-BE32-E72D297353CC}">
                <c16:uniqueId val="{00000006-D422-4AF6-8159-E026C4094B56}"/>
              </c:ext>
            </c:extLst>
          </c:dPt>
          <c:dPt>
            <c:idx val="16"/>
            <c:invertIfNegative val="0"/>
            <c:bubble3D val="0"/>
            <c:spPr>
              <a:solidFill>
                <a:srgbClr val="E46C0A"/>
              </a:solidFill>
              <a:ln>
                <a:noFill/>
              </a:ln>
              <a:effectLst/>
            </c:spPr>
            <c:extLst>
              <c:ext xmlns:c16="http://schemas.microsoft.com/office/drawing/2014/chart" uri="{C3380CC4-5D6E-409C-BE32-E72D297353CC}">
                <c16:uniqueId val="{00000008-D422-4AF6-8159-E026C4094B56}"/>
              </c:ext>
            </c:extLst>
          </c:dPt>
          <c:dPt>
            <c:idx val="17"/>
            <c:invertIfNegative val="0"/>
            <c:bubble3D val="0"/>
            <c:extLst>
              <c:ext xmlns:c16="http://schemas.microsoft.com/office/drawing/2014/chart" uri="{C3380CC4-5D6E-409C-BE32-E72D297353CC}">
                <c16:uniqueId val="{00000009-D422-4AF6-8159-E026C4094B56}"/>
              </c:ext>
            </c:extLst>
          </c:dPt>
          <c:dPt>
            <c:idx val="19"/>
            <c:invertIfNegative val="0"/>
            <c:bubble3D val="0"/>
            <c:extLst>
              <c:ext xmlns:c16="http://schemas.microsoft.com/office/drawing/2014/chart" uri="{C3380CC4-5D6E-409C-BE32-E72D297353CC}">
                <c16:uniqueId val="{0000000A-D422-4AF6-8159-E026C4094B56}"/>
              </c:ext>
            </c:extLst>
          </c:dPt>
          <c:dPt>
            <c:idx val="21"/>
            <c:invertIfNegative val="0"/>
            <c:bubble3D val="0"/>
            <c:extLst>
              <c:ext xmlns:c16="http://schemas.microsoft.com/office/drawing/2014/chart" uri="{C3380CC4-5D6E-409C-BE32-E72D297353CC}">
                <c16:uniqueId val="{0000000B-D422-4AF6-8159-E026C4094B56}"/>
              </c:ext>
            </c:extLst>
          </c:dPt>
          <c:dPt>
            <c:idx val="22"/>
            <c:invertIfNegative val="0"/>
            <c:bubble3D val="0"/>
            <c:extLst>
              <c:ext xmlns:c16="http://schemas.microsoft.com/office/drawing/2014/chart" uri="{C3380CC4-5D6E-409C-BE32-E72D297353CC}">
                <c16:uniqueId val="{0000000C-D422-4AF6-8159-E026C4094B56}"/>
              </c:ext>
            </c:extLst>
          </c:dPt>
          <c:dPt>
            <c:idx val="23"/>
            <c:invertIfNegative val="0"/>
            <c:bubble3D val="0"/>
            <c:extLst>
              <c:ext xmlns:c16="http://schemas.microsoft.com/office/drawing/2014/chart" uri="{C3380CC4-5D6E-409C-BE32-E72D297353CC}">
                <c16:uniqueId val="{0000000D-D422-4AF6-8159-E026C4094B56}"/>
              </c:ext>
            </c:extLst>
          </c:dPt>
          <c:dPt>
            <c:idx val="24"/>
            <c:invertIfNegative val="0"/>
            <c:bubble3D val="0"/>
            <c:extLst>
              <c:ext xmlns:c16="http://schemas.microsoft.com/office/drawing/2014/chart" uri="{C3380CC4-5D6E-409C-BE32-E72D297353CC}">
                <c16:uniqueId val="{0000000E-D422-4AF6-8159-E026C4094B56}"/>
              </c:ext>
            </c:extLst>
          </c:dPt>
          <c:dPt>
            <c:idx val="25"/>
            <c:invertIfNegative val="0"/>
            <c:bubble3D val="0"/>
            <c:spPr>
              <a:solidFill>
                <a:srgbClr val="FFC000"/>
              </a:solidFill>
              <a:ln>
                <a:noFill/>
              </a:ln>
              <a:effectLst/>
            </c:spPr>
            <c:extLst>
              <c:ext xmlns:c16="http://schemas.microsoft.com/office/drawing/2014/chart" uri="{C3380CC4-5D6E-409C-BE32-E72D297353CC}">
                <c16:uniqueId val="{00000010-D422-4AF6-8159-E026C4094B56}"/>
              </c:ext>
            </c:extLst>
          </c:dPt>
          <c:dPt>
            <c:idx val="26"/>
            <c:invertIfNegative val="0"/>
            <c:bubble3D val="0"/>
            <c:extLst>
              <c:ext xmlns:c16="http://schemas.microsoft.com/office/drawing/2014/chart" uri="{C3380CC4-5D6E-409C-BE32-E72D297353CC}">
                <c16:uniqueId val="{00000011-D422-4AF6-8159-E026C4094B56}"/>
              </c:ext>
            </c:extLst>
          </c:dPt>
          <c:dPt>
            <c:idx val="32"/>
            <c:invertIfNegative val="0"/>
            <c:bubble3D val="0"/>
            <c:extLst>
              <c:ext xmlns:c16="http://schemas.microsoft.com/office/drawing/2014/chart" uri="{C3380CC4-5D6E-409C-BE32-E72D297353CC}">
                <c16:uniqueId val="{00000012-D422-4AF6-8159-E026C4094B56}"/>
              </c:ext>
            </c:extLst>
          </c:dPt>
          <c:dLbls>
            <c:dLbl>
              <c:idx val="0"/>
              <c:layout>
                <c:manualLayout>
                  <c:x val="-2.16566049319553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422-4AF6-8159-E026C4094B56}"/>
                </c:ext>
              </c:extLst>
            </c:dLbl>
            <c:dLbl>
              <c:idx val="23"/>
              <c:layout>
                <c:manualLayout>
                  <c:x val="-1.394869285974738E-3"/>
                  <c:y val="2.19809001816031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422-4AF6-8159-E026C4094B56}"/>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'F108'!$A$7:$A$39</c:f>
              <c:strCache>
                <c:ptCount val="33"/>
                <c:pt idx="0">
                  <c:v>Tamaulipas</c:v>
                </c:pt>
                <c:pt idx="1">
                  <c:v>Veracruz</c:v>
                </c:pt>
                <c:pt idx="2">
                  <c:v>Sonora</c:v>
                </c:pt>
                <c:pt idx="3">
                  <c:v>Durango</c:v>
                </c:pt>
                <c:pt idx="4">
                  <c:v>Zacatecas</c:v>
                </c:pt>
                <c:pt idx="5">
                  <c:v>Morelos</c:v>
                </c:pt>
                <c:pt idx="6">
                  <c:v>Michoacán</c:v>
                </c:pt>
                <c:pt idx="7">
                  <c:v>Aguascalientes</c:v>
                </c:pt>
                <c:pt idx="8">
                  <c:v>Coahuila</c:v>
                </c:pt>
                <c:pt idx="9">
                  <c:v>Guerrero</c:v>
                </c:pt>
                <c:pt idx="10">
                  <c:v>Chihuahua</c:v>
                </c:pt>
                <c:pt idx="11">
                  <c:v>Baja California</c:v>
                </c:pt>
                <c:pt idx="12">
                  <c:v>Guanajuato</c:v>
                </c:pt>
                <c:pt idx="13">
                  <c:v>San Luis Potosí</c:v>
                </c:pt>
                <c:pt idx="14">
                  <c:v>Ciudad de México</c:v>
                </c:pt>
                <c:pt idx="15">
                  <c:v>Estado de México</c:v>
                </c:pt>
                <c:pt idx="16">
                  <c:v>Nacional</c:v>
                </c:pt>
                <c:pt idx="17">
                  <c:v>Oaxaca</c:v>
                </c:pt>
                <c:pt idx="18">
                  <c:v>Tlaxcala</c:v>
                </c:pt>
                <c:pt idx="19">
                  <c:v>Chiapas</c:v>
                </c:pt>
                <c:pt idx="20">
                  <c:v>Sinaloa</c:v>
                </c:pt>
                <c:pt idx="21">
                  <c:v>Puebla</c:v>
                </c:pt>
                <c:pt idx="22">
                  <c:v>Nayarit</c:v>
                </c:pt>
                <c:pt idx="23">
                  <c:v>Colima</c:v>
                </c:pt>
                <c:pt idx="24">
                  <c:v>Nuevo León</c:v>
                </c:pt>
                <c:pt idx="25">
                  <c:v>Jalisco</c:v>
                </c:pt>
                <c:pt idx="26">
                  <c:v>Hidalgo</c:v>
                </c:pt>
                <c:pt idx="27">
                  <c:v>Campeche</c:v>
                </c:pt>
                <c:pt idx="28">
                  <c:v>Tabasco</c:v>
                </c:pt>
                <c:pt idx="29">
                  <c:v>Querétaro</c:v>
                </c:pt>
                <c:pt idx="30">
                  <c:v>Yucatán</c:v>
                </c:pt>
                <c:pt idx="31">
                  <c:v>Baja California Sur</c:v>
                </c:pt>
                <c:pt idx="32">
                  <c:v>Quintana Roo</c:v>
                </c:pt>
              </c:strCache>
            </c:strRef>
          </c:cat>
          <c:val>
            <c:numRef>
              <c:f>'F108'!$F$7:$F$39</c:f>
              <c:numCache>
                <c:formatCode>0.00%</c:formatCode>
                <c:ptCount val="33"/>
                <c:pt idx="0">
                  <c:v>-1.5831894070236E-2</c:v>
                </c:pt>
                <c:pt idx="1">
                  <c:v>-1.39421006098253E-2</c:v>
                </c:pt>
                <c:pt idx="2">
                  <c:v>-1.38705416116248E-2</c:v>
                </c:pt>
                <c:pt idx="3">
                  <c:v>-9.6657817711524006E-3</c:v>
                </c:pt>
                <c:pt idx="4">
                  <c:v>-8.6364391297126808E-3</c:v>
                </c:pt>
                <c:pt idx="5">
                  <c:v>-5.8692893401015604E-3</c:v>
                </c:pt>
                <c:pt idx="6">
                  <c:v>-4.1385611781462597E-3</c:v>
                </c:pt>
                <c:pt idx="7">
                  <c:v>-2.2673031026253501E-3</c:v>
                </c:pt>
                <c:pt idx="8">
                  <c:v>-4.1846840563541899E-4</c:v>
                </c:pt>
                <c:pt idx="9">
                  <c:v>1.6903064599103101E-3</c:v>
                </c:pt>
                <c:pt idx="10">
                  <c:v>2.1466314398943501E-3</c:v>
                </c:pt>
                <c:pt idx="11">
                  <c:v>3.5579976129889198E-3</c:v>
                </c:pt>
                <c:pt idx="12">
                  <c:v>7.3627573930983301E-3</c:v>
                </c:pt>
                <c:pt idx="13">
                  <c:v>7.7198903184982903E-3</c:v>
                </c:pt>
                <c:pt idx="14">
                  <c:v>8.0969408025426404E-3</c:v>
                </c:pt>
                <c:pt idx="15">
                  <c:v>8.1193232184379998E-3</c:v>
                </c:pt>
                <c:pt idx="16">
                  <c:v>9.8644802243086395E-3</c:v>
                </c:pt>
                <c:pt idx="17">
                  <c:v>1.01827312037941E-2</c:v>
                </c:pt>
                <c:pt idx="18">
                  <c:v>1.0819732257473E-2</c:v>
                </c:pt>
                <c:pt idx="19">
                  <c:v>1.10515967184215E-2</c:v>
                </c:pt>
                <c:pt idx="20">
                  <c:v>1.44772616364186E-2</c:v>
                </c:pt>
                <c:pt idx="21">
                  <c:v>1.7508941963770602E-2</c:v>
                </c:pt>
                <c:pt idx="22">
                  <c:v>1.8217734855136E-2</c:v>
                </c:pt>
                <c:pt idx="23">
                  <c:v>1.86232703855191E-2</c:v>
                </c:pt>
                <c:pt idx="24">
                  <c:v>1.8711929186628201E-2</c:v>
                </c:pt>
                <c:pt idx="25">
                  <c:v>2.1442551231867401E-2</c:v>
                </c:pt>
                <c:pt idx="26">
                  <c:v>2.25615456528514E-2</c:v>
                </c:pt>
                <c:pt idx="27">
                  <c:v>2.2922636103151799E-2</c:v>
                </c:pt>
                <c:pt idx="28">
                  <c:v>2.9824865614704401E-2</c:v>
                </c:pt>
                <c:pt idx="29">
                  <c:v>3.0491169977924899E-2</c:v>
                </c:pt>
                <c:pt idx="30">
                  <c:v>3.0617118838364599E-2</c:v>
                </c:pt>
                <c:pt idx="31">
                  <c:v>4.8864273696017903E-2</c:v>
                </c:pt>
                <c:pt idx="32">
                  <c:v>7.3392155862702202E-2</c:v>
                </c:pt>
              </c:numCache>
            </c:numRef>
          </c:val>
          <c:extLst>
            <c:ext xmlns:c16="http://schemas.microsoft.com/office/drawing/2014/chart" uri="{C3380CC4-5D6E-409C-BE32-E72D297353CC}">
              <c16:uniqueId val="{00000014-D422-4AF6-8159-E026C4094B56}"/>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7.6392155862702205E-2"/>
          <c:min val="-1.7831894070235998E-2"/>
        </c:scaling>
        <c:delete val="0"/>
        <c:axPos val="b"/>
        <c:numFmt formatCode="0.00%" sourceLinked="1"/>
        <c:majorTickMark val="out"/>
        <c:minorTickMark val="none"/>
        <c:tickLblPos val="nextTo"/>
        <c:spPr>
          <a:ln>
            <a:noFill/>
          </a:ln>
        </c:spPr>
        <c:txPr>
          <a:bodyPr/>
          <a:lstStyle/>
          <a:p>
            <a:pPr>
              <a:defRPr>
                <a:solidFill>
                  <a:schemeClr val="bg1"/>
                </a:solid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2DBC-4909-9616-C0D0059E5359}"/>
              </c:ext>
            </c:extLst>
          </c:dPt>
          <c:dPt>
            <c:idx val="1"/>
            <c:invertIfNegative val="0"/>
            <c:bubble3D val="0"/>
            <c:spPr>
              <a:solidFill>
                <a:srgbClr val="606868"/>
              </a:solidFill>
              <a:ln>
                <a:noFill/>
              </a:ln>
              <a:effectLst/>
            </c:spPr>
            <c:extLst>
              <c:ext xmlns:c16="http://schemas.microsoft.com/office/drawing/2014/chart" uri="{C3380CC4-5D6E-409C-BE32-E72D297353CC}">
                <c16:uniqueId val="{00000003-2DBC-4909-9616-C0D0059E5359}"/>
              </c:ext>
            </c:extLst>
          </c:dPt>
          <c:dPt>
            <c:idx val="3"/>
            <c:invertIfNegative val="0"/>
            <c:bubble3D val="0"/>
            <c:spPr>
              <a:solidFill>
                <a:srgbClr val="606868"/>
              </a:solidFill>
              <a:ln>
                <a:noFill/>
              </a:ln>
              <a:effectLst/>
            </c:spPr>
            <c:extLst>
              <c:ext xmlns:c16="http://schemas.microsoft.com/office/drawing/2014/chart" uri="{C3380CC4-5D6E-409C-BE32-E72D297353CC}">
                <c16:uniqueId val="{00000005-2DBC-4909-9616-C0D0059E5359}"/>
              </c:ext>
            </c:extLst>
          </c:dPt>
          <c:dPt>
            <c:idx val="4"/>
            <c:invertIfNegative val="0"/>
            <c:bubble3D val="0"/>
            <c:spPr>
              <a:solidFill>
                <a:srgbClr val="606868"/>
              </a:solidFill>
              <a:ln>
                <a:noFill/>
              </a:ln>
              <a:effectLst/>
            </c:spPr>
            <c:extLst>
              <c:ext xmlns:c16="http://schemas.microsoft.com/office/drawing/2014/chart" uri="{C3380CC4-5D6E-409C-BE32-E72D297353CC}">
                <c16:uniqueId val="{00000007-2DBC-4909-9616-C0D0059E5359}"/>
              </c:ext>
            </c:extLst>
          </c:dPt>
          <c:dPt>
            <c:idx val="6"/>
            <c:invertIfNegative val="0"/>
            <c:bubble3D val="0"/>
            <c:spPr>
              <a:solidFill>
                <a:srgbClr val="606868"/>
              </a:solidFill>
              <a:ln>
                <a:noFill/>
              </a:ln>
              <a:effectLst/>
            </c:spPr>
            <c:extLst>
              <c:ext xmlns:c16="http://schemas.microsoft.com/office/drawing/2014/chart" uri="{C3380CC4-5D6E-409C-BE32-E72D297353CC}">
                <c16:uniqueId val="{00000009-2DBC-4909-9616-C0D0059E5359}"/>
              </c:ext>
            </c:extLst>
          </c:dPt>
          <c:dPt>
            <c:idx val="11"/>
            <c:invertIfNegative val="0"/>
            <c:bubble3D val="0"/>
            <c:spPr>
              <a:solidFill>
                <a:srgbClr val="606868"/>
              </a:solidFill>
              <a:ln>
                <a:noFill/>
              </a:ln>
              <a:effectLst/>
            </c:spPr>
            <c:extLst>
              <c:ext xmlns:c16="http://schemas.microsoft.com/office/drawing/2014/chart" uri="{C3380CC4-5D6E-409C-BE32-E72D297353CC}">
                <c16:uniqueId val="{0000000B-2DBC-4909-9616-C0D0059E5359}"/>
              </c:ext>
            </c:extLst>
          </c:dPt>
          <c:dPt>
            <c:idx val="14"/>
            <c:invertIfNegative val="0"/>
            <c:bubble3D val="0"/>
            <c:spPr>
              <a:solidFill>
                <a:srgbClr val="606868"/>
              </a:solidFill>
              <a:ln>
                <a:noFill/>
              </a:ln>
              <a:effectLst/>
            </c:spPr>
            <c:extLst>
              <c:ext xmlns:c16="http://schemas.microsoft.com/office/drawing/2014/chart" uri="{C3380CC4-5D6E-409C-BE32-E72D297353CC}">
                <c16:uniqueId val="{0000000D-2DBC-4909-9616-C0D0059E5359}"/>
              </c:ext>
            </c:extLst>
          </c:dPt>
          <c:dPt>
            <c:idx val="19"/>
            <c:invertIfNegative val="0"/>
            <c:bubble3D val="0"/>
            <c:spPr>
              <a:solidFill>
                <a:srgbClr val="606868"/>
              </a:solidFill>
              <a:ln>
                <a:noFill/>
              </a:ln>
              <a:effectLst/>
            </c:spPr>
            <c:extLst>
              <c:ext xmlns:c16="http://schemas.microsoft.com/office/drawing/2014/chart" uri="{C3380CC4-5D6E-409C-BE32-E72D297353CC}">
                <c16:uniqueId val="{0000000F-2DBC-4909-9616-C0D0059E5359}"/>
              </c:ext>
            </c:extLst>
          </c:dPt>
          <c:dPt>
            <c:idx val="24"/>
            <c:invertIfNegative val="0"/>
            <c:bubble3D val="0"/>
            <c:spPr>
              <a:solidFill>
                <a:srgbClr val="606868"/>
              </a:solidFill>
              <a:ln>
                <a:noFill/>
              </a:ln>
              <a:effectLst/>
            </c:spPr>
            <c:extLst>
              <c:ext xmlns:c16="http://schemas.microsoft.com/office/drawing/2014/chart" uri="{C3380CC4-5D6E-409C-BE32-E72D297353CC}">
                <c16:uniqueId val="{00000011-2DBC-4909-9616-C0D0059E5359}"/>
              </c:ext>
            </c:extLst>
          </c:dPt>
          <c:dPt>
            <c:idx val="25"/>
            <c:invertIfNegative val="0"/>
            <c:bubble3D val="0"/>
            <c:spPr>
              <a:solidFill>
                <a:srgbClr val="606868"/>
              </a:solidFill>
              <a:ln>
                <a:noFill/>
              </a:ln>
              <a:effectLst/>
            </c:spPr>
            <c:extLst>
              <c:ext xmlns:c16="http://schemas.microsoft.com/office/drawing/2014/chart" uri="{C3380CC4-5D6E-409C-BE32-E72D297353CC}">
                <c16:uniqueId val="{00000013-2DBC-4909-9616-C0D0059E5359}"/>
              </c:ext>
            </c:extLst>
          </c:dPt>
          <c:dPt>
            <c:idx val="27"/>
            <c:invertIfNegative val="0"/>
            <c:bubble3D val="0"/>
            <c:spPr>
              <a:solidFill>
                <a:srgbClr val="606868"/>
              </a:solidFill>
              <a:ln>
                <a:noFill/>
              </a:ln>
              <a:effectLst/>
            </c:spPr>
            <c:extLst>
              <c:ext xmlns:c16="http://schemas.microsoft.com/office/drawing/2014/chart" uri="{C3380CC4-5D6E-409C-BE32-E72D297353CC}">
                <c16:uniqueId val="{00000015-2DBC-4909-9616-C0D0059E5359}"/>
              </c:ext>
            </c:extLst>
          </c:dPt>
          <c:dPt>
            <c:idx val="30"/>
            <c:invertIfNegative val="0"/>
            <c:bubble3D val="0"/>
            <c:spPr>
              <a:solidFill>
                <a:srgbClr val="606868"/>
              </a:solidFill>
              <a:ln>
                <a:noFill/>
              </a:ln>
              <a:effectLst/>
            </c:spPr>
            <c:extLst>
              <c:ext xmlns:c16="http://schemas.microsoft.com/office/drawing/2014/chart" uri="{C3380CC4-5D6E-409C-BE32-E72D297353CC}">
                <c16:uniqueId val="{00000017-2DBC-4909-9616-C0D0059E5359}"/>
              </c:ext>
            </c:extLst>
          </c:dPt>
          <c:dPt>
            <c:idx val="31"/>
            <c:invertIfNegative val="0"/>
            <c:bubble3D val="0"/>
            <c:spPr>
              <a:solidFill>
                <a:srgbClr val="FFC000"/>
              </a:solidFill>
              <a:ln>
                <a:noFill/>
              </a:ln>
              <a:effectLst/>
            </c:spPr>
            <c:extLst>
              <c:ext xmlns:c16="http://schemas.microsoft.com/office/drawing/2014/chart" uri="{C3380CC4-5D6E-409C-BE32-E72D297353CC}">
                <c16:uniqueId val="{00000019-2DBC-4909-9616-C0D0059E5359}"/>
              </c:ext>
            </c:extLst>
          </c:dPt>
          <c:dLbls>
            <c:dLbl>
              <c:idx val="0"/>
              <c:layout>
                <c:manualLayout>
                  <c:x val="-7.25952674745001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BC-4909-9616-C0D0059E535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'F109'!$A$7:$A$38</c:f>
              <c:strCache>
                <c:ptCount val="32"/>
                <c:pt idx="0">
                  <c:v>Sonora</c:v>
                </c:pt>
                <c:pt idx="1">
                  <c:v>Michoacán</c:v>
                </c:pt>
                <c:pt idx="2">
                  <c:v>Guerrero</c:v>
                </c:pt>
                <c:pt idx="3">
                  <c:v>Baja California</c:v>
                </c:pt>
                <c:pt idx="4">
                  <c:v>Morelos</c:v>
                </c:pt>
                <c:pt idx="5">
                  <c:v>Tlaxcala</c:v>
                </c:pt>
                <c:pt idx="6">
                  <c:v>Veracruz</c:v>
                </c:pt>
                <c:pt idx="7">
                  <c:v>Zacatecas</c:v>
                </c:pt>
                <c:pt idx="8">
                  <c:v>Campeche</c:v>
                </c:pt>
                <c:pt idx="9">
                  <c:v>Aguascalientes</c:v>
                </c:pt>
                <c:pt idx="10">
                  <c:v>Tamaulipas</c:v>
                </c:pt>
                <c:pt idx="11">
                  <c:v>Durango</c:v>
                </c:pt>
                <c:pt idx="12">
                  <c:v>Colima</c:v>
                </c:pt>
                <c:pt idx="13">
                  <c:v>Oaxaca</c:v>
                </c:pt>
                <c:pt idx="14">
                  <c:v>Nayarit</c:v>
                </c:pt>
                <c:pt idx="15">
                  <c:v>San Luis Potosí</c:v>
                </c:pt>
                <c:pt idx="16">
                  <c:v>Tabasco</c:v>
                </c:pt>
                <c:pt idx="17">
                  <c:v>Chiapas</c:v>
                </c:pt>
                <c:pt idx="18">
                  <c:v>Yucatán</c:v>
                </c:pt>
                <c:pt idx="19">
                  <c:v>Coahuila</c:v>
                </c:pt>
                <c:pt idx="20">
                  <c:v>Sinaloa</c:v>
                </c:pt>
                <c:pt idx="21">
                  <c:v>Hidalgo</c:v>
                </c:pt>
                <c:pt idx="22">
                  <c:v>Chihuahua</c:v>
                </c:pt>
                <c:pt idx="23">
                  <c:v>Baja California Sur</c:v>
                </c:pt>
                <c:pt idx="24">
                  <c:v>Puebla</c:v>
                </c:pt>
                <c:pt idx="25">
                  <c:v>Querétaro</c:v>
                </c:pt>
                <c:pt idx="26">
                  <c:v>Guanajuato</c:v>
                </c:pt>
                <c:pt idx="27">
                  <c:v>Ciudad de México</c:v>
                </c:pt>
                <c:pt idx="28">
                  <c:v>Quintana Roo</c:v>
                </c:pt>
                <c:pt idx="29">
                  <c:v>Estado de México</c:v>
                </c:pt>
                <c:pt idx="30">
                  <c:v>Nuevo León</c:v>
                </c:pt>
                <c:pt idx="31">
                  <c:v>Jalisco</c:v>
                </c:pt>
              </c:strCache>
            </c:strRef>
          </c:cat>
          <c:val>
            <c:numRef>
              <c:f>'F109'!$F$7:$F$38</c:f>
              <c:numCache>
                <c:formatCode>#,##0</c:formatCode>
                <c:ptCount val="32"/>
                <c:pt idx="0">
                  <c:v>-206</c:v>
                </c:pt>
                <c:pt idx="1">
                  <c:v>-113</c:v>
                </c:pt>
                <c:pt idx="2">
                  <c:v>-89</c:v>
                </c:pt>
                <c:pt idx="3">
                  <c:v>-88</c:v>
                </c:pt>
                <c:pt idx="4">
                  <c:v>-62</c:v>
                </c:pt>
                <c:pt idx="5">
                  <c:v>-37</c:v>
                </c:pt>
                <c:pt idx="6">
                  <c:v>-37</c:v>
                </c:pt>
                <c:pt idx="7">
                  <c:v>-28</c:v>
                </c:pt>
                <c:pt idx="8">
                  <c:v>8</c:v>
                </c:pt>
                <c:pt idx="9">
                  <c:v>15</c:v>
                </c:pt>
                <c:pt idx="10">
                  <c:v>16</c:v>
                </c:pt>
                <c:pt idx="11">
                  <c:v>17</c:v>
                </c:pt>
                <c:pt idx="12">
                  <c:v>32</c:v>
                </c:pt>
                <c:pt idx="13">
                  <c:v>36</c:v>
                </c:pt>
                <c:pt idx="14">
                  <c:v>48</c:v>
                </c:pt>
                <c:pt idx="15">
                  <c:v>86</c:v>
                </c:pt>
                <c:pt idx="16">
                  <c:v>115</c:v>
                </c:pt>
                <c:pt idx="17">
                  <c:v>126</c:v>
                </c:pt>
                <c:pt idx="18">
                  <c:v>134</c:v>
                </c:pt>
                <c:pt idx="19">
                  <c:v>135</c:v>
                </c:pt>
                <c:pt idx="20">
                  <c:v>149</c:v>
                </c:pt>
                <c:pt idx="21">
                  <c:v>162</c:v>
                </c:pt>
                <c:pt idx="22">
                  <c:v>183</c:v>
                </c:pt>
                <c:pt idx="23">
                  <c:v>202</c:v>
                </c:pt>
                <c:pt idx="24">
                  <c:v>255</c:v>
                </c:pt>
                <c:pt idx="25">
                  <c:v>288</c:v>
                </c:pt>
                <c:pt idx="26">
                  <c:v>295</c:v>
                </c:pt>
                <c:pt idx="27">
                  <c:v>309</c:v>
                </c:pt>
                <c:pt idx="28">
                  <c:v>332</c:v>
                </c:pt>
                <c:pt idx="29">
                  <c:v>397</c:v>
                </c:pt>
                <c:pt idx="30">
                  <c:v>676</c:v>
                </c:pt>
                <c:pt idx="31">
                  <c:v>792</c:v>
                </c:pt>
              </c:numCache>
            </c:numRef>
          </c:val>
          <c:extLst>
            <c:ext xmlns:c16="http://schemas.microsoft.com/office/drawing/2014/chart" uri="{C3380CC4-5D6E-409C-BE32-E72D297353CC}">
              <c16:uniqueId val="{0000001A-2DBC-4909-9616-C0D0059E5359}"/>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842"/>
          <c:min val="-256"/>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5"/>
            <c:invertIfNegative val="0"/>
            <c:bubble3D val="0"/>
            <c:extLst>
              <c:ext xmlns:c16="http://schemas.microsoft.com/office/drawing/2014/chart" uri="{C3380CC4-5D6E-409C-BE32-E72D297353CC}">
                <c16:uniqueId val="{00000000-EFBA-4A4D-AE5E-267797E92AFE}"/>
              </c:ext>
            </c:extLst>
          </c:dPt>
          <c:dPt>
            <c:idx val="6"/>
            <c:invertIfNegative val="0"/>
            <c:bubble3D val="0"/>
            <c:extLst>
              <c:ext xmlns:c16="http://schemas.microsoft.com/office/drawing/2014/chart" uri="{C3380CC4-5D6E-409C-BE32-E72D297353CC}">
                <c16:uniqueId val="{00000001-EFBA-4A4D-AE5E-267797E92AFE}"/>
              </c:ext>
            </c:extLst>
          </c:dPt>
          <c:dPt>
            <c:idx val="8"/>
            <c:invertIfNegative val="0"/>
            <c:bubble3D val="0"/>
            <c:extLst>
              <c:ext xmlns:c16="http://schemas.microsoft.com/office/drawing/2014/chart" uri="{C3380CC4-5D6E-409C-BE32-E72D297353CC}">
                <c16:uniqueId val="{00000002-EFBA-4A4D-AE5E-267797E92AFE}"/>
              </c:ext>
            </c:extLst>
          </c:dPt>
          <c:dPt>
            <c:idx val="9"/>
            <c:invertIfNegative val="0"/>
            <c:bubble3D val="0"/>
            <c:extLst>
              <c:ext xmlns:c16="http://schemas.microsoft.com/office/drawing/2014/chart" uri="{C3380CC4-5D6E-409C-BE32-E72D297353CC}">
                <c16:uniqueId val="{00000003-EFBA-4A4D-AE5E-267797E92AFE}"/>
              </c:ext>
            </c:extLst>
          </c:dPt>
          <c:dPt>
            <c:idx val="13"/>
            <c:invertIfNegative val="0"/>
            <c:bubble3D val="0"/>
            <c:extLst>
              <c:ext xmlns:c16="http://schemas.microsoft.com/office/drawing/2014/chart" uri="{C3380CC4-5D6E-409C-BE32-E72D297353CC}">
                <c16:uniqueId val="{00000004-EFBA-4A4D-AE5E-267797E92AFE}"/>
              </c:ext>
            </c:extLst>
          </c:dPt>
          <c:dPt>
            <c:idx val="14"/>
            <c:invertIfNegative val="0"/>
            <c:bubble3D val="0"/>
            <c:extLst>
              <c:ext xmlns:c16="http://schemas.microsoft.com/office/drawing/2014/chart" uri="{C3380CC4-5D6E-409C-BE32-E72D297353CC}">
                <c16:uniqueId val="{00000005-EFBA-4A4D-AE5E-267797E92AFE}"/>
              </c:ext>
            </c:extLst>
          </c:dPt>
          <c:dPt>
            <c:idx val="15"/>
            <c:invertIfNegative val="0"/>
            <c:bubble3D val="0"/>
            <c:extLst>
              <c:ext xmlns:c16="http://schemas.microsoft.com/office/drawing/2014/chart" uri="{C3380CC4-5D6E-409C-BE32-E72D297353CC}">
                <c16:uniqueId val="{00000006-EFBA-4A4D-AE5E-267797E92AFE}"/>
              </c:ext>
            </c:extLst>
          </c:dPt>
          <c:dPt>
            <c:idx val="16"/>
            <c:invertIfNegative val="0"/>
            <c:bubble3D val="0"/>
            <c:extLst>
              <c:ext xmlns:c16="http://schemas.microsoft.com/office/drawing/2014/chart" uri="{C3380CC4-5D6E-409C-BE32-E72D297353CC}">
                <c16:uniqueId val="{00000007-EFBA-4A4D-AE5E-267797E92AFE}"/>
              </c:ext>
            </c:extLst>
          </c:dPt>
          <c:dPt>
            <c:idx val="17"/>
            <c:invertIfNegative val="0"/>
            <c:bubble3D val="0"/>
            <c:extLst>
              <c:ext xmlns:c16="http://schemas.microsoft.com/office/drawing/2014/chart" uri="{C3380CC4-5D6E-409C-BE32-E72D297353CC}">
                <c16:uniqueId val="{00000008-EFBA-4A4D-AE5E-267797E92AFE}"/>
              </c:ext>
            </c:extLst>
          </c:dPt>
          <c:dPt>
            <c:idx val="19"/>
            <c:invertIfNegative val="0"/>
            <c:bubble3D val="0"/>
            <c:spPr>
              <a:solidFill>
                <a:srgbClr val="E46C0A"/>
              </a:solidFill>
              <a:ln>
                <a:noFill/>
              </a:ln>
              <a:effectLst/>
            </c:spPr>
            <c:extLst>
              <c:ext xmlns:c16="http://schemas.microsoft.com/office/drawing/2014/chart" uri="{C3380CC4-5D6E-409C-BE32-E72D297353CC}">
                <c16:uniqueId val="{0000000A-EFBA-4A4D-AE5E-267797E92AFE}"/>
              </c:ext>
            </c:extLst>
          </c:dPt>
          <c:dPt>
            <c:idx val="21"/>
            <c:invertIfNegative val="0"/>
            <c:bubble3D val="0"/>
            <c:extLst>
              <c:ext xmlns:c16="http://schemas.microsoft.com/office/drawing/2014/chart" uri="{C3380CC4-5D6E-409C-BE32-E72D297353CC}">
                <c16:uniqueId val="{0000000B-EFBA-4A4D-AE5E-267797E92AFE}"/>
              </c:ext>
            </c:extLst>
          </c:dPt>
          <c:dPt>
            <c:idx val="22"/>
            <c:invertIfNegative val="0"/>
            <c:bubble3D val="0"/>
            <c:extLst>
              <c:ext xmlns:c16="http://schemas.microsoft.com/office/drawing/2014/chart" uri="{C3380CC4-5D6E-409C-BE32-E72D297353CC}">
                <c16:uniqueId val="{0000000C-EFBA-4A4D-AE5E-267797E92AFE}"/>
              </c:ext>
            </c:extLst>
          </c:dPt>
          <c:dPt>
            <c:idx val="23"/>
            <c:invertIfNegative val="0"/>
            <c:bubble3D val="0"/>
            <c:extLst>
              <c:ext xmlns:c16="http://schemas.microsoft.com/office/drawing/2014/chart" uri="{C3380CC4-5D6E-409C-BE32-E72D297353CC}">
                <c16:uniqueId val="{0000000D-EFBA-4A4D-AE5E-267797E92AFE}"/>
              </c:ext>
            </c:extLst>
          </c:dPt>
          <c:dPt>
            <c:idx val="24"/>
            <c:invertIfNegative val="0"/>
            <c:bubble3D val="0"/>
            <c:extLst>
              <c:ext xmlns:c16="http://schemas.microsoft.com/office/drawing/2014/chart" uri="{C3380CC4-5D6E-409C-BE32-E72D297353CC}">
                <c16:uniqueId val="{0000000E-EFBA-4A4D-AE5E-267797E92AFE}"/>
              </c:ext>
            </c:extLst>
          </c:dPt>
          <c:dPt>
            <c:idx val="25"/>
            <c:invertIfNegative val="0"/>
            <c:bubble3D val="0"/>
            <c:spPr>
              <a:solidFill>
                <a:srgbClr val="FFC000"/>
              </a:solidFill>
              <a:ln>
                <a:noFill/>
              </a:ln>
              <a:effectLst/>
            </c:spPr>
            <c:extLst>
              <c:ext xmlns:c16="http://schemas.microsoft.com/office/drawing/2014/chart" uri="{C3380CC4-5D6E-409C-BE32-E72D297353CC}">
                <c16:uniqueId val="{00000010-EFBA-4A4D-AE5E-267797E92AFE}"/>
              </c:ext>
            </c:extLst>
          </c:dPt>
          <c:dPt>
            <c:idx val="26"/>
            <c:invertIfNegative val="0"/>
            <c:bubble3D val="0"/>
            <c:extLst>
              <c:ext xmlns:c16="http://schemas.microsoft.com/office/drawing/2014/chart" uri="{C3380CC4-5D6E-409C-BE32-E72D297353CC}">
                <c16:uniqueId val="{00000011-EFBA-4A4D-AE5E-267797E92AFE}"/>
              </c:ext>
            </c:extLst>
          </c:dPt>
          <c:dPt>
            <c:idx val="32"/>
            <c:invertIfNegative val="0"/>
            <c:bubble3D val="0"/>
            <c:extLst>
              <c:ext xmlns:c16="http://schemas.microsoft.com/office/drawing/2014/chart" uri="{C3380CC4-5D6E-409C-BE32-E72D297353CC}">
                <c16:uniqueId val="{00000012-EFBA-4A4D-AE5E-267797E92AFE}"/>
              </c:ext>
            </c:extLst>
          </c:dPt>
          <c:dLbls>
            <c:dLbl>
              <c:idx val="0"/>
              <c:layout>
                <c:manualLayout>
                  <c:x val="-2.16566049319553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FBA-4A4D-AE5E-267797E92AFE}"/>
                </c:ext>
              </c:extLst>
            </c:dLbl>
            <c:dLbl>
              <c:idx val="23"/>
              <c:layout>
                <c:manualLayout>
                  <c:x val="-1.394869285974738E-3"/>
                  <c:y val="2.19809001816031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FBA-4A4D-AE5E-267797E92AFE}"/>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'F110'!$A$7:$A$39</c:f>
              <c:strCache>
                <c:ptCount val="33"/>
                <c:pt idx="0">
                  <c:v>Tlaxcala</c:v>
                </c:pt>
                <c:pt idx="1">
                  <c:v>Guerrero</c:v>
                </c:pt>
                <c:pt idx="2">
                  <c:v>Sonora</c:v>
                </c:pt>
                <c:pt idx="3">
                  <c:v>Morelos</c:v>
                </c:pt>
                <c:pt idx="4">
                  <c:v>Michoacán</c:v>
                </c:pt>
                <c:pt idx="5">
                  <c:v>Zacatecas</c:v>
                </c:pt>
                <c:pt idx="6">
                  <c:v>Baja California</c:v>
                </c:pt>
                <c:pt idx="7">
                  <c:v>Veracruz</c:v>
                </c:pt>
                <c:pt idx="8">
                  <c:v>Tamaulipas</c:v>
                </c:pt>
                <c:pt idx="9">
                  <c:v>Aguascalientes</c:v>
                </c:pt>
                <c:pt idx="10">
                  <c:v>Durango</c:v>
                </c:pt>
                <c:pt idx="11">
                  <c:v>Campeche</c:v>
                </c:pt>
                <c:pt idx="12">
                  <c:v>Ciudad de México</c:v>
                </c:pt>
                <c:pt idx="13">
                  <c:v>Oaxaca</c:v>
                </c:pt>
                <c:pt idx="14">
                  <c:v>Colima</c:v>
                </c:pt>
                <c:pt idx="15">
                  <c:v>Sinaloa</c:v>
                </c:pt>
                <c:pt idx="16">
                  <c:v>Nayarit</c:v>
                </c:pt>
                <c:pt idx="17">
                  <c:v>San Luis Potosí</c:v>
                </c:pt>
                <c:pt idx="18">
                  <c:v>Coahuila</c:v>
                </c:pt>
                <c:pt idx="19">
                  <c:v>Nacional</c:v>
                </c:pt>
                <c:pt idx="20">
                  <c:v>Chihuahua</c:v>
                </c:pt>
                <c:pt idx="21">
                  <c:v>Estado de México</c:v>
                </c:pt>
                <c:pt idx="22">
                  <c:v>Guanajuato</c:v>
                </c:pt>
                <c:pt idx="23">
                  <c:v>Yucatán</c:v>
                </c:pt>
                <c:pt idx="24">
                  <c:v>Puebla</c:v>
                </c:pt>
                <c:pt idx="25">
                  <c:v>Jalisco</c:v>
                </c:pt>
                <c:pt idx="26">
                  <c:v>Chiapas</c:v>
                </c:pt>
                <c:pt idx="27">
                  <c:v>Nuevo León</c:v>
                </c:pt>
                <c:pt idx="28">
                  <c:v>Querétaro</c:v>
                </c:pt>
                <c:pt idx="29">
                  <c:v>Tabasco</c:v>
                </c:pt>
                <c:pt idx="30">
                  <c:v>Hidalgo</c:v>
                </c:pt>
                <c:pt idx="31">
                  <c:v>Baja California Sur</c:v>
                </c:pt>
                <c:pt idx="32">
                  <c:v>Quintana Roo</c:v>
                </c:pt>
              </c:strCache>
            </c:strRef>
          </c:cat>
          <c:val>
            <c:numRef>
              <c:f>'F110'!$F$7:$F$39</c:f>
              <c:numCache>
                <c:formatCode>0.00%</c:formatCode>
                <c:ptCount val="33"/>
                <c:pt idx="0">
                  <c:v>-6.6678680843395002E-3</c:v>
                </c:pt>
                <c:pt idx="1">
                  <c:v>-6.4873533056345502E-3</c:v>
                </c:pt>
                <c:pt idx="2">
                  <c:v>-5.27880278802784E-3</c:v>
                </c:pt>
                <c:pt idx="3">
                  <c:v>-4.9221975230231401E-3</c:v>
                </c:pt>
                <c:pt idx="4">
                  <c:v>-3.0400860909335402E-3</c:v>
                </c:pt>
                <c:pt idx="5">
                  <c:v>-2.3399632291493098E-3</c:v>
                </c:pt>
                <c:pt idx="6">
                  <c:v>-1.9707522450899098E-3</c:v>
                </c:pt>
                <c:pt idx="7">
                  <c:v>-8.4992993820776097E-4</c:v>
                </c:pt>
                <c:pt idx="8">
                  <c:v>4.6819219289528902E-4</c:v>
                </c:pt>
                <c:pt idx="9">
                  <c:v>8.9782725803555497E-4</c:v>
                </c:pt>
                <c:pt idx="10">
                  <c:v>1.1698320946875701E-3</c:v>
                </c:pt>
                <c:pt idx="11">
                  <c:v>1.24649423496415E-3</c:v>
                </c:pt>
                <c:pt idx="12">
                  <c:v>2.4415297092288402E-3</c:v>
                </c:pt>
                <c:pt idx="13">
                  <c:v>2.4916943521595702E-3</c:v>
                </c:pt>
                <c:pt idx="14">
                  <c:v>2.7413689711299799E-3</c:v>
                </c:pt>
                <c:pt idx="15">
                  <c:v>3.4247362493391399E-3</c:v>
                </c:pt>
                <c:pt idx="16">
                  <c:v>3.4609560891196698E-3</c:v>
                </c:pt>
                <c:pt idx="17">
                  <c:v>3.6131417527938102E-3</c:v>
                </c:pt>
                <c:pt idx="18">
                  <c:v>3.7820423028436202E-3</c:v>
                </c:pt>
                <c:pt idx="19">
                  <c:v>3.8928033815210901E-3</c:v>
                </c:pt>
                <c:pt idx="20">
                  <c:v>4.3262411347517703E-3</c:v>
                </c:pt>
                <c:pt idx="21">
                  <c:v>5.0849194354074499E-3</c:v>
                </c:pt>
                <c:pt idx="22">
                  <c:v>5.9587533076130798E-3</c:v>
                </c:pt>
                <c:pt idx="23">
                  <c:v>6.2491255887702204E-3</c:v>
                </c:pt>
                <c:pt idx="24">
                  <c:v>7.2815533980583602E-3</c:v>
                </c:pt>
                <c:pt idx="25">
                  <c:v>7.4946770759403104E-3</c:v>
                </c:pt>
                <c:pt idx="26">
                  <c:v>8.5215744623292605E-3</c:v>
                </c:pt>
                <c:pt idx="27">
                  <c:v>8.8845663516763408E-3</c:v>
                </c:pt>
                <c:pt idx="28">
                  <c:v>9.7336758145194508E-3</c:v>
                </c:pt>
                <c:pt idx="29">
                  <c:v>9.7764175805492605E-3</c:v>
                </c:pt>
                <c:pt idx="30">
                  <c:v>9.9722991689750202E-3</c:v>
                </c:pt>
                <c:pt idx="31">
                  <c:v>1.3686564130361199E-2</c:v>
                </c:pt>
                <c:pt idx="32">
                  <c:v>1.6027807280100299E-2</c:v>
                </c:pt>
              </c:numCache>
            </c:numRef>
          </c:val>
          <c:extLst>
            <c:ext xmlns:c16="http://schemas.microsoft.com/office/drawing/2014/chart" uri="{C3380CC4-5D6E-409C-BE32-E72D297353CC}">
              <c16:uniqueId val="{00000014-EFBA-4A4D-AE5E-267797E92AFE}"/>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1.8027807280100297E-2"/>
          <c:min val="-1.0667868084339501E-2"/>
        </c:scaling>
        <c:delete val="0"/>
        <c:axPos val="b"/>
        <c:numFmt formatCode="0.00%" sourceLinked="1"/>
        <c:majorTickMark val="out"/>
        <c:minorTickMark val="none"/>
        <c:tickLblPos val="nextTo"/>
        <c:spPr>
          <a:ln>
            <a:noFill/>
          </a:ln>
        </c:spPr>
        <c:txPr>
          <a:bodyPr/>
          <a:lstStyle/>
          <a:p>
            <a:pPr>
              <a:defRPr>
                <a:solidFill>
                  <a:schemeClr val="bg1"/>
                </a:solid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'F111'!$C$5</c:f>
              <c:strCache>
                <c:ptCount val="1"/>
                <c:pt idx="0">
                  <c:v>Variación</c:v>
                </c:pt>
              </c:strCache>
            </c:strRef>
          </c:tx>
          <c:spPr>
            <a:solidFill>
              <a:srgbClr val="C9D0D6"/>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E5C2-4CAE-80F2-1C6F9AE2C544}"/>
              </c:ext>
            </c:extLst>
          </c:dPt>
          <c:dPt>
            <c:idx val="12"/>
            <c:invertIfNegative val="0"/>
            <c:bubble3D val="0"/>
            <c:spPr>
              <a:solidFill>
                <a:srgbClr val="7C878E"/>
              </a:solidFill>
              <a:ln>
                <a:noFill/>
              </a:ln>
              <a:effectLst/>
            </c:spPr>
            <c:extLst>
              <c:ext xmlns:c16="http://schemas.microsoft.com/office/drawing/2014/chart" uri="{C3380CC4-5D6E-409C-BE32-E72D297353CC}">
                <c16:uniqueId val="{00000003-E5C2-4CAE-80F2-1C6F9AE2C544}"/>
              </c:ext>
            </c:extLst>
          </c:dPt>
          <c:dPt>
            <c:idx val="24"/>
            <c:invertIfNegative val="0"/>
            <c:bubble3D val="0"/>
            <c:spPr>
              <a:solidFill>
                <a:srgbClr val="7C878E"/>
              </a:solidFill>
              <a:ln>
                <a:noFill/>
              </a:ln>
              <a:effectLst/>
            </c:spPr>
            <c:extLst>
              <c:ext xmlns:c16="http://schemas.microsoft.com/office/drawing/2014/chart" uri="{C3380CC4-5D6E-409C-BE32-E72D297353CC}">
                <c16:uniqueId val="{00000005-E5C2-4CAE-80F2-1C6F9AE2C544}"/>
              </c:ext>
            </c:extLst>
          </c:dPt>
          <c:dPt>
            <c:idx val="36"/>
            <c:invertIfNegative val="0"/>
            <c:bubble3D val="0"/>
            <c:spPr>
              <a:solidFill>
                <a:srgbClr val="7C878E"/>
              </a:solidFill>
              <a:ln>
                <a:noFill/>
              </a:ln>
              <a:effectLst/>
            </c:spPr>
            <c:extLst>
              <c:ext xmlns:c16="http://schemas.microsoft.com/office/drawing/2014/chart" uri="{C3380CC4-5D6E-409C-BE32-E72D297353CC}">
                <c16:uniqueId val="{00000007-E5C2-4CAE-80F2-1C6F9AE2C544}"/>
              </c:ext>
            </c:extLst>
          </c:dPt>
          <c:dPt>
            <c:idx val="48"/>
            <c:invertIfNegative val="0"/>
            <c:bubble3D val="0"/>
            <c:spPr>
              <a:solidFill>
                <a:srgbClr val="7C878E"/>
              </a:solidFill>
              <a:ln>
                <a:noFill/>
              </a:ln>
              <a:effectLst/>
            </c:spPr>
            <c:extLst>
              <c:ext xmlns:c16="http://schemas.microsoft.com/office/drawing/2014/chart" uri="{C3380CC4-5D6E-409C-BE32-E72D297353CC}">
                <c16:uniqueId val="{00000009-E5C2-4CAE-80F2-1C6F9AE2C544}"/>
              </c:ext>
            </c:extLst>
          </c:dPt>
          <c:dPt>
            <c:idx val="60"/>
            <c:invertIfNegative val="0"/>
            <c:bubble3D val="0"/>
            <c:spPr>
              <a:solidFill>
                <a:srgbClr val="7C878E"/>
              </a:solidFill>
              <a:ln>
                <a:noFill/>
              </a:ln>
              <a:effectLst/>
            </c:spPr>
            <c:extLst>
              <c:ext xmlns:c16="http://schemas.microsoft.com/office/drawing/2014/chart" uri="{C3380CC4-5D6E-409C-BE32-E72D297353CC}">
                <c16:uniqueId val="{0000000B-E5C2-4CAE-80F2-1C6F9AE2C544}"/>
              </c:ext>
            </c:extLst>
          </c:dPt>
          <c:dPt>
            <c:idx val="72"/>
            <c:invertIfNegative val="0"/>
            <c:bubble3D val="0"/>
            <c:spPr>
              <a:solidFill>
                <a:srgbClr val="7C878E"/>
              </a:solidFill>
              <a:ln>
                <a:noFill/>
              </a:ln>
              <a:effectLst/>
            </c:spPr>
            <c:extLst>
              <c:ext xmlns:c16="http://schemas.microsoft.com/office/drawing/2014/chart" uri="{C3380CC4-5D6E-409C-BE32-E72D297353CC}">
                <c16:uniqueId val="{0000000D-E5C2-4CAE-80F2-1C6F9AE2C544}"/>
              </c:ext>
            </c:extLst>
          </c:dPt>
          <c:dPt>
            <c:idx val="84"/>
            <c:invertIfNegative val="0"/>
            <c:bubble3D val="0"/>
            <c:spPr>
              <a:solidFill>
                <a:srgbClr val="7C878E"/>
              </a:solidFill>
              <a:ln>
                <a:noFill/>
              </a:ln>
              <a:effectLst/>
            </c:spPr>
            <c:extLst>
              <c:ext xmlns:c16="http://schemas.microsoft.com/office/drawing/2014/chart" uri="{C3380CC4-5D6E-409C-BE32-E72D297353CC}">
                <c16:uniqueId val="{0000000F-E5C2-4CAE-80F2-1C6F9AE2C544}"/>
              </c:ext>
            </c:extLst>
          </c:dPt>
          <c:dPt>
            <c:idx val="96"/>
            <c:invertIfNegative val="0"/>
            <c:bubble3D val="0"/>
            <c:spPr>
              <a:solidFill>
                <a:srgbClr val="7C878E"/>
              </a:solidFill>
              <a:ln>
                <a:noFill/>
              </a:ln>
              <a:effectLst/>
            </c:spPr>
            <c:extLst>
              <c:ext xmlns:c16="http://schemas.microsoft.com/office/drawing/2014/chart" uri="{C3380CC4-5D6E-409C-BE32-E72D297353CC}">
                <c16:uniqueId val="{00000011-E5C2-4CAE-80F2-1C6F9AE2C544}"/>
              </c:ext>
            </c:extLst>
          </c:dPt>
          <c:dPt>
            <c:idx val="108"/>
            <c:invertIfNegative val="0"/>
            <c:bubble3D val="0"/>
            <c:spPr>
              <a:solidFill>
                <a:srgbClr val="7C878E"/>
              </a:solidFill>
              <a:ln>
                <a:noFill/>
              </a:ln>
              <a:effectLst/>
            </c:spPr>
            <c:extLst>
              <c:ext xmlns:c16="http://schemas.microsoft.com/office/drawing/2014/chart" uri="{C3380CC4-5D6E-409C-BE32-E72D297353CC}">
                <c16:uniqueId val="{00000013-E5C2-4CAE-80F2-1C6F9AE2C544}"/>
              </c:ext>
            </c:extLst>
          </c:dPt>
          <c:dPt>
            <c:idx val="120"/>
            <c:invertIfNegative val="0"/>
            <c:bubble3D val="0"/>
            <c:spPr>
              <a:solidFill>
                <a:srgbClr val="FBBB27"/>
              </a:solidFill>
              <a:ln>
                <a:noFill/>
              </a:ln>
              <a:effectLst/>
            </c:spPr>
            <c:extLst>
              <c:ext xmlns:c16="http://schemas.microsoft.com/office/drawing/2014/chart" uri="{C3380CC4-5D6E-409C-BE32-E72D297353CC}">
                <c16:uniqueId val="{00000015-E5C2-4CAE-80F2-1C6F9AE2C544}"/>
              </c:ext>
            </c:extLst>
          </c:dPt>
          <c:cat>
            <c:multiLvlStrRef>
              <c:f>'F111'!$A$6:$B$126</c:f>
              <c:multiLvlStrCache>
                <c:ptCount val="12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'F111'!$C$6:$C$126</c:f>
              <c:numCache>
                <c:formatCode>0.0</c:formatCode>
                <c:ptCount val="121"/>
                <c:pt idx="0">
                  <c:v>1.028536511197</c:v>
                </c:pt>
                <c:pt idx="1">
                  <c:v>2.7224128748730001</c:v>
                </c:pt>
                <c:pt idx="2">
                  <c:v>-4.0246762657420003</c:v>
                </c:pt>
                <c:pt idx="3">
                  <c:v>7.9404131484659999</c:v>
                </c:pt>
                <c:pt idx="4">
                  <c:v>0.94795596536600002</c:v>
                </c:pt>
                <c:pt idx="5">
                  <c:v>6.1528287342999997E-2</c:v>
                </c:pt>
                <c:pt idx="6">
                  <c:v>1.8397864961549999</c:v>
                </c:pt>
                <c:pt idx="7">
                  <c:v>5.0786328562119998</c:v>
                </c:pt>
                <c:pt idx="8">
                  <c:v>3.673794626666</c:v>
                </c:pt>
                <c:pt idx="9">
                  <c:v>8.0135256010060001</c:v>
                </c:pt>
                <c:pt idx="10">
                  <c:v>4.6293547860649999</c:v>
                </c:pt>
                <c:pt idx="11">
                  <c:v>5.131460693717</c:v>
                </c:pt>
                <c:pt idx="12">
                  <c:v>5.8807987494839997</c:v>
                </c:pt>
                <c:pt idx="13">
                  <c:v>3.4970096434819999</c:v>
                </c:pt>
                <c:pt idx="14">
                  <c:v>12.292692224148</c:v>
                </c:pt>
                <c:pt idx="15">
                  <c:v>6.8373109882860001</c:v>
                </c:pt>
                <c:pt idx="16">
                  <c:v>13.353300013665001</c:v>
                </c:pt>
                <c:pt idx="17">
                  <c:v>12.409618293735001</c:v>
                </c:pt>
                <c:pt idx="18">
                  <c:v>7.4083142664280004</c:v>
                </c:pt>
                <c:pt idx="19">
                  <c:v>4.5745139717859997</c:v>
                </c:pt>
                <c:pt idx="20">
                  <c:v>9.2811047057970004</c:v>
                </c:pt>
                <c:pt idx="21">
                  <c:v>6.3789544641699996</c:v>
                </c:pt>
                <c:pt idx="22">
                  <c:v>6.9465060539180001</c:v>
                </c:pt>
                <c:pt idx="23">
                  <c:v>10.880841157113</c:v>
                </c:pt>
                <c:pt idx="24">
                  <c:v>10.519736115317</c:v>
                </c:pt>
                <c:pt idx="25">
                  <c:v>6.8262448166730003</c:v>
                </c:pt>
                <c:pt idx="26">
                  <c:v>2.2921912876969999</c:v>
                </c:pt>
                <c:pt idx="27">
                  <c:v>2.2070886310820002</c:v>
                </c:pt>
                <c:pt idx="28">
                  <c:v>1.078912142019</c:v>
                </c:pt>
                <c:pt idx="29">
                  <c:v>4.4841227445329999</c:v>
                </c:pt>
                <c:pt idx="30">
                  <c:v>9.3545304981079997</c:v>
                </c:pt>
                <c:pt idx="31">
                  <c:v>8.4389278552209994</c:v>
                </c:pt>
                <c:pt idx="32">
                  <c:v>15.371210776813999</c:v>
                </c:pt>
                <c:pt idx="33">
                  <c:v>1.5674818043259999</c:v>
                </c:pt>
                <c:pt idx="34">
                  <c:v>2.5234574823020002</c:v>
                </c:pt>
                <c:pt idx="35">
                  <c:v>4.1394425159760004</c:v>
                </c:pt>
                <c:pt idx="36">
                  <c:v>3.0262720001069998</c:v>
                </c:pt>
                <c:pt idx="37">
                  <c:v>6.0900161900930003</c:v>
                </c:pt>
                <c:pt idx="38">
                  <c:v>3.4067139252669998</c:v>
                </c:pt>
                <c:pt idx="39">
                  <c:v>6.6936190633330002</c:v>
                </c:pt>
                <c:pt idx="40">
                  <c:v>2.5296044142370002</c:v>
                </c:pt>
                <c:pt idx="41">
                  <c:v>2.1389658825229998</c:v>
                </c:pt>
                <c:pt idx="42">
                  <c:v>-5.7910617536329996</c:v>
                </c:pt>
                <c:pt idx="43">
                  <c:v>-2.1300034505209999</c:v>
                </c:pt>
                <c:pt idx="44">
                  <c:v>-7.4897879516990002</c:v>
                </c:pt>
                <c:pt idx="45">
                  <c:v>-2.9510925358879998</c:v>
                </c:pt>
                <c:pt idx="46">
                  <c:v>1.1073287594750001</c:v>
                </c:pt>
                <c:pt idx="47">
                  <c:v>-1.8457562059929999</c:v>
                </c:pt>
                <c:pt idx="48">
                  <c:v>-0.80837598077299999</c:v>
                </c:pt>
                <c:pt idx="49">
                  <c:v>0.53461465153900001</c:v>
                </c:pt>
                <c:pt idx="50">
                  <c:v>7.3685260017849998</c:v>
                </c:pt>
                <c:pt idx="51">
                  <c:v>-4.9013812515000001</c:v>
                </c:pt>
                <c:pt idx="52">
                  <c:v>1.448673462678</c:v>
                </c:pt>
                <c:pt idx="53">
                  <c:v>3.6189606915830002</c:v>
                </c:pt>
                <c:pt idx="54">
                  <c:v>2.2123137515960001</c:v>
                </c:pt>
                <c:pt idx="55">
                  <c:v>2.9787120449079998</c:v>
                </c:pt>
                <c:pt idx="56">
                  <c:v>3.1238025396100002</c:v>
                </c:pt>
                <c:pt idx="57">
                  <c:v>1.121916470633</c:v>
                </c:pt>
                <c:pt idx="58">
                  <c:v>0.39248058133399999</c:v>
                </c:pt>
                <c:pt idx="59">
                  <c:v>4.4588168712689997</c:v>
                </c:pt>
                <c:pt idx="60">
                  <c:v>4.3573138755469998</c:v>
                </c:pt>
                <c:pt idx="61">
                  <c:v>1.248533973335</c:v>
                </c:pt>
                <c:pt idx="62">
                  <c:v>-2.9426580333849999</c:v>
                </c:pt>
                <c:pt idx="63">
                  <c:v>5.2008290276029996</c:v>
                </c:pt>
                <c:pt idx="64">
                  <c:v>0.49398610989000002</c:v>
                </c:pt>
                <c:pt idx="65">
                  <c:v>-2.5618431095859999</c:v>
                </c:pt>
                <c:pt idx="66">
                  <c:v>2.6342514951139999</c:v>
                </c:pt>
                <c:pt idx="67">
                  <c:v>2.2234434086479999</c:v>
                </c:pt>
                <c:pt idx="68">
                  <c:v>-2.7852860089439999</c:v>
                </c:pt>
                <c:pt idx="69">
                  <c:v>4.0915670318549999</c:v>
                </c:pt>
                <c:pt idx="70">
                  <c:v>-1.9479407490409999</c:v>
                </c:pt>
                <c:pt idx="71">
                  <c:v>-4.9338475239240003</c:v>
                </c:pt>
                <c:pt idx="72">
                  <c:v>-0.82951024701700005</c:v>
                </c:pt>
                <c:pt idx="73">
                  <c:v>2.4087100482410002</c:v>
                </c:pt>
                <c:pt idx="74">
                  <c:v>4.3393070906959998</c:v>
                </c:pt>
                <c:pt idx="75">
                  <c:v>2.2459923804150002</c:v>
                </c:pt>
                <c:pt idx="76">
                  <c:v>0.63983935239500001</c:v>
                </c:pt>
                <c:pt idx="77">
                  <c:v>-0.4819568964</c:v>
                </c:pt>
                <c:pt idx="78">
                  <c:v>0.30165395023899999</c:v>
                </c:pt>
                <c:pt idx="79">
                  <c:v>-0.74724354722899999</c:v>
                </c:pt>
                <c:pt idx="80">
                  <c:v>-1.2510810828650001</c:v>
                </c:pt>
                <c:pt idx="81">
                  <c:v>-3.3946045965890002</c:v>
                </c:pt>
                <c:pt idx="82">
                  <c:v>-9.0039008175999996E-2</c:v>
                </c:pt>
                <c:pt idx="83">
                  <c:v>-1.660347226938</c:v>
                </c:pt>
                <c:pt idx="84">
                  <c:v>0.29265066065899997</c:v>
                </c:pt>
                <c:pt idx="85">
                  <c:v>-3.2406301761290002</c:v>
                </c:pt>
                <c:pt idx="86">
                  <c:v>-6.1456340939349996</c:v>
                </c:pt>
                <c:pt idx="87">
                  <c:v>-27.834675166993001</c:v>
                </c:pt>
                <c:pt idx="88">
                  <c:v>-27.601243893629</c:v>
                </c:pt>
                <c:pt idx="89">
                  <c:v>-16.324690623639</c:v>
                </c:pt>
                <c:pt idx="90">
                  <c:v>-12.904078466506</c:v>
                </c:pt>
                <c:pt idx="91">
                  <c:v>-11.603617480147999</c:v>
                </c:pt>
                <c:pt idx="92">
                  <c:v>-5.0122905584659998</c:v>
                </c:pt>
                <c:pt idx="93">
                  <c:v>-5.1451986721990002</c:v>
                </c:pt>
                <c:pt idx="94">
                  <c:v>-1.9967962495760001</c:v>
                </c:pt>
                <c:pt idx="95">
                  <c:v>2.845778027698</c:v>
                </c:pt>
                <c:pt idx="96">
                  <c:v>-6.9645229726520004</c:v>
                </c:pt>
                <c:pt idx="97">
                  <c:v>-3.3860979407779999</c:v>
                </c:pt>
                <c:pt idx="98">
                  <c:v>-0.38733456997900001</c:v>
                </c:pt>
                <c:pt idx="99">
                  <c:v>27.563636442387001</c:v>
                </c:pt>
                <c:pt idx="100">
                  <c:v>27.127171963744001</c:v>
                </c:pt>
                <c:pt idx="101">
                  <c:v>10.136237673451999</c:v>
                </c:pt>
                <c:pt idx="102">
                  <c:v>10.428613398429</c:v>
                </c:pt>
                <c:pt idx="103">
                  <c:v>7.6648727961110001</c:v>
                </c:pt>
                <c:pt idx="104">
                  <c:v>0.36550448977</c:v>
                </c:pt>
                <c:pt idx="105">
                  <c:v>1.5312056500889999</c:v>
                </c:pt>
                <c:pt idx="106">
                  <c:v>1.6249139593369999</c:v>
                </c:pt>
                <c:pt idx="107">
                  <c:v>-0.109731110196</c:v>
                </c:pt>
                <c:pt idx="108">
                  <c:v>5.2633730047459997</c:v>
                </c:pt>
                <c:pt idx="109">
                  <c:v>6.2207768872529998</c:v>
                </c:pt>
                <c:pt idx="110">
                  <c:v>8.6218923182699996</c:v>
                </c:pt>
                <c:pt idx="111">
                  <c:v>9.6871652546359996</c:v>
                </c:pt>
                <c:pt idx="112">
                  <c:v>12.024375494348</c:v>
                </c:pt>
                <c:pt idx="113">
                  <c:v>11.722476545072</c:v>
                </c:pt>
                <c:pt idx="114">
                  <c:v>7.0301631866319996</c:v>
                </c:pt>
                <c:pt idx="115">
                  <c:v>6.3121887116710003</c:v>
                </c:pt>
                <c:pt idx="116">
                  <c:v>10.936317649169</c:v>
                </c:pt>
                <c:pt idx="117">
                  <c:v>6.4059823847340001</c:v>
                </c:pt>
                <c:pt idx="118">
                  <c:v>2.0947703170419998</c:v>
                </c:pt>
                <c:pt idx="119">
                  <c:v>7.6873349274849998</c:v>
                </c:pt>
                <c:pt idx="120">
                  <c:v>2.3246789851240002</c:v>
                </c:pt>
              </c:numCache>
            </c:numRef>
          </c:val>
          <c:extLst>
            <c:ext xmlns:c16="http://schemas.microsoft.com/office/drawing/2014/chart" uri="{C3380CC4-5D6E-409C-BE32-E72D297353CC}">
              <c16:uniqueId val="{00000016-E5C2-4CAE-80F2-1C6F9AE2C544}"/>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'F111'!$D$5</c:f>
              <c:strCache>
                <c:ptCount val="1"/>
                <c:pt idx="0">
                  <c:v>Variación promedio</c:v>
                </c:pt>
              </c:strCache>
            </c:strRef>
          </c:tx>
          <c:spPr>
            <a:ln w="28575" cap="rnd">
              <a:solidFill>
                <a:srgbClr val="B69630"/>
              </a:solidFill>
              <a:round/>
            </a:ln>
            <a:effectLst/>
          </c:spPr>
          <c:marker>
            <c:symbol val="none"/>
          </c:marker>
          <c:cat>
            <c:multiLvlStrRef>
              <c:f>'F111'!$A$6:$B$126</c:f>
              <c:multiLvlStrCache>
                <c:ptCount val="12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'F111'!$D$6:$D$126</c:f>
              <c:numCache>
                <c:formatCode>0.0</c:formatCode>
                <c:ptCount val="121"/>
                <c:pt idx="0">
                  <c:v>3.92661902100892</c:v>
                </c:pt>
                <c:pt idx="1">
                  <c:v>3.6952641229335002</c:v>
                </c:pt>
                <c:pt idx="2">
                  <c:v>2.6846846618535798</c:v>
                </c:pt>
                <c:pt idx="3">
                  <c:v>3.3065130087411698</c:v>
                </c:pt>
                <c:pt idx="4">
                  <c:v>2.8096858883448301</c:v>
                </c:pt>
                <c:pt idx="5">
                  <c:v>2.4367352566523302</c:v>
                </c:pt>
                <c:pt idx="6">
                  <c:v>1.8741591003929201</c:v>
                </c:pt>
                <c:pt idx="7">
                  <c:v>1.89662317312125</c:v>
                </c:pt>
                <c:pt idx="8">
                  <c:v>1.9973313171660001</c:v>
                </c:pt>
                <c:pt idx="9">
                  <c:v>2.4302039737580001</c:v>
                </c:pt>
                <c:pt idx="10">
                  <c:v>2.7817554304915002</c:v>
                </c:pt>
                <c:pt idx="11">
                  <c:v>3.0868937984436702</c:v>
                </c:pt>
                <c:pt idx="12">
                  <c:v>3.4912489849675801</c:v>
                </c:pt>
                <c:pt idx="13">
                  <c:v>3.5557987156849999</c:v>
                </c:pt>
                <c:pt idx="14">
                  <c:v>4.9155794231758296</c:v>
                </c:pt>
                <c:pt idx="15">
                  <c:v>4.8236542431608296</c:v>
                </c:pt>
                <c:pt idx="16">
                  <c:v>5.8574329138524197</c:v>
                </c:pt>
                <c:pt idx="17">
                  <c:v>6.8864404143850804</c:v>
                </c:pt>
                <c:pt idx="18">
                  <c:v>7.3504843952411703</c:v>
                </c:pt>
                <c:pt idx="19">
                  <c:v>7.30847448820567</c:v>
                </c:pt>
                <c:pt idx="20">
                  <c:v>7.7757503281332498</c:v>
                </c:pt>
                <c:pt idx="21">
                  <c:v>7.6395360667302503</c:v>
                </c:pt>
                <c:pt idx="22">
                  <c:v>7.8326320057179997</c:v>
                </c:pt>
                <c:pt idx="23">
                  <c:v>8.3117470443343304</c:v>
                </c:pt>
                <c:pt idx="24">
                  <c:v>8.6983251581537502</c:v>
                </c:pt>
                <c:pt idx="25">
                  <c:v>8.9757614225863307</c:v>
                </c:pt>
                <c:pt idx="26">
                  <c:v>8.1423863445487505</c:v>
                </c:pt>
                <c:pt idx="27">
                  <c:v>7.7565344814484201</c:v>
                </c:pt>
                <c:pt idx="28">
                  <c:v>6.7336688254779196</c:v>
                </c:pt>
                <c:pt idx="29">
                  <c:v>6.0732108630444204</c:v>
                </c:pt>
                <c:pt idx="30">
                  <c:v>6.2353955490177499</c:v>
                </c:pt>
                <c:pt idx="31">
                  <c:v>6.5574300393040001</c:v>
                </c:pt>
                <c:pt idx="32">
                  <c:v>7.0649388785554201</c:v>
                </c:pt>
                <c:pt idx="33">
                  <c:v>6.6639828235684204</c:v>
                </c:pt>
                <c:pt idx="34">
                  <c:v>6.2953954426004204</c:v>
                </c:pt>
                <c:pt idx="35">
                  <c:v>5.7336122225056698</c:v>
                </c:pt>
                <c:pt idx="36">
                  <c:v>5.1091568795714997</c:v>
                </c:pt>
                <c:pt idx="37">
                  <c:v>5.0478044940231701</c:v>
                </c:pt>
                <c:pt idx="38">
                  <c:v>5.1406813804873304</c:v>
                </c:pt>
                <c:pt idx="39">
                  <c:v>5.5145589165082498</c:v>
                </c:pt>
                <c:pt idx="40">
                  <c:v>5.6354499391930801</c:v>
                </c:pt>
                <c:pt idx="41">
                  <c:v>5.44002020069225</c:v>
                </c:pt>
                <c:pt idx="42">
                  <c:v>4.1778875130471702</c:v>
                </c:pt>
                <c:pt idx="43">
                  <c:v>3.2971432375686698</c:v>
                </c:pt>
                <c:pt idx="44">
                  <c:v>1.39206001019258</c:v>
                </c:pt>
                <c:pt idx="45">
                  <c:v>1.01551214850808</c:v>
                </c:pt>
                <c:pt idx="46">
                  <c:v>0.89750142160583302</c:v>
                </c:pt>
                <c:pt idx="47">
                  <c:v>0.39873486144175002</c:v>
                </c:pt>
                <c:pt idx="48">
                  <c:v>7.9180863035083399E-2</c:v>
                </c:pt>
                <c:pt idx="49">
                  <c:v>-0.38376926517775001</c:v>
                </c:pt>
                <c:pt idx="50">
                  <c:v>-5.3618258801249999E-2</c:v>
                </c:pt>
                <c:pt idx="51">
                  <c:v>-1.01986828503733</c:v>
                </c:pt>
                <c:pt idx="52">
                  <c:v>-1.10994586433392</c:v>
                </c:pt>
                <c:pt idx="53">
                  <c:v>-0.98661296357891703</c:v>
                </c:pt>
                <c:pt idx="54">
                  <c:v>-0.31966500480983301</c:v>
                </c:pt>
                <c:pt idx="55">
                  <c:v>0.106061286475917</c:v>
                </c:pt>
                <c:pt idx="56">
                  <c:v>0.99052716075166702</c:v>
                </c:pt>
                <c:pt idx="57">
                  <c:v>1.32994457796175</c:v>
                </c:pt>
                <c:pt idx="58">
                  <c:v>1.27037389645</c:v>
                </c:pt>
                <c:pt idx="59">
                  <c:v>1.7957549862218301</c:v>
                </c:pt>
                <c:pt idx="60">
                  <c:v>2.2262291409151702</c:v>
                </c:pt>
                <c:pt idx="61">
                  <c:v>2.2857224177314999</c:v>
                </c:pt>
                <c:pt idx="62">
                  <c:v>1.4264570814673301</c:v>
                </c:pt>
                <c:pt idx="63">
                  <c:v>2.2683079380592499</c:v>
                </c:pt>
                <c:pt idx="64">
                  <c:v>2.1887506586602501</c:v>
                </c:pt>
                <c:pt idx="65">
                  <c:v>1.6736836752294999</c:v>
                </c:pt>
                <c:pt idx="66">
                  <c:v>1.7088451538560001</c:v>
                </c:pt>
                <c:pt idx="67">
                  <c:v>1.6459061008343301</c:v>
                </c:pt>
                <c:pt idx="68">
                  <c:v>1.1534820551214999</c:v>
                </c:pt>
                <c:pt idx="69">
                  <c:v>1.4009529352233301</c:v>
                </c:pt>
                <c:pt idx="70">
                  <c:v>1.2059178243587501</c:v>
                </c:pt>
                <c:pt idx="71">
                  <c:v>0.423195791426</c:v>
                </c:pt>
                <c:pt idx="72">
                  <c:v>-9.0395521210000392E-3</c:v>
                </c:pt>
                <c:pt idx="73">
                  <c:v>8.7641787454500006E-2</c:v>
                </c:pt>
                <c:pt idx="74">
                  <c:v>0.69447221446124996</c:v>
                </c:pt>
                <c:pt idx="75">
                  <c:v>0.44823582719558303</c:v>
                </c:pt>
                <c:pt idx="76">
                  <c:v>0.46039026407099998</c:v>
                </c:pt>
                <c:pt idx="77">
                  <c:v>0.633714115169833</c:v>
                </c:pt>
                <c:pt idx="78">
                  <c:v>0.43933098643024998</c:v>
                </c:pt>
                <c:pt idx="79">
                  <c:v>0.191773740107167</c:v>
                </c:pt>
                <c:pt idx="80">
                  <c:v>0.31962415061374999</c:v>
                </c:pt>
                <c:pt idx="81">
                  <c:v>-0.30422348508991698</c:v>
                </c:pt>
                <c:pt idx="82">
                  <c:v>-0.149398340017833</c:v>
                </c:pt>
                <c:pt idx="83">
                  <c:v>0.12339335139766699</c:v>
                </c:pt>
                <c:pt idx="84">
                  <c:v>0.216906760370667</c:v>
                </c:pt>
                <c:pt idx="85">
                  <c:v>-0.25387159166016698</c:v>
                </c:pt>
                <c:pt idx="86">
                  <c:v>-1.12761669037942</c:v>
                </c:pt>
                <c:pt idx="87">
                  <c:v>-3.6343389859967501</c:v>
                </c:pt>
                <c:pt idx="88">
                  <c:v>-5.9877625898320801</c:v>
                </c:pt>
                <c:pt idx="89">
                  <c:v>-7.3079904004353304</c:v>
                </c:pt>
                <c:pt idx="90">
                  <c:v>-8.4084681018307492</c:v>
                </c:pt>
                <c:pt idx="91">
                  <c:v>-9.3131659295739997</c:v>
                </c:pt>
                <c:pt idx="92">
                  <c:v>-9.6266000525407502</c:v>
                </c:pt>
                <c:pt idx="93">
                  <c:v>-9.7724828921749207</c:v>
                </c:pt>
                <c:pt idx="94">
                  <c:v>-9.9313793289582506</c:v>
                </c:pt>
                <c:pt idx="95">
                  <c:v>-9.5558688910719205</c:v>
                </c:pt>
                <c:pt idx="96">
                  <c:v>-10.160633360514501</c:v>
                </c:pt>
                <c:pt idx="97">
                  <c:v>-10.1727556742352</c:v>
                </c:pt>
                <c:pt idx="98">
                  <c:v>-9.6928973805722496</c:v>
                </c:pt>
                <c:pt idx="99">
                  <c:v>-5.0763714131239199</c:v>
                </c:pt>
                <c:pt idx="100">
                  <c:v>-0.51567009167616695</c:v>
                </c:pt>
                <c:pt idx="101">
                  <c:v>1.6894072664147499</c:v>
                </c:pt>
                <c:pt idx="102">
                  <c:v>3.6337982551593302</c:v>
                </c:pt>
                <c:pt idx="103">
                  <c:v>5.23950577818092</c:v>
                </c:pt>
                <c:pt idx="104">
                  <c:v>5.6876553655339199</c:v>
                </c:pt>
                <c:pt idx="105">
                  <c:v>6.2440223923912503</c:v>
                </c:pt>
                <c:pt idx="106">
                  <c:v>6.5458315764673296</c:v>
                </c:pt>
                <c:pt idx="107">
                  <c:v>6.2995391483095</c:v>
                </c:pt>
                <c:pt idx="108">
                  <c:v>7.31853047975933</c:v>
                </c:pt>
                <c:pt idx="109">
                  <c:v>8.1191033820952505</c:v>
                </c:pt>
                <c:pt idx="110">
                  <c:v>8.8698722894493294</c:v>
                </c:pt>
                <c:pt idx="111">
                  <c:v>7.3801663571367504</c:v>
                </c:pt>
                <c:pt idx="112">
                  <c:v>6.1215999846870801</c:v>
                </c:pt>
                <c:pt idx="113">
                  <c:v>6.2537865573220799</c:v>
                </c:pt>
                <c:pt idx="114">
                  <c:v>5.9705823730056702</c:v>
                </c:pt>
                <c:pt idx="115">
                  <c:v>5.8578586993023301</c:v>
                </c:pt>
                <c:pt idx="116">
                  <c:v>6.73875979591892</c:v>
                </c:pt>
                <c:pt idx="117">
                  <c:v>7.1449911904726697</c:v>
                </c:pt>
                <c:pt idx="118">
                  <c:v>7.1841458869480803</c:v>
                </c:pt>
                <c:pt idx="119">
                  <c:v>7.8339013900881698</c:v>
                </c:pt>
                <c:pt idx="120">
                  <c:v>7.5890102217863298</c:v>
                </c:pt>
              </c:numCache>
            </c:numRef>
          </c:val>
          <c:smooth val="0"/>
          <c:extLst>
            <c:ext xmlns:c16="http://schemas.microsoft.com/office/drawing/2014/chart" uri="{C3380CC4-5D6E-409C-BE32-E72D297353CC}">
              <c16:uniqueId val="{00000017-E5C2-4CAE-80F2-1C6F9AE2C544}"/>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6EBC-4F44-8B1B-B243C0A2C2E9}"/>
              </c:ext>
            </c:extLst>
          </c:dPt>
          <c:dPt>
            <c:idx val="1"/>
            <c:invertIfNegative val="0"/>
            <c:bubble3D val="0"/>
            <c:spPr>
              <a:solidFill>
                <a:srgbClr val="7C878E"/>
              </a:solidFill>
              <a:ln>
                <a:noFill/>
              </a:ln>
              <a:effectLst/>
            </c:spPr>
            <c:extLst>
              <c:ext xmlns:c16="http://schemas.microsoft.com/office/drawing/2014/chart" uri="{C3380CC4-5D6E-409C-BE32-E72D297353CC}">
                <c16:uniqueId val="{00000003-6EBC-4F44-8B1B-B243C0A2C2E9}"/>
              </c:ext>
            </c:extLst>
          </c:dPt>
          <c:dPt>
            <c:idx val="2"/>
            <c:invertIfNegative val="0"/>
            <c:bubble3D val="0"/>
            <c:spPr>
              <a:solidFill>
                <a:srgbClr val="7C878E"/>
              </a:solidFill>
              <a:ln>
                <a:noFill/>
              </a:ln>
              <a:effectLst/>
            </c:spPr>
            <c:extLst>
              <c:ext xmlns:c16="http://schemas.microsoft.com/office/drawing/2014/chart" uri="{C3380CC4-5D6E-409C-BE32-E72D297353CC}">
                <c16:uniqueId val="{00000005-6EBC-4F44-8B1B-B243C0A2C2E9}"/>
              </c:ext>
            </c:extLst>
          </c:dPt>
          <c:dPt>
            <c:idx val="3"/>
            <c:invertIfNegative val="0"/>
            <c:bubble3D val="0"/>
            <c:spPr>
              <a:solidFill>
                <a:srgbClr val="7C878E"/>
              </a:solidFill>
              <a:ln>
                <a:noFill/>
              </a:ln>
              <a:effectLst/>
            </c:spPr>
            <c:extLst>
              <c:ext xmlns:c16="http://schemas.microsoft.com/office/drawing/2014/chart" uri="{C3380CC4-5D6E-409C-BE32-E72D297353CC}">
                <c16:uniqueId val="{00000007-6EBC-4F44-8B1B-B243C0A2C2E9}"/>
              </c:ext>
            </c:extLst>
          </c:dPt>
          <c:dPt>
            <c:idx val="4"/>
            <c:invertIfNegative val="0"/>
            <c:bubble3D val="0"/>
            <c:spPr>
              <a:solidFill>
                <a:srgbClr val="7C878E"/>
              </a:solidFill>
              <a:ln>
                <a:noFill/>
              </a:ln>
              <a:effectLst/>
            </c:spPr>
            <c:extLst>
              <c:ext xmlns:c16="http://schemas.microsoft.com/office/drawing/2014/chart" uri="{C3380CC4-5D6E-409C-BE32-E72D297353CC}">
                <c16:uniqueId val="{00000009-6EBC-4F44-8B1B-B243C0A2C2E9}"/>
              </c:ext>
            </c:extLst>
          </c:dPt>
          <c:dPt>
            <c:idx val="5"/>
            <c:invertIfNegative val="0"/>
            <c:bubble3D val="0"/>
            <c:spPr>
              <a:solidFill>
                <a:srgbClr val="7C878E"/>
              </a:solidFill>
              <a:ln>
                <a:noFill/>
              </a:ln>
              <a:effectLst/>
            </c:spPr>
            <c:extLst>
              <c:ext xmlns:c16="http://schemas.microsoft.com/office/drawing/2014/chart" uri="{C3380CC4-5D6E-409C-BE32-E72D297353CC}">
                <c16:uniqueId val="{0000000B-6EBC-4F44-8B1B-B243C0A2C2E9}"/>
              </c:ext>
            </c:extLst>
          </c:dPt>
          <c:dPt>
            <c:idx val="6"/>
            <c:invertIfNegative val="0"/>
            <c:bubble3D val="0"/>
            <c:spPr>
              <a:solidFill>
                <a:srgbClr val="7C878E"/>
              </a:solidFill>
              <a:ln>
                <a:noFill/>
              </a:ln>
              <a:effectLst/>
            </c:spPr>
            <c:extLst>
              <c:ext xmlns:c16="http://schemas.microsoft.com/office/drawing/2014/chart" uri="{C3380CC4-5D6E-409C-BE32-E72D297353CC}">
                <c16:uniqueId val="{0000000D-6EBC-4F44-8B1B-B243C0A2C2E9}"/>
              </c:ext>
            </c:extLst>
          </c:dPt>
          <c:dPt>
            <c:idx val="7"/>
            <c:invertIfNegative val="0"/>
            <c:bubble3D val="0"/>
            <c:spPr>
              <a:solidFill>
                <a:srgbClr val="7C878E"/>
              </a:solidFill>
              <a:ln>
                <a:noFill/>
              </a:ln>
              <a:effectLst/>
            </c:spPr>
            <c:extLst>
              <c:ext xmlns:c16="http://schemas.microsoft.com/office/drawing/2014/chart" uri="{C3380CC4-5D6E-409C-BE32-E72D297353CC}">
                <c16:uniqueId val="{0000000F-6EBC-4F44-8B1B-B243C0A2C2E9}"/>
              </c:ext>
            </c:extLst>
          </c:dPt>
          <c:dPt>
            <c:idx val="8"/>
            <c:invertIfNegative val="0"/>
            <c:bubble3D val="0"/>
            <c:spPr>
              <a:solidFill>
                <a:srgbClr val="7C878E"/>
              </a:solidFill>
              <a:ln>
                <a:noFill/>
              </a:ln>
              <a:effectLst/>
            </c:spPr>
            <c:extLst>
              <c:ext xmlns:c16="http://schemas.microsoft.com/office/drawing/2014/chart" uri="{C3380CC4-5D6E-409C-BE32-E72D297353CC}">
                <c16:uniqueId val="{00000011-6EBC-4F44-8B1B-B243C0A2C2E9}"/>
              </c:ext>
            </c:extLst>
          </c:dPt>
          <c:dPt>
            <c:idx val="9"/>
            <c:invertIfNegative val="0"/>
            <c:bubble3D val="0"/>
            <c:spPr>
              <a:solidFill>
                <a:srgbClr val="7C878E"/>
              </a:solidFill>
              <a:ln>
                <a:noFill/>
              </a:ln>
              <a:effectLst/>
            </c:spPr>
            <c:extLst>
              <c:ext xmlns:c16="http://schemas.microsoft.com/office/drawing/2014/chart" uri="{C3380CC4-5D6E-409C-BE32-E72D297353CC}">
                <c16:uniqueId val="{00000013-6EBC-4F44-8B1B-B243C0A2C2E9}"/>
              </c:ext>
            </c:extLst>
          </c:dPt>
          <c:dPt>
            <c:idx val="10"/>
            <c:invertIfNegative val="0"/>
            <c:bubble3D val="0"/>
            <c:spPr>
              <a:solidFill>
                <a:srgbClr val="7C878E"/>
              </a:solidFill>
              <a:ln>
                <a:noFill/>
              </a:ln>
              <a:effectLst/>
            </c:spPr>
            <c:extLst>
              <c:ext xmlns:c16="http://schemas.microsoft.com/office/drawing/2014/chart" uri="{C3380CC4-5D6E-409C-BE32-E72D297353CC}">
                <c16:uniqueId val="{00000015-6EBC-4F44-8B1B-B243C0A2C2E9}"/>
              </c:ext>
            </c:extLst>
          </c:dPt>
          <c:dPt>
            <c:idx val="11"/>
            <c:invertIfNegative val="0"/>
            <c:bubble3D val="0"/>
            <c:spPr>
              <a:solidFill>
                <a:srgbClr val="7C878E"/>
              </a:solidFill>
              <a:ln>
                <a:noFill/>
              </a:ln>
              <a:effectLst/>
            </c:spPr>
            <c:extLst>
              <c:ext xmlns:c16="http://schemas.microsoft.com/office/drawing/2014/chart" uri="{C3380CC4-5D6E-409C-BE32-E72D297353CC}">
                <c16:uniqueId val="{00000017-6EBC-4F44-8B1B-B243C0A2C2E9}"/>
              </c:ext>
            </c:extLst>
          </c:dPt>
          <c:dPt>
            <c:idx val="12"/>
            <c:invertIfNegative val="0"/>
            <c:bubble3D val="0"/>
            <c:spPr>
              <a:solidFill>
                <a:srgbClr val="7C878E"/>
              </a:solidFill>
              <a:ln>
                <a:noFill/>
              </a:ln>
              <a:effectLst/>
            </c:spPr>
            <c:extLst>
              <c:ext xmlns:c16="http://schemas.microsoft.com/office/drawing/2014/chart" uri="{C3380CC4-5D6E-409C-BE32-E72D297353CC}">
                <c16:uniqueId val="{00000019-6EBC-4F44-8B1B-B243C0A2C2E9}"/>
              </c:ext>
            </c:extLst>
          </c:dPt>
          <c:dPt>
            <c:idx val="13"/>
            <c:invertIfNegative val="0"/>
            <c:bubble3D val="0"/>
            <c:spPr>
              <a:solidFill>
                <a:srgbClr val="7C878E"/>
              </a:solidFill>
              <a:ln>
                <a:noFill/>
              </a:ln>
              <a:effectLst/>
            </c:spPr>
            <c:extLst>
              <c:ext xmlns:c16="http://schemas.microsoft.com/office/drawing/2014/chart" uri="{C3380CC4-5D6E-409C-BE32-E72D297353CC}">
                <c16:uniqueId val="{0000001B-6EBC-4F44-8B1B-B243C0A2C2E9}"/>
              </c:ext>
            </c:extLst>
          </c:dPt>
          <c:dPt>
            <c:idx val="14"/>
            <c:invertIfNegative val="0"/>
            <c:bubble3D val="0"/>
            <c:spPr>
              <a:solidFill>
                <a:srgbClr val="7C878E"/>
              </a:solidFill>
              <a:ln>
                <a:noFill/>
              </a:ln>
              <a:effectLst/>
            </c:spPr>
            <c:extLst>
              <c:ext xmlns:c16="http://schemas.microsoft.com/office/drawing/2014/chart" uri="{C3380CC4-5D6E-409C-BE32-E72D297353CC}">
                <c16:uniqueId val="{0000001D-6EBC-4F44-8B1B-B243C0A2C2E9}"/>
              </c:ext>
            </c:extLst>
          </c:dPt>
          <c:dPt>
            <c:idx val="15"/>
            <c:invertIfNegative val="0"/>
            <c:bubble3D val="0"/>
            <c:spPr>
              <a:solidFill>
                <a:srgbClr val="FBBB27"/>
              </a:solidFill>
              <a:ln>
                <a:noFill/>
              </a:ln>
              <a:effectLst/>
            </c:spPr>
            <c:extLst>
              <c:ext xmlns:c16="http://schemas.microsoft.com/office/drawing/2014/chart" uri="{C3380CC4-5D6E-409C-BE32-E72D297353CC}">
                <c16:uniqueId val="{0000001F-6EBC-4F44-8B1B-B243C0A2C2E9}"/>
              </c:ext>
            </c:extLst>
          </c:dPt>
          <c:dPt>
            <c:idx val="16"/>
            <c:invertIfNegative val="0"/>
            <c:bubble3D val="0"/>
            <c:spPr>
              <a:solidFill>
                <a:srgbClr val="7C878E"/>
              </a:solidFill>
              <a:ln>
                <a:noFill/>
              </a:ln>
              <a:effectLst/>
            </c:spPr>
            <c:extLst>
              <c:ext xmlns:c16="http://schemas.microsoft.com/office/drawing/2014/chart" uri="{C3380CC4-5D6E-409C-BE32-E72D297353CC}">
                <c16:uniqueId val="{00000021-6EBC-4F44-8B1B-B243C0A2C2E9}"/>
              </c:ext>
            </c:extLst>
          </c:dPt>
          <c:dPt>
            <c:idx val="17"/>
            <c:invertIfNegative val="0"/>
            <c:bubble3D val="0"/>
            <c:spPr>
              <a:solidFill>
                <a:srgbClr val="95682B"/>
              </a:solidFill>
              <a:ln>
                <a:noFill/>
              </a:ln>
              <a:effectLst/>
            </c:spPr>
            <c:extLst>
              <c:ext xmlns:c16="http://schemas.microsoft.com/office/drawing/2014/chart" uri="{C3380CC4-5D6E-409C-BE32-E72D297353CC}">
                <c16:uniqueId val="{00000023-6EBC-4F44-8B1B-B243C0A2C2E9}"/>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'F112'!$A$6:$A$38</c:f>
              <c:strCache>
                <c:ptCount val="33"/>
                <c:pt idx="0">
                  <c:v>Guerrero</c:v>
                </c:pt>
                <c:pt idx="1">
                  <c:v>Sinaloa</c:v>
                </c:pt>
                <c:pt idx="2">
                  <c:v>Campeche</c:v>
                </c:pt>
                <c:pt idx="3">
                  <c:v>Yucatán</c:v>
                </c:pt>
                <c:pt idx="4">
                  <c:v>Tamaulipas</c:v>
                </c:pt>
                <c:pt idx="5">
                  <c:v>Coahuila</c:v>
                </c:pt>
                <c:pt idx="6">
                  <c:v>Morelos</c:v>
                </c:pt>
                <c:pt idx="7">
                  <c:v>Durango</c:v>
                </c:pt>
                <c:pt idx="8">
                  <c:v>Tabasco</c:v>
                </c:pt>
                <c:pt idx="9">
                  <c:v>Aguascalientes</c:v>
                </c:pt>
                <c:pt idx="10">
                  <c:v>Zacatecas</c:v>
                </c:pt>
                <c:pt idx="11">
                  <c:v>Colima</c:v>
                </c:pt>
                <c:pt idx="12">
                  <c:v>Sonora</c:v>
                </c:pt>
                <c:pt idx="13">
                  <c:v>Chiapas</c:v>
                </c:pt>
                <c:pt idx="14">
                  <c:v>Veracruz</c:v>
                </c:pt>
                <c:pt idx="15">
                  <c:v>Jalisco</c:v>
                </c:pt>
                <c:pt idx="16">
                  <c:v>Estado de México</c:v>
                </c:pt>
                <c:pt idx="17">
                  <c:v>Nacional</c:v>
                </c:pt>
                <c:pt idx="18">
                  <c:v>Baja California</c:v>
                </c:pt>
                <c:pt idx="19">
                  <c:v>Nuevo León</c:v>
                </c:pt>
                <c:pt idx="20">
                  <c:v>Ciudad de México</c:v>
                </c:pt>
                <c:pt idx="21">
                  <c:v>Michoacán</c:v>
                </c:pt>
                <c:pt idx="22">
                  <c:v>Puebla</c:v>
                </c:pt>
                <c:pt idx="23">
                  <c:v>San Luis Potosí</c:v>
                </c:pt>
                <c:pt idx="24">
                  <c:v>Nayarit</c:v>
                </c:pt>
                <c:pt idx="25">
                  <c:v>Chihuahua</c:v>
                </c:pt>
                <c:pt idx="26">
                  <c:v>Tlaxcala</c:v>
                </c:pt>
                <c:pt idx="27">
                  <c:v>Querétaro</c:v>
                </c:pt>
                <c:pt idx="28">
                  <c:v>Hidalgo</c:v>
                </c:pt>
                <c:pt idx="29">
                  <c:v>Guanajuato</c:v>
                </c:pt>
                <c:pt idx="30">
                  <c:v>Quintana Roo</c:v>
                </c:pt>
                <c:pt idx="31">
                  <c:v>Baja California Sur</c:v>
                </c:pt>
                <c:pt idx="32">
                  <c:v>Oaxaca</c:v>
                </c:pt>
              </c:strCache>
            </c:strRef>
          </c:cat>
          <c:val>
            <c:numRef>
              <c:f>'F112'!$B$6:$B$38</c:f>
              <c:numCache>
                <c:formatCode>0.0</c:formatCode>
                <c:ptCount val="33"/>
                <c:pt idx="0">
                  <c:v>-12.211314008691</c:v>
                </c:pt>
                <c:pt idx="1">
                  <c:v>-6.9792755690049999</c:v>
                </c:pt>
                <c:pt idx="2">
                  <c:v>-6.4292160439380002</c:v>
                </c:pt>
                <c:pt idx="3">
                  <c:v>-4.822951511946</c:v>
                </c:pt>
                <c:pt idx="4">
                  <c:v>-2.9254158697429999</c:v>
                </c:pt>
                <c:pt idx="5">
                  <c:v>-1.550729448916</c:v>
                </c:pt>
                <c:pt idx="6">
                  <c:v>-1.4886502098450001</c:v>
                </c:pt>
                <c:pt idx="7">
                  <c:v>-1.0850972011990001</c:v>
                </c:pt>
                <c:pt idx="8">
                  <c:v>-0.68539862042099997</c:v>
                </c:pt>
                <c:pt idx="9">
                  <c:v>-0.59198824160399999</c:v>
                </c:pt>
                <c:pt idx="10">
                  <c:v>-0.40691648268199998</c:v>
                </c:pt>
                <c:pt idx="11">
                  <c:v>0.72503435098400004</c:v>
                </c:pt>
                <c:pt idx="12">
                  <c:v>1.0497302185849999</c:v>
                </c:pt>
                <c:pt idx="13">
                  <c:v>1.2935598994549999</c:v>
                </c:pt>
                <c:pt idx="14">
                  <c:v>1.726984020525</c:v>
                </c:pt>
                <c:pt idx="15">
                  <c:v>2.3246789851240002</c:v>
                </c:pt>
                <c:pt idx="16">
                  <c:v>2.329381889729</c:v>
                </c:pt>
                <c:pt idx="17">
                  <c:v>2.667045480069</c:v>
                </c:pt>
                <c:pt idx="18">
                  <c:v>3.0024281765129999</c:v>
                </c:pt>
                <c:pt idx="19">
                  <c:v>3.3498773147150001</c:v>
                </c:pt>
                <c:pt idx="20">
                  <c:v>5.3660188616260003</c:v>
                </c:pt>
                <c:pt idx="21">
                  <c:v>6.1342635841069999</c:v>
                </c:pt>
                <c:pt idx="22">
                  <c:v>6.3674692152160004</c:v>
                </c:pt>
                <c:pt idx="23">
                  <c:v>6.8193272492360002</c:v>
                </c:pt>
                <c:pt idx="24">
                  <c:v>6.910542335633</c:v>
                </c:pt>
                <c:pt idx="25">
                  <c:v>8.4674663479580001</c:v>
                </c:pt>
                <c:pt idx="26">
                  <c:v>9.8663959992630001</c:v>
                </c:pt>
                <c:pt idx="27">
                  <c:v>10.017840977572</c:v>
                </c:pt>
                <c:pt idx="28">
                  <c:v>11.363854773456</c:v>
                </c:pt>
                <c:pt idx="29">
                  <c:v>11.63389385144</c:v>
                </c:pt>
                <c:pt idx="30">
                  <c:v>18.159560054389999</c:v>
                </c:pt>
                <c:pt idx="31">
                  <c:v>24.409977508206001</c:v>
                </c:pt>
                <c:pt idx="32">
                  <c:v>28.725749938391001</c:v>
                </c:pt>
              </c:numCache>
            </c:numRef>
          </c:val>
          <c:extLst>
            <c:ext xmlns:c16="http://schemas.microsoft.com/office/drawing/2014/chart" uri="{C3380CC4-5D6E-409C-BE32-E72D297353CC}">
              <c16:uniqueId val="{00000024-6EBC-4F44-8B1B-B243C0A2C2E9}"/>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'F113'!$C$5</c:f>
              <c:strCache>
                <c:ptCount val="1"/>
                <c:pt idx="0">
                  <c:v>Serie desestacionalizada</c:v>
                </c:pt>
              </c:strCache>
            </c:strRef>
          </c:tx>
          <c:spPr>
            <a:solidFill>
              <a:srgbClr val="C9D0D6"/>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F704-45C6-96D0-AF1BDB989A48}"/>
              </c:ext>
            </c:extLst>
          </c:dPt>
          <c:dPt>
            <c:idx val="12"/>
            <c:invertIfNegative val="0"/>
            <c:bubble3D val="0"/>
            <c:spPr>
              <a:solidFill>
                <a:srgbClr val="7C878E"/>
              </a:solidFill>
              <a:ln>
                <a:noFill/>
              </a:ln>
              <a:effectLst/>
            </c:spPr>
            <c:extLst>
              <c:ext xmlns:c16="http://schemas.microsoft.com/office/drawing/2014/chart" uri="{C3380CC4-5D6E-409C-BE32-E72D297353CC}">
                <c16:uniqueId val="{00000003-F704-45C6-96D0-AF1BDB989A48}"/>
              </c:ext>
            </c:extLst>
          </c:dPt>
          <c:dPt>
            <c:idx val="24"/>
            <c:invertIfNegative val="0"/>
            <c:bubble3D val="0"/>
            <c:spPr>
              <a:solidFill>
                <a:srgbClr val="7C878E"/>
              </a:solidFill>
              <a:ln>
                <a:noFill/>
              </a:ln>
              <a:effectLst/>
            </c:spPr>
            <c:extLst>
              <c:ext xmlns:c16="http://schemas.microsoft.com/office/drawing/2014/chart" uri="{C3380CC4-5D6E-409C-BE32-E72D297353CC}">
                <c16:uniqueId val="{00000005-F704-45C6-96D0-AF1BDB989A48}"/>
              </c:ext>
            </c:extLst>
          </c:dPt>
          <c:dPt>
            <c:idx val="36"/>
            <c:invertIfNegative val="0"/>
            <c:bubble3D val="0"/>
            <c:spPr>
              <a:solidFill>
                <a:srgbClr val="7C878E"/>
              </a:solidFill>
              <a:ln>
                <a:noFill/>
              </a:ln>
              <a:effectLst/>
            </c:spPr>
            <c:extLst>
              <c:ext xmlns:c16="http://schemas.microsoft.com/office/drawing/2014/chart" uri="{C3380CC4-5D6E-409C-BE32-E72D297353CC}">
                <c16:uniqueId val="{00000007-F704-45C6-96D0-AF1BDB989A48}"/>
              </c:ext>
            </c:extLst>
          </c:dPt>
          <c:dPt>
            <c:idx val="48"/>
            <c:invertIfNegative val="0"/>
            <c:bubble3D val="0"/>
            <c:spPr>
              <a:solidFill>
                <a:srgbClr val="7C878E"/>
              </a:solidFill>
              <a:ln>
                <a:noFill/>
              </a:ln>
              <a:effectLst/>
            </c:spPr>
            <c:extLst>
              <c:ext xmlns:c16="http://schemas.microsoft.com/office/drawing/2014/chart" uri="{C3380CC4-5D6E-409C-BE32-E72D297353CC}">
                <c16:uniqueId val="{00000009-F704-45C6-96D0-AF1BDB989A48}"/>
              </c:ext>
            </c:extLst>
          </c:dPt>
          <c:dPt>
            <c:idx val="60"/>
            <c:invertIfNegative val="0"/>
            <c:bubble3D val="0"/>
            <c:spPr>
              <a:solidFill>
                <a:srgbClr val="7C878E"/>
              </a:solidFill>
              <a:ln>
                <a:noFill/>
              </a:ln>
              <a:effectLst/>
            </c:spPr>
            <c:extLst>
              <c:ext xmlns:c16="http://schemas.microsoft.com/office/drawing/2014/chart" uri="{C3380CC4-5D6E-409C-BE32-E72D297353CC}">
                <c16:uniqueId val="{0000000B-F704-45C6-96D0-AF1BDB989A48}"/>
              </c:ext>
            </c:extLst>
          </c:dPt>
          <c:dPt>
            <c:idx val="72"/>
            <c:invertIfNegative val="0"/>
            <c:bubble3D val="0"/>
            <c:spPr>
              <a:solidFill>
                <a:srgbClr val="7C878E"/>
              </a:solidFill>
              <a:ln>
                <a:noFill/>
              </a:ln>
              <a:effectLst/>
            </c:spPr>
            <c:extLst>
              <c:ext xmlns:c16="http://schemas.microsoft.com/office/drawing/2014/chart" uri="{C3380CC4-5D6E-409C-BE32-E72D297353CC}">
                <c16:uniqueId val="{0000000D-F704-45C6-96D0-AF1BDB989A48}"/>
              </c:ext>
            </c:extLst>
          </c:dPt>
          <c:dPt>
            <c:idx val="84"/>
            <c:invertIfNegative val="0"/>
            <c:bubble3D val="0"/>
            <c:spPr>
              <a:solidFill>
                <a:srgbClr val="7C878E"/>
              </a:solidFill>
              <a:ln>
                <a:noFill/>
              </a:ln>
              <a:effectLst/>
            </c:spPr>
            <c:extLst>
              <c:ext xmlns:c16="http://schemas.microsoft.com/office/drawing/2014/chart" uri="{C3380CC4-5D6E-409C-BE32-E72D297353CC}">
                <c16:uniqueId val="{0000000F-F704-45C6-96D0-AF1BDB989A48}"/>
              </c:ext>
            </c:extLst>
          </c:dPt>
          <c:dPt>
            <c:idx val="96"/>
            <c:invertIfNegative val="0"/>
            <c:bubble3D val="0"/>
            <c:spPr>
              <a:solidFill>
                <a:srgbClr val="7C878E"/>
              </a:solidFill>
              <a:ln>
                <a:noFill/>
              </a:ln>
              <a:effectLst/>
            </c:spPr>
            <c:extLst>
              <c:ext xmlns:c16="http://schemas.microsoft.com/office/drawing/2014/chart" uri="{C3380CC4-5D6E-409C-BE32-E72D297353CC}">
                <c16:uniqueId val="{00000011-F704-45C6-96D0-AF1BDB989A48}"/>
              </c:ext>
            </c:extLst>
          </c:dPt>
          <c:dPt>
            <c:idx val="108"/>
            <c:invertIfNegative val="0"/>
            <c:bubble3D val="0"/>
            <c:spPr>
              <a:solidFill>
                <a:srgbClr val="7C878E"/>
              </a:solidFill>
              <a:ln>
                <a:noFill/>
              </a:ln>
              <a:effectLst/>
            </c:spPr>
            <c:extLst>
              <c:ext xmlns:c16="http://schemas.microsoft.com/office/drawing/2014/chart" uri="{C3380CC4-5D6E-409C-BE32-E72D297353CC}">
                <c16:uniqueId val="{00000013-F704-45C6-96D0-AF1BDB989A48}"/>
              </c:ext>
            </c:extLst>
          </c:dPt>
          <c:dPt>
            <c:idx val="120"/>
            <c:invertIfNegative val="0"/>
            <c:bubble3D val="0"/>
            <c:spPr>
              <a:solidFill>
                <a:srgbClr val="FBBB27"/>
              </a:solidFill>
              <a:ln>
                <a:noFill/>
              </a:ln>
              <a:effectLst/>
            </c:spPr>
            <c:extLst>
              <c:ext xmlns:c16="http://schemas.microsoft.com/office/drawing/2014/chart" uri="{C3380CC4-5D6E-409C-BE32-E72D297353CC}">
                <c16:uniqueId val="{00000015-F704-45C6-96D0-AF1BDB989A48}"/>
              </c:ext>
            </c:extLst>
          </c:dPt>
          <c:cat>
            <c:multiLvlStrRef>
              <c:f>'F113'!$A$6:$B$126</c:f>
              <c:multiLvlStrCache>
                <c:ptCount val="12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'F113'!$C$6:$C$126</c:f>
              <c:numCache>
                <c:formatCode>0.0</c:formatCode>
                <c:ptCount val="121"/>
                <c:pt idx="0">
                  <c:v>94.795809634601994</c:v>
                </c:pt>
                <c:pt idx="1">
                  <c:v>99.373809417762999</c:v>
                </c:pt>
                <c:pt idx="2">
                  <c:v>97.432781465562996</c:v>
                </c:pt>
                <c:pt idx="3">
                  <c:v>98.071534882082005</c:v>
                </c:pt>
                <c:pt idx="4">
                  <c:v>97.002732769152999</c:v>
                </c:pt>
                <c:pt idx="5">
                  <c:v>98.294997083344995</c:v>
                </c:pt>
                <c:pt idx="6">
                  <c:v>100.15488071868801</c:v>
                </c:pt>
                <c:pt idx="7">
                  <c:v>102.686884569681</c:v>
                </c:pt>
                <c:pt idx="8">
                  <c:v>101.063683002508</c:v>
                </c:pt>
                <c:pt idx="9">
                  <c:v>104.89892808700399</c:v>
                </c:pt>
                <c:pt idx="10">
                  <c:v>102.377892524372</c:v>
                </c:pt>
                <c:pt idx="11">
                  <c:v>102.498091954994</c:v>
                </c:pt>
                <c:pt idx="12">
                  <c:v>100.28721697526601</c:v>
                </c:pt>
                <c:pt idx="13">
                  <c:v>102.861798536607</c:v>
                </c:pt>
                <c:pt idx="14">
                  <c:v>106.639363865935</c:v>
                </c:pt>
                <c:pt idx="15">
                  <c:v>108.297764519662</c:v>
                </c:pt>
                <c:pt idx="16">
                  <c:v>110.64953763947599</c:v>
                </c:pt>
                <c:pt idx="17">
                  <c:v>110.212757233936</c:v>
                </c:pt>
                <c:pt idx="18">
                  <c:v>107.729149010985</c:v>
                </c:pt>
                <c:pt idx="19">
                  <c:v>107.895189311956</c:v>
                </c:pt>
                <c:pt idx="20">
                  <c:v>108.248849883894</c:v>
                </c:pt>
                <c:pt idx="21">
                  <c:v>111.81076433914799</c:v>
                </c:pt>
                <c:pt idx="22">
                  <c:v>112.008845430904</c:v>
                </c:pt>
                <c:pt idx="23">
                  <c:v>111.475012799628</c:v>
                </c:pt>
                <c:pt idx="24">
                  <c:v>111.750513253191</c:v>
                </c:pt>
                <c:pt idx="25">
                  <c:v>109.79633067379299</c:v>
                </c:pt>
                <c:pt idx="26">
                  <c:v>109.901403467205</c:v>
                </c:pt>
                <c:pt idx="27">
                  <c:v>110.333122327094</c:v>
                </c:pt>
                <c:pt idx="28">
                  <c:v>112.49331756943199</c:v>
                </c:pt>
                <c:pt idx="29">
                  <c:v>113.024189080539</c:v>
                </c:pt>
                <c:pt idx="30">
                  <c:v>117.61716735421101</c:v>
                </c:pt>
                <c:pt idx="31">
                  <c:v>117.77485319761</c:v>
                </c:pt>
                <c:pt idx="32">
                  <c:v>123.389815819567</c:v>
                </c:pt>
                <c:pt idx="33">
                  <c:v>115.121238986405</c:v>
                </c:pt>
                <c:pt idx="34">
                  <c:v>115.63251676108401</c:v>
                </c:pt>
                <c:pt idx="35">
                  <c:v>116.45046261245299</c:v>
                </c:pt>
                <c:pt idx="36">
                  <c:v>115.873459874318</c:v>
                </c:pt>
                <c:pt idx="37">
                  <c:v>116.153885460973</c:v>
                </c:pt>
                <c:pt idx="38">
                  <c:v>113.670685183961</c:v>
                </c:pt>
                <c:pt idx="39">
                  <c:v>115.043396973369</c:v>
                </c:pt>
                <c:pt idx="40">
                  <c:v>115.69731985131</c:v>
                </c:pt>
                <c:pt idx="41">
                  <c:v>115.50206591860599</c:v>
                </c:pt>
                <c:pt idx="42">
                  <c:v>112.54172930713101</c:v>
                </c:pt>
                <c:pt idx="43">
                  <c:v>112.31090084582399</c:v>
                </c:pt>
                <c:pt idx="44">
                  <c:v>114.916791510161</c:v>
                </c:pt>
                <c:pt idx="45">
                  <c:v>114.15657967814001</c:v>
                </c:pt>
                <c:pt idx="46">
                  <c:v>114.960337489848</c:v>
                </c:pt>
                <c:pt idx="47">
                  <c:v>115.16634584539</c:v>
                </c:pt>
                <c:pt idx="48">
                  <c:v>115.009238588383</c:v>
                </c:pt>
                <c:pt idx="49">
                  <c:v>115.916188988209</c:v>
                </c:pt>
                <c:pt idx="50">
                  <c:v>117.04293791114</c:v>
                </c:pt>
                <c:pt idx="51">
                  <c:v>114.96704319269899</c:v>
                </c:pt>
                <c:pt idx="52">
                  <c:v>115.37755154986</c:v>
                </c:pt>
                <c:pt idx="53">
                  <c:v>119.830413567333</c:v>
                </c:pt>
                <c:pt idx="54">
                  <c:v>115.92781539884901</c:v>
                </c:pt>
                <c:pt idx="55">
                  <c:v>116.086366245042</c:v>
                </c:pt>
                <c:pt idx="56">
                  <c:v>118.17550542794901</c:v>
                </c:pt>
                <c:pt idx="57">
                  <c:v>115.454565536624</c:v>
                </c:pt>
                <c:pt idx="58">
                  <c:v>117.142570016918</c:v>
                </c:pt>
                <c:pt idx="59">
                  <c:v>121.205506218739</c:v>
                </c:pt>
                <c:pt idx="60">
                  <c:v>117.775899132696</c:v>
                </c:pt>
                <c:pt idx="61">
                  <c:v>116.48245419117799</c:v>
                </c:pt>
                <c:pt idx="62">
                  <c:v>117.782820753295</c:v>
                </c:pt>
                <c:pt idx="63">
                  <c:v>116.37772451179499</c:v>
                </c:pt>
                <c:pt idx="64">
                  <c:v>116.647538964264</c:v>
                </c:pt>
                <c:pt idx="65">
                  <c:v>116.72547022451</c:v>
                </c:pt>
                <c:pt idx="66">
                  <c:v>118.201929388599</c:v>
                </c:pt>
                <c:pt idx="67">
                  <c:v>118.428131214435</c:v>
                </c:pt>
                <c:pt idx="68">
                  <c:v>117.391337893791</c:v>
                </c:pt>
                <c:pt idx="69">
                  <c:v>118.53851703045299</c:v>
                </c:pt>
                <c:pt idx="70">
                  <c:v>115.344181925287</c:v>
                </c:pt>
                <c:pt idx="71">
                  <c:v>116.04229562259</c:v>
                </c:pt>
                <c:pt idx="72">
                  <c:v>117.063548471647</c:v>
                </c:pt>
                <c:pt idx="73">
                  <c:v>118.67033132992</c:v>
                </c:pt>
                <c:pt idx="74">
                  <c:v>119.02300870149899</c:v>
                </c:pt>
                <c:pt idx="75">
                  <c:v>120.702478902856</c:v>
                </c:pt>
                <c:pt idx="76">
                  <c:v>117.161399673961</c:v>
                </c:pt>
                <c:pt idx="77">
                  <c:v>118.670543920293</c:v>
                </c:pt>
                <c:pt idx="78">
                  <c:v>116.23693168469001</c:v>
                </c:pt>
                <c:pt idx="79">
                  <c:v>118.783476589595</c:v>
                </c:pt>
                <c:pt idx="80">
                  <c:v>116.581152251698</c:v>
                </c:pt>
                <c:pt idx="81">
                  <c:v>115.11207201131199</c:v>
                </c:pt>
                <c:pt idx="82">
                  <c:v>115.072538945719</c:v>
                </c:pt>
                <c:pt idx="83">
                  <c:v>113.181323352471</c:v>
                </c:pt>
                <c:pt idx="84">
                  <c:v>117.18870095217299</c:v>
                </c:pt>
                <c:pt idx="85">
                  <c:v>114.54725226542701</c:v>
                </c:pt>
                <c:pt idx="86">
                  <c:v>111.573393815074</c:v>
                </c:pt>
                <c:pt idx="87">
                  <c:v>86.918994868195</c:v>
                </c:pt>
                <c:pt idx="88">
                  <c:v>86.066518731618004</c:v>
                </c:pt>
                <c:pt idx="89">
                  <c:v>98.058849628095004</c:v>
                </c:pt>
                <c:pt idx="90">
                  <c:v>101.176419605882</c:v>
                </c:pt>
                <c:pt idx="91">
                  <c:v>106.789513507872</c:v>
                </c:pt>
                <c:pt idx="92">
                  <c:v>108.610794135394</c:v>
                </c:pt>
                <c:pt idx="93">
                  <c:v>110.08606644225</c:v>
                </c:pt>
                <c:pt idx="94">
                  <c:v>114.936593816803</c:v>
                </c:pt>
                <c:pt idx="95">
                  <c:v>114.261796927671</c:v>
                </c:pt>
                <c:pt idx="96">
                  <c:v>110.665507333403</c:v>
                </c:pt>
                <c:pt idx="97">
                  <c:v>110.28744580441401</c:v>
                </c:pt>
                <c:pt idx="98">
                  <c:v>111.295277320572</c:v>
                </c:pt>
                <c:pt idx="99">
                  <c:v>108.561313178269</c:v>
                </c:pt>
                <c:pt idx="100">
                  <c:v>109.882932513637</c:v>
                </c:pt>
                <c:pt idx="101">
                  <c:v>107.436312760717</c:v>
                </c:pt>
                <c:pt idx="102">
                  <c:v>112.432358109635</c:v>
                </c:pt>
                <c:pt idx="103">
                  <c:v>114.814836514935</c:v>
                </c:pt>
                <c:pt idx="104">
                  <c:v>110.30483910265001</c:v>
                </c:pt>
                <c:pt idx="105">
                  <c:v>112.672502298974</c:v>
                </c:pt>
                <c:pt idx="106">
                  <c:v>115.00037666409099</c:v>
                </c:pt>
                <c:pt idx="107">
                  <c:v>113.407844243399</c:v>
                </c:pt>
                <c:pt idx="108">
                  <c:v>117.411794342192</c:v>
                </c:pt>
                <c:pt idx="109">
                  <c:v>117.032276244659</c:v>
                </c:pt>
                <c:pt idx="110">
                  <c:v>118.901032425184</c:v>
                </c:pt>
                <c:pt idx="111">
                  <c:v>121.084514985921</c:v>
                </c:pt>
                <c:pt idx="112">
                  <c:v>122.159498723081</c:v>
                </c:pt>
                <c:pt idx="113">
                  <c:v>121.302616432839</c:v>
                </c:pt>
                <c:pt idx="114">
                  <c:v>121.04911490279299</c:v>
                </c:pt>
                <c:pt idx="115">
                  <c:v>120.14157470148</c:v>
                </c:pt>
                <c:pt idx="116">
                  <c:v>122.62045719127001</c:v>
                </c:pt>
                <c:pt idx="117">
                  <c:v>120.797595141518</c:v>
                </c:pt>
                <c:pt idx="118">
                  <c:v>116.53568967362401</c:v>
                </c:pt>
                <c:pt idx="119">
                  <c:v>122.746322847447</c:v>
                </c:pt>
                <c:pt idx="120">
                  <c:v>119.424217062818</c:v>
                </c:pt>
              </c:numCache>
            </c:numRef>
          </c:val>
          <c:extLst>
            <c:ext xmlns:c16="http://schemas.microsoft.com/office/drawing/2014/chart" uri="{C3380CC4-5D6E-409C-BE32-E72D297353CC}">
              <c16:uniqueId val="{00000016-F704-45C6-96D0-AF1BDB989A48}"/>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'F113'!$D$5</c:f>
              <c:strCache>
                <c:ptCount val="1"/>
                <c:pt idx="0">
                  <c:v>Tendencia-ciclo</c:v>
                </c:pt>
              </c:strCache>
            </c:strRef>
          </c:tx>
          <c:spPr>
            <a:ln w="28575" cap="rnd">
              <a:solidFill>
                <a:srgbClr val="B69630"/>
              </a:solidFill>
              <a:round/>
            </a:ln>
            <a:effectLst/>
          </c:spPr>
          <c:marker>
            <c:symbol val="none"/>
          </c:marker>
          <c:cat>
            <c:multiLvlStrRef>
              <c:f>'F113'!$A$6:$B$126</c:f>
              <c:multiLvlStrCache>
                <c:ptCount val="12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'F113'!$D$6:$D$126</c:f>
              <c:numCache>
                <c:formatCode>0.0</c:formatCode>
                <c:ptCount val="121"/>
                <c:pt idx="0">
                  <c:v>98.038144413704998</c:v>
                </c:pt>
                <c:pt idx="1">
                  <c:v>97.949708559781001</c:v>
                </c:pt>
                <c:pt idx="2">
                  <c:v>97.832450386163003</c:v>
                </c:pt>
                <c:pt idx="3">
                  <c:v>97.867564554192995</c:v>
                </c:pt>
                <c:pt idx="4">
                  <c:v>98.229997494046003</c:v>
                </c:pt>
                <c:pt idx="5">
                  <c:v>98.986374100044003</c:v>
                </c:pt>
                <c:pt idx="6">
                  <c:v>99.991264790182996</c:v>
                </c:pt>
                <c:pt idx="7">
                  <c:v>101.048730905959</c:v>
                </c:pt>
                <c:pt idx="8">
                  <c:v>101.87784016157499</c:v>
                </c:pt>
                <c:pt idx="9">
                  <c:v>102.329051469372</c:v>
                </c:pt>
                <c:pt idx="10">
                  <c:v>102.54366740477199</c:v>
                </c:pt>
                <c:pt idx="11">
                  <c:v>102.839032066592</c:v>
                </c:pt>
                <c:pt idx="12">
                  <c:v>103.60205666083</c:v>
                </c:pt>
                <c:pt idx="13">
                  <c:v>104.88989615681</c:v>
                </c:pt>
                <c:pt idx="14">
                  <c:v>106.439410358228</c:v>
                </c:pt>
                <c:pt idx="15">
                  <c:v>107.787809521963</c:v>
                </c:pt>
                <c:pt idx="16">
                  <c:v>108.671021808354</c:v>
                </c:pt>
                <c:pt idx="17">
                  <c:v>109.038009982692</c:v>
                </c:pt>
                <c:pt idx="18">
                  <c:v>109.127326227718</c:v>
                </c:pt>
                <c:pt idx="19">
                  <c:v>109.281054734004</c:v>
                </c:pt>
                <c:pt idx="20">
                  <c:v>109.708567112564</c:v>
                </c:pt>
                <c:pt idx="21">
                  <c:v>110.376247482496</c:v>
                </c:pt>
                <c:pt idx="22">
                  <c:v>110.96063282953401</c:v>
                </c:pt>
                <c:pt idx="23">
                  <c:v>111.206695630045</c:v>
                </c:pt>
                <c:pt idx="24">
                  <c:v>110.985545688884</c:v>
                </c:pt>
                <c:pt idx="25">
                  <c:v>110.593305508819</c:v>
                </c:pt>
                <c:pt idx="26">
                  <c:v>110.549904656731</c:v>
                </c:pt>
                <c:pt idx="27">
                  <c:v>111.22593646726899</c:v>
                </c:pt>
                <c:pt idx="28">
                  <c:v>112.585466678437</c:v>
                </c:pt>
                <c:pt idx="29">
                  <c:v>114.199429551354</c:v>
                </c:pt>
                <c:pt idx="30">
                  <c:v>115.631083717984</c:v>
                </c:pt>
                <c:pt idx="31">
                  <c:v>116.542355129325</c:v>
                </c:pt>
                <c:pt idx="32">
                  <c:v>116.87041533675099</c:v>
                </c:pt>
                <c:pt idx="33">
                  <c:v>116.73971380434099</c:v>
                </c:pt>
                <c:pt idx="34">
                  <c:v>116.337145562045</c:v>
                </c:pt>
                <c:pt idx="35">
                  <c:v>115.891476795027</c:v>
                </c:pt>
                <c:pt idx="36">
                  <c:v>115.612049624318</c:v>
                </c:pt>
                <c:pt idx="37">
                  <c:v>115.517615843304</c:v>
                </c:pt>
                <c:pt idx="38">
                  <c:v>115.352318475207</c:v>
                </c:pt>
                <c:pt idx="39">
                  <c:v>115.038495007553</c:v>
                </c:pt>
                <c:pt idx="40">
                  <c:v>114.616476229859</c:v>
                </c:pt>
                <c:pt idx="41">
                  <c:v>114.21474341806299</c:v>
                </c:pt>
                <c:pt idx="42">
                  <c:v>113.925344582213</c:v>
                </c:pt>
                <c:pt idx="43">
                  <c:v>113.79559241326299</c:v>
                </c:pt>
                <c:pt idx="44">
                  <c:v>113.855494902109</c:v>
                </c:pt>
                <c:pt idx="45">
                  <c:v>114.16250358545599</c:v>
                </c:pt>
                <c:pt idx="46">
                  <c:v>114.68447604701301</c:v>
                </c:pt>
                <c:pt idx="47">
                  <c:v>115.19834357091101</c:v>
                </c:pt>
                <c:pt idx="48">
                  <c:v>115.544333099976</c:v>
                </c:pt>
                <c:pt idx="49">
                  <c:v>115.70905795271101</c:v>
                </c:pt>
                <c:pt idx="50">
                  <c:v>115.756828060888</c:v>
                </c:pt>
                <c:pt idx="51">
                  <c:v>115.791637199531</c:v>
                </c:pt>
                <c:pt idx="52">
                  <c:v>115.83345449488</c:v>
                </c:pt>
                <c:pt idx="53">
                  <c:v>115.94207768655301</c:v>
                </c:pt>
                <c:pt idx="54">
                  <c:v>116.125789871995</c:v>
                </c:pt>
                <c:pt idx="55">
                  <c:v>116.41056873353899</c:v>
                </c:pt>
                <c:pt idx="56">
                  <c:v>116.724649654697</c:v>
                </c:pt>
                <c:pt idx="57">
                  <c:v>116.992611801679</c:v>
                </c:pt>
                <c:pt idx="58">
                  <c:v>117.16481511812199</c:v>
                </c:pt>
                <c:pt idx="59">
                  <c:v>117.263669747069</c:v>
                </c:pt>
                <c:pt idx="60">
                  <c:v>117.240455356474</c:v>
                </c:pt>
                <c:pt idx="61">
                  <c:v>117.109771613541</c:v>
                </c:pt>
                <c:pt idx="62">
                  <c:v>116.988088610983</c:v>
                </c:pt>
                <c:pt idx="63">
                  <c:v>116.934580556239</c:v>
                </c:pt>
                <c:pt idx="64">
                  <c:v>117.046261913686</c:v>
                </c:pt>
                <c:pt idx="65">
                  <c:v>117.344154220806</c:v>
                </c:pt>
                <c:pt idx="66">
                  <c:v>117.626388843233</c:v>
                </c:pt>
                <c:pt idx="67">
                  <c:v>117.693170553472</c:v>
                </c:pt>
                <c:pt idx="68">
                  <c:v>117.498725368916</c:v>
                </c:pt>
                <c:pt idx="69">
                  <c:v>117.14435708895201</c:v>
                </c:pt>
                <c:pt idx="70">
                  <c:v>116.90513422111999</c:v>
                </c:pt>
                <c:pt idx="71">
                  <c:v>116.994778740632</c:v>
                </c:pt>
                <c:pt idx="72">
                  <c:v>117.470514823933</c:v>
                </c:pt>
                <c:pt idx="73">
                  <c:v>118.103002843306</c:v>
                </c:pt>
                <c:pt idx="74">
                  <c:v>118.62503011243901</c:v>
                </c:pt>
                <c:pt idx="75">
                  <c:v>118.86806154267801</c:v>
                </c:pt>
                <c:pt idx="76">
                  <c:v>118.750863805685</c:v>
                </c:pt>
                <c:pt idx="77">
                  <c:v>118.329874838764</c:v>
                </c:pt>
                <c:pt idx="78">
                  <c:v>117.752979609421</c:v>
                </c:pt>
                <c:pt idx="79">
                  <c:v>117.066960404768</c:v>
                </c:pt>
                <c:pt idx="80">
                  <c:v>116.370949609894</c:v>
                </c:pt>
                <c:pt idx="81">
                  <c:v>115.67829039595</c:v>
                </c:pt>
                <c:pt idx="82">
                  <c:v>114.99003312292299</c:v>
                </c:pt>
                <c:pt idx="83">
                  <c:v>114.32171042437</c:v>
                </c:pt>
                <c:pt idx="84">
                  <c:v>113.72831124060799</c:v>
                </c:pt>
                <c:pt idx="85">
                  <c:v>113.14632706985201</c:v>
                </c:pt>
                <c:pt idx="86">
                  <c:v>112.49859063129</c:v>
                </c:pt>
                <c:pt idx="87">
                  <c:v>111.64231462737401</c:v>
                </c:pt>
                <c:pt idx="88">
                  <c:v>110.661920554425</c:v>
                </c:pt>
                <c:pt idx="89">
                  <c:v>109.72487140182599</c:v>
                </c:pt>
                <c:pt idx="90">
                  <c:v>109.11759178623601</c:v>
                </c:pt>
                <c:pt idx="91">
                  <c:v>109.041252634028</c:v>
                </c:pt>
                <c:pt idx="92">
                  <c:v>109.404787675569</c:v>
                </c:pt>
                <c:pt idx="93">
                  <c:v>110.066458833562</c:v>
                </c:pt>
                <c:pt idx="94">
                  <c:v>110.775092830799</c:v>
                </c:pt>
                <c:pt idx="95">
                  <c:v>111.20937506251499</c:v>
                </c:pt>
                <c:pt idx="96">
                  <c:v>111.176026141093</c:v>
                </c:pt>
                <c:pt idx="97">
                  <c:v>110.76035749237499</c:v>
                </c:pt>
                <c:pt idx="98">
                  <c:v>110.282199878095</c:v>
                </c:pt>
                <c:pt idx="99">
                  <c:v>110.041302546674</c:v>
                </c:pt>
                <c:pt idx="100">
                  <c:v>110.12156396418401</c:v>
                </c:pt>
                <c:pt idx="101">
                  <c:v>110.52745975157001</c:v>
                </c:pt>
                <c:pt idx="102">
                  <c:v>111.07929470531199</c:v>
                </c:pt>
                <c:pt idx="103">
                  <c:v>111.672903543155</c:v>
                </c:pt>
                <c:pt idx="104">
                  <c:v>112.32069307762499</c:v>
                </c:pt>
                <c:pt idx="105">
                  <c:v>113.016739117569</c:v>
                </c:pt>
                <c:pt idx="106">
                  <c:v>113.82925817436499</c:v>
                </c:pt>
                <c:pt idx="107">
                  <c:v>114.933986340822</c:v>
                </c:pt>
                <c:pt idx="108">
                  <c:v>116.321821475517</c:v>
                </c:pt>
                <c:pt idx="109">
                  <c:v>117.862942834257</c:v>
                </c:pt>
                <c:pt idx="110">
                  <c:v>119.24572527471</c:v>
                </c:pt>
                <c:pt idx="111">
                  <c:v>120.334139330246</c:v>
                </c:pt>
                <c:pt idx="112">
                  <c:v>121.08559797077</c:v>
                </c:pt>
                <c:pt idx="113">
                  <c:v>121.427176484784</c:v>
                </c:pt>
                <c:pt idx="114">
                  <c:v>121.477449818503</c:v>
                </c:pt>
                <c:pt idx="115">
                  <c:v>121.395175048414</c:v>
                </c:pt>
                <c:pt idx="116">
                  <c:v>121.254114307731</c:v>
                </c:pt>
                <c:pt idx="117">
                  <c:v>121.127859081951</c:v>
                </c:pt>
                <c:pt idx="118">
                  <c:v>120.984166787566</c:v>
                </c:pt>
                <c:pt idx="119">
                  <c:v>120.770430881894</c:v>
                </c:pt>
                <c:pt idx="120">
                  <c:v>120.507349782297</c:v>
                </c:pt>
              </c:numCache>
            </c:numRef>
          </c:val>
          <c:smooth val="0"/>
          <c:extLst>
            <c:ext xmlns:c16="http://schemas.microsoft.com/office/drawing/2014/chart" uri="{C3380CC4-5D6E-409C-BE32-E72D297353CC}">
              <c16:uniqueId val="{00000017-F704-45C6-96D0-AF1BDB989A48}"/>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max val="130"/>
          <c:min val="80"/>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15ED-4308-B42C-FD6A7C56CB7C}"/>
              </c:ext>
            </c:extLst>
          </c:dPt>
          <c:dPt>
            <c:idx val="1"/>
            <c:invertIfNegative val="0"/>
            <c:bubble3D val="0"/>
            <c:extLst>
              <c:ext xmlns:c16="http://schemas.microsoft.com/office/drawing/2014/chart" uri="{C3380CC4-5D6E-409C-BE32-E72D297353CC}">
                <c16:uniqueId val="{00000001-15ED-4308-B42C-FD6A7C56CB7C}"/>
              </c:ext>
            </c:extLst>
          </c:dPt>
          <c:dPt>
            <c:idx val="2"/>
            <c:invertIfNegative val="0"/>
            <c:bubble3D val="0"/>
            <c:extLst>
              <c:ext xmlns:c16="http://schemas.microsoft.com/office/drawing/2014/chart" uri="{C3380CC4-5D6E-409C-BE32-E72D297353CC}">
                <c16:uniqueId val="{00000002-15ED-4308-B42C-FD6A7C56CB7C}"/>
              </c:ext>
            </c:extLst>
          </c:dPt>
          <c:dPt>
            <c:idx val="3"/>
            <c:invertIfNegative val="0"/>
            <c:bubble3D val="0"/>
            <c:extLst>
              <c:ext xmlns:c16="http://schemas.microsoft.com/office/drawing/2014/chart" uri="{C3380CC4-5D6E-409C-BE32-E72D297353CC}">
                <c16:uniqueId val="{00000003-15ED-4308-B42C-FD6A7C56CB7C}"/>
              </c:ext>
            </c:extLst>
          </c:dPt>
          <c:dPt>
            <c:idx val="4"/>
            <c:invertIfNegative val="0"/>
            <c:bubble3D val="0"/>
            <c:extLst>
              <c:ext xmlns:c16="http://schemas.microsoft.com/office/drawing/2014/chart" uri="{C3380CC4-5D6E-409C-BE32-E72D297353CC}">
                <c16:uniqueId val="{00000004-15ED-4308-B42C-FD6A7C56CB7C}"/>
              </c:ext>
            </c:extLst>
          </c:dPt>
          <c:dPt>
            <c:idx val="5"/>
            <c:invertIfNegative val="0"/>
            <c:bubble3D val="0"/>
            <c:extLst>
              <c:ext xmlns:c16="http://schemas.microsoft.com/office/drawing/2014/chart" uri="{C3380CC4-5D6E-409C-BE32-E72D297353CC}">
                <c16:uniqueId val="{00000006-15ED-4308-B42C-FD6A7C56CB7C}"/>
              </c:ext>
            </c:extLst>
          </c:dPt>
          <c:dPt>
            <c:idx val="6"/>
            <c:invertIfNegative val="0"/>
            <c:bubble3D val="0"/>
            <c:extLst>
              <c:ext xmlns:c16="http://schemas.microsoft.com/office/drawing/2014/chart" uri="{C3380CC4-5D6E-409C-BE32-E72D297353CC}">
                <c16:uniqueId val="{00000007-15ED-4308-B42C-FD6A7C56CB7C}"/>
              </c:ext>
            </c:extLst>
          </c:dPt>
          <c:dPt>
            <c:idx val="7"/>
            <c:invertIfNegative val="0"/>
            <c:bubble3D val="0"/>
            <c:extLst>
              <c:ext xmlns:c16="http://schemas.microsoft.com/office/drawing/2014/chart" uri="{C3380CC4-5D6E-409C-BE32-E72D297353CC}">
                <c16:uniqueId val="{00000008-15ED-4308-B42C-FD6A7C56CB7C}"/>
              </c:ext>
            </c:extLst>
          </c:dPt>
          <c:dPt>
            <c:idx val="8"/>
            <c:invertIfNegative val="0"/>
            <c:bubble3D val="0"/>
            <c:extLst>
              <c:ext xmlns:c16="http://schemas.microsoft.com/office/drawing/2014/chart" uri="{C3380CC4-5D6E-409C-BE32-E72D297353CC}">
                <c16:uniqueId val="{00000009-15ED-4308-B42C-FD6A7C56CB7C}"/>
              </c:ext>
            </c:extLst>
          </c:dPt>
          <c:dPt>
            <c:idx val="9"/>
            <c:invertIfNegative val="0"/>
            <c:bubble3D val="0"/>
            <c:extLst>
              <c:ext xmlns:c16="http://schemas.microsoft.com/office/drawing/2014/chart" uri="{C3380CC4-5D6E-409C-BE32-E72D297353CC}">
                <c16:uniqueId val="{0000000A-15ED-4308-B42C-FD6A7C56CB7C}"/>
              </c:ext>
            </c:extLst>
          </c:dPt>
          <c:dPt>
            <c:idx val="10"/>
            <c:invertIfNegative val="0"/>
            <c:bubble3D val="0"/>
            <c:extLst>
              <c:ext xmlns:c16="http://schemas.microsoft.com/office/drawing/2014/chart" uri="{C3380CC4-5D6E-409C-BE32-E72D297353CC}">
                <c16:uniqueId val="{0000000B-15ED-4308-B42C-FD6A7C56CB7C}"/>
              </c:ext>
            </c:extLst>
          </c:dPt>
          <c:dPt>
            <c:idx val="11"/>
            <c:invertIfNegative val="0"/>
            <c:bubble3D val="0"/>
            <c:extLst>
              <c:ext xmlns:c16="http://schemas.microsoft.com/office/drawing/2014/chart" uri="{C3380CC4-5D6E-409C-BE32-E72D297353CC}">
                <c16:uniqueId val="{0000000C-15ED-4308-B42C-FD6A7C56CB7C}"/>
              </c:ext>
            </c:extLst>
          </c:dPt>
          <c:dPt>
            <c:idx val="12"/>
            <c:invertIfNegative val="0"/>
            <c:bubble3D val="0"/>
            <c:extLst>
              <c:ext xmlns:c16="http://schemas.microsoft.com/office/drawing/2014/chart" uri="{C3380CC4-5D6E-409C-BE32-E72D297353CC}">
                <c16:uniqueId val="{0000000D-15ED-4308-B42C-FD6A7C56CB7C}"/>
              </c:ext>
            </c:extLst>
          </c:dPt>
          <c:dPt>
            <c:idx val="13"/>
            <c:invertIfNegative val="0"/>
            <c:bubble3D val="0"/>
            <c:extLst>
              <c:ext xmlns:c16="http://schemas.microsoft.com/office/drawing/2014/chart" uri="{C3380CC4-5D6E-409C-BE32-E72D297353CC}">
                <c16:uniqueId val="{0000000E-15ED-4308-B42C-FD6A7C56CB7C}"/>
              </c:ext>
            </c:extLst>
          </c:dPt>
          <c:dPt>
            <c:idx val="14"/>
            <c:invertIfNegative val="0"/>
            <c:bubble3D val="0"/>
            <c:extLst>
              <c:ext xmlns:c16="http://schemas.microsoft.com/office/drawing/2014/chart" uri="{C3380CC4-5D6E-409C-BE32-E72D297353CC}">
                <c16:uniqueId val="{0000000F-15ED-4308-B42C-FD6A7C56CB7C}"/>
              </c:ext>
            </c:extLst>
          </c:dPt>
          <c:dPt>
            <c:idx val="15"/>
            <c:invertIfNegative val="0"/>
            <c:bubble3D val="0"/>
            <c:extLst>
              <c:ext xmlns:c16="http://schemas.microsoft.com/office/drawing/2014/chart" uri="{C3380CC4-5D6E-409C-BE32-E72D297353CC}">
                <c16:uniqueId val="{00000010-15ED-4308-B42C-FD6A7C56CB7C}"/>
              </c:ext>
            </c:extLst>
          </c:dPt>
          <c:dPt>
            <c:idx val="16"/>
            <c:invertIfNegative val="0"/>
            <c:bubble3D val="0"/>
            <c:extLst>
              <c:ext xmlns:c16="http://schemas.microsoft.com/office/drawing/2014/chart" uri="{C3380CC4-5D6E-409C-BE32-E72D297353CC}">
                <c16:uniqueId val="{00000011-15ED-4308-B42C-FD6A7C56CB7C}"/>
              </c:ext>
            </c:extLst>
          </c:dPt>
          <c:dPt>
            <c:idx val="17"/>
            <c:invertIfNegative val="0"/>
            <c:bubble3D val="0"/>
            <c:extLst>
              <c:ext xmlns:c16="http://schemas.microsoft.com/office/drawing/2014/chart" uri="{C3380CC4-5D6E-409C-BE32-E72D297353CC}">
                <c16:uniqueId val="{00000012-15ED-4308-B42C-FD6A7C56CB7C}"/>
              </c:ext>
            </c:extLst>
          </c:dPt>
          <c:dPt>
            <c:idx val="31"/>
            <c:invertIfNegative val="0"/>
            <c:bubble3D val="0"/>
            <c:extLst>
              <c:ext xmlns:c16="http://schemas.microsoft.com/office/drawing/2014/chart" uri="{C3380CC4-5D6E-409C-BE32-E72D297353CC}">
                <c16:uniqueId val="{00000014-15ED-4308-B42C-FD6A7C56CB7C}"/>
              </c:ext>
            </c:extLst>
          </c:dPt>
          <c:dLbls>
            <c:numFmt formatCode="0.0%" sourceLinked="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'F12'!$A$7:$A$38</c:f>
              <c:strCache>
                <c:ptCount val="32"/>
                <c:pt idx="0">
                  <c:v>Sinaloa</c:v>
                </c:pt>
                <c:pt idx="1">
                  <c:v>Tabasco</c:v>
                </c:pt>
                <c:pt idx="2">
                  <c:v>Sonora</c:v>
                </c:pt>
                <c:pt idx="3">
                  <c:v>Nayarit</c:v>
                </c:pt>
                <c:pt idx="4">
                  <c:v>Michoacán</c:v>
                </c:pt>
                <c:pt idx="5">
                  <c:v>Jalisco</c:v>
                </c:pt>
                <c:pt idx="6">
                  <c:v>Estado de México</c:v>
                </c:pt>
                <c:pt idx="7">
                  <c:v>Tamaulipas</c:v>
                </c:pt>
                <c:pt idx="8">
                  <c:v>Baja California</c:v>
                </c:pt>
                <c:pt idx="9">
                  <c:v>Colima</c:v>
                </c:pt>
                <c:pt idx="10">
                  <c:v>Guerrero</c:v>
                </c:pt>
                <c:pt idx="11">
                  <c:v>Durango</c:v>
                </c:pt>
                <c:pt idx="12">
                  <c:v>Hidalgo</c:v>
                </c:pt>
                <c:pt idx="13">
                  <c:v>San Luis Potosí</c:v>
                </c:pt>
                <c:pt idx="14">
                  <c:v>Morelos</c:v>
                </c:pt>
                <c:pt idx="15">
                  <c:v>Ciudad de México</c:v>
                </c:pt>
                <c:pt idx="16">
                  <c:v>Zacatecas</c:v>
                </c:pt>
                <c:pt idx="17">
                  <c:v>Quintana Roo</c:v>
                </c:pt>
                <c:pt idx="18">
                  <c:v>Campeche</c:v>
                </c:pt>
                <c:pt idx="19">
                  <c:v>Nuevo León</c:v>
                </c:pt>
                <c:pt idx="20">
                  <c:v>Querétaro</c:v>
                </c:pt>
                <c:pt idx="21">
                  <c:v>Guanajuato</c:v>
                </c:pt>
                <c:pt idx="22">
                  <c:v>Oaxaca</c:v>
                </c:pt>
                <c:pt idx="23">
                  <c:v>Coahuila</c:v>
                </c:pt>
                <c:pt idx="24">
                  <c:v>Veracruz</c:v>
                </c:pt>
                <c:pt idx="25">
                  <c:v>Chihuahua</c:v>
                </c:pt>
                <c:pt idx="26">
                  <c:v>Yucatán</c:v>
                </c:pt>
                <c:pt idx="27">
                  <c:v>Tlaxcala</c:v>
                </c:pt>
                <c:pt idx="28">
                  <c:v>Aguascalientes</c:v>
                </c:pt>
                <c:pt idx="29">
                  <c:v>Puebla</c:v>
                </c:pt>
                <c:pt idx="30">
                  <c:v>Baja California Sur</c:v>
                </c:pt>
                <c:pt idx="31">
                  <c:v>Chiapas</c:v>
                </c:pt>
              </c:strCache>
            </c:strRef>
          </c:cat>
          <c:val>
            <c:numRef>
              <c:f>'F12'!$F$7:$F$38</c:f>
              <c:numCache>
                <c:formatCode>0.0%</c:formatCode>
                <c:ptCount val="32"/>
                <c:pt idx="0">
                  <c:v>-3.9577502733485592E-2</c:v>
                </c:pt>
                <c:pt idx="1">
                  <c:v>-3.6928911309076606E-2</c:v>
                </c:pt>
                <c:pt idx="2">
                  <c:v>1.6216695747595322E-2</c:v>
                </c:pt>
                <c:pt idx="3">
                  <c:v>3.5517859629023096E-2</c:v>
                </c:pt>
                <c:pt idx="4">
                  <c:v>3.9516980998041129E-2</c:v>
                </c:pt>
                <c:pt idx="5">
                  <c:v>4.5196849370509939E-2</c:v>
                </c:pt>
                <c:pt idx="6">
                  <c:v>5.3124766852272742E-2</c:v>
                </c:pt>
                <c:pt idx="7">
                  <c:v>6.5136147914281572E-2</c:v>
                </c:pt>
                <c:pt idx="8">
                  <c:v>6.570675698763262E-2</c:v>
                </c:pt>
                <c:pt idx="9">
                  <c:v>7.6511205352829403E-2</c:v>
                </c:pt>
                <c:pt idx="10">
                  <c:v>7.7022403315526677E-2</c:v>
                </c:pt>
                <c:pt idx="11">
                  <c:v>7.7922110888056118E-2</c:v>
                </c:pt>
                <c:pt idx="12">
                  <c:v>8.3970545084589787E-2</c:v>
                </c:pt>
                <c:pt idx="13">
                  <c:v>8.4171448696510609E-2</c:v>
                </c:pt>
                <c:pt idx="14">
                  <c:v>8.6536865391521056E-2</c:v>
                </c:pt>
                <c:pt idx="15">
                  <c:v>8.968830786116877E-2</c:v>
                </c:pt>
                <c:pt idx="16">
                  <c:v>9.2368543833038164E-2</c:v>
                </c:pt>
                <c:pt idx="17">
                  <c:v>9.8070174820286571E-2</c:v>
                </c:pt>
                <c:pt idx="18">
                  <c:v>0.10338265322706941</c:v>
                </c:pt>
                <c:pt idx="19">
                  <c:v>0.10347015129268566</c:v>
                </c:pt>
                <c:pt idx="20">
                  <c:v>0.11295626337612474</c:v>
                </c:pt>
                <c:pt idx="21">
                  <c:v>0.1200827460810876</c:v>
                </c:pt>
                <c:pt idx="22">
                  <c:v>0.13001813440961429</c:v>
                </c:pt>
                <c:pt idx="23">
                  <c:v>0.14515878375001035</c:v>
                </c:pt>
                <c:pt idx="24">
                  <c:v>0.15247971293938112</c:v>
                </c:pt>
                <c:pt idx="25">
                  <c:v>0.15366645046975025</c:v>
                </c:pt>
                <c:pt idx="26">
                  <c:v>0.16132869075839884</c:v>
                </c:pt>
                <c:pt idx="27">
                  <c:v>0.16189300557949715</c:v>
                </c:pt>
                <c:pt idx="28">
                  <c:v>0.19610313429820359</c:v>
                </c:pt>
                <c:pt idx="29">
                  <c:v>0.2108111249308291</c:v>
                </c:pt>
                <c:pt idx="30">
                  <c:v>0.5800621949413618</c:v>
                </c:pt>
                <c:pt idx="31">
                  <c:v>0.58641959032105762</c:v>
                </c:pt>
              </c:numCache>
            </c:numRef>
          </c:val>
          <c:extLst>
            <c:ext xmlns:c16="http://schemas.microsoft.com/office/drawing/2014/chart" uri="{C3380CC4-5D6E-409C-BE32-E72D297353CC}">
              <c16:uniqueId val="{00000015-15ED-4308-B42C-FD6A7C56CB7C}"/>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min val="-0.15000000000000002"/>
        </c:scaling>
        <c:delete val="0"/>
        <c:axPos val="b"/>
        <c:numFmt formatCode="0.0%" sourceLinked="1"/>
        <c:majorTickMark val="out"/>
        <c:minorTickMark val="none"/>
        <c:tickLblPos val="nextTo"/>
        <c:crossAx val="365567288"/>
        <c:crosses val="autoZero"/>
        <c:crossBetween val="between"/>
      </c:valAx>
    </c:plotArea>
    <c:plotVisOnly val="1"/>
    <c:dispBlanksAs val="gap"/>
    <c:showDLblsOverMax val="0"/>
  </c:chart>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12F1-44D5-924E-0F3A6105169F}"/>
              </c:ext>
            </c:extLst>
          </c:dPt>
          <c:dPt>
            <c:idx val="1"/>
            <c:invertIfNegative val="0"/>
            <c:bubble3D val="0"/>
            <c:spPr>
              <a:solidFill>
                <a:srgbClr val="7C878E"/>
              </a:solidFill>
              <a:ln>
                <a:noFill/>
              </a:ln>
              <a:effectLst/>
            </c:spPr>
            <c:extLst>
              <c:ext xmlns:c16="http://schemas.microsoft.com/office/drawing/2014/chart" uri="{C3380CC4-5D6E-409C-BE32-E72D297353CC}">
                <c16:uniqueId val="{00000003-12F1-44D5-924E-0F3A6105169F}"/>
              </c:ext>
            </c:extLst>
          </c:dPt>
          <c:dPt>
            <c:idx val="2"/>
            <c:invertIfNegative val="0"/>
            <c:bubble3D val="0"/>
            <c:spPr>
              <a:solidFill>
                <a:srgbClr val="7C878E"/>
              </a:solidFill>
              <a:ln>
                <a:noFill/>
              </a:ln>
              <a:effectLst/>
            </c:spPr>
            <c:extLst>
              <c:ext xmlns:c16="http://schemas.microsoft.com/office/drawing/2014/chart" uri="{C3380CC4-5D6E-409C-BE32-E72D297353CC}">
                <c16:uniqueId val="{00000005-12F1-44D5-924E-0F3A6105169F}"/>
              </c:ext>
            </c:extLst>
          </c:dPt>
          <c:dPt>
            <c:idx val="3"/>
            <c:invertIfNegative val="0"/>
            <c:bubble3D val="0"/>
            <c:spPr>
              <a:solidFill>
                <a:srgbClr val="7C878E"/>
              </a:solidFill>
              <a:ln>
                <a:noFill/>
              </a:ln>
              <a:effectLst/>
            </c:spPr>
            <c:extLst>
              <c:ext xmlns:c16="http://schemas.microsoft.com/office/drawing/2014/chart" uri="{C3380CC4-5D6E-409C-BE32-E72D297353CC}">
                <c16:uniqueId val="{00000007-12F1-44D5-924E-0F3A6105169F}"/>
              </c:ext>
            </c:extLst>
          </c:dPt>
          <c:dPt>
            <c:idx val="4"/>
            <c:invertIfNegative val="0"/>
            <c:bubble3D val="0"/>
            <c:spPr>
              <a:solidFill>
                <a:srgbClr val="7C878E"/>
              </a:solidFill>
              <a:ln>
                <a:noFill/>
              </a:ln>
              <a:effectLst/>
            </c:spPr>
            <c:extLst>
              <c:ext xmlns:c16="http://schemas.microsoft.com/office/drawing/2014/chart" uri="{C3380CC4-5D6E-409C-BE32-E72D297353CC}">
                <c16:uniqueId val="{00000009-12F1-44D5-924E-0F3A6105169F}"/>
              </c:ext>
            </c:extLst>
          </c:dPt>
          <c:dPt>
            <c:idx val="5"/>
            <c:invertIfNegative val="0"/>
            <c:bubble3D val="0"/>
            <c:spPr>
              <a:solidFill>
                <a:srgbClr val="7C878E"/>
              </a:solidFill>
              <a:ln>
                <a:noFill/>
              </a:ln>
              <a:effectLst/>
            </c:spPr>
            <c:extLst>
              <c:ext xmlns:c16="http://schemas.microsoft.com/office/drawing/2014/chart" uri="{C3380CC4-5D6E-409C-BE32-E72D297353CC}">
                <c16:uniqueId val="{0000000B-12F1-44D5-924E-0F3A6105169F}"/>
              </c:ext>
            </c:extLst>
          </c:dPt>
          <c:dPt>
            <c:idx val="6"/>
            <c:invertIfNegative val="0"/>
            <c:bubble3D val="0"/>
            <c:spPr>
              <a:solidFill>
                <a:srgbClr val="7C878E"/>
              </a:solidFill>
              <a:ln>
                <a:noFill/>
              </a:ln>
              <a:effectLst/>
            </c:spPr>
            <c:extLst>
              <c:ext xmlns:c16="http://schemas.microsoft.com/office/drawing/2014/chart" uri="{C3380CC4-5D6E-409C-BE32-E72D297353CC}">
                <c16:uniqueId val="{0000000D-12F1-44D5-924E-0F3A6105169F}"/>
              </c:ext>
            </c:extLst>
          </c:dPt>
          <c:dPt>
            <c:idx val="7"/>
            <c:invertIfNegative val="0"/>
            <c:bubble3D val="0"/>
            <c:spPr>
              <a:solidFill>
                <a:srgbClr val="7C878E"/>
              </a:solidFill>
              <a:ln>
                <a:noFill/>
              </a:ln>
              <a:effectLst/>
            </c:spPr>
            <c:extLst>
              <c:ext xmlns:c16="http://schemas.microsoft.com/office/drawing/2014/chart" uri="{C3380CC4-5D6E-409C-BE32-E72D297353CC}">
                <c16:uniqueId val="{0000000F-12F1-44D5-924E-0F3A6105169F}"/>
              </c:ext>
            </c:extLst>
          </c:dPt>
          <c:dPt>
            <c:idx val="8"/>
            <c:invertIfNegative val="0"/>
            <c:bubble3D val="0"/>
            <c:spPr>
              <a:solidFill>
                <a:srgbClr val="7C878E"/>
              </a:solidFill>
              <a:ln>
                <a:noFill/>
              </a:ln>
              <a:effectLst/>
            </c:spPr>
            <c:extLst>
              <c:ext xmlns:c16="http://schemas.microsoft.com/office/drawing/2014/chart" uri="{C3380CC4-5D6E-409C-BE32-E72D297353CC}">
                <c16:uniqueId val="{00000011-12F1-44D5-924E-0F3A6105169F}"/>
              </c:ext>
            </c:extLst>
          </c:dPt>
          <c:dPt>
            <c:idx val="9"/>
            <c:invertIfNegative val="0"/>
            <c:bubble3D val="0"/>
            <c:spPr>
              <a:solidFill>
                <a:srgbClr val="7C878E"/>
              </a:solidFill>
              <a:ln>
                <a:noFill/>
              </a:ln>
              <a:effectLst/>
            </c:spPr>
            <c:extLst>
              <c:ext xmlns:c16="http://schemas.microsoft.com/office/drawing/2014/chart" uri="{C3380CC4-5D6E-409C-BE32-E72D297353CC}">
                <c16:uniqueId val="{00000013-12F1-44D5-924E-0F3A6105169F}"/>
              </c:ext>
            </c:extLst>
          </c:dPt>
          <c:dPt>
            <c:idx val="10"/>
            <c:invertIfNegative val="0"/>
            <c:bubble3D val="0"/>
            <c:spPr>
              <a:solidFill>
                <a:srgbClr val="7C878E"/>
              </a:solidFill>
              <a:ln>
                <a:noFill/>
              </a:ln>
              <a:effectLst/>
            </c:spPr>
            <c:extLst>
              <c:ext xmlns:c16="http://schemas.microsoft.com/office/drawing/2014/chart" uri="{C3380CC4-5D6E-409C-BE32-E72D297353CC}">
                <c16:uniqueId val="{00000015-12F1-44D5-924E-0F3A6105169F}"/>
              </c:ext>
            </c:extLst>
          </c:dPt>
          <c:dPt>
            <c:idx val="11"/>
            <c:invertIfNegative val="0"/>
            <c:bubble3D val="0"/>
            <c:spPr>
              <a:solidFill>
                <a:srgbClr val="7C878E"/>
              </a:solidFill>
              <a:ln>
                <a:noFill/>
              </a:ln>
              <a:effectLst/>
            </c:spPr>
            <c:extLst>
              <c:ext xmlns:c16="http://schemas.microsoft.com/office/drawing/2014/chart" uri="{C3380CC4-5D6E-409C-BE32-E72D297353CC}">
                <c16:uniqueId val="{00000017-12F1-44D5-924E-0F3A6105169F}"/>
              </c:ext>
            </c:extLst>
          </c:dPt>
          <c:dPt>
            <c:idx val="12"/>
            <c:invertIfNegative val="0"/>
            <c:bubble3D val="0"/>
            <c:spPr>
              <a:solidFill>
                <a:srgbClr val="7C878E"/>
              </a:solidFill>
              <a:ln>
                <a:noFill/>
              </a:ln>
              <a:effectLst/>
            </c:spPr>
            <c:extLst>
              <c:ext xmlns:c16="http://schemas.microsoft.com/office/drawing/2014/chart" uri="{C3380CC4-5D6E-409C-BE32-E72D297353CC}">
                <c16:uniqueId val="{00000019-12F1-44D5-924E-0F3A6105169F}"/>
              </c:ext>
            </c:extLst>
          </c:dPt>
          <c:dPt>
            <c:idx val="13"/>
            <c:invertIfNegative val="0"/>
            <c:bubble3D val="0"/>
            <c:spPr>
              <a:solidFill>
                <a:srgbClr val="7C878E"/>
              </a:solidFill>
              <a:ln>
                <a:noFill/>
              </a:ln>
              <a:effectLst/>
            </c:spPr>
            <c:extLst>
              <c:ext xmlns:c16="http://schemas.microsoft.com/office/drawing/2014/chart" uri="{C3380CC4-5D6E-409C-BE32-E72D297353CC}">
                <c16:uniqueId val="{0000001B-12F1-44D5-924E-0F3A6105169F}"/>
              </c:ext>
            </c:extLst>
          </c:dPt>
          <c:dPt>
            <c:idx val="14"/>
            <c:invertIfNegative val="0"/>
            <c:bubble3D val="0"/>
            <c:spPr>
              <a:solidFill>
                <a:srgbClr val="7C878E"/>
              </a:solidFill>
              <a:ln>
                <a:noFill/>
              </a:ln>
              <a:effectLst/>
            </c:spPr>
            <c:extLst>
              <c:ext xmlns:c16="http://schemas.microsoft.com/office/drawing/2014/chart" uri="{C3380CC4-5D6E-409C-BE32-E72D297353CC}">
                <c16:uniqueId val="{0000001D-12F1-44D5-924E-0F3A6105169F}"/>
              </c:ext>
            </c:extLst>
          </c:dPt>
          <c:dPt>
            <c:idx val="15"/>
            <c:invertIfNegative val="0"/>
            <c:bubble3D val="0"/>
            <c:spPr>
              <a:solidFill>
                <a:srgbClr val="7C878E"/>
              </a:solidFill>
              <a:ln>
                <a:noFill/>
              </a:ln>
              <a:effectLst/>
            </c:spPr>
            <c:extLst>
              <c:ext xmlns:c16="http://schemas.microsoft.com/office/drawing/2014/chart" uri="{C3380CC4-5D6E-409C-BE32-E72D297353CC}">
                <c16:uniqueId val="{0000001F-12F1-44D5-924E-0F3A6105169F}"/>
              </c:ext>
            </c:extLst>
          </c:dPt>
          <c:dPt>
            <c:idx val="16"/>
            <c:invertIfNegative val="0"/>
            <c:bubble3D val="0"/>
            <c:spPr>
              <a:solidFill>
                <a:srgbClr val="FBBB27"/>
              </a:solidFill>
              <a:ln>
                <a:noFill/>
              </a:ln>
              <a:effectLst/>
            </c:spPr>
            <c:extLst>
              <c:ext xmlns:c16="http://schemas.microsoft.com/office/drawing/2014/chart" uri="{C3380CC4-5D6E-409C-BE32-E72D297353CC}">
                <c16:uniqueId val="{00000021-12F1-44D5-924E-0F3A6105169F}"/>
              </c:ext>
            </c:extLst>
          </c:dPt>
          <c:dPt>
            <c:idx val="17"/>
            <c:invertIfNegative val="0"/>
            <c:bubble3D val="0"/>
            <c:spPr>
              <a:solidFill>
                <a:srgbClr val="7C878E"/>
              </a:solidFill>
              <a:ln>
                <a:noFill/>
              </a:ln>
              <a:effectLst/>
            </c:spPr>
            <c:extLst>
              <c:ext xmlns:c16="http://schemas.microsoft.com/office/drawing/2014/chart" uri="{C3380CC4-5D6E-409C-BE32-E72D297353CC}">
                <c16:uniqueId val="{00000023-12F1-44D5-924E-0F3A6105169F}"/>
              </c:ext>
            </c:extLst>
          </c:dPt>
          <c:dPt>
            <c:idx val="18"/>
            <c:invertIfNegative val="0"/>
            <c:bubble3D val="0"/>
            <c:spPr>
              <a:solidFill>
                <a:srgbClr val="95682B"/>
              </a:solidFill>
              <a:ln>
                <a:noFill/>
              </a:ln>
              <a:effectLst/>
            </c:spPr>
            <c:extLst>
              <c:ext xmlns:c16="http://schemas.microsoft.com/office/drawing/2014/chart" uri="{C3380CC4-5D6E-409C-BE32-E72D297353CC}">
                <c16:uniqueId val="{00000025-12F1-44D5-924E-0F3A6105169F}"/>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'F114'!$A$6:$A$38</c:f>
              <c:strCache>
                <c:ptCount val="33"/>
                <c:pt idx="0">
                  <c:v>Guerrero</c:v>
                </c:pt>
                <c:pt idx="1">
                  <c:v>Sinaloa</c:v>
                </c:pt>
                <c:pt idx="2">
                  <c:v>Campeche</c:v>
                </c:pt>
                <c:pt idx="3">
                  <c:v>Yucatán</c:v>
                </c:pt>
                <c:pt idx="4">
                  <c:v>Tamaulipas</c:v>
                </c:pt>
                <c:pt idx="5">
                  <c:v>Aguascalientes</c:v>
                </c:pt>
                <c:pt idx="6">
                  <c:v>Morelos</c:v>
                </c:pt>
                <c:pt idx="7">
                  <c:v>Coahuila</c:v>
                </c:pt>
                <c:pt idx="8">
                  <c:v>Durango</c:v>
                </c:pt>
                <c:pt idx="9">
                  <c:v>Zacatecas</c:v>
                </c:pt>
                <c:pt idx="10">
                  <c:v>Sonora</c:v>
                </c:pt>
                <c:pt idx="11">
                  <c:v>Colima</c:v>
                </c:pt>
                <c:pt idx="12">
                  <c:v>Tabasco</c:v>
                </c:pt>
                <c:pt idx="13">
                  <c:v>Chiapas</c:v>
                </c:pt>
                <c:pt idx="14">
                  <c:v>Estado de México</c:v>
                </c:pt>
                <c:pt idx="15">
                  <c:v>Veracruz</c:v>
                </c:pt>
                <c:pt idx="16">
                  <c:v>Jalisco</c:v>
                </c:pt>
                <c:pt idx="17">
                  <c:v>Nuevo León</c:v>
                </c:pt>
                <c:pt idx="18">
                  <c:v>Nacional</c:v>
                </c:pt>
                <c:pt idx="19">
                  <c:v>Baja California</c:v>
                </c:pt>
                <c:pt idx="20">
                  <c:v>Ciudad de México</c:v>
                </c:pt>
                <c:pt idx="21">
                  <c:v>Puebla</c:v>
                </c:pt>
                <c:pt idx="22">
                  <c:v>San Luis Potosí</c:v>
                </c:pt>
                <c:pt idx="23">
                  <c:v>Michoacán</c:v>
                </c:pt>
                <c:pt idx="24">
                  <c:v>Nayarit</c:v>
                </c:pt>
                <c:pt idx="25">
                  <c:v>Chihuahua</c:v>
                </c:pt>
                <c:pt idx="26">
                  <c:v>Querétaro</c:v>
                </c:pt>
                <c:pt idx="27">
                  <c:v>Tlaxcala</c:v>
                </c:pt>
                <c:pt idx="28">
                  <c:v>Hidalgo</c:v>
                </c:pt>
                <c:pt idx="29">
                  <c:v>Guanajuato</c:v>
                </c:pt>
                <c:pt idx="30">
                  <c:v>Quintana Roo</c:v>
                </c:pt>
                <c:pt idx="31">
                  <c:v>Baja California Sur</c:v>
                </c:pt>
                <c:pt idx="32">
                  <c:v>Oaxaca</c:v>
                </c:pt>
              </c:strCache>
            </c:strRef>
          </c:cat>
          <c:val>
            <c:numRef>
              <c:f>'F114'!$B$6:$B$38</c:f>
              <c:numCache>
                <c:formatCode>0.0</c:formatCode>
                <c:ptCount val="33"/>
                <c:pt idx="0">
                  <c:v>-11.811037785533999</c:v>
                </c:pt>
                <c:pt idx="1">
                  <c:v>-7.6323968382320002</c:v>
                </c:pt>
                <c:pt idx="2">
                  <c:v>-6.5088020689080004</c:v>
                </c:pt>
                <c:pt idx="3">
                  <c:v>-5.2771287927079999</c:v>
                </c:pt>
                <c:pt idx="4">
                  <c:v>-3.30142291171</c:v>
                </c:pt>
                <c:pt idx="5">
                  <c:v>-2.2545347602780001</c:v>
                </c:pt>
                <c:pt idx="6">
                  <c:v>-2.2523599435800001</c:v>
                </c:pt>
                <c:pt idx="7">
                  <c:v>-1.7828878028290001</c:v>
                </c:pt>
                <c:pt idx="8">
                  <c:v>-1.6098400770729999</c:v>
                </c:pt>
                <c:pt idx="9">
                  <c:v>-1.5251565647459999</c:v>
                </c:pt>
                <c:pt idx="10">
                  <c:v>-1.2811978348540001</c:v>
                </c:pt>
                <c:pt idx="11">
                  <c:v>-0.57217025621499995</c:v>
                </c:pt>
                <c:pt idx="12">
                  <c:v>-0.208499307577</c:v>
                </c:pt>
                <c:pt idx="13">
                  <c:v>1.2077482140569999</c:v>
                </c:pt>
                <c:pt idx="14">
                  <c:v>1.2400264262509999</c:v>
                </c:pt>
                <c:pt idx="15">
                  <c:v>1.43986068829</c:v>
                </c:pt>
                <c:pt idx="16">
                  <c:v>1.7139868544729999</c:v>
                </c:pt>
                <c:pt idx="17">
                  <c:v>1.920836960857</c:v>
                </c:pt>
                <c:pt idx="18">
                  <c:v>2.4296501372939998</c:v>
                </c:pt>
                <c:pt idx="19">
                  <c:v>3.103903859911</c:v>
                </c:pt>
                <c:pt idx="20">
                  <c:v>4.6372019990510003</c:v>
                </c:pt>
                <c:pt idx="21">
                  <c:v>5.0400003180640001</c:v>
                </c:pt>
                <c:pt idx="22">
                  <c:v>5.0833338682339999</c:v>
                </c:pt>
                <c:pt idx="23">
                  <c:v>6.1340488445950001</c:v>
                </c:pt>
                <c:pt idx="24">
                  <c:v>6.8057705837029996</c:v>
                </c:pt>
                <c:pt idx="25">
                  <c:v>7.5680840601290003</c:v>
                </c:pt>
                <c:pt idx="26">
                  <c:v>9.0930558198129994</c:v>
                </c:pt>
                <c:pt idx="27">
                  <c:v>9.7645137652660008</c:v>
                </c:pt>
                <c:pt idx="28">
                  <c:v>10.286827538958001</c:v>
                </c:pt>
                <c:pt idx="29">
                  <c:v>10.305460750906001</c:v>
                </c:pt>
                <c:pt idx="30">
                  <c:v>18.159673254089</c:v>
                </c:pt>
                <c:pt idx="31">
                  <c:v>23.008680833025</c:v>
                </c:pt>
                <c:pt idx="32">
                  <c:v>28.073941722890002</c:v>
                </c:pt>
              </c:numCache>
            </c:numRef>
          </c:val>
          <c:extLst>
            <c:ext xmlns:c16="http://schemas.microsoft.com/office/drawing/2014/chart" uri="{C3380CC4-5D6E-409C-BE32-E72D297353CC}">
              <c16:uniqueId val="{00000026-12F1-44D5-924E-0F3A6105169F}"/>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CD0E-4D4F-8A40-1B6DF6098234}"/>
              </c:ext>
            </c:extLst>
          </c:dPt>
          <c:dPt>
            <c:idx val="1"/>
            <c:invertIfNegative val="0"/>
            <c:bubble3D val="0"/>
            <c:spPr>
              <a:solidFill>
                <a:srgbClr val="7C878E"/>
              </a:solidFill>
              <a:ln>
                <a:noFill/>
              </a:ln>
              <a:effectLst/>
            </c:spPr>
            <c:extLst>
              <c:ext xmlns:c16="http://schemas.microsoft.com/office/drawing/2014/chart" uri="{C3380CC4-5D6E-409C-BE32-E72D297353CC}">
                <c16:uniqueId val="{00000003-CD0E-4D4F-8A40-1B6DF6098234}"/>
              </c:ext>
            </c:extLst>
          </c:dPt>
          <c:dPt>
            <c:idx val="2"/>
            <c:invertIfNegative val="0"/>
            <c:bubble3D val="0"/>
            <c:spPr>
              <a:solidFill>
                <a:srgbClr val="7C878E"/>
              </a:solidFill>
              <a:ln>
                <a:noFill/>
              </a:ln>
              <a:effectLst/>
            </c:spPr>
            <c:extLst>
              <c:ext xmlns:c16="http://schemas.microsoft.com/office/drawing/2014/chart" uri="{C3380CC4-5D6E-409C-BE32-E72D297353CC}">
                <c16:uniqueId val="{00000005-CD0E-4D4F-8A40-1B6DF6098234}"/>
              </c:ext>
            </c:extLst>
          </c:dPt>
          <c:dPt>
            <c:idx val="3"/>
            <c:invertIfNegative val="0"/>
            <c:bubble3D val="0"/>
            <c:spPr>
              <a:solidFill>
                <a:srgbClr val="7C878E"/>
              </a:solidFill>
              <a:ln>
                <a:noFill/>
              </a:ln>
              <a:effectLst/>
            </c:spPr>
            <c:extLst>
              <c:ext xmlns:c16="http://schemas.microsoft.com/office/drawing/2014/chart" uri="{C3380CC4-5D6E-409C-BE32-E72D297353CC}">
                <c16:uniqueId val="{00000007-CD0E-4D4F-8A40-1B6DF6098234}"/>
              </c:ext>
            </c:extLst>
          </c:dPt>
          <c:dPt>
            <c:idx val="4"/>
            <c:invertIfNegative val="0"/>
            <c:bubble3D val="0"/>
            <c:spPr>
              <a:solidFill>
                <a:srgbClr val="FBBB27"/>
              </a:solidFill>
              <a:ln>
                <a:noFill/>
              </a:ln>
              <a:effectLst/>
            </c:spPr>
            <c:extLst>
              <c:ext xmlns:c16="http://schemas.microsoft.com/office/drawing/2014/chart" uri="{C3380CC4-5D6E-409C-BE32-E72D297353CC}">
                <c16:uniqueId val="{00000009-CD0E-4D4F-8A40-1B6DF6098234}"/>
              </c:ext>
            </c:extLst>
          </c:dPt>
          <c:dPt>
            <c:idx val="5"/>
            <c:invertIfNegative val="0"/>
            <c:bubble3D val="0"/>
            <c:spPr>
              <a:solidFill>
                <a:srgbClr val="7C878E"/>
              </a:solidFill>
              <a:ln>
                <a:noFill/>
              </a:ln>
              <a:effectLst/>
            </c:spPr>
            <c:extLst>
              <c:ext xmlns:c16="http://schemas.microsoft.com/office/drawing/2014/chart" uri="{C3380CC4-5D6E-409C-BE32-E72D297353CC}">
                <c16:uniqueId val="{0000000B-CD0E-4D4F-8A40-1B6DF6098234}"/>
              </c:ext>
            </c:extLst>
          </c:dPt>
          <c:dPt>
            <c:idx val="6"/>
            <c:invertIfNegative val="0"/>
            <c:bubble3D val="0"/>
            <c:spPr>
              <a:solidFill>
                <a:srgbClr val="7C878E"/>
              </a:solidFill>
              <a:ln>
                <a:noFill/>
              </a:ln>
              <a:effectLst/>
            </c:spPr>
            <c:extLst>
              <c:ext xmlns:c16="http://schemas.microsoft.com/office/drawing/2014/chart" uri="{C3380CC4-5D6E-409C-BE32-E72D297353CC}">
                <c16:uniqueId val="{0000000D-CD0E-4D4F-8A40-1B6DF6098234}"/>
              </c:ext>
            </c:extLst>
          </c:dPt>
          <c:dPt>
            <c:idx val="7"/>
            <c:invertIfNegative val="0"/>
            <c:bubble3D val="0"/>
            <c:spPr>
              <a:solidFill>
                <a:srgbClr val="7C878E"/>
              </a:solidFill>
              <a:ln>
                <a:noFill/>
              </a:ln>
              <a:effectLst/>
            </c:spPr>
            <c:extLst>
              <c:ext xmlns:c16="http://schemas.microsoft.com/office/drawing/2014/chart" uri="{C3380CC4-5D6E-409C-BE32-E72D297353CC}">
                <c16:uniqueId val="{0000000F-CD0E-4D4F-8A40-1B6DF6098234}"/>
              </c:ext>
            </c:extLst>
          </c:dPt>
          <c:dPt>
            <c:idx val="8"/>
            <c:invertIfNegative val="0"/>
            <c:bubble3D val="0"/>
            <c:spPr>
              <a:solidFill>
                <a:srgbClr val="7C878E"/>
              </a:solidFill>
              <a:ln>
                <a:noFill/>
              </a:ln>
              <a:effectLst/>
            </c:spPr>
            <c:extLst>
              <c:ext xmlns:c16="http://schemas.microsoft.com/office/drawing/2014/chart" uri="{C3380CC4-5D6E-409C-BE32-E72D297353CC}">
                <c16:uniqueId val="{00000011-CD0E-4D4F-8A40-1B6DF6098234}"/>
              </c:ext>
            </c:extLst>
          </c:dPt>
          <c:dPt>
            <c:idx val="9"/>
            <c:invertIfNegative val="0"/>
            <c:bubble3D val="0"/>
            <c:spPr>
              <a:solidFill>
                <a:srgbClr val="7C878E"/>
              </a:solidFill>
              <a:ln>
                <a:noFill/>
              </a:ln>
              <a:effectLst/>
            </c:spPr>
            <c:extLst>
              <c:ext xmlns:c16="http://schemas.microsoft.com/office/drawing/2014/chart" uri="{C3380CC4-5D6E-409C-BE32-E72D297353CC}">
                <c16:uniqueId val="{00000013-CD0E-4D4F-8A40-1B6DF6098234}"/>
              </c:ext>
            </c:extLst>
          </c:dPt>
          <c:dPt>
            <c:idx val="10"/>
            <c:invertIfNegative val="0"/>
            <c:bubble3D val="0"/>
            <c:spPr>
              <a:solidFill>
                <a:srgbClr val="95682B"/>
              </a:solidFill>
              <a:ln>
                <a:noFill/>
              </a:ln>
              <a:effectLst/>
            </c:spPr>
            <c:extLst>
              <c:ext xmlns:c16="http://schemas.microsoft.com/office/drawing/2014/chart" uri="{C3380CC4-5D6E-409C-BE32-E72D297353CC}">
                <c16:uniqueId val="{00000015-CD0E-4D4F-8A40-1B6DF6098234}"/>
              </c:ext>
            </c:extLst>
          </c:dPt>
          <c:dPt>
            <c:idx val="11"/>
            <c:invertIfNegative val="0"/>
            <c:bubble3D val="0"/>
            <c:spPr>
              <a:solidFill>
                <a:srgbClr val="7C878E"/>
              </a:solidFill>
              <a:ln>
                <a:noFill/>
              </a:ln>
              <a:effectLst/>
            </c:spPr>
            <c:extLst>
              <c:ext xmlns:c16="http://schemas.microsoft.com/office/drawing/2014/chart" uri="{C3380CC4-5D6E-409C-BE32-E72D297353CC}">
                <c16:uniqueId val="{00000017-CD0E-4D4F-8A40-1B6DF6098234}"/>
              </c:ext>
            </c:extLst>
          </c:dPt>
          <c:dPt>
            <c:idx val="12"/>
            <c:invertIfNegative val="0"/>
            <c:bubble3D val="0"/>
            <c:spPr>
              <a:solidFill>
                <a:srgbClr val="7C878E"/>
              </a:solidFill>
              <a:ln>
                <a:noFill/>
              </a:ln>
              <a:effectLst/>
            </c:spPr>
            <c:extLst>
              <c:ext xmlns:c16="http://schemas.microsoft.com/office/drawing/2014/chart" uri="{C3380CC4-5D6E-409C-BE32-E72D297353CC}">
                <c16:uniqueId val="{00000019-CD0E-4D4F-8A40-1B6DF6098234}"/>
              </c:ext>
            </c:extLst>
          </c:dPt>
          <c:dPt>
            <c:idx val="13"/>
            <c:invertIfNegative val="0"/>
            <c:bubble3D val="0"/>
            <c:spPr>
              <a:solidFill>
                <a:srgbClr val="7C878E"/>
              </a:solidFill>
              <a:ln>
                <a:noFill/>
              </a:ln>
              <a:effectLst/>
            </c:spPr>
            <c:extLst>
              <c:ext xmlns:c16="http://schemas.microsoft.com/office/drawing/2014/chart" uri="{C3380CC4-5D6E-409C-BE32-E72D297353CC}">
                <c16:uniqueId val="{0000001B-CD0E-4D4F-8A40-1B6DF6098234}"/>
              </c:ext>
            </c:extLst>
          </c:dPt>
          <c:dPt>
            <c:idx val="14"/>
            <c:invertIfNegative val="0"/>
            <c:bubble3D val="0"/>
            <c:spPr>
              <a:solidFill>
                <a:srgbClr val="7C878E"/>
              </a:solidFill>
              <a:ln>
                <a:noFill/>
              </a:ln>
              <a:effectLst/>
            </c:spPr>
            <c:extLst>
              <c:ext xmlns:c16="http://schemas.microsoft.com/office/drawing/2014/chart" uri="{C3380CC4-5D6E-409C-BE32-E72D297353CC}">
                <c16:uniqueId val="{0000001D-CD0E-4D4F-8A40-1B6DF6098234}"/>
              </c:ext>
            </c:extLst>
          </c:dPt>
          <c:dPt>
            <c:idx val="15"/>
            <c:invertIfNegative val="0"/>
            <c:bubble3D val="0"/>
            <c:spPr>
              <a:solidFill>
                <a:srgbClr val="7C878E"/>
              </a:solidFill>
              <a:ln>
                <a:noFill/>
              </a:ln>
              <a:effectLst/>
            </c:spPr>
            <c:extLst>
              <c:ext xmlns:c16="http://schemas.microsoft.com/office/drawing/2014/chart" uri="{C3380CC4-5D6E-409C-BE32-E72D297353CC}">
                <c16:uniqueId val="{0000001F-CD0E-4D4F-8A40-1B6DF6098234}"/>
              </c:ext>
            </c:extLst>
          </c:dPt>
          <c:dPt>
            <c:idx val="16"/>
            <c:invertIfNegative val="0"/>
            <c:bubble3D val="0"/>
            <c:spPr>
              <a:solidFill>
                <a:srgbClr val="7C878E"/>
              </a:solidFill>
              <a:ln>
                <a:noFill/>
              </a:ln>
              <a:effectLst/>
            </c:spPr>
            <c:extLst>
              <c:ext xmlns:c16="http://schemas.microsoft.com/office/drawing/2014/chart" uri="{C3380CC4-5D6E-409C-BE32-E72D297353CC}">
                <c16:uniqueId val="{00000021-CD0E-4D4F-8A40-1B6DF6098234}"/>
              </c:ext>
            </c:extLst>
          </c:dPt>
          <c:dPt>
            <c:idx val="17"/>
            <c:invertIfNegative val="0"/>
            <c:bubble3D val="0"/>
            <c:spPr>
              <a:solidFill>
                <a:srgbClr val="7C878E"/>
              </a:solidFill>
              <a:ln>
                <a:noFill/>
              </a:ln>
              <a:effectLst/>
            </c:spPr>
            <c:extLst>
              <c:ext xmlns:c16="http://schemas.microsoft.com/office/drawing/2014/chart" uri="{C3380CC4-5D6E-409C-BE32-E72D297353CC}">
                <c16:uniqueId val="{00000023-CD0E-4D4F-8A40-1B6DF6098234}"/>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'F115'!$A$6:$A$38</c:f>
              <c:strCache>
                <c:ptCount val="33"/>
                <c:pt idx="0">
                  <c:v>Coahuila</c:v>
                </c:pt>
                <c:pt idx="1">
                  <c:v>Ciudad de México</c:v>
                </c:pt>
                <c:pt idx="2">
                  <c:v>Oaxaca</c:v>
                </c:pt>
                <c:pt idx="3">
                  <c:v>Puebla</c:v>
                </c:pt>
                <c:pt idx="4">
                  <c:v>Jalisco</c:v>
                </c:pt>
                <c:pt idx="5">
                  <c:v>Estado de México</c:v>
                </c:pt>
                <c:pt idx="6">
                  <c:v>Guerrero</c:v>
                </c:pt>
                <c:pt idx="7">
                  <c:v>Tabasco</c:v>
                </c:pt>
                <c:pt idx="8">
                  <c:v>Chiapas</c:v>
                </c:pt>
                <c:pt idx="9">
                  <c:v>Nuevo León</c:v>
                </c:pt>
                <c:pt idx="10">
                  <c:v>Nacional</c:v>
                </c:pt>
                <c:pt idx="11">
                  <c:v>San Luis Potosí</c:v>
                </c:pt>
                <c:pt idx="12">
                  <c:v>Guanajuato</c:v>
                </c:pt>
                <c:pt idx="13">
                  <c:v>Tamaulipas</c:v>
                </c:pt>
                <c:pt idx="14">
                  <c:v>Baja California</c:v>
                </c:pt>
                <c:pt idx="15">
                  <c:v>Campeche</c:v>
                </c:pt>
                <c:pt idx="16">
                  <c:v>Hidalgo</c:v>
                </c:pt>
                <c:pt idx="17">
                  <c:v>Sinaloa</c:v>
                </c:pt>
                <c:pt idx="18">
                  <c:v>Zacatecas</c:v>
                </c:pt>
                <c:pt idx="19">
                  <c:v>Yucatán</c:v>
                </c:pt>
                <c:pt idx="20">
                  <c:v>Durango</c:v>
                </c:pt>
                <c:pt idx="21">
                  <c:v>Sonora</c:v>
                </c:pt>
                <c:pt idx="22">
                  <c:v>Veracruz</c:v>
                </c:pt>
                <c:pt idx="23">
                  <c:v>Quintana Roo</c:v>
                </c:pt>
                <c:pt idx="24">
                  <c:v>Chihuahua</c:v>
                </c:pt>
                <c:pt idx="25">
                  <c:v>Aguascalientes</c:v>
                </c:pt>
                <c:pt idx="26">
                  <c:v>Querétaro</c:v>
                </c:pt>
                <c:pt idx="27">
                  <c:v>Michoacán</c:v>
                </c:pt>
                <c:pt idx="28">
                  <c:v>Nayarit</c:v>
                </c:pt>
                <c:pt idx="29">
                  <c:v>Colima</c:v>
                </c:pt>
                <c:pt idx="30">
                  <c:v>Baja California Sur</c:v>
                </c:pt>
                <c:pt idx="31">
                  <c:v>Tlaxcala</c:v>
                </c:pt>
                <c:pt idx="32">
                  <c:v>Morelos</c:v>
                </c:pt>
              </c:strCache>
            </c:strRef>
          </c:cat>
          <c:val>
            <c:numRef>
              <c:f>'F115'!$B$6:$B$38</c:f>
              <c:numCache>
                <c:formatCode>0.0</c:formatCode>
                <c:ptCount val="33"/>
                <c:pt idx="0">
                  <c:v>-10.042185212835999</c:v>
                </c:pt>
                <c:pt idx="1">
                  <c:v>-8.6099950499549998</c:v>
                </c:pt>
                <c:pt idx="2">
                  <c:v>-5.2949952720419997</c:v>
                </c:pt>
                <c:pt idx="3">
                  <c:v>-3.2397632207920002</c:v>
                </c:pt>
                <c:pt idx="4">
                  <c:v>-2.7064809010680002</c:v>
                </c:pt>
                <c:pt idx="5">
                  <c:v>-2.602475789409</c:v>
                </c:pt>
                <c:pt idx="6">
                  <c:v>-2.288998869202</c:v>
                </c:pt>
                <c:pt idx="7">
                  <c:v>-1.7852657125110001</c:v>
                </c:pt>
                <c:pt idx="8">
                  <c:v>-0.75919827621500002</c:v>
                </c:pt>
                <c:pt idx="9">
                  <c:v>-0.28889726386300002</c:v>
                </c:pt>
                <c:pt idx="10">
                  <c:v>-5.4819223899E-2</c:v>
                </c:pt>
                <c:pt idx="11">
                  <c:v>0.50700174624799998</c:v>
                </c:pt>
                <c:pt idx="12">
                  <c:v>0.57916930483999995</c:v>
                </c:pt>
                <c:pt idx="13">
                  <c:v>0.80242214591299998</c:v>
                </c:pt>
                <c:pt idx="14">
                  <c:v>0.98162008339499995</c:v>
                </c:pt>
                <c:pt idx="15">
                  <c:v>1.0494600175369999</c:v>
                </c:pt>
                <c:pt idx="16">
                  <c:v>2.0396985377929999</c:v>
                </c:pt>
                <c:pt idx="17">
                  <c:v>2.274975320412</c:v>
                </c:pt>
                <c:pt idx="18">
                  <c:v>2.361849378219</c:v>
                </c:pt>
                <c:pt idx="19">
                  <c:v>2.5755600654499999</c:v>
                </c:pt>
                <c:pt idx="20">
                  <c:v>3.3180969590210001</c:v>
                </c:pt>
                <c:pt idx="21">
                  <c:v>4.2435166410800003</c:v>
                </c:pt>
                <c:pt idx="22">
                  <c:v>4.4306226398069999</c:v>
                </c:pt>
                <c:pt idx="23">
                  <c:v>4.9767718104969996</c:v>
                </c:pt>
                <c:pt idx="24">
                  <c:v>5.9514837525719999</c:v>
                </c:pt>
                <c:pt idx="25">
                  <c:v>6.370074580472</c:v>
                </c:pt>
                <c:pt idx="26">
                  <c:v>7.046855467726</c:v>
                </c:pt>
                <c:pt idx="27">
                  <c:v>7.1538350969140003</c:v>
                </c:pt>
                <c:pt idx="28">
                  <c:v>7.9156208157950001</c:v>
                </c:pt>
                <c:pt idx="29">
                  <c:v>8.8738298234700004</c:v>
                </c:pt>
                <c:pt idx="30">
                  <c:v>9.9451805442680001</c:v>
                </c:pt>
                <c:pt idx="31">
                  <c:v>12.79780417972</c:v>
                </c:pt>
                <c:pt idx="32">
                  <c:v>16.903264753502</c:v>
                </c:pt>
              </c:numCache>
            </c:numRef>
          </c:val>
          <c:extLst>
            <c:ext xmlns:c16="http://schemas.microsoft.com/office/drawing/2014/chart" uri="{C3380CC4-5D6E-409C-BE32-E72D297353CC}">
              <c16:uniqueId val="{00000024-CD0E-4D4F-8A40-1B6DF6098234}"/>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FBBB27"/>
            </a:solidFill>
            <a:ln>
              <a:noFill/>
            </a:ln>
            <a:effectLst/>
          </c:spPr>
          <c:invertIfNegative val="0"/>
          <c:dPt>
            <c:idx val="1"/>
            <c:invertIfNegative val="0"/>
            <c:bubble3D val="0"/>
            <c:spPr>
              <a:solidFill>
                <a:srgbClr val="7C878E"/>
              </a:solidFill>
              <a:ln>
                <a:noFill/>
              </a:ln>
              <a:effectLst/>
            </c:spPr>
            <c:extLst>
              <c:ext xmlns:c16="http://schemas.microsoft.com/office/drawing/2014/chart" uri="{C3380CC4-5D6E-409C-BE32-E72D297353CC}">
                <c16:uniqueId val="{00000001-D7D7-4E4B-A4C3-45908B1F9C0E}"/>
              </c:ext>
            </c:extLst>
          </c:dPt>
          <c:dPt>
            <c:idx val="2"/>
            <c:invertIfNegative val="0"/>
            <c:bubble3D val="0"/>
            <c:spPr>
              <a:solidFill>
                <a:srgbClr val="95682B"/>
              </a:solidFill>
              <a:ln>
                <a:noFill/>
              </a:ln>
              <a:effectLst/>
            </c:spPr>
            <c:extLst>
              <c:ext xmlns:c16="http://schemas.microsoft.com/office/drawing/2014/chart" uri="{C3380CC4-5D6E-409C-BE32-E72D297353CC}">
                <c16:uniqueId val="{00000003-D7D7-4E4B-A4C3-45908B1F9C0E}"/>
              </c:ext>
            </c:extLst>
          </c:dPt>
          <c:dPt>
            <c:idx val="3"/>
            <c:invertIfNegative val="0"/>
            <c:bubble3D val="0"/>
            <c:spPr>
              <a:solidFill>
                <a:srgbClr val="BDCFD6"/>
              </a:solidFill>
              <a:ln>
                <a:noFill/>
              </a:ln>
              <a:effectLst/>
            </c:spPr>
            <c:extLst>
              <c:ext xmlns:c16="http://schemas.microsoft.com/office/drawing/2014/chart" uri="{C3380CC4-5D6E-409C-BE32-E72D297353CC}">
                <c16:uniqueId val="{00000005-D7D7-4E4B-A4C3-45908B1F9C0E}"/>
              </c:ext>
            </c:extLst>
          </c:dPt>
          <c:dPt>
            <c:idx val="4"/>
            <c:invertIfNegative val="0"/>
            <c:bubble3D val="0"/>
            <c:spPr>
              <a:solidFill>
                <a:srgbClr val="004A98"/>
              </a:solidFill>
              <a:ln>
                <a:noFill/>
              </a:ln>
              <a:effectLst/>
            </c:spPr>
            <c:extLst>
              <c:ext xmlns:c16="http://schemas.microsoft.com/office/drawing/2014/chart" uri="{C3380CC4-5D6E-409C-BE32-E72D297353CC}">
                <c16:uniqueId val="{00000007-D7D7-4E4B-A4C3-45908B1F9C0E}"/>
              </c:ext>
            </c:extLst>
          </c:dPt>
          <c:dPt>
            <c:idx val="6"/>
            <c:invertIfNegative val="0"/>
            <c:bubble3D val="0"/>
            <c:spPr>
              <a:solidFill>
                <a:srgbClr val="FBBB27"/>
              </a:solidFill>
              <a:ln>
                <a:noFill/>
              </a:ln>
              <a:effectLst/>
            </c:spPr>
            <c:extLst>
              <c:ext xmlns:c16="http://schemas.microsoft.com/office/drawing/2014/chart" uri="{C3380CC4-5D6E-409C-BE32-E72D297353CC}">
                <c16:uniqueId val="{00000009-D7D7-4E4B-A4C3-45908B1F9C0E}"/>
              </c:ext>
            </c:extLst>
          </c:dPt>
          <c:dPt>
            <c:idx val="10"/>
            <c:invertIfNegative val="0"/>
            <c:bubble3D val="0"/>
            <c:spPr>
              <a:solidFill>
                <a:srgbClr val="FBBB27"/>
              </a:solidFill>
              <a:ln>
                <a:noFill/>
              </a:ln>
              <a:effectLst/>
            </c:spPr>
            <c:extLst>
              <c:ext xmlns:c16="http://schemas.microsoft.com/office/drawing/2014/chart" uri="{C3380CC4-5D6E-409C-BE32-E72D297353CC}">
                <c16:uniqueId val="{0000000B-D7D7-4E4B-A4C3-45908B1F9C0E}"/>
              </c:ext>
            </c:extLst>
          </c:dPt>
          <c:dPt>
            <c:idx val="14"/>
            <c:invertIfNegative val="0"/>
            <c:bubble3D val="0"/>
            <c:spPr>
              <a:solidFill>
                <a:srgbClr val="FBBB27"/>
              </a:solidFill>
              <a:ln>
                <a:noFill/>
              </a:ln>
              <a:effectLst/>
            </c:spPr>
            <c:extLst>
              <c:ext xmlns:c16="http://schemas.microsoft.com/office/drawing/2014/chart" uri="{C3380CC4-5D6E-409C-BE32-E72D297353CC}">
                <c16:uniqueId val="{0000000D-D7D7-4E4B-A4C3-45908B1F9C0E}"/>
              </c:ext>
            </c:extLst>
          </c:dPt>
          <c:dPt>
            <c:idx val="18"/>
            <c:invertIfNegative val="0"/>
            <c:bubble3D val="0"/>
            <c:spPr>
              <a:solidFill>
                <a:srgbClr val="FBBB27"/>
              </a:solidFill>
              <a:ln>
                <a:noFill/>
              </a:ln>
              <a:effectLst/>
            </c:spPr>
            <c:extLst>
              <c:ext xmlns:c16="http://schemas.microsoft.com/office/drawing/2014/chart" uri="{C3380CC4-5D6E-409C-BE32-E72D297353CC}">
                <c16:uniqueId val="{0000000F-D7D7-4E4B-A4C3-45908B1F9C0E}"/>
              </c:ext>
            </c:extLst>
          </c:dPt>
          <c:dPt>
            <c:idx val="22"/>
            <c:invertIfNegative val="0"/>
            <c:bubble3D val="0"/>
            <c:spPr>
              <a:solidFill>
                <a:srgbClr val="FBBB27"/>
              </a:solidFill>
              <a:ln>
                <a:noFill/>
              </a:ln>
              <a:effectLst/>
            </c:spPr>
            <c:extLst>
              <c:ext xmlns:c16="http://schemas.microsoft.com/office/drawing/2014/chart" uri="{C3380CC4-5D6E-409C-BE32-E72D297353CC}">
                <c16:uniqueId val="{00000011-D7D7-4E4B-A4C3-45908B1F9C0E}"/>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'F116'!$A$6:$A$10</c:f>
              <c:strCache>
                <c:ptCount val="5"/>
                <c:pt idx="0">
                  <c:v>Actividades secundarias</c:v>
                </c:pt>
                <c:pt idx="1">
                  <c:v>Industria de la construcción</c:v>
                </c:pt>
                <c:pt idx="2">
                  <c:v>Industrias manufactureras</c:v>
                </c:pt>
                <c:pt idx="3">
                  <c:v>Minería</c:v>
                </c:pt>
                <c:pt idx="4">
                  <c:v>Servicios Públicos</c:v>
                </c:pt>
              </c:strCache>
            </c:strRef>
          </c:cat>
          <c:val>
            <c:numRef>
              <c:f>'F116'!$B$6:$B$10</c:f>
              <c:numCache>
                <c:formatCode>0.0</c:formatCode>
                <c:ptCount val="5"/>
                <c:pt idx="0">
                  <c:v>2.3246789851240002</c:v>
                </c:pt>
                <c:pt idx="1">
                  <c:v>-9.5272983061519998</c:v>
                </c:pt>
                <c:pt idx="2">
                  <c:v>6.0366109183930003</c:v>
                </c:pt>
                <c:pt idx="3">
                  <c:v>7.6310054707959996</c:v>
                </c:pt>
                <c:pt idx="4">
                  <c:v>-2.4020931927209999</c:v>
                </c:pt>
              </c:numCache>
            </c:numRef>
          </c:val>
          <c:extLst>
            <c:ext xmlns:c16="http://schemas.microsoft.com/office/drawing/2014/chart" uri="{C3380CC4-5D6E-409C-BE32-E72D297353CC}">
              <c16:uniqueId val="{00000012-D7D7-4E4B-A4C3-45908B1F9C0E}"/>
            </c:ext>
          </c:extLst>
        </c:ser>
        <c:dLbls>
          <c:dLblPos val="outEnd"/>
          <c:showLegendKey val="0"/>
          <c:showVal val="1"/>
          <c:showCatName val="0"/>
          <c:showSerName val="0"/>
          <c:showPercent val="0"/>
          <c:showBubbleSize val="0"/>
        </c:dLbls>
        <c:gapWidth val="50"/>
        <c:overlap val="-27"/>
        <c:axId val="540025024"/>
        <c:axId val="540032240"/>
      </c:bar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1"/>
        <c:axPos val="l"/>
        <c:numFmt formatCode="0.0" sourceLinked="1"/>
        <c:majorTickMark val="none"/>
        <c:minorTickMark val="none"/>
        <c:tickLblPos val="nextTo"/>
        <c:crossAx val="54002502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D9D9D9"/>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'F117'!$C$5</c:f>
              <c:strCache>
                <c:ptCount val="1"/>
                <c:pt idx="0">
                  <c:v>Variación</c:v>
                </c:pt>
              </c:strCache>
            </c:strRef>
          </c:tx>
          <c:spPr>
            <a:solidFill>
              <a:srgbClr val="C9D0D6"/>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B65F-4E5F-9126-DD1030AFFE25}"/>
              </c:ext>
            </c:extLst>
          </c:dPt>
          <c:dPt>
            <c:idx val="12"/>
            <c:invertIfNegative val="0"/>
            <c:bubble3D val="0"/>
            <c:spPr>
              <a:solidFill>
                <a:srgbClr val="7C878E"/>
              </a:solidFill>
              <a:ln>
                <a:noFill/>
              </a:ln>
              <a:effectLst/>
            </c:spPr>
            <c:extLst>
              <c:ext xmlns:c16="http://schemas.microsoft.com/office/drawing/2014/chart" uri="{C3380CC4-5D6E-409C-BE32-E72D297353CC}">
                <c16:uniqueId val="{00000003-B65F-4E5F-9126-DD1030AFFE25}"/>
              </c:ext>
            </c:extLst>
          </c:dPt>
          <c:dPt>
            <c:idx val="24"/>
            <c:invertIfNegative val="0"/>
            <c:bubble3D val="0"/>
            <c:spPr>
              <a:solidFill>
                <a:srgbClr val="7C878E"/>
              </a:solidFill>
              <a:ln>
                <a:noFill/>
              </a:ln>
              <a:effectLst/>
            </c:spPr>
            <c:extLst>
              <c:ext xmlns:c16="http://schemas.microsoft.com/office/drawing/2014/chart" uri="{C3380CC4-5D6E-409C-BE32-E72D297353CC}">
                <c16:uniqueId val="{00000005-B65F-4E5F-9126-DD1030AFFE25}"/>
              </c:ext>
            </c:extLst>
          </c:dPt>
          <c:dPt>
            <c:idx val="36"/>
            <c:invertIfNegative val="0"/>
            <c:bubble3D val="0"/>
            <c:spPr>
              <a:solidFill>
                <a:srgbClr val="7C878E"/>
              </a:solidFill>
              <a:ln>
                <a:noFill/>
              </a:ln>
              <a:effectLst/>
            </c:spPr>
            <c:extLst>
              <c:ext xmlns:c16="http://schemas.microsoft.com/office/drawing/2014/chart" uri="{C3380CC4-5D6E-409C-BE32-E72D297353CC}">
                <c16:uniqueId val="{00000007-B65F-4E5F-9126-DD1030AFFE25}"/>
              </c:ext>
            </c:extLst>
          </c:dPt>
          <c:dPt>
            <c:idx val="48"/>
            <c:invertIfNegative val="0"/>
            <c:bubble3D val="0"/>
            <c:spPr>
              <a:solidFill>
                <a:srgbClr val="7C878E"/>
              </a:solidFill>
              <a:ln>
                <a:noFill/>
              </a:ln>
              <a:effectLst/>
            </c:spPr>
            <c:extLst>
              <c:ext xmlns:c16="http://schemas.microsoft.com/office/drawing/2014/chart" uri="{C3380CC4-5D6E-409C-BE32-E72D297353CC}">
                <c16:uniqueId val="{00000009-B65F-4E5F-9126-DD1030AFFE25}"/>
              </c:ext>
            </c:extLst>
          </c:dPt>
          <c:dPt>
            <c:idx val="60"/>
            <c:invertIfNegative val="0"/>
            <c:bubble3D val="0"/>
            <c:spPr>
              <a:solidFill>
                <a:srgbClr val="7C878E"/>
              </a:solidFill>
              <a:ln>
                <a:noFill/>
              </a:ln>
              <a:effectLst/>
            </c:spPr>
            <c:extLst>
              <c:ext xmlns:c16="http://schemas.microsoft.com/office/drawing/2014/chart" uri="{C3380CC4-5D6E-409C-BE32-E72D297353CC}">
                <c16:uniqueId val="{0000000B-B65F-4E5F-9126-DD1030AFFE25}"/>
              </c:ext>
            </c:extLst>
          </c:dPt>
          <c:dPt>
            <c:idx val="72"/>
            <c:invertIfNegative val="0"/>
            <c:bubble3D val="0"/>
            <c:spPr>
              <a:solidFill>
                <a:srgbClr val="7C878E"/>
              </a:solidFill>
              <a:ln>
                <a:noFill/>
              </a:ln>
              <a:effectLst/>
            </c:spPr>
            <c:extLst>
              <c:ext xmlns:c16="http://schemas.microsoft.com/office/drawing/2014/chart" uri="{C3380CC4-5D6E-409C-BE32-E72D297353CC}">
                <c16:uniqueId val="{0000000D-B65F-4E5F-9126-DD1030AFFE25}"/>
              </c:ext>
            </c:extLst>
          </c:dPt>
          <c:dPt>
            <c:idx val="84"/>
            <c:invertIfNegative val="0"/>
            <c:bubble3D val="0"/>
            <c:spPr>
              <a:solidFill>
                <a:srgbClr val="7C878E"/>
              </a:solidFill>
              <a:ln>
                <a:noFill/>
              </a:ln>
              <a:effectLst/>
            </c:spPr>
            <c:extLst>
              <c:ext xmlns:c16="http://schemas.microsoft.com/office/drawing/2014/chart" uri="{C3380CC4-5D6E-409C-BE32-E72D297353CC}">
                <c16:uniqueId val="{0000000F-B65F-4E5F-9126-DD1030AFFE25}"/>
              </c:ext>
            </c:extLst>
          </c:dPt>
          <c:dPt>
            <c:idx val="96"/>
            <c:invertIfNegative val="0"/>
            <c:bubble3D val="0"/>
            <c:spPr>
              <a:solidFill>
                <a:srgbClr val="7C878E"/>
              </a:solidFill>
              <a:ln>
                <a:noFill/>
              </a:ln>
              <a:effectLst/>
            </c:spPr>
            <c:extLst>
              <c:ext xmlns:c16="http://schemas.microsoft.com/office/drawing/2014/chart" uri="{C3380CC4-5D6E-409C-BE32-E72D297353CC}">
                <c16:uniqueId val="{00000011-B65F-4E5F-9126-DD1030AFFE25}"/>
              </c:ext>
            </c:extLst>
          </c:dPt>
          <c:dPt>
            <c:idx val="108"/>
            <c:invertIfNegative val="0"/>
            <c:bubble3D val="0"/>
            <c:spPr>
              <a:solidFill>
                <a:srgbClr val="7C878E"/>
              </a:solidFill>
              <a:ln>
                <a:noFill/>
              </a:ln>
              <a:effectLst/>
            </c:spPr>
            <c:extLst>
              <c:ext xmlns:c16="http://schemas.microsoft.com/office/drawing/2014/chart" uri="{C3380CC4-5D6E-409C-BE32-E72D297353CC}">
                <c16:uniqueId val="{00000013-B65F-4E5F-9126-DD1030AFFE25}"/>
              </c:ext>
            </c:extLst>
          </c:dPt>
          <c:dPt>
            <c:idx val="120"/>
            <c:invertIfNegative val="0"/>
            <c:bubble3D val="0"/>
            <c:spPr>
              <a:solidFill>
                <a:srgbClr val="FBBB27"/>
              </a:solidFill>
              <a:ln>
                <a:noFill/>
              </a:ln>
              <a:effectLst/>
            </c:spPr>
            <c:extLst>
              <c:ext xmlns:c16="http://schemas.microsoft.com/office/drawing/2014/chart" uri="{C3380CC4-5D6E-409C-BE32-E72D297353CC}">
                <c16:uniqueId val="{00000015-B65F-4E5F-9126-DD1030AFFE25}"/>
              </c:ext>
            </c:extLst>
          </c:dPt>
          <c:cat>
            <c:multiLvlStrRef>
              <c:f>'F117'!$A$6:$B$126</c:f>
              <c:multiLvlStrCache>
                <c:ptCount val="12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'F117'!$C$6:$C$126</c:f>
              <c:numCache>
                <c:formatCode>0.0</c:formatCode>
                <c:ptCount val="121"/>
                <c:pt idx="0">
                  <c:v>-6.3030388102500003</c:v>
                </c:pt>
                <c:pt idx="1">
                  <c:v>10.537166309092999</c:v>
                </c:pt>
                <c:pt idx="2">
                  <c:v>0.33568804040900002</c:v>
                </c:pt>
                <c:pt idx="3">
                  <c:v>5.5321143209760004</c:v>
                </c:pt>
                <c:pt idx="4">
                  <c:v>4.2366484948650003</c:v>
                </c:pt>
                <c:pt idx="5">
                  <c:v>-0.237713817991</c:v>
                </c:pt>
                <c:pt idx="6">
                  <c:v>-11.130681708709</c:v>
                </c:pt>
                <c:pt idx="7">
                  <c:v>-4.2002370804730003</c:v>
                </c:pt>
                <c:pt idx="8">
                  <c:v>-7.4554859270609999</c:v>
                </c:pt>
                <c:pt idx="9">
                  <c:v>2.9719639952339998</c:v>
                </c:pt>
                <c:pt idx="10">
                  <c:v>-4.2087281755239996</c:v>
                </c:pt>
                <c:pt idx="11">
                  <c:v>0.23437665859000001</c:v>
                </c:pt>
                <c:pt idx="12">
                  <c:v>-10.169887268804001</c:v>
                </c:pt>
                <c:pt idx="13">
                  <c:v>-10.979377136831999</c:v>
                </c:pt>
                <c:pt idx="14">
                  <c:v>1.1803846758700001</c:v>
                </c:pt>
                <c:pt idx="15">
                  <c:v>-0.93329774827</c:v>
                </c:pt>
                <c:pt idx="16">
                  <c:v>1.277380309148</c:v>
                </c:pt>
                <c:pt idx="17">
                  <c:v>7.2421283930399998</c:v>
                </c:pt>
                <c:pt idx="18">
                  <c:v>-4.3924468359409996</c:v>
                </c:pt>
                <c:pt idx="19">
                  <c:v>-3.5340396832819998</c:v>
                </c:pt>
                <c:pt idx="20">
                  <c:v>-7.5066399642129999</c:v>
                </c:pt>
                <c:pt idx="21">
                  <c:v>-2.2528938782460002</c:v>
                </c:pt>
                <c:pt idx="22">
                  <c:v>-5.0349158142080004</c:v>
                </c:pt>
                <c:pt idx="23">
                  <c:v>-1.9455998156209999</c:v>
                </c:pt>
                <c:pt idx="24">
                  <c:v>3.110790724199</c:v>
                </c:pt>
                <c:pt idx="25">
                  <c:v>-8.6215333413300002</c:v>
                </c:pt>
                <c:pt idx="26">
                  <c:v>-8.6180923180170002</c:v>
                </c:pt>
                <c:pt idx="27">
                  <c:v>-1.6146865113969999</c:v>
                </c:pt>
                <c:pt idx="28">
                  <c:v>2.0070108488309999</c:v>
                </c:pt>
                <c:pt idx="29">
                  <c:v>7.7227434833849999</c:v>
                </c:pt>
                <c:pt idx="30">
                  <c:v>25.745566875714001</c:v>
                </c:pt>
                <c:pt idx="31">
                  <c:v>26.009693408415998</c:v>
                </c:pt>
                <c:pt idx="32">
                  <c:v>62.382067594139997</c:v>
                </c:pt>
                <c:pt idx="33">
                  <c:v>2.6541317186720002</c:v>
                </c:pt>
                <c:pt idx="34">
                  <c:v>7.7159649844780001</c:v>
                </c:pt>
                <c:pt idx="35">
                  <c:v>7.410099639207</c:v>
                </c:pt>
                <c:pt idx="36">
                  <c:v>20.916623189606</c:v>
                </c:pt>
                <c:pt idx="37">
                  <c:v>22.632525234309</c:v>
                </c:pt>
                <c:pt idx="38">
                  <c:v>14.626096158169</c:v>
                </c:pt>
                <c:pt idx="39">
                  <c:v>10.665984700434</c:v>
                </c:pt>
                <c:pt idx="40">
                  <c:v>6.1182193104240001</c:v>
                </c:pt>
                <c:pt idx="41">
                  <c:v>1.497022412937</c:v>
                </c:pt>
                <c:pt idx="42">
                  <c:v>-16.525902822862001</c:v>
                </c:pt>
                <c:pt idx="43">
                  <c:v>-13.802730871878</c:v>
                </c:pt>
                <c:pt idx="44">
                  <c:v>-21.933979242448999</c:v>
                </c:pt>
                <c:pt idx="45">
                  <c:v>2.840365310468</c:v>
                </c:pt>
                <c:pt idx="46">
                  <c:v>14.439603581218</c:v>
                </c:pt>
                <c:pt idx="47">
                  <c:v>2.1740779912920001</c:v>
                </c:pt>
                <c:pt idx="48">
                  <c:v>4.3017152267479997</c:v>
                </c:pt>
                <c:pt idx="49">
                  <c:v>5.26899374036</c:v>
                </c:pt>
                <c:pt idx="50">
                  <c:v>9.2988112586810008</c:v>
                </c:pt>
                <c:pt idx="51">
                  <c:v>-7.4557712764230004</c:v>
                </c:pt>
                <c:pt idx="52">
                  <c:v>-5.8107170292969998</c:v>
                </c:pt>
                <c:pt idx="53">
                  <c:v>-0.99310176623799995</c:v>
                </c:pt>
                <c:pt idx="54">
                  <c:v>4.8289770010849997</c:v>
                </c:pt>
                <c:pt idx="55">
                  <c:v>4.429831217117</c:v>
                </c:pt>
                <c:pt idx="56">
                  <c:v>11.176776922366001</c:v>
                </c:pt>
                <c:pt idx="57">
                  <c:v>1.323905841043</c:v>
                </c:pt>
                <c:pt idx="58">
                  <c:v>-1.720407799033</c:v>
                </c:pt>
                <c:pt idx="59">
                  <c:v>11.144133101014001</c:v>
                </c:pt>
                <c:pt idx="60">
                  <c:v>1.2113419710619999</c:v>
                </c:pt>
                <c:pt idx="61">
                  <c:v>-5.2290522854779997</c:v>
                </c:pt>
                <c:pt idx="62">
                  <c:v>-7.9461423712070003</c:v>
                </c:pt>
                <c:pt idx="63">
                  <c:v>-2.992866654747</c:v>
                </c:pt>
                <c:pt idx="64">
                  <c:v>-4.6635322790620002</c:v>
                </c:pt>
                <c:pt idx="65">
                  <c:v>-15.634308001834</c:v>
                </c:pt>
                <c:pt idx="66">
                  <c:v>1.058209501196</c:v>
                </c:pt>
                <c:pt idx="67">
                  <c:v>-2.6429174142680001</c:v>
                </c:pt>
                <c:pt idx="68">
                  <c:v>-14.410181970209001</c:v>
                </c:pt>
                <c:pt idx="69">
                  <c:v>1.7555614032769999</c:v>
                </c:pt>
                <c:pt idx="70">
                  <c:v>-10.991603041265</c:v>
                </c:pt>
                <c:pt idx="71">
                  <c:v>0.96727719596299999</c:v>
                </c:pt>
                <c:pt idx="72">
                  <c:v>9.758145470414</c:v>
                </c:pt>
                <c:pt idx="73">
                  <c:v>10.883598871862</c:v>
                </c:pt>
                <c:pt idx="74">
                  <c:v>2.1781025468999999</c:v>
                </c:pt>
                <c:pt idx="75">
                  <c:v>3.5665780580550002</c:v>
                </c:pt>
                <c:pt idx="76">
                  <c:v>-11.669951095943</c:v>
                </c:pt>
                <c:pt idx="77">
                  <c:v>-3.9800981695209998</c:v>
                </c:pt>
                <c:pt idx="78">
                  <c:v>-7.2465116730129999</c:v>
                </c:pt>
                <c:pt idx="79">
                  <c:v>-6.3472062572389998</c:v>
                </c:pt>
                <c:pt idx="80">
                  <c:v>-14.066716788627</c:v>
                </c:pt>
                <c:pt idx="81">
                  <c:v>-16.351220399260999</c:v>
                </c:pt>
                <c:pt idx="82">
                  <c:v>-8.5105036247230004</c:v>
                </c:pt>
                <c:pt idx="83">
                  <c:v>-19.754815372543</c:v>
                </c:pt>
                <c:pt idx="84">
                  <c:v>-15.50578483138</c:v>
                </c:pt>
                <c:pt idx="85">
                  <c:v>-14.862726162129</c:v>
                </c:pt>
                <c:pt idx="86">
                  <c:v>-2.890845618643</c:v>
                </c:pt>
                <c:pt idx="87">
                  <c:v>-44.809709610017002</c:v>
                </c:pt>
                <c:pt idx="88">
                  <c:v>-30.118374441090999</c:v>
                </c:pt>
                <c:pt idx="89">
                  <c:v>-14.333894990739999</c:v>
                </c:pt>
                <c:pt idx="90">
                  <c:v>-22.476179661545</c:v>
                </c:pt>
                <c:pt idx="91">
                  <c:v>-6.3629153471700004</c:v>
                </c:pt>
                <c:pt idx="92">
                  <c:v>-9.1114072269299999</c:v>
                </c:pt>
                <c:pt idx="93">
                  <c:v>4.3071440233090001</c:v>
                </c:pt>
                <c:pt idx="94">
                  <c:v>15.624420395834999</c:v>
                </c:pt>
                <c:pt idx="95">
                  <c:v>6.7329599625530001</c:v>
                </c:pt>
                <c:pt idx="96">
                  <c:v>3.241450695553</c:v>
                </c:pt>
                <c:pt idx="97">
                  <c:v>3.0879680439300001</c:v>
                </c:pt>
                <c:pt idx="98">
                  <c:v>-3.697815825463</c:v>
                </c:pt>
                <c:pt idx="99">
                  <c:v>63.138235329144997</c:v>
                </c:pt>
                <c:pt idx="100">
                  <c:v>47.839646180922998</c:v>
                </c:pt>
                <c:pt idx="101">
                  <c:v>0.54362949179599995</c:v>
                </c:pt>
                <c:pt idx="102">
                  <c:v>22.053996792058999</c:v>
                </c:pt>
                <c:pt idx="103">
                  <c:v>10.808655065436</c:v>
                </c:pt>
                <c:pt idx="104">
                  <c:v>18.075236068093002</c:v>
                </c:pt>
                <c:pt idx="105">
                  <c:v>1.064413821454</c:v>
                </c:pt>
                <c:pt idx="106">
                  <c:v>-7.3639302452609998</c:v>
                </c:pt>
                <c:pt idx="107">
                  <c:v>-6.4339850287139999</c:v>
                </c:pt>
                <c:pt idx="108">
                  <c:v>-9.4859457727170007</c:v>
                </c:pt>
                <c:pt idx="109">
                  <c:v>-9.8213686816419994</c:v>
                </c:pt>
                <c:pt idx="110">
                  <c:v>-3.6424343717759999</c:v>
                </c:pt>
                <c:pt idx="111">
                  <c:v>-0.93605900202100001</c:v>
                </c:pt>
                <c:pt idx="112">
                  <c:v>-3.5288914928250001</c:v>
                </c:pt>
                <c:pt idx="113">
                  <c:v>10.143044488247</c:v>
                </c:pt>
                <c:pt idx="114">
                  <c:v>-2.0814218077870001</c:v>
                </c:pt>
                <c:pt idx="115">
                  <c:v>-7.3684898266459999</c:v>
                </c:pt>
                <c:pt idx="116">
                  <c:v>-3.6713437020609998</c:v>
                </c:pt>
                <c:pt idx="117">
                  <c:v>-4.3693665252939997</c:v>
                </c:pt>
                <c:pt idx="118">
                  <c:v>-5.9550450665980001</c:v>
                </c:pt>
                <c:pt idx="119">
                  <c:v>-0.71331472770100002</c:v>
                </c:pt>
                <c:pt idx="120">
                  <c:v>-9.5272983061519998</c:v>
                </c:pt>
              </c:numCache>
            </c:numRef>
          </c:val>
          <c:extLst>
            <c:ext xmlns:c16="http://schemas.microsoft.com/office/drawing/2014/chart" uri="{C3380CC4-5D6E-409C-BE32-E72D297353CC}">
              <c16:uniqueId val="{00000016-B65F-4E5F-9126-DD1030AFFE25}"/>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'F117'!$D$5</c:f>
              <c:strCache>
                <c:ptCount val="1"/>
                <c:pt idx="0">
                  <c:v>Variación promedio</c:v>
                </c:pt>
              </c:strCache>
            </c:strRef>
          </c:tx>
          <c:spPr>
            <a:ln w="28575" cap="rnd">
              <a:solidFill>
                <a:srgbClr val="B69630"/>
              </a:solidFill>
              <a:round/>
            </a:ln>
            <a:effectLst/>
          </c:spPr>
          <c:marker>
            <c:symbol val="none"/>
          </c:marker>
          <c:cat>
            <c:multiLvlStrRef>
              <c:f>'F117'!$A$6:$B$126</c:f>
              <c:multiLvlStrCache>
                <c:ptCount val="12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'F117'!$D$6:$D$126</c:f>
              <c:numCache>
                <c:formatCode>0.0</c:formatCode>
                <c:ptCount val="121"/>
                <c:pt idx="0">
                  <c:v>1.2790675617770799</c:v>
                </c:pt>
                <c:pt idx="1">
                  <c:v>1.8882142780886699</c:v>
                </c:pt>
                <c:pt idx="2">
                  <c:v>0.97256918009266702</c:v>
                </c:pt>
                <c:pt idx="3">
                  <c:v>1.77800103433458</c:v>
                </c:pt>
                <c:pt idx="4">
                  <c:v>1.78399059076808</c:v>
                </c:pt>
                <c:pt idx="5">
                  <c:v>1.922651429806</c:v>
                </c:pt>
                <c:pt idx="6">
                  <c:v>0.253374708835583</c:v>
                </c:pt>
                <c:pt idx="7">
                  <c:v>-0.78093929499750003</c:v>
                </c:pt>
                <c:pt idx="8">
                  <c:v>-2.05029867219708</c:v>
                </c:pt>
                <c:pt idx="9">
                  <c:v>-1.4453209666882501</c:v>
                </c:pt>
                <c:pt idx="10">
                  <c:v>-1.2131446871298299</c:v>
                </c:pt>
                <c:pt idx="11">
                  <c:v>-0.80732730840341704</c:v>
                </c:pt>
                <c:pt idx="12">
                  <c:v>-1.12956467994958</c:v>
                </c:pt>
                <c:pt idx="13">
                  <c:v>-2.9226099671100001</c:v>
                </c:pt>
                <c:pt idx="14">
                  <c:v>-2.8522185808215799</c:v>
                </c:pt>
                <c:pt idx="15">
                  <c:v>-3.3910029199254201</c:v>
                </c:pt>
                <c:pt idx="16">
                  <c:v>-3.6376086020685001</c:v>
                </c:pt>
                <c:pt idx="17">
                  <c:v>-3.0142884178159202</c:v>
                </c:pt>
                <c:pt idx="18">
                  <c:v>-2.4527688450852501</c:v>
                </c:pt>
                <c:pt idx="19">
                  <c:v>-2.3972523953193301</c:v>
                </c:pt>
                <c:pt idx="20">
                  <c:v>-2.4015152317486699</c:v>
                </c:pt>
                <c:pt idx="21">
                  <c:v>-2.8369200545386701</c:v>
                </c:pt>
                <c:pt idx="22">
                  <c:v>-2.905769024429</c:v>
                </c:pt>
                <c:pt idx="23">
                  <c:v>-3.0874337306132502</c:v>
                </c:pt>
                <c:pt idx="24">
                  <c:v>-1.9807105645296701</c:v>
                </c:pt>
                <c:pt idx="25">
                  <c:v>-1.78422358157117</c:v>
                </c:pt>
                <c:pt idx="26">
                  <c:v>-2.6007633310617502</c:v>
                </c:pt>
                <c:pt idx="27">
                  <c:v>-2.657545727989</c:v>
                </c:pt>
                <c:pt idx="28">
                  <c:v>-2.5967431830154202</c:v>
                </c:pt>
                <c:pt idx="29">
                  <c:v>-2.5566919254866698</c:v>
                </c:pt>
                <c:pt idx="30">
                  <c:v>-4.519078284875E-2</c:v>
                </c:pt>
                <c:pt idx="31">
                  <c:v>2.4167869747927502</c:v>
                </c:pt>
                <c:pt idx="32">
                  <c:v>8.2408459379888299</c:v>
                </c:pt>
                <c:pt idx="33">
                  <c:v>8.6497647377319993</c:v>
                </c:pt>
                <c:pt idx="34">
                  <c:v>9.7123381376225009</c:v>
                </c:pt>
                <c:pt idx="35">
                  <c:v>10.4919797588582</c:v>
                </c:pt>
                <c:pt idx="36">
                  <c:v>11.9757991309754</c:v>
                </c:pt>
                <c:pt idx="37">
                  <c:v>14.580304012278701</c:v>
                </c:pt>
                <c:pt idx="38">
                  <c:v>16.517319718627501</c:v>
                </c:pt>
                <c:pt idx="39">
                  <c:v>17.540708986280102</c:v>
                </c:pt>
                <c:pt idx="40">
                  <c:v>17.883309691412801</c:v>
                </c:pt>
                <c:pt idx="41">
                  <c:v>17.364499602208799</c:v>
                </c:pt>
                <c:pt idx="42">
                  <c:v>13.8418771273275</c:v>
                </c:pt>
                <c:pt idx="43">
                  <c:v>10.5241751039697</c:v>
                </c:pt>
                <c:pt idx="44">
                  <c:v>3.4978378675872501</c:v>
                </c:pt>
                <c:pt idx="45">
                  <c:v>3.5133573335702502</c:v>
                </c:pt>
                <c:pt idx="46">
                  <c:v>4.0736605499652496</c:v>
                </c:pt>
                <c:pt idx="47">
                  <c:v>3.637325412639</c:v>
                </c:pt>
                <c:pt idx="48">
                  <c:v>2.2527497490675001</c:v>
                </c:pt>
                <c:pt idx="49">
                  <c:v>0.80578879123841696</c:v>
                </c:pt>
                <c:pt idx="50">
                  <c:v>0.36184838294775001</c:v>
                </c:pt>
                <c:pt idx="51">
                  <c:v>-1.148297948457</c:v>
                </c:pt>
                <c:pt idx="52">
                  <c:v>-2.14237597676708</c:v>
                </c:pt>
                <c:pt idx="53">
                  <c:v>-2.3498863250316702</c:v>
                </c:pt>
                <c:pt idx="54">
                  <c:v>-0.57031300636941695</c:v>
                </c:pt>
                <c:pt idx="55">
                  <c:v>0.94906716771349997</c:v>
                </c:pt>
                <c:pt idx="56">
                  <c:v>3.7082968481147498</c:v>
                </c:pt>
                <c:pt idx="57">
                  <c:v>3.5819252256626699</c:v>
                </c:pt>
                <c:pt idx="58">
                  <c:v>2.2352576106417499</c:v>
                </c:pt>
                <c:pt idx="59">
                  <c:v>2.9827622031185799</c:v>
                </c:pt>
                <c:pt idx="60">
                  <c:v>2.7252310984780799</c:v>
                </c:pt>
                <c:pt idx="61">
                  <c:v>1.8503939296582499</c:v>
                </c:pt>
                <c:pt idx="62">
                  <c:v>0.41331446050091702</c:v>
                </c:pt>
                <c:pt idx="63">
                  <c:v>0.78522317897391702</c:v>
                </c:pt>
                <c:pt idx="64">
                  <c:v>0.88082190816016703</c:v>
                </c:pt>
                <c:pt idx="65">
                  <c:v>-0.339278611472833</c:v>
                </c:pt>
                <c:pt idx="66">
                  <c:v>-0.65350923646358305</c:v>
                </c:pt>
                <c:pt idx="67">
                  <c:v>-1.2429049557456699</c:v>
                </c:pt>
                <c:pt idx="68">
                  <c:v>-3.3751515301269199</c:v>
                </c:pt>
                <c:pt idx="69">
                  <c:v>-3.3391802332740799</c:v>
                </c:pt>
                <c:pt idx="70">
                  <c:v>-4.1117798367934197</c:v>
                </c:pt>
                <c:pt idx="71">
                  <c:v>-4.9598511622143304</c:v>
                </c:pt>
                <c:pt idx="72">
                  <c:v>-4.2476175372683302</c:v>
                </c:pt>
                <c:pt idx="73">
                  <c:v>-2.90489660749</c:v>
                </c:pt>
                <c:pt idx="74">
                  <c:v>-2.0612095309810798</c:v>
                </c:pt>
                <c:pt idx="75">
                  <c:v>-1.51458913824758</c:v>
                </c:pt>
                <c:pt idx="76">
                  <c:v>-2.0984573729876699</c:v>
                </c:pt>
                <c:pt idx="77">
                  <c:v>-1.1272732202949201</c:v>
                </c:pt>
                <c:pt idx="78">
                  <c:v>-1.8193333181456699</c:v>
                </c:pt>
                <c:pt idx="79">
                  <c:v>-2.1280240550599201</c:v>
                </c:pt>
                <c:pt idx="80">
                  <c:v>-2.0994019565947499</c:v>
                </c:pt>
                <c:pt idx="81">
                  <c:v>-3.6083004401395802</c:v>
                </c:pt>
                <c:pt idx="82">
                  <c:v>-3.4015421554277498</c:v>
                </c:pt>
                <c:pt idx="83">
                  <c:v>-5.1283832028032501</c:v>
                </c:pt>
                <c:pt idx="84">
                  <c:v>-7.2337107279527499</c:v>
                </c:pt>
                <c:pt idx="85">
                  <c:v>-9.3792378141186692</c:v>
                </c:pt>
                <c:pt idx="86">
                  <c:v>-9.8016501612472506</c:v>
                </c:pt>
                <c:pt idx="87">
                  <c:v>-13.8330074669199</c:v>
                </c:pt>
                <c:pt idx="88">
                  <c:v>-15.3703760790156</c:v>
                </c:pt>
                <c:pt idx="89">
                  <c:v>-16.233192480783799</c:v>
                </c:pt>
                <c:pt idx="90">
                  <c:v>-17.5023314798282</c:v>
                </c:pt>
                <c:pt idx="91">
                  <c:v>-17.503640570655801</c:v>
                </c:pt>
                <c:pt idx="92">
                  <c:v>-17.090698107181002</c:v>
                </c:pt>
                <c:pt idx="93">
                  <c:v>-15.3691677386335</c:v>
                </c:pt>
                <c:pt idx="94">
                  <c:v>-13.3579240702537</c:v>
                </c:pt>
                <c:pt idx="95">
                  <c:v>-11.150609458995699</c:v>
                </c:pt>
                <c:pt idx="96">
                  <c:v>-9.5883398317512505</c:v>
                </c:pt>
                <c:pt idx="97">
                  <c:v>-8.0924486479130007</c:v>
                </c:pt>
                <c:pt idx="98">
                  <c:v>-8.1596961651480004</c:v>
                </c:pt>
                <c:pt idx="99">
                  <c:v>0.83596591311549995</c:v>
                </c:pt>
                <c:pt idx="100">
                  <c:v>7.3324676316166704</c:v>
                </c:pt>
                <c:pt idx="101">
                  <c:v>8.5722613384946698</c:v>
                </c:pt>
                <c:pt idx="102">
                  <c:v>12.283109376295</c:v>
                </c:pt>
                <c:pt idx="103">
                  <c:v>13.7140735773455</c:v>
                </c:pt>
                <c:pt idx="104">
                  <c:v>15.9796271852641</c:v>
                </c:pt>
                <c:pt idx="105">
                  <c:v>15.709399668442799</c:v>
                </c:pt>
                <c:pt idx="106">
                  <c:v>13.793703781684799</c:v>
                </c:pt>
                <c:pt idx="107">
                  <c:v>12.696458365745899</c:v>
                </c:pt>
                <c:pt idx="108">
                  <c:v>11.6358419933901</c:v>
                </c:pt>
                <c:pt idx="109">
                  <c:v>10.5600639329258</c:v>
                </c:pt>
                <c:pt idx="110">
                  <c:v>10.5646790540663</c:v>
                </c:pt>
                <c:pt idx="111">
                  <c:v>5.2251545264691703</c:v>
                </c:pt>
                <c:pt idx="112">
                  <c:v>0.94444305365683301</c:v>
                </c:pt>
                <c:pt idx="113">
                  <c:v>1.74439430336108</c:v>
                </c:pt>
                <c:pt idx="114">
                  <c:v>-0.26689057995941701</c:v>
                </c:pt>
                <c:pt idx="115">
                  <c:v>-1.7816526542995801</c:v>
                </c:pt>
                <c:pt idx="116">
                  <c:v>-3.5938676351457501</c:v>
                </c:pt>
                <c:pt idx="117">
                  <c:v>-4.0466826640414197</c:v>
                </c:pt>
                <c:pt idx="118">
                  <c:v>-3.9292755658195002</c:v>
                </c:pt>
                <c:pt idx="119">
                  <c:v>-3.4525530407350802</c:v>
                </c:pt>
                <c:pt idx="120">
                  <c:v>-3.455999085188</c:v>
                </c:pt>
              </c:numCache>
            </c:numRef>
          </c:val>
          <c:smooth val="0"/>
          <c:extLst>
            <c:ext xmlns:c16="http://schemas.microsoft.com/office/drawing/2014/chart" uri="{C3380CC4-5D6E-409C-BE32-E72D297353CC}">
              <c16:uniqueId val="{00000017-B65F-4E5F-9126-DD1030AFFE25}"/>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38DE-4AD3-8233-F78F5C31125C}"/>
              </c:ext>
            </c:extLst>
          </c:dPt>
          <c:dPt>
            <c:idx val="1"/>
            <c:invertIfNegative val="0"/>
            <c:bubble3D val="0"/>
            <c:spPr>
              <a:solidFill>
                <a:srgbClr val="7C878E"/>
              </a:solidFill>
              <a:ln>
                <a:noFill/>
              </a:ln>
              <a:effectLst/>
            </c:spPr>
            <c:extLst>
              <c:ext xmlns:c16="http://schemas.microsoft.com/office/drawing/2014/chart" uri="{C3380CC4-5D6E-409C-BE32-E72D297353CC}">
                <c16:uniqueId val="{00000003-38DE-4AD3-8233-F78F5C31125C}"/>
              </c:ext>
            </c:extLst>
          </c:dPt>
          <c:dPt>
            <c:idx val="2"/>
            <c:invertIfNegative val="0"/>
            <c:bubble3D val="0"/>
            <c:spPr>
              <a:solidFill>
                <a:srgbClr val="7C878E"/>
              </a:solidFill>
              <a:ln>
                <a:noFill/>
              </a:ln>
              <a:effectLst/>
            </c:spPr>
            <c:extLst>
              <c:ext xmlns:c16="http://schemas.microsoft.com/office/drawing/2014/chart" uri="{C3380CC4-5D6E-409C-BE32-E72D297353CC}">
                <c16:uniqueId val="{00000005-38DE-4AD3-8233-F78F5C31125C}"/>
              </c:ext>
            </c:extLst>
          </c:dPt>
          <c:dPt>
            <c:idx val="3"/>
            <c:invertIfNegative val="0"/>
            <c:bubble3D val="0"/>
            <c:spPr>
              <a:solidFill>
                <a:srgbClr val="7C878E"/>
              </a:solidFill>
              <a:ln>
                <a:noFill/>
              </a:ln>
              <a:effectLst/>
            </c:spPr>
            <c:extLst>
              <c:ext xmlns:c16="http://schemas.microsoft.com/office/drawing/2014/chart" uri="{C3380CC4-5D6E-409C-BE32-E72D297353CC}">
                <c16:uniqueId val="{00000007-38DE-4AD3-8233-F78F5C31125C}"/>
              </c:ext>
            </c:extLst>
          </c:dPt>
          <c:dPt>
            <c:idx val="4"/>
            <c:invertIfNegative val="0"/>
            <c:bubble3D val="0"/>
            <c:spPr>
              <a:solidFill>
                <a:srgbClr val="FBBB27"/>
              </a:solidFill>
              <a:ln>
                <a:noFill/>
              </a:ln>
              <a:effectLst/>
            </c:spPr>
            <c:extLst>
              <c:ext xmlns:c16="http://schemas.microsoft.com/office/drawing/2014/chart" uri="{C3380CC4-5D6E-409C-BE32-E72D297353CC}">
                <c16:uniqueId val="{00000009-38DE-4AD3-8233-F78F5C31125C}"/>
              </c:ext>
            </c:extLst>
          </c:dPt>
          <c:dPt>
            <c:idx val="5"/>
            <c:invertIfNegative val="0"/>
            <c:bubble3D val="0"/>
            <c:spPr>
              <a:solidFill>
                <a:srgbClr val="7C878E"/>
              </a:solidFill>
              <a:ln>
                <a:noFill/>
              </a:ln>
              <a:effectLst/>
            </c:spPr>
            <c:extLst>
              <c:ext xmlns:c16="http://schemas.microsoft.com/office/drawing/2014/chart" uri="{C3380CC4-5D6E-409C-BE32-E72D297353CC}">
                <c16:uniqueId val="{0000000B-38DE-4AD3-8233-F78F5C31125C}"/>
              </c:ext>
            </c:extLst>
          </c:dPt>
          <c:dPt>
            <c:idx val="6"/>
            <c:invertIfNegative val="0"/>
            <c:bubble3D val="0"/>
            <c:spPr>
              <a:solidFill>
                <a:srgbClr val="7C878E"/>
              </a:solidFill>
              <a:ln>
                <a:noFill/>
              </a:ln>
              <a:effectLst/>
            </c:spPr>
            <c:extLst>
              <c:ext xmlns:c16="http://schemas.microsoft.com/office/drawing/2014/chart" uri="{C3380CC4-5D6E-409C-BE32-E72D297353CC}">
                <c16:uniqueId val="{0000000D-38DE-4AD3-8233-F78F5C31125C}"/>
              </c:ext>
            </c:extLst>
          </c:dPt>
          <c:dPt>
            <c:idx val="7"/>
            <c:invertIfNegative val="0"/>
            <c:bubble3D val="0"/>
            <c:spPr>
              <a:solidFill>
                <a:srgbClr val="7C878E"/>
              </a:solidFill>
              <a:ln>
                <a:noFill/>
              </a:ln>
              <a:effectLst/>
            </c:spPr>
            <c:extLst>
              <c:ext xmlns:c16="http://schemas.microsoft.com/office/drawing/2014/chart" uri="{C3380CC4-5D6E-409C-BE32-E72D297353CC}">
                <c16:uniqueId val="{0000000F-38DE-4AD3-8233-F78F5C31125C}"/>
              </c:ext>
            </c:extLst>
          </c:dPt>
          <c:dPt>
            <c:idx val="8"/>
            <c:invertIfNegative val="0"/>
            <c:bubble3D val="0"/>
            <c:spPr>
              <a:solidFill>
                <a:srgbClr val="7C878E"/>
              </a:solidFill>
              <a:ln>
                <a:noFill/>
              </a:ln>
              <a:effectLst/>
            </c:spPr>
            <c:extLst>
              <c:ext xmlns:c16="http://schemas.microsoft.com/office/drawing/2014/chart" uri="{C3380CC4-5D6E-409C-BE32-E72D297353CC}">
                <c16:uniqueId val="{00000011-38DE-4AD3-8233-F78F5C31125C}"/>
              </c:ext>
            </c:extLst>
          </c:dPt>
          <c:dPt>
            <c:idx val="9"/>
            <c:invertIfNegative val="0"/>
            <c:bubble3D val="0"/>
            <c:spPr>
              <a:solidFill>
                <a:srgbClr val="7C878E"/>
              </a:solidFill>
              <a:ln>
                <a:noFill/>
              </a:ln>
              <a:effectLst/>
            </c:spPr>
            <c:extLst>
              <c:ext xmlns:c16="http://schemas.microsoft.com/office/drawing/2014/chart" uri="{C3380CC4-5D6E-409C-BE32-E72D297353CC}">
                <c16:uniqueId val="{00000013-38DE-4AD3-8233-F78F5C31125C}"/>
              </c:ext>
            </c:extLst>
          </c:dPt>
          <c:dPt>
            <c:idx val="10"/>
            <c:invertIfNegative val="0"/>
            <c:bubble3D val="0"/>
            <c:spPr>
              <a:solidFill>
                <a:srgbClr val="7C878E"/>
              </a:solidFill>
              <a:ln>
                <a:noFill/>
              </a:ln>
              <a:effectLst/>
            </c:spPr>
            <c:extLst>
              <c:ext xmlns:c16="http://schemas.microsoft.com/office/drawing/2014/chart" uri="{C3380CC4-5D6E-409C-BE32-E72D297353CC}">
                <c16:uniqueId val="{00000015-38DE-4AD3-8233-F78F5C31125C}"/>
              </c:ext>
            </c:extLst>
          </c:dPt>
          <c:dPt>
            <c:idx val="11"/>
            <c:invertIfNegative val="0"/>
            <c:bubble3D val="0"/>
            <c:spPr>
              <a:solidFill>
                <a:srgbClr val="7C878E"/>
              </a:solidFill>
              <a:ln>
                <a:noFill/>
              </a:ln>
              <a:effectLst/>
            </c:spPr>
            <c:extLst>
              <c:ext xmlns:c16="http://schemas.microsoft.com/office/drawing/2014/chart" uri="{C3380CC4-5D6E-409C-BE32-E72D297353CC}">
                <c16:uniqueId val="{00000017-38DE-4AD3-8233-F78F5C31125C}"/>
              </c:ext>
            </c:extLst>
          </c:dPt>
          <c:dPt>
            <c:idx val="12"/>
            <c:invertIfNegative val="0"/>
            <c:bubble3D val="0"/>
            <c:spPr>
              <a:solidFill>
                <a:srgbClr val="7C878E"/>
              </a:solidFill>
              <a:ln>
                <a:noFill/>
              </a:ln>
              <a:effectLst/>
            </c:spPr>
            <c:extLst>
              <c:ext xmlns:c16="http://schemas.microsoft.com/office/drawing/2014/chart" uri="{C3380CC4-5D6E-409C-BE32-E72D297353CC}">
                <c16:uniqueId val="{00000019-38DE-4AD3-8233-F78F5C31125C}"/>
              </c:ext>
            </c:extLst>
          </c:dPt>
          <c:dPt>
            <c:idx val="13"/>
            <c:invertIfNegative val="0"/>
            <c:bubble3D val="0"/>
            <c:spPr>
              <a:solidFill>
                <a:srgbClr val="7C878E"/>
              </a:solidFill>
              <a:ln>
                <a:noFill/>
              </a:ln>
              <a:effectLst/>
            </c:spPr>
            <c:extLst>
              <c:ext xmlns:c16="http://schemas.microsoft.com/office/drawing/2014/chart" uri="{C3380CC4-5D6E-409C-BE32-E72D297353CC}">
                <c16:uniqueId val="{0000001B-38DE-4AD3-8233-F78F5C31125C}"/>
              </c:ext>
            </c:extLst>
          </c:dPt>
          <c:dPt>
            <c:idx val="14"/>
            <c:invertIfNegative val="0"/>
            <c:bubble3D val="0"/>
            <c:spPr>
              <a:solidFill>
                <a:srgbClr val="7C878E"/>
              </a:solidFill>
              <a:ln>
                <a:noFill/>
              </a:ln>
              <a:effectLst/>
            </c:spPr>
            <c:extLst>
              <c:ext xmlns:c16="http://schemas.microsoft.com/office/drawing/2014/chart" uri="{C3380CC4-5D6E-409C-BE32-E72D297353CC}">
                <c16:uniqueId val="{0000001D-38DE-4AD3-8233-F78F5C31125C}"/>
              </c:ext>
            </c:extLst>
          </c:dPt>
          <c:dPt>
            <c:idx val="15"/>
            <c:invertIfNegative val="0"/>
            <c:bubble3D val="0"/>
            <c:spPr>
              <a:solidFill>
                <a:srgbClr val="7C878E"/>
              </a:solidFill>
              <a:ln>
                <a:noFill/>
              </a:ln>
              <a:effectLst/>
            </c:spPr>
            <c:extLst>
              <c:ext xmlns:c16="http://schemas.microsoft.com/office/drawing/2014/chart" uri="{C3380CC4-5D6E-409C-BE32-E72D297353CC}">
                <c16:uniqueId val="{0000001F-38DE-4AD3-8233-F78F5C31125C}"/>
              </c:ext>
            </c:extLst>
          </c:dPt>
          <c:dPt>
            <c:idx val="16"/>
            <c:invertIfNegative val="0"/>
            <c:bubble3D val="0"/>
            <c:spPr>
              <a:solidFill>
                <a:srgbClr val="7C878E"/>
              </a:solidFill>
              <a:ln>
                <a:noFill/>
              </a:ln>
              <a:effectLst/>
            </c:spPr>
            <c:extLst>
              <c:ext xmlns:c16="http://schemas.microsoft.com/office/drawing/2014/chart" uri="{C3380CC4-5D6E-409C-BE32-E72D297353CC}">
                <c16:uniqueId val="{00000021-38DE-4AD3-8233-F78F5C31125C}"/>
              </c:ext>
            </c:extLst>
          </c:dPt>
          <c:dPt>
            <c:idx val="17"/>
            <c:invertIfNegative val="0"/>
            <c:bubble3D val="0"/>
            <c:spPr>
              <a:solidFill>
                <a:srgbClr val="95682B"/>
              </a:solidFill>
              <a:ln>
                <a:noFill/>
              </a:ln>
              <a:effectLst/>
            </c:spPr>
            <c:extLst>
              <c:ext xmlns:c16="http://schemas.microsoft.com/office/drawing/2014/chart" uri="{C3380CC4-5D6E-409C-BE32-E72D297353CC}">
                <c16:uniqueId val="{00000023-38DE-4AD3-8233-F78F5C31125C}"/>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'F118'!$A$6:$A$38</c:f>
              <c:strCache>
                <c:ptCount val="33"/>
                <c:pt idx="0">
                  <c:v>Guerrero</c:v>
                </c:pt>
                <c:pt idx="1">
                  <c:v>Aguascalientes</c:v>
                </c:pt>
                <c:pt idx="2">
                  <c:v>Sinaloa</c:v>
                </c:pt>
                <c:pt idx="3">
                  <c:v>Tabasco</c:v>
                </c:pt>
                <c:pt idx="4">
                  <c:v>Jalisco</c:v>
                </c:pt>
                <c:pt idx="5">
                  <c:v>Nuevo León</c:v>
                </c:pt>
                <c:pt idx="6">
                  <c:v>Chiapas</c:v>
                </c:pt>
                <c:pt idx="7">
                  <c:v>Estado de México</c:v>
                </c:pt>
                <c:pt idx="8">
                  <c:v>Durango</c:v>
                </c:pt>
                <c:pt idx="9">
                  <c:v>Morelos</c:v>
                </c:pt>
                <c:pt idx="10">
                  <c:v>Colima</c:v>
                </c:pt>
                <c:pt idx="11">
                  <c:v>Baja California</c:v>
                </c:pt>
                <c:pt idx="12">
                  <c:v>Yucatán</c:v>
                </c:pt>
                <c:pt idx="13">
                  <c:v>Puebla</c:v>
                </c:pt>
                <c:pt idx="14">
                  <c:v>Tamaulipas</c:v>
                </c:pt>
                <c:pt idx="15">
                  <c:v>Veracruz</c:v>
                </c:pt>
                <c:pt idx="16">
                  <c:v>Sonora</c:v>
                </c:pt>
                <c:pt idx="17">
                  <c:v>Nacional</c:v>
                </c:pt>
                <c:pt idx="18">
                  <c:v>San Luis Potosí</c:v>
                </c:pt>
                <c:pt idx="19">
                  <c:v>Zacatecas</c:v>
                </c:pt>
                <c:pt idx="20">
                  <c:v>Michoacán</c:v>
                </c:pt>
                <c:pt idx="21">
                  <c:v>Ciudad de México</c:v>
                </c:pt>
                <c:pt idx="22">
                  <c:v>Guanajuato</c:v>
                </c:pt>
                <c:pt idx="23">
                  <c:v>Nayarit</c:v>
                </c:pt>
                <c:pt idx="24">
                  <c:v>Coahuila</c:v>
                </c:pt>
                <c:pt idx="25">
                  <c:v>Querétaro</c:v>
                </c:pt>
                <c:pt idx="26">
                  <c:v>Hidalgo</c:v>
                </c:pt>
                <c:pt idx="27">
                  <c:v>Chihuahua</c:v>
                </c:pt>
                <c:pt idx="28">
                  <c:v>Tlaxcala</c:v>
                </c:pt>
                <c:pt idx="29">
                  <c:v>Quintana Roo</c:v>
                </c:pt>
                <c:pt idx="30">
                  <c:v>Campeche</c:v>
                </c:pt>
                <c:pt idx="31">
                  <c:v>Baja California Sur</c:v>
                </c:pt>
                <c:pt idx="32">
                  <c:v>Oaxaca</c:v>
                </c:pt>
              </c:strCache>
            </c:strRef>
          </c:cat>
          <c:val>
            <c:numRef>
              <c:f>'F118'!$B$6:$B$38</c:f>
              <c:numCache>
                <c:formatCode>0.0</c:formatCode>
                <c:ptCount val="33"/>
                <c:pt idx="0">
                  <c:v>-25.523922137587999</c:v>
                </c:pt>
                <c:pt idx="1">
                  <c:v>-17.934417755106001</c:v>
                </c:pt>
                <c:pt idx="2">
                  <c:v>-17.596755509325</c:v>
                </c:pt>
                <c:pt idx="3">
                  <c:v>-12.585866497813001</c:v>
                </c:pt>
                <c:pt idx="4">
                  <c:v>-9.5272983061519998</c:v>
                </c:pt>
                <c:pt idx="5">
                  <c:v>-9.4110489048589994</c:v>
                </c:pt>
                <c:pt idx="6">
                  <c:v>-9.2963350890940006</c:v>
                </c:pt>
                <c:pt idx="7">
                  <c:v>-9.0308427377139999</c:v>
                </c:pt>
                <c:pt idx="8">
                  <c:v>-8.9824641858320007</c:v>
                </c:pt>
                <c:pt idx="9">
                  <c:v>-6.8925241926589997</c:v>
                </c:pt>
                <c:pt idx="10">
                  <c:v>-5.5395185872350003</c:v>
                </c:pt>
                <c:pt idx="11">
                  <c:v>-4.7850388515000004</c:v>
                </c:pt>
                <c:pt idx="12">
                  <c:v>-3.79654087175</c:v>
                </c:pt>
                <c:pt idx="13">
                  <c:v>-3.0252393694349999</c:v>
                </c:pt>
                <c:pt idx="14">
                  <c:v>-2.5849570950560001</c:v>
                </c:pt>
                <c:pt idx="15">
                  <c:v>-1.672980714091</c:v>
                </c:pt>
                <c:pt idx="16">
                  <c:v>2.4309708727219999</c:v>
                </c:pt>
                <c:pt idx="17">
                  <c:v>2.629644986717</c:v>
                </c:pt>
                <c:pt idx="18">
                  <c:v>2.8229563144530001</c:v>
                </c:pt>
                <c:pt idx="19">
                  <c:v>3.9065660930739998</c:v>
                </c:pt>
                <c:pt idx="20">
                  <c:v>6.4256456732230003</c:v>
                </c:pt>
                <c:pt idx="21">
                  <c:v>7.1830450069680003</c:v>
                </c:pt>
                <c:pt idx="22">
                  <c:v>10.43271934058</c:v>
                </c:pt>
                <c:pt idx="23">
                  <c:v>11.472817008645</c:v>
                </c:pt>
                <c:pt idx="24">
                  <c:v>13.891355683221001</c:v>
                </c:pt>
                <c:pt idx="25">
                  <c:v>22.036883670517</c:v>
                </c:pt>
                <c:pt idx="26">
                  <c:v>27.925019838642999</c:v>
                </c:pt>
                <c:pt idx="27">
                  <c:v>30.740272036966999</c:v>
                </c:pt>
                <c:pt idx="28">
                  <c:v>31.649120587719999</c:v>
                </c:pt>
                <c:pt idx="29">
                  <c:v>36.699993863446998</c:v>
                </c:pt>
                <c:pt idx="30">
                  <c:v>37.688344840813997</c:v>
                </c:pt>
                <c:pt idx="31">
                  <c:v>38.093026723112999</c:v>
                </c:pt>
                <c:pt idx="32">
                  <c:v>60.251457558040002</c:v>
                </c:pt>
              </c:numCache>
            </c:numRef>
          </c:val>
          <c:extLst>
            <c:ext xmlns:c16="http://schemas.microsoft.com/office/drawing/2014/chart" uri="{C3380CC4-5D6E-409C-BE32-E72D297353CC}">
              <c16:uniqueId val="{00000024-38DE-4AD3-8233-F78F5C31125C}"/>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'F119'!$C$5</c:f>
              <c:strCache>
                <c:ptCount val="1"/>
                <c:pt idx="0">
                  <c:v>Variación</c:v>
                </c:pt>
              </c:strCache>
            </c:strRef>
          </c:tx>
          <c:spPr>
            <a:solidFill>
              <a:srgbClr val="C9D0D6"/>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4898-4AB8-8217-53E2ABCFCDDC}"/>
              </c:ext>
            </c:extLst>
          </c:dPt>
          <c:dPt>
            <c:idx val="12"/>
            <c:invertIfNegative val="0"/>
            <c:bubble3D val="0"/>
            <c:spPr>
              <a:solidFill>
                <a:srgbClr val="7C878E"/>
              </a:solidFill>
              <a:ln>
                <a:noFill/>
              </a:ln>
              <a:effectLst/>
            </c:spPr>
            <c:extLst>
              <c:ext xmlns:c16="http://schemas.microsoft.com/office/drawing/2014/chart" uri="{C3380CC4-5D6E-409C-BE32-E72D297353CC}">
                <c16:uniqueId val="{00000003-4898-4AB8-8217-53E2ABCFCDDC}"/>
              </c:ext>
            </c:extLst>
          </c:dPt>
          <c:dPt>
            <c:idx val="24"/>
            <c:invertIfNegative val="0"/>
            <c:bubble3D val="0"/>
            <c:spPr>
              <a:solidFill>
                <a:srgbClr val="7C878E"/>
              </a:solidFill>
              <a:ln>
                <a:noFill/>
              </a:ln>
              <a:effectLst/>
            </c:spPr>
            <c:extLst>
              <c:ext xmlns:c16="http://schemas.microsoft.com/office/drawing/2014/chart" uri="{C3380CC4-5D6E-409C-BE32-E72D297353CC}">
                <c16:uniqueId val="{00000005-4898-4AB8-8217-53E2ABCFCDDC}"/>
              </c:ext>
            </c:extLst>
          </c:dPt>
          <c:dPt>
            <c:idx val="36"/>
            <c:invertIfNegative val="0"/>
            <c:bubble3D val="0"/>
            <c:spPr>
              <a:solidFill>
                <a:srgbClr val="7C878E"/>
              </a:solidFill>
              <a:ln>
                <a:noFill/>
              </a:ln>
              <a:effectLst/>
            </c:spPr>
            <c:extLst>
              <c:ext xmlns:c16="http://schemas.microsoft.com/office/drawing/2014/chart" uri="{C3380CC4-5D6E-409C-BE32-E72D297353CC}">
                <c16:uniqueId val="{00000007-4898-4AB8-8217-53E2ABCFCDDC}"/>
              </c:ext>
            </c:extLst>
          </c:dPt>
          <c:dPt>
            <c:idx val="48"/>
            <c:invertIfNegative val="0"/>
            <c:bubble3D val="0"/>
            <c:spPr>
              <a:solidFill>
                <a:srgbClr val="7C878E"/>
              </a:solidFill>
              <a:ln>
                <a:noFill/>
              </a:ln>
              <a:effectLst/>
            </c:spPr>
            <c:extLst>
              <c:ext xmlns:c16="http://schemas.microsoft.com/office/drawing/2014/chart" uri="{C3380CC4-5D6E-409C-BE32-E72D297353CC}">
                <c16:uniqueId val="{00000009-4898-4AB8-8217-53E2ABCFCDDC}"/>
              </c:ext>
            </c:extLst>
          </c:dPt>
          <c:dPt>
            <c:idx val="60"/>
            <c:invertIfNegative val="0"/>
            <c:bubble3D val="0"/>
            <c:spPr>
              <a:solidFill>
                <a:srgbClr val="7C878E"/>
              </a:solidFill>
              <a:ln>
                <a:noFill/>
              </a:ln>
              <a:effectLst/>
            </c:spPr>
            <c:extLst>
              <c:ext xmlns:c16="http://schemas.microsoft.com/office/drawing/2014/chart" uri="{C3380CC4-5D6E-409C-BE32-E72D297353CC}">
                <c16:uniqueId val="{0000000B-4898-4AB8-8217-53E2ABCFCDDC}"/>
              </c:ext>
            </c:extLst>
          </c:dPt>
          <c:dPt>
            <c:idx val="72"/>
            <c:invertIfNegative val="0"/>
            <c:bubble3D val="0"/>
            <c:spPr>
              <a:solidFill>
                <a:srgbClr val="7C878E"/>
              </a:solidFill>
              <a:ln>
                <a:noFill/>
              </a:ln>
              <a:effectLst/>
            </c:spPr>
            <c:extLst>
              <c:ext xmlns:c16="http://schemas.microsoft.com/office/drawing/2014/chart" uri="{C3380CC4-5D6E-409C-BE32-E72D297353CC}">
                <c16:uniqueId val="{0000000D-4898-4AB8-8217-53E2ABCFCDDC}"/>
              </c:ext>
            </c:extLst>
          </c:dPt>
          <c:dPt>
            <c:idx val="84"/>
            <c:invertIfNegative val="0"/>
            <c:bubble3D val="0"/>
            <c:spPr>
              <a:solidFill>
                <a:srgbClr val="7C878E"/>
              </a:solidFill>
              <a:ln>
                <a:noFill/>
              </a:ln>
              <a:effectLst/>
            </c:spPr>
            <c:extLst>
              <c:ext xmlns:c16="http://schemas.microsoft.com/office/drawing/2014/chart" uri="{C3380CC4-5D6E-409C-BE32-E72D297353CC}">
                <c16:uniqueId val="{0000000F-4898-4AB8-8217-53E2ABCFCDDC}"/>
              </c:ext>
            </c:extLst>
          </c:dPt>
          <c:dPt>
            <c:idx val="96"/>
            <c:invertIfNegative val="0"/>
            <c:bubble3D val="0"/>
            <c:spPr>
              <a:solidFill>
                <a:srgbClr val="7C878E"/>
              </a:solidFill>
              <a:ln>
                <a:noFill/>
              </a:ln>
              <a:effectLst/>
            </c:spPr>
            <c:extLst>
              <c:ext xmlns:c16="http://schemas.microsoft.com/office/drawing/2014/chart" uri="{C3380CC4-5D6E-409C-BE32-E72D297353CC}">
                <c16:uniqueId val="{00000011-4898-4AB8-8217-53E2ABCFCDDC}"/>
              </c:ext>
            </c:extLst>
          </c:dPt>
          <c:dPt>
            <c:idx val="108"/>
            <c:invertIfNegative val="0"/>
            <c:bubble3D val="0"/>
            <c:spPr>
              <a:solidFill>
                <a:srgbClr val="7C878E"/>
              </a:solidFill>
              <a:ln>
                <a:noFill/>
              </a:ln>
              <a:effectLst/>
            </c:spPr>
            <c:extLst>
              <c:ext xmlns:c16="http://schemas.microsoft.com/office/drawing/2014/chart" uri="{C3380CC4-5D6E-409C-BE32-E72D297353CC}">
                <c16:uniqueId val="{00000013-4898-4AB8-8217-53E2ABCFCDDC}"/>
              </c:ext>
            </c:extLst>
          </c:dPt>
          <c:dPt>
            <c:idx val="120"/>
            <c:invertIfNegative val="0"/>
            <c:bubble3D val="0"/>
            <c:spPr>
              <a:solidFill>
                <a:srgbClr val="FBBB27"/>
              </a:solidFill>
              <a:ln>
                <a:noFill/>
              </a:ln>
              <a:effectLst/>
            </c:spPr>
            <c:extLst>
              <c:ext xmlns:c16="http://schemas.microsoft.com/office/drawing/2014/chart" uri="{C3380CC4-5D6E-409C-BE32-E72D297353CC}">
                <c16:uniqueId val="{00000015-4898-4AB8-8217-53E2ABCFCDDC}"/>
              </c:ext>
            </c:extLst>
          </c:dPt>
          <c:cat>
            <c:multiLvlStrRef>
              <c:f>'F119'!$A$6:$B$126</c:f>
              <c:multiLvlStrCache>
                <c:ptCount val="12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'F119'!$C$6:$C$126</c:f>
              <c:numCache>
                <c:formatCode>0.0</c:formatCode>
                <c:ptCount val="121"/>
                <c:pt idx="0">
                  <c:v>4.3489814822520003</c:v>
                </c:pt>
                <c:pt idx="1">
                  <c:v>7.6688342542999999E-2</c:v>
                </c:pt>
                <c:pt idx="2">
                  <c:v>-5.3107610952369999</c:v>
                </c:pt>
                <c:pt idx="3">
                  <c:v>9.7672991222899999</c:v>
                </c:pt>
                <c:pt idx="4">
                  <c:v>-0.25038604494</c:v>
                </c:pt>
                <c:pt idx="5">
                  <c:v>0.41425849692400002</c:v>
                </c:pt>
                <c:pt idx="6">
                  <c:v>8.5280309815350002</c:v>
                </c:pt>
                <c:pt idx="7">
                  <c:v>9.3677517911389998</c:v>
                </c:pt>
                <c:pt idx="8">
                  <c:v>8.7003794736369997</c:v>
                </c:pt>
                <c:pt idx="9">
                  <c:v>10.349140011433001</c:v>
                </c:pt>
                <c:pt idx="10">
                  <c:v>8.4341761885840008</c:v>
                </c:pt>
                <c:pt idx="11">
                  <c:v>7.3449979922399997</c:v>
                </c:pt>
                <c:pt idx="12">
                  <c:v>12.679695661944001</c:v>
                </c:pt>
                <c:pt idx="13">
                  <c:v>10.472691544741</c:v>
                </c:pt>
                <c:pt idx="14">
                  <c:v>17.076960310813998</c:v>
                </c:pt>
                <c:pt idx="15">
                  <c:v>10.079026376462</c:v>
                </c:pt>
                <c:pt idx="16">
                  <c:v>19.196487897335999</c:v>
                </c:pt>
                <c:pt idx="17">
                  <c:v>14.833549292520001</c:v>
                </c:pt>
                <c:pt idx="18">
                  <c:v>12.098835811023999</c:v>
                </c:pt>
                <c:pt idx="19">
                  <c:v>7.1974996770089996</c:v>
                </c:pt>
                <c:pt idx="20">
                  <c:v>15.484734199774</c:v>
                </c:pt>
                <c:pt idx="21">
                  <c:v>9.2245568760839998</c:v>
                </c:pt>
                <c:pt idx="22">
                  <c:v>10.836714628345</c:v>
                </c:pt>
                <c:pt idx="23">
                  <c:v>15.347833212195001</c:v>
                </c:pt>
                <c:pt idx="24">
                  <c:v>12.581733517883</c:v>
                </c:pt>
                <c:pt idx="25">
                  <c:v>12.340382375542999</c:v>
                </c:pt>
                <c:pt idx="26">
                  <c:v>6.0925930226059997</c:v>
                </c:pt>
                <c:pt idx="27">
                  <c:v>3.9920059982580001</c:v>
                </c:pt>
                <c:pt idx="28">
                  <c:v>0.96123128205800001</c:v>
                </c:pt>
                <c:pt idx="29">
                  <c:v>3.503677285562</c:v>
                </c:pt>
                <c:pt idx="30">
                  <c:v>4.3477102514850001</c:v>
                </c:pt>
                <c:pt idx="31">
                  <c:v>3.3938480963759998</c:v>
                </c:pt>
                <c:pt idx="32">
                  <c:v>2.569342680394</c:v>
                </c:pt>
                <c:pt idx="33">
                  <c:v>1.2471075522640001</c:v>
                </c:pt>
                <c:pt idx="34">
                  <c:v>1.083706185729</c:v>
                </c:pt>
                <c:pt idx="35">
                  <c:v>3.728677662045</c:v>
                </c:pt>
                <c:pt idx="36">
                  <c:v>-1.5802503460999999</c:v>
                </c:pt>
                <c:pt idx="37">
                  <c:v>1.6608267011069999</c:v>
                </c:pt>
                <c:pt idx="38">
                  <c:v>0.22143961993399999</c:v>
                </c:pt>
                <c:pt idx="39">
                  <c:v>5.4558337595589999</c:v>
                </c:pt>
                <c:pt idx="40">
                  <c:v>1.1027071126650001</c:v>
                </c:pt>
                <c:pt idx="41">
                  <c:v>2.446162429233</c:v>
                </c:pt>
                <c:pt idx="42">
                  <c:v>-1.7398381847290001</c:v>
                </c:pt>
                <c:pt idx="43">
                  <c:v>2.2406719064830001</c:v>
                </c:pt>
                <c:pt idx="44">
                  <c:v>-1.297198673302</c:v>
                </c:pt>
                <c:pt idx="45">
                  <c:v>-4.9589783469729998</c:v>
                </c:pt>
                <c:pt idx="46">
                  <c:v>-2.9734585952030002</c:v>
                </c:pt>
                <c:pt idx="47">
                  <c:v>-3.4627131512129998</c:v>
                </c:pt>
                <c:pt idx="48">
                  <c:v>-2.505453673481</c:v>
                </c:pt>
                <c:pt idx="49">
                  <c:v>-1.1246399283349999</c:v>
                </c:pt>
                <c:pt idx="50">
                  <c:v>7.0054736958459998</c:v>
                </c:pt>
                <c:pt idx="51">
                  <c:v>-4.2845433174950003</c:v>
                </c:pt>
                <c:pt idx="52">
                  <c:v>4.2747418007839997</c:v>
                </c:pt>
                <c:pt idx="53">
                  <c:v>5.4941229190850001</c:v>
                </c:pt>
                <c:pt idx="54">
                  <c:v>1.5463505636479999</c:v>
                </c:pt>
                <c:pt idx="55">
                  <c:v>2.6980369594029998</c:v>
                </c:pt>
                <c:pt idx="56">
                  <c:v>0.16771004394200001</c:v>
                </c:pt>
                <c:pt idx="57">
                  <c:v>1.2292601913429999</c:v>
                </c:pt>
                <c:pt idx="58">
                  <c:v>0.91486294564899995</c:v>
                </c:pt>
                <c:pt idx="59">
                  <c:v>2.0542082721049999</c:v>
                </c:pt>
                <c:pt idx="60">
                  <c:v>5.4769990498369996</c:v>
                </c:pt>
                <c:pt idx="61">
                  <c:v>3.4040632899859999</c:v>
                </c:pt>
                <c:pt idx="62">
                  <c:v>-1.3884936747650001</c:v>
                </c:pt>
                <c:pt idx="63">
                  <c:v>7.9669359163219999</c:v>
                </c:pt>
                <c:pt idx="64">
                  <c:v>2.454945466186</c:v>
                </c:pt>
                <c:pt idx="65">
                  <c:v>1.8007274404389999</c:v>
                </c:pt>
                <c:pt idx="66">
                  <c:v>2.9218341820710001</c:v>
                </c:pt>
                <c:pt idx="67">
                  <c:v>3.8362137040070001</c:v>
                </c:pt>
                <c:pt idx="68">
                  <c:v>1.6821145768220001</c:v>
                </c:pt>
                <c:pt idx="69">
                  <c:v>4.7389041746549996</c:v>
                </c:pt>
                <c:pt idx="70">
                  <c:v>1.0111262358540001</c:v>
                </c:pt>
                <c:pt idx="71">
                  <c:v>-7.2123897479909997</c:v>
                </c:pt>
                <c:pt idx="72">
                  <c:v>-4.7469251201549998</c:v>
                </c:pt>
                <c:pt idx="73">
                  <c:v>-0.204216946639</c:v>
                </c:pt>
                <c:pt idx="74">
                  <c:v>5.4898010081380004</c:v>
                </c:pt>
                <c:pt idx="75">
                  <c:v>2.1679932632579999</c:v>
                </c:pt>
                <c:pt idx="76">
                  <c:v>4.9030498187529998</c:v>
                </c:pt>
                <c:pt idx="77">
                  <c:v>0.83982048721400004</c:v>
                </c:pt>
                <c:pt idx="78">
                  <c:v>3.0764761667610001</c:v>
                </c:pt>
                <c:pt idx="79">
                  <c:v>0.99744517075600003</c:v>
                </c:pt>
                <c:pt idx="80">
                  <c:v>2.9292222942100001</c:v>
                </c:pt>
                <c:pt idx="81">
                  <c:v>0.65342344324699997</c:v>
                </c:pt>
                <c:pt idx="82">
                  <c:v>2.304396280602</c:v>
                </c:pt>
                <c:pt idx="83">
                  <c:v>5.2487456399100001</c:v>
                </c:pt>
                <c:pt idx="84">
                  <c:v>6.5398092959670002</c:v>
                </c:pt>
                <c:pt idx="85">
                  <c:v>0.90690058852900002</c:v>
                </c:pt>
                <c:pt idx="86">
                  <c:v>-7.9842849611369999</c:v>
                </c:pt>
                <c:pt idx="87">
                  <c:v>-24.628350928591999</c:v>
                </c:pt>
                <c:pt idx="88">
                  <c:v>-28.539517184087</c:v>
                </c:pt>
                <c:pt idx="89">
                  <c:v>-18.103365220238</c:v>
                </c:pt>
                <c:pt idx="90">
                  <c:v>-10.887123649547</c:v>
                </c:pt>
                <c:pt idx="91">
                  <c:v>-14.383621891342999</c:v>
                </c:pt>
                <c:pt idx="92">
                  <c:v>-4.5621733655929999</c:v>
                </c:pt>
                <c:pt idx="93">
                  <c:v>-8.6215557063970003</c:v>
                </c:pt>
                <c:pt idx="94">
                  <c:v>-7.1754910162080003</c:v>
                </c:pt>
                <c:pt idx="95">
                  <c:v>1.6371687716800001</c:v>
                </c:pt>
                <c:pt idx="96">
                  <c:v>-9.8813196386069997</c:v>
                </c:pt>
                <c:pt idx="97">
                  <c:v>-4.7567316430849997</c:v>
                </c:pt>
                <c:pt idx="98">
                  <c:v>1.3485695471720001</c:v>
                </c:pt>
                <c:pt idx="99">
                  <c:v>22.876777582237001</c:v>
                </c:pt>
                <c:pt idx="100">
                  <c:v>24.024668840316998</c:v>
                </c:pt>
                <c:pt idx="101">
                  <c:v>14.626882733713</c:v>
                </c:pt>
                <c:pt idx="102">
                  <c:v>8.7860589592569998</c:v>
                </c:pt>
                <c:pt idx="103">
                  <c:v>8.5247799704259997</c:v>
                </c:pt>
                <c:pt idx="104">
                  <c:v>-3.2260920666790001</c:v>
                </c:pt>
                <c:pt idx="105">
                  <c:v>3.0479312995219998</c:v>
                </c:pt>
                <c:pt idx="106">
                  <c:v>5.8609182704389999</c:v>
                </c:pt>
                <c:pt idx="107">
                  <c:v>2.913040070483</c:v>
                </c:pt>
                <c:pt idx="108">
                  <c:v>11.056521783359001</c:v>
                </c:pt>
                <c:pt idx="109">
                  <c:v>12.299571867136001</c:v>
                </c:pt>
                <c:pt idx="110">
                  <c:v>13.072342853406999</c:v>
                </c:pt>
                <c:pt idx="111">
                  <c:v>13.726399088876001</c:v>
                </c:pt>
                <c:pt idx="112">
                  <c:v>17.873428944467999</c:v>
                </c:pt>
                <c:pt idx="113">
                  <c:v>12.687927855274999</c:v>
                </c:pt>
                <c:pt idx="114">
                  <c:v>10.347180120579999</c:v>
                </c:pt>
                <c:pt idx="115">
                  <c:v>11.099166742894001</c:v>
                </c:pt>
                <c:pt idx="116">
                  <c:v>16.330428669330999</c:v>
                </c:pt>
                <c:pt idx="117">
                  <c:v>10.076544576143</c:v>
                </c:pt>
                <c:pt idx="118">
                  <c:v>4.7537763257119998</c:v>
                </c:pt>
                <c:pt idx="119">
                  <c:v>10.698592573736001</c:v>
                </c:pt>
                <c:pt idx="120">
                  <c:v>6.0366109183930003</c:v>
                </c:pt>
              </c:numCache>
            </c:numRef>
          </c:val>
          <c:extLst>
            <c:ext xmlns:c16="http://schemas.microsoft.com/office/drawing/2014/chart" uri="{C3380CC4-5D6E-409C-BE32-E72D297353CC}">
              <c16:uniqueId val="{00000016-4898-4AB8-8217-53E2ABCFCDDC}"/>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'F119'!$D$5</c:f>
              <c:strCache>
                <c:ptCount val="1"/>
                <c:pt idx="0">
                  <c:v>Variación promedio</c:v>
                </c:pt>
              </c:strCache>
            </c:strRef>
          </c:tx>
          <c:spPr>
            <a:ln w="28575" cap="rnd">
              <a:solidFill>
                <a:srgbClr val="B69630"/>
              </a:solidFill>
              <a:round/>
            </a:ln>
            <a:effectLst/>
          </c:spPr>
          <c:marker>
            <c:symbol val="none"/>
          </c:marker>
          <c:cat>
            <c:multiLvlStrRef>
              <c:f>'F119'!$A$6:$B$126</c:f>
              <c:multiLvlStrCache>
                <c:ptCount val="12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'F119'!$D$6:$D$126</c:f>
              <c:numCache>
                <c:formatCode>0.0</c:formatCode>
                <c:ptCount val="121"/>
                <c:pt idx="0">
                  <c:v>5.2030053348549199</c:v>
                </c:pt>
                <c:pt idx="1">
                  <c:v>4.7129195465056704</c:v>
                </c:pt>
                <c:pt idx="2">
                  <c:v>3.6913954383451699</c:v>
                </c:pt>
                <c:pt idx="3">
                  <c:v>4.28521560719983</c:v>
                </c:pt>
                <c:pt idx="4">
                  <c:v>3.5709777579664199</c:v>
                </c:pt>
                <c:pt idx="5">
                  <c:v>2.9637603172204998</c:v>
                </c:pt>
                <c:pt idx="6">
                  <c:v>2.9196097435453301</c:v>
                </c:pt>
                <c:pt idx="7">
                  <c:v>3.4002351250531699</c:v>
                </c:pt>
                <c:pt idx="8">
                  <c:v>4.09242021374292</c:v>
                </c:pt>
                <c:pt idx="9">
                  <c:v>4.4626172202744998</c:v>
                </c:pt>
                <c:pt idx="10">
                  <c:v>4.8845333419124204</c:v>
                </c:pt>
                <c:pt idx="11">
                  <c:v>5.1475463952</c:v>
                </c:pt>
                <c:pt idx="12">
                  <c:v>5.8417725768409996</c:v>
                </c:pt>
                <c:pt idx="13">
                  <c:v>6.7081061770241703</c:v>
                </c:pt>
                <c:pt idx="14">
                  <c:v>8.5737496275284197</c:v>
                </c:pt>
                <c:pt idx="15">
                  <c:v>8.5997268987094202</c:v>
                </c:pt>
                <c:pt idx="16">
                  <c:v>10.220299727232399</c:v>
                </c:pt>
                <c:pt idx="17">
                  <c:v>11.421907293532101</c:v>
                </c:pt>
                <c:pt idx="18">
                  <c:v>11.7194743626562</c:v>
                </c:pt>
                <c:pt idx="19">
                  <c:v>11.538620019812001</c:v>
                </c:pt>
                <c:pt idx="20">
                  <c:v>12.1039829136568</c:v>
                </c:pt>
                <c:pt idx="21">
                  <c:v>12.010267652377699</c:v>
                </c:pt>
                <c:pt idx="22">
                  <c:v>12.210479189024401</c:v>
                </c:pt>
                <c:pt idx="23">
                  <c:v>12.8773821240207</c:v>
                </c:pt>
                <c:pt idx="24">
                  <c:v>12.869218612015599</c:v>
                </c:pt>
                <c:pt idx="25">
                  <c:v>13.024859514582401</c:v>
                </c:pt>
                <c:pt idx="26">
                  <c:v>12.1094955738984</c:v>
                </c:pt>
                <c:pt idx="27">
                  <c:v>11.6022438757148</c:v>
                </c:pt>
                <c:pt idx="28">
                  <c:v>10.082639157774899</c:v>
                </c:pt>
                <c:pt idx="29">
                  <c:v>9.1384831571950809</c:v>
                </c:pt>
                <c:pt idx="30">
                  <c:v>8.4925560272334994</c:v>
                </c:pt>
                <c:pt idx="31">
                  <c:v>8.1755850621807493</c:v>
                </c:pt>
                <c:pt idx="32">
                  <c:v>7.0993024355657504</c:v>
                </c:pt>
                <c:pt idx="33">
                  <c:v>6.4345149919140798</c:v>
                </c:pt>
                <c:pt idx="34">
                  <c:v>5.6217642883627503</c:v>
                </c:pt>
                <c:pt idx="35">
                  <c:v>4.6535013258502502</c:v>
                </c:pt>
                <c:pt idx="36">
                  <c:v>3.4733360038516699</c:v>
                </c:pt>
                <c:pt idx="37">
                  <c:v>2.583373030982</c:v>
                </c:pt>
                <c:pt idx="38">
                  <c:v>2.0941102474259998</c:v>
                </c:pt>
                <c:pt idx="39">
                  <c:v>2.21609589420108</c:v>
                </c:pt>
                <c:pt idx="40">
                  <c:v>2.2278855467516698</c:v>
                </c:pt>
                <c:pt idx="41">
                  <c:v>2.1397593087242499</c:v>
                </c:pt>
                <c:pt idx="42">
                  <c:v>1.6324636057064199</c:v>
                </c:pt>
                <c:pt idx="43">
                  <c:v>1.5363655898819999</c:v>
                </c:pt>
                <c:pt idx="44">
                  <c:v>1.2141538104073299</c:v>
                </c:pt>
                <c:pt idx="45">
                  <c:v>0.696979985470917</c:v>
                </c:pt>
                <c:pt idx="46">
                  <c:v>0.35888292039324998</c:v>
                </c:pt>
                <c:pt idx="47">
                  <c:v>-0.24039964737825001</c:v>
                </c:pt>
                <c:pt idx="48">
                  <c:v>-0.31749992465999999</c:v>
                </c:pt>
                <c:pt idx="49">
                  <c:v>-0.54962214378016705</c:v>
                </c:pt>
                <c:pt idx="50">
                  <c:v>1.5714029212500001E-2</c:v>
                </c:pt>
                <c:pt idx="51">
                  <c:v>-0.79598406054199999</c:v>
                </c:pt>
                <c:pt idx="52">
                  <c:v>-0.53164783653208303</c:v>
                </c:pt>
                <c:pt idx="53">
                  <c:v>-0.27765112904441702</c:v>
                </c:pt>
                <c:pt idx="54">
                  <c:v>-3.8020666796666999E-3</c:v>
                </c:pt>
                <c:pt idx="55">
                  <c:v>3.4311687730333301E-2</c:v>
                </c:pt>
                <c:pt idx="56">
                  <c:v>0.15638741416733301</c:v>
                </c:pt>
                <c:pt idx="57">
                  <c:v>0.67207395902699996</c:v>
                </c:pt>
                <c:pt idx="58">
                  <c:v>0.99610075409800003</c:v>
                </c:pt>
                <c:pt idx="59">
                  <c:v>1.45584420604117</c:v>
                </c:pt>
                <c:pt idx="60">
                  <c:v>2.121048599651</c:v>
                </c:pt>
                <c:pt idx="61">
                  <c:v>2.4984405345110798</c:v>
                </c:pt>
                <c:pt idx="62">
                  <c:v>1.7989432536268299</c:v>
                </c:pt>
                <c:pt idx="63">
                  <c:v>2.8198998564449198</c:v>
                </c:pt>
                <c:pt idx="64">
                  <c:v>2.66825016189508</c:v>
                </c:pt>
                <c:pt idx="65">
                  <c:v>2.3604672053412501</c:v>
                </c:pt>
                <c:pt idx="66">
                  <c:v>2.4750908402098299</c:v>
                </c:pt>
                <c:pt idx="67">
                  <c:v>2.5699389022601702</c:v>
                </c:pt>
                <c:pt idx="68">
                  <c:v>2.6961392800001698</c:v>
                </c:pt>
                <c:pt idx="69">
                  <c:v>2.98860961194283</c:v>
                </c:pt>
                <c:pt idx="70">
                  <c:v>2.9966315527932501</c:v>
                </c:pt>
                <c:pt idx="71">
                  <c:v>2.2244150511185801</c:v>
                </c:pt>
                <c:pt idx="72">
                  <c:v>1.37242137028592</c:v>
                </c:pt>
                <c:pt idx="73">
                  <c:v>1.0717313505671699</c:v>
                </c:pt>
                <c:pt idx="74">
                  <c:v>1.64492257414242</c:v>
                </c:pt>
                <c:pt idx="75">
                  <c:v>1.1616773530537501</c:v>
                </c:pt>
                <c:pt idx="76">
                  <c:v>1.3656860491010001</c:v>
                </c:pt>
                <c:pt idx="77">
                  <c:v>1.2856104696655799</c:v>
                </c:pt>
                <c:pt idx="78">
                  <c:v>1.2984973017230801</c:v>
                </c:pt>
                <c:pt idx="79">
                  <c:v>1.0619332572855</c:v>
                </c:pt>
                <c:pt idx="80">
                  <c:v>1.1658589004011699</c:v>
                </c:pt>
                <c:pt idx="81">
                  <c:v>0.82540217278383299</c:v>
                </c:pt>
                <c:pt idx="82">
                  <c:v>0.93317467651283303</c:v>
                </c:pt>
                <c:pt idx="83">
                  <c:v>1.97160262550458</c:v>
                </c:pt>
                <c:pt idx="84">
                  <c:v>2.9121638268480798</c:v>
                </c:pt>
                <c:pt idx="85">
                  <c:v>3.0047569547787498</c:v>
                </c:pt>
                <c:pt idx="86">
                  <c:v>1.88191645733917</c:v>
                </c:pt>
                <c:pt idx="87">
                  <c:v>-0.35111222531500003</c:v>
                </c:pt>
                <c:pt idx="88">
                  <c:v>-3.137992808885</c:v>
                </c:pt>
                <c:pt idx="89">
                  <c:v>-4.7165916178393301</c:v>
                </c:pt>
                <c:pt idx="90">
                  <c:v>-5.8802249358649998</c:v>
                </c:pt>
                <c:pt idx="91">
                  <c:v>-7.1619805243732504</c:v>
                </c:pt>
                <c:pt idx="92">
                  <c:v>-7.7862634960235004</c:v>
                </c:pt>
                <c:pt idx="93">
                  <c:v>-8.5591784251604999</c:v>
                </c:pt>
                <c:pt idx="94">
                  <c:v>-9.3491690332279997</c:v>
                </c:pt>
                <c:pt idx="95">
                  <c:v>-9.6501337722471696</c:v>
                </c:pt>
                <c:pt idx="96">
                  <c:v>-11.018561183461699</c:v>
                </c:pt>
                <c:pt idx="97">
                  <c:v>-11.4905305360962</c:v>
                </c:pt>
                <c:pt idx="98">
                  <c:v>-10.7127926604037</c:v>
                </c:pt>
                <c:pt idx="99">
                  <c:v>-6.7540319511679998</c:v>
                </c:pt>
                <c:pt idx="100">
                  <c:v>-2.3736831158010001</c:v>
                </c:pt>
                <c:pt idx="101">
                  <c:v>0.35383754702824999</c:v>
                </c:pt>
                <c:pt idx="102">
                  <c:v>1.9932694310952499</c:v>
                </c:pt>
                <c:pt idx="103">
                  <c:v>3.902302919576</c:v>
                </c:pt>
                <c:pt idx="104">
                  <c:v>4.01364302781883</c:v>
                </c:pt>
                <c:pt idx="105">
                  <c:v>4.9861002783120796</c:v>
                </c:pt>
                <c:pt idx="106">
                  <c:v>6.0724677188660001</c:v>
                </c:pt>
                <c:pt idx="107">
                  <c:v>6.1787903270995796</c:v>
                </c:pt>
                <c:pt idx="108">
                  <c:v>7.9236104455967498</c:v>
                </c:pt>
                <c:pt idx="109">
                  <c:v>9.3449690714484994</c:v>
                </c:pt>
                <c:pt idx="110">
                  <c:v>10.3219501803014</c:v>
                </c:pt>
                <c:pt idx="111">
                  <c:v>9.5594186391879994</c:v>
                </c:pt>
                <c:pt idx="112">
                  <c:v>9.0468153145339194</c:v>
                </c:pt>
                <c:pt idx="113">
                  <c:v>8.8852357413307494</c:v>
                </c:pt>
                <c:pt idx="114">
                  <c:v>9.0153291714409995</c:v>
                </c:pt>
                <c:pt idx="115">
                  <c:v>9.2298614024799992</c:v>
                </c:pt>
                <c:pt idx="116">
                  <c:v>10.8595714638142</c:v>
                </c:pt>
                <c:pt idx="117">
                  <c:v>11.4452892368659</c:v>
                </c:pt>
                <c:pt idx="118">
                  <c:v>11.353027408138701</c:v>
                </c:pt>
                <c:pt idx="119">
                  <c:v>12.001823450076399</c:v>
                </c:pt>
                <c:pt idx="120">
                  <c:v>11.583497544662601</c:v>
                </c:pt>
              </c:numCache>
            </c:numRef>
          </c:val>
          <c:smooth val="0"/>
          <c:extLst>
            <c:ext xmlns:c16="http://schemas.microsoft.com/office/drawing/2014/chart" uri="{C3380CC4-5D6E-409C-BE32-E72D297353CC}">
              <c16:uniqueId val="{00000017-4898-4AB8-8217-53E2ABCFCDDC}"/>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BEC0-44DE-9FC4-421683C8815F}"/>
              </c:ext>
            </c:extLst>
          </c:dPt>
          <c:dPt>
            <c:idx val="1"/>
            <c:invertIfNegative val="0"/>
            <c:bubble3D val="0"/>
            <c:spPr>
              <a:solidFill>
                <a:srgbClr val="7C878E"/>
              </a:solidFill>
              <a:ln>
                <a:noFill/>
              </a:ln>
              <a:effectLst/>
            </c:spPr>
            <c:extLst>
              <c:ext xmlns:c16="http://schemas.microsoft.com/office/drawing/2014/chart" uri="{C3380CC4-5D6E-409C-BE32-E72D297353CC}">
                <c16:uniqueId val="{00000003-BEC0-44DE-9FC4-421683C8815F}"/>
              </c:ext>
            </c:extLst>
          </c:dPt>
          <c:dPt>
            <c:idx val="2"/>
            <c:invertIfNegative val="0"/>
            <c:bubble3D val="0"/>
            <c:spPr>
              <a:solidFill>
                <a:srgbClr val="7C878E"/>
              </a:solidFill>
              <a:ln>
                <a:noFill/>
              </a:ln>
              <a:effectLst/>
            </c:spPr>
            <c:extLst>
              <c:ext xmlns:c16="http://schemas.microsoft.com/office/drawing/2014/chart" uri="{C3380CC4-5D6E-409C-BE32-E72D297353CC}">
                <c16:uniqueId val="{00000005-BEC0-44DE-9FC4-421683C8815F}"/>
              </c:ext>
            </c:extLst>
          </c:dPt>
          <c:dPt>
            <c:idx val="3"/>
            <c:invertIfNegative val="0"/>
            <c:bubble3D val="0"/>
            <c:spPr>
              <a:solidFill>
                <a:srgbClr val="7C878E"/>
              </a:solidFill>
              <a:ln>
                <a:noFill/>
              </a:ln>
              <a:effectLst/>
            </c:spPr>
            <c:extLst>
              <c:ext xmlns:c16="http://schemas.microsoft.com/office/drawing/2014/chart" uri="{C3380CC4-5D6E-409C-BE32-E72D297353CC}">
                <c16:uniqueId val="{00000007-BEC0-44DE-9FC4-421683C8815F}"/>
              </c:ext>
            </c:extLst>
          </c:dPt>
          <c:dPt>
            <c:idx val="4"/>
            <c:invertIfNegative val="0"/>
            <c:bubble3D val="0"/>
            <c:spPr>
              <a:solidFill>
                <a:srgbClr val="7C878E"/>
              </a:solidFill>
              <a:ln>
                <a:noFill/>
              </a:ln>
              <a:effectLst/>
            </c:spPr>
            <c:extLst>
              <c:ext xmlns:c16="http://schemas.microsoft.com/office/drawing/2014/chart" uri="{C3380CC4-5D6E-409C-BE32-E72D297353CC}">
                <c16:uniqueId val="{00000009-BEC0-44DE-9FC4-421683C8815F}"/>
              </c:ext>
            </c:extLst>
          </c:dPt>
          <c:dPt>
            <c:idx val="5"/>
            <c:invertIfNegative val="0"/>
            <c:bubble3D val="0"/>
            <c:spPr>
              <a:solidFill>
                <a:srgbClr val="7C878E"/>
              </a:solidFill>
              <a:ln>
                <a:noFill/>
              </a:ln>
              <a:effectLst/>
            </c:spPr>
            <c:extLst>
              <c:ext xmlns:c16="http://schemas.microsoft.com/office/drawing/2014/chart" uri="{C3380CC4-5D6E-409C-BE32-E72D297353CC}">
                <c16:uniqueId val="{0000000B-BEC0-44DE-9FC4-421683C8815F}"/>
              </c:ext>
            </c:extLst>
          </c:dPt>
          <c:dPt>
            <c:idx val="6"/>
            <c:invertIfNegative val="0"/>
            <c:bubble3D val="0"/>
            <c:spPr>
              <a:solidFill>
                <a:srgbClr val="7C878E"/>
              </a:solidFill>
              <a:ln>
                <a:noFill/>
              </a:ln>
              <a:effectLst/>
            </c:spPr>
            <c:extLst>
              <c:ext xmlns:c16="http://schemas.microsoft.com/office/drawing/2014/chart" uri="{C3380CC4-5D6E-409C-BE32-E72D297353CC}">
                <c16:uniqueId val="{0000000D-BEC0-44DE-9FC4-421683C8815F}"/>
              </c:ext>
            </c:extLst>
          </c:dPt>
          <c:dPt>
            <c:idx val="7"/>
            <c:invertIfNegative val="0"/>
            <c:bubble3D val="0"/>
            <c:spPr>
              <a:solidFill>
                <a:srgbClr val="7C878E"/>
              </a:solidFill>
              <a:ln>
                <a:noFill/>
              </a:ln>
              <a:effectLst/>
            </c:spPr>
            <c:extLst>
              <c:ext xmlns:c16="http://schemas.microsoft.com/office/drawing/2014/chart" uri="{C3380CC4-5D6E-409C-BE32-E72D297353CC}">
                <c16:uniqueId val="{0000000F-BEC0-44DE-9FC4-421683C8815F}"/>
              </c:ext>
            </c:extLst>
          </c:dPt>
          <c:dPt>
            <c:idx val="8"/>
            <c:invertIfNegative val="0"/>
            <c:bubble3D val="0"/>
            <c:spPr>
              <a:solidFill>
                <a:srgbClr val="7C878E"/>
              </a:solidFill>
              <a:ln>
                <a:noFill/>
              </a:ln>
              <a:effectLst/>
            </c:spPr>
            <c:extLst>
              <c:ext xmlns:c16="http://schemas.microsoft.com/office/drawing/2014/chart" uri="{C3380CC4-5D6E-409C-BE32-E72D297353CC}">
                <c16:uniqueId val="{00000011-BEC0-44DE-9FC4-421683C8815F}"/>
              </c:ext>
            </c:extLst>
          </c:dPt>
          <c:dPt>
            <c:idx val="9"/>
            <c:invertIfNegative val="0"/>
            <c:bubble3D val="0"/>
            <c:spPr>
              <a:solidFill>
                <a:srgbClr val="7C878E"/>
              </a:solidFill>
              <a:ln>
                <a:noFill/>
              </a:ln>
              <a:effectLst/>
            </c:spPr>
            <c:extLst>
              <c:ext xmlns:c16="http://schemas.microsoft.com/office/drawing/2014/chart" uri="{C3380CC4-5D6E-409C-BE32-E72D297353CC}">
                <c16:uniqueId val="{00000013-BEC0-44DE-9FC4-421683C8815F}"/>
              </c:ext>
            </c:extLst>
          </c:dPt>
          <c:dPt>
            <c:idx val="10"/>
            <c:invertIfNegative val="0"/>
            <c:bubble3D val="0"/>
            <c:spPr>
              <a:solidFill>
                <a:srgbClr val="7C878E"/>
              </a:solidFill>
              <a:ln>
                <a:noFill/>
              </a:ln>
              <a:effectLst/>
            </c:spPr>
            <c:extLst>
              <c:ext xmlns:c16="http://schemas.microsoft.com/office/drawing/2014/chart" uri="{C3380CC4-5D6E-409C-BE32-E72D297353CC}">
                <c16:uniqueId val="{00000015-BEC0-44DE-9FC4-421683C8815F}"/>
              </c:ext>
            </c:extLst>
          </c:dPt>
          <c:dPt>
            <c:idx val="11"/>
            <c:invertIfNegative val="0"/>
            <c:bubble3D val="0"/>
            <c:spPr>
              <a:solidFill>
                <a:srgbClr val="7C878E"/>
              </a:solidFill>
              <a:ln>
                <a:noFill/>
              </a:ln>
              <a:effectLst/>
            </c:spPr>
            <c:extLst>
              <c:ext xmlns:c16="http://schemas.microsoft.com/office/drawing/2014/chart" uri="{C3380CC4-5D6E-409C-BE32-E72D297353CC}">
                <c16:uniqueId val="{00000017-BEC0-44DE-9FC4-421683C8815F}"/>
              </c:ext>
            </c:extLst>
          </c:dPt>
          <c:dPt>
            <c:idx val="12"/>
            <c:invertIfNegative val="0"/>
            <c:bubble3D val="0"/>
            <c:spPr>
              <a:solidFill>
                <a:srgbClr val="7C878E"/>
              </a:solidFill>
              <a:ln>
                <a:noFill/>
              </a:ln>
              <a:effectLst/>
            </c:spPr>
            <c:extLst>
              <c:ext xmlns:c16="http://schemas.microsoft.com/office/drawing/2014/chart" uri="{C3380CC4-5D6E-409C-BE32-E72D297353CC}">
                <c16:uniqueId val="{00000019-BEC0-44DE-9FC4-421683C8815F}"/>
              </c:ext>
            </c:extLst>
          </c:dPt>
          <c:dPt>
            <c:idx val="13"/>
            <c:invertIfNegative val="0"/>
            <c:bubble3D val="0"/>
            <c:spPr>
              <a:solidFill>
                <a:srgbClr val="7C878E"/>
              </a:solidFill>
              <a:ln>
                <a:noFill/>
              </a:ln>
              <a:effectLst/>
            </c:spPr>
            <c:extLst>
              <c:ext xmlns:c16="http://schemas.microsoft.com/office/drawing/2014/chart" uri="{C3380CC4-5D6E-409C-BE32-E72D297353CC}">
                <c16:uniqueId val="{0000001B-BEC0-44DE-9FC4-421683C8815F}"/>
              </c:ext>
            </c:extLst>
          </c:dPt>
          <c:dPt>
            <c:idx val="14"/>
            <c:invertIfNegative val="0"/>
            <c:bubble3D val="0"/>
            <c:spPr>
              <a:solidFill>
                <a:srgbClr val="7C878E"/>
              </a:solidFill>
              <a:ln>
                <a:noFill/>
              </a:ln>
              <a:effectLst/>
            </c:spPr>
            <c:extLst>
              <c:ext xmlns:c16="http://schemas.microsoft.com/office/drawing/2014/chart" uri="{C3380CC4-5D6E-409C-BE32-E72D297353CC}">
                <c16:uniqueId val="{0000001D-BEC0-44DE-9FC4-421683C8815F}"/>
              </c:ext>
            </c:extLst>
          </c:dPt>
          <c:dPt>
            <c:idx val="15"/>
            <c:invertIfNegative val="0"/>
            <c:bubble3D val="0"/>
            <c:spPr>
              <a:solidFill>
                <a:srgbClr val="7C878E"/>
              </a:solidFill>
              <a:ln>
                <a:noFill/>
              </a:ln>
              <a:effectLst/>
            </c:spPr>
            <c:extLst>
              <c:ext xmlns:c16="http://schemas.microsoft.com/office/drawing/2014/chart" uri="{C3380CC4-5D6E-409C-BE32-E72D297353CC}">
                <c16:uniqueId val="{0000001F-BEC0-44DE-9FC4-421683C8815F}"/>
              </c:ext>
            </c:extLst>
          </c:dPt>
          <c:dPt>
            <c:idx val="16"/>
            <c:invertIfNegative val="0"/>
            <c:bubble3D val="0"/>
            <c:spPr>
              <a:solidFill>
                <a:srgbClr val="7C878E"/>
              </a:solidFill>
              <a:ln>
                <a:noFill/>
              </a:ln>
              <a:effectLst/>
            </c:spPr>
            <c:extLst>
              <c:ext xmlns:c16="http://schemas.microsoft.com/office/drawing/2014/chart" uri="{C3380CC4-5D6E-409C-BE32-E72D297353CC}">
                <c16:uniqueId val="{00000021-BEC0-44DE-9FC4-421683C8815F}"/>
              </c:ext>
            </c:extLst>
          </c:dPt>
          <c:dPt>
            <c:idx val="17"/>
            <c:invertIfNegative val="0"/>
            <c:bubble3D val="0"/>
            <c:spPr>
              <a:solidFill>
                <a:srgbClr val="7C878E"/>
              </a:solidFill>
              <a:ln>
                <a:noFill/>
              </a:ln>
              <a:effectLst/>
            </c:spPr>
            <c:extLst>
              <c:ext xmlns:c16="http://schemas.microsoft.com/office/drawing/2014/chart" uri="{C3380CC4-5D6E-409C-BE32-E72D297353CC}">
                <c16:uniqueId val="{00000023-BEC0-44DE-9FC4-421683C8815F}"/>
              </c:ext>
            </c:extLst>
          </c:dPt>
          <c:dPt>
            <c:idx val="18"/>
            <c:invertIfNegative val="0"/>
            <c:bubble3D val="0"/>
            <c:spPr>
              <a:solidFill>
                <a:srgbClr val="95682B"/>
              </a:solidFill>
              <a:ln>
                <a:noFill/>
              </a:ln>
              <a:effectLst/>
            </c:spPr>
            <c:extLst>
              <c:ext xmlns:c16="http://schemas.microsoft.com/office/drawing/2014/chart" uri="{C3380CC4-5D6E-409C-BE32-E72D297353CC}">
                <c16:uniqueId val="{00000025-BEC0-44DE-9FC4-421683C8815F}"/>
              </c:ext>
            </c:extLst>
          </c:dPt>
          <c:dPt>
            <c:idx val="24"/>
            <c:invertIfNegative val="0"/>
            <c:bubble3D val="0"/>
            <c:spPr>
              <a:solidFill>
                <a:srgbClr val="FBBB27"/>
              </a:solidFill>
              <a:ln>
                <a:noFill/>
              </a:ln>
              <a:effectLst/>
            </c:spPr>
            <c:extLst>
              <c:ext xmlns:c16="http://schemas.microsoft.com/office/drawing/2014/chart" uri="{C3380CC4-5D6E-409C-BE32-E72D297353CC}">
                <c16:uniqueId val="{00000027-BEC0-44DE-9FC4-421683C8815F}"/>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'F120'!$A$6:$A$38</c:f>
              <c:strCache>
                <c:ptCount val="33"/>
                <c:pt idx="0">
                  <c:v>Colima</c:v>
                </c:pt>
                <c:pt idx="1">
                  <c:v>Campeche</c:v>
                </c:pt>
                <c:pt idx="2">
                  <c:v>Yucatán</c:v>
                </c:pt>
                <c:pt idx="3">
                  <c:v>Zacatecas</c:v>
                </c:pt>
                <c:pt idx="4">
                  <c:v>Oaxaca</c:v>
                </c:pt>
                <c:pt idx="5">
                  <c:v>Coahuila</c:v>
                </c:pt>
                <c:pt idx="6">
                  <c:v>Tamaulipas</c:v>
                </c:pt>
                <c:pt idx="7">
                  <c:v>Durango</c:v>
                </c:pt>
                <c:pt idx="8">
                  <c:v>Guerrero</c:v>
                </c:pt>
                <c:pt idx="9">
                  <c:v>Nayarit</c:v>
                </c:pt>
                <c:pt idx="10">
                  <c:v>Tabasco</c:v>
                </c:pt>
                <c:pt idx="11">
                  <c:v>Baja California Sur</c:v>
                </c:pt>
                <c:pt idx="12">
                  <c:v>Sonora</c:v>
                </c:pt>
                <c:pt idx="13">
                  <c:v>Sinaloa</c:v>
                </c:pt>
                <c:pt idx="14">
                  <c:v>Morelos</c:v>
                </c:pt>
                <c:pt idx="15">
                  <c:v>Chihuahua</c:v>
                </c:pt>
                <c:pt idx="16">
                  <c:v>Ciudad de México</c:v>
                </c:pt>
                <c:pt idx="17">
                  <c:v>Estado de México</c:v>
                </c:pt>
                <c:pt idx="18">
                  <c:v>Nacional</c:v>
                </c:pt>
                <c:pt idx="19">
                  <c:v>Tlaxcala</c:v>
                </c:pt>
                <c:pt idx="20">
                  <c:v>Baja California</c:v>
                </c:pt>
                <c:pt idx="21">
                  <c:v>Veracruz</c:v>
                </c:pt>
                <c:pt idx="22">
                  <c:v>Aguascalientes</c:v>
                </c:pt>
                <c:pt idx="23">
                  <c:v>Quintana Roo</c:v>
                </c:pt>
                <c:pt idx="24">
                  <c:v>Jalisco</c:v>
                </c:pt>
                <c:pt idx="25">
                  <c:v>San Luis Potosí</c:v>
                </c:pt>
                <c:pt idx="26">
                  <c:v>Querétaro</c:v>
                </c:pt>
                <c:pt idx="27">
                  <c:v>Nuevo León</c:v>
                </c:pt>
                <c:pt idx="28">
                  <c:v>Hidalgo</c:v>
                </c:pt>
                <c:pt idx="29">
                  <c:v>Michoacán</c:v>
                </c:pt>
                <c:pt idx="30">
                  <c:v>Puebla</c:v>
                </c:pt>
                <c:pt idx="31">
                  <c:v>Guanajuato</c:v>
                </c:pt>
                <c:pt idx="32">
                  <c:v>Chiapas</c:v>
                </c:pt>
              </c:strCache>
            </c:strRef>
          </c:cat>
          <c:val>
            <c:numRef>
              <c:f>'F120'!$B$6:$B$38</c:f>
              <c:numCache>
                <c:formatCode>0.0</c:formatCode>
                <c:ptCount val="33"/>
                <c:pt idx="0">
                  <c:v>-5.8538673753369999</c:v>
                </c:pt>
                <c:pt idx="1">
                  <c:v>-5.360953774385</c:v>
                </c:pt>
                <c:pt idx="2">
                  <c:v>-4.2091956701909998</c:v>
                </c:pt>
                <c:pt idx="3">
                  <c:v>-3.8976661421680001</c:v>
                </c:pt>
                <c:pt idx="4">
                  <c:v>-3.8772712822509998</c:v>
                </c:pt>
                <c:pt idx="5">
                  <c:v>-3.3983066974849998</c:v>
                </c:pt>
                <c:pt idx="6">
                  <c:v>-2.6848467805489999</c:v>
                </c:pt>
                <c:pt idx="7">
                  <c:v>-1.4407418933160001</c:v>
                </c:pt>
                <c:pt idx="8">
                  <c:v>-0.79713348362699998</c:v>
                </c:pt>
                <c:pt idx="9">
                  <c:v>-0.78189996319599997</c:v>
                </c:pt>
                <c:pt idx="10">
                  <c:v>-0.19310957599600001</c:v>
                </c:pt>
                <c:pt idx="11">
                  <c:v>1.3360335502659999</c:v>
                </c:pt>
                <c:pt idx="12">
                  <c:v>2.90360496552</c:v>
                </c:pt>
                <c:pt idx="13">
                  <c:v>3.1281194221119999</c:v>
                </c:pt>
                <c:pt idx="14">
                  <c:v>3.7673355842270002</c:v>
                </c:pt>
                <c:pt idx="15">
                  <c:v>4.1581301763229996</c:v>
                </c:pt>
                <c:pt idx="16">
                  <c:v>4.660813613467</c:v>
                </c:pt>
                <c:pt idx="17">
                  <c:v>4.6852088870279998</c:v>
                </c:pt>
                <c:pt idx="18">
                  <c:v>4.7259481430030004</c:v>
                </c:pt>
                <c:pt idx="19">
                  <c:v>5.4059416774960001</c:v>
                </c:pt>
                <c:pt idx="20">
                  <c:v>5.699616165758</c:v>
                </c:pt>
                <c:pt idx="21">
                  <c:v>5.7714223464170002</c:v>
                </c:pt>
                <c:pt idx="22">
                  <c:v>5.8582617905690002</c:v>
                </c:pt>
                <c:pt idx="23">
                  <c:v>5.9202955598029998</c:v>
                </c:pt>
                <c:pt idx="24">
                  <c:v>6.0366109183930003</c:v>
                </c:pt>
                <c:pt idx="25">
                  <c:v>6.3205795577990003</c:v>
                </c:pt>
                <c:pt idx="26">
                  <c:v>6.500605837558</c:v>
                </c:pt>
                <c:pt idx="27">
                  <c:v>6.954234363256</c:v>
                </c:pt>
                <c:pt idx="28">
                  <c:v>7.4023917190980004</c:v>
                </c:pt>
                <c:pt idx="29">
                  <c:v>8.0499732600589997</c:v>
                </c:pt>
                <c:pt idx="30">
                  <c:v>9.2327873598670003</c:v>
                </c:pt>
                <c:pt idx="31">
                  <c:v>12.354513399646001</c:v>
                </c:pt>
                <c:pt idx="32">
                  <c:v>14.253781416611</c:v>
                </c:pt>
              </c:numCache>
            </c:numRef>
          </c:val>
          <c:extLst>
            <c:ext xmlns:c16="http://schemas.microsoft.com/office/drawing/2014/chart" uri="{C3380CC4-5D6E-409C-BE32-E72D297353CC}">
              <c16:uniqueId val="{00000028-BEC0-44DE-9FC4-421683C8815F}"/>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7C878E"/>
            </a:solidFill>
            <a:ln>
              <a:noFill/>
            </a:ln>
            <a:effectLst/>
          </c:spPr>
          <c:invertIfNegative val="0"/>
          <c:dPt>
            <c:idx val="6"/>
            <c:invertIfNegative val="0"/>
            <c:bubble3D val="0"/>
            <c:spPr>
              <a:solidFill>
                <a:srgbClr val="7C878E"/>
              </a:solidFill>
              <a:ln>
                <a:noFill/>
              </a:ln>
              <a:effectLst/>
            </c:spPr>
            <c:extLst>
              <c:ext xmlns:c16="http://schemas.microsoft.com/office/drawing/2014/chart" uri="{C3380CC4-5D6E-409C-BE32-E72D297353CC}">
                <c16:uniqueId val="{00000001-299B-4171-9FFF-08BAABCA2C7D}"/>
              </c:ext>
            </c:extLst>
          </c:dPt>
          <c:dPt>
            <c:idx val="17"/>
            <c:invertIfNegative val="0"/>
            <c:bubble3D val="0"/>
            <c:spPr>
              <a:solidFill>
                <a:srgbClr val="FBBB27"/>
              </a:solidFill>
              <a:ln>
                <a:noFill/>
              </a:ln>
              <a:effectLst/>
            </c:spPr>
            <c:extLst>
              <c:ext xmlns:c16="http://schemas.microsoft.com/office/drawing/2014/chart" uri="{C3380CC4-5D6E-409C-BE32-E72D297353CC}">
                <c16:uniqueId val="{00000003-299B-4171-9FFF-08BAABCA2C7D}"/>
              </c:ext>
            </c:extLst>
          </c:dPt>
          <c:dLbls>
            <c:dLbl>
              <c:idx val="0"/>
              <c:delete val="1"/>
              <c:extLst>
                <c:ext xmlns:c15="http://schemas.microsoft.com/office/drawing/2012/chart" uri="{CE6537A1-D6FC-4f65-9D91-7224C49458BB}"/>
                <c:ext xmlns:c16="http://schemas.microsoft.com/office/drawing/2014/chart" uri="{C3380CC4-5D6E-409C-BE32-E72D297353CC}">
                  <c16:uniqueId val="{00000004-299B-4171-9FFF-08BAABCA2C7D}"/>
                </c:ext>
              </c:extLst>
            </c:dLbl>
            <c:dLbl>
              <c:idx val="1"/>
              <c:delete val="1"/>
              <c:extLst>
                <c:ext xmlns:c15="http://schemas.microsoft.com/office/drawing/2012/chart" uri="{CE6537A1-D6FC-4f65-9D91-7224C49458BB}"/>
                <c:ext xmlns:c16="http://schemas.microsoft.com/office/drawing/2014/chart" uri="{C3380CC4-5D6E-409C-BE32-E72D297353CC}">
                  <c16:uniqueId val="{00000005-299B-4171-9FFF-08BAABCA2C7D}"/>
                </c:ext>
              </c:extLst>
            </c:dLbl>
            <c:dLbl>
              <c:idx val="2"/>
              <c:delete val="1"/>
              <c:extLst>
                <c:ext xmlns:c15="http://schemas.microsoft.com/office/drawing/2012/chart" uri="{CE6537A1-D6FC-4f65-9D91-7224C49458BB}"/>
                <c:ext xmlns:c16="http://schemas.microsoft.com/office/drawing/2014/chart" uri="{C3380CC4-5D6E-409C-BE32-E72D297353CC}">
                  <c16:uniqueId val="{00000006-299B-4171-9FFF-08BAABCA2C7D}"/>
                </c:ext>
              </c:extLst>
            </c:dLbl>
            <c:dLbl>
              <c:idx val="3"/>
              <c:delete val="1"/>
              <c:extLst>
                <c:ext xmlns:c15="http://schemas.microsoft.com/office/drawing/2012/chart" uri="{CE6537A1-D6FC-4f65-9D91-7224C49458BB}"/>
                <c:ext xmlns:c16="http://schemas.microsoft.com/office/drawing/2014/chart" uri="{C3380CC4-5D6E-409C-BE32-E72D297353CC}">
                  <c16:uniqueId val="{00000007-299B-4171-9FFF-08BAABCA2C7D}"/>
                </c:ext>
              </c:extLst>
            </c:dLbl>
            <c:dLbl>
              <c:idx val="4"/>
              <c:delete val="1"/>
              <c:extLst>
                <c:ext xmlns:c15="http://schemas.microsoft.com/office/drawing/2012/chart" uri="{CE6537A1-D6FC-4f65-9D91-7224C49458BB}"/>
                <c:ext xmlns:c16="http://schemas.microsoft.com/office/drawing/2014/chart" uri="{C3380CC4-5D6E-409C-BE32-E72D297353CC}">
                  <c16:uniqueId val="{00000008-299B-4171-9FFF-08BAABCA2C7D}"/>
                </c:ext>
              </c:extLst>
            </c:dLbl>
            <c:dLbl>
              <c:idx val="5"/>
              <c:delete val="1"/>
              <c:extLst>
                <c:ext xmlns:c15="http://schemas.microsoft.com/office/drawing/2012/chart" uri="{CE6537A1-D6FC-4f65-9D91-7224C49458BB}"/>
                <c:ext xmlns:c16="http://schemas.microsoft.com/office/drawing/2014/chart" uri="{C3380CC4-5D6E-409C-BE32-E72D297353CC}">
                  <c16:uniqueId val="{00000009-299B-4171-9FFF-08BAABCA2C7D}"/>
                </c:ext>
              </c:extLst>
            </c:dLbl>
            <c:dLbl>
              <c:idx val="6"/>
              <c:delete val="1"/>
              <c:extLst>
                <c:ext xmlns:c15="http://schemas.microsoft.com/office/drawing/2012/chart" uri="{CE6537A1-D6FC-4f65-9D91-7224C49458BB}"/>
                <c:ext xmlns:c16="http://schemas.microsoft.com/office/drawing/2014/chart" uri="{C3380CC4-5D6E-409C-BE32-E72D297353CC}">
                  <c16:uniqueId val="{00000001-299B-4171-9FFF-08BAABCA2C7D}"/>
                </c:ext>
              </c:extLst>
            </c:dLbl>
            <c:dLbl>
              <c:idx val="7"/>
              <c:delete val="1"/>
              <c:extLst>
                <c:ext xmlns:c15="http://schemas.microsoft.com/office/drawing/2012/chart" uri="{CE6537A1-D6FC-4f65-9D91-7224C49458BB}"/>
                <c:ext xmlns:c16="http://schemas.microsoft.com/office/drawing/2014/chart" uri="{C3380CC4-5D6E-409C-BE32-E72D297353CC}">
                  <c16:uniqueId val="{0000000A-299B-4171-9FFF-08BAABCA2C7D}"/>
                </c:ext>
              </c:extLst>
            </c:dLbl>
            <c:dLbl>
              <c:idx val="8"/>
              <c:delete val="1"/>
              <c:extLst>
                <c:ext xmlns:c15="http://schemas.microsoft.com/office/drawing/2012/chart" uri="{CE6537A1-D6FC-4f65-9D91-7224C49458BB}"/>
                <c:ext xmlns:c16="http://schemas.microsoft.com/office/drawing/2014/chart" uri="{C3380CC4-5D6E-409C-BE32-E72D297353CC}">
                  <c16:uniqueId val="{0000000B-299B-4171-9FFF-08BAABCA2C7D}"/>
                </c:ext>
              </c:extLst>
            </c:dLbl>
            <c:dLbl>
              <c:idx val="9"/>
              <c:delete val="1"/>
              <c:extLst>
                <c:ext xmlns:c15="http://schemas.microsoft.com/office/drawing/2012/chart" uri="{CE6537A1-D6FC-4f65-9D91-7224C49458BB}"/>
                <c:ext xmlns:c16="http://schemas.microsoft.com/office/drawing/2014/chart" uri="{C3380CC4-5D6E-409C-BE32-E72D297353CC}">
                  <c16:uniqueId val="{0000000C-299B-4171-9FFF-08BAABCA2C7D}"/>
                </c:ext>
              </c:extLst>
            </c:dLbl>
            <c:dLbl>
              <c:idx val="10"/>
              <c:delete val="1"/>
              <c:extLst>
                <c:ext xmlns:c15="http://schemas.microsoft.com/office/drawing/2012/chart" uri="{CE6537A1-D6FC-4f65-9D91-7224C49458BB}"/>
                <c:ext xmlns:c16="http://schemas.microsoft.com/office/drawing/2014/chart" uri="{C3380CC4-5D6E-409C-BE32-E72D297353CC}">
                  <c16:uniqueId val="{0000000D-299B-4171-9FFF-08BAABCA2C7D}"/>
                </c:ext>
              </c:extLst>
            </c:dLbl>
            <c:dLbl>
              <c:idx val="11"/>
              <c:delete val="1"/>
              <c:extLst>
                <c:ext xmlns:c15="http://schemas.microsoft.com/office/drawing/2012/chart" uri="{CE6537A1-D6FC-4f65-9D91-7224C49458BB}"/>
                <c:ext xmlns:c16="http://schemas.microsoft.com/office/drawing/2014/chart" uri="{C3380CC4-5D6E-409C-BE32-E72D297353CC}">
                  <c16:uniqueId val="{0000000E-299B-4171-9FFF-08BAABCA2C7D}"/>
                </c:ext>
              </c:extLst>
            </c:dLbl>
            <c:dLbl>
              <c:idx val="12"/>
              <c:delete val="1"/>
              <c:extLst>
                <c:ext xmlns:c15="http://schemas.microsoft.com/office/drawing/2012/chart" uri="{CE6537A1-D6FC-4f65-9D91-7224C49458BB}"/>
                <c:ext xmlns:c16="http://schemas.microsoft.com/office/drawing/2014/chart" uri="{C3380CC4-5D6E-409C-BE32-E72D297353CC}">
                  <c16:uniqueId val="{0000000F-299B-4171-9FFF-08BAABCA2C7D}"/>
                </c:ext>
              </c:extLst>
            </c:dLbl>
            <c:dLbl>
              <c:idx val="13"/>
              <c:delete val="1"/>
              <c:extLst>
                <c:ext xmlns:c15="http://schemas.microsoft.com/office/drawing/2012/chart" uri="{CE6537A1-D6FC-4f65-9D91-7224C49458BB}"/>
                <c:ext xmlns:c16="http://schemas.microsoft.com/office/drawing/2014/chart" uri="{C3380CC4-5D6E-409C-BE32-E72D297353CC}">
                  <c16:uniqueId val="{00000010-299B-4171-9FFF-08BAABCA2C7D}"/>
                </c:ext>
              </c:extLst>
            </c:dLbl>
            <c:dLbl>
              <c:idx val="14"/>
              <c:delete val="1"/>
              <c:extLst>
                <c:ext xmlns:c15="http://schemas.microsoft.com/office/drawing/2012/chart" uri="{CE6537A1-D6FC-4f65-9D91-7224C49458BB}"/>
                <c:ext xmlns:c16="http://schemas.microsoft.com/office/drawing/2014/chart" uri="{C3380CC4-5D6E-409C-BE32-E72D297353CC}">
                  <c16:uniqueId val="{00000011-299B-4171-9FFF-08BAABCA2C7D}"/>
                </c:ext>
              </c:extLst>
            </c:dLbl>
            <c:dLbl>
              <c:idx val="15"/>
              <c:delete val="1"/>
              <c:extLst>
                <c:ext xmlns:c15="http://schemas.microsoft.com/office/drawing/2012/chart" uri="{CE6537A1-D6FC-4f65-9D91-7224C49458BB}"/>
                <c:ext xmlns:c16="http://schemas.microsoft.com/office/drawing/2014/chart" uri="{C3380CC4-5D6E-409C-BE32-E72D297353CC}">
                  <c16:uniqueId val="{00000012-299B-4171-9FFF-08BAABCA2C7D}"/>
                </c:ext>
              </c:extLst>
            </c:dLbl>
            <c:dLbl>
              <c:idx val="16"/>
              <c:delete val="1"/>
              <c:extLst>
                <c:ext xmlns:c15="http://schemas.microsoft.com/office/drawing/2012/chart" uri="{CE6537A1-D6FC-4f65-9D91-7224C49458BB}"/>
                <c:ext xmlns:c16="http://schemas.microsoft.com/office/drawing/2014/chart" uri="{C3380CC4-5D6E-409C-BE32-E72D297353CC}">
                  <c16:uniqueId val="{00000013-299B-4171-9FFF-08BAABCA2C7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'F121'!$A$6:$A$23</c:f>
              <c:strCache>
                <c:ptCount val="18"/>
                <c:pt idx="0">
                  <c:v>2006/03</c:v>
                </c:pt>
                <c:pt idx="1">
                  <c:v>2007/03</c:v>
                </c:pt>
                <c:pt idx="2">
                  <c:v>2008/03</c:v>
                </c:pt>
                <c:pt idx="3">
                  <c:v>2009/03</c:v>
                </c:pt>
                <c:pt idx="4">
                  <c:v>2010/03</c:v>
                </c:pt>
                <c:pt idx="5">
                  <c:v>2011/03</c:v>
                </c:pt>
                <c:pt idx="6">
                  <c:v>2012/03</c:v>
                </c:pt>
                <c:pt idx="7">
                  <c:v>2013/03</c:v>
                </c:pt>
                <c:pt idx="8">
                  <c:v>2014/03</c:v>
                </c:pt>
                <c:pt idx="9">
                  <c:v>2015/03</c:v>
                </c:pt>
                <c:pt idx="10">
                  <c:v>2016/03</c:v>
                </c:pt>
                <c:pt idx="11">
                  <c:v>2017/03</c:v>
                </c:pt>
                <c:pt idx="12">
                  <c:v>2018/03</c:v>
                </c:pt>
                <c:pt idx="13">
                  <c:v>2019/03</c:v>
                </c:pt>
                <c:pt idx="14">
                  <c:v>2020/03</c:v>
                </c:pt>
                <c:pt idx="15">
                  <c:v>2021/03</c:v>
                </c:pt>
                <c:pt idx="16">
                  <c:v>2022/03</c:v>
                </c:pt>
                <c:pt idx="17">
                  <c:v>2023/03</c:v>
                </c:pt>
              </c:strCache>
            </c:strRef>
          </c:cat>
          <c:val>
            <c:numRef>
              <c:f>'F121'!$B$6:$B$23</c:f>
              <c:numCache>
                <c:formatCode>#,##0</c:formatCode>
                <c:ptCount val="18"/>
                <c:pt idx="0">
                  <c:v>2098.0954817090001</c:v>
                </c:pt>
                <c:pt idx="1">
                  <c:v>2048.6438437450001</c:v>
                </c:pt>
                <c:pt idx="2">
                  <c:v>2470.660673937</c:v>
                </c:pt>
                <c:pt idx="3">
                  <c:v>2354.0505736919999</c:v>
                </c:pt>
                <c:pt idx="4">
                  <c:v>2082.5063160630002</c:v>
                </c:pt>
                <c:pt idx="5">
                  <c:v>2184.5549764150001</c:v>
                </c:pt>
                <c:pt idx="6">
                  <c:v>2002.3716962250001</c:v>
                </c:pt>
                <c:pt idx="7">
                  <c:v>1951.7494531350001</c:v>
                </c:pt>
                <c:pt idx="8">
                  <c:v>1649.649151695</c:v>
                </c:pt>
                <c:pt idx="9">
                  <c:v>2666.4913328950001</c:v>
                </c:pt>
                <c:pt idx="10">
                  <c:v>1919.491318549</c:v>
                </c:pt>
                <c:pt idx="11">
                  <c:v>2230.315251774</c:v>
                </c:pt>
                <c:pt idx="12">
                  <c:v>1993.3354172859999</c:v>
                </c:pt>
                <c:pt idx="13">
                  <c:v>1986.6897139979999</c:v>
                </c:pt>
                <c:pt idx="14">
                  <c:v>1555.8531746660001</c:v>
                </c:pt>
                <c:pt idx="15">
                  <c:v>1547.5648647600001</c:v>
                </c:pt>
                <c:pt idx="16">
                  <c:v>1718.0126302230001</c:v>
                </c:pt>
                <c:pt idx="17">
                  <c:v>1408.2375851510001</c:v>
                </c:pt>
              </c:numCache>
            </c:numRef>
          </c:val>
          <c:extLst>
            <c:ext xmlns:c16="http://schemas.microsoft.com/office/drawing/2014/chart" uri="{C3380CC4-5D6E-409C-BE32-E72D297353CC}">
              <c16:uniqueId val="{00000014-299B-4171-9FFF-08BAABCA2C7D}"/>
            </c:ext>
          </c:extLst>
        </c:ser>
        <c:dLbls>
          <c:dLblPos val="outEnd"/>
          <c:showLegendKey val="0"/>
          <c:showVal val="1"/>
          <c:showCatName val="0"/>
          <c:showSerName val="0"/>
          <c:showPercent val="0"/>
          <c:showBubbleSize val="0"/>
        </c:dLbls>
        <c:gapWidth val="50"/>
        <c:overlap val="-27"/>
        <c:axId val="540025024"/>
        <c:axId val="540032240"/>
      </c:bar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'F122'!$C$5</c:f>
              <c:strCache>
                <c:ptCount val="1"/>
                <c:pt idx="0">
                  <c:v>Valor de la producción</c:v>
                </c:pt>
              </c:strCache>
            </c:strRef>
          </c:tx>
          <c:spPr>
            <a:solidFill>
              <a:srgbClr val="C9D0D6"/>
            </a:solidFill>
            <a:ln>
              <a:noFill/>
            </a:ln>
            <a:effectLst/>
          </c:spPr>
          <c:invertIfNegative val="0"/>
          <c:dPt>
            <c:idx val="2"/>
            <c:invertIfNegative val="0"/>
            <c:bubble3D val="0"/>
            <c:spPr>
              <a:solidFill>
                <a:srgbClr val="7C878E"/>
              </a:solidFill>
              <a:ln>
                <a:noFill/>
              </a:ln>
              <a:effectLst/>
            </c:spPr>
            <c:extLst>
              <c:ext xmlns:c16="http://schemas.microsoft.com/office/drawing/2014/chart" uri="{C3380CC4-5D6E-409C-BE32-E72D297353CC}">
                <c16:uniqueId val="{00000001-0AB2-4465-9BE2-95EB6ABA22C1}"/>
              </c:ext>
            </c:extLst>
          </c:dPt>
          <c:dPt>
            <c:idx val="14"/>
            <c:invertIfNegative val="0"/>
            <c:bubble3D val="0"/>
            <c:spPr>
              <a:solidFill>
                <a:srgbClr val="7C878E"/>
              </a:solidFill>
              <a:ln>
                <a:noFill/>
              </a:ln>
              <a:effectLst/>
            </c:spPr>
            <c:extLst>
              <c:ext xmlns:c16="http://schemas.microsoft.com/office/drawing/2014/chart" uri="{C3380CC4-5D6E-409C-BE32-E72D297353CC}">
                <c16:uniqueId val="{00000003-0AB2-4465-9BE2-95EB6ABA22C1}"/>
              </c:ext>
            </c:extLst>
          </c:dPt>
          <c:dPt>
            <c:idx val="26"/>
            <c:invertIfNegative val="0"/>
            <c:bubble3D val="0"/>
            <c:spPr>
              <a:solidFill>
                <a:srgbClr val="7C878E"/>
              </a:solidFill>
              <a:ln>
                <a:noFill/>
              </a:ln>
              <a:effectLst/>
            </c:spPr>
            <c:extLst>
              <c:ext xmlns:c16="http://schemas.microsoft.com/office/drawing/2014/chart" uri="{C3380CC4-5D6E-409C-BE32-E72D297353CC}">
                <c16:uniqueId val="{00000005-0AB2-4465-9BE2-95EB6ABA22C1}"/>
              </c:ext>
            </c:extLst>
          </c:dPt>
          <c:dPt>
            <c:idx val="38"/>
            <c:invertIfNegative val="0"/>
            <c:bubble3D val="0"/>
            <c:spPr>
              <a:solidFill>
                <a:srgbClr val="7C878E"/>
              </a:solidFill>
              <a:ln>
                <a:noFill/>
              </a:ln>
              <a:effectLst/>
            </c:spPr>
            <c:extLst>
              <c:ext xmlns:c16="http://schemas.microsoft.com/office/drawing/2014/chart" uri="{C3380CC4-5D6E-409C-BE32-E72D297353CC}">
                <c16:uniqueId val="{00000007-0AB2-4465-9BE2-95EB6ABA22C1}"/>
              </c:ext>
            </c:extLst>
          </c:dPt>
          <c:dPt>
            <c:idx val="50"/>
            <c:invertIfNegative val="0"/>
            <c:bubble3D val="0"/>
            <c:spPr>
              <a:solidFill>
                <a:srgbClr val="7C878E"/>
              </a:solidFill>
              <a:ln>
                <a:noFill/>
              </a:ln>
              <a:effectLst/>
            </c:spPr>
            <c:extLst>
              <c:ext xmlns:c16="http://schemas.microsoft.com/office/drawing/2014/chart" uri="{C3380CC4-5D6E-409C-BE32-E72D297353CC}">
                <c16:uniqueId val="{00000009-0AB2-4465-9BE2-95EB6ABA22C1}"/>
              </c:ext>
            </c:extLst>
          </c:dPt>
          <c:dPt>
            <c:idx val="62"/>
            <c:invertIfNegative val="0"/>
            <c:bubble3D val="0"/>
            <c:spPr>
              <a:solidFill>
                <a:srgbClr val="7C878E"/>
              </a:solidFill>
              <a:ln>
                <a:noFill/>
              </a:ln>
              <a:effectLst/>
            </c:spPr>
            <c:extLst>
              <c:ext xmlns:c16="http://schemas.microsoft.com/office/drawing/2014/chart" uri="{C3380CC4-5D6E-409C-BE32-E72D297353CC}">
                <c16:uniqueId val="{0000000B-0AB2-4465-9BE2-95EB6ABA22C1}"/>
              </c:ext>
            </c:extLst>
          </c:dPt>
          <c:dPt>
            <c:idx val="74"/>
            <c:invertIfNegative val="0"/>
            <c:bubble3D val="0"/>
            <c:spPr>
              <a:solidFill>
                <a:srgbClr val="7C878E"/>
              </a:solidFill>
              <a:ln>
                <a:noFill/>
              </a:ln>
              <a:effectLst/>
            </c:spPr>
            <c:extLst>
              <c:ext xmlns:c16="http://schemas.microsoft.com/office/drawing/2014/chart" uri="{C3380CC4-5D6E-409C-BE32-E72D297353CC}">
                <c16:uniqueId val="{0000000D-0AB2-4465-9BE2-95EB6ABA22C1}"/>
              </c:ext>
            </c:extLst>
          </c:dPt>
          <c:dPt>
            <c:idx val="86"/>
            <c:invertIfNegative val="0"/>
            <c:bubble3D val="0"/>
            <c:spPr>
              <a:solidFill>
                <a:srgbClr val="7C878E"/>
              </a:solidFill>
              <a:ln>
                <a:noFill/>
              </a:ln>
              <a:effectLst/>
            </c:spPr>
            <c:extLst>
              <c:ext xmlns:c16="http://schemas.microsoft.com/office/drawing/2014/chart" uri="{C3380CC4-5D6E-409C-BE32-E72D297353CC}">
                <c16:uniqueId val="{0000000F-0AB2-4465-9BE2-95EB6ABA22C1}"/>
              </c:ext>
            </c:extLst>
          </c:dPt>
          <c:dPt>
            <c:idx val="98"/>
            <c:invertIfNegative val="0"/>
            <c:bubble3D val="0"/>
            <c:spPr>
              <a:solidFill>
                <a:srgbClr val="7C878E"/>
              </a:solidFill>
              <a:ln>
                <a:noFill/>
              </a:ln>
              <a:effectLst/>
            </c:spPr>
            <c:extLst>
              <c:ext xmlns:c16="http://schemas.microsoft.com/office/drawing/2014/chart" uri="{C3380CC4-5D6E-409C-BE32-E72D297353CC}">
                <c16:uniqueId val="{00000011-0AB2-4465-9BE2-95EB6ABA22C1}"/>
              </c:ext>
            </c:extLst>
          </c:dPt>
          <c:dPt>
            <c:idx val="110"/>
            <c:invertIfNegative val="0"/>
            <c:bubble3D val="0"/>
            <c:spPr>
              <a:solidFill>
                <a:srgbClr val="7C878E"/>
              </a:solidFill>
              <a:ln>
                <a:noFill/>
              </a:ln>
              <a:effectLst/>
            </c:spPr>
            <c:extLst>
              <c:ext xmlns:c16="http://schemas.microsoft.com/office/drawing/2014/chart" uri="{C3380CC4-5D6E-409C-BE32-E72D297353CC}">
                <c16:uniqueId val="{00000013-0AB2-4465-9BE2-95EB6ABA22C1}"/>
              </c:ext>
            </c:extLst>
          </c:dPt>
          <c:dPt>
            <c:idx val="122"/>
            <c:invertIfNegative val="0"/>
            <c:bubble3D val="0"/>
            <c:spPr>
              <a:solidFill>
                <a:srgbClr val="FBBB27"/>
              </a:solidFill>
              <a:ln>
                <a:noFill/>
              </a:ln>
              <a:effectLst/>
            </c:spPr>
            <c:extLst>
              <c:ext xmlns:c16="http://schemas.microsoft.com/office/drawing/2014/chart" uri="{C3380CC4-5D6E-409C-BE32-E72D297353CC}">
                <c16:uniqueId val="{00000015-0AB2-4465-9BE2-95EB6ABA22C1}"/>
              </c:ext>
            </c:extLst>
          </c:dPt>
          <c:cat>
            <c:multiLvlStrRef>
              <c:f>'F122'!$A$6:$B$128</c:f>
              <c:multiLvlStrCache>
                <c:ptCount val="12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'F122'!$C$6:$C$128</c:f>
              <c:numCache>
                <c:formatCode>#,##0</c:formatCode>
                <c:ptCount val="123"/>
                <c:pt idx="0">
                  <c:v>1894.489002693</c:v>
                </c:pt>
                <c:pt idx="1">
                  <c:v>2285.2278420080002</c:v>
                </c:pt>
                <c:pt idx="2">
                  <c:v>1951.7494531350001</c:v>
                </c:pt>
                <c:pt idx="3">
                  <c:v>2175.4812712859998</c:v>
                </c:pt>
                <c:pt idx="4">
                  <c:v>2035.7041386769999</c:v>
                </c:pt>
                <c:pt idx="5">
                  <c:v>2248.3396784309998</c:v>
                </c:pt>
                <c:pt idx="6">
                  <c:v>2348.6737458900002</c:v>
                </c:pt>
                <c:pt idx="7">
                  <c:v>2738.4397930810001</c:v>
                </c:pt>
                <c:pt idx="8">
                  <c:v>2491.6026244730001</c:v>
                </c:pt>
                <c:pt idx="9">
                  <c:v>2368.2431536099998</c:v>
                </c:pt>
                <c:pt idx="10">
                  <c:v>2485.0202016819999</c:v>
                </c:pt>
                <c:pt idx="11">
                  <c:v>2407.3612207289998</c:v>
                </c:pt>
                <c:pt idx="12">
                  <c:v>1574.013285857</c:v>
                </c:pt>
                <c:pt idx="13">
                  <c:v>1679.347788495</c:v>
                </c:pt>
                <c:pt idx="14">
                  <c:v>1649.649151695</c:v>
                </c:pt>
                <c:pt idx="15">
                  <c:v>1610.1070104119999</c:v>
                </c:pt>
                <c:pt idx="16">
                  <c:v>1983.8585131570001</c:v>
                </c:pt>
                <c:pt idx="17">
                  <c:v>1977.752663881</c:v>
                </c:pt>
                <c:pt idx="18">
                  <c:v>1689.822677398</c:v>
                </c:pt>
                <c:pt idx="19">
                  <c:v>2010.1212929789999</c:v>
                </c:pt>
                <c:pt idx="20">
                  <c:v>2003.0738918500001</c:v>
                </c:pt>
                <c:pt idx="21">
                  <c:v>1928.8196125219999</c:v>
                </c:pt>
                <c:pt idx="22">
                  <c:v>1942.107419833</c:v>
                </c:pt>
                <c:pt idx="23">
                  <c:v>2321.6522857760001</c:v>
                </c:pt>
                <c:pt idx="24">
                  <c:v>2209.4747289289999</c:v>
                </c:pt>
                <c:pt idx="25">
                  <c:v>1868.261175443</c:v>
                </c:pt>
                <c:pt idx="26">
                  <c:v>2666.4913328950001</c:v>
                </c:pt>
                <c:pt idx="27">
                  <c:v>2330.124774075</c:v>
                </c:pt>
                <c:pt idx="28">
                  <c:v>2615.8516358030001</c:v>
                </c:pt>
                <c:pt idx="29">
                  <c:v>2317.7733903530002</c:v>
                </c:pt>
                <c:pt idx="30">
                  <c:v>2121.4071263790001</c:v>
                </c:pt>
                <c:pt idx="31">
                  <c:v>2911.1634085370001</c:v>
                </c:pt>
                <c:pt idx="32">
                  <c:v>3073.4642871299998</c:v>
                </c:pt>
                <c:pt idx="33">
                  <c:v>2489.6324842909999</c:v>
                </c:pt>
                <c:pt idx="34">
                  <c:v>2201.8290452659999</c:v>
                </c:pt>
                <c:pt idx="35">
                  <c:v>2032.009669413</c:v>
                </c:pt>
                <c:pt idx="36">
                  <c:v>2582.4303394610001</c:v>
                </c:pt>
                <c:pt idx="37">
                  <c:v>2683.0153910640001</c:v>
                </c:pt>
                <c:pt idx="38">
                  <c:v>1919.491318549</c:v>
                </c:pt>
                <c:pt idx="39">
                  <c:v>2240.3397922559998</c:v>
                </c:pt>
                <c:pt idx="40">
                  <c:v>2185.518440546</c:v>
                </c:pt>
                <c:pt idx="41">
                  <c:v>2146.7409138029998</c:v>
                </c:pt>
                <c:pt idx="42">
                  <c:v>2084.6418898729999</c:v>
                </c:pt>
                <c:pt idx="43">
                  <c:v>2495.2996727290001</c:v>
                </c:pt>
                <c:pt idx="44">
                  <c:v>2257.2019772600001</c:v>
                </c:pt>
                <c:pt idx="45">
                  <c:v>2398.863823528</c:v>
                </c:pt>
                <c:pt idx="46">
                  <c:v>2524.8973337920002</c:v>
                </c:pt>
                <c:pt idx="47">
                  <c:v>2284.360025473</c:v>
                </c:pt>
                <c:pt idx="48">
                  <c:v>1933.504086593</c:v>
                </c:pt>
                <c:pt idx="49">
                  <c:v>2183.8845315489998</c:v>
                </c:pt>
                <c:pt idx="50">
                  <c:v>2230.315251774</c:v>
                </c:pt>
                <c:pt idx="51">
                  <c:v>2505.9196947949999</c:v>
                </c:pt>
                <c:pt idx="52">
                  <c:v>2653.2230326839999</c:v>
                </c:pt>
                <c:pt idx="53">
                  <c:v>2856.25875189</c:v>
                </c:pt>
                <c:pt idx="54">
                  <c:v>2113.3048988669998</c:v>
                </c:pt>
                <c:pt idx="55">
                  <c:v>2341.0457055470001</c:v>
                </c:pt>
                <c:pt idx="56">
                  <c:v>2138.7394757860002</c:v>
                </c:pt>
                <c:pt idx="57">
                  <c:v>2328.155214716</c:v>
                </c:pt>
                <c:pt idx="58">
                  <c:v>2188.4737942239999</c:v>
                </c:pt>
                <c:pt idx="59">
                  <c:v>2738.79935746</c:v>
                </c:pt>
                <c:pt idx="60">
                  <c:v>1943.3097480609999</c:v>
                </c:pt>
                <c:pt idx="61">
                  <c:v>1833.0975500510001</c:v>
                </c:pt>
                <c:pt idx="62">
                  <c:v>1993.3354172859999</c:v>
                </c:pt>
                <c:pt idx="63">
                  <c:v>2020.074211823</c:v>
                </c:pt>
                <c:pt idx="64">
                  <c:v>2541.948392153</c:v>
                </c:pt>
                <c:pt idx="65">
                  <c:v>2100.354253905</c:v>
                </c:pt>
                <c:pt idx="66">
                  <c:v>2384.4574904649999</c:v>
                </c:pt>
                <c:pt idx="67">
                  <c:v>2818.0111267080001</c:v>
                </c:pt>
                <c:pt idx="68">
                  <c:v>1852.7433452539999</c:v>
                </c:pt>
                <c:pt idx="69">
                  <c:v>2258.9147784229999</c:v>
                </c:pt>
                <c:pt idx="70">
                  <c:v>1720.1555108</c:v>
                </c:pt>
                <c:pt idx="71">
                  <c:v>2789.8769758859999</c:v>
                </c:pt>
                <c:pt idx="72">
                  <c:v>1768.7447041519999</c:v>
                </c:pt>
                <c:pt idx="73">
                  <c:v>1743.1875806170001</c:v>
                </c:pt>
                <c:pt idx="74">
                  <c:v>1986.6897139979999</c:v>
                </c:pt>
                <c:pt idx="75">
                  <c:v>1733.73172935</c:v>
                </c:pt>
                <c:pt idx="76">
                  <c:v>1798.6615119109999</c:v>
                </c:pt>
                <c:pt idx="77">
                  <c:v>1780.596483992</c:v>
                </c:pt>
                <c:pt idx="78">
                  <c:v>1764.628665447</c:v>
                </c:pt>
                <c:pt idx="79">
                  <c:v>1883.842661506</c:v>
                </c:pt>
                <c:pt idx="80">
                  <c:v>1869.15929342</c:v>
                </c:pt>
                <c:pt idx="81">
                  <c:v>1950.5947778069999</c:v>
                </c:pt>
                <c:pt idx="82">
                  <c:v>1916.1944893360001</c:v>
                </c:pt>
                <c:pt idx="83">
                  <c:v>1925.1618791159999</c:v>
                </c:pt>
                <c:pt idx="84">
                  <c:v>1583.2968420730001</c:v>
                </c:pt>
                <c:pt idx="85">
                  <c:v>1672.5844089719999</c:v>
                </c:pt>
                <c:pt idx="86">
                  <c:v>1555.8531746660001</c:v>
                </c:pt>
                <c:pt idx="87">
                  <c:v>1277.8516513100001</c:v>
                </c:pt>
                <c:pt idx="88">
                  <c:v>1223.713025258</c:v>
                </c:pt>
                <c:pt idx="89">
                  <c:v>1307.371234209</c:v>
                </c:pt>
                <c:pt idx="90">
                  <c:v>1307.3254495050001</c:v>
                </c:pt>
                <c:pt idx="91">
                  <c:v>1310.3460591789999</c:v>
                </c:pt>
                <c:pt idx="92">
                  <c:v>1471.0050672120001</c:v>
                </c:pt>
                <c:pt idx="93">
                  <c:v>1363.4424942529999</c:v>
                </c:pt>
                <c:pt idx="94">
                  <c:v>1460.688703861</c:v>
                </c:pt>
                <c:pt idx="95">
                  <c:v>1393.5600072550001</c:v>
                </c:pt>
                <c:pt idx="96">
                  <c:v>1374.0323922780001</c:v>
                </c:pt>
                <c:pt idx="97">
                  <c:v>1282.641466066</c:v>
                </c:pt>
                <c:pt idx="98">
                  <c:v>1547.5648647600001</c:v>
                </c:pt>
                <c:pt idx="99">
                  <c:v>1429.229989488</c:v>
                </c:pt>
                <c:pt idx="100">
                  <c:v>1396.621149413</c:v>
                </c:pt>
                <c:pt idx="101">
                  <c:v>1263.375675842</c:v>
                </c:pt>
                <c:pt idx="102">
                  <c:v>1569.0249322730001</c:v>
                </c:pt>
                <c:pt idx="103">
                  <c:v>1383.8764539700001</c:v>
                </c:pt>
                <c:pt idx="104">
                  <c:v>1543.995102864</c:v>
                </c:pt>
                <c:pt idx="105">
                  <c:v>1674.4945027809999</c:v>
                </c:pt>
                <c:pt idx="106">
                  <c:v>1566.8856219270001</c:v>
                </c:pt>
                <c:pt idx="107">
                  <c:v>1916.746872036</c:v>
                </c:pt>
                <c:pt idx="108">
                  <c:v>1684.9914587589999</c:v>
                </c:pt>
                <c:pt idx="109">
                  <c:v>1757.8703063360001</c:v>
                </c:pt>
                <c:pt idx="110">
                  <c:v>1718.0126302230001</c:v>
                </c:pt>
                <c:pt idx="111">
                  <c:v>1800.6606182769999</c:v>
                </c:pt>
                <c:pt idx="112">
                  <c:v>1813.264389062</c:v>
                </c:pt>
                <c:pt idx="113">
                  <c:v>1633.802953786</c:v>
                </c:pt>
                <c:pt idx="114">
                  <c:v>1775.8545098019999</c:v>
                </c:pt>
                <c:pt idx="115">
                  <c:v>1857.969963864</c:v>
                </c:pt>
                <c:pt idx="116">
                  <c:v>1713.091630633</c:v>
                </c:pt>
                <c:pt idx="117">
                  <c:v>1648.032151054</c:v>
                </c:pt>
                <c:pt idx="118">
                  <c:v>1834.5809242129999</c:v>
                </c:pt>
                <c:pt idx="119">
                  <c:v>2071.6498124919999</c:v>
                </c:pt>
                <c:pt idx="120">
                  <c:v>1223.196630248</c:v>
                </c:pt>
                <c:pt idx="121">
                  <c:v>1167.616659757</c:v>
                </c:pt>
                <c:pt idx="122">
                  <c:v>1408.2375851510001</c:v>
                </c:pt>
              </c:numCache>
            </c:numRef>
          </c:val>
          <c:extLst>
            <c:ext xmlns:c16="http://schemas.microsoft.com/office/drawing/2014/chart" uri="{C3380CC4-5D6E-409C-BE32-E72D297353CC}">
              <c16:uniqueId val="{00000016-0AB2-4465-9BE2-95EB6ABA22C1}"/>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'F122'!$D$5</c:f>
              <c:strCache>
                <c:ptCount val="1"/>
                <c:pt idx="0">
                  <c:v>Promedio</c:v>
                </c:pt>
              </c:strCache>
            </c:strRef>
          </c:tx>
          <c:spPr>
            <a:ln w="28575" cap="rnd">
              <a:solidFill>
                <a:srgbClr val="B69630"/>
              </a:solidFill>
              <a:round/>
            </a:ln>
            <a:effectLst/>
          </c:spPr>
          <c:marker>
            <c:symbol val="none"/>
          </c:marker>
          <c:cat>
            <c:multiLvlStrRef>
              <c:f>'F122'!$A$6:$B$128</c:f>
              <c:multiLvlStrCache>
                <c:ptCount val="12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'F122'!$D$6:$D$128</c:f>
              <c:numCache>
                <c:formatCode>#,##0</c:formatCode>
                <c:ptCount val="123"/>
                <c:pt idx="0">
                  <c:v>2527.46627940692</c:v>
                </c:pt>
                <c:pt idx="1">
                  <c:v>2537.5607932408302</c:v>
                </c:pt>
                <c:pt idx="2">
                  <c:v>2533.3422729833301</c:v>
                </c:pt>
                <c:pt idx="3">
                  <c:v>2562.3897347269199</c:v>
                </c:pt>
                <c:pt idx="4">
                  <c:v>2504.9085851989998</c:v>
                </c:pt>
                <c:pt idx="5">
                  <c:v>2470.5673086624201</c:v>
                </c:pt>
                <c:pt idx="6">
                  <c:v>2402.0975906121698</c:v>
                </c:pt>
                <c:pt idx="7">
                  <c:v>2366.8384883630001</c:v>
                </c:pt>
                <c:pt idx="8">
                  <c:v>2355.9231325444998</c:v>
                </c:pt>
                <c:pt idx="9">
                  <c:v>2335.9764883971702</c:v>
                </c:pt>
                <c:pt idx="10">
                  <c:v>2310.78935971192</c:v>
                </c:pt>
                <c:pt idx="11">
                  <c:v>2285.8610104745799</c:v>
                </c:pt>
                <c:pt idx="12">
                  <c:v>2259.1547007382501</c:v>
                </c:pt>
                <c:pt idx="13">
                  <c:v>2208.66469627883</c:v>
                </c:pt>
                <c:pt idx="14">
                  <c:v>2183.4896711588299</c:v>
                </c:pt>
                <c:pt idx="15">
                  <c:v>2136.3751494193298</c:v>
                </c:pt>
                <c:pt idx="16">
                  <c:v>2132.0546806259999</c:v>
                </c:pt>
                <c:pt idx="17">
                  <c:v>2109.50576274683</c:v>
                </c:pt>
                <c:pt idx="18">
                  <c:v>2054.60150703917</c:v>
                </c:pt>
                <c:pt idx="19">
                  <c:v>1993.9082986973301</c:v>
                </c:pt>
                <c:pt idx="20">
                  <c:v>1953.19757097875</c:v>
                </c:pt>
                <c:pt idx="21">
                  <c:v>1916.57894255475</c:v>
                </c:pt>
                <c:pt idx="22">
                  <c:v>1871.3362107339999</c:v>
                </c:pt>
                <c:pt idx="23">
                  <c:v>1864.1937994879199</c:v>
                </c:pt>
                <c:pt idx="24">
                  <c:v>1917.14891974392</c:v>
                </c:pt>
                <c:pt idx="25">
                  <c:v>1932.89170198958</c:v>
                </c:pt>
                <c:pt idx="26">
                  <c:v>2017.6285504229199</c:v>
                </c:pt>
                <c:pt idx="27">
                  <c:v>2077.6300307281699</c:v>
                </c:pt>
                <c:pt idx="28">
                  <c:v>2130.2961242820002</c:v>
                </c:pt>
                <c:pt idx="29">
                  <c:v>2158.63118482133</c:v>
                </c:pt>
                <c:pt idx="30">
                  <c:v>2194.5965555697499</c:v>
                </c:pt>
                <c:pt idx="31">
                  <c:v>2269.6833985329199</c:v>
                </c:pt>
                <c:pt idx="32">
                  <c:v>2358.8825981395798</c:v>
                </c:pt>
                <c:pt idx="33">
                  <c:v>2405.61700412033</c:v>
                </c:pt>
                <c:pt idx="34">
                  <c:v>2427.2604729064201</c:v>
                </c:pt>
                <c:pt idx="35">
                  <c:v>2403.1235882095002</c:v>
                </c:pt>
                <c:pt idx="36">
                  <c:v>2434.2032224205</c:v>
                </c:pt>
                <c:pt idx="37">
                  <c:v>2502.0994070555798</c:v>
                </c:pt>
                <c:pt idx="38">
                  <c:v>2439.84940586008</c:v>
                </c:pt>
                <c:pt idx="39">
                  <c:v>2432.3673240418302</c:v>
                </c:pt>
                <c:pt idx="40">
                  <c:v>2396.5062244370802</c:v>
                </c:pt>
                <c:pt idx="41">
                  <c:v>2382.2535180579198</c:v>
                </c:pt>
                <c:pt idx="42">
                  <c:v>2379.1897483490802</c:v>
                </c:pt>
                <c:pt idx="43">
                  <c:v>2344.5344370317498</c:v>
                </c:pt>
                <c:pt idx="44">
                  <c:v>2276.5125778759202</c:v>
                </c:pt>
                <c:pt idx="45">
                  <c:v>2268.9485228123299</c:v>
                </c:pt>
                <c:pt idx="46">
                  <c:v>2295.8708801895</c:v>
                </c:pt>
                <c:pt idx="47">
                  <c:v>2316.9000765278302</c:v>
                </c:pt>
                <c:pt idx="48">
                  <c:v>2262.8228887888299</c:v>
                </c:pt>
                <c:pt idx="49">
                  <c:v>2221.2286504959202</c:v>
                </c:pt>
                <c:pt idx="50">
                  <c:v>2247.1306449313302</c:v>
                </c:pt>
                <c:pt idx="51">
                  <c:v>2269.2623034762501</c:v>
                </c:pt>
                <c:pt idx="52">
                  <c:v>2308.2376861544199</c:v>
                </c:pt>
                <c:pt idx="53">
                  <c:v>2367.3641726616702</c:v>
                </c:pt>
                <c:pt idx="54">
                  <c:v>2369.7527567444999</c:v>
                </c:pt>
                <c:pt idx="55">
                  <c:v>2356.8982594793301</c:v>
                </c:pt>
                <c:pt idx="56">
                  <c:v>2347.0263843564999</c:v>
                </c:pt>
                <c:pt idx="57">
                  <c:v>2341.1340002888301</c:v>
                </c:pt>
                <c:pt idx="58">
                  <c:v>2313.09870532483</c:v>
                </c:pt>
                <c:pt idx="59">
                  <c:v>2350.9686496570798</c:v>
                </c:pt>
                <c:pt idx="60">
                  <c:v>2351.7857881127502</c:v>
                </c:pt>
                <c:pt idx="61">
                  <c:v>2322.5535396545802</c:v>
                </c:pt>
                <c:pt idx="62">
                  <c:v>2302.8052201139199</c:v>
                </c:pt>
                <c:pt idx="63">
                  <c:v>2262.3180965329202</c:v>
                </c:pt>
                <c:pt idx="64">
                  <c:v>2253.0452098219998</c:v>
                </c:pt>
                <c:pt idx="65">
                  <c:v>2190.0531683232498</c:v>
                </c:pt>
                <c:pt idx="66">
                  <c:v>2212.6492176230799</c:v>
                </c:pt>
                <c:pt idx="67">
                  <c:v>2252.3963360531702</c:v>
                </c:pt>
                <c:pt idx="68">
                  <c:v>2228.5633251754998</c:v>
                </c:pt>
                <c:pt idx="69">
                  <c:v>2222.7932888177502</c:v>
                </c:pt>
                <c:pt idx="70">
                  <c:v>2183.7667651990801</c:v>
                </c:pt>
                <c:pt idx="71">
                  <c:v>2188.0232334012499</c:v>
                </c:pt>
                <c:pt idx="72">
                  <c:v>2173.4761464088301</c:v>
                </c:pt>
                <c:pt idx="73">
                  <c:v>2165.9836489559998</c:v>
                </c:pt>
                <c:pt idx="74">
                  <c:v>2165.42984034867</c:v>
                </c:pt>
                <c:pt idx="75">
                  <c:v>2141.5679668092498</c:v>
                </c:pt>
                <c:pt idx="76">
                  <c:v>2079.6273934557498</c:v>
                </c:pt>
                <c:pt idx="77">
                  <c:v>2052.98091262967</c:v>
                </c:pt>
                <c:pt idx="78">
                  <c:v>2001.3285105448299</c:v>
                </c:pt>
                <c:pt idx="79">
                  <c:v>1923.48113844467</c:v>
                </c:pt>
                <c:pt idx="80">
                  <c:v>1924.8491341251699</c:v>
                </c:pt>
                <c:pt idx="81">
                  <c:v>1899.1558007404999</c:v>
                </c:pt>
                <c:pt idx="82">
                  <c:v>1915.4923822851699</c:v>
                </c:pt>
                <c:pt idx="83">
                  <c:v>1843.4327908876701</c:v>
                </c:pt>
                <c:pt idx="84">
                  <c:v>1827.97880238108</c:v>
                </c:pt>
                <c:pt idx="85">
                  <c:v>1822.0952047440001</c:v>
                </c:pt>
                <c:pt idx="86">
                  <c:v>1786.19215979967</c:v>
                </c:pt>
                <c:pt idx="87">
                  <c:v>1748.2021532963299</c:v>
                </c:pt>
                <c:pt idx="88">
                  <c:v>1700.28977940858</c:v>
                </c:pt>
                <c:pt idx="89">
                  <c:v>1660.85434192667</c:v>
                </c:pt>
                <c:pt idx="90">
                  <c:v>1622.74574059817</c:v>
                </c:pt>
                <c:pt idx="91">
                  <c:v>1574.95435707092</c:v>
                </c:pt>
                <c:pt idx="92">
                  <c:v>1541.7748382202501</c:v>
                </c:pt>
                <c:pt idx="93">
                  <c:v>1492.84548125742</c:v>
                </c:pt>
                <c:pt idx="94">
                  <c:v>1454.88666580117</c:v>
                </c:pt>
                <c:pt idx="95">
                  <c:v>1410.5865098127499</c:v>
                </c:pt>
                <c:pt idx="96">
                  <c:v>1393.1478056631699</c:v>
                </c:pt>
                <c:pt idx="97">
                  <c:v>1360.6525604210001</c:v>
                </c:pt>
                <c:pt idx="98">
                  <c:v>1359.9618679288301</c:v>
                </c:pt>
                <c:pt idx="99">
                  <c:v>1372.57672944367</c:v>
                </c:pt>
                <c:pt idx="100">
                  <c:v>1386.98573978992</c:v>
                </c:pt>
                <c:pt idx="101">
                  <c:v>1383.31944325933</c:v>
                </c:pt>
                <c:pt idx="102">
                  <c:v>1405.1277334900001</c:v>
                </c:pt>
                <c:pt idx="103">
                  <c:v>1411.25526638925</c:v>
                </c:pt>
                <c:pt idx="104">
                  <c:v>1417.3377693602499</c:v>
                </c:pt>
                <c:pt idx="105">
                  <c:v>1443.25877007092</c:v>
                </c:pt>
                <c:pt idx="106">
                  <c:v>1452.1085132430801</c:v>
                </c:pt>
                <c:pt idx="107">
                  <c:v>1495.7074186415</c:v>
                </c:pt>
                <c:pt idx="108">
                  <c:v>1521.6206741815799</c:v>
                </c:pt>
                <c:pt idx="109">
                  <c:v>1561.2230775374201</c:v>
                </c:pt>
                <c:pt idx="110">
                  <c:v>1575.4270579926699</c:v>
                </c:pt>
                <c:pt idx="111">
                  <c:v>1606.37961039175</c:v>
                </c:pt>
                <c:pt idx="112">
                  <c:v>1641.0998803625</c:v>
                </c:pt>
                <c:pt idx="113">
                  <c:v>1671.9688201911699</c:v>
                </c:pt>
                <c:pt idx="114">
                  <c:v>1689.2046183185801</c:v>
                </c:pt>
                <c:pt idx="115">
                  <c:v>1728.7124108097501</c:v>
                </c:pt>
                <c:pt idx="116">
                  <c:v>1742.8037881238299</c:v>
                </c:pt>
                <c:pt idx="117">
                  <c:v>1740.5985921465799</c:v>
                </c:pt>
                <c:pt idx="118">
                  <c:v>1762.90653400375</c:v>
                </c:pt>
                <c:pt idx="119">
                  <c:v>1775.8151123750799</c:v>
                </c:pt>
                <c:pt idx="120">
                  <c:v>1737.3322099991699</c:v>
                </c:pt>
                <c:pt idx="121">
                  <c:v>1688.14440611758</c:v>
                </c:pt>
                <c:pt idx="122">
                  <c:v>1662.3298190282501</c:v>
                </c:pt>
              </c:numCache>
            </c:numRef>
          </c:val>
          <c:smooth val="0"/>
          <c:extLst>
            <c:ext xmlns:c16="http://schemas.microsoft.com/office/drawing/2014/chart" uri="{C3380CC4-5D6E-409C-BE32-E72D297353CC}">
              <c16:uniqueId val="{00000017-0AB2-4465-9BE2-95EB6ABA22C1}"/>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'F123'!$C$5</c:f>
              <c:strCache>
                <c:ptCount val="1"/>
                <c:pt idx="0">
                  <c:v>Variación</c:v>
                </c:pt>
              </c:strCache>
            </c:strRef>
          </c:tx>
          <c:spPr>
            <a:solidFill>
              <a:srgbClr val="C9D0D6"/>
            </a:solidFill>
            <a:ln>
              <a:noFill/>
            </a:ln>
            <a:effectLst/>
          </c:spPr>
          <c:invertIfNegative val="0"/>
          <c:dPt>
            <c:idx val="2"/>
            <c:invertIfNegative val="0"/>
            <c:bubble3D val="0"/>
            <c:spPr>
              <a:solidFill>
                <a:srgbClr val="7C878E"/>
              </a:solidFill>
              <a:ln>
                <a:noFill/>
              </a:ln>
              <a:effectLst/>
            </c:spPr>
            <c:extLst>
              <c:ext xmlns:c16="http://schemas.microsoft.com/office/drawing/2014/chart" uri="{C3380CC4-5D6E-409C-BE32-E72D297353CC}">
                <c16:uniqueId val="{00000001-DD74-4BA0-B807-F517C755628A}"/>
              </c:ext>
            </c:extLst>
          </c:dPt>
          <c:dPt>
            <c:idx val="14"/>
            <c:invertIfNegative val="0"/>
            <c:bubble3D val="0"/>
            <c:spPr>
              <a:solidFill>
                <a:srgbClr val="7C878E"/>
              </a:solidFill>
              <a:ln>
                <a:noFill/>
              </a:ln>
              <a:effectLst/>
            </c:spPr>
            <c:extLst>
              <c:ext xmlns:c16="http://schemas.microsoft.com/office/drawing/2014/chart" uri="{C3380CC4-5D6E-409C-BE32-E72D297353CC}">
                <c16:uniqueId val="{00000003-DD74-4BA0-B807-F517C755628A}"/>
              </c:ext>
            </c:extLst>
          </c:dPt>
          <c:dPt>
            <c:idx val="26"/>
            <c:invertIfNegative val="0"/>
            <c:bubble3D val="0"/>
            <c:spPr>
              <a:solidFill>
                <a:srgbClr val="7C878E"/>
              </a:solidFill>
              <a:ln>
                <a:noFill/>
              </a:ln>
              <a:effectLst/>
            </c:spPr>
            <c:extLst>
              <c:ext xmlns:c16="http://schemas.microsoft.com/office/drawing/2014/chart" uri="{C3380CC4-5D6E-409C-BE32-E72D297353CC}">
                <c16:uniqueId val="{00000005-DD74-4BA0-B807-F517C755628A}"/>
              </c:ext>
            </c:extLst>
          </c:dPt>
          <c:dPt>
            <c:idx val="38"/>
            <c:invertIfNegative val="0"/>
            <c:bubble3D val="0"/>
            <c:spPr>
              <a:solidFill>
                <a:srgbClr val="7C878E"/>
              </a:solidFill>
              <a:ln>
                <a:noFill/>
              </a:ln>
              <a:effectLst/>
            </c:spPr>
            <c:extLst>
              <c:ext xmlns:c16="http://schemas.microsoft.com/office/drawing/2014/chart" uri="{C3380CC4-5D6E-409C-BE32-E72D297353CC}">
                <c16:uniqueId val="{00000007-DD74-4BA0-B807-F517C755628A}"/>
              </c:ext>
            </c:extLst>
          </c:dPt>
          <c:dPt>
            <c:idx val="50"/>
            <c:invertIfNegative val="0"/>
            <c:bubble3D val="0"/>
            <c:spPr>
              <a:solidFill>
                <a:srgbClr val="7C878E"/>
              </a:solidFill>
              <a:ln>
                <a:noFill/>
              </a:ln>
              <a:effectLst/>
            </c:spPr>
            <c:extLst>
              <c:ext xmlns:c16="http://schemas.microsoft.com/office/drawing/2014/chart" uri="{C3380CC4-5D6E-409C-BE32-E72D297353CC}">
                <c16:uniqueId val="{00000009-DD74-4BA0-B807-F517C755628A}"/>
              </c:ext>
            </c:extLst>
          </c:dPt>
          <c:dPt>
            <c:idx val="62"/>
            <c:invertIfNegative val="0"/>
            <c:bubble3D val="0"/>
            <c:spPr>
              <a:solidFill>
                <a:srgbClr val="7C878E"/>
              </a:solidFill>
              <a:ln>
                <a:noFill/>
              </a:ln>
              <a:effectLst/>
            </c:spPr>
            <c:extLst>
              <c:ext xmlns:c16="http://schemas.microsoft.com/office/drawing/2014/chart" uri="{C3380CC4-5D6E-409C-BE32-E72D297353CC}">
                <c16:uniqueId val="{0000000B-DD74-4BA0-B807-F517C755628A}"/>
              </c:ext>
            </c:extLst>
          </c:dPt>
          <c:dPt>
            <c:idx val="74"/>
            <c:invertIfNegative val="0"/>
            <c:bubble3D val="0"/>
            <c:spPr>
              <a:solidFill>
                <a:srgbClr val="7C878E"/>
              </a:solidFill>
              <a:ln>
                <a:noFill/>
              </a:ln>
              <a:effectLst/>
            </c:spPr>
            <c:extLst>
              <c:ext xmlns:c16="http://schemas.microsoft.com/office/drawing/2014/chart" uri="{C3380CC4-5D6E-409C-BE32-E72D297353CC}">
                <c16:uniqueId val="{0000000D-DD74-4BA0-B807-F517C755628A}"/>
              </c:ext>
            </c:extLst>
          </c:dPt>
          <c:dPt>
            <c:idx val="86"/>
            <c:invertIfNegative val="0"/>
            <c:bubble3D val="0"/>
            <c:spPr>
              <a:solidFill>
                <a:srgbClr val="7C878E"/>
              </a:solidFill>
              <a:ln>
                <a:noFill/>
              </a:ln>
              <a:effectLst/>
            </c:spPr>
            <c:extLst>
              <c:ext xmlns:c16="http://schemas.microsoft.com/office/drawing/2014/chart" uri="{C3380CC4-5D6E-409C-BE32-E72D297353CC}">
                <c16:uniqueId val="{0000000F-DD74-4BA0-B807-F517C755628A}"/>
              </c:ext>
            </c:extLst>
          </c:dPt>
          <c:dPt>
            <c:idx val="98"/>
            <c:invertIfNegative val="0"/>
            <c:bubble3D val="0"/>
            <c:spPr>
              <a:solidFill>
                <a:srgbClr val="7C878E"/>
              </a:solidFill>
              <a:ln>
                <a:noFill/>
              </a:ln>
              <a:effectLst/>
            </c:spPr>
            <c:extLst>
              <c:ext xmlns:c16="http://schemas.microsoft.com/office/drawing/2014/chart" uri="{C3380CC4-5D6E-409C-BE32-E72D297353CC}">
                <c16:uniqueId val="{00000011-DD74-4BA0-B807-F517C755628A}"/>
              </c:ext>
            </c:extLst>
          </c:dPt>
          <c:dPt>
            <c:idx val="110"/>
            <c:invertIfNegative val="0"/>
            <c:bubble3D val="0"/>
            <c:spPr>
              <a:solidFill>
                <a:srgbClr val="7C878E"/>
              </a:solidFill>
              <a:ln>
                <a:noFill/>
              </a:ln>
              <a:effectLst/>
            </c:spPr>
            <c:extLst>
              <c:ext xmlns:c16="http://schemas.microsoft.com/office/drawing/2014/chart" uri="{C3380CC4-5D6E-409C-BE32-E72D297353CC}">
                <c16:uniqueId val="{00000013-DD74-4BA0-B807-F517C755628A}"/>
              </c:ext>
            </c:extLst>
          </c:dPt>
          <c:dPt>
            <c:idx val="122"/>
            <c:invertIfNegative val="0"/>
            <c:bubble3D val="0"/>
            <c:spPr>
              <a:solidFill>
                <a:srgbClr val="FBBB27"/>
              </a:solidFill>
              <a:ln>
                <a:noFill/>
              </a:ln>
              <a:effectLst/>
            </c:spPr>
            <c:extLst>
              <c:ext xmlns:c16="http://schemas.microsoft.com/office/drawing/2014/chart" uri="{C3380CC4-5D6E-409C-BE32-E72D297353CC}">
                <c16:uniqueId val="{00000015-DD74-4BA0-B807-F517C755628A}"/>
              </c:ext>
            </c:extLst>
          </c:dPt>
          <c:cat>
            <c:multiLvlStrRef>
              <c:f>'F123'!$A$6:$B$128</c:f>
              <c:multiLvlStrCache>
                <c:ptCount val="12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'F123'!$C$6:$C$128</c:f>
              <c:numCache>
                <c:formatCode>0.0</c:formatCode>
                <c:ptCount val="123"/>
                <c:pt idx="0">
                  <c:v>-0.47355240180313501</c:v>
                </c:pt>
                <c:pt idx="1">
                  <c:v>1.57257808595226</c:v>
                </c:pt>
                <c:pt idx="2">
                  <c:v>2.0237160076320699</c:v>
                </c:pt>
                <c:pt idx="3">
                  <c:v>5.3995302011886599</c:v>
                </c:pt>
                <c:pt idx="4">
                  <c:v>2.1040767471631301</c:v>
                </c:pt>
                <c:pt idx="5">
                  <c:v>0.41285680708727002</c:v>
                </c:pt>
                <c:pt idx="6">
                  <c:v>-3.66970573873227</c:v>
                </c:pt>
                <c:pt idx="7">
                  <c:v>-7.1657826622313898</c:v>
                </c:pt>
                <c:pt idx="8">
                  <c:v>-7.2677943431433896</c:v>
                </c:pt>
                <c:pt idx="9">
                  <c:v>-8.0094028839736602</c:v>
                </c:pt>
                <c:pt idx="10">
                  <c:v>-8.8593399601294305</c:v>
                </c:pt>
                <c:pt idx="11">
                  <c:v>-10.313004675974</c:v>
                </c:pt>
                <c:pt idx="12">
                  <c:v>-10.6158321816118</c:v>
                </c:pt>
                <c:pt idx="13">
                  <c:v>-12.961112018993299</c:v>
                </c:pt>
                <c:pt idx="14">
                  <c:v>-13.80992239207</c:v>
                </c:pt>
                <c:pt idx="15">
                  <c:v>-16.625674835252401</c:v>
                </c:pt>
                <c:pt idx="16">
                  <c:v>-14.8849306029018</c:v>
                </c:pt>
                <c:pt idx="17">
                  <c:v>-14.6145196955215</c:v>
                </c:pt>
                <c:pt idx="18">
                  <c:v>-14.4663599402072</c:v>
                </c:pt>
                <c:pt idx="19">
                  <c:v>-15.756469716850001</c:v>
                </c:pt>
                <c:pt idx="20">
                  <c:v>-17.094172386294598</c:v>
                </c:pt>
                <c:pt idx="21">
                  <c:v>-17.9538427687766</c:v>
                </c:pt>
                <c:pt idx="22">
                  <c:v>-19.017447312147201</c:v>
                </c:pt>
                <c:pt idx="23">
                  <c:v>-18.446756344959098</c:v>
                </c:pt>
                <c:pt idx="24">
                  <c:v>-15.1386614153768</c:v>
                </c:pt>
                <c:pt idx="25">
                  <c:v>-12.4859601710424</c:v>
                </c:pt>
                <c:pt idx="26">
                  <c:v>-7.5961486297249197</c:v>
                </c:pt>
                <c:pt idx="27">
                  <c:v>-2.7497566945175098</c:v>
                </c:pt>
                <c:pt idx="28">
                  <c:v>-8.2481765593545003E-2</c:v>
                </c:pt>
                <c:pt idx="29">
                  <c:v>2.3287645353731001</c:v>
                </c:pt>
                <c:pt idx="30">
                  <c:v>6.8137323977887299</c:v>
                </c:pt>
                <c:pt idx="31">
                  <c:v>13.8308817920941</c:v>
                </c:pt>
                <c:pt idx="32">
                  <c:v>20.7703016422217</c:v>
                </c:pt>
                <c:pt idx="33">
                  <c:v>25.516197152500698</c:v>
                </c:pt>
                <c:pt idx="34">
                  <c:v>29.7073427523943</c:v>
                </c:pt>
                <c:pt idx="35">
                  <c:v>28.909536598052402</c:v>
                </c:pt>
                <c:pt idx="36">
                  <c:v>26.9699603067689</c:v>
                </c:pt>
                <c:pt idx="37">
                  <c:v>29.448504770344702</c:v>
                </c:pt>
                <c:pt idx="38">
                  <c:v>20.926590047938401</c:v>
                </c:pt>
                <c:pt idx="39">
                  <c:v>17.0741319709043</c:v>
                </c:pt>
                <c:pt idx="40">
                  <c:v>12.4963894512462</c:v>
                </c:pt>
                <c:pt idx="41">
                  <c:v>10.359450693059999</c:v>
                </c:pt>
                <c:pt idx="42">
                  <c:v>8.4112586575809196</c:v>
                </c:pt>
                <c:pt idx="43">
                  <c:v>3.2978625365641401</c:v>
                </c:pt>
                <c:pt idx="44">
                  <c:v>-3.4919084285343698</c:v>
                </c:pt>
                <c:pt idx="45">
                  <c:v>-5.6812236143124499</c:v>
                </c:pt>
                <c:pt idx="46">
                  <c:v>-5.4130817101631399</c:v>
                </c:pt>
                <c:pt idx="47">
                  <c:v>-3.5879765861692299</c:v>
                </c:pt>
                <c:pt idx="48">
                  <c:v>-7.0405105068117999</c:v>
                </c:pt>
                <c:pt idx="49">
                  <c:v>-11.225403585790801</c:v>
                </c:pt>
                <c:pt idx="50">
                  <c:v>-7.8987973792920902</c:v>
                </c:pt>
                <c:pt idx="51">
                  <c:v>-6.7056081108076304</c:v>
                </c:pt>
                <c:pt idx="52">
                  <c:v>-3.6832175682498001</c:v>
                </c:pt>
                <c:pt idx="53">
                  <c:v>-0.62501095216718205</c:v>
                </c:pt>
                <c:pt idx="54">
                  <c:v>-0.39664728763780799</c:v>
                </c:pt>
                <c:pt idx="55">
                  <c:v>0.52734659181361598</c:v>
                </c:pt>
                <c:pt idx="56">
                  <c:v>3.0974485784030201</c:v>
                </c:pt>
                <c:pt idx="57">
                  <c:v>3.1814506477664302</c:v>
                </c:pt>
                <c:pt idx="58">
                  <c:v>0.75038301517684802</c:v>
                </c:pt>
                <c:pt idx="59">
                  <c:v>1.4704377402544599</c:v>
                </c:pt>
                <c:pt idx="60">
                  <c:v>3.9315007712129799</c:v>
                </c:pt>
                <c:pt idx="61">
                  <c:v>4.5616595633252404</c:v>
                </c:pt>
                <c:pt idx="62">
                  <c:v>2.4775851510086202</c:v>
                </c:pt>
                <c:pt idx="63">
                  <c:v>-0.30601164672307002</c:v>
                </c:pt>
                <c:pt idx="64">
                  <c:v>-2.39110888204798</c:v>
                </c:pt>
                <c:pt idx="65">
                  <c:v>-7.4898068656273997</c:v>
                </c:pt>
                <c:pt idx="66">
                  <c:v>-6.6295329195962696</c:v>
                </c:pt>
                <c:pt idx="67">
                  <c:v>-4.4338750307046597</c:v>
                </c:pt>
                <c:pt idx="68">
                  <c:v>-5.0473680215350303</c:v>
                </c:pt>
                <c:pt idx="69">
                  <c:v>-5.05484570539247</c:v>
                </c:pt>
                <c:pt idx="70">
                  <c:v>-5.5912849645379801</c:v>
                </c:pt>
                <c:pt idx="71">
                  <c:v>-6.9309906059189998</c:v>
                </c:pt>
                <c:pt idx="72">
                  <c:v>-7.5818827805318803</c:v>
                </c:pt>
                <c:pt idx="73">
                  <c:v>-6.7412823009397203</c:v>
                </c:pt>
                <c:pt idx="74">
                  <c:v>-5.9655666300102501</c:v>
                </c:pt>
                <c:pt idx="75">
                  <c:v>-5.3374514357074903</c:v>
                </c:pt>
                <c:pt idx="76">
                  <c:v>-7.6970411250625004</c:v>
                </c:pt>
                <c:pt idx="77">
                  <c:v>-6.2588551582301797</c:v>
                </c:pt>
                <c:pt idx="78">
                  <c:v>-9.5505742796980204</c:v>
                </c:pt>
                <c:pt idx="79">
                  <c:v>-14.602900579427001</c:v>
                </c:pt>
                <c:pt idx="80">
                  <c:v>-13.6282504346793</c:v>
                </c:pt>
                <c:pt idx="81">
                  <c:v>-14.559945349186499</c:v>
                </c:pt>
                <c:pt idx="82">
                  <c:v>-12.2849375303804</c:v>
                </c:pt>
                <c:pt idx="83">
                  <c:v>-15.7489389167922</c:v>
                </c:pt>
                <c:pt idx="84">
                  <c:v>-15.896072501122401</c:v>
                </c:pt>
                <c:pt idx="85">
                  <c:v>-15.8767793273857</c:v>
                </c:pt>
                <c:pt idx="86">
                  <c:v>-17.513274892708498</c:v>
                </c:pt>
                <c:pt idx="87">
                  <c:v>-18.368121843874899</c:v>
                </c:pt>
                <c:pt idx="88">
                  <c:v>-18.2406528804574</c:v>
                </c:pt>
                <c:pt idx="89">
                  <c:v>-19.100351507931201</c:v>
                </c:pt>
                <c:pt idx="90">
                  <c:v>-18.916573063939602</c:v>
                </c:pt>
                <c:pt idx="91">
                  <c:v>-18.119584039985401</c:v>
                </c:pt>
                <c:pt idx="92">
                  <c:v>-19.901523143475998</c:v>
                </c:pt>
                <c:pt idx="93">
                  <c:v>-21.3942594559466</c:v>
                </c:pt>
                <c:pt idx="94">
                  <c:v>-24.0463350699678</c:v>
                </c:pt>
                <c:pt idx="95">
                  <c:v>-23.480448173349899</c:v>
                </c:pt>
                <c:pt idx="96">
                  <c:v>-23.787529491672199</c:v>
                </c:pt>
                <c:pt idx="97">
                  <c:v>-25.324837205080701</c:v>
                </c:pt>
                <c:pt idx="98">
                  <c:v>-23.862510510551001</c:v>
                </c:pt>
                <c:pt idx="99">
                  <c:v>-21.486383776864901</c:v>
                </c:pt>
                <c:pt idx="100">
                  <c:v>-18.426508434794201</c:v>
                </c:pt>
                <c:pt idx="101">
                  <c:v>-16.7103695767433</c:v>
                </c:pt>
                <c:pt idx="102">
                  <c:v>-13.4104808697849</c:v>
                </c:pt>
                <c:pt idx="103">
                  <c:v>-10.393894270441701</c:v>
                </c:pt>
                <c:pt idx="104">
                  <c:v>-8.0710273494697802</c:v>
                </c:pt>
                <c:pt idx="105">
                  <c:v>-3.32162382571124</c:v>
                </c:pt>
                <c:pt idx="106">
                  <c:v>-0.19095319404508501</c:v>
                </c:pt>
                <c:pt idx="107">
                  <c:v>6.03443377890021</c:v>
                </c:pt>
                <c:pt idx="108">
                  <c:v>9.2217687165836004</c:v>
                </c:pt>
                <c:pt idx="109">
                  <c:v>14.7407591732571</c:v>
                </c:pt>
                <c:pt idx="110">
                  <c:v>15.843472905014499</c:v>
                </c:pt>
                <c:pt idx="111">
                  <c:v>17.033866007829499</c:v>
                </c:pt>
                <c:pt idx="112">
                  <c:v>18.321323232283099</c:v>
                </c:pt>
                <c:pt idx="113">
                  <c:v>20.866429539349699</c:v>
                </c:pt>
                <c:pt idx="114">
                  <c:v>20.217157348606602</c:v>
                </c:pt>
                <c:pt idx="115">
                  <c:v>22.494664996554899</c:v>
                </c:pt>
                <c:pt idx="116">
                  <c:v>22.963193798927001</c:v>
                </c:pt>
                <c:pt idx="117">
                  <c:v>20.6019757677313</c:v>
                </c:pt>
                <c:pt idx="118">
                  <c:v>21.40322282572</c:v>
                </c:pt>
                <c:pt idx="119">
                  <c:v>18.727438952465398</c:v>
                </c:pt>
                <c:pt idx="120">
                  <c:v>14.176433028133401</c:v>
                </c:pt>
                <c:pt idx="121">
                  <c:v>8.1296087923812301</c:v>
                </c:pt>
                <c:pt idx="122">
                  <c:v>5.5161399313726802</c:v>
                </c:pt>
              </c:numCache>
            </c:numRef>
          </c:val>
          <c:extLst>
            <c:ext xmlns:c16="http://schemas.microsoft.com/office/drawing/2014/chart" uri="{C3380CC4-5D6E-409C-BE32-E72D297353CC}">
              <c16:uniqueId val="{00000016-DD74-4BA0-B807-F517C755628A}"/>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'F123'!$D$5</c:f>
              <c:strCache>
                <c:ptCount val="1"/>
                <c:pt idx="0">
                  <c:v>Variación promedio</c:v>
                </c:pt>
              </c:strCache>
            </c:strRef>
          </c:tx>
          <c:spPr>
            <a:ln w="28575" cap="rnd">
              <a:solidFill>
                <a:srgbClr val="B69630"/>
              </a:solidFill>
              <a:round/>
            </a:ln>
            <a:effectLst/>
          </c:spPr>
          <c:marker>
            <c:symbol val="none"/>
          </c:marker>
          <c:cat>
            <c:multiLvlStrRef>
              <c:f>'F123'!$A$6:$B$128</c:f>
              <c:multiLvlStrCache>
                <c:ptCount val="12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'F123'!$D$6:$D$128</c:f>
              <c:numCache>
                <c:formatCode>0.0</c:formatCode>
                <c:ptCount val="123"/>
                <c:pt idx="0">
                  <c:v>3.0256728215756099</c:v>
                </c:pt>
                <c:pt idx="1">
                  <c:v>2.4348001194693798</c:v>
                </c:pt>
                <c:pt idx="2">
                  <c:v>1.96971867507196</c:v>
                </c:pt>
                <c:pt idx="3">
                  <c:v>2.0539285037026702</c:v>
                </c:pt>
                <c:pt idx="4">
                  <c:v>1.8672707084586799</c:v>
                </c:pt>
                <c:pt idx="5">
                  <c:v>1.6124077556816401</c:v>
                </c:pt>
                <c:pt idx="6">
                  <c:v>1.1412458375688901</c:v>
                </c:pt>
                <c:pt idx="7">
                  <c:v>0.27579102671008299</c:v>
                </c:pt>
                <c:pt idx="8">
                  <c:v>-0.52054146934540602</c:v>
                </c:pt>
                <c:pt idx="9">
                  <c:v>-1.27649241203506</c:v>
                </c:pt>
                <c:pt idx="10">
                  <c:v>-1.9968543287577101</c:v>
                </c:pt>
                <c:pt idx="11">
                  <c:v>-2.8538187347469899</c:v>
                </c:pt>
                <c:pt idx="12">
                  <c:v>-3.6990087163977199</c:v>
                </c:pt>
                <c:pt idx="13">
                  <c:v>-4.91014955847651</c:v>
                </c:pt>
                <c:pt idx="14">
                  <c:v>-6.2296194251183499</c:v>
                </c:pt>
                <c:pt idx="15">
                  <c:v>-8.0650531781551003</c:v>
                </c:pt>
                <c:pt idx="16">
                  <c:v>-9.4808037906605094</c:v>
                </c:pt>
                <c:pt idx="17">
                  <c:v>-10.733085165877901</c:v>
                </c:pt>
                <c:pt idx="18">
                  <c:v>-11.6328063493341</c:v>
                </c:pt>
                <c:pt idx="19">
                  <c:v>-12.348696937219</c:v>
                </c:pt>
                <c:pt idx="20">
                  <c:v>-13.1675617741483</c:v>
                </c:pt>
                <c:pt idx="21">
                  <c:v>-13.996265097881899</c:v>
                </c:pt>
                <c:pt idx="22">
                  <c:v>-14.8427740438834</c:v>
                </c:pt>
                <c:pt idx="23">
                  <c:v>-15.520586682965501</c:v>
                </c:pt>
                <c:pt idx="24">
                  <c:v>-15.8974891191125</c:v>
                </c:pt>
                <c:pt idx="25">
                  <c:v>-15.8578931317833</c:v>
                </c:pt>
                <c:pt idx="26">
                  <c:v>-15.3400786515879</c:v>
                </c:pt>
                <c:pt idx="27">
                  <c:v>-14.183752139859999</c:v>
                </c:pt>
                <c:pt idx="28">
                  <c:v>-12.950214736751001</c:v>
                </c:pt>
                <c:pt idx="29">
                  <c:v>-11.5382743841764</c:v>
                </c:pt>
                <c:pt idx="30">
                  <c:v>-9.7649333560100793</c:v>
                </c:pt>
                <c:pt idx="31">
                  <c:v>-7.29932073026474</c:v>
                </c:pt>
                <c:pt idx="32">
                  <c:v>-4.1439478945550396</c:v>
                </c:pt>
                <c:pt idx="33">
                  <c:v>-0.52144456778192705</c:v>
                </c:pt>
                <c:pt idx="34">
                  <c:v>3.5389546042631901</c:v>
                </c:pt>
                <c:pt idx="35">
                  <c:v>7.4853123495141496</c:v>
                </c:pt>
                <c:pt idx="36">
                  <c:v>10.994364159692999</c:v>
                </c:pt>
                <c:pt idx="37">
                  <c:v>14.488902904808601</c:v>
                </c:pt>
                <c:pt idx="38">
                  <c:v>16.865797794613801</c:v>
                </c:pt>
                <c:pt idx="39">
                  <c:v>18.517788516732299</c:v>
                </c:pt>
                <c:pt idx="40">
                  <c:v>19.566027784802301</c:v>
                </c:pt>
                <c:pt idx="41">
                  <c:v>20.235251631276199</c:v>
                </c:pt>
                <c:pt idx="42">
                  <c:v>20.368378819592198</c:v>
                </c:pt>
                <c:pt idx="43">
                  <c:v>19.4906272149647</c:v>
                </c:pt>
                <c:pt idx="44">
                  <c:v>17.4687763757351</c:v>
                </c:pt>
                <c:pt idx="45">
                  <c:v>14.868991311834</c:v>
                </c:pt>
                <c:pt idx="46">
                  <c:v>11.9422892732875</c:v>
                </c:pt>
                <c:pt idx="47">
                  <c:v>9.2341631746023793</c:v>
                </c:pt>
                <c:pt idx="48">
                  <c:v>6.3999572734706502</c:v>
                </c:pt>
                <c:pt idx="49">
                  <c:v>3.0104649104593602</c:v>
                </c:pt>
                <c:pt idx="50">
                  <c:v>0.60834929152348505</c:v>
                </c:pt>
                <c:pt idx="51">
                  <c:v>-1.37329571528584</c:v>
                </c:pt>
                <c:pt idx="52">
                  <c:v>-2.7215963002438501</c:v>
                </c:pt>
                <c:pt idx="53">
                  <c:v>-3.6369681040127801</c:v>
                </c:pt>
                <c:pt idx="54">
                  <c:v>-4.3709602661143396</c:v>
                </c:pt>
                <c:pt idx="55">
                  <c:v>-4.60183659484355</c:v>
                </c:pt>
                <c:pt idx="56">
                  <c:v>-4.0527235109320996</c:v>
                </c:pt>
                <c:pt idx="57">
                  <c:v>-3.3141673224255301</c:v>
                </c:pt>
                <c:pt idx="58">
                  <c:v>-2.8005452619805302</c:v>
                </c:pt>
                <c:pt idx="59">
                  <c:v>-2.3790107347785598</c:v>
                </c:pt>
                <c:pt idx="60">
                  <c:v>-1.46467646160983</c:v>
                </c:pt>
                <c:pt idx="61">
                  <c:v>-0.14908786585016001</c:v>
                </c:pt>
                <c:pt idx="62">
                  <c:v>0.715610678341566</c:v>
                </c:pt>
                <c:pt idx="63">
                  <c:v>1.24891038368195</c:v>
                </c:pt>
                <c:pt idx="64">
                  <c:v>1.3565861075321</c:v>
                </c:pt>
                <c:pt idx="65">
                  <c:v>0.78451978141041201</c:v>
                </c:pt>
                <c:pt idx="66">
                  <c:v>0.26511264541387403</c:v>
                </c:pt>
                <c:pt idx="67">
                  <c:v>-0.148322489795982</c:v>
                </c:pt>
                <c:pt idx="68">
                  <c:v>-0.82705720645748604</c:v>
                </c:pt>
                <c:pt idx="69">
                  <c:v>-1.51341523588739</c:v>
                </c:pt>
                <c:pt idx="70">
                  <c:v>-2.0418875675303001</c:v>
                </c:pt>
                <c:pt idx="71">
                  <c:v>-2.7420065963780802</c:v>
                </c:pt>
                <c:pt idx="72">
                  <c:v>-3.7014552256901601</c:v>
                </c:pt>
                <c:pt idx="73">
                  <c:v>-4.64336704771224</c:v>
                </c:pt>
                <c:pt idx="74">
                  <c:v>-5.3469630294638097</c:v>
                </c:pt>
                <c:pt idx="75">
                  <c:v>-5.7662496785458401</c:v>
                </c:pt>
                <c:pt idx="76">
                  <c:v>-6.2084106987970502</c:v>
                </c:pt>
                <c:pt idx="77">
                  <c:v>-6.1058313898472898</c:v>
                </c:pt>
                <c:pt idx="78">
                  <c:v>-6.3492515031890999</c:v>
                </c:pt>
                <c:pt idx="79">
                  <c:v>-7.1966702989159597</c:v>
                </c:pt>
                <c:pt idx="80">
                  <c:v>-7.9117438333446497</c:v>
                </c:pt>
                <c:pt idx="81">
                  <c:v>-8.7038354703274798</c:v>
                </c:pt>
                <c:pt idx="82">
                  <c:v>-9.2616398508143494</c:v>
                </c:pt>
                <c:pt idx="83">
                  <c:v>-9.9964688767204493</c:v>
                </c:pt>
                <c:pt idx="84">
                  <c:v>-10.689318020103</c:v>
                </c:pt>
                <c:pt idx="85">
                  <c:v>-11.450609438973499</c:v>
                </c:pt>
                <c:pt idx="86">
                  <c:v>-12.412918460865001</c:v>
                </c:pt>
                <c:pt idx="87">
                  <c:v>-13.4988076615456</c:v>
                </c:pt>
                <c:pt idx="88">
                  <c:v>-14.3774419744952</c:v>
                </c:pt>
                <c:pt idx="89">
                  <c:v>-15.447566670303599</c:v>
                </c:pt>
                <c:pt idx="90">
                  <c:v>-16.2280665689904</c:v>
                </c:pt>
                <c:pt idx="91">
                  <c:v>-16.521123524036899</c:v>
                </c:pt>
                <c:pt idx="92">
                  <c:v>-17.04389624977</c:v>
                </c:pt>
                <c:pt idx="93">
                  <c:v>-17.613422425333301</c:v>
                </c:pt>
                <c:pt idx="94">
                  <c:v>-18.5935388869656</c:v>
                </c:pt>
                <c:pt idx="95">
                  <c:v>-19.237831325012099</c:v>
                </c:pt>
                <c:pt idx="96">
                  <c:v>-19.895452740891301</c:v>
                </c:pt>
                <c:pt idx="97">
                  <c:v>-20.682790897365798</c:v>
                </c:pt>
                <c:pt idx="98">
                  <c:v>-21.2118938655194</c:v>
                </c:pt>
                <c:pt idx="99">
                  <c:v>-21.471749026601898</c:v>
                </c:pt>
                <c:pt idx="100">
                  <c:v>-21.487236989463302</c:v>
                </c:pt>
                <c:pt idx="101">
                  <c:v>-21.288071828530999</c:v>
                </c:pt>
                <c:pt idx="102">
                  <c:v>-20.829230812351401</c:v>
                </c:pt>
                <c:pt idx="103">
                  <c:v>-20.185423331556098</c:v>
                </c:pt>
                <c:pt idx="104">
                  <c:v>-19.1995486820556</c:v>
                </c:pt>
                <c:pt idx="105">
                  <c:v>-17.6934957128693</c:v>
                </c:pt>
                <c:pt idx="106">
                  <c:v>-15.7055472232091</c:v>
                </c:pt>
                <c:pt idx="107">
                  <c:v>-13.245973727188201</c:v>
                </c:pt>
                <c:pt idx="108">
                  <c:v>-10.4951988765003</c:v>
                </c:pt>
                <c:pt idx="109">
                  <c:v>-7.1563991783054304</c:v>
                </c:pt>
                <c:pt idx="110">
                  <c:v>-3.8475672270083101</c:v>
                </c:pt>
                <c:pt idx="111">
                  <c:v>-0.63754641161710401</c:v>
                </c:pt>
                <c:pt idx="112">
                  <c:v>2.42477289397267</c:v>
                </c:pt>
                <c:pt idx="113">
                  <c:v>5.5561728203137504</c:v>
                </c:pt>
                <c:pt idx="114">
                  <c:v>8.3584760051797105</c:v>
                </c:pt>
                <c:pt idx="115">
                  <c:v>11.099189277429399</c:v>
                </c:pt>
                <c:pt idx="116">
                  <c:v>13.6853743731292</c:v>
                </c:pt>
                <c:pt idx="117">
                  <c:v>15.679007672582699</c:v>
                </c:pt>
                <c:pt idx="118">
                  <c:v>17.4785223408965</c:v>
                </c:pt>
                <c:pt idx="119">
                  <c:v>18.536272772026901</c:v>
                </c:pt>
                <c:pt idx="120">
                  <c:v>18.949161464656001</c:v>
                </c:pt>
                <c:pt idx="121">
                  <c:v>18.3982322662497</c:v>
                </c:pt>
                <c:pt idx="122">
                  <c:v>17.537621185112901</c:v>
                </c:pt>
              </c:numCache>
            </c:numRef>
          </c:val>
          <c:smooth val="0"/>
          <c:extLst>
            <c:ext xmlns:c16="http://schemas.microsoft.com/office/drawing/2014/chart" uri="{C3380CC4-5D6E-409C-BE32-E72D297353CC}">
              <c16:uniqueId val="{00000017-DD74-4BA0-B807-F517C755628A}"/>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E713-4A12-9B72-B7D025E57D45}"/>
              </c:ext>
            </c:extLst>
          </c:dPt>
          <c:dPt>
            <c:idx val="1"/>
            <c:invertIfNegative val="0"/>
            <c:bubble3D val="0"/>
            <c:extLst>
              <c:ext xmlns:c16="http://schemas.microsoft.com/office/drawing/2014/chart" uri="{C3380CC4-5D6E-409C-BE32-E72D297353CC}">
                <c16:uniqueId val="{00000001-E713-4A12-9B72-B7D025E57D45}"/>
              </c:ext>
            </c:extLst>
          </c:dPt>
          <c:dPt>
            <c:idx val="2"/>
            <c:invertIfNegative val="0"/>
            <c:bubble3D val="0"/>
            <c:extLst>
              <c:ext xmlns:c16="http://schemas.microsoft.com/office/drawing/2014/chart" uri="{C3380CC4-5D6E-409C-BE32-E72D297353CC}">
                <c16:uniqueId val="{00000002-E713-4A12-9B72-B7D025E57D45}"/>
              </c:ext>
            </c:extLst>
          </c:dPt>
          <c:dPt>
            <c:idx val="3"/>
            <c:invertIfNegative val="0"/>
            <c:bubble3D val="0"/>
            <c:extLst>
              <c:ext xmlns:c16="http://schemas.microsoft.com/office/drawing/2014/chart" uri="{C3380CC4-5D6E-409C-BE32-E72D297353CC}">
                <c16:uniqueId val="{00000003-E713-4A12-9B72-B7D025E57D45}"/>
              </c:ext>
            </c:extLst>
          </c:dPt>
          <c:dPt>
            <c:idx val="4"/>
            <c:invertIfNegative val="0"/>
            <c:bubble3D val="0"/>
            <c:extLst>
              <c:ext xmlns:c16="http://schemas.microsoft.com/office/drawing/2014/chart" uri="{C3380CC4-5D6E-409C-BE32-E72D297353CC}">
                <c16:uniqueId val="{00000004-E713-4A12-9B72-B7D025E57D45}"/>
              </c:ext>
            </c:extLst>
          </c:dPt>
          <c:dPt>
            <c:idx val="5"/>
            <c:invertIfNegative val="0"/>
            <c:bubble3D val="0"/>
            <c:extLst>
              <c:ext xmlns:c16="http://schemas.microsoft.com/office/drawing/2014/chart" uri="{C3380CC4-5D6E-409C-BE32-E72D297353CC}">
                <c16:uniqueId val="{00000005-E713-4A12-9B72-B7D025E57D45}"/>
              </c:ext>
            </c:extLst>
          </c:dPt>
          <c:dPt>
            <c:idx val="6"/>
            <c:invertIfNegative val="0"/>
            <c:bubble3D val="0"/>
            <c:extLst>
              <c:ext xmlns:c16="http://schemas.microsoft.com/office/drawing/2014/chart" uri="{C3380CC4-5D6E-409C-BE32-E72D297353CC}">
                <c16:uniqueId val="{00000006-E713-4A12-9B72-B7D025E57D45}"/>
              </c:ext>
            </c:extLst>
          </c:dPt>
          <c:dPt>
            <c:idx val="7"/>
            <c:invertIfNegative val="0"/>
            <c:bubble3D val="0"/>
            <c:extLst>
              <c:ext xmlns:c16="http://schemas.microsoft.com/office/drawing/2014/chart" uri="{C3380CC4-5D6E-409C-BE32-E72D297353CC}">
                <c16:uniqueId val="{00000007-E713-4A12-9B72-B7D025E57D45}"/>
              </c:ext>
            </c:extLst>
          </c:dPt>
          <c:dPt>
            <c:idx val="8"/>
            <c:invertIfNegative val="0"/>
            <c:bubble3D val="0"/>
            <c:extLst>
              <c:ext xmlns:c16="http://schemas.microsoft.com/office/drawing/2014/chart" uri="{C3380CC4-5D6E-409C-BE32-E72D297353CC}">
                <c16:uniqueId val="{00000008-E713-4A12-9B72-B7D025E57D45}"/>
              </c:ext>
            </c:extLst>
          </c:dPt>
          <c:dPt>
            <c:idx val="9"/>
            <c:invertIfNegative val="0"/>
            <c:bubble3D val="0"/>
            <c:extLst>
              <c:ext xmlns:c16="http://schemas.microsoft.com/office/drawing/2014/chart" uri="{C3380CC4-5D6E-409C-BE32-E72D297353CC}">
                <c16:uniqueId val="{00000009-E713-4A12-9B72-B7D025E57D45}"/>
              </c:ext>
            </c:extLst>
          </c:dPt>
          <c:dPt>
            <c:idx val="10"/>
            <c:invertIfNegative val="0"/>
            <c:bubble3D val="0"/>
            <c:extLst>
              <c:ext xmlns:c16="http://schemas.microsoft.com/office/drawing/2014/chart" uri="{C3380CC4-5D6E-409C-BE32-E72D297353CC}">
                <c16:uniqueId val="{0000000A-E713-4A12-9B72-B7D025E57D45}"/>
              </c:ext>
            </c:extLst>
          </c:dPt>
          <c:dPt>
            <c:idx val="11"/>
            <c:invertIfNegative val="0"/>
            <c:bubble3D val="0"/>
            <c:extLst>
              <c:ext xmlns:c16="http://schemas.microsoft.com/office/drawing/2014/chart" uri="{C3380CC4-5D6E-409C-BE32-E72D297353CC}">
                <c16:uniqueId val="{0000000B-E713-4A12-9B72-B7D025E57D45}"/>
              </c:ext>
            </c:extLst>
          </c:dPt>
          <c:dPt>
            <c:idx val="12"/>
            <c:invertIfNegative val="0"/>
            <c:bubble3D val="0"/>
            <c:extLst>
              <c:ext xmlns:c16="http://schemas.microsoft.com/office/drawing/2014/chart" uri="{C3380CC4-5D6E-409C-BE32-E72D297353CC}">
                <c16:uniqueId val="{0000000C-E713-4A12-9B72-B7D025E57D45}"/>
              </c:ext>
            </c:extLst>
          </c:dPt>
          <c:dPt>
            <c:idx val="13"/>
            <c:invertIfNegative val="0"/>
            <c:bubble3D val="0"/>
            <c:extLst>
              <c:ext xmlns:c16="http://schemas.microsoft.com/office/drawing/2014/chart" uri="{C3380CC4-5D6E-409C-BE32-E72D297353CC}">
                <c16:uniqueId val="{0000000D-E713-4A12-9B72-B7D025E57D45}"/>
              </c:ext>
            </c:extLst>
          </c:dPt>
          <c:dPt>
            <c:idx val="14"/>
            <c:invertIfNegative val="0"/>
            <c:bubble3D val="0"/>
            <c:extLst>
              <c:ext xmlns:c16="http://schemas.microsoft.com/office/drawing/2014/chart" uri="{C3380CC4-5D6E-409C-BE32-E72D297353CC}">
                <c16:uniqueId val="{0000000E-E713-4A12-9B72-B7D025E57D45}"/>
              </c:ext>
            </c:extLst>
          </c:dPt>
          <c:dPt>
            <c:idx val="15"/>
            <c:invertIfNegative val="0"/>
            <c:bubble3D val="0"/>
            <c:extLst>
              <c:ext xmlns:c16="http://schemas.microsoft.com/office/drawing/2014/chart" uri="{C3380CC4-5D6E-409C-BE32-E72D297353CC}">
                <c16:uniqueId val="{0000000F-E713-4A12-9B72-B7D025E57D45}"/>
              </c:ext>
            </c:extLst>
          </c:dPt>
          <c:dPt>
            <c:idx val="16"/>
            <c:invertIfNegative val="0"/>
            <c:bubble3D val="0"/>
            <c:extLst>
              <c:ext xmlns:c16="http://schemas.microsoft.com/office/drawing/2014/chart" uri="{C3380CC4-5D6E-409C-BE32-E72D297353CC}">
                <c16:uniqueId val="{00000010-E713-4A12-9B72-B7D025E57D45}"/>
              </c:ext>
            </c:extLst>
          </c:dPt>
          <c:dPt>
            <c:idx val="17"/>
            <c:invertIfNegative val="0"/>
            <c:bubble3D val="0"/>
            <c:extLst>
              <c:ext xmlns:c16="http://schemas.microsoft.com/office/drawing/2014/chart" uri="{C3380CC4-5D6E-409C-BE32-E72D297353CC}">
                <c16:uniqueId val="{00000011-E713-4A12-9B72-B7D025E57D45}"/>
              </c:ext>
            </c:extLst>
          </c:dPt>
          <c:dPt>
            <c:idx val="31"/>
            <c:invertIfNegative val="0"/>
            <c:bubble3D val="0"/>
            <c:extLst>
              <c:ext xmlns:c16="http://schemas.microsoft.com/office/drawing/2014/chart" uri="{C3380CC4-5D6E-409C-BE32-E72D297353CC}">
                <c16:uniqueId val="{00000013-E713-4A12-9B72-B7D025E57D45}"/>
              </c:ext>
            </c:extLst>
          </c:dPt>
          <c:dLbls>
            <c:dLbl>
              <c:idx val="0"/>
              <c:tx>
                <c:rich>
                  <a:bodyPr/>
                  <a:lstStyle/>
                  <a:p>
                    <a:fld id="{FB6BD670-2AEF-47EB-A36D-5B57E7EDDF99}" type="CELLRANGE">
                      <a:rPr lang="es-MX"/>
                      <a:pPr/>
                      <a:t>[CELLRANGE]</a:t>
                    </a:fld>
                    <a:r>
                      <a:rPr lang="es-MX" baseline="0"/>
                      <a:t>; </a:t>
                    </a:r>
                    <a:fld id="{53850648-17D2-49F4-B86B-64C7572C1626}" type="VALUE">
                      <a:rPr lang="es-MX" baseline="0"/>
                      <a:pPr/>
                      <a:t>[VALOR]</a:t>
                    </a:fld>
                    <a:endParaRPr lang="es-MX"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E713-4A12-9B72-B7D025E57D45}"/>
                </c:ext>
              </c:extLst>
            </c:dLbl>
            <c:dLbl>
              <c:idx val="1"/>
              <c:tx>
                <c:rich>
                  <a:bodyPr/>
                  <a:lstStyle/>
                  <a:p>
                    <a:fld id="{CBA4676A-92CD-4117-8272-756D6CE555B3}" type="CELLRANGE">
                      <a:rPr lang="es-MX"/>
                      <a:pPr/>
                      <a:t>[CELLRANGE]</a:t>
                    </a:fld>
                    <a:r>
                      <a:rPr lang="es-MX" baseline="0"/>
                      <a:t>; </a:t>
                    </a:r>
                    <a:fld id="{9B0EA878-43C3-48D1-BD16-26F3DA27DF54}" type="VALUE">
                      <a:rPr lang="es-MX" baseline="0"/>
                      <a:pPr/>
                      <a:t>[VALOR]</a:t>
                    </a:fld>
                    <a:endParaRPr lang="es-MX"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E713-4A12-9B72-B7D025E57D45}"/>
                </c:ext>
              </c:extLst>
            </c:dLbl>
            <c:dLbl>
              <c:idx val="2"/>
              <c:tx>
                <c:rich>
                  <a:bodyPr/>
                  <a:lstStyle/>
                  <a:p>
                    <a:fld id="{AEFD1E17-D99D-42AC-8F55-B34B4BA7CC05}" type="CELLRANGE">
                      <a:rPr lang="es-MX"/>
                      <a:pPr/>
                      <a:t>[CELLRANGE]</a:t>
                    </a:fld>
                    <a:r>
                      <a:rPr lang="es-MX" baseline="0"/>
                      <a:t>; </a:t>
                    </a:r>
                    <a:fld id="{04060AF6-785A-44F8-84C9-CF55CE405355}" type="VALUE">
                      <a:rPr lang="es-MX" baseline="0"/>
                      <a:pPr/>
                      <a:t>[VALOR]</a:t>
                    </a:fld>
                    <a:endParaRPr lang="es-MX"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713-4A12-9B72-B7D025E57D45}"/>
                </c:ext>
              </c:extLst>
            </c:dLbl>
            <c:dLbl>
              <c:idx val="3"/>
              <c:tx>
                <c:rich>
                  <a:bodyPr/>
                  <a:lstStyle/>
                  <a:p>
                    <a:fld id="{1B433E65-8354-4655-8813-0BB0543A1A39}" type="CELLRANGE">
                      <a:rPr lang="es-MX"/>
                      <a:pPr/>
                      <a:t>[CELLRANGE]</a:t>
                    </a:fld>
                    <a:r>
                      <a:rPr lang="es-MX" baseline="0"/>
                      <a:t>; </a:t>
                    </a:r>
                    <a:fld id="{4BE5EE5B-E755-4E8F-84B9-CDD91B9E0D1A}" type="VALUE">
                      <a:rPr lang="es-MX" baseline="0"/>
                      <a:pPr/>
                      <a:t>[VALOR]</a:t>
                    </a:fld>
                    <a:endParaRPr lang="es-MX"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713-4A12-9B72-B7D025E57D45}"/>
                </c:ext>
              </c:extLst>
            </c:dLbl>
            <c:dLbl>
              <c:idx val="4"/>
              <c:tx>
                <c:rich>
                  <a:bodyPr/>
                  <a:lstStyle/>
                  <a:p>
                    <a:fld id="{AAD0B5E0-D585-41C9-A131-52EDA1957EC7}" type="CELLRANGE">
                      <a:rPr lang="es-MX"/>
                      <a:pPr/>
                      <a:t>[CELLRANGE]</a:t>
                    </a:fld>
                    <a:r>
                      <a:rPr lang="es-MX" baseline="0"/>
                      <a:t>; </a:t>
                    </a:r>
                    <a:fld id="{214FE487-3F8B-483A-A181-A72C8283E314}" type="VALUE">
                      <a:rPr lang="es-MX" baseline="0"/>
                      <a:pPr/>
                      <a:t>[VALOR]</a:t>
                    </a:fld>
                    <a:endParaRPr lang="es-MX"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713-4A12-9B72-B7D025E57D45}"/>
                </c:ext>
              </c:extLst>
            </c:dLbl>
            <c:dLbl>
              <c:idx val="5"/>
              <c:tx>
                <c:rich>
                  <a:bodyPr/>
                  <a:lstStyle/>
                  <a:p>
                    <a:fld id="{830CE531-7F2F-4EBA-8006-499638461E70}" type="CELLRANGE">
                      <a:rPr lang="es-MX"/>
                      <a:pPr/>
                      <a:t>[CELLRANGE]</a:t>
                    </a:fld>
                    <a:r>
                      <a:rPr lang="es-MX" baseline="0"/>
                      <a:t>; </a:t>
                    </a:r>
                    <a:fld id="{A3D00617-3D87-45B4-A31B-C42CC879A47D}" type="VALUE">
                      <a:rPr lang="es-MX" baseline="0"/>
                      <a:pPr/>
                      <a:t>[VALOR]</a:t>
                    </a:fld>
                    <a:endParaRPr lang="es-MX"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713-4A12-9B72-B7D025E57D45}"/>
                </c:ext>
              </c:extLst>
            </c:dLbl>
            <c:dLbl>
              <c:idx val="6"/>
              <c:tx>
                <c:rich>
                  <a:bodyPr/>
                  <a:lstStyle/>
                  <a:p>
                    <a:fld id="{824DFF42-9C2A-4B4C-A52B-F09A3CC4C679}" type="CELLRANGE">
                      <a:rPr lang="es-MX"/>
                      <a:pPr/>
                      <a:t>[CELLRANGE]</a:t>
                    </a:fld>
                    <a:r>
                      <a:rPr lang="es-MX" baseline="0"/>
                      <a:t>; </a:t>
                    </a:r>
                    <a:fld id="{20F5DCD6-6C72-469E-A046-63C57FE9DC94}" type="VALUE">
                      <a:rPr lang="es-MX" baseline="0"/>
                      <a:pPr/>
                      <a:t>[VALOR]</a:t>
                    </a:fld>
                    <a:endParaRPr lang="es-MX"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713-4A12-9B72-B7D025E57D45}"/>
                </c:ext>
              </c:extLst>
            </c:dLbl>
            <c:dLbl>
              <c:idx val="7"/>
              <c:tx>
                <c:rich>
                  <a:bodyPr/>
                  <a:lstStyle/>
                  <a:p>
                    <a:fld id="{D6BB5D4C-6430-464C-85FC-E17BA4172FFA}" type="CELLRANGE">
                      <a:rPr lang="es-MX"/>
                      <a:pPr/>
                      <a:t>[CELLRANGE]</a:t>
                    </a:fld>
                    <a:r>
                      <a:rPr lang="es-MX" baseline="0"/>
                      <a:t>; </a:t>
                    </a:r>
                    <a:fld id="{F55CE860-8238-48A0-BC2F-9EBD4A4E1E35}" type="VALUE">
                      <a:rPr lang="es-MX" baseline="0"/>
                      <a:pPr/>
                      <a:t>[VALOR]</a:t>
                    </a:fld>
                    <a:endParaRPr lang="es-MX"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713-4A12-9B72-B7D025E57D45}"/>
                </c:ext>
              </c:extLst>
            </c:dLbl>
            <c:dLbl>
              <c:idx val="8"/>
              <c:tx>
                <c:rich>
                  <a:bodyPr/>
                  <a:lstStyle/>
                  <a:p>
                    <a:fld id="{A9095716-3BEF-4442-BD1D-7ABBFAB75110}" type="CELLRANGE">
                      <a:rPr lang="es-MX"/>
                      <a:pPr/>
                      <a:t>[CELLRANGE]</a:t>
                    </a:fld>
                    <a:r>
                      <a:rPr lang="es-MX" baseline="0"/>
                      <a:t>; </a:t>
                    </a:r>
                    <a:fld id="{DC4A226D-6DB2-44F0-9D4F-EF11EF301262}" type="VALUE">
                      <a:rPr lang="es-MX" baseline="0"/>
                      <a:pPr/>
                      <a:t>[VALOR]</a:t>
                    </a:fld>
                    <a:endParaRPr lang="es-MX"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713-4A12-9B72-B7D025E57D45}"/>
                </c:ext>
              </c:extLst>
            </c:dLbl>
            <c:dLbl>
              <c:idx val="9"/>
              <c:tx>
                <c:rich>
                  <a:bodyPr/>
                  <a:lstStyle/>
                  <a:p>
                    <a:fld id="{6E461C15-6E0A-4CA7-B7D2-3575667A6B3B}" type="CELLRANGE">
                      <a:rPr lang="es-MX"/>
                      <a:pPr/>
                      <a:t>[CELLRANGE]</a:t>
                    </a:fld>
                    <a:r>
                      <a:rPr lang="es-MX" baseline="0"/>
                      <a:t>; </a:t>
                    </a:r>
                    <a:fld id="{96AA1ECC-1C8B-4146-818B-6068B58A2172}" type="VALUE">
                      <a:rPr lang="es-MX" baseline="0"/>
                      <a:pPr/>
                      <a:t>[VALOR]</a:t>
                    </a:fld>
                    <a:endParaRPr lang="es-MX"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713-4A12-9B72-B7D025E57D45}"/>
                </c:ext>
              </c:extLst>
            </c:dLbl>
            <c:dLbl>
              <c:idx val="10"/>
              <c:tx>
                <c:rich>
                  <a:bodyPr/>
                  <a:lstStyle/>
                  <a:p>
                    <a:fld id="{7F1A1D34-A617-4CEA-A529-3BF86573A3B3}" type="CELLRANGE">
                      <a:rPr lang="es-MX"/>
                      <a:pPr/>
                      <a:t>[CELLRANGE]</a:t>
                    </a:fld>
                    <a:r>
                      <a:rPr lang="es-MX" baseline="0"/>
                      <a:t>; </a:t>
                    </a:r>
                    <a:fld id="{9B1984AB-3F15-4C11-B6DC-CC87179F672A}" type="VALUE">
                      <a:rPr lang="es-MX" baseline="0"/>
                      <a:pPr/>
                      <a:t>[VALOR]</a:t>
                    </a:fld>
                    <a:endParaRPr lang="es-MX"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713-4A12-9B72-B7D025E57D45}"/>
                </c:ext>
              </c:extLst>
            </c:dLbl>
            <c:dLbl>
              <c:idx val="11"/>
              <c:tx>
                <c:rich>
                  <a:bodyPr/>
                  <a:lstStyle/>
                  <a:p>
                    <a:fld id="{2086FEE2-9814-43F6-B688-659BE9623F5B}" type="CELLRANGE">
                      <a:rPr lang="es-MX"/>
                      <a:pPr/>
                      <a:t>[CELLRANGE]</a:t>
                    </a:fld>
                    <a:r>
                      <a:rPr lang="es-MX" baseline="0"/>
                      <a:t>; </a:t>
                    </a:r>
                    <a:fld id="{A869BDF0-8C3F-4840-8AB9-CD08EBDB823D}" type="VALUE">
                      <a:rPr lang="es-MX" baseline="0"/>
                      <a:pPr/>
                      <a:t>[VALOR]</a:t>
                    </a:fld>
                    <a:endParaRPr lang="es-MX"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713-4A12-9B72-B7D025E57D45}"/>
                </c:ext>
              </c:extLst>
            </c:dLbl>
            <c:dLbl>
              <c:idx val="12"/>
              <c:tx>
                <c:rich>
                  <a:bodyPr/>
                  <a:lstStyle/>
                  <a:p>
                    <a:fld id="{9A8D2EF2-80C0-4BD4-A60B-7BC42F2E0516}" type="CELLRANGE">
                      <a:rPr lang="es-MX"/>
                      <a:pPr/>
                      <a:t>[CELLRANGE]</a:t>
                    </a:fld>
                    <a:r>
                      <a:rPr lang="es-MX" baseline="0"/>
                      <a:t>; </a:t>
                    </a:r>
                    <a:fld id="{6FD10D91-FCDE-4DEE-A5CA-83F1DE9786BC}" type="VALUE">
                      <a:rPr lang="es-MX" baseline="0"/>
                      <a:pPr/>
                      <a:t>[VALOR]</a:t>
                    </a:fld>
                    <a:endParaRPr lang="es-MX"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713-4A12-9B72-B7D025E57D45}"/>
                </c:ext>
              </c:extLst>
            </c:dLbl>
            <c:dLbl>
              <c:idx val="13"/>
              <c:tx>
                <c:rich>
                  <a:bodyPr/>
                  <a:lstStyle/>
                  <a:p>
                    <a:fld id="{0D62EF90-A1DD-4B64-93E6-5DEBC2CFB0DF}" type="CELLRANGE">
                      <a:rPr lang="es-MX"/>
                      <a:pPr/>
                      <a:t>[CELLRANGE]</a:t>
                    </a:fld>
                    <a:r>
                      <a:rPr lang="es-MX" baseline="0"/>
                      <a:t>; </a:t>
                    </a:r>
                    <a:fld id="{DE8D4751-3E84-49B8-8801-2C887CA25F2A}" type="VALUE">
                      <a:rPr lang="es-MX" baseline="0"/>
                      <a:pPr/>
                      <a:t>[VALOR]</a:t>
                    </a:fld>
                    <a:endParaRPr lang="es-MX"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713-4A12-9B72-B7D025E57D45}"/>
                </c:ext>
              </c:extLst>
            </c:dLbl>
            <c:dLbl>
              <c:idx val="14"/>
              <c:tx>
                <c:rich>
                  <a:bodyPr/>
                  <a:lstStyle/>
                  <a:p>
                    <a:fld id="{88A2F0D1-B6D7-4938-A715-FF9E852FF4CB}" type="CELLRANGE">
                      <a:rPr lang="es-MX"/>
                      <a:pPr/>
                      <a:t>[CELLRANGE]</a:t>
                    </a:fld>
                    <a:r>
                      <a:rPr lang="es-MX" baseline="0"/>
                      <a:t>; </a:t>
                    </a:r>
                    <a:fld id="{B88B8236-34CD-4D89-A148-D23D7813D2B6}" type="VALUE">
                      <a:rPr lang="es-MX" baseline="0"/>
                      <a:pPr/>
                      <a:t>[VALOR]</a:t>
                    </a:fld>
                    <a:endParaRPr lang="es-MX"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713-4A12-9B72-B7D025E57D45}"/>
                </c:ext>
              </c:extLst>
            </c:dLbl>
            <c:dLbl>
              <c:idx val="15"/>
              <c:tx>
                <c:rich>
                  <a:bodyPr/>
                  <a:lstStyle/>
                  <a:p>
                    <a:fld id="{9332A1B2-2ACB-4020-B6A4-CCAFD502FF26}" type="CELLRANGE">
                      <a:rPr lang="es-MX"/>
                      <a:pPr/>
                      <a:t>[CELLRANGE]</a:t>
                    </a:fld>
                    <a:r>
                      <a:rPr lang="es-MX" baseline="0"/>
                      <a:t>; </a:t>
                    </a:r>
                    <a:fld id="{FABC72FC-19C4-4320-9E5B-4037EF9E0D70}" type="VALUE">
                      <a:rPr lang="es-MX" baseline="0"/>
                      <a:pPr/>
                      <a:t>[VALOR]</a:t>
                    </a:fld>
                    <a:endParaRPr lang="es-MX"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713-4A12-9B72-B7D025E57D45}"/>
                </c:ext>
              </c:extLst>
            </c:dLbl>
            <c:dLbl>
              <c:idx val="16"/>
              <c:tx>
                <c:rich>
                  <a:bodyPr/>
                  <a:lstStyle/>
                  <a:p>
                    <a:fld id="{ACC87F1A-51B3-4B57-8BD9-4EFB9134C208}" type="CELLRANGE">
                      <a:rPr lang="es-MX"/>
                      <a:pPr/>
                      <a:t>[CELLRANGE]</a:t>
                    </a:fld>
                    <a:r>
                      <a:rPr lang="es-MX" baseline="0"/>
                      <a:t>; </a:t>
                    </a:r>
                    <a:fld id="{5007316A-A319-453E-9B4C-E34D944C65DA}" type="VALUE">
                      <a:rPr lang="es-MX" baseline="0"/>
                      <a:pPr/>
                      <a:t>[VALOR]</a:t>
                    </a:fld>
                    <a:endParaRPr lang="es-MX"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713-4A12-9B72-B7D025E57D45}"/>
                </c:ext>
              </c:extLst>
            </c:dLbl>
            <c:dLbl>
              <c:idx val="17"/>
              <c:tx>
                <c:rich>
                  <a:bodyPr/>
                  <a:lstStyle/>
                  <a:p>
                    <a:fld id="{F7F6B18E-0CEC-4A58-9821-6A77F5D41464}" type="CELLRANGE">
                      <a:rPr lang="es-MX"/>
                      <a:pPr/>
                      <a:t>[CELLRANGE]</a:t>
                    </a:fld>
                    <a:r>
                      <a:rPr lang="es-MX" baseline="0"/>
                      <a:t>; </a:t>
                    </a:r>
                    <a:fld id="{B787B0CF-022F-4879-A49A-2D2230B9C52B}" type="VALUE">
                      <a:rPr lang="es-MX" baseline="0"/>
                      <a:pPr/>
                      <a:t>[VALOR]</a:t>
                    </a:fld>
                    <a:endParaRPr lang="es-MX"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713-4A12-9B72-B7D025E57D45}"/>
                </c:ext>
              </c:extLst>
            </c:dLbl>
            <c:dLbl>
              <c:idx val="18"/>
              <c:tx>
                <c:rich>
                  <a:bodyPr/>
                  <a:lstStyle/>
                  <a:p>
                    <a:fld id="{8438C057-4B70-4616-9962-D85B35F2D0FF}" type="CELLRANGE">
                      <a:rPr lang="es-MX"/>
                      <a:pPr/>
                      <a:t>[CELLRANGE]</a:t>
                    </a:fld>
                    <a:r>
                      <a:rPr lang="es-MX" baseline="0"/>
                      <a:t>; </a:t>
                    </a:r>
                    <a:fld id="{24D8B3AC-1F42-453D-A803-86F039B03035}" type="VALUE">
                      <a:rPr lang="es-MX" baseline="0"/>
                      <a:pPr/>
                      <a:t>[VALOR]</a:t>
                    </a:fld>
                    <a:endParaRPr lang="es-MX"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E713-4A12-9B72-B7D025E57D45}"/>
                </c:ext>
              </c:extLst>
            </c:dLbl>
            <c:dLbl>
              <c:idx val="19"/>
              <c:tx>
                <c:rich>
                  <a:bodyPr/>
                  <a:lstStyle/>
                  <a:p>
                    <a:fld id="{757FB73E-2AD1-4487-AAF0-66BD6C17CB26}" type="CELLRANGE">
                      <a:rPr lang="es-MX"/>
                      <a:pPr/>
                      <a:t>[CELLRANGE]</a:t>
                    </a:fld>
                    <a:r>
                      <a:rPr lang="es-MX" baseline="0"/>
                      <a:t>; </a:t>
                    </a:r>
                    <a:fld id="{9E512F83-FE7B-468E-8C32-205335D5168D}" type="VALUE">
                      <a:rPr lang="es-MX" baseline="0"/>
                      <a:pPr/>
                      <a:t>[VALOR]</a:t>
                    </a:fld>
                    <a:endParaRPr lang="es-MX"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E713-4A12-9B72-B7D025E57D45}"/>
                </c:ext>
              </c:extLst>
            </c:dLbl>
            <c:dLbl>
              <c:idx val="20"/>
              <c:tx>
                <c:rich>
                  <a:bodyPr/>
                  <a:lstStyle/>
                  <a:p>
                    <a:fld id="{88F7437E-48EE-421D-A31D-D1522763C99D}" type="CELLRANGE">
                      <a:rPr lang="es-MX"/>
                      <a:pPr/>
                      <a:t>[CELLRANGE]</a:t>
                    </a:fld>
                    <a:r>
                      <a:rPr lang="es-MX" baseline="0"/>
                      <a:t>; </a:t>
                    </a:r>
                    <a:fld id="{61DC72D8-D730-4866-B506-1FFCD45F29A0}" type="VALUE">
                      <a:rPr lang="es-MX" baseline="0"/>
                      <a:pPr/>
                      <a:t>[VALOR]</a:t>
                    </a:fld>
                    <a:endParaRPr lang="es-MX"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713-4A12-9B72-B7D025E57D45}"/>
                </c:ext>
              </c:extLst>
            </c:dLbl>
            <c:dLbl>
              <c:idx val="21"/>
              <c:tx>
                <c:rich>
                  <a:bodyPr/>
                  <a:lstStyle/>
                  <a:p>
                    <a:fld id="{FC68F7A5-258A-4DD0-90FD-5F0BD9441546}" type="CELLRANGE">
                      <a:rPr lang="es-MX"/>
                      <a:pPr/>
                      <a:t>[CELLRANGE]</a:t>
                    </a:fld>
                    <a:r>
                      <a:rPr lang="es-MX" baseline="0"/>
                      <a:t>; </a:t>
                    </a:r>
                    <a:fld id="{D107E625-6092-4509-BE3A-6E0A89D7AC6F}" type="VALUE">
                      <a:rPr lang="es-MX" baseline="0"/>
                      <a:pPr/>
                      <a:t>[VALOR]</a:t>
                    </a:fld>
                    <a:endParaRPr lang="es-MX"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E713-4A12-9B72-B7D025E57D45}"/>
                </c:ext>
              </c:extLst>
            </c:dLbl>
            <c:dLbl>
              <c:idx val="22"/>
              <c:tx>
                <c:rich>
                  <a:bodyPr/>
                  <a:lstStyle/>
                  <a:p>
                    <a:fld id="{2A712C86-C425-4B3F-8A4E-DF62FE4ADE3F}" type="CELLRANGE">
                      <a:rPr lang="es-MX"/>
                      <a:pPr/>
                      <a:t>[CELLRANGE]</a:t>
                    </a:fld>
                    <a:r>
                      <a:rPr lang="es-MX" baseline="0"/>
                      <a:t>; </a:t>
                    </a:r>
                    <a:fld id="{C3C5F973-1838-4246-963B-F2C8EAA40AF0}" type="VALUE">
                      <a:rPr lang="es-MX" baseline="0"/>
                      <a:pPr/>
                      <a:t>[VALOR]</a:t>
                    </a:fld>
                    <a:endParaRPr lang="es-MX"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E713-4A12-9B72-B7D025E57D45}"/>
                </c:ext>
              </c:extLst>
            </c:dLbl>
            <c:dLbl>
              <c:idx val="23"/>
              <c:tx>
                <c:rich>
                  <a:bodyPr/>
                  <a:lstStyle/>
                  <a:p>
                    <a:fld id="{11FB8B78-46E4-4394-BB73-04C81402C9AD}" type="CELLRANGE">
                      <a:rPr lang="es-MX"/>
                      <a:pPr/>
                      <a:t>[CELLRANGE]</a:t>
                    </a:fld>
                    <a:r>
                      <a:rPr lang="es-MX" baseline="0"/>
                      <a:t>; </a:t>
                    </a:r>
                    <a:fld id="{1E2171A3-B333-4868-8401-40310A42BACD}" type="VALUE">
                      <a:rPr lang="es-MX" baseline="0"/>
                      <a:pPr/>
                      <a:t>[VALOR]</a:t>
                    </a:fld>
                    <a:endParaRPr lang="es-MX"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E713-4A12-9B72-B7D025E57D45}"/>
                </c:ext>
              </c:extLst>
            </c:dLbl>
            <c:dLbl>
              <c:idx val="24"/>
              <c:tx>
                <c:rich>
                  <a:bodyPr/>
                  <a:lstStyle/>
                  <a:p>
                    <a:fld id="{3A95E05F-3400-4292-9775-AC3B56C7B113}" type="CELLRANGE">
                      <a:rPr lang="es-MX"/>
                      <a:pPr/>
                      <a:t>[CELLRANGE]</a:t>
                    </a:fld>
                    <a:r>
                      <a:rPr lang="es-MX" baseline="0"/>
                      <a:t>; </a:t>
                    </a:r>
                    <a:fld id="{83E10B79-EAF6-4387-81EE-70F598EFAE8D}" type="VALUE">
                      <a:rPr lang="es-MX" baseline="0"/>
                      <a:pPr/>
                      <a:t>[VALOR]</a:t>
                    </a:fld>
                    <a:endParaRPr lang="es-MX"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E713-4A12-9B72-B7D025E57D45}"/>
                </c:ext>
              </c:extLst>
            </c:dLbl>
            <c:dLbl>
              <c:idx val="25"/>
              <c:tx>
                <c:rich>
                  <a:bodyPr/>
                  <a:lstStyle/>
                  <a:p>
                    <a:fld id="{714D2EFF-99FA-44CE-ACEC-9E1ADF8E2AF5}" type="CELLRANGE">
                      <a:rPr lang="es-MX"/>
                      <a:pPr/>
                      <a:t>[CELLRANGE]</a:t>
                    </a:fld>
                    <a:r>
                      <a:rPr lang="es-MX" baseline="0"/>
                      <a:t>; </a:t>
                    </a:r>
                    <a:fld id="{62047FCD-27AF-44BE-BD7D-66BBDA80C51A}" type="VALUE">
                      <a:rPr lang="es-MX" baseline="0"/>
                      <a:pPr/>
                      <a:t>[VALOR]</a:t>
                    </a:fld>
                    <a:endParaRPr lang="es-MX"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E713-4A12-9B72-B7D025E57D45}"/>
                </c:ext>
              </c:extLst>
            </c:dLbl>
            <c:dLbl>
              <c:idx val="26"/>
              <c:tx>
                <c:rich>
                  <a:bodyPr/>
                  <a:lstStyle/>
                  <a:p>
                    <a:fld id="{CE7F23C5-7CA9-4D3A-B6D1-4BC9DC12A5ED}" type="CELLRANGE">
                      <a:rPr lang="es-MX"/>
                      <a:pPr/>
                      <a:t>[CELLRANGE]</a:t>
                    </a:fld>
                    <a:r>
                      <a:rPr lang="es-MX" baseline="0"/>
                      <a:t>; </a:t>
                    </a:r>
                    <a:fld id="{6B25C359-7B36-48E7-8CBC-68313D3E8DDD}" type="VALUE">
                      <a:rPr lang="es-MX" baseline="0"/>
                      <a:pPr/>
                      <a:t>[VALOR]</a:t>
                    </a:fld>
                    <a:endParaRPr lang="es-MX"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E713-4A12-9B72-B7D025E57D45}"/>
                </c:ext>
              </c:extLst>
            </c:dLbl>
            <c:dLbl>
              <c:idx val="27"/>
              <c:tx>
                <c:rich>
                  <a:bodyPr/>
                  <a:lstStyle/>
                  <a:p>
                    <a:fld id="{DD5A20F6-C467-4E90-AD17-9EABDF6837E0}" type="CELLRANGE">
                      <a:rPr lang="es-MX"/>
                      <a:pPr/>
                      <a:t>[CELLRANGE]</a:t>
                    </a:fld>
                    <a:r>
                      <a:rPr lang="es-MX" baseline="0"/>
                      <a:t>; </a:t>
                    </a:r>
                    <a:fld id="{4B22BBD0-1720-4E7F-876F-01D7F40C129E}" type="VALUE">
                      <a:rPr lang="es-MX" baseline="0"/>
                      <a:pPr/>
                      <a:t>[VALOR]</a:t>
                    </a:fld>
                    <a:endParaRPr lang="es-MX"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E713-4A12-9B72-B7D025E57D45}"/>
                </c:ext>
              </c:extLst>
            </c:dLbl>
            <c:dLbl>
              <c:idx val="28"/>
              <c:tx>
                <c:rich>
                  <a:bodyPr/>
                  <a:lstStyle/>
                  <a:p>
                    <a:fld id="{1D62EDF1-40E6-4D98-AFF6-6D2552172163}" type="CELLRANGE">
                      <a:rPr lang="es-MX"/>
                      <a:pPr/>
                      <a:t>[CELLRANGE]</a:t>
                    </a:fld>
                    <a:r>
                      <a:rPr lang="es-MX" baseline="0"/>
                      <a:t>; </a:t>
                    </a:r>
                    <a:fld id="{51BC970B-CCAB-4FD0-A548-29D0697F6832}" type="VALUE">
                      <a:rPr lang="es-MX" baseline="0"/>
                      <a:pPr/>
                      <a:t>[VALOR]</a:t>
                    </a:fld>
                    <a:endParaRPr lang="es-MX"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E713-4A12-9B72-B7D025E57D45}"/>
                </c:ext>
              </c:extLst>
            </c:dLbl>
            <c:dLbl>
              <c:idx val="29"/>
              <c:tx>
                <c:rich>
                  <a:bodyPr/>
                  <a:lstStyle/>
                  <a:p>
                    <a:fld id="{9326ECFA-E2FE-4949-8662-1516576A90A8}" type="CELLRANGE">
                      <a:rPr lang="es-MX"/>
                      <a:pPr/>
                      <a:t>[CELLRANGE]</a:t>
                    </a:fld>
                    <a:r>
                      <a:rPr lang="es-MX" baseline="0"/>
                      <a:t>; </a:t>
                    </a:r>
                    <a:fld id="{E3B449F5-49A5-4256-88ED-26D758E98481}" type="VALUE">
                      <a:rPr lang="es-MX" baseline="0"/>
                      <a:pPr/>
                      <a:t>[VALOR]</a:t>
                    </a:fld>
                    <a:endParaRPr lang="es-MX"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E713-4A12-9B72-B7D025E57D45}"/>
                </c:ext>
              </c:extLst>
            </c:dLbl>
            <c:dLbl>
              <c:idx val="30"/>
              <c:tx>
                <c:rich>
                  <a:bodyPr/>
                  <a:lstStyle/>
                  <a:p>
                    <a:fld id="{CBDF7BDF-424A-4D01-BFA3-76A56DF8B266}" type="CELLRANGE">
                      <a:rPr lang="es-MX"/>
                      <a:pPr/>
                      <a:t>[CELLRANGE]</a:t>
                    </a:fld>
                    <a:r>
                      <a:rPr lang="es-MX" baseline="0"/>
                      <a:t>; </a:t>
                    </a:r>
                    <a:fld id="{0841D051-315D-4832-ADCF-50CBA6B2FBFA}" type="VALUE">
                      <a:rPr lang="es-MX" baseline="0"/>
                      <a:pPr/>
                      <a:t>[VALOR]</a:t>
                    </a:fld>
                    <a:endParaRPr lang="es-MX"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E713-4A12-9B72-B7D025E57D45}"/>
                </c:ext>
              </c:extLst>
            </c:dLbl>
            <c:dLbl>
              <c:idx val="31"/>
              <c:tx>
                <c:rich>
                  <a:bodyPr/>
                  <a:lstStyle/>
                  <a:p>
                    <a:fld id="{3E1A8525-1BF3-4172-9F67-6B5F63CCAEEE}" type="CELLRANGE">
                      <a:rPr lang="es-MX"/>
                      <a:pPr/>
                      <a:t>[CELLRANGE]</a:t>
                    </a:fld>
                    <a:r>
                      <a:rPr lang="es-MX" baseline="0"/>
                      <a:t>; </a:t>
                    </a:r>
                    <a:fld id="{DF986735-EEF4-4759-A7A5-0B590FCD5530}" type="VALUE">
                      <a:rPr lang="es-MX" baseline="0"/>
                      <a:pPr/>
                      <a:t>[VALOR]</a:t>
                    </a:fld>
                    <a:endParaRPr lang="es-MX"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713-4A12-9B72-B7D025E57D45}"/>
                </c:ext>
              </c:extLst>
            </c:dLbl>
            <c:numFmt formatCode="0.0%" sourceLinked="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'F12'!$A$7:$A$38</c:f>
              <c:strCache>
                <c:ptCount val="32"/>
                <c:pt idx="0">
                  <c:v>Sinaloa</c:v>
                </c:pt>
                <c:pt idx="1">
                  <c:v>Tabasco</c:v>
                </c:pt>
                <c:pt idx="2">
                  <c:v>Sonora</c:v>
                </c:pt>
                <c:pt idx="3">
                  <c:v>Nayarit</c:v>
                </c:pt>
                <c:pt idx="4">
                  <c:v>Michoacán</c:v>
                </c:pt>
                <c:pt idx="5">
                  <c:v>Jalisco</c:v>
                </c:pt>
                <c:pt idx="6">
                  <c:v>Estado de México</c:v>
                </c:pt>
                <c:pt idx="7">
                  <c:v>Tamaulipas</c:v>
                </c:pt>
                <c:pt idx="8">
                  <c:v>Baja California</c:v>
                </c:pt>
                <c:pt idx="9">
                  <c:v>Colima</c:v>
                </c:pt>
                <c:pt idx="10">
                  <c:v>Guerrero</c:v>
                </c:pt>
                <c:pt idx="11">
                  <c:v>Durango</c:v>
                </c:pt>
                <c:pt idx="12">
                  <c:v>Hidalgo</c:v>
                </c:pt>
                <c:pt idx="13">
                  <c:v>San Luis Potosí</c:v>
                </c:pt>
                <c:pt idx="14">
                  <c:v>Morelos</c:v>
                </c:pt>
                <c:pt idx="15">
                  <c:v>Ciudad de México</c:v>
                </c:pt>
                <c:pt idx="16">
                  <c:v>Zacatecas</c:v>
                </c:pt>
                <c:pt idx="17">
                  <c:v>Quintana Roo</c:v>
                </c:pt>
                <c:pt idx="18">
                  <c:v>Campeche</c:v>
                </c:pt>
                <c:pt idx="19">
                  <c:v>Nuevo León</c:v>
                </c:pt>
                <c:pt idx="20">
                  <c:v>Querétaro</c:v>
                </c:pt>
                <c:pt idx="21">
                  <c:v>Guanajuato</c:v>
                </c:pt>
                <c:pt idx="22">
                  <c:v>Oaxaca</c:v>
                </c:pt>
                <c:pt idx="23">
                  <c:v>Coahuila</c:v>
                </c:pt>
                <c:pt idx="24">
                  <c:v>Veracruz</c:v>
                </c:pt>
                <c:pt idx="25">
                  <c:v>Chihuahua</c:v>
                </c:pt>
                <c:pt idx="26">
                  <c:v>Yucatán</c:v>
                </c:pt>
                <c:pt idx="27">
                  <c:v>Tlaxcala</c:v>
                </c:pt>
                <c:pt idx="28">
                  <c:v>Aguascalientes</c:v>
                </c:pt>
                <c:pt idx="29">
                  <c:v>Puebla</c:v>
                </c:pt>
                <c:pt idx="30">
                  <c:v>Baja California Sur</c:v>
                </c:pt>
                <c:pt idx="31">
                  <c:v>Chiapas</c:v>
                </c:pt>
              </c:strCache>
            </c:strRef>
          </c:cat>
          <c:val>
            <c:numRef>
              <c:f>'F12'!$I$7:$I$38</c:f>
              <c:numCache>
                <c:formatCode>0.0%</c:formatCode>
                <c:ptCount val="32"/>
                <c:pt idx="0">
                  <c:v>1.921982398877304E-2</c:v>
                </c:pt>
                <c:pt idx="1">
                  <c:v>6.7546532813897277E-3</c:v>
                </c:pt>
                <c:pt idx="2">
                  <c:v>1.5111052360740059E-2</c:v>
                </c:pt>
                <c:pt idx="3">
                  <c:v>1.3970761285295901E-2</c:v>
                </c:pt>
                <c:pt idx="4">
                  <c:v>8.7285496054004708E-2</c:v>
                </c:pt>
                <c:pt idx="5">
                  <c:v>9.1111688051990533E-2</c:v>
                </c:pt>
                <c:pt idx="6">
                  <c:v>5.8493259316182246E-2</c:v>
                </c:pt>
                <c:pt idx="7">
                  <c:v>1.816929307997078E-2</c:v>
                </c:pt>
                <c:pt idx="8">
                  <c:v>2.4506819682801478E-2</c:v>
                </c:pt>
                <c:pt idx="9">
                  <c:v>8.2276663675115175E-3</c:v>
                </c:pt>
                <c:pt idx="10">
                  <c:v>5.1433371282813375E-2</c:v>
                </c:pt>
                <c:pt idx="11">
                  <c:v>2.1311207194159781E-2</c:v>
                </c:pt>
                <c:pt idx="12">
                  <c:v>2.7094156486254253E-2</c:v>
                </c:pt>
                <c:pt idx="13">
                  <c:v>3.1869024545799401E-2</c:v>
                </c:pt>
                <c:pt idx="14">
                  <c:v>1.8395163211764157E-2</c:v>
                </c:pt>
                <c:pt idx="15">
                  <c:v>5.3710060480787428E-2</c:v>
                </c:pt>
                <c:pt idx="16">
                  <c:v>2.8082242422895892E-2</c:v>
                </c:pt>
                <c:pt idx="17">
                  <c:v>6.7011556485237645E-3</c:v>
                </c:pt>
                <c:pt idx="18">
                  <c:v>2.6769464139046184E-3</c:v>
                </c:pt>
                <c:pt idx="19">
                  <c:v>2.4467201896790046E-2</c:v>
                </c:pt>
                <c:pt idx="20">
                  <c:v>1.9472744049379508E-2</c:v>
                </c:pt>
                <c:pt idx="21">
                  <c:v>8.4019387421705671E-2</c:v>
                </c:pt>
                <c:pt idx="22">
                  <c:v>5.0647668712316643E-2</c:v>
                </c:pt>
                <c:pt idx="23">
                  <c:v>1.8067545772863607E-2</c:v>
                </c:pt>
                <c:pt idx="24">
                  <c:v>4.0066206869496107E-2</c:v>
                </c:pt>
                <c:pt idx="25">
                  <c:v>2.8539667974992789E-2</c:v>
                </c:pt>
                <c:pt idx="26">
                  <c:v>7.0420578788610126E-3</c:v>
                </c:pt>
                <c:pt idx="27">
                  <c:v>6.0868290383631306E-3</c:v>
                </c:pt>
                <c:pt idx="28">
                  <c:v>1.4940457858723765E-2</c:v>
                </c:pt>
                <c:pt idx="29">
                  <c:v>5.0041830603538111E-2</c:v>
                </c:pt>
                <c:pt idx="30">
                  <c:v>3.9013768915619829E-3</c:v>
                </c:pt>
                <c:pt idx="31">
                  <c:v>6.8583162367817849E-2</c:v>
                </c:pt>
              </c:numCache>
            </c:numRef>
          </c:val>
          <c:extLst>
            <c:ext xmlns:c15="http://schemas.microsoft.com/office/drawing/2012/chart" uri="{02D57815-91ED-43cb-92C2-25804820EDAC}">
              <c15:datalabelsRange>
                <c15:f>'F12'!$D$7:$D$38</c15:f>
                <c15:dlblRangeCache>
                  <c:ptCount val="32"/>
                  <c:pt idx="0">
                    <c:v>268.1</c:v>
                  </c:pt>
                  <c:pt idx="1">
                    <c:v>94.2</c:v>
                  </c:pt>
                  <c:pt idx="2">
                    <c:v>210.8</c:v>
                  </c:pt>
                  <c:pt idx="3">
                    <c:v>194.9</c:v>
                  </c:pt>
                  <c:pt idx="4">
                    <c:v>1,217.5</c:v>
                  </c:pt>
                  <c:pt idx="5">
                    <c:v>1,270.9</c:v>
                  </c:pt>
                  <c:pt idx="6">
                    <c:v>815.9</c:v>
                  </c:pt>
                  <c:pt idx="7">
                    <c:v>253.4</c:v>
                  </c:pt>
                  <c:pt idx="8">
                    <c:v>341.8</c:v>
                  </c:pt>
                  <c:pt idx="9">
                    <c:v>114.8</c:v>
                  </c:pt>
                  <c:pt idx="10">
                    <c:v>717.4</c:v>
                  </c:pt>
                  <c:pt idx="11">
                    <c:v>297.3</c:v>
                  </c:pt>
                  <c:pt idx="12">
                    <c:v>377.9</c:v>
                  </c:pt>
                  <c:pt idx="13">
                    <c:v>444.5</c:v>
                  </c:pt>
                  <c:pt idx="14">
                    <c:v>256.6</c:v>
                  </c:pt>
                  <c:pt idx="15">
                    <c:v>749.2</c:v>
                  </c:pt>
                  <c:pt idx="16">
                    <c:v>391.7</c:v>
                  </c:pt>
                  <c:pt idx="17">
                    <c:v>93.5</c:v>
                  </c:pt>
                  <c:pt idx="18">
                    <c:v>37.3</c:v>
                  </c:pt>
                  <c:pt idx="19">
                    <c:v>341.3</c:v>
                  </c:pt>
                  <c:pt idx="20">
                    <c:v>271.6</c:v>
                  </c:pt>
                  <c:pt idx="21">
                    <c:v>1,171.9</c:v>
                  </c:pt>
                  <c:pt idx="22">
                    <c:v>706.4</c:v>
                  </c:pt>
                  <c:pt idx="23">
                    <c:v>252.0</c:v>
                  </c:pt>
                  <c:pt idx="24">
                    <c:v>558.9</c:v>
                  </c:pt>
                  <c:pt idx="25">
                    <c:v>398.1</c:v>
                  </c:pt>
                  <c:pt idx="26">
                    <c:v>98.2</c:v>
                  </c:pt>
                  <c:pt idx="27">
                    <c:v>84.9</c:v>
                  </c:pt>
                  <c:pt idx="28">
                    <c:v>208.4</c:v>
                  </c:pt>
                  <c:pt idx="29">
                    <c:v>698.0</c:v>
                  </c:pt>
                  <c:pt idx="30">
                    <c:v>54.4</c:v>
                  </c:pt>
                  <c:pt idx="31">
                    <c:v>956.6</c:v>
                  </c:pt>
                </c15:dlblRangeCache>
              </c15:datalabelsRange>
            </c:ext>
            <c:ext xmlns:c16="http://schemas.microsoft.com/office/drawing/2014/chart" uri="{C3380CC4-5D6E-409C-BE32-E72D297353CC}">
              <c16:uniqueId val="{00000021-E713-4A12-9B72-B7D025E57D45}"/>
            </c:ext>
          </c:extLst>
        </c:ser>
        <c:dLbls>
          <c:showLegendKey val="0"/>
          <c:showVal val="0"/>
          <c:showCatName val="0"/>
          <c:showSerName val="0"/>
          <c:showPercent val="0"/>
          <c:showBubbleSize val="0"/>
        </c:dLbls>
        <c:gapWidth val="50"/>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max val="0.12000000000000001"/>
        </c:scaling>
        <c:delete val="0"/>
        <c:axPos val="b"/>
        <c:numFmt formatCode="0.0%" sourceLinked="1"/>
        <c:majorTickMark val="out"/>
        <c:minorTickMark val="none"/>
        <c:tickLblPos val="nextTo"/>
        <c:spPr>
          <a:ln>
            <a:noFill/>
          </a:ln>
        </c:spPr>
        <c:txPr>
          <a:bodyPr/>
          <a:lstStyle/>
          <a:p>
            <a:pPr>
              <a:defRPr>
                <a:solidFill>
                  <a:schemeClr val="bg1"/>
                </a:solidFill>
              </a:defRPr>
            </a:pPr>
            <a:endParaRPr lang="es-MX"/>
          </a:p>
        </c:txPr>
        <c:crossAx val="365567288"/>
        <c:crosses val="autoZero"/>
        <c:crossBetween val="between"/>
      </c:valAx>
    </c:plotArea>
    <c:plotVisOnly val="1"/>
    <c:dispBlanksAs val="gap"/>
    <c:showDLblsOverMax val="0"/>
  </c:chart>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CC71-4AFC-89B0-ED127D700E4E}"/>
              </c:ext>
            </c:extLst>
          </c:dPt>
          <c:dPt>
            <c:idx val="1"/>
            <c:invertIfNegative val="0"/>
            <c:bubble3D val="0"/>
            <c:spPr>
              <a:solidFill>
                <a:srgbClr val="7C878E"/>
              </a:solidFill>
              <a:ln>
                <a:noFill/>
              </a:ln>
              <a:effectLst/>
            </c:spPr>
            <c:extLst>
              <c:ext xmlns:c16="http://schemas.microsoft.com/office/drawing/2014/chart" uri="{C3380CC4-5D6E-409C-BE32-E72D297353CC}">
                <c16:uniqueId val="{00000003-CC71-4AFC-89B0-ED127D700E4E}"/>
              </c:ext>
            </c:extLst>
          </c:dPt>
          <c:dPt>
            <c:idx val="2"/>
            <c:invertIfNegative val="0"/>
            <c:bubble3D val="0"/>
            <c:spPr>
              <a:solidFill>
                <a:srgbClr val="7C878E"/>
              </a:solidFill>
              <a:ln>
                <a:noFill/>
              </a:ln>
              <a:effectLst/>
            </c:spPr>
            <c:extLst>
              <c:ext xmlns:c16="http://schemas.microsoft.com/office/drawing/2014/chart" uri="{C3380CC4-5D6E-409C-BE32-E72D297353CC}">
                <c16:uniqueId val="{00000005-CC71-4AFC-89B0-ED127D700E4E}"/>
              </c:ext>
            </c:extLst>
          </c:dPt>
          <c:dPt>
            <c:idx val="3"/>
            <c:invertIfNegative val="0"/>
            <c:bubble3D val="0"/>
            <c:spPr>
              <a:solidFill>
                <a:srgbClr val="7C878E"/>
              </a:solidFill>
              <a:ln>
                <a:noFill/>
              </a:ln>
              <a:effectLst/>
            </c:spPr>
            <c:extLst>
              <c:ext xmlns:c16="http://schemas.microsoft.com/office/drawing/2014/chart" uri="{C3380CC4-5D6E-409C-BE32-E72D297353CC}">
                <c16:uniqueId val="{00000007-CC71-4AFC-89B0-ED127D700E4E}"/>
              </c:ext>
            </c:extLst>
          </c:dPt>
          <c:dPt>
            <c:idx val="4"/>
            <c:invertIfNegative val="0"/>
            <c:bubble3D val="0"/>
            <c:spPr>
              <a:solidFill>
                <a:srgbClr val="7C878E"/>
              </a:solidFill>
              <a:ln>
                <a:noFill/>
              </a:ln>
              <a:effectLst/>
            </c:spPr>
            <c:extLst>
              <c:ext xmlns:c16="http://schemas.microsoft.com/office/drawing/2014/chart" uri="{C3380CC4-5D6E-409C-BE32-E72D297353CC}">
                <c16:uniqueId val="{00000009-CC71-4AFC-89B0-ED127D700E4E}"/>
              </c:ext>
            </c:extLst>
          </c:dPt>
          <c:dPt>
            <c:idx val="5"/>
            <c:invertIfNegative val="0"/>
            <c:bubble3D val="0"/>
            <c:spPr>
              <a:solidFill>
                <a:srgbClr val="7C878E"/>
              </a:solidFill>
              <a:ln>
                <a:noFill/>
              </a:ln>
              <a:effectLst/>
            </c:spPr>
            <c:extLst>
              <c:ext xmlns:c16="http://schemas.microsoft.com/office/drawing/2014/chart" uri="{C3380CC4-5D6E-409C-BE32-E72D297353CC}">
                <c16:uniqueId val="{0000000B-CC71-4AFC-89B0-ED127D700E4E}"/>
              </c:ext>
            </c:extLst>
          </c:dPt>
          <c:dPt>
            <c:idx val="6"/>
            <c:invertIfNegative val="0"/>
            <c:bubble3D val="0"/>
            <c:spPr>
              <a:solidFill>
                <a:srgbClr val="7C878E"/>
              </a:solidFill>
              <a:ln>
                <a:noFill/>
              </a:ln>
              <a:effectLst/>
            </c:spPr>
            <c:extLst>
              <c:ext xmlns:c16="http://schemas.microsoft.com/office/drawing/2014/chart" uri="{C3380CC4-5D6E-409C-BE32-E72D297353CC}">
                <c16:uniqueId val="{0000000D-CC71-4AFC-89B0-ED127D700E4E}"/>
              </c:ext>
            </c:extLst>
          </c:dPt>
          <c:dPt>
            <c:idx val="7"/>
            <c:invertIfNegative val="0"/>
            <c:bubble3D val="0"/>
            <c:spPr>
              <a:solidFill>
                <a:srgbClr val="7C878E"/>
              </a:solidFill>
              <a:ln>
                <a:noFill/>
              </a:ln>
              <a:effectLst/>
            </c:spPr>
            <c:extLst>
              <c:ext xmlns:c16="http://schemas.microsoft.com/office/drawing/2014/chart" uri="{C3380CC4-5D6E-409C-BE32-E72D297353CC}">
                <c16:uniqueId val="{0000000F-CC71-4AFC-89B0-ED127D700E4E}"/>
              </c:ext>
            </c:extLst>
          </c:dPt>
          <c:dPt>
            <c:idx val="8"/>
            <c:invertIfNegative val="0"/>
            <c:bubble3D val="0"/>
            <c:spPr>
              <a:solidFill>
                <a:srgbClr val="7C878E"/>
              </a:solidFill>
              <a:ln>
                <a:noFill/>
              </a:ln>
              <a:effectLst/>
            </c:spPr>
            <c:extLst>
              <c:ext xmlns:c16="http://schemas.microsoft.com/office/drawing/2014/chart" uri="{C3380CC4-5D6E-409C-BE32-E72D297353CC}">
                <c16:uniqueId val="{00000011-CC71-4AFC-89B0-ED127D700E4E}"/>
              </c:ext>
            </c:extLst>
          </c:dPt>
          <c:dPt>
            <c:idx val="9"/>
            <c:invertIfNegative val="0"/>
            <c:bubble3D val="0"/>
            <c:spPr>
              <a:solidFill>
                <a:srgbClr val="7C878E"/>
              </a:solidFill>
              <a:ln>
                <a:noFill/>
              </a:ln>
              <a:effectLst/>
            </c:spPr>
            <c:extLst>
              <c:ext xmlns:c16="http://schemas.microsoft.com/office/drawing/2014/chart" uri="{C3380CC4-5D6E-409C-BE32-E72D297353CC}">
                <c16:uniqueId val="{00000013-CC71-4AFC-89B0-ED127D700E4E}"/>
              </c:ext>
            </c:extLst>
          </c:dPt>
          <c:dPt>
            <c:idx val="10"/>
            <c:invertIfNegative val="0"/>
            <c:bubble3D val="0"/>
            <c:spPr>
              <a:solidFill>
                <a:srgbClr val="7C878E"/>
              </a:solidFill>
              <a:ln>
                <a:noFill/>
              </a:ln>
              <a:effectLst/>
            </c:spPr>
            <c:extLst>
              <c:ext xmlns:c16="http://schemas.microsoft.com/office/drawing/2014/chart" uri="{C3380CC4-5D6E-409C-BE32-E72D297353CC}">
                <c16:uniqueId val="{00000015-CC71-4AFC-89B0-ED127D700E4E}"/>
              </c:ext>
            </c:extLst>
          </c:dPt>
          <c:dPt>
            <c:idx val="11"/>
            <c:invertIfNegative val="0"/>
            <c:bubble3D val="0"/>
            <c:spPr>
              <a:solidFill>
                <a:srgbClr val="7C878E"/>
              </a:solidFill>
              <a:ln>
                <a:noFill/>
              </a:ln>
              <a:effectLst/>
            </c:spPr>
            <c:extLst>
              <c:ext xmlns:c16="http://schemas.microsoft.com/office/drawing/2014/chart" uri="{C3380CC4-5D6E-409C-BE32-E72D297353CC}">
                <c16:uniqueId val="{00000017-CC71-4AFC-89B0-ED127D700E4E}"/>
              </c:ext>
            </c:extLst>
          </c:dPt>
          <c:dPt>
            <c:idx val="12"/>
            <c:invertIfNegative val="0"/>
            <c:bubble3D val="0"/>
            <c:spPr>
              <a:solidFill>
                <a:srgbClr val="7C878E"/>
              </a:solidFill>
              <a:ln>
                <a:noFill/>
              </a:ln>
              <a:effectLst/>
            </c:spPr>
            <c:extLst>
              <c:ext xmlns:c16="http://schemas.microsoft.com/office/drawing/2014/chart" uri="{C3380CC4-5D6E-409C-BE32-E72D297353CC}">
                <c16:uniqueId val="{00000019-CC71-4AFC-89B0-ED127D700E4E}"/>
              </c:ext>
            </c:extLst>
          </c:dPt>
          <c:dPt>
            <c:idx val="13"/>
            <c:invertIfNegative val="0"/>
            <c:bubble3D val="0"/>
            <c:spPr>
              <a:solidFill>
                <a:srgbClr val="7C878E"/>
              </a:solidFill>
              <a:ln>
                <a:noFill/>
              </a:ln>
              <a:effectLst/>
            </c:spPr>
            <c:extLst>
              <c:ext xmlns:c16="http://schemas.microsoft.com/office/drawing/2014/chart" uri="{C3380CC4-5D6E-409C-BE32-E72D297353CC}">
                <c16:uniqueId val="{0000001B-CC71-4AFC-89B0-ED127D700E4E}"/>
              </c:ext>
            </c:extLst>
          </c:dPt>
          <c:dPt>
            <c:idx val="14"/>
            <c:invertIfNegative val="0"/>
            <c:bubble3D val="0"/>
            <c:spPr>
              <a:solidFill>
                <a:srgbClr val="7C878E"/>
              </a:solidFill>
              <a:ln>
                <a:noFill/>
              </a:ln>
              <a:effectLst/>
            </c:spPr>
            <c:extLst>
              <c:ext xmlns:c16="http://schemas.microsoft.com/office/drawing/2014/chart" uri="{C3380CC4-5D6E-409C-BE32-E72D297353CC}">
                <c16:uniqueId val="{0000001D-CC71-4AFC-89B0-ED127D700E4E}"/>
              </c:ext>
            </c:extLst>
          </c:dPt>
          <c:dPt>
            <c:idx val="15"/>
            <c:invertIfNegative val="0"/>
            <c:bubble3D val="0"/>
            <c:spPr>
              <a:solidFill>
                <a:srgbClr val="7C878E"/>
              </a:solidFill>
              <a:ln>
                <a:noFill/>
              </a:ln>
              <a:effectLst/>
            </c:spPr>
            <c:extLst>
              <c:ext xmlns:c16="http://schemas.microsoft.com/office/drawing/2014/chart" uri="{C3380CC4-5D6E-409C-BE32-E72D297353CC}">
                <c16:uniqueId val="{0000001F-CC71-4AFC-89B0-ED127D700E4E}"/>
              </c:ext>
            </c:extLst>
          </c:dPt>
          <c:dPt>
            <c:idx val="16"/>
            <c:invertIfNegative val="0"/>
            <c:bubble3D val="0"/>
            <c:spPr>
              <a:solidFill>
                <a:srgbClr val="7C878E"/>
              </a:solidFill>
              <a:ln>
                <a:noFill/>
              </a:ln>
              <a:effectLst/>
            </c:spPr>
            <c:extLst>
              <c:ext xmlns:c16="http://schemas.microsoft.com/office/drawing/2014/chart" uri="{C3380CC4-5D6E-409C-BE32-E72D297353CC}">
                <c16:uniqueId val="{00000021-CC71-4AFC-89B0-ED127D700E4E}"/>
              </c:ext>
            </c:extLst>
          </c:dPt>
          <c:dPt>
            <c:idx val="17"/>
            <c:invertIfNegative val="0"/>
            <c:bubble3D val="0"/>
            <c:spPr>
              <a:solidFill>
                <a:srgbClr val="7C878E"/>
              </a:solidFill>
              <a:ln>
                <a:noFill/>
              </a:ln>
              <a:effectLst/>
            </c:spPr>
            <c:extLst>
              <c:ext xmlns:c16="http://schemas.microsoft.com/office/drawing/2014/chart" uri="{C3380CC4-5D6E-409C-BE32-E72D297353CC}">
                <c16:uniqueId val="{00000023-CC71-4AFC-89B0-ED127D700E4E}"/>
              </c:ext>
            </c:extLst>
          </c:dPt>
          <c:dPt>
            <c:idx val="27"/>
            <c:invertIfNegative val="0"/>
            <c:bubble3D val="0"/>
            <c:spPr>
              <a:solidFill>
                <a:srgbClr val="FBBB27"/>
              </a:solidFill>
              <a:ln>
                <a:noFill/>
              </a:ln>
              <a:effectLst/>
            </c:spPr>
            <c:extLst>
              <c:ext xmlns:c16="http://schemas.microsoft.com/office/drawing/2014/chart" uri="{C3380CC4-5D6E-409C-BE32-E72D297353CC}">
                <c16:uniqueId val="{00000025-CC71-4AFC-89B0-ED127D700E4E}"/>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'F124'!$A$6:$A$37</c:f>
              <c:strCache>
                <c:ptCount val="32"/>
                <c:pt idx="0">
                  <c:v>Tlaxcala</c:v>
                </c:pt>
                <c:pt idx="1">
                  <c:v>Morelos</c:v>
                </c:pt>
                <c:pt idx="2">
                  <c:v>Guerrero</c:v>
                </c:pt>
                <c:pt idx="3">
                  <c:v>Zacatecas</c:v>
                </c:pt>
                <c:pt idx="4">
                  <c:v>Baja California Sur</c:v>
                </c:pt>
                <c:pt idx="5">
                  <c:v>Michoacán</c:v>
                </c:pt>
                <c:pt idx="6">
                  <c:v>Aguascalientes</c:v>
                </c:pt>
                <c:pt idx="7">
                  <c:v>Puebla</c:v>
                </c:pt>
                <c:pt idx="8">
                  <c:v>Durango</c:v>
                </c:pt>
                <c:pt idx="9">
                  <c:v>Colima</c:v>
                </c:pt>
                <c:pt idx="10">
                  <c:v>Nayarit</c:v>
                </c:pt>
                <c:pt idx="11">
                  <c:v>Chiapas</c:v>
                </c:pt>
                <c:pt idx="12">
                  <c:v>Sinaloa</c:v>
                </c:pt>
                <c:pt idx="13">
                  <c:v>Tamaulipas</c:v>
                </c:pt>
                <c:pt idx="14">
                  <c:v>San Luis Potosí</c:v>
                </c:pt>
                <c:pt idx="15">
                  <c:v>Hidalgo</c:v>
                </c:pt>
                <c:pt idx="16">
                  <c:v>Coahuila</c:v>
                </c:pt>
                <c:pt idx="17">
                  <c:v>Guanajuato</c:v>
                </c:pt>
                <c:pt idx="18">
                  <c:v>Veracruz</c:v>
                </c:pt>
                <c:pt idx="19">
                  <c:v>Yucatán</c:v>
                </c:pt>
                <c:pt idx="20">
                  <c:v>Querétaro</c:v>
                </c:pt>
                <c:pt idx="21">
                  <c:v>Oaxaca</c:v>
                </c:pt>
                <c:pt idx="22">
                  <c:v>Chihuahua</c:v>
                </c:pt>
                <c:pt idx="23">
                  <c:v>Baja California</c:v>
                </c:pt>
                <c:pt idx="24">
                  <c:v>Campeche</c:v>
                </c:pt>
                <c:pt idx="25">
                  <c:v>Quintana Roo</c:v>
                </c:pt>
                <c:pt idx="26">
                  <c:v>Estado de México</c:v>
                </c:pt>
                <c:pt idx="27">
                  <c:v>Jalisco</c:v>
                </c:pt>
                <c:pt idx="28">
                  <c:v>Ciudad de México</c:v>
                </c:pt>
                <c:pt idx="29">
                  <c:v>Sonora</c:v>
                </c:pt>
                <c:pt idx="30">
                  <c:v>Tabasco</c:v>
                </c:pt>
                <c:pt idx="31">
                  <c:v>Nuevo León</c:v>
                </c:pt>
              </c:strCache>
            </c:strRef>
          </c:cat>
          <c:val>
            <c:numRef>
              <c:f>'F124'!$B$6:$B$37</c:f>
              <c:numCache>
                <c:formatCode>0.0</c:formatCode>
                <c:ptCount val="32"/>
                <c:pt idx="0">
                  <c:v>0.24241369940945201</c:v>
                </c:pt>
                <c:pt idx="1">
                  <c:v>0.49806944296320399</c:v>
                </c:pt>
                <c:pt idx="2">
                  <c:v>0.50786099568172804</c:v>
                </c:pt>
                <c:pt idx="3">
                  <c:v>0.53270574681681904</c:v>
                </c:pt>
                <c:pt idx="4">
                  <c:v>0.54817332762619198</c:v>
                </c:pt>
                <c:pt idx="5">
                  <c:v>0.69239254972918696</c:v>
                </c:pt>
                <c:pt idx="6">
                  <c:v>0.85408051639952098</c:v>
                </c:pt>
                <c:pt idx="7">
                  <c:v>1.0396692508974601</c:v>
                </c:pt>
                <c:pt idx="8">
                  <c:v>1.1018346952325</c:v>
                </c:pt>
                <c:pt idx="9">
                  <c:v>1.20074676153703</c:v>
                </c:pt>
                <c:pt idx="10">
                  <c:v>1.35289584768071</c:v>
                </c:pt>
                <c:pt idx="11">
                  <c:v>1.5487895647769201</c:v>
                </c:pt>
                <c:pt idx="12">
                  <c:v>2.3318651529419698</c:v>
                </c:pt>
                <c:pt idx="13">
                  <c:v>2.5035730879878799</c:v>
                </c:pt>
                <c:pt idx="14">
                  <c:v>2.5923883735623998</c:v>
                </c:pt>
                <c:pt idx="15">
                  <c:v>2.6452190965164601</c:v>
                </c:pt>
                <c:pt idx="16">
                  <c:v>2.8004568475049001</c:v>
                </c:pt>
                <c:pt idx="17">
                  <c:v>2.8828259601631001</c:v>
                </c:pt>
                <c:pt idx="18">
                  <c:v>2.8854294944128802</c:v>
                </c:pt>
                <c:pt idx="19">
                  <c:v>3.2500779140013698</c:v>
                </c:pt>
                <c:pt idx="20">
                  <c:v>3.3777804603600301</c:v>
                </c:pt>
                <c:pt idx="21">
                  <c:v>3.5380473986199799</c:v>
                </c:pt>
                <c:pt idx="22">
                  <c:v>4.13467920959949</c:v>
                </c:pt>
                <c:pt idx="23">
                  <c:v>4.4264792046621499</c:v>
                </c:pt>
                <c:pt idx="24">
                  <c:v>5.3768359110816899</c:v>
                </c:pt>
                <c:pt idx="25">
                  <c:v>5.3907652235838404</c:v>
                </c:pt>
                <c:pt idx="26">
                  <c:v>5.4512973948785799</c:v>
                </c:pt>
                <c:pt idx="27">
                  <c:v>5.5004815527689104</c:v>
                </c:pt>
                <c:pt idx="28">
                  <c:v>6.1497015213776498</c:v>
                </c:pt>
                <c:pt idx="29">
                  <c:v>6.3940254225463002</c:v>
                </c:pt>
                <c:pt idx="30">
                  <c:v>7.2475318677192497</c:v>
                </c:pt>
                <c:pt idx="31">
                  <c:v>11.000906506960501</c:v>
                </c:pt>
              </c:numCache>
            </c:numRef>
          </c:val>
          <c:extLst>
            <c:ext xmlns:c16="http://schemas.microsoft.com/office/drawing/2014/chart" uri="{C3380CC4-5D6E-409C-BE32-E72D297353CC}">
              <c16:uniqueId val="{00000026-CC71-4AFC-89B0-ED127D700E4E}"/>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6458-49EC-9C6E-5F33BE82EA9D}"/>
              </c:ext>
            </c:extLst>
          </c:dPt>
          <c:dPt>
            <c:idx val="1"/>
            <c:invertIfNegative val="0"/>
            <c:bubble3D val="0"/>
            <c:spPr>
              <a:solidFill>
                <a:srgbClr val="7C878E"/>
              </a:solidFill>
              <a:ln>
                <a:noFill/>
              </a:ln>
              <a:effectLst/>
            </c:spPr>
            <c:extLst>
              <c:ext xmlns:c16="http://schemas.microsoft.com/office/drawing/2014/chart" uri="{C3380CC4-5D6E-409C-BE32-E72D297353CC}">
                <c16:uniqueId val="{00000003-6458-49EC-9C6E-5F33BE82EA9D}"/>
              </c:ext>
            </c:extLst>
          </c:dPt>
          <c:dPt>
            <c:idx val="2"/>
            <c:invertIfNegative val="0"/>
            <c:bubble3D val="0"/>
            <c:spPr>
              <a:solidFill>
                <a:srgbClr val="7C878E"/>
              </a:solidFill>
              <a:ln>
                <a:noFill/>
              </a:ln>
              <a:effectLst/>
            </c:spPr>
            <c:extLst>
              <c:ext xmlns:c16="http://schemas.microsoft.com/office/drawing/2014/chart" uri="{C3380CC4-5D6E-409C-BE32-E72D297353CC}">
                <c16:uniqueId val="{00000005-6458-49EC-9C6E-5F33BE82EA9D}"/>
              </c:ext>
            </c:extLst>
          </c:dPt>
          <c:dPt>
            <c:idx val="3"/>
            <c:invertIfNegative val="0"/>
            <c:bubble3D val="0"/>
            <c:spPr>
              <a:solidFill>
                <a:srgbClr val="7C878E"/>
              </a:solidFill>
              <a:ln>
                <a:noFill/>
              </a:ln>
              <a:effectLst/>
            </c:spPr>
            <c:extLst>
              <c:ext xmlns:c16="http://schemas.microsoft.com/office/drawing/2014/chart" uri="{C3380CC4-5D6E-409C-BE32-E72D297353CC}">
                <c16:uniqueId val="{00000007-6458-49EC-9C6E-5F33BE82EA9D}"/>
              </c:ext>
            </c:extLst>
          </c:dPt>
          <c:dPt>
            <c:idx val="4"/>
            <c:invertIfNegative val="0"/>
            <c:bubble3D val="0"/>
            <c:spPr>
              <a:solidFill>
                <a:srgbClr val="7C878E"/>
              </a:solidFill>
              <a:ln>
                <a:noFill/>
              </a:ln>
              <a:effectLst/>
            </c:spPr>
            <c:extLst>
              <c:ext xmlns:c16="http://schemas.microsoft.com/office/drawing/2014/chart" uri="{C3380CC4-5D6E-409C-BE32-E72D297353CC}">
                <c16:uniqueId val="{00000009-6458-49EC-9C6E-5F33BE82EA9D}"/>
              </c:ext>
            </c:extLst>
          </c:dPt>
          <c:dPt>
            <c:idx val="5"/>
            <c:invertIfNegative val="0"/>
            <c:bubble3D val="0"/>
            <c:spPr>
              <a:solidFill>
                <a:srgbClr val="7C878E"/>
              </a:solidFill>
              <a:ln>
                <a:noFill/>
              </a:ln>
              <a:effectLst/>
            </c:spPr>
            <c:extLst>
              <c:ext xmlns:c16="http://schemas.microsoft.com/office/drawing/2014/chart" uri="{C3380CC4-5D6E-409C-BE32-E72D297353CC}">
                <c16:uniqueId val="{0000000B-6458-49EC-9C6E-5F33BE82EA9D}"/>
              </c:ext>
            </c:extLst>
          </c:dPt>
          <c:dPt>
            <c:idx val="6"/>
            <c:invertIfNegative val="0"/>
            <c:bubble3D val="0"/>
            <c:spPr>
              <a:solidFill>
                <a:srgbClr val="7C878E"/>
              </a:solidFill>
              <a:ln>
                <a:noFill/>
              </a:ln>
              <a:effectLst/>
            </c:spPr>
            <c:extLst>
              <c:ext xmlns:c16="http://schemas.microsoft.com/office/drawing/2014/chart" uri="{C3380CC4-5D6E-409C-BE32-E72D297353CC}">
                <c16:uniqueId val="{0000000D-6458-49EC-9C6E-5F33BE82EA9D}"/>
              </c:ext>
            </c:extLst>
          </c:dPt>
          <c:dPt>
            <c:idx val="7"/>
            <c:invertIfNegative val="0"/>
            <c:bubble3D val="0"/>
            <c:spPr>
              <a:solidFill>
                <a:srgbClr val="FBBB27"/>
              </a:solidFill>
              <a:ln>
                <a:noFill/>
              </a:ln>
              <a:effectLst/>
            </c:spPr>
            <c:extLst>
              <c:ext xmlns:c16="http://schemas.microsoft.com/office/drawing/2014/chart" uri="{C3380CC4-5D6E-409C-BE32-E72D297353CC}">
                <c16:uniqueId val="{0000000F-6458-49EC-9C6E-5F33BE82EA9D}"/>
              </c:ext>
            </c:extLst>
          </c:dPt>
          <c:dPt>
            <c:idx val="8"/>
            <c:invertIfNegative val="0"/>
            <c:bubble3D val="0"/>
            <c:spPr>
              <a:solidFill>
                <a:srgbClr val="7C878E"/>
              </a:solidFill>
              <a:ln>
                <a:noFill/>
              </a:ln>
              <a:effectLst/>
            </c:spPr>
            <c:extLst>
              <c:ext xmlns:c16="http://schemas.microsoft.com/office/drawing/2014/chart" uri="{C3380CC4-5D6E-409C-BE32-E72D297353CC}">
                <c16:uniqueId val="{00000011-6458-49EC-9C6E-5F33BE82EA9D}"/>
              </c:ext>
            </c:extLst>
          </c:dPt>
          <c:dPt>
            <c:idx val="9"/>
            <c:invertIfNegative val="0"/>
            <c:bubble3D val="0"/>
            <c:spPr>
              <a:solidFill>
                <a:srgbClr val="7C878E"/>
              </a:solidFill>
              <a:ln>
                <a:noFill/>
              </a:ln>
              <a:effectLst/>
            </c:spPr>
            <c:extLst>
              <c:ext xmlns:c16="http://schemas.microsoft.com/office/drawing/2014/chart" uri="{C3380CC4-5D6E-409C-BE32-E72D297353CC}">
                <c16:uniqueId val="{00000013-6458-49EC-9C6E-5F33BE82EA9D}"/>
              </c:ext>
            </c:extLst>
          </c:dPt>
          <c:dPt>
            <c:idx val="10"/>
            <c:invertIfNegative val="0"/>
            <c:bubble3D val="0"/>
            <c:spPr>
              <a:solidFill>
                <a:srgbClr val="7C878E"/>
              </a:solidFill>
              <a:ln>
                <a:noFill/>
              </a:ln>
              <a:effectLst/>
            </c:spPr>
            <c:extLst>
              <c:ext xmlns:c16="http://schemas.microsoft.com/office/drawing/2014/chart" uri="{C3380CC4-5D6E-409C-BE32-E72D297353CC}">
                <c16:uniqueId val="{00000015-6458-49EC-9C6E-5F33BE82EA9D}"/>
              </c:ext>
            </c:extLst>
          </c:dPt>
          <c:dPt>
            <c:idx val="11"/>
            <c:invertIfNegative val="0"/>
            <c:bubble3D val="0"/>
            <c:spPr>
              <a:solidFill>
                <a:srgbClr val="7C878E"/>
              </a:solidFill>
              <a:ln>
                <a:noFill/>
              </a:ln>
              <a:effectLst/>
            </c:spPr>
            <c:extLst>
              <c:ext xmlns:c16="http://schemas.microsoft.com/office/drawing/2014/chart" uri="{C3380CC4-5D6E-409C-BE32-E72D297353CC}">
                <c16:uniqueId val="{00000017-6458-49EC-9C6E-5F33BE82EA9D}"/>
              </c:ext>
            </c:extLst>
          </c:dPt>
          <c:dPt>
            <c:idx val="12"/>
            <c:invertIfNegative val="0"/>
            <c:bubble3D val="0"/>
            <c:spPr>
              <a:solidFill>
                <a:srgbClr val="7C878E"/>
              </a:solidFill>
              <a:ln>
                <a:noFill/>
              </a:ln>
              <a:effectLst/>
            </c:spPr>
            <c:extLst>
              <c:ext xmlns:c16="http://schemas.microsoft.com/office/drawing/2014/chart" uri="{C3380CC4-5D6E-409C-BE32-E72D297353CC}">
                <c16:uniqueId val="{00000019-6458-49EC-9C6E-5F33BE82EA9D}"/>
              </c:ext>
            </c:extLst>
          </c:dPt>
          <c:dPt>
            <c:idx val="13"/>
            <c:invertIfNegative val="0"/>
            <c:bubble3D val="0"/>
            <c:spPr>
              <a:solidFill>
                <a:srgbClr val="7C878E"/>
              </a:solidFill>
              <a:ln>
                <a:noFill/>
              </a:ln>
              <a:effectLst/>
            </c:spPr>
            <c:extLst>
              <c:ext xmlns:c16="http://schemas.microsoft.com/office/drawing/2014/chart" uri="{C3380CC4-5D6E-409C-BE32-E72D297353CC}">
                <c16:uniqueId val="{0000001B-6458-49EC-9C6E-5F33BE82EA9D}"/>
              </c:ext>
            </c:extLst>
          </c:dPt>
          <c:dPt>
            <c:idx val="14"/>
            <c:invertIfNegative val="0"/>
            <c:bubble3D val="0"/>
            <c:spPr>
              <a:solidFill>
                <a:srgbClr val="7C878E"/>
              </a:solidFill>
              <a:ln>
                <a:noFill/>
              </a:ln>
              <a:effectLst/>
            </c:spPr>
            <c:extLst>
              <c:ext xmlns:c16="http://schemas.microsoft.com/office/drawing/2014/chart" uri="{C3380CC4-5D6E-409C-BE32-E72D297353CC}">
                <c16:uniqueId val="{0000001D-6458-49EC-9C6E-5F33BE82EA9D}"/>
              </c:ext>
            </c:extLst>
          </c:dPt>
          <c:dPt>
            <c:idx val="15"/>
            <c:invertIfNegative val="0"/>
            <c:bubble3D val="0"/>
            <c:spPr>
              <a:solidFill>
                <a:srgbClr val="95682B"/>
              </a:solidFill>
              <a:ln>
                <a:noFill/>
              </a:ln>
              <a:effectLst/>
            </c:spPr>
            <c:extLst>
              <c:ext xmlns:c16="http://schemas.microsoft.com/office/drawing/2014/chart" uri="{C3380CC4-5D6E-409C-BE32-E72D297353CC}">
                <c16:uniqueId val="{0000001F-6458-49EC-9C6E-5F33BE82EA9D}"/>
              </c:ext>
            </c:extLst>
          </c:dPt>
          <c:dPt>
            <c:idx val="16"/>
            <c:invertIfNegative val="0"/>
            <c:bubble3D val="0"/>
            <c:spPr>
              <a:solidFill>
                <a:srgbClr val="7C878E"/>
              </a:solidFill>
              <a:ln>
                <a:noFill/>
              </a:ln>
              <a:effectLst/>
            </c:spPr>
            <c:extLst>
              <c:ext xmlns:c16="http://schemas.microsoft.com/office/drawing/2014/chart" uri="{C3380CC4-5D6E-409C-BE32-E72D297353CC}">
                <c16:uniqueId val="{00000021-6458-49EC-9C6E-5F33BE82EA9D}"/>
              </c:ext>
            </c:extLst>
          </c:dPt>
          <c:dPt>
            <c:idx val="17"/>
            <c:invertIfNegative val="0"/>
            <c:bubble3D val="0"/>
            <c:spPr>
              <a:solidFill>
                <a:srgbClr val="7C878E"/>
              </a:solidFill>
              <a:ln>
                <a:noFill/>
              </a:ln>
              <a:effectLst/>
            </c:spPr>
            <c:extLst>
              <c:ext xmlns:c16="http://schemas.microsoft.com/office/drawing/2014/chart" uri="{C3380CC4-5D6E-409C-BE32-E72D297353CC}">
                <c16:uniqueId val="{00000023-6458-49EC-9C6E-5F33BE82EA9D}"/>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'F125'!$A$6:$A$38</c:f>
              <c:strCache>
                <c:ptCount val="33"/>
                <c:pt idx="0">
                  <c:v>Estado de México</c:v>
                </c:pt>
                <c:pt idx="1">
                  <c:v>Zacatecas</c:v>
                </c:pt>
                <c:pt idx="2">
                  <c:v>Tabasco</c:v>
                </c:pt>
                <c:pt idx="3">
                  <c:v>Guanajuato</c:v>
                </c:pt>
                <c:pt idx="4">
                  <c:v>Guerrero</c:v>
                </c:pt>
                <c:pt idx="5">
                  <c:v>Aguascalientes</c:v>
                </c:pt>
                <c:pt idx="6">
                  <c:v>Durango</c:v>
                </c:pt>
                <c:pt idx="7">
                  <c:v>Jalisco</c:v>
                </c:pt>
                <c:pt idx="8">
                  <c:v>Baja California Sur</c:v>
                </c:pt>
                <c:pt idx="9">
                  <c:v>Sinaloa</c:v>
                </c:pt>
                <c:pt idx="10">
                  <c:v>Colima</c:v>
                </c:pt>
                <c:pt idx="11">
                  <c:v>Morelos</c:v>
                </c:pt>
                <c:pt idx="12">
                  <c:v>Michoacán</c:v>
                </c:pt>
                <c:pt idx="13">
                  <c:v>Nuevo León</c:v>
                </c:pt>
                <c:pt idx="14">
                  <c:v>Baja California</c:v>
                </c:pt>
                <c:pt idx="15">
                  <c:v>Nacional</c:v>
                </c:pt>
                <c:pt idx="16">
                  <c:v>Tamaulipas</c:v>
                </c:pt>
                <c:pt idx="17">
                  <c:v>Coahuila</c:v>
                </c:pt>
                <c:pt idx="18">
                  <c:v>Puebla</c:v>
                </c:pt>
                <c:pt idx="19">
                  <c:v>Chihuahua</c:v>
                </c:pt>
                <c:pt idx="20">
                  <c:v>Chiapas</c:v>
                </c:pt>
                <c:pt idx="21">
                  <c:v>Sonora</c:v>
                </c:pt>
                <c:pt idx="22">
                  <c:v>Veracruz</c:v>
                </c:pt>
                <c:pt idx="23">
                  <c:v>Yucatán</c:v>
                </c:pt>
                <c:pt idx="24">
                  <c:v>Querétaro</c:v>
                </c:pt>
                <c:pt idx="25">
                  <c:v>Ciudad de México</c:v>
                </c:pt>
                <c:pt idx="26">
                  <c:v>Campeche</c:v>
                </c:pt>
                <c:pt idx="27">
                  <c:v>Tlaxcala</c:v>
                </c:pt>
                <c:pt idx="28">
                  <c:v>Nayarit</c:v>
                </c:pt>
                <c:pt idx="29">
                  <c:v>Hidalgo</c:v>
                </c:pt>
                <c:pt idx="30">
                  <c:v>San Luis Potosí</c:v>
                </c:pt>
                <c:pt idx="31">
                  <c:v>Oaxaca</c:v>
                </c:pt>
                <c:pt idx="32">
                  <c:v>Quintana Roo</c:v>
                </c:pt>
              </c:strCache>
            </c:strRef>
          </c:cat>
          <c:val>
            <c:numRef>
              <c:f>'F125'!$B$6:$B$38</c:f>
              <c:numCache>
                <c:formatCode>0.0</c:formatCode>
                <c:ptCount val="33"/>
                <c:pt idx="0">
                  <c:v>-55.486033877008701</c:v>
                </c:pt>
                <c:pt idx="1">
                  <c:v>-48.291199883416702</c:v>
                </c:pt>
                <c:pt idx="2">
                  <c:v>-41.4528868016206</c:v>
                </c:pt>
                <c:pt idx="3">
                  <c:v>-40.336265178852898</c:v>
                </c:pt>
                <c:pt idx="4">
                  <c:v>-26.416792146493101</c:v>
                </c:pt>
                <c:pt idx="5">
                  <c:v>-22.150567660085699</c:v>
                </c:pt>
                <c:pt idx="6">
                  <c:v>-20.645067853615799</c:v>
                </c:pt>
                <c:pt idx="7">
                  <c:v>-18.0310109263743</c:v>
                </c:pt>
                <c:pt idx="8">
                  <c:v>-12.1108403445799</c:v>
                </c:pt>
                <c:pt idx="9">
                  <c:v>-9.0558662444532008</c:v>
                </c:pt>
                <c:pt idx="10">
                  <c:v>-4.4752817900766502</c:v>
                </c:pt>
                <c:pt idx="11">
                  <c:v>-2.0071605489459401</c:v>
                </c:pt>
                <c:pt idx="12">
                  <c:v>-0.64771183118338405</c:v>
                </c:pt>
                <c:pt idx="13">
                  <c:v>2.0808528291195798</c:v>
                </c:pt>
                <c:pt idx="14">
                  <c:v>2.5314576805968998</c:v>
                </c:pt>
                <c:pt idx="15">
                  <c:v>2.5721108065726899</c:v>
                </c:pt>
                <c:pt idx="16">
                  <c:v>9.7909182627813305</c:v>
                </c:pt>
                <c:pt idx="17">
                  <c:v>16.218482368333898</c:v>
                </c:pt>
                <c:pt idx="18">
                  <c:v>18.425835410760399</c:v>
                </c:pt>
                <c:pt idx="19">
                  <c:v>19.256359294102399</c:v>
                </c:pt>
                <c:pt idx="20">
                  <c:v>24.125259334052298</c:v>
                </c:pt>
                <c:pt idx="21">
                  <c:v>28.8505687678756</c:v>
                </c:pt>
                <c:pt idx="22">
                  <c:v>36.905077906555299</c:v>
                </c:pt>
                <c:pt idx="23">
                  <c:v>41.277181123687399</c:v>
                </c:pt>
                <c:pt idx="24">
                  <c:v>44.3518606457027</c:v>
                </c:pt>
                <c:pt idx="25">
                  <c:v>56.7409189420449</c:v>
                </c:pt>
                <c:pt idx="26">
                  <c:v>58.9815736575855</c:v>
                </c:pt>
                <c:pt idx="27">
                  <c:v>67.474785591253706</c:v>
                </c:pt>
                <c:pt idx="28">
                  <c:v>74.226195126302002</c:v>
                </c:pt>
                <c:pt idx="29">
                  <c:v>75.525535903227706</c:v>
                </c:pt>
                <c:pt idx="30">
                  <c:v>87.863416864920296</c:v>
                </c:pt>
                <c:pt idx="31">
                  <c:v>96.430018226356097</c:v>
                </c:pt>
                <c:pt idx="32">
                  <c:v>267.44280767600998</c:v>
                </c:pt>
              </c:numCache>
            </c:numRef>
          </c:val>
          <c:extLst>
            <c:ext xmlns:c16="http://schemas.microsoft.com/office/drawing/2014/chart" uri="{C3380CC4-5D6E-409C-BE32-E72D297353CC}">
              <c16:uniqueId val="{00000024-6458-49EC-9C6E-5F33BE82EA9D}"/>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1752-4B75-B52C-BD2F93C95EFB}"/>
              </c:ext>
            </c:extLst>
          </c:dPt>
          <c:dPt>
            <c:idx val="1"/>
            <c:invertIfNegative val="0"/>
            <c:bubble3D val="0"/>
            <c:spPr>
              <a:solidFill>
                <a:srgbClr val="7C878E"/>
              </a:solidFill>
              <a:ln>
                <a:noFill/>
              </a:ln>
              <a:effectLst/>
            </c:spPr>
            <c:extLst>
              <c:ext xmlns:c16="http://schemas.microsoft.com/office/drawing/2014/chart" uri="{C3380CC4-5D6E-409C-BE32-E72D297353CC}">
                <c16:uniqueId val="{00000003-1752-4B75-B52C-BD2F93C95EFB}"/>
              </c:ext>
            </c:extLst>
          </c:dPt>
          <c:dPt>
            <c:idx val="2"/>
            <c:invertIfNegative val="0"/>
            <c:bubble3D val="0"/>
            <c:spPr>
              <a:solidFill>
                <a:srgbClr val="7C878E"/>
              </a:solidFill>
              <a:ln>
                <a:noFill/>
              </a:ln>
              <a:effectLst/>
            </c:spPr>
            <c:extLst>
              <c:ext xmlns:c16="http://schemas.microsoft.com/office/drawing/2014/chart" uri="{C3380CC4-5D6E-409C-BE32-E72D297353CC}">
                <c16:uniqueId val="{00000005-1752-4B75-B52C-BD2F93C95EFB}"/>
              </c:ext>
            </c:extLst>
          </c:dPt>
          <c:dPt>
            <c:idx val="3"/>
            <c:invertIfNegative val="0"/>
            <c:bubble3D val="0"/>
            <c:spPr>
              <a:solidFill>
                <a:srgbClr val="7C878E"/>
              </a:solidFill>
              <a:ln>
                <a:noFill/>
              </a:ln>
              <a:effectLst/>
            </c:spPr>
            <c:extLst>
              <c:ext xmlns:c16="http://schemas.microsoft.com/office/drawing/2014/chart" uri="{C3380CC4-5D6E-409C-BE32-E72D297353CC}">
                <c16:uniqueId val="{00000007-1752-4B75-B52C-BD2F93C95EFB}"/>
              </c:ext>
            </c:extLst>
          </c:dPt>
          <c:dPt>
            <c:idx val="4"/>
            <c:invertIfNegative val="0"/>
            <c:bubble3D val="0"/>
            <c:spPr>
              <a:solidFill>
                <a:srgbClr val="7C878E"/>
              </a:solidFill>
              <a:ln>
                <a:noFill/>
              </a:ln>
              <a:effectLst/>
            </c:spPr>
            <c:extLst>
              <c:ext xmlns:c16="http://schemas.microsoft.com/office/drawing/2014/chart" uri="{C3380CC4-5D6E-409C-BE32-E72D297353CC}">
                <c16:uniqueId val="{00000009-1752-4B75-B52C-BD2F93C95EFB}"/>
              </c:ext>
            </c:extLst>
          </c:dPt>
          <c:dPt>
            <c:idx val="5"/>
            <c:invertIfNegative val="0"/>
            <c:bubble3D val="0"/>
            <c:spPr>
              <a:solidFill>
                <a:srgbClr val="7C878E"/>
              </a:solidFill>
              <a:ln>
                <a:noFill/>
              </a:ln>
              <a:effectLst/>
            </c:spPr>
            <c:extLst>
              <c:ext xmlns:c16="http://schemas.microsoft.com/office/drawing/2014/chart" uri="{C3380CC4-5D6E-409C-BE32-E72D297353CC}">
                <c16:uniqueId val="{0000000B-1752-4B75-B52C-BD2F93C95EFB}"/>
              </c:ext>
            </c:extLst>
          </c:dPt>
          <c:dPt>
            <c:idx val="6"/>
            <c:invertIfNegative val="0"/>
            <c:bubble3D val="0"/>
            <c:spPr>
              <a:solidFill>
                <a:srgbClr val="7C878E"/>
              </a:solidFill>
              <a:ln>
                <a:noFill/>
              </a:ln>
              <a:effectLst/>
            </c:spPr>
            <c:extLst>
              <c:ext xmlns:c16="http://schemas.microsoft.com/office/drawing/2014/chart" uri="{C3380CC4-5D6E-409C-BE32-E72D297353CC}">
                <c16:uniqueId val="{0000000D-1752-4B75-B52C-BD2F93C95EFB}"/>
              </c:ext>
            </c:extLst>
          </c:dPt>
          <c:dPt>
            <c:idx val="7"/>
            <c:invertIfNegative val="0"/>
            <c:bubble3D val="0"/>
            <c:spPr>
              <a:solidFill>
                <a:srgbClr val="7C878E"/>
              </a:solidFill>
              <a:ln>
                <a:noFill/>
              </a:ln>
              <a:effectLst/>
            </c:spPr>
            <c:extLst>
              <c:ext xmlns:c16="http://schemas.microsoft.com/office/drawing/2014/chart" uri="{C3380CC4-5D6E-409C-BE32-E72D297353CC}">
                <c16:uniqueId val="{0000000F-1752-4B75-B52C-BD2F93C95EFB}"/>
              </c:ext>
            </c:extLst>
          </c:dPt>
          <c:dPt>
            <c:idx val="8"/>
            <c:invertIfNegative val="0"/>
            <c:bubble3D val="0"/>
            <c:spPr>
              <a:solidFill>
                <a:srgbClr val="7C878E"/>
              </a:solidFill>
              <a:ln>
                <a:noFill/>
              </a:ln>
              <a:effectLst/>
            </c:spPr>
            <c:extLst>
              <c:ext xmlns:c16="http://schemas.microsoft.com/office/drawing/2014/chart" uri="{C3380CC4-5D6E-409C-BE32-E72D297353CC}">
                <c16:uniqueId val="{00000011-1752-4B75-B52C-BD2F93C95EFB}"/>
              </c:ext>
            </c:extLst>
          </c:dPt>
          <c:dPt>
            <c:idx val="9"/>
            <c:invertIfNegative val="0"/>
            <c:bubble3D val="0"/>
            <c:spPr>
              <a:solidFill>
                <a:srgbClr val="7C878E"/>
              </a:solidFill>
              <a:ln>
                <a:noFill/>
              </a:ln>
              <a:effectLst/>
            </c:spPr>
            <c:extLst>
              <c:ext xmlns:c16="http://schemas.microsoft.com/office/drawing/2014/chart" uri="{C3380CC4-5D6E-409C-BE32-E72D297353CC}">
                <c16:uniqueId val="{00000013-1752-4B75-B52C-BD2F93C95EFB}"/>
              </c:ext>
            </c:extLst>
          </c:dPt>
          <c:dPt>
            <c:idx val="10"/>
            <c:invertIfNegative val="0"/>
            <c:bubble3D val="0"/>
            <c:spPr>
              <a:solidFill>
                <a:srgbClr val="7C878E"/>
              </a:solidFill>
              <a:ln>
                <a:noFill/>
              </a:ln>
              <a:effectLst/>
            </c:spPr>
            <c:extLst>
              <c:ext xmlns:c16="http://schemas.microsoft.com/office/drawing/2014/chart" uri="{C3380CC4-5D6E-409C-BE32-E72D297353CC}">
                <c16:uniqueId val="{00000015-1752-4B75-B52C-BD2F93C95EFB}"/>
              </c:ext>
            </c:extLst>
          </c:dPt>
          <c:dPt>
            <c:idx val="11"/>
            <c:invertIfNegative val="0"/>
            <c:bubble3D val="0"/>
            <c:spPr>
              <a:solidFill>
                <a:srgbClr val="7C878E"/>
              </a:solidFill>
              <a:ln>
                <a:noFill/>
              </a:ln>
              <a:effectLst/>
            </c:spPr>
            <c:extLst>
              <c:ext xmlns:c16="http://schemas.microsoft.com/office/drawing/2014/chart" uri="{C3380CC4-5D6E-409C-BE32-E72D297353CC}">
                <c16:uniqueId val="{00000017-1752-4B75-B52C-BD2F93C95EFB}"/>
              </c:ext>
            </c:extLst>
          </c:dPt>
          <c:dPt>
            <c:idx val="12"/>
            <c:invertIfNegative val="0"/>
            <c:bubble3D val="0"/>
            <c:spPr>
              <a:solidFill>
                <a:srgbClr val="7C878E"/>
              </a:solidFill>
              <a:ln>
                <a:noFill/>
              </a:ln>
              <a:effectLst/>
            </c:spPr>
            <c:extLst>
              <c:ext xmlns:c16="http://schemas.microsoft.com/office/drawing/2014/chart" uri="{C3380CC4-5D6E-409C-BE32-E72D297353CC}">
                <c16:uniqueId val="{00000019-1752-4B75-B52C-BD2F93C95EFB}"/>
              </c:ext>
            </c:extLst>
          </c:dPt>
          <c:dPt>
            <c:idx val="13"/>
            <c:invertIfNegative val="0"/>
            <c:bubble3D val="0"/>
            <c:spPr>
              <a:solidFill>
                <a:srgbClr val="7C878E"/>
              </a:solidFill>
              <a:ln>
                <a:noFill/>
              </a:ln>
              <a:effectLst/>
            </c:spPr>
            <c:extLst>
              <c:ext xmlns:c16="http://schemas.microsoft.com/office/drawing/2014/chart" uri="{C3380CC4-5D6E-409C-BE32-E72D297353CC}">
                <c16:uniqueId val="{0000001B-1752-4B75-B52C-BD2F93C95EFB}"/>
              </c:ext>
            </c:extLst>
          </c:dPt>
          <c:dPt>
            <c:idx val="14"/>
            <c:invertIfNegative val="0"/>
            <c:bubble3D val="0"/>
            <c:spPr>
              <a:solidFill>
                <a:srgbClr val="7C878E"/>
              </a:solidFill>
              <a:ln>
                <a:noFill/>
              </a:ln>
              <a:effectLst/>
            </c:spPr>
            <c:extLst>
              <c:ext xmlns:c16="http://schemas.microsoft.com/office/drawing/2014/chart" uri="{C3380CC4-5D6E-409C-BE32-E72D297353CC}">
                <c16:uniqueId val="{0000001D-1752-4B75-B52C-BD2F93C95EFB}"/>
              </c:ext>
            </c:extLst>
          </c:dPt>
          <c:dPt>
            <c:idx val="15"/>
            <c:invertIfNegative val="0"/>
            <c:bubble3D val="0"/>
            <c:spPr>
              <a:solidFill>
                <a:srgbClr val="95682B"/>
              </a:solidFill>
              <a:ln>
                <a:noFill/>
              </a:ln>
              <a:effectLst/>
            </c:spPr>
            <c:extLst>
              <c:ext xmlns:c16="http://schemas.microsoft.com/office/drawing/2014/chart" uri="{C3380CC4-5D6E-409C-BE32-E72D297353CC}">
                <c16:uniqueId val="{0000001F-1752-4B75-B52C-BD2F93C95EFB}"/>
              </c:ext>
            </c:extLst>
          </c:dPt>
          <c:dPt>
            <c:idx val="16"/>
            <c:invertIfNegative val="0"/>
            <c:bubble3D val="0"/>
            <c:spPr>
              <a:solidFill>
                <a:srgbClr val="7C878E"/>
              </a:solidFill>
              <a:ln>
                <a:noFill/>
              </a:ln>
              <a:effectLst/>
            </c:spPr>
            <c:extLst>
              <c:ext xmlns:c16="http://schemas.microsoft.com/office/drawing/2014/chart" uri="{C3380CC4-5D6E-409C-BE32-E72D297353CC}">
                <c16:uniqueId val="{00000021-1752-4B75-B52C-BD2F93C95EFB}"/>
              </c:ext>
            </c:extLst>
          </c:dPt>
          <c:dPt>
            <c:idx val="17"/>
            <c:invertIfNegative val="0"/>
            <c:bubble3D val="0"/>
            <c:spPr>
              <a:solidFill>
                <a:srgbClr val="7C878E"/>
              </a:solidFill>
              <a:ln>
                <a:noFill/>
              </a:ln>
              <a:effectLst/>
            </c:spPr>
            <c:extLst>
              <c:ext xmlns:c16="http://schemas.microsoft.com/office/drawing/2014/chart" uri="{C3380CC4-5D6E-409C-BE32-E72D297353CC}">
                <c16:uniqueId val="{00000023-1752-4B75-B52C-BD2F93C95EFB}"/>
              </c:ext>
            </c:extLst>
          </c:dPt>
          <c:dPt>
            <c:idx val="28"/>
            <c:invertIfNegative val="0"/>
            <c:bubble3D val="0"/>
            <c:spPr>
              <a:solidFill>
                <a:srgbClr val="FBBB27"/>
              </a:solidFill>
              <a:ln>
                <a:noFill/>
              </a:ln>
              <a:effectLst/>
            </c:spPr>
            <c:extLst>
              <c:ext xmlns:c16="http://schemas.microsoft.com/office/drawing/2014/chart" uri="{C3380CC4-5D6E-409C-BE32-E72D297353CC}">
                <c16:uniqueId val="{00000025-1752-4B75-B52C-BD2F93C95EFB}"/>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'F126'!$A$6:$A$38</c:f>
              <c:strCache>
                <c:ptCount val="33"/>
                <c:pt idx="0">
                  <c:v>Michoacán</c:v>
                </c:pt>
                <c:pt idx="1">
                  <c:v>Hidalgo</c:v>
                </c:pt>
                <c:pt idx="2">
                  <c:v>Baja California Sur</c:v>
                </c:pt>
                <c:pt idx="3">
                  <c:v>Tlaxcala</c:v>
                </c:pt>
                <c:pt idx="4">
                  <c:v>Ciudad de México</c:v>
                </c:pt>
                <c:pt idx="5">
                  <c:v>Estado de México</c:v>
                </c:pt>
                <c:pt idx="6">
                  <c:v>Nuevo León</c:v>
                </c:pt>
                <c:pt idx="7">
                  <c:v>Oaxaca</c:v>
                </c:pt>
                <c:pt idx="8">
                  <c:v>Guanajuato</c:v>
                </c:pt>
                <c:pt idx="9">
                  <c:v>Chiapas</c:v>
                </c:pt>
                <c:pt idx="10">
                  <c:v>Veracruz</c:v>
                </c:pt>
                <c:pt idx="11">
                  <c:v>Chihuahua</c:v>
                </c:pt>
                <c:pt idx="12">
                  <c:v>Sonora</c:v>
                </c:pt>
                <c:pt idx="13">
                  <c:v>Puebla</c:v>
                </c:pt>
                <c:pt idx="14">
                  <c:v>Sinaloa</c:v>
                </c:pt>
                <c:pt idx="15">
                  <c:v>Nacional</c:v>
                </c:pt>
                <c:pt idx="16">
                  <c:v>Coahuila</c:v>
                </c:pt>
                <c:pt idx="17">
                  <c:v>Querétaro</c:v>
                </c:pt>
                <c:pt idx="18">
                  <c:v>Colima</c:v>
                </c:pt>
                <c:pt idx="19">
                  <c:v>Guerrero</c:v>
                </c:pt>
                <c:pt idx="20">
                  <c:v>Tamaulipas</c:v>
                </c:pt>
                <c:pt idx="21">
                  <c:v>Campeche</c:v>
                </c:pt>
                <c:pt idx="22">
                  <c:v>Morelos</c:v>
                </c:pt>
                <c:pt idx="23">
                  <c:v>Nayarit</c:v>
                </c:pt>
                <c:pt idx="24">
                  <c:v>Durango</c:v>
                </c:pt>
                <c:pt idx="25">
                  <c:v>Yucatán</c:v>
                </c:pt>
                <c:pt idx="26">
                  <c:v>Zacatecas</c:v>
                </c:pt>
                <c:pt idx="27">
                  <c:v>Baja California</c:v>
                </c:pt>
                <c:pt idx="28">
                  <c:v>Jalisco</c:v>
                </c:pt>
                <c:pt idx="29">
                  <c:v>Tabasco</c:v>
                </c:pt>
                <c:pt idx="30">
                  <c:v>Quintana Roo</c:v>
                </c:pt>
                <c:pt idx="31">
                  <c:v>Aguascalientes</c:v>
                </c:pt>
                <c:pt idx="32">
                  <c:v>San Luis Potosí</c:v>
                </c:pt>
              </c:strCache>
            </c:strRef>
          </c:cat>
          <c:val>
            <c:numRef>
              <c:f>'F126'!$B$6:$B$38</c:f>
              <c:numCache>
                <c:formatCode>0.0</c:formatCode>
                <c:ptCount val="33"/>
                <c:pt idx="0">
                  <c:v>-18.959431892714498</c:v>
                </c:pt>
                <c:pt idx="1">
                  <c:v>-18.209774485324399</c:v>
                </c:pt>
                <c:pt idx="2">
                  <c:v>-16.908550114302599</c:v>
                </c:pt>
                <c:pt idx="3">
                  <c:v>-13.1273631172576</c:v>
                </c:pt>
                <c:pt idx="4">
                  <c:v>-8.8568437516221898</c:v>
                </c:pt>
                <c:pt idx="5">
                  <c:v>-8.5531790513741193</c:v>
                </c:pt>
                <c:pt idx="6">
                  <c:v>-6.8831250265383401</c:v>
                </c:pt>
                <c:pt idx="7">
                  <c:v>-4.50350535732571</c:v>
                </c:pt>
                <c:pt idx="8">
                  <c:v>-4.4599480327159098</c:v>
                </c:pt>
                <c:pt idx="9">
                  <c:v>-3.7745482227916498</c:v>
                </c:pt>
                <c:pt idx="10">
                  <c:v>-2.5910265575401898</c:v>
                </c:pt>
                <c:pt idx="11">
                  <c:v>-1.06189829102092</c:v>
                </c:pt>
                <c:pt idx="12">
                  <c:v>-0.34739691969918302</c:v>
                </c:pt>
                <c:pt idx="13">
                  <c:v>-0.142786704926468</c:v>
                </c:pt>
                <c:pt idx="14">
                  <c:v>1.5777316146213101</c:v>
                </c:pt>
                <c:pt idx="15">
                  <c:v>3.7524486264113102</c:v>
                </c:pt>
                <c:pt idx="16">
                  <c:v>4.8489941160128298</c:v>
                </c:pt>
                <c:pt idx="17">
                  <c:v>6.7773918596126803</c:v>
                </c:pt>
                <c:pt idx="18">
                  <c:v>6.8806579417324496</c:v>
                </c:pt>
                <c:pt idx="19">
                  <c:v>7.6386319231602799</c:v>
                </c:pt>
                <c:pt idx="20">
                  <c:v>8.9539227592747999</c:v>
                </c:pt>
                <c:pt idx="21">
                  <c:v>11.2657892370465</c:v>
                </c:pt>
                <c:pt idx="22">
                  <c:v>11.720019427704299</c:v>
                </c:pt>
                <c:pt idx="23">
                  <c:v>14.065472400369901</c:v>
                </c:pt>
                <c:pt idx="24">
                  <c:v>15.219934547290601</c:v>
                </c:pt>
                <c:pt idx="25">
                  <c:v>15.6962465592493</c:v>
                </c:pt>
                <c:pt idx="26">
                  <c:v>16.413074261235</c:v>
                </c:pt>
                <c:pt idx="27">
                  <c:v>17.198946750726702</c:v>
                </c:pt>
                <c:pt idx="28">
                  <c:v>20.607870175822701</c:v>
                </c:pt>
                <c:pt idx="29">
                  <c:v>22.349287726404601</c:v>
                </c:pt>
                <c:pt idx="30">
                  <c:v>23.641789405952199</c:v>
                </c:pt>
                <c:pt idx="31">
                  <c:v>28.923347450544501</c:v>
                </c:pt>
                <c:pt idx="32">
                  <c:v>35.810332824071999</c:v>
                </c:pt>
              </c:numCache>
            </c:numRef>
          </c:val>
          <c:extLst>
            <c:ext xmlns:c16="http://schemas.microsoft.com/office/drawing/2014/chart" uri="{C3380CC4-5D6E-409C-BE32-E72D297353CC}">
              <c16:uniqueId val="{00000026-1752-4B75-B52C-BD2F93C95EFB}"/>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381B-48D0-9CD9-5C3C472AA827}"/>
              </c:ext>
            </c:extLst>
          </c:dPt>
          <c:dPt>
            <c:idx val="1"/>
            <c:invertIfNegative val="0"/>
            <c:bubble3D val="0"/>
            <c:spPr>
              <a:solidFill>
                <a:srgbClr val="7C878E"/>
              </a:solidFill>
              <a:ln>
                <a:noFill/>
              </a:ln>
              <a:effectLst/>
            </c:spPr>
            <c:extLst>
              <c:ext xmlns:c16="http://schemas.microsoft.com/office/drawing/2014/chart" uri="{C3380CC4-5D6E-409C-BE32-E72D297353CC}">
                <c16:uniqueId val="{00000003-381B-48D0-9CD9-5C3C472AA827}"/>
              </c:ext>
            </c:extLst>
          </c:dPt>
          <c:dPt>
            <c:idx val="2"/>
            <c:invertIfNegative val="0"/>
            <c:bubble3D val="0"/>
            <c:spPr>
              <a:solidFill>
                <a:srgbClr val="7C878E"/>
              </a:solidFill>
              <a:ln>
                <a:noFill/>
              </a:ln>
              <a:effectLst/>
            </c:spPr>
            <c:extLst>
              <c:ext xmlns:c16="http://schemas.microsoft.com/office/drawing/2014/chart" uri="{C3380CC4-5D6E-409C-BE32-E72D297353CC}">
                <c16:uniqueId val="{00000005-381B-48D0-9CD9-5C3C472AA827}"/>
              </c:ext>
            </c:extLst>
          </c:dPt>
          <c:dPt>
            <c:idx val="3"/>
            <c:invertIfNegative val="0"/>
            <c:bubble3D val="0"/>
            <c:spPr>
              <a:solidFill>
                <a:srgbClr val="7C878E"/>
              </a:solidFill>
              <a:ln>
                <a:noFill/>
              </a:ln>
              <a:effectLst/>
            </c:spPr>
            <c:extLst>
              <c:ext xmlns:c16="http://schemas.microsoft.com/office/drawing/2014/chart" uri="{C3380CC4-5D6E-409C-BE32-E72D297353CC}">
                <c16:uniqueId val="{00000007-381B-48D0-9CD9-5C3C472AA827}"/>
              </c:ext>
            </c:extLst>
          </c:dPt>
          <c:dPt>
            <c:idx val="4"/>
            <c:invertIfNegative val="0"/>
            <c:bubble3D val="0"/>
            <c:spPr>
              <a:solidFill>
                <a:srgbClr val="7C878E"/>
              </a:solidFill>
              <a:ln>
                <a:noFill/>
              </a:ln>
              <a:effectLst/>
            </c:spPr>
            <c:extLst>
              <c:ext xmlns:c16="http://schemas.microsoft.com/office/drawing/2014/chart" uri="{C3380CC4-5D6E-409C-BE32-E72D297353CC}">
                <c16:uniqueId val="{00000009-381B-48D0-9CD9-5C3C472AA827}"/>
              </c:ext>
            </c:extLst>
          </c:dPt>
          <c:dPt>
            <c:idx val="5"/>
            <c:invertIfNegative val="0"/>
            <c:bubble3D val="0"/>
            <c:spPr>
              <a:solidFill>
                <a:srgbClr val="7C878E"/>
              </a:solidFill>
              <a:ln>
                <a:noFill/>
              </a:ln>
              <a:effectLst/>
            </c:spPr>
            <c:extLst>
              <c:ext xmlns:c16="http://schemas.microsoft.com/office/drawing/2014/chart" uri="{C3380CC4-5D6E-409C-BE32-E72D297353CC}">
                <c16:uniqueId val="{0000000B-381B-48D0-9CD9-5C3C472AA827}"/>
              </c:ext>
            </c:extLst>
          </c:dPt>
          <c:dPt>
            <c:idx val="6"/>
            <c:invertIfNegative val="0"/>
            <c:bubble3D val="0"/>
            <c:spPr>
              <a:solidFill>
                <a:srgbClr val="7C878E"/>
              </a:solidFill>
              <a:ln>
                <a:noFill/>
              </a:ln>
              <a:effectLst/>
            </c:spPr>
            <c:extLst>
              <c:ext xmlns:c16="http://schemas.microsoft.com/office/drawing/2014/chart" uri="{C3380CC4-5D6E-409C-BE32-E72D297353CC}">
                <c16:uniqueId val="{0000000D-381B-48D0-9CD9-5C3C472AA827}"/>
              </c:ext>
            </c:extLst>
          </c:dPt>
          <c:dPt>
            <c:idx val="7"/>
            <c:invertIfNegative val="0"/>
            <c:bubble3D val="0"/>
            <c:spPr>
              <a:solidFill>
                <a:srgbClr val="7C878E"/>
              </a:solidFill>
              <a:ln>
                <a:noFill/>
              </a:ln>
              <a:effectLst/>
            </c:spPr>
            <c:extLst>
              <c:ext xmlns:c16="http://schemas.microsoft.com/office/drawing/2014/chart" uri="{C3380CC4-5D6E-409C-BE32-E72D297353CC}">
                <c16:uniqueId val="{0000000F-381B-48D0-9CD9-5C3C472AA827}"/>
              </c:ext>
            </c:extLst>
          </c:dPt>
          <c:dPt>
            <c:idx val="8"/>
            <c:invertIfNegative val="0"/>
            <c:bubble3D val="0"/>
            <c:spPr>
              <a:solidFill>
                <a:srgbClr val="7C878E"/>
              </a:solidFill>
              <a:ln>
                <a:noFill/>
              </a:ln>
              <a:effectLst/>
            </c:spPr>
            <c:extLst>
              <c:ext xmlns:c16="http://schemas.microsoft.com/office/drawing/2014/chart" uri="{C3380CC4-5D6E-409C-BE32-E72D297353CC}">
                <c16:uniqueId val="{00000011-381B-48D0-9CD9-5C3C472AA827}"/>
              </c:ext>
            </c:extLst>
          </c:dPt>
          <c:dPt>
            <c:idx val="9"/>
            <c:invertIfNegative val="0"/>
            <c:bubble3D val="0"/>
            <c:spPr>
              <a:solidFill>
                <a:srgbClr val="7C878E"/>
              </a:solidFill>
              <a:ln>
                <a:noFill/>
              </a:ln>
              <a:effectLst/>
            </c:spPr>
            <c:extLst>
              <c:ext xmlns:c16="http://schemas.microsoft.com/office/drawing/2014/chart" uri="{C3380CC4-5D6E-409C-BE32-E72D297353CC}">
                <c16:uniqueId val="{00000013-381B-48D0-9CD9-5C3C472AA827}"/>
              </c:ext>
            </c:extLst>
          </c:dPt>
          <c:dPt>
            <c:idx val="10"/>
            <c:invertIfNegative val="0"/>
            <c:bubble3D val="0"/>
            <c:spPr>
              <a:solidFill>
                <a:srgbClr val="7C878E"/>
              </a:solidFill>
              <a:ln>
                <a:noFill/>
              </a:ln>
              <a:effectLst/>
            </c:spPr>
            <c:extLst>
              <c:ext xmlns:c16="http://schemas.microsoft.com/office/drawing/2014/chart" uri="{C3380CC4-5D6E-409C-BE32-E72D297353CC}">
                <c16:uniqueId val="{00000015-381B-48D0-9CD9-5C3C472AA827}"/>
              </c:ext>
            </c:extLst>
          </c:dPt>
          <c:dPt>
            <c:idx val="11"/>
            <c:invertIfNegative val="0"/>
            <c:bubble3D val="0"/>
            <c:spPr>
              <a:solidFill>
                <a:srgbClr val="7C878E"/>
              </a:solidFill>
              <a:ln>
                <a:noFill/>
              </a:ln>
              <a:effectLst/>
            </c:spPr>
            <c:extLst>
              <c:ext xmlns:c16="http://schemas.microsoft.com/office/drawing/2014/chart" uri="{C3380CC4-5D6E-409C-BE32-E72D297353CC}">
                <c16:uniqueId val="{00000017-381B-48D0-9CD9-5C3C472AA827}"/>
              </c:ext>
            </c:extLst>
          </c:dPt>
          <c:dPt>
            <c:idx val="12"/>
            <c:invertIfNegative val="0"/>
            <c:bubble3D val="0"/>
            <c:spPr>
              <a:solidFill>
                <a:srgbClr val="7C878E"/>
              </a:solidFill>
              <a:ln>
                <a:noFill/>
              </a:ln>
              <a:effectLst/>
            </c:spPr>
            <c:extLst>
              <c:ext xmlns:c16="http://schemas.microsoft.com/office/drawing/2014/chart" uri="{C3380CC4-5D6E-409C-BE32-E72D297353CC}">
                <c16:uniqueId val="{00000019-381B-48D0-9CD9-5C3C472AA827}"/>
              </c:ext>
            </c:extLst>
          </c:dPt>
          <c:dPt>
            <c:idx val="13"/>
            <c:invertIfNegative val="0"/>
            <c:bubble3D val="0"/>
            <c:spPr>
              <a:solidFill>
                <a:srgbClr val="7C878E"/>
              </a:solidFill>
              <a:ln>
                <a:noFill/>
              </a:ln>
              <a:effectLst/>
            </c:spPr>
            <c:extLst>
              <c:ext xmlns:c16="http://schemas.microsoft.com/office/drawing/2014/chart" uri="{C3380CC4-5D6E-409C-BE32-E72D297353CC}">
                <c16:uniqueId val="{0000001B-381B-48D0-9CD9-5C3C472AA827}"/>
              </c:ext>
            </c:extLst>
          </c:dPt>
          <c:dPt>
            <c:idx val="14"/>
            <c:invertIfNegative val="0"/>
            <c:bubble3D val="0"/>
            <c:spPr>
              <a:solidFill>
                <a:srgbClr val="7C878E"/>
              </a:solidFill>
              <a:ln>
                <a:noFill/>
              </a:ln>
              <a:effectLst/>
            </c:spPr>
            <c:extLst>
              <c:ext xmlns:c16="http://schemas.microsoft.com/office/drawing/2014/chart" uri="{C3380CC4-5D6E-409C-BE32-E72D297353CC}">
                <c16:uniqueId val="{0000001D-381B-48D0-9CD9-5C3C472AA827}"/>
              </c:ext>
            </c:extLst>
          </c:dPt>
          <c:dPt>
            <c:idx val="15"/>
            <c:invertIfNegative val="0"/>
            <c:bubble3D val="0"/>
            <c:spPr>
              <a:solidFill>
                <a:srgbClr val="7C878E"/>
              </a:solidFill>
              <a:ln>
                <a:noFill/>
              </a:ln>
              <a:effectLst/>
            </c:spPr>
            <c:extLst>
              <c:ext xmlns:c16="http://schemas.microsoft.com/office/drawing/2014/chart" uri="{C3380CC4-5D6E-409C-BE32-E72D297353CC}">
                <c16:uniqueId val="{0000001F-381B-48D0-9CD9-5C3C472AA827}"/>
              </c:ext>
            </c:extLst>
          </c:dPt>
          <c:dPt>
            <c:idx val="16"/>
            <c:invertIfNegative val="0"/>
            <c:bubble3D val="0"/>
            <c:spPr>
              <a:solidFill>
                <a:srgbClr val="7C878E"/>
              </a:solidFill>
              <a:ln>
                <a:noFill/>
              </a:ln>
              <a:effectLst/>
            </c:spPr>
            <c:extLst>
              <c:ext xmlns:c16="http://schemas.microsoft.com/office/drawing/2014/chart" uri="{C3380CC4-5D6E-409C-BE32-E72D297353CC}">
                <c16:uniqueId val="{00000021-381B-48D0-9CD9-5C3C472AA827}"/>
              </c:ext>
            </c:extLst>
          </c:dPt>
          <c:dPt>
            <c:idx val="17"/>
            <c:invertIfNegative val="0"/>
            <c:bubble3D val="0"/>
            <c:spPr>
              <a:solidFill>
                <a:srgbClr val="7C878E"/>
              </a:solidFill>
              <a:ln>
                <a:noFill/>
              </a:ln>
              <a:effectLst/>
            </c:spPr>
            <c:extLst>
              <c:ext xmlns:c16="http://schemas.microsoft.com/office/drawing/2014/chart" uri="{C3380CC4-5D6E-409C-BE32-E72D297353CC}">
                <c16:uniqueId val="{00000023-381B-48D0-9CD9-5C3C472AA827}"/>
              </c:ext>
            </c:extLst>
          </c:dPt>
          <c:dPt>
            <c:idx val="18"/>
            <c:invertIfNegative val="0"/>
            <c:bubble3D val="0"/>
            <c:spPr>
              <a:solidFill>
                <a:srgbClr val="95682B"/>
              </a:solidFill>
              <a:ln>
                <a:noFill/>
              </a:ln>
              <a:effectLst/>
            </c:spPr>
            <c:extLst>
              <c:ext xmlns:c16="http://schemas.microsoft.com/office/drawing/2014/chart" uri="{C3380CC4-5D6E-409C-BE32-E72D297353CC}">
                <c16:uniqueId val="{00000025-381B-48D0-9CD9-5C3C472AA827}"/>
              </c:ext>
            </c:extLst>
          </c:dPt>
          <c:dPt>
            <c:idx val="29"/>
            <c:invertIfNegative val="0"/>
            <c:bubble3D val="0"/>
            <c:spPr>
              <a:solidFill>
                <a:srgbClr val="7C878E"/>
              </a:solidFill>
              <a:ln>
                <a:noFill/>
              </a:ln>
              <a:effectLst/>
            </c:spPr>
            <c:extLst>
              <c:ext xmlns:c16="http://schemas.microsoft.com/office/drawing/2014/chart" uri="{C3380CC4-5D6E-409C-BE32-E72D297353CC}">
                <c16:uniqueId val="{00000027-381B-48D0-9CD9-5C3C472AA827}"/>
              </c:ext>
            </c:extLst>
          </c:dPt>
          <c:dPt>
            <c:idx val="32"/>
            <c:invertIfNegative val="0"/>
            <c:bubble3D val="0"/>
            <c:spPr>
              <a:solidFill>
                <a:srgbClr val="FBBB27"/>
              </a:solidFill>
              <a:ln>
                <a:noFill/>
              </a:ln>
              <a:effectLst/>
            </c:spPr>
            <c:extLst>
              <c:ext xmlns:c16="http://schemas.microsoft.com/office/drawing/2014/chart" uri="{C3380CC4-5D6E-409C-BE32-E72D297353CC}">
                <c16:uniqueId val="{00000029-381B-48D0-9CD9-5C3C472AA827}"/>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'F127'!$A$6:$A$38</c:f>
              <c:strCache>
                <c:ptCount val="33"/>
                <c:pt idx="0">
                  <c:v>Campeche</c:v>
                </c:pt>
                <c:pt idx="1">
                  <c:v>Zacatecas</c:v>
                </c:pt>
                <c:pt idx="2">
                  <c:v>Morelos</c:v>
                </c:pt>
                <c:pt idx="3">
                  <c:v>Tamaulipas</c:v>
                </c:pt>
                <c:pt idx="4">
                  <c:v>Durango</c:v>
                </c:pt>
                <c:pt idx="5">
                  <c:v>Puebla</c:v>
                </c:pt>
                <c:pt idx="6">
                  <c:v>Chiapas</c:v>
                </c:pt>
                <c:pt idx="7">
                  <c:v>Sonora</c:v>
                </c:pt>
                <c:pt idx="8">
                  <c:v>Baja California</c:v>
                </c:pt>
                <c:pt idx="9">
                  <c:v>Nayarit</c:v>
                </c:pt>
                <c:pt idx="10">
                  <c:v>Yucatán</c:v>
                </c:pt>
                <c:pt idx="11">
                  <c:v>Estado de México</c:v>
                </c:pt>
                <c:pt idx="12">
                  <c:v>Oaxaca</c:v>
                </c:pt>
                <c:pt idx="13">
                  <c:v>Guerrero</c:v>
                </c:pt>
                <c:pt idx="14">
                  <c:v>Hidalgo</c:v>
                </c:pt>
                <c:pt idx="15">
                  <c:v>Quintana Roo</c:v>
                </c:pt>
                <c:pt idx="16">
                  <c:v>Ciudad de México</c:v>
                </c:pt>
                <c:pt idx="17">
                  <c:v>Veracruz</c:v>
                </c:pt>
                <c:pt idx="18">
                  <c:v>Nacional</c:v>
                </c:pt>
                <c:pt idx="19">
                  <c:v>Guanajuato</c:v>
                </c:pt>
                <c:pt idx="20">
                  <c:v>Sinaloa</c:v>
                </c:pt>
                <c:pt idx="21">
                  <c:v>Nuevo León</c:v>
                </c:pt>
                <c:pt idx="22">
                  <c:v>Michoacán</c:v>
                </c:pt>
                <c:pt idx="23">
                  <c:v>Aguascalientes</c:v>
                </c:pt>
                <c:pt idx="24">
                  <c:v>Querétaro</c:v>
                </c:pt>
                <c:pt idx="25">
                  <c:v>Tabasco</c:v>
                </c:pt>
                <c:pt idx="26">
                  <c:v>Chihuahua</c:v>
                </c:pt>
                <c:pt idx="27">
                  <c:v>San Luis Potosí</c:v>
                </c:pt>
                <c:pt idx="28">
                  <c:v>Baja California Sur</c:v>
                </c:pt>
                <c:pt idx="29">
                  <c:v>Tlaxcala</c:v>
                </c:pt>
                <c:pt idx="30">
                  <c:v>Coahuila</c:v>
                </c:pt>
                <c:pt idx="31">
                  <c:v>Colima</c:v>
                </c:pt>
                <c:pt idx="32">
                  <c:v>Jalisco</c:v>
                </c:pt>
              </c:strCache>
            </c:strRef>
          </c:cat>
          <c:val>
            <c:numRef>
              <c:f>'F127'!$B$6:$B$38</c:f>
              <c:numCache>
                <c:formatCode>0.0</c:formatCode>
                <c:ptCount val="33"/>
                <c:pt idx="0">
                  <c:v>-5.3484809803421003</c:v>
                </c:pt>
                <c:pt idx="1">
                  <c:v>-4.3901829763317402</c:v>
                </c:pt>
                <c:pt idx="2">
                  <c:v>-3.4528600172463402</c:v>
                </c:pt>
                <c:pt idx="3">
                  <c:v>-3.1763323415852001</c:v>
                </c:pt>
                <c:pt idx="4">
                  <c:v>-2.3147755600400202</c:v>
                </c:pt>
                <c:pt idx="5">
                  <c:v>-1.33875044208093</c:v>
                </c:pt>
                <c:pt idx="6">
                  <c:v>-1.1632270168855501</c:v>
                </c:pt>
                <c:pt idx="7">
                  <c:v>-1.0687312972023</c:v>
                </c:pt>
                <c:pt idx="8">
                  <c:v>-0.77382805884699302</c:v>
                </c:pt>
                <c:pt idx="9">
                  <c:v>-0.60287825748736001</c:v>
                </c:pt>
                <c:pt idx="10">
                  <c:v>-0.48937065880867398</c:v>
                </c:pt>
                <c:pt idx="11">
                  <c:v>-0.211979768744053</c:v>
                </c:pt>
                <c:pt idx="12">
                  <c:v>-4.5871559633026103E-2</c:v>
                </c:pt>
                <c:pt idx="13">
                  <c:v>0.36463081130355701</c:v>
                </c:pt>
                <c:pt idx="14">
                  <c:v>0.46840646209731501</c:v>
                </c:pt>
                <c:pt idx="15">
                  <c:v>0.49710024855012003</c:v>
                </c:pt>
                <c:pt idx="16">
                  <c:v>0.677004058853381</c:v>
                </c:pt>
                <c:pt idx="17">
                  <c:v>0.71677217513916902</c:v>
                </c:pt>
                <c:pt idx="18">
                  <c:v>0.89619821198945204</c:v>
                </c:pt>
                <c:pt idx="19">
                  <c:v>0.949034559809947</c:v>
                </c:pt>
                <c:pt idx="20">
                  <c:v>1.1131103046567701</c:v>
                </c:pt>
                <c:pt idx="21">
                  <c:v>1.1574222425023899</c:v>
                </c:pt>
                <c:pt idx="22">
                  <c:v>1.30587799456656</c:v>
                </c:pt>
                <c:pt idx="23">
                  <c:v>1.4590465544144</c:v>
                </c:pt>
                <c:pt idx="24">
                  <c:v>1.52174695110983</c:v>
                </c:pt>
                <c:pt idx="25">
                  <c:v>1.60935350756535</c:v>
                </c:pt>
                <c:pt idx="26">
                  <c:v>2.4319794996386701</c:v>
                </c:pt>
                <c:pt idx="27">
                  <c:v>2.8162270764758599</c:v>
                </c:pt>
                <c:pt idx="28">
                  <c:v>3.4346846846846901</c:v>
                </c:pt>
                <c:pt idx="29">
                  <c:v>3.8739796336236401</c:v>
                </c:pt>
                <c:pt idx="30">
                  <c:v>4.0771075169004698</c:v>
                </c:pt>
                <c:pt idx="31">
                  <c:v>4.6080760095011897</c:v>
                </c:pt>
                <c:pt idx="32">
                  <c:v>4.7710204127774798</c:v>
                </c:pt>
              </c:numCache>
            </c:numRef>
          </c:val>
          <c:extLst>
            <c:ext xmlns:c16="http://schemas.microsoft.com/office/drawing/2014/chart" uri="{C3380CC4-5D6E-409C-BE32-E72D297353CC}">
              <c16:uniqueId val="{0000002A-381B-48D0-9CD9-5C3C472AA827}"/>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2C1D-47D3-8269-A92998613136}"/>
              </c:ext>
            </c:extLst>
          </c:dPt>
          <c:dPt>
            <c:idx val="1"/>
            <c:invertIfNegative val="0"/>
            <c:bubble3D val="0"/>
            <c:spPr>
              <a:solidFill>
                <a:srgbClr val="7C878E"/>
              </a:solidFill>
              <a:ln>
                <a:noFill/>
              </a:ln>
              <a:effectLst/>
            </c:spPr>
            <c:extLst>
              <c:ext xmlns:c16="http://schemas.microsoft.com/office/drawing/2014/chart" uri="{C3380CC4-5D6E-409C-BE32-E72D297353CC}">
                <c16:uniqueId val="{00000003-2C1D-47D3-8269-A92998613136}"/>
              </c:ext>
            </c:extLst>
          </c:dPt>
          <c:dPt>
            <c:idx val="2"/>
            <c:invertIfNegative val="0"/>
            <c:bubble3D val="0"/>
            <c:spPr>
              <a:solidFill>
                <a:srgbClr val="7C878E"/>
              </a:solidFill>
              <a:ln>
                <a:noFill/>
              </a:ln>
              <a:effectLst/>
            </c:spPr>
            <c:extLst>
              <c:ext xmlns:c16="http://schemas.microsoft.com/office/drawing/2014/chart" uri="{C3380CC4-5D6E-409C-BE32-E72D297353CC}">
                <c16:uniqueId val="{00000005-2C1D-47D3-8269-A92998613136}"/>
              </c:ext>
            </c:extLst>
          </c:dPt>
          <c:dPt>
            <c:idx val="3"/>
            <c:invertIfNegative val="0"/>
            <c:bubble3D val="0"/>
            <c:spPr>
              <a:solidFill>
                <a:srgbClr val="7C878E"/>
              </a:solidFill>
              <a:ln>
                <a:noFill/>
              </a:ln>
              <a:effectLst/>
            </c:spPr>
            <c:extLst>
              <c:ext xmlns:c16="http://schemas.microsoft.com/office/drawing/2014/chart" uri="{C3380CC4-5D6E-409C-BE32-E72D297353CC}">
                <c16:uniqueId val="{00000007-2C1D-47D3-8269-A92998613136}"/>
              </c:ext>
            </c:extLst>
          </c:dPt>
          <c:dPt>
            <c:idx val="4"/>
            <c:invertIfNegative val="0"/>
            <c:bubble3D val="0"/>
            <c:spPr>
              <a:solidFill>
                <a:srgbClr val="7C878E"/>
              </a:solidFill>
              <a:ln>
                <a:noFill/>
              </a:ln>
              <a:effectLst/>
            </c:spPr>
            <c:extLst>
              <c:ext xmlns:c16="http://schemas.microsoft.com/office/drawing/2014/chart" uri="{C3380CC4-5D6E-409C-BE32-E72D297353CC}">
                <c16:uniqueId val="{00000009-2C1D-47D3-8269-A92998613136}"/>
              </c:ext>
            </c:extLst>
          </c:dPt>
          <c:dPt>
            <c:idx val="5"/>
            <c:invertIfNegative val="0"/>
            <c:bubble3D val="0"/>
            <c:spPr>
              <a:solidFill>
                <a:srgbClr val="7C878E"/>
              </a:solidFill>
              <a:ln>
                <a:noFill/>
              </a:ln>
              <a:effectLst/>
            </c:spPr>
            <c:extLst>
              <c:ext xmlns:c16="http://schemas.microsoft.com/office/drawing/2014/chart" uri="{C3380CC4-5D6E-409C-BE32-E72D297353CC}">
                <c16:uniqueId val="{0000000B-2C1D-47D3-8269-A92998613136}"/>
              </c:ext>
            </c:extLst>
          </c:dPt>
          <c:dPt>
            <c:idx val="6"/>
            <c:invertIfNegative val="0"/>
            <c:bubble3D val="0"/>
            <c:spPr>
              <a:solidFill>
                <a:srgbClr val="7C878E"/>
              </a:solidFill>
              <a:ln>
                <a:noFill/>
              </a:ln>
              <a:effectLst/>
            </c:spPr>
            <c:extLst>
              <c:ext xmlns:c16="http://schemas.microsoft.com/office/drawing/2014/chart" uri="{C3380CC4-5D6E-409C-BE32-E72D297353CC}">
                <c16:uniqueId val="{0000000D-2C1D-47D3-8269-A92998613136}"/>
              </c:ext>
            </c:extLst>
          </c:dPt>
          <c:dPt>
            <c:idx val="7"/>
            <c:invertIfNegative val="0"/>
            <c:bubble3D val="0"/>
            <c:spPr>
              <a:solidFill>
                <a:srgbClr val="7C878E"/>
              </a:solidFill>
              <a:ln>
                <a:noFill/>
              </a:ln>
              <a:effectLst/>
            </c:spPr>
            <c:extLst>
              <c:ext xmlns:c16="http://schemas.microsoft.com/office/drawing/2014/chart" uri="{C3380CC4-5D6E-409C-BE32-E72D297353CC}">
                <c16:uniqueId val="{0000000F-2C1D-47D3-8269-A92998613136}"/>
              </c:ext>
            </c:extLst>
          </c:dPt>
          <c:dPt>
            <c:idx val="8"/>
            <c:invertIfNegative val="0"/>
            <c:bubble3D val="0"/>
            <c:spPr>
              <a:solidFill>
                <a:srgbClr val="7C878E"/>
              </a:solidFill>
              <a:ln>
                <a:noFill/>
              </a:ln>
              <a:effectLst/>
            </c:spPr>
            <c:extLst>
              <c:ext xmlns:c16="http://schemas.microsoft.com/office/drawing/2014/chart" uri="{C3380CC4-5D6E-409C-BE32-E72D297353CC}">
                <c16:uniqueId val="{00000011-2C1D-47D3-8269-A92998613136}"/>
              </c:ext>
            </c:extLst>
          </c:dPt>
          <c:dPt>
            <c:idx val="9"/>
            <c:invertIfNegative val="0"/>
            <c:bubble3D val="0"/>
            <c:spPr>
              <a:solidFill>
                <a:srgbClr val="7C878E"/>
              </a:solidFill>
              <a:ln>
                <a:noFill/>
              </a:ln>
              <a:effectLst/>
            </c:spPr>
            <c:extLst>
              <c:ext xmlns:c16="http://schemas.microsoft.com/office/drawing/2014/chart" uri="{C3380CC4-5D6E-409C-BE32-E72D297353CC}">
                <c16:uniqueId val="{00000013-2C1D-47D3-8269-A92998613136}"/>
              </c:ext>
            </c:extLst>
          </c:dPt>
          <c:dPt>
            <c:idx val="10"/>
            <c:invertIfNegative val="0"/>
            <c:bubble3D val="0"/>
            <c:spPr>
              <a:solidFill>
                <a:srgbClr val="7C878E"/>
              </a:solidFill>
              <a:ln>
                <a:noFill/>
              </a:ln>
              <a:effectLst/>
            </c:spPr>
            <c:extLst>
              <c:ext xmlns:c16="http://schemas.microsoft.com/office/drawing/2014/chart" uri="{C3380CC4-5D6E-409C-BE32-E72D297353CC}">
                <c16:uniqueId val="{00000015-2C1D-47D3-8269-A92998613136}"/>
              </c:ext>
            </c:extLst>
          </c:dPt>
          <c:dPt>
            <c:idx val="11"/>
            <c:invertIfNegative val="0"/>
            <c:bubble3D val="0"/>
            <c:spPr>
              <a:solidFill>
                <a:srgbClr val="7C878E"/>
              </a:solidFill>
              <a:ln>
                <a:noFill/>
              </a:ln>
              <a:effectLst/>
            </c:spPr>
            <c:extLst>
              <c:ext xmlns:c16="http://schemas.microsoft.com/office/drawing/2014/chart" uri="{C3380CC4-5D6E-409C-BE32-E72D297353CC}">
                <c16:uniqueId val="{00000017-2C1D-47D3-8269-A92998613136}"/>
              </c:ext>
            </c:extLst>
          </c:dPt>
          <c:dPt>
            <c:idx val="12"/>
            <c:invertIfNegative val="0"/>
            <c:bubble3D val="0"/>
            <c:spPr>
              <a:solidFill>
                <a:srgbClr val="7C878E"/>
              </a:solidFill>
              <a:ln>
                <a:noFill/>
              </a:ln>
              <a:effectLst/>
            </c:spPr>
            <c:extLst>
              <c:ext xmlns:c16="http://schemas.microsoft.com/office/drawing/2014/chart" uri="{C3380CC4-5D6E-409C-BE32-E72D297353CC}">
                <c16:uniqueId val="{00000019-2C1D-47D3-8269-A92998613136}"/>
              </c:ext>
            </c:extLst>
          </c:dPt>
          <c:dPt>
            <c:idx val="13"/>
            <c:invertIfNegative val="0"/>
            <c:bubble3D val="0"/>
            <c:spPr>
              <a:solidFill>
                <a:srgbClr val="7C878E"/>
              </a:solidFill>
              <a:ln>
                <a:noFill/>
              </a:ln>
              <a:effectLst/>
            </c:spPr>
            <c:extLst>
              <c:ext xmlns:c16="http://schemas.microsoft.com/office/drawing/2014/chart" uri="{C3380CC4-5D6E-409C-BE32-E72D297353CC}">
                <c16:uniqueId val="{0000001B-2C1D-47D3-8269-A92998613136}"/>
              </c:ext>
            </c:extLst>
          </c:dPt>
          <c:dPt>
            <c:idx val="14"/>
            <c:invertIfNegative val="0"/>
            <c:bubble3D val="0"/>
            <c:spPr>
              <a:solidFill>
                <a:srgbClr val="7C878E"/>
              </a:solidFill>
              <a:ln>
                <a:noFill/>
              </a:ln>
              <a:effectLst/>
            </c:spPr>
            <c:extLst>
              <c:ext xmlns:c16="http://schemas.microsoft.com/office/drawing/2014/chart" uri="{C3380CC4-5D6E-409C-BE32-E72D297353CC}">
                <c16:uniqueId val="{0000001D-2C1D-47D3-8269-A92998613136}"/>
              </c:ext>
            </c:extLst>
          </c:dPt>
          <c:dPt>
            <c:idx val="15"/>
            <c:invertIfNegative val="0"/>
            <c:bubble3D val="0"/>
            <c:spPr>
              <a:solidFill>
                <a:srgbClr val="95682B"/>
              </a:solidFill>
              <a:ln>
                <a:noFill/>
              </a:ln>
              <a:effectLst/>
            </c:spPr>
            <c:extLst>
              <c:ext xmlns:c16="http://schemas.microsoft.com/office/drawing/2014/chart" uri="{C3380CC4-5D6E-409C-BE32-E72D297353CC}">
                <c16:uniqueId val="{0000001F-2C1D-47D3-8269-A92998613136}"/>
              </c:ext>
            </c:extLst>
          </c:dPt>
          <c:dPt>
            <c:idx val="16"/>
            <c:invertIfNegative val="0"/>
            <c:bubble3D val="0"/>
            <c:spPr>
              <a:solidFill>
                <a:srgbClr val="7C878E"/>
              </a:solidFill>
              <a:ln>
                <a:noFill/>
              </a:ln>
              <a:effectLst/>
            </c:spPr>
            <c:extLst>
              <c:ext xmlns:c16="http://schemas.microsoft.com/office/drawing/2014/chart" uri="{C3380CC4-5D6E-409C-BE32-E72D297353CC}">
                <c16:uniqueId val="{00000021-2C1D-47D3-8269-A92998613136}"/>
              </c:ext>
            </c:extLst>
          </c:dPt>
          <c:dPt>
            <c:idx val="17"/>
            <c:invertIfNegative val="0"/>
            <c:bubble3D val="0"/>
            <c:spPr>
              <a:solidFill>
                <a:srgbClr val="7C878E"/>
              </a:solidFill>
              <a:ln>
                <a:noFill/>
              </a:ln>
              <a:effectLst/>
            </c:spPr>
            <c:extLst>
              <c:ext xmlns:c16="http://schemas.microsoft.com/office/drawing/2014/chart" uri="{C3380CC4-5D6E-409C-BE32-E72D297353CC}">
                <c16:uniqueId val="{00000023-2C1D-47D3-8269-A92998613136}"/>
              </c:ext>
            </c:extLst>
          </c:dPt>
          <c:dPt>
            <c:idx val="27"/>
            <c:invertIfNegative val="0"/>
            <c:bubble3D val="0"/>
            <c:spPr>
              <a:solidFill>
                <a:srgbClr val="FBBB27"/>
              </a:solidFill>
              <a:ln>
                <a:noFill/>
              </a:ln>
              <a:effectLst/>
            </c:spPr>
            <c:extLst>
              <c:ext xmlns:c16="http://schemas.microsoft.com/office/drawing/2014/chart" uri="{C3380CC4-5D6E-409C-BE32-E72D297353CC}">
                <c16:uniqueId val="{00000025-2C1D-47D3-8269-A92998613136}"/>
              </c:ext>
            </c:extLst>
          </c:dPt>
          <c:dPt>
            <c:idx val="29"/>
            <c:invertIfNegative val="0"/>
            <c:bubble3D val="0"/>
            <c:spPr>
              <a:solidFill>
                <a:srgbClr val="7C878E"/>
              </a:solidFill>
              <a:ln>
                <a:noFill/>
              </a:ln>
              <a:effectLst/>
            </c:spPr>
            <c:extLst>
              <c:ext xmlns:c16="http://schemas.microsoft.com/office/drawing/2014/chart" uri="{C3380CC4-5D6E-409C-BE32-E72D297353CC}">
                <c16:uniqueId val="{00000027-2C1D-47D3-8269-A92998613136}"/>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'F128'!$A$6:$A$38</c:f>
              <c:strCache>
                <c:ptCount val="33"/>
                <c:pt idx="0">
                  <c:v>Campeche</c:v>
                </c:pt>
                <c:pt idx="1">
                  <c:v>Tamaulipas</c:v>
                </c:pt>
                <c:pt idx="2">
                  <c:v>Zacatecas</c:v>
                </c:pt>
                <c:pt idx="3">
                  <c:v>Morelos</c:v>
                </c:pt>
                <c:pt idx="4">
                  <c:v>Puebla</c:v>
                </c:pt>
                <c:pt idx="5">
                  <c:v>Estado de México</c:v>
                </c:pt>
                <c:pt idx="6">
                  <c:v>Baja California</c:v>
                </c:pt>
                <c:pt idx="7">
                  <c:v>Durango</c:v>
                </c:pt>
                <c:pt idx="8">
                  <c:v>Sinaloa</c:v>
                </c:pt>
                <c:pt idx="9">
                  <c:v>Sonora</c:v>
                </c:pt>
                <c:pt idx="10">
                  <c:v>Michoacán</c:v>
                </c:pt>
                <c:pt idx="11">
                  <c:v>Chiapas</c:v>
                </c:pt>
                <c:pt idx="12">
                  <c:v>Hidalgo</c:v>
                </c:pt>
                <c:pt idx="13">
                  <c:v>Quintana Roo</c:v>
                </c:pt>
                <c:pt idx="14">
                  <c:v>Oaxaca</c:v>
                </c:pt>
                <c:pt idx="15">
                  <c:v>Nacional</c:v>
                </c:pt>
                <c:pt idx="16">
                  <c:v>Nuevo León</c:v>
                </c:pt>
                <c:pt idx="17">
                  <c:v>Querétaro</c:v>
                </c:pt>
                <c:pt idx="18">
                  <c:v>Ciudad de México</c:v>
                </c:pt>
                <c:pt idx="19">
                  <c:v>Guanajuato</c:v>
                </c:pt>
                <c:pt idx="20">
                  <c:v>Yucatán</c:v>
                </c:pt>
                <c:pt idx="21">
                  <c:v>Coahuila</c:v>
                </c:pt>
                <c:pt idx="22">
                  <c:v>Tabasco</c:v>
                </c:pt>
                <c:pt idx="23">
                  <c:v>Veracruz</c:v>
                </c:pt>
                <c:pt idx="24">
                  <c:v>San Luis Potosí</c:v>
                </c:pt>
                <c:pt idx="25">
                  <c:v>Chihuahua</c:v>
                </c:pt>
                <c:pt idx="26">
                  <c:v>Tlaxcala</c:v>
                </c:pt>
                <c:pt idx="27">
                  <c:v>Jalisco</c:v>
                </c:pt>
                <c:pt idx="28">
                  <c:v>Aguascalientes</c:v>
                </c:pt>
                <c:pt idx="29">
                  <c:v>Guerrero</c:v>
                </c:pt>
                <c:pt idx="30">
                  <c:v>Baja California Sur</c:v>
                </c:pt>
                <c:pt idx="31">
                  <c:v>Nayarit</c:v>
                </c:pt>
                <c:pt idx="32">
                  <c:v>Colima</c:v>
                </c:pt>
              </c:strCache>
            </c:strRef>
          </c:cat>
          <c:val>
            <c:numRef>
              <c:f>'F128'!$B$6:$B$38</c:f>
              <c:numCache>
                <c:formatCode>0.0</c:formatCode>
                <c:ptCount val="33"/>
                <c:pt idx="0">
                  <c:v>-10.8708357685564</c:v>
                </c:pt>
                <c:pt idx="1">
                  <c:v>-6.2190867762292701</c:v>
                </c:pt>
                <c:pt idx="2">
                  <c:v>-4.2996428098954897</c:v>
                </c:pt>
                <c:pt idx="3">
                  <c:v>-3.7404985626381899</c:v>
                </c:pt>
                <c:pt idx="4">
                  <c:v>-2.1949510129430401</c:v>
                </c:pt>
                <c:pt idx="5">
                  <c:v>-1.4118790763600999</c:v>
                </c:pt>
                <c:pt idx="6">
                  <c:v>-0.86721104685001404</c:v>
                </c:pt>
                <c:pt idx="7">
                  <c:v>-0.82055931318455499</c:v>
                </c:pt>
                <c:pt idx="8">
                  <c:v>-9.5918782205339795E-2</c:v>
                </c:pt>
                <c:pt idx="9">
                  <c:v>8.0688688407448694E-2</c:v>
                </c:pt>
                <c:pt idx="10">
                  <c:v>0.16830185396199401</c:v>
                </c:pt>
                <c:pt idx="11">
                  <c:v>0.63586630062235605</c:v>
                </c:pt>
                <c:pt idx="12">
                  <c:v>0.75296006030034501</c:v>
                </c:pt>
                <c:pt idx="13">
                  <c:v>0.85114854410637297</c:v>
                </c:pt>
                <c:pt idx="14">
                  <c:v>0.96635331006553704</c:v>
                </c:pt>
                <c:pt idx="15">
                  <c:v>1.0508239219025399</c:v>
                </c:pt>
                <c:pt idx="16">
                  <c:v>1.12191873257546</c:v>
                </c:pt>
                <c:pt idx="17">
                  <c:v>1.2135317824212499</c:v>
                </c:pt>
                <c:pt idx="18">
                  <c:v>1.4129887915853301</c:v>
                </c:pt>
                <c:pt idx="19">
                  <c:v>2.0027849744718398</c:v>
                </c:pt>
                <c:pt idx="20">
                  <c:v>2.2725534314174798</c:v>
                </c:pt>
                <c:pt idx="21">
                  <c:v>2.41536503616349</c:v>
                </c:pt>
                <c:pt idx="22">
                  <c:v>2.4653027359929198</c:v>
                </c:pt>
                <c:pt idx="23">
                  <c:v>3.2489250827240501</c:v>
                </c:pt>
                <c:pt idx="24">
                  <c:v>3.7654996987859199</c:v>
                </c:pt>
                <c:pt idx="25">
                  <c:v>4.3811920906935402</c:v>
                </c:pt>
                <c:pt idx="26">
                  <c:v>5.1402181585419804</c:v>
                </c:pt>
                <c:pt idx="27">
                  <c:v>6.1817115924445796</c:v>
                </c:pt>
                <c:pt idx="28">
                  <c:v>6.2283148758855997</c:v>
                </c:pt>
                <c:pt idx="29">
                  <c:v>6.2284102330216804</c:v>
                </c:pt>
                <c:pt idx="30">
                  <c:v>6.2369889877809603</c:v>
                </c:pt>
                <c:pt idx="31">
                  <c:v>7.0911268355893702</c:v>
                </c:pt>
                <c:pt idx="32">
                  <c:v>7.2254220519881098</c:v>
                </c:pt>
              </c:numCache>
            </c:numRef>
          </c:val>
          <c:extLst>
            <c:ext xmlns:c16="http://schemas.microsoft.com/office/drawing/2014/chart" uri="{C3380CC4-5D6E-409C-BE32-E72D297353CC}">
              <c16:uniqueId val="{00000028-2C1D-47D3-8269-A92998613136}"/>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'F129'!$C$5</c:f>
              <c:strCache>
                <c:ptCount val="1"/>
                <c:pt idx="0">
                  <c:v>Exportaciones</c:v>
                </c:pt>
              </c:strCache>
            </c:strRef>
          </c:tx>
          <c:spPr>
            <a:solidFill>
              <a:srgbClr val="C9D0D6"/>
            </a:solidFill>
            <a:ln>
              <a:noFill/>
            </a:ln>
            <a:effectLst/>
          </c:spPr>
          <c:invertIfNegative val="0"/>
          <c:dPt>
            <c:idx val="2"/>
            <c:invertIfNegative val="0"/>
            <c:bubble3D val="0"/>
            <c:spPr>
              <a:solidFill>
                <a:srgbClr val="7C878E"/>
              </a:solidFill>
              <a:ln>
                <a:noFill/>
              </a:ln>
              <a:effectLst/>
            </c:spPr>
            <c:extLst>
              <c:ext xmlns:c16="http://schemas.microsoft.com/office/drawing/2014/chart" uri="{C3380CC4-5D6E-409C-BE32-E72D297353CC}">
                <c16:uniqueId val="{00000001-246D-411E-9188-FA292FA1B943}"/>
              </c:ext>
            </c:extLst>
          </c:dPt>
          <c:dPt>
            <c:idx val="14"/>
            <c:invertIfNegative val="0"/>
            <c:bubble3D val="0"/>
            <c:spPr>
              <a:solidFill>
                <a:srgbClr val="7C878E"/>
              </a:solidFill>
              <a:ln>
                <a:noFill/>
              </a:ln>
              <a:effectLst/>
            </c:spPr>
            <c:extLst>
              <c:ext xmlns:c16="http://schemas.microsoft.com/office/drawing/2014/chart" uri="{C3380CC4-5D6E-409C-BE32-E72D297353CC}">
                <c16:uniqueId val="{00000003-246D-411E-9188-FA292FA1B943}"/>
              </c:ext>
            </c:extLst>
          </c:dPt>
          <c:dPt>
            <c:idx val="26"/>
            <c:invertIfNegative val="0"/>
            <c:bubble3D val="0"/>
            <c:spPr>
              <a:solidFill>
                <a:srgbClr val="7C878E"/>
              </a:solidFill>
              <a:ln>
                <a:noFill/>
              </a:ln>
              <a:effectLst/>
            </c:spPr>
            <c:extLst>
              <c:ext xmlns:c16="http://schemas.microsoft.com/office/drawing/2014/chart" uri="{C3380CC4-5D6E-409C-BE32-E72D297353CC}">
                <c16:uniqueId val="{00000005-246D-411E-9188-FA292FA1B943}"/>
              </c:ext>
            </c:extLst>
          </c:dPt>
          <c:dPt>
            <c:idx val="38"/>
            <c:invertIfNegative val="0"/>
            <c:bubble3D val="0"/>
            <c:spPr>
              <a:solidFill>
                <a:srgbClr val="7C878E"/>
              </a:solidFill>
              <a:ln>
                <a:noFill/>
              </a:ln>
              <a:effectLst/>
            </c:spPr>
            <c:extLst>
              <c:ext xmlns:c16="http://schemas.microsoft.com/office/drawing/2014/chart" uri="{C3380CC4-5D6E-409C-BE32-E72D297353CC}">
                <c16:uniqueId val="{00000007-246D-411E-9188-FA292FA1B943}"/>
              </c:ext>
            </c:extLst>
          </c:dPt>
          <c:dPt>
            <c:idx val="50"/>
            <c:invertIfNegative val="0"/>
            <c:bubble3D val="0"/>
            <c:spPr>
              <a:solidFill>
                <a:srgbClr val="7C878E"/>
              </a:solidFill>
              <a:ln>
                <a:noFill/>
              </a:ln>
              <a:effectLst/>
            </c:spPr>
            <c:extLst>
              <c:ext xmlns:c16="http://schemas.microsoft.com/office/drawing/2014/chart" uri="{C3380CC4-5D6E-409C-BE32-E72D297353CC}">
                <c16:uniqueId val="{00000009-246D-411E-9188-FA292FA1B943}"/>
              </c:ext>
            </c:extLst>
          </c:dPt>
          <c:dPt>
            <c:idx val="62"/>
            <c:invertIfNegative val="0"/>
            <c:bubble3D val="0"/>
            <c:spPr>
              <a:solidFill>
                <a:srgbClr val="7C878E"/>
              </a:solidFill>
              <a:ln>
                <a:noFill/>
              </a:ln>
              <a:effectLst/>
            </c:spPr>
            <c:extLst>
              <c:ext xmlns:c16="http://schemas.microsoft.com/office/drawing/2014/chart" uri="{C3380CC4-5D6E-409C-BE32-E72D297353CC}">
                <c16:uniqueId val="{0000000B-246D-411E-9188-FA292FA1B943}"/>
              </c:ext>
            </c:extLst>
          </c:dPt>
          <c:dPt>
            <c:idx val="74"/>
            <c:invertIfNegative val="0"/>
            <c:bubble3D val="0"/>
            <c:spPr>
              <a:solidFill>
                <a:srgbClr val="7C878E"/>
              </a:solidFill>
              <a:ln>
                <a:noFill/>
              </a:ln>
              <a:effectLst/>
            </c:spPr>
            <c:extLst>
              <c:ext xmlns:c16="http://schemas.microsoft.com/office/drawing/2014/chart" uri="{C3380CC4-5D6E-409C-BE32-E72D297353CC}">
                <c16:uniqueId val="{0000000D-246D-411E-9188-FA292FA1B943}"/>
              </c:ext>
            </c:extLst>
          </c:dPt>
          <c:dPt>
            <c:idx val="86"/>
            <c:invertIfNegative val="0"/>
            <c:bubble3D val="0"/>
            <c:spPr>
              <a:solidFill>
                <a:srgbClr val="7C878E"/>
              </a:solidFill>
              <a:ln>
                <a:noFill/>
              </a:ln>
              <a:effectLst/>
            </c:spPr>
            <c:extLst>
              <c:ext xmlns:c16="http://schemas.microsoft.com/office/drawing/2014/chart" uri="{C3380CC4-5D6E-409C-BE32-E72D297353CC}">
                <c16:uniqueId val="{0000000F-246D-411E-9188-FA292FA1B943}"/>
              </c:ext>
            </c:extLst>
          </c:dPt>
          <c:dPt>
            <c:idx val="98"/>
            <c:invertIfNegative val="0"/>
            <c:bubble3D val="0"/>
            <c:spPr>
              <a:solidFill>
                <a:srgbClr val="7C878E"/>
              </a:solidFill>
              <a:ln>
                <a:noFill/>
              </a:ln>
              <a:effectLst/>
            </c:spPr>
            <c:extLst>
              <c:ext xmlns:c16="http://schemas.microsoft.com/office/drawing/2014/chart" uri="{C3380CC4-5D6E-409C-BE32-E72D297353CC}">
                <c16:uniqueId val="{00000011-246D-411E-9188-FA292FA1B943}"/>
              </c:ext>
            </c:extLst>
          </c:dPt>
          <c:dPt>
            <c:idx val="110"/>
            <c:invertIfNegative val="0"/>
            <c:bubble3D val="0"/>
            <c:spPr>
              <a:solidFill>
                <a:srgbClr val="7C878E"/>
              </a:solidFill>
              <a:ln>
                <a:noFill/>
              </a:ln>
              <a:effectLst/>
            </c:spPr>
            <c:extLst>
              <c:ext xmlns:c16="http://schemas.microsoft.com/office/drawing/2014/chart" uri="{C3380CC4-5D6E-409C-BE32-E72D297353CC}">
                <c16:uniqueId val="{00000013-246D-411E-9188-FA292FA1B943}"/>
              </c:ext>
            </c:extLst>
          </c:dPt>
          <c:dPt>
            <c:idx val="122"/>
            <c:invertIfNegative val="0"/>
            <c:bubble3D val="0"/>
            <c:spPr>
              <a:solidFill>
                <a:srgbClr val="FBBB27"/>
              </a:solidFill>
              <a:ln>
                <a:noFill/>
              </a:ln>
              <a:effectLst/>
            </c:spPr>
            <c:extLst>
              <c:ext xmlns:c16="http://schemas.microsoft.com/office/drawing/2014/chart" uri="{C3380CC4-5D6E-409C-BE32-E72D297353CC}">
                <c16:uniqueId val="{00000015-246D-411E-9188-FA292FA1B943}"/>
              </c:ext>
            </c:extLst>
          </c:dPt>
          <c:cat>
            <c:multiLvlStrRef>
              <c:f>'F129'!$A$6:$B$128</c:f>
              <c:multiLvlStrCache>
                <c:ptCount val="12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'F129'!$C$6:$C$128</c:f>
              <c:numCache>
                <c:formatCode>#,##0</c:formatCode>
                <c:ptCount val="123"/>
                <c:pt idx="0">
                  <c:v>6343</c:v>
                </c:pt>
                <c:pt idx="1">
                  <c:v>6318</c:v>
                </c:pt>
                <c:pt idx="2">
                  <c:v>6647</c:v>
                </c:pt>
                <c:pt idx="3">
                  <c:v>6479</c:v>
                </c:pt>
                <c:pt idx="4">
                  <c:v>6949</c:v>
                </c:pt>
                <c:pt idx="5">
                  <c:v>6766</c:v>
                </c:pt>
                <c:pt idx="6">
                  <c:v>6997</c:v>
                </c:pt>
                <c:pt idx="7">
                  <c:v>7960</c:v>
                </c:pt>
                <c:pt idx="8">
                  <c:v>7340</c:v>
                </c:pt>
                <c:pt idx="9">
                  <c:v>7398</c:v>
                </c:pt>
                <c:pt idx="10">
                  <c:v>7281</c:v>
                </c:pt>
                <c:pt idx="11">
                  <c:v>5672</c:v>
                </c:pt>
                <c:pt idx="12">
                  <c:v>6130</c:v>
                </c:pt>
                <c:pt idx="13">
                  <c:v>6660</c:v>
                </c:pt>
                <c:pt idx="14">
                  <c:v>7617</c:v>
                </c:pt>
                <c:pt idx="15">
                  <c:v>8011</c:v>
                </c:pt>
                <c:pt idx="16">
                  <c:v>7966</c:v>
                </c:pt>
                <c:pt idx="17">
                  <c:v>7292</c:v>
                </c:pt>
                <c:pt idx="18">
                  <c:v>7404</c:v>
                </c:pt>
                <c:pt idx="19">
                  <c:v>7866</c:v>
                </c:pt>
                <c:pt idx="20">
                  <c:v>7767</c:v>
                </c:pt>
                <c:pt idx="21">
                  <c:v>8436</c:v>
                </c:pt>
                <c:pt idx="22">
                  <c:v>7381</c:v>
                </c:pt>
                <c:pt idx="23">
                  <c:v>7176</c:v>
                </c:pt>
                <c:pt idx="24">
                  <c:v>7170</c:v>
                </c:pt>
                <c:pt idx="25">
                  <c:v>7843</c:v>
                </c:pt>
                <c:pt idx="26">
                  <c:v>8899</c:v>
                </c:pt>
                <c:pt idx="27">
                  <c:v>8889</c:v>
                </c:pt>
                <c:pt idx="28">
                  <c:v>8822</c:v>
                </c:pt>
                <c:pt idx="29">
                  <c:v>8691</c:v>
                </c:pt>
                <c:pt idx="30">
                  <c:v>9526</c:v>
                </c:pt>
                <c:pt idx="31">
                  <c:v>9440</c:v>
                </c:pt>
                <c:pt idx="32">
                  <c:v>9790</c:v>
                </c:pt>
                <c:pt idx="33">
                  <c:v>9425</c:v>
                </c:pt>
                <c:pt idx="34">
                  <c:v>9000</c:v>
                </c:pt>
                <c:pt idx="35">
                  <c:v>8816</c:v>
                </c:pt>
                <c:pt idx="36">
                  <c:v>8680</c:v>
                </c:pt>
                <c:pt idx="37">
                  <c:v>9921</c:v>
                </c:pt>
                <c:pt idx="38">
                  <c:v>9962</c:v>
                </c:pt>
                <c:pt idx="39">
                  <c:v>10438</c:v>
                </c:pt>
                <c:pt idx="40">
                  <c:v>10693</c:v>
                </c:pt>
                <c:pt idx="41">
                  <c:v>10732</c:v>
                </c:pt>
                <c:pt idx="42">
                  <c:v>10104</c:v>
                </c:pt>
                <c:pt idx="43">
                  <c:v>10575</c:v>
                </c:pt>
                <c:pt idx="44">
                  <c:v>10702</c:v>
                </c:pt>
                <c:pt idx="45">
                  <c:v>11189</c:v>
                </c:pt>
                <c:pt idx="46">
                  <c:v>10990</c:v>
                </c:pt>
                <c:pt idx="47">
                  <c:v>9641</c:v>
                </c:pt>
                <c:pt idx="48">
                  <c:v>9282</c:v>
                </c:pt>
                <c:pt idx="49">
                  <c:v>10916</c:v>
                </c:pt>
                <c:pt idx="50">
                  <c:v>12170</c:v>
                </c:pt>
                <c:pt idx="51">
                  <c:v>9958</c:v>
                </c:pt>
                <c:pt idx="52">
                  <c:v>11443</c:v>
                </c:pt>
                <c:pt idx="53">
                  <c:v>11190</c:v>
                </c:pt>
                <c:pt idx="54">
                  <c:v>10250</c:v>
                </c:pt>
                <c:pt idx="55">
                  <c:v>10998</c:v>
                </c:pt>
                <c:pt idx="56">
                  <c:v>10862</c:v>
                </c:pt>
                <c:pt idx="57">
                  <c:v>11198</c:v>
                </c:pt>
                <c:pt idx="58">
                  <c:v>11291</c:v>
                </c:pt>
                <c:pt idx="59">
                  <c:v>10062</c:v>
                </c:pt>
                <c:pt idx="60">
                  <c:v>11384</c:v>
                </c:pt>
                <c:pt idx="61">
                  <c:v>10934</c:v>
                </c:pt>
                <c:pt idx="62">
                  <c:v>12720</c:v>
                </c:pt>
                <c:pt idx="63">
                  <c:v>12177</c:v>
                </c:pt>
                <c:pt idx="64">
                  <c:v>13045</c:v>
                </c:pt>
                <c:pt idx="65">
                  <c:v>12731</c:v>
                </c:pt>
                <c:pt idx="66">
                  <c:v>12055</c:v>
                </c:pt>
                <c:pt idx="67">
                  <c:v>12738</c:v>
                </c:pt>
                <c:pt idx="68">
                  <c:v>12214</c:v>
                </c:pt>
                <c:pt idx="69">
                  <c:v>12324</c:v>
                </c:pt>
                <c:pt idx="70">
                  <c:v>12282</c:v>
                </c:pt>
                <c:pt idx="71">
                  <c:v>11489</c:v>
                </c:pt>
                <c:pt idx="72">
                  <c:v>12328</c:v>
                </c:pt>
                <c:pt idx="73">
                  <c:v>12668</c:v>
                </c:pt>
                <c:pt idx="74">
                  <c:v>14391</c:v>
                </c:pt>
                <c:pt idx="75">
                  <c:v>13205</c:v>
                </c:pt>
                <c:pt idx="76">
                  <c:v>14267</c:v>
                </c:pt>
                <c:pt idx="77">
                  <c:v>13745</c:v>
                </c:pt>
                <c:pt idx="78">
                  <c:v>13646</c:v>
                </c:pt>
                <c:pt idx="79">
                  <c:v>13964</c:v>
                </c:pt>
                <c:pt idx="80">
                  <c:v>13752</c:v>
                </c:pt>
                <c:pt idx="81">
                  <c:v>13847</c:v>
                </c:pt>
                <c:pt idx="82">
                  <c:v>13327</c:v>
                </c:pt>
                <c:pt idx="83">
                  <c:v>11471</c:v>
                </c:pt>
                <c:pt idx="84">
                  <c:v>11126</c:v>
                </c:pt>
                <c:pt idx="85">
                  <c:v>11308</c:v>
                </c:pt>
                <c:pt idx="86">
                  <c:v>13109</c:v>
                </c:pt>
                <c:pt idx="87">
                  <c:v>9902</c:v>
                </c:pt>
                <c:pt idx="88">
                  <c:v>8924</c:v>
                </c:pt>
                <c:pt idx="89">
                  <c:v>11498</c:v>
                </c:pt>
                <c:pt idx="90">
                  <c:v>13446</c:v>
                </c:pt>
                <c:pt idx="91">
                  <c:v>12841</c:v>
                </c:pt>
                <c:pt idx="92">
                  <c:v>13362</c:v>
                </c:pt>
                <c:pt idx="93">
                  <c:v>13386</c:v>
                </c:pt>
                <c:pt idx="94">
                  <c:v>12857</c:v>
                </c:pt>
                <c:pt idx="95">
                  <c:v>12287</c:v>
                </c:pt>
                <c:pt idx="96">
                  <c:v>11979</c:v>
                </c:pt>
                <c:pt idx="97">
                  <c:v>12826</c:v>
                </c:pt>
                <c:pt idx="98">
                  <c:v>14660</c:v>
                </c:pt>
                <c:pt idx="99">
                  <c:v>13895</c:v>
                </c:pt>
                <c:pt idx="100">
                  <c:v>13135</c:v>
                </c:pt>
                <c:pt idx="101">
                  <c:v>13886</c:v>
                </c:pt>
                <c:pt idx="102">
                  <c:v>14796</c:v>
                </c:pt>
                <c:pt idx="103">
                  <c:v>13870</c:v>
                </c:pt>
                <c:pt idx="104">
                  <c:v>13236</c:v>
                </c:pt>
                <c:pt idx="105">
                  <c:v>14610</c:v>
                </c:pt>
                <c:pt idx="106">
                  <c:v>14774</c:v>
                </c:pt>
                <c:pt idx="107">
                  <c:v>14421</c:v>
                </c:pt>
                <c:pt idx="108">
                  <c:v>14235</c:v>
                </c:pt>
                <c:pt idx="109">
                  <c:v>15137</c:v>
                </c:pt>
                <c:pt idx="110">
                  <c:v>15947</c:v>
                </c:pt>
                <c:pt idx="111">
                  <c:v>15224</c:v>
                </c:pt>
                <c:pt idx="112">
                  <c:v>16284</c:v>
                </c:pt>
                <c:pt idx="113">
                  <c:v>16104</c:v>
                </c:pt>
                <c:pt idx="114">
                  <c:v>16716</c:v>
                </c:pt>
                <c:pt idx="115">
                  <c:v>17383</c:v>
                </c:pt>
                <c:pt idx="116">
                  <c:v>17426</c:v>
                </c:pt>
                <c:pt idx="117">
                  <c:v>16773</c:v>
                </c:pt>
                <c:pt idx="118">
                  <c:v>16641</c:v>
                </c:pt>
                <c:pt idx="119">
                  <c:v>17420</c:v>
                </c:pt>
                <c:pt idx="120">
                  <c:v>16528</c:v>
                </c:pt>
                <c:pt idx="121">
                  <c:v>16345</c:v>
                </c:pt>
                <c:pt idx="122">
                  <c:v>18302</c:v>
                </c:pt>
              </c:numCache>
            </c:numRef>
          </c:val>
          <c:extLst>
            <c:ext xmlns:c16="http://schemas.microsoft.com/office/drawing/2014/chart" uri="{C3380CC4-5D6E-409C-BE32-E72D297353CC}">
              <c16:uniqueId val="{00000016-246D-411E-9188-FA292FA1B943}"/>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'F129'!$D$5</c:f>
              <c:strCache>
                <c:ptCount val="1"/>
                <c:pt idx="0">
                  <c:v>Promedio</c:v>
                </c:pt>
              </c:strCache>
            </c:strRef>
          </c:tx>
          <c:spPr>
            <a:ln w="28575" cap="rnd">
              <a:solidFill>
                <a:srgbClr val="B69630"/>
              </a:solidFill>
              <a:round/>
            </a:ln>
            <a:effectLst/>
          </c:spPr>
          <c:marker>
            <c:symbol val="none"/>
          </c:marker>
          <c:cat>
            <c:multiLvlStrRef>
              <c:f>'F129'!$A$6:$B$128</c:f>
              <c:multiLvlStrCache>
                <c:ptCount val="12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'F129'!$D$6:$D$128</c:f>
              <c:numCache>
                <c:formatCode>#,##0</c:formatCode>
                <c:ptCount val="123"/>
                <c:pt idx="0">
                  <c:v>6644</c:v>
                </c:pt>
                <c:pt idx="1">
                  <c:v>6655</c:v>
                </c:pt>
                <c:pt idx="2">
                  <c:v>6608</c:v>
                </c:pt>
                <c:pt idx="3">
                  <c:v>6598</c:v>
                </c:pt>
                <c:pt idx="4">
                  <c:v>6624</c:v>
                </c:pt>
                <c:pt idx="5">
                  <c:v>6629</c:v>
                </c:pt>
                <c:pt idx="6">
                  <c:v>6655</c:v>
                </c:pt>
                <c:pt idx="7">
                  <c:v>6751</c:v>
                </c:pt>
                <c:pt idx="8">
                  <c:v>6821</c:v>
                </c:pt>
                <c:pt idx="9">
                  <c:v>6820</c:v>
                </c:pt>
                <c:pt idx="10">
                  <c:v>6820</c:v>
                </c:pt>
                <c:pt idx="11">
                  <c:v>6846</c:v>
                </c:pt>
                <c:pt idx="12">
                  <c:v>6828</c:v>
                </c:pt>
                <c:pt idx="13">
                  <c:v>6857</c:v>
                </c:pt>
                <c:pt idx="14">
                  <c:v>6938</c:v>
                </c:pt>
                <c:pt idx="15">
                  <c:v>7065</c:v>
                </c:pt>
                <c:pt idx="16">
                  <c:v>7150</c:v>
                </c:pt>
                <c:pt idx="17">
                  <c:v>7194</c:v>
                </c:pt>
                <c:pt idx="18">
                  <c:v>7228</c:v>
                </c:pt>
                <c:pt idx="19">
                  <c:v>7220</c:v>
                </c:pt>
                <c:pt idx="20">
                  <c:v>7255</c:v>
                </c:pt>
                <c:pt idx="21">
                  <c:v>7342</c:v>
                </c:pt>
                <c:pt idx="22">
                  <c:v>7350</c:v>
                </c:pt>
                <c:pt idx="23">
                  <c:v>7476</c:v>
                </c:pt>
                <c:pt idx="24">
                  <c:v>7562</c:v>
                </c:pt>
                <c:pt idx="25">
                  <c:v>7661</c:v>
                </c:pt>
                <c:pt idx="26">
                  <c:v>7767</c:v>
                </c:pt>
                <c:pt idx="27">
                  <c:v>7841</c:v>
                </c:pt>
                <c:pt idx="28">
                  <c:v>7912</c:v>
                </c:pt>
                <c:pt idx="29">
                  <c:v>8029</c:v>
                </c:pt>
                <c:pt idx="30">
                  <c:v>8205</c:v>
                </c:pt>
                <c:pt idx="31">
                  <c:v>8337</c:v>
                </c:pt>
                <c:pt idx="32">
                  <c:v>8505</c:v>
                </c:pt>
                <c:pt idx="33">
                  <c:v>8588</c:v>
                </c:pt>
                <c:pt idx="34">
                  <c:v>8723</c:v>
                </c:pt>
                <c:pt idx="35">
                  <c:v>8859</c:v>
                </c:pt>
                <c:pt idx="36">
                  <c:v>8985</c:v>
                </c:pt>
                <c:pt idx="37">
                  <c:v>9158</c:v>
                </c:pt>
                <c:pt idx="38">
                  <c:v>9247</c:v>
                </c:pt>
                <c:pt idx="39">
                  <c:v>9376</c:v>
                </c:pt>
                <c:pt idx="40">
                  <c:v>9532</c:v>
                </c:pt>
                <c:pt idx="41">
                  <c:v>9702</c:v>
                </c:pt>
                <c:pt idx="42">
                  <c:v>9750</c:v>
                </c:pt>
                <c:pt idx="43">
                  <c:v>9845</c:v>
                </c:pt>
                <c:pt idx="44">
                  <c:v>9921</c:v>
                </c:pt>
                <c:pt idx="45">
                  <c:v>10068</c:v>
                </c:pt>
                <c:pt idx="46">
                  <c:v>10234</c:v>
                </c:pt>
                <c:pt idx="47">
                  <c:v>10302</c:v>
                </c:pt>
                <c:pt idx="48">
                  <c:v>10353</c:v>
                </c:pt>
                <c:pt idx="49">
                  <c:v>10435</c:v>
                </c:pt>
                <c:pt idx="50">
                  <c:v>10619</c:v>
                </c:pt>
                <c:pt idx="51">
                  <c:v>10579</c:v>
                </c:pt>
                <c:pt idx="52">
                  <c:v>10642</c:v>
                </c:pt>
                <c:pt idx="53">
                  <c:v>10680</c:v>
                </c:pt>
                <c:pt idx="54">
                  <c:v>10692</c:v>
                </c:pt>
                <c:pt idx="55">
                  <c:v>10727</c:v>
                </c:pt>
                <c:pt idx="56">
                  <c:v>10741</c:v>
                </c:pt>
                <c:pt idx="57">
                  <c:v>10741</c:v>
                </c:pt>
                <c:pt idx="58">
                  <c:v>10767</c:v>
                </c:pt>
                <c:pt idx="59">
                  <c:v>10802</c:v>
                </c:pt>
                <c:pt idx="60">
                  <c:v>10977</c:v>
                </c:pt>
                <c:pt idx="61">
                  <c:v>10978</c:v>
                </c:pt>
                <c:pt idx="62">
                  <c:v>11024</c:v>
                </c:pt>
                <c:pt idx="63">
                  <c:v>11209</c:v>
                </c:pt>
                <c:pt idx="64">
                  <c:v>11343</c:v>
                </c:pt>
                <c:pt idx="65">
                  <c:v>11471</c:v>
                </c:pt>
                <c:pt idx="66">
                  <c:v>11622</c:v>
                </c:pt>
                <c:pt idx="67">
                  <c:v>11767</c:v>
                </c:pt>
                <c:pt idx="68">
                  <c:v>11879</c:v>
                </c:pt>
                <c:pt idx="69">
                  <c:v>11973</c:v>
                </c:pt>
                <c:pt idx="70">
                  <c:v>12056</c:v>
                </c:pt>
                <c:pt idx="71">
                  <c:v>12174</c:v>
                </c:pt>
                <c:pt idx="72">
                  <c:v>12253</c:v>
                </c:pt>
                <c:pt idx="73">
                  <c:v>12398</c:v>
                </c:pt>
                <c:pt idx="74">
                  <c:v>12537</c:v>
                </c:pt>
                <c:pt idx="75">
                  <c:v>12623</c:v>
                </c:pt>
                <c:pt idx="76">
                  <c:v>12724</c:v>
                </c:pt>
                <c:pt idx="77">
                  <c:v>12809</c:v>
                </c:pt>
                <c:pt idx="78">
                  <c:v>12941</c:v>
                </c:pt>
                <c:pt idx="79">
                  <c:v>13044</c:v>
                </c:pt>
                <c:pt idx="80">
                  <c:v>13172</c:v>
                </c:pt>
                <c:pt idx="81">
                  <c:v>13299</c:v>
                </c:pt>
                <c:pt idx="82">
                  <c:v>13386</c:v>
                </c:pt>
                <c:pt idx="83">
                  <c:v>13384</c:v>
                </c:pt>
                <c:pt idx="84">
                  <c:v>13284</c:v>
                </c:pt>
                <c:pt idx="85">
                  <c:v>13171</c:v>
                </c:pt>
                <c:pt idx="86">
                  <c:v>13064</c:v>
                </c:pt>
                <c:pt idx="87">
                  <c:v>12789</c:v>
                </c:pt>
                <c:pt idx="88">
                  <c:v>12344</c:v>
                </c:pt>
                <c:pt idx="89">
                  <c:v>12156</c:v>
                </c:pt>
                <c:pt idx="90">
                  <c:v>12140</c:v>
                </c:pt>
                <c:pt idx="91">
                  <c:v>12046</c:v>
                </c:pt>
                <c:pt idx="92">
                  <c:v>12014</c:v>
                </c:pt>
                <c:pt idx="93">
                  <c:v>11975</c:v>
                </c:pt>
                <c:pt idx="94">
                  <c:v>11936</c:v>
                </c:pt>
                <c:pt idx="95">
                  <c:v>12004</c:v>
                </c:pt>
                <c:pt idx="96">
                  <c:v>12075</c:v>
                </c:pt>
                <c:pt idx="97">
                  <c:v>12202</c:v>
                </c:pt>
                <c:pt idx="98">
                  <c:v>12331</c:v>
                </c:pt>
                <c:pt idx="99">
                  <c:v>12663</c:v>
                </c:pt>
                <c:pt idx="100">
                  <c:v>13014</c:v>
                </c:pt>
                <c:pt idx="101">
                  <c:v>13213</c:v>
                </c:pt>
                <c:pt idx="102">
                  <c:v>13326</c:v>
                </c:pt>
                <c:pt idx="103">
                  <c:v>13411</c:v>
                </c:pt>
                <c:pt idx="104">
                  <c:v>13401</c:v>
                </c:pt>
                <c:pt idx="105">
                  <c:v>13503</c:v>
                </c:pt>
                <c:pt idx="106">
                  <c:v>13663</c:v>
                </c:pt>
                <c:pt idx="107">
                  <c:v>13841</c:v>
                </c:pt>
                <c:pt idx="108">
                  <c:v>14029</c:v>
                </c:pt>
                <c:pt idx="109">
                  <c:v>14221</c:v>
                </c:pt>
                <c:pt idx="110">
                  <c:v>14328</c:v>
                </c:pt>
                <c:pt idx="111">
                  <c:v>14439</c:v>
                </c:pt>
                <c:pt idx="112">
                  <c:v>14702</c:v>
                </c:pt>
                <c:pt idx="113">
                  <c:v>14886</c:v>
                </c:pt>
                <c:pt idx="114">
                  <c:v>15047</c:v>
                </c:pt>
                <c:pt idx="115">
                  <c:v>15339</c:v>
                </c:pt>
                <c:pt idx="116">
                  <c:v>15688</c:v>
                </c:pt>
                <c:pt idx="117">
                  <c:v>15869</c:v>
                </c:pt>
                <c:pt idx="118">
                  <c:v>16024</c:v>
                </c:pt>
                <c:pt idx="119">
                  <c:v>16274</c:v>
                </c:pt>
                <c:pt idx="120">
                  <c:v>16465</c:v>
                </c:pt>
                <c:pt idx="121">
                  <c:v>16566</c:v>
                </c:pt>
                <c:pt idx="122">
                  <c:v>16762</c:v>
                </c:pt>
              </c:numCache>
            </c:numRef>
          </c:val>
          <c:smooth val="0"/>
          <c:extLst>
            <c:ext xmlns:c16="http://schemas.microsoft.com/office/drawing/2014/chart" uri="{C3380CC4-5D6E-409C-BE32-E72D297353CC}">
              <c16:uniqueId val="{00000017-246D-411E-9188-FA292FA1B943}"/>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'F130'!$C$5</c:f>
              <c:strCache>
                <c:ptCount val="1"/>
                <c:pt idx="0">
                  <c:v>Exportaciones</c:v>
                </c:pt>
              </c:strCache>
            </c:strRef>
          </c:tx>
          <c:spPr>
            <a:solidFill>
              <a:srgbClr val="C9D0D6"/>
            </a:solidFill>
            <a:ln>
              <a:noFill/>
            </a:ln>
            <a:effectLst/>
          </c:spPr>
          <c:invertIfNegative val="0"/>
          <c:dPt>
            <c:idx val="2"/>
            <c:invertIfNegative val="0"/>
            <c:bubble3D val="0"/>
            <c:spPr>
              <a:solidFill>
                <a:srgbClr val="7C878E"/>
              </a:solidFill>
              <a:ln>
                <a:noFill/>
              </a:ln>
              <a:effectLst/>
            </c:spPr>
            <c:extLst>
              <c:ext xmlns:c16="http://schemas.microsoft.com/office/drawing/2014/chart" uri="{C3380CC4-5D6E-409C-BE32-E72D297353CC}">
                <c16:uniqueId val="{00000001-BD6C-4B98-B7F1-D34169183179}"/>
              </c:ext>
            </c:extLst>
          </c:dPt>
          <c:dPt>
            <c:idx val="14"/>
            <c:invertIfNegative val="0"/>
            <c:bubble3D val="0"/>
            <c:spPr>
              <a:solidFill>
                <a:srgbClr val="7C878E"/>
              </a:solidFill>
              <a:ln>
                <a:noFill/>
              </a:ln>
              <a:effectLst/>
            </c:spPr>
            <c:extLst>
              <c:ext xmlns:c16="http://schemas.microsoft.com/office/drawing/2014/chart" uri="{C3380CC4-5D6E-409C-BE32-E72D297353CC}">
                <c16:uniqueId val="{00000003-BD6C-4B98-B7F1-D34169183179}"/>
              </c:ext>
            </c:extLst>
          </c:dPt>
          <c:dPt>
            <c:idx val="26"/>
            <c:invertIfNegative val="0"/>
            <c:bubble3D val="0"/>
            <c:spPr>
              <a:solidFill>
                <a:srgbClr val="7C878E"/>
              </a:solidFill>
              <a:ln>
                <a:noFill/>
              </a:ln>
              <a:effectLst/>
            </c:spPr>
            <c:extLst>
              <c:ext xmlns:c16="http://schemas.microsoft.com/office/drawing/2014/chart" uri="{C3380CC4-5D6E-409C-BE32-E72D297353CC}">
                <c16:uniqueId val="{00000005-BD6C-4B98-B7F1-D34169183179}"/>
              </c:ext>
            </c:extLst>
          </c:dPt>
          <c:dPt>
            <c:idx val="38"/>
            <c:invertIfNegative val="0"/>
            <c:bubble3D val="0"/>
            <c:spPr>
              <a:solidFill>
                <a:srgbClr val="7C878E"/>
              </a:solidFill>
              <a:ln>
                <a:noFill/>
              </a:ln>
              <a:effectLst/>
            </c:spPr>
            <c:extLst>
              <c:ext xmlns:c16="http://schemas.microsoft.com/office/drawing/2014/chart" uri="{C3380CC4-5D6E-409C-BE32-E72D297353CC}">
                <c16:uniqueId val="{00000007-BD6C-4B98-B7F1-D34169183179}"/>
              </c:ext>
            </c:extLst>
          </c:dPt>
          <c:dPt>
            <c:idx val="50"/>
            <c:invertIfNegative val="0"/>
            <c:bubble3D val="0"/>
            <c:spPr>
              <a:solidFill>
                <a:srgbClr val="7C878E"/>
              </a:solidFill>
              <a:ln>
                <a:noFill/>
              </a:ln>
              <a:effectLst/>
            </c:spPr>
            <c:extLst>
              <c:ext xmlns:c16="http://schemas.microsoft.com/office/drawing/2014/chart" uri="{C3380CC4-5D6E-409C-BE32-E72D297353CC}">
                <c16:uniqueId val="{00000009-BD6C-4B98-B7F1-D34169183179}"/>
              </c:ext>
            </c:extLst>
          </c:dPt>
          <c:dPt>
            <c:idx val="62"/>
            <c:invertIfNegative val="0"/>
            <c:bubble3D val="0"/>
            <c:spPr>
              <a:solidFill>
                <a:srgbClr val="7C878E"/>
              </a:solidFill>
              <a:ln>
                <a:noFill/>
              </a:ln>
              <a:effectLst/>
            </c:spPr>
            <c:extLst>
              <c:ext xmlns:c16="http://schemas.microsoft.com/office/drawing/2014/chart" uri="{C3380CC4-5D6E-409C-BE32-E72D297353CC}">
                <c16:uniqueId val="{0000000B-BD6C-4B98-B7F1-D34169183179}"/>
              </c:ext>
            </c:extLst>
          </c:dPt>
          <c:dPt>
            <c:idx val="74"/>
            <c:invertIfNegative val="0"/>
            <c:bubble3D val="0"/>
            <c:spPr>
              <a:solidFill>
                <a:srgbClr val="7C878E"/>
              </a:solidFill>
              <a:ln>
                <a:noFill/>
              </a:ln>
              <a:effectLst/>
            </c:spPr>
            <c:extLst>
              <c:ext xmlns:c16="http://schemas.microsoft.com/office/drawing/2014/chart" uri="{C3380CC4-5D6E-409C-BE32-E72D297353CC}">
                <c16:uniqueId val="{0000000D-BD6C-4B98-B7F1-D34169183179}"/>
              </c:ext>
            </c:extLst>
          </c:dPt>
          <c:dPt>
            <c:idx val="86"/>
            <c:invertIfNegative val="0"/>
            <c:bubble3D val="0"/>
            <c:spPr>
              <a:solidFill>
                <a:srgbClr val="7C878E"/>
              </a:solidFill>
              <a:ln>
                <a:noFill/>
              </a:ln>
              <a:effectLst/>
            </c:spPr>
            <c:extLst>
              <c:ext xmlns:c16="http://schemas.microsoft.com/office/drawing/2014/chart" uri="{C3380CC4-5D6E-409C-BE32-E72D297353CC}">
                <c16:uniqueId val="{0000000F-BD6C-4B98-B7F1-D34169183179}"/>
              </c:ext>
            </c:extLst>
          </c:dPt>
          <c:dPt>
            <c:idx val="98"/>
            <c:invertIfNegative val="0"/>
            <c:bubble3D val="0"/>
            <c:spPr>
              <a:solidFill>
                <a:srgbClr val="7C878E"/>
              </a:solidFill>
              <a:ln>
                <a:noFill/>
              </a:ln>
              <a:effectLst/>
            </c:spPr>
            <c:extLst>
              <c:ext xmlns:c16="http://schemas.microsoft.com/office/drawing/2014/chart" uri="{C3380CC4-5D6E-409C-BE32-E72D297353CC}">
                <c16:uniqueId val="{00000011-BD6C-4B98-B7F1-D34169183179}"/>
              </c:ext>
            </c:extLst>
          </c:dPt>
          <c:dPt>
            <c:idx val="110"/>
            <c:invertIfNegative val="0"/>
            <c:bubble3D val="0"/>
            <c:spPr>
              <a:solidFill>
                <a:srgbClr val="7C878E"/>
              </a:solidFill>
              <a:ln>
                <a:noFill/>
              </a:ln>
              <a:effectLst/>
            </c:spPr>
            <c:extLst>
              <c:ext xmlns:c16="http://schemas.microsoft.com/office/drawing/2014/chart" uri="{C3380CC4-5D6E-409C-BE32-E72D297353CC}">
                <c16:uniqueId val="{00000013-BD6C-4B98-B7F1-D34169183179}"/>
              </c:ext>
            </c:extLst>
          </c:dPt>
          <c:dPt>
            <c:idx val="122"/>
            <c:invertIfNegative val="0"/>
            <c:bubble3D val="0"/>
            <c:spPr>
              <a:solidFill>
                <a:srgbClr val="FBBB27"/>
              </a:solidFill>
              <a:ln>
                <a:noFill/>
              </a:ln>
              <a:effectLst/>
            </c:spPr>
            <c:extLst>
              <c:ext xmlns:c16="http://schemas.microsoft.com/office/drawing/2014/chart" uri="{C3380CC4-5D6E-409C-BE32-E72D297353CC}">
                <c16:uniqueId val="{00000015-BD6C-4B98-B7F1-D34169183179}"/>
              </c:ext>
            </c:extLst>
          </c:dPt>
          <c:cat>
            <c:multiLvlStrRef>
              <c:f>'F130'!$A$6:$B$128</c:f>
              <c:multiLvlStrCache>
                <c:ptCount val="12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'F130'!$C$6:$C$128</c:f>
              <c:numCache>
                <c:formatCode>#,##0</c:formatCode>
                <c:ptCount val="123"/>
                <c:pt idx="0">
                  <c:v>652</c:v>
                </c:pt>
                <c:pt idx="1">
                  <c:v>636</c:v>
                </c:pt>
                <c:pt idx="2">
                  <c:v>1033</c:v>
                </c:pt>
                <c:pt idx="3">
                  <c:v>753</c:v>
                </c:pt>
                <c:pt idx="4">
                  <c:v>809</c:v>
                </c:pt>
                <c:pt idx="5">
                  <c:v>548</c:v>
                </c:pt>
                <c:pt idx="6">
                  <c:v>358</c:v>
                </c:pt>
                <c:pt idx="7">
                  <c:v>393</c:v>
                </c:pt>
                <c:pt idx="8">
                  <c:v>438</c:v>
                </c:pt>
                <c:pt idx="9">
                  <c:v>484</c:v>
                </c:pt>
                <c:pt idx="10">
                  <c:v>474</c:v>
                </c:pt>
                <c:pt idx="11">
                  <c:v>624</c:v>
                </c:pt>
                <c:pt idx="12">
                  <c:v>699</c:v>
                </c:pt>
                <c:pt idx="13">
                  <c:v>840</c:v>
                </c:pt>
                <c:pt idx="14">
                  <c:v>939</c:v>
                </c:pt>
                <c:pt idx="15">
                  <c:v>1027</c:v>
                </c:pt>
                <c:pt idx="16">
                  <c:v>828</c:v>
                </c:pt>
                <c:pt idx="17">
                  <c:v>736</c:v>
                </c:pt>
                <c:pt idx="18">
                  <c:v>595</c:v>
                </c:pt>
                <c:pt idx="19">
                  <c:v>559</c:v>
                </c:pt>
                <c:pt idx="20">
                  <c:v>520</c:v>
                </c:pt>
                <c:pt idx="21">
                  <c:v>611</c:v>
                </c:pt>
                <c:pt idx="22">
                  <c:v>644</c:v>
                </c:pt>
                <c:pt idx="23">
                  <c:v>783</c:v>
                </c:pt>
                <c:pt idx="24">
                  <c:v>691</c:v>
                </c:pt>
                <c:pt idx="25">
                  <c:v>721</c:v>
                </c:pt>
                <c:pt idx="26">
                  <c:v>755</c:v>
                </c:pt>
                <c:pt idx="27">
                  <c:v>828</c:v>
                </c:pt>
                <c:pt idx="28">
                  <c:v>882</c:v>
                </c:pt>
                <c:pt idx="29">
                  <c:v>824</c:v>
                </c:pt>
                <c:pt idx="30">
                  <c:v>649</c:v>
                </c:pt>
                <c:pt idx="31">
                  <c:v>594</c:v>
                </c:pt>
                <c:pt idx="32">
                  <c:v>663</c:v>
                </c:pt>
                <c:pt idx="33">
                  <c:v>617</c:v>
                </c:pt>
                <c:pt idx="34">
                  <c:v>715</c:v>
                </c:pt>
                <c:pt idx="35">
                  <c:v>744</c:v>
                </c:pt>
                <c:pt idx="36">
                  <c:v>711</c:v>
                </c:pt>
                <c:pt idx="37">
                  <c:v>745</c:v>
                </c:pt>
                <c:pt idx="38">
                  <c:v>843</c:v>
                </c:pt>
                <c:pt idx="39">
                  <c:v>874</c:v>
                </c:pt>
                <c:pt idx="40">
                  <c:v>894</c:v>
                </c:pt>
                <c:pt idx="41">
                  <c:v>802</c:v>
                </c:pt>
                <c:pt idx="42">
                  <c:v>570</c:v>
                </c:pt>
                <c:pt idx="43">
                  <c:v>561</c:v>
                </c:pt>
                <c:pt idx="44">
                  <c:v>623</c:v>
                </c:pt>
                <c:pt idx="45">
                  <c:v>635</c:v>
                </c:pt>
                <c:pt idx="46">
                  <c:v>590</c:v>
                </c:pt>
                <c:pt idx="47">
                  <c:v>675</c:v>
                </c:pt>
                <c:pt idx="48">
                  <c:v>645</c:v>
                </c:pt>
                <c:pt idx="49">
                  <c:v>871</c:v>
                </c:pt>
                <c:pt idx="50">
                  <c:v>1039</c:v>
                </c:pt>
                <c:pt idx="51">
                  <c:v>992</c:v>
                </c:pt>
                <c:pt idx="52">
                  <c:v>1045</c:v>
                </c:pt>
                <c:pt idx="53">
                  <c:v>949</c:v>
                </c:pt>
                <c:pt idx="54">
                  <c:v>754</c:v>
                </c:pt>
                <c:pt idx="55">
                  <c:v>691</c:v>
                </c:pt>
                <c:pt idx="56">
                  <c:v>759</c:v>
                </c:pt>
                <c:pt idx="57">
                  <c:v>885</c:v>
                </c:pt>
                <c:pt idx="58">
                  <c:v>959</c:v>
                </c:pt>
                <c:pt idx="59">
                  <c:v>1129</c:v>
                </c:pt>
                <c:pt idx="60">
                  <c:v>980</c:v>
                </c:pt>
                <c:pt idx="61">
                  <c:v>983</c:v>
                </c:pt>
                <c:pt idx="62">
                  <c:v>986</c:v>
                </c:pt>
                <c:pt idx="63">
                  <c:v>997</c:v>
                </c:pt>
                <c:pt idx="64">
                  <c:v>990</c:v>
                </c:pt>
                <c:pt idx="65">
                  <c:v>1008</c:v>
                </c:pt>
                <c:pt idx="66">
                  <c:v>759</c:v>
                </c:pt>
                <c:pt idx="67">
                  <c:v>718</c:v>
                </c:pt>
                <c:pt idx="68">
                  <c:v>753</c:v>
                </c:pt>
                <c:pt idx="69">
                  <c:v>777</c:v>
                </c:pt>
                <c:pt idx="70">
                  <c:v>817</c:v>
                </c:pt>
                <c:pt idx="71">
                  <c:v>797</c:v>
                </c:pt>
                <c:pt idx="72">
                  <c:v>859</c:v>
                </c:pt>
                <c:pt idx="73">
                  <c:v>1083</c:v>
                </c:pt>
                <c:pt idx="74">
                  <c:v>1114</c:v>
                </c:pt>
                <c:pt idx="75">
                  <c:v>1143</c:v>
                </c:pt>
                <c:pt idx="76">
                  <c:v>1164</c:v>
                </c:pt>
                <c:pt idx="77">
                  <c:v>1145</c:v>
                </c:pt>
                <c:pt idx="78">
                  <c:v>1080</c:v>
                </c:pt>
                <c:pt idx="79">
                  <c:v>946</c:v>
                </c:pt>
                <c:pt idx="80">
                  <c:v>1021</c:v>
                </c:pt>
                <c:pt idx="81">
                  <c:v>1080</c:v>
                </c:pt>
                <c:pt idx="82">
                  <c:v>1103</c:v>
                </c:pt>
                <c:pt idx="83">
                  <c:v>1157</c:v>
                </c:pt>
                <c:pt idx="84">
                  <c:v>1173</c:v>
                </c:pt>
                <c:pt idx="85">
                  <c:v>1171</c:v>
                </c:pt>
                <c:pt idx="86">
                  <c:v>1195</c:v>
                </c:pt>
                <c:pt idx="87">
                  <c:v>1129</c:v>
                </c:pt>
                <c:pt idx="88">
                  <c:v>1189</c:v>
                </c:pt>
                <c:pt idx="89">
                  <c:v>1204</c:v>
                </c:pt>
                <c:pt idx="90">
                  <c:v>1172</c:v>
                </c:pt>
                <c:pt idx="91">
                  <c:v>1145</c:v>
                </c:pt>
                <c:pt idx="92">
                  <c:v>1189</c:v>
                </c:pt>
                <c:pt idx="93">
                  <c:v>1267</c:v>
                </c:pt>
                <c:pt idx="94">
                  <c:v>1309</c:v>
                </c:pt>
                <c:pt idx="95">
                  <c:v>1370</c:v>
                </c:pt>
                <c:pt idx="96">
                  <c:v>1433</c:v>
                </c:pt>
                <c:pt idx="97">
                  <c:v>1483</c:v>
                </c:pt>
                <c:pt idx="98">
                  <c:v>1545</c:v>
                </c:pt>
                <c:pt idx="99">
                  <c:v>1535</c:v>
                </c:pt>
                <c:pt idx="100">
                  <c:v>1580</c:v>
                </c:pt>
                <c:pt idx="101">
                  <c:v>1553</c:v>
                </c:pt>
                <c:pt idx="102">
                  <c:v>1550</c:v>
                </c:pt>
                <c:pt idx="103">
                  <c:v>1534</c:v>
                </c:pt>
                <c:pt idx="104">
                  <c:v>1527</c:v>
                </c:pt>
                <c:pt idx="105">
                  <c:v>1569</c:v>
                </c:pt>
                <c:pt idx="106">
                  <c:v>1588</c:v>
                </c:pt>
                <c:pt idx="107">
                  <c:v>1637</c:v>
                </c:pt>
                <c:pt idx="108">
                  <c:v>1645</c:v>
                </c:pt>
                <c:pt idx="109">
                  <c:v>1682</c:v>
                </c:pt>
                <c:pt idx="110">
                  <c:v>1736</c:v>
                </c:pt>
                <c:pt idx="111">
                  <c:v>1778</c:v>
                </c:pt>
                <c:pt idx="112">
                  <c:v>1791</c:v>
                </c:pt>
                <c:pt idx="113">
                  <c:v>1784</c:v>
                </c:pt>
                <c:pt idx="114">
                  <c:v>1740</c:v>
                </c:pt>
                <c:pt idx="115">
                  <c:v>1781</c:v>
                </c:pt>
                <c:pt idx="116">
                  <c:v>1792</c:v>
                </c:pt>
                <c:pt idx="117">
                  <c:v>1769</c:v>
                </c:pt>
                <c:pt idx="118">
                  <c:v>1826</c:v>
                </c:pt>
                <c:pt idx="119">
                  <c:v>1849</c:v>
                </c:pt>
                <c:pt idx="120">
                  <c:v>1879</c:v>
                </c:pt>
                <c:pt idx="121">
                  <c:v>1856</c:v>
                </c:pt>
                <c:pt idx="122">
                  <c:v>1893</c:v>
                </c:pt>
              </c:numCache>
            </c:numRef>
          </c:val>
          <c:extLst>
            <c:ext xmlns:c16="http://schemas.microsoft.com/office/drawing/2014/chart" uri="{C3380CC4-5D6E-409C-BE32-E72D297353CC}">
              <c16:uniqueId val="{00000016-BD6C-4B98-B7F1-D34169183179}"/>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'F130'!$D$5</c:f>
              <c:strCache>
                <c:ptCount val="1"/>
                <c:pt idx="0">
                  <c:v>Promedio</c:v>
                </c:pt>
              </c:strCache>
            </c:strRef>
          </c:tx>
          <c:spPr>
            <a:ln w="28575" cap="rnd">
              <a:solidFill>
                <a:srgbClr val="B69630"/>
              </a:solidFill>
              <a:round/>
            </a:ln>
            <a:effectLst/>
          </c:spPr>
          <c:marker>
            <c:symbol val="none"/>
          </c:marker>
          <c:cat>
            <c:multiLvlStrRef>
              <c:f>'F130'!$A$6:$B$128</c:f>
              <c:multiLvlStrCache>
                <c:ptCount val="12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'F130'!$D$6:$D$128</c:f>
              <c:numCache>
                <c:formatCode>#,##0</c:formatCode>
                <c:ptCount val="123"/>
                <c:pt idx="0">
                  <c:v>513</c:v>
                </c:pt>
                <c:pt idx="1">
                  <c:v>526</c:v>
                </c:pt>
                <c:pt idx="2">
                  <c:v>551</c:v>
                </c:pt>
                <c:pt idx="3">
                  <c:v>556</c:v>
                </c:pt>
                <c:pt idx="4">
                  <c:v>569</c:v>
                </c:pt>
                <c:pt idx="5">
                  <c:v>579</c:v>
                </c:pt>
                <c:pt idx="6">
                  <c:v>586</c:v>
                </c:pt>
                <c:pt idx="7">
                  <c:v>601</c:v>
                </c:pt>
                <c:pt idx="8">
                  <c:v>613</c:v>
                </c:pt>
                <c:pt idx="9">
                  <c:v>620</c:v>
                </c:pt>
                <c:pt idx="10">
                  <c:v>608</c:v>
                </c:pt>
                <c:pt idx="11">
                  <c:v>600</c:v>
                </c:pt>
                <c:pt idx="12">
                  <c:v>604</c:v>
                </c:pt>
                <c:pt idx="13">
                  <c:v>621</c:v>
                </c:pt>
                <c:pt idx="14">
                  <c:v>613</c:v>
                </c:pt>
                <c:pt idx="15">
                  <c:v>636</c:v>
                </c:pt>
                <c:pt idx="16">
                  <c:v>638</c:v>
                </c:pt>
                <c:pt idx="17">
                  <c:v>653</c:v>
                </c:pt>
                <c:pt idx="18">
                  <c:v>673</c:v>
                </c:pt>
                <c:pt idx="19">
                  <c:v>687</c:v>
                </c:pt>
                <c:pt idx="20">
                  <c:v>694</c:v>
                </c:pt>
                <c:pt idx="21">
                  <c:v>704</c:v>
                </c:pt>
                <c:pt idx="22">
                  <c:v>718</c:v>
                </c:pt>
                <c:pt idx="23">
                  <c:v>732</c:v>
                </c:pt>
                <c:pt idx="24">
                  <c:v>731</c:v>
                </c:pt>
                <c:pt idx="25">
                  <c:v>721</c:v>
                </c:pt>
                <c:pt idx="26">
                  <c:v>706</c:v>
                </c:pt>
                <c:pt idx="27">
                  <c:v>689</c:v>
                </c:pt>
                <c:pt idx="28">
                  <c:v>694</c:v>
                </c:pt>
                <c:pt idx="29">
                  <c:v>701</c:v>
                </c:pt>
                <c:pt idx="30">
                  <c:v>706</c:v>
                </c:pt>
                <c:pt idx="31">
                  <c:v>709</c:v>
                </c:pt>
                <c:pt idx="32">
                  <c:v>720</c:v>
                </c:pt>
                <c:pt idx="33">
                  <c:v>721</c:v>
                </c:pt>
                <c:pt idx="34">
                  <c:v>727</c:v>
                </c:pt>
                <c:pt idx="35">
                  <c:v>724</c:v>
                </c:pt>
                <c:pt idx="36">
                  <c:v>725</c:v>
                </c:pt>
                <c:pt idx="37">
                  <c:v>727</c:v>
                </c:pt>
                <c:pt idx="38">
                  <c:v>735</c:v>
                </c:pt>
                <c:pt idx="39">
                  <c:v>739</c:v>
                </c:pt>
                <c:pt idx="40">
                  <c:v>739</c:v>
                </c:pt>
                <c:pt idx="41">
                  <c:v>738</c:v>
                </c:pt>
                <c:pt idx="42">
                  <c:v>731</c:v>
                </c:pt>
                <c:pt idx="43">
                  <c:v>728</c:v>
                </c:pt>
                <c:pt idx="44">
                  <c:v>725</c:v>
                </c:pt>
                <c:pt idx="45">
                  <c:v>726</c:v>
                </c:pt>
                <c:pt idx="46">
                  <c:v>716</c:v>
                </c:pt>
                <c:pt idx="47">
                  <c:v>710</c:v>
                </c:pt>
                <c:pt idx="48">
                  <c:v>705</c:v>
                </c:pt>
                <c:pt idx="49">
                  <c:v>715</c:v>
                </c:pt>
                <c:pt idx="50">
                  <c:v>732</c:v>
                </c:pt>
                <c:pt idx="51">
                  <c:v>741</c:v>
                </c:pt>
                <c:pt idx="52">
                  <c:v>754</c:v>
                </c:pt>
                <c:pt idx="53">
                  <c:v>766</c:v>
                </c:pt>
                <c:pt idx="54">
                  <c:v>782</c:v>
                </c:pt>
                <c:pt idx="55">
                  <c:v>792</c:v>
                </c:pt>
                <c:pt idx="56">
                  <c:v>804</c:v>
                </c:pt>
                <c:pt idx="57">
                  <c:v>825</c:v>
                </c:pt>
                <c:pt idx="58">
                  <c:v>855</c:v>
                </c:pt>
                <c:pt idx="59">
                  <c:v>893</c:v>
                </c:pt>
                <c:pt idx="60">
                  <c:v>921</c:v>
                </c:pt>
                <c:pt idx="61">
                  <c:v>931</c:v>
                </c:pt>
                <c:pt idx="62">
                  <c:v>926</c:v>
                </c:pt>
                <c:pt idx="63">
                  <c:v>926</c:v>
                </c:pt>
                <c:pt idx="64">
                  <c:v>922</c:v>
                </c:pt>
                <c:pt idx="65">
                  <c:v>927</c:v>
                </c:pt>
                <c:pt idx="66">
                  <c:v>927</c:v>
                </c:pt>
                <c:pt idx="67">
                  <c:v>930</c:v>
                </c:pt>
                <c:pt idx="68">
                  <c:v>929</c:v>
                </c:pt>
                <c:pt idx="69">
                  <c:v>920</c:v>
                </c:pt>
                <c:pt idx="70">
                  <c:v>908</c:v>
                </c:pt>
                <c:pt idx="71">
                  <c:v>880</c:v>
                </c:pt>
                <c:pt idx="72">
                  <c:v>870</c:v>
                </c:pt>
                <c:pt idx="73">
                  <c:v>879</c:v>
                </c:pt>
                <c:pt idx="74">
                  <c:v>889</c:v>
                </c:pt>
                <c:pt idx="75">
                  <c:v>902</c:v>
                </c:pt>
                <c:pt idx="76">
                  <c:v>916</c:v>
                </c:pt>
                <c:pt idx="77">
                  <c:v>927</c:v>
                </c:pt>
                <c:pt idx="78">
                  <c:v>954</c:v>
                </c:pt>
                <c:pt idx="79">
                  <c:v>973</c:v>
                </c:pt>
                <c:pt idx="80">
                  <c:v>996</c:v>
                </c:pt>
                <c:pt idx="81">
                  <c:v>1021</c:v>
                </c:pt>
                <c:pt idx="82">
                  <c:v>1045</c:v>
                </c:pt>
                <c:pt idx="83">
                  <c:v>1075</c:v>
                </c:pt>
                <c:pt idx="84">
                  <c:v>1101</c:v>
                </c:pt>
                <c:pt idx="85">
                  <c:v>1108</c:v>
                </c:pt>
                <c:pt idx="86">
                  <c:v>1115</c:v>
                </c:pt>
                <c:pt idx="87">
                  <c:v>1114</c:v>
                </c:pt>
                <c:pt idx="88">
                  <c:v>1116</c:v>
                </c:pt>
                <c:pt idx="89">
                  <c:v>1121</c:v>
                </c:pt>
                <c:pt idx="90">
                  <c:v>1128</c:v>
                </c:pt>
                <c:pt idx="91">
                  <c:v>1145</c:v>
                </c:pt>
                <c:pt idx="92">
                  <c:v>1159</c:v>
                </c:pt>
                <c:pt idx="93">
                  <c:v>1175</c:v>
                </c:pt>
                <c:pt idx="94">
                  <c:v>1192</c:v>
                </c:pt>
                <c:pt idx="95">
                  <c:v>1209</c:v>
                </c:pt>
                <c:pt idx="96">
                  <c:v>1231</c:v>
                </c:pt>
                <c:pt idx="97">
                  <c:v>1257</c:v>
                </c:pt>
                <c:pt idx="98">
                  <c:v>1286</c:v>
                </c:pt>
                <c:pt idx="99">
                  <c:v>1320</c:v>
                </c:pt>
                <c:pt idx="100">
                  <c:v>1353</c:v>
                </c:pt>
                <c:pt idx="101">
                  <c:v>1382</c:v>
                </c:pt>
                <c:pt idx="102">
                  <c:v>1413</c:v>
                </c:pt>
                <c:pt idx="103">
                  <c:v>1446</c:v>
                </c:pt>
                <c:pt idx="104">
                  <c:v>1474</c:v>
                </c:pt>
                <c:pt idx="105">
                  <c:v>1499</c:v>
                </c:pt>
                <c:pt idx="106">
                  <c:v>1522</c:v>
                </c:pt>
                <c:pt idx="107">
                  <c:v>1545</c:v>
                </c:pt>
                <c:pt idx="108">
                  <c:v>1562</c:v>
                </c:pt>
                <c:pt idx="109">
                  <c:v>1579</c:v>
                </c:pt>
                <c:pt idx="110">
                  <c:v>1595</c:v>
                </c:pt>
                <c:pt idx="111">
                  <c:v>1615</c:v>
                </c:pt>
                <c:pt idx="112">
                  <c:v>1632</c:v>
                </c:pt>
                <c:pt idx="113">
                  <c:v>1652</c:v>
                </c:pt>
                <c:pt idx="114">
                  <c:v>1668</c:v>
                </c:pt>
                <c:pt idx="115">
                  <c:v>1688</c:v>
                </c:pt>
                <c:pt idx="116">
                  <c:v>1710</c:v>
                </c:pt>
                <c:pt idx="117">
                  <c:v>1727</c:v>
                </c:pt>
                <c:pt idx="118">
                  <c:v>1747</c:v>
                </c:pt>
                <c:pt idx="119">
                  <c:v>1764</c:v>
                </c:pt>
                <c:pt idx="120">
                  <c:v>1784</c:v>
                </c:pt>
                <c:pt idx="121">
                  <c:v>1798</c:v>
                </c:pt>
                <c:pt idx="122">
                  <c:v>1811</c:v>
                </c:pt>
              </c:numCache>
            </c:numRef>
          </c:val>
          <c:smooth val="0"/>
          <c:extLst>
            <c:ext xmlns:c16="http://schemas.microsoft.com/office/drawing/2014/chart" uri="{C3380CC4-5D6E-409C-BE32-E72D297353CC}">
              <c16:uniqueId val="{00000017-BD6C-4B98-B7F1-D34169183179}"/>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'F131'!$C$5</c:f>
              <c:strCache>
                <c:ptCount val="1"/>
                <c:pt idx="0">
                  <c:v>Exportaciones</c:v>
                </c:pt>
              </c:strCache>
            </c:strRef>
          </c:tx>
          <c:spPr>
            <a:solidFill>
              <a:srgbClr val="C9D0D6"/>
            </a:solidFill>
            <a:ln>
              <a:noFill/>
            </a:ln>
            <a:effectLst/>
          </c:spPr>
          <c:invertIfNegative val="0"/>
          <c:dPt>
            <c:idx val="2"/>
            <c:invertIfNegative val="0"/>
            <c:bubble3D val="0"/>
            <c:spPr>
              <a:solidFill>
                <a:srgbClr val="7C878E"/>
              </a:solidFill>
              <a:ln>
                <a:noFill/>
              </a:ln>
              <a:effectLst/>
            </c:spPr>
            <c:extLst>
              <c:ext xmlns:c16="http://schemas.microsoft.com/office/drawing/2014/chart" uri="{C3380CC4-5D6E-409C-BE32-E72D297353CC}">
                <c16:uniqueId val="{00000001-2201-449D-BD3D-442EC249D947}"/>
              </c:ext>
            </c:extLst>
          </c:dPt>
          <c:dPt>
            <c:idx val="10"/>
            <c:invertIfNegative val="0"/>
            <c:bubble3D val="0"/>
            <c:extLst>
              <c:ext xmlns:c16="http://schemas.microsoft.com/office/drawing/2014/chart" uri="{C3380CC4-5D6E-409C-BE32-E72D297353CC}">
                <c16:uniqueId val="{00000002-2201-449D-BD3D-442EC249D947}"/>
              </c:ext>
            </c:extLst>
          </c:dPt>
          <c:dPt>
            <c:idx val="11"/>
            <c:invertIfNegative val="0"/>
            <c:bubble3D val="0"/>
            <c:spPr>
              <a:solidFill>
                <a:srgbClr val="C9D0D6"/>
              </a:solidFill>
              <a:ln>
                <a:noFill/>
              </a:ln>
              <a:effectLst/>
            </c:spPr>
            <c:extLst>
              <c:ext xmlns:c16="http://schemas.microsoft.com/office/drawing/2014/chart" uri="{C3380CC4-5D6E-409C-BE32-E72D297353CC}">
                <c16:uniqueId val="{00000004-2201-449D-BD3D-442EC249D947}"/>
              </c:ext>
            </c:extLst>
          </c:dPt>
          <c:dPt>
            <c:idx val="14"/>
            <c:invertIfNegative val="0"/>
            <c:bubble3D val="0"/>
            <c:spPr>
              <a:solidFill>
                <a:srgbClr val="7C878E"/>
              </a:solidFill>
              <a:ln>
                <a:noFill/>
              </a:ln>
              <a:effectLst/>
            </c:spPr>
            <c:extLst>
              <c:ext xmlns:c16="http://schemas.microsoft.com/office/drawing/2014/chart" uri="{C3380CC4-5D6E-409C-BE32-E72D297353CC}">
                <c16:uniqueId val="{00000006-2201-449D-BD3D-442EC249D947}"/>
              </c:ext>
            </c:extLst>
          </c:dPt>
          <c:dPt>
            <c:idx val="22"/>
            <c:invertIfNegative val="0"/>
            <c:bubble3D val="0"/>
            <c:extLst>
              <c:ext xmlns:c16="http://schemas.microsoft.com/office/drawing/2014/chart" uri="{C3380CC4-5D6E-409C-BE32-E72D297353CC}">
                <c16:uniqueId val="{00000007-2201-449D-BD3D-442EC249D947}"/>
              </c:ext>
            </c:extLst>
          </c:dPt>
          <c:dPt>
            <c:idx val="23"/>
            <c:invertIfNegative val="0"/>
            <c:bubble3D val="0"/>
            <c:spPr>
              <a:solidFill>
                <a:srgbClr val="C9D0D6"/>
              </a:solidFill>
              <a:ln>
                <a:noFill/>
              </a:ln>
              <a:effectLst/>
            </c:spPr>
            <c:extLst>
              <c:ext xmlns:c16="http://schemas.microsoft.com/office/drawing/2014/chart" uri="{C3380CC4-5D6E-409C-BE32-E72D297353CC}">
                <c16:uniqueId val="{00000009-2201-449D-BD3D-442EC249D947}"/>
              </c:ext>
            </c:extLst>
          </c:dPt>
          <c:dPt>
            <c:idx val="26"/>
            <c:invertIfNegative val="0"/>
            <c:bubble3D val="0"/>
            <c:spPr>
              <a:solidFill>
                <a:srgbClr val="7C878E"/>
              </a:solidFill>
              <a:ln>
                <a:noFill/>
              </a:ln>
              <a:effectLst/>
            </c:spPr>
            <c:extLst>
              <c:ext xmlns:c16="http://schemas.microsoft.com/office/drawing/2014/chart" uri="{C3380CC4-5D6E-409C-BE32-E72D297353CC}">
                <c16:uniqueId val="{0000000B-2201-449D-BD3D-442EC249D947}"/>
              </c:ext>
            </c:extLst>
          </c:dPt>
          <c:dPt>
            <c:idx val="34"/>
            <c:invertIfNegative val="0"/>
            <c:bubble3D val="0"/>
            <c:extLst>
              <c:ext xmlns:c16="http://schemas.microsoft.com/office/drawing/2014/chart" uri="{C3380CC4-5D6E-409C-BE32-E72D297353CC}">
                <c16:uniqueId val="{0000000C-2201-449D-BD3D-442EC249D947}"/>
              </c:ext>
            </c:extLst>
          </c:dPt>
          <c:dPt>
            <c:idx val="35"/>
            <c:invertIfNegative val="0"/>
            <c:bubble3D val="0"/>
            <c:spPr>
              <a:solidFill>
                <a:srgbClr val="C9D0D6"/>
              </a:solidFill>
              <a:ln>
                <a:noFill/>
              </a:ln>
              <a:effectLst/>
            </c:spPr>
            <c:extLst>
              <c:ext xmlns:c16="http://schemas.microsoft.com/office/drawing/2014/chart" uri="{C3380CC4-5D6E-409C-BE32-E72D297353CC}">
                <c16:uniqueId val="{0000000E-2201-449D-BD3D-442EC249D947}"/>
              </c:ext>
            </c:extLst>
          </c:dPt>
          <c:dPt>
            <c:idx val="38"/>
            <c:invertIfNegative val="0"/>
            <c:bubble3D val="0"/>
            <c:spPr>
              <a:solidFill>
                <a:srgbClr val="7C878E"/>
              </a:solidFill>
              <a:ln>
                <a:noFill/>
              </a:ln>
              <a:effectLst/>
            </c:spPr>
            <c:extLst>
              <c:ext xmlns:c16="http://schemas.microsoft.com/office/drawing/2014/chart" uri="{C3380CC4-5D6E-409C-BE32-E72D297353CC}">
                <c16:uniqueId val="{00000010-2201-449D-BD3D-442EC249D947}"/>
              </c:ext>
            </c:extLst>
          </c:dPt>
          <c:dPt>
            <c:idx val="46"/>
            <c:invertIfNegative val="0"/>
            <c:bubble3D val="0"/>
            <c:extLst>
              <c:ext xmlns:c16="http://schemas.microsoft.com/office/drawing/2014/chart" uri="{C3380CC4-5D6E-409C-BE32-E72D297353CC}">
                <c16:uniqueId val="{00000011-2201-449D-BD3D-442EC249D947}"/>
              </c:ext>
            </c:extLst>
          </c:dPt>
          <c:dPt>
            <c:idx val="47"/>
            <c:invertIfNegative val="0"/>
            <c:bubble3D val="0"/>
            <c:spPr>
              <a:solidFill>
                <a:srgbClr val="C9D0D6"/>
              </a:solidFill>
              <a:ln>
                <a:noFill/>
              </a:ln>
              <a:effectLst/>
            </c:spPr>
            <c:extLst>
              <c:ext xmlns:c16="http://schemas.microsoft.com/office/drawing/2014/chart" uri="{C3380CC4-5D6E-409C-BE32-E72D297353CC}">
                <c16:uniqueId val="{00000013-2201-449D-BD3D-442EC249D947}"/>
              </c:ext>
            </c:extLst>
          </c:dPt>
          <c:dPt>
            <c:idx val="50"/>
            <c:invertIfNegative val="0"/>
            <c:bubble3D val="0"/>
            <c:spPr>
              <a:solidFill>
                <a:srgbClr val="7C878E"/>
              </a:solidFill>
              <a:ln>
                <a:noFill/>
              </a:ln>
              <a:effectLst/>
            </c:spPr>
            <c:extLst>
              <c:ext xmlns:c16="http://schemas.microsoft.com/office/drawing/2014/chart" uri="{C3380CC4-5D6E-409C-BE32-E72D297353CC}">
                <c16:uniqueId val="{00000015-2201-449D-BD3D-442EC249D947}"/>
              </c:ext>
            </c:extLst>
          </c:dPt>
          <c:dPt>
            <c:idx val="58"/>
            <c:invertIfNegative val="0"/>
            <c:bubble3D val="0"/>
            <c:extLst>
              <c:ext xmlns:c16="http://schemas.microsoft.com/office/drawing/2014/chart" uri="{C3380CC4-5D6E-409C-BE32-E72D297353CC}">
                <c16:uniqueId val="{00000016-2201-449D-BD3D-442EC249D947}"/>
              </c:ext>
            </c:extLst>
          </c:dPt>
          <c:dPt>
            <c:idx val="59"/>
            <c:invertIfNegative val="0"/>
            <c:bubble3D val="0"/>
            <c:spPr>
              <a:solidFill>
                <a:srgbClr val="C9D0D6"/>
              </a:solidFill>
              <a:ln>
                <a:noFill/>
              </a:ln>
              <a:effectLst/>
            </c:spPr>
            <c:extLst>
              <c:ext xmlns:c16="http://schemas.microsoft.com/office/drawing/2014/chart" uri="{C3380CC4-5D6E-409C-BE32-E72D297353CC}">
                <c16:uniqueId val="{00000018-2201-449D-BD3D-442EC249D947}"/>
              </c:ext>
            </c:extLst>
          </c:dPt>
          <c:dPt>
            <c:idx val="62"/>
            <c:invertIfNegative val="0"/>
            <c:bubble3D val="0"/>
            <c:spPr>
              <a:solidFill>
                <a:srgbClr val="7C878E"/>
              </a:solidFill>
              <a:ln>
                <a:noFill/>
              </a:ln>
              <a:effectLst/>
            </c:spPr>
            <c:extLst>
              <c:ext xmlns:c16="http://schemas.microsoft.com/office/drawing/2014/chart" uri="{C3380CC4-5D6E-409C-BE32-E72D297353CC}">
                <c16:uniqueId val="{0000001A-2201-449D-BD3D-442EC249D947}"/>
              </c:ext>
            </c:extLst>
          </c:dPt>
          <c:dPt>
            <c:idx val="70"/>
            <c:invertIfNegative val="0"/>
            <c:bubble3D val="0"/>
            <c:extLst>
              <c:ext xmlns:c16="http://schemas.microsoft.com/office/drawing/2014/chart" uri="{C3380CC4-5D6E-409C-BE32-E72D297353CC}">
                <c16:uniqueId val="{0000001B-2201-449D-BD3D-442EC249D947}"/>
              </c:ext>
            </c:extLst>
          </c:dPt>
          <c:dPt>
            <c:idx val="71"/>
            <c:invertIfNegative val="0"/>
            <c:bubble3D val="0"/>
            <c:spPr>
              <a:solidFill>
                <a:srgbClr val="C9D0D6"/>
              </a:solidFill>
              <a:ln>
                <a:noFill/>
              </a:ln>
              <a:effectLst/>
            </c:spPr>
            <c:extLst>
              <c:ext xmlns:c16="http://schemas.microsoft.com/office/drawing/2014/chart" uri="{C3380CC4-5D6E-409C-BE32-E72D297353CC}">
                <c16:uniqueId val="{0000001D-2201-449D-BD3D-442EC249D947}"/>
              </c:ext>
            </c:extLst>
          </c:dPt>
          <c:dPt>
            <c:idx val="74"/>
            <c:invertIfNegative val="0"/>
            <c:bubble3D val="0"/>
            <c:spPr>
              <a:solidFill>
                <a:srgbClr val="7C878E"/>
              </a:solidFill>
              <a:ln>
                <a:noFill/>
              </a:ln>
              <a:effectLst/>
            </c:spPr>
            <c:extLst>
              <c:ext xmlns:c16="http://schemas.microsoft.com/office/drawing/2014/chart" uri="{C3380CC4-5D6E-409C-BE32-E72D297353CC}">
                <c16:uniqueId val="{0000001F-2201-449D-BD3D-442EC249D947}"/>
              </c:ext>
            </c:extLst>
          </c:dPt>
          <c:dPt>
            <c:idx val="86"/>
            <c:invertIfNegative val="0"/>
            <c:bubble3D val="0"/>
            <c:spPr>
              <a:solidFill>
                <a:srgbClr val="7C878E"/>
              </a:solidFill>
              <a:ln>
                <a:noFill/>
              </a:ln>
              <a:effectLst/>
            </c:spPr>
            <c:extLst>
              <c:ext xmlns:c16="http://schemas.microsoft.com/office/drawing/2014/chart" uri="{C3380CC4-5D6E-409C-BE32-E72D297353CC}">
                <c16:uniqueId val="{00000021-2201-449D-BD3D-442EC249D947}"/>
              </c:ext>
            </c:extLst>
          </c:dPt>
          <c:dPt>
            <c:idx val="98"/>
            <c:invertIfNegative val="0"/>
            <c:bubble3D val="0"/>
            <c:spPr>
              <a:solidFill>
                <a:srgbClr val="7C878E"/>
              </a:solidFill>
              <a:ln>
                <a:noFill/>
              </a:ln>
              <a:effectLst/>
            </c:spPr>
            <c:extLst>
              <c:ext xmlns:c16="http://schemas.microsoft.com/office/drawing/2014/chart" uri="{C3380CC4-5D6E-409C-BE32-E72D297353CC}">
                <c16:uniqueId val="{00000023-2201-449D-BD3D-442EC249D947}"/>
              </c:ext>
            </c:extLst>
          </c:dPt>
          <c:dPt>
            <c:idx val="110"/>
            <c:invertIfNegative val="0"/>
            <c:bubble3D val="0"/>
            <c:spPr>
              <a:solidFill>
                <a:srgbClr val="7C878E"/>
              </a:solidFill>
              <a:ln>
                <a:noFill/>
              </a:ln>
              <a:effectLst/>
            </c:spPr>
            <c:extLst>
              <c:ext xmlns:c16="http://schemas.microsoft.com/office/drawing/2014/chart" uri="{C3380CC4-5D6E-409C-BE32-E72D297353CC}">
                <c16:uniqueId val="{00000025-2201-449D-BD3D-442EC249D947}"/>
              </c:ext>
            </c:extLst>
          </c:dPt>
          <c:dPt>
            <c:idx val="122"/>
            <c:invertIfNegative val="0"/>
            <c:bubble3D val="0"/>
            <c:spPr>
              <a:solidFill>
                <a:srgbClr val="FBBB27"/>
              </a:solidFill>
              <a:ln>
                <a:noFill/>
              </a:ln>
              <a:effectLst/>
            </c:spPr>
            <c:extLst>
              <c:ext xmlns:c16="http://schemas.microsoft.com/office/drawing/2014/chart" uri="{C3380CC4-5D6E-409C-BE32-E72D297353CC}">
                <c16:uniqueId val="{00000027-2201-449D-BD3D-442EC249D947}"/>
              </c:ext>
            </c:extLst>
          </c:dPt>
          <c:cat>
            <c:multiLvlStrRef>
              <c:f>'F131'!$A$6:$B$128</c:f>
              <c:multiLvlStrCache>
                <c:ptCount val="12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'F131'!$C$6:$C$128</c:f>
              <c:numCache>
                <c:formatCode>#,##0</c:formatCode>
                <c:ptCount val="123"/>
                <c:pt idx="0">
                  <c:v>85880</c:v>
                </c:pt>
                <c:pt idx="1">
                  <c:v>86176</c:v>
                </c:pt>
                <c:pt idx="2">
                  <c:v>85911</c:v>
                </c:pt>
                <c:pt idx="3">
                  <c:v>85846</c:v>
                </c:pt>
                <c:pt idx="4">
                  <c:v>86325</c:v>
                </c:pt>
                <c:pt idx="5">
                  <c:v>86504</c:v>
                </c:pt>
                <c:pt idx="6">
                  <c:v>86893</c:v>
                </c:pt>
                <c:pt idx="7">
                  <c:v>88222</c:v>
                </c:pt>
                <c:pt idx="8">
                  <c:v>89213</c:v>
                </c:pt>
                <c:pt idx="9">
                  <c:v>89283</c:v>
                </c:pt>
                <c:pt idx="10">
                  <c:v>89142</c:v>
                </c:pt>
                <c:pt idx="11">
                  <c:v>89353</c:v>
                </c:pt>
                <c:pt idx="12">
                  <c:v>89186</c:v>
                </c:pt>
                <c:pt idx="13">
                  <c:v>89732</c:v>
                </c:pt>
                <c:pt idx="14">
                  <c:v>90608</c:v>
                </c:pt>
                <c:pt idx="15">
                  <c:v>92414</c:v>
                </c:pt>
                <c:pt idx="16">
                  <c:v>93450</c:v>
                </c:pt>
                <c:pt idx="17">
                  <c:v>94163</c:v>
                </c:pt>
                <c:pt idx="18">
                  <c:v>94807</c:v>
                </c:pt>
                <c:pt idx="19">
                  <c:v>94879</c:v>
                </c:pt>
                <c:pt idx="20">
                  <c:v>95388</c:v>
                </c:pt>
                <c:pt idx="21">
                  <c:v>96553</c:v>
                </c:pt>
                <c:pt idx="22">
                  <c:v>96823</c:v>
                </c:pt>
                <c:pt idx="23">
                  <c:v>98487</c:v>
                </c:pt>
                <c:pt idx="24">
                  <c:v>99518</c:v>
                </c:pt>
                <c:pt idx="25">
                  <c:v>100582</c:v>
                </c:pt>
                <c:pt idx="26">
                  <c:v>101680</c:v>
                </c:pt>
                <c:pt idx="27">
                  <c:v>102359</c:v>
                </c:pt>
                <c:pt idx="28">
                  <c:v>103269</c:v>
                </c:pt>
                <c:pt idx="29">
                  <c:v>104756</c:v>
                </c:pt>
                <c:pt idx="30">
                  <c:v>106933</c:v>
                </c:pt>
                <c:pt idx="31">
                  <c:v>108541</c:v>
                </c:pt>
                <c:pt idx="32">
                  <c:v>110707</c:v>
                </c:pt>
                <c:pt idx="33">
                  <c:v>111703</c:v>
                </c:pt>
                <c:pt idx="34">
                  <c:v>113393</c:v>
                </c:pt>
                <c:pt idx="35">
                  <c:v>114994</c:v>
                </c:pt>
                <c:pt idx="36">
                  <c:v>116525</c:v>
                </c:pt>
                <c:pt idx="37">
                  <c:v>118626</c:v>
                </c:pt>
                <c:pt idx="38">
                  <c:v>119779</c:v>
                </c:pt>
                <c:pt idx="39">
                  <c:v>121373</c:v>
                </c:pt>
                <c:pt idx="40">
                  <c:v>123257</c:v>
                </c:pt>
                <c:pt idx="41">
                  <c:v>125276</c:v>
                </c:pt>
                <c:pt idx="42">
                  <c:v>125775</c:v>
                </c:pt>
                <c:pt idx="43">
                  <c:v>126878</c:v>
                </c:pt>
                <c:pt idx="44">
                  <c:v>127749</c:v>
                </c:pt>
                <c:pt idx="45">
                  <c:v>129531</c:v>
                </c:pt>
                <c:pt idx="46">
                  <c:v>131396</c:v>
                </c:pt>
                <c:pt idx="47">
                  <c:v>132152</c:v>
                </c:pt>
                <c:pt idx="48">
                  <c:v>132687</c:v>
                </c:pt>
                <c:pt idx="49">
                  <c:v>133808</c:v>
                </c:pt>
                <c:pt idx="50">
                  <c:v>136212</c:v>
                </c:pt>
                <c:pt idx="51">
                  <c:v>135850</c:v>
                </c:pt>
                <c:pt idx="52">
                  <c:v>136751</c:v>
                </c:pt>
                <c:pt idx="53">
                  <c:v>137356</c:v>
                </c:pt>
                <c:pt idx="54">
                  <c:v>137685</c:v>
                </c:pt>
                <c:pt idx="55">
                  <c:v>138238</c:v>
                </c:pt>
                <c:pt idx="56">
                  <c:v>138534</c:v>
                </c:pt>
                <c:pt idx="57">
                  <c:v>138793</c:v>
                </c:pt>
                <c:pt idx="58">
                  <c:v>139464</c:v>
                </c:pt>
                <c:pt idx="59">
                  <c:v>140339</c:v>
                </c:pt>
                <c:pt idx="60">
                  <c:v>142777</c:v>
                </c:pt>
                <c:pt idx="61">
                  <c:v>142907</c:v>
                </c:pt>
                <c:pt idx="62">
                  <c:v>143404</c:v>
                </c:pt>
                <c:pt idx="63">
                  <c:v>145628</c:v>
                </c:pt>
                <c:pt idx="64">
                  <c:v>147175</c:v>
                </c:pt>
                <c:pt idx="65">
                  <c:v>148775</c:v>
                </c:pt>
                <c:pt idx="66">
                  <c:v>150585</c:v>
                </c:pt>
                <c:pt idx="67">
                  <c:v>152352</c:v>
                </c:pt>
                <c:pt idx="68">
                  <c:v>153698</c:v>
                </c:pt>
                <c:pt idx="69">
                  <c:v>154716</c:v>
                </c:pt>
                <c:pt idx="70">
                  <c:v>155564</c:v>
                </c:pt>
                <c:pt idx="71">
                  <c:v>156659</c:v>
                </c:pt>
                <c:pt idx="72">
                  <c:v>157482</c:v>
                </c:pt>
                <c:pt idx="73">
                  <c:v>159316</c:v>
                </c:pt>
                <c:pt idx="74">
                  <c:v>161115</c:v>
                </c:pt>
                <c:pt idx="75">
                  <c:v>162289</c:v>
                </c:pt>
                <c:pt idx="76">
                  <c:v>163684</c:v>
                </c:pt>
                <c:pt idx="77">
                  <c:v>164835</c:v>
                </c:pt>
                <c:pt idx="78">
                  <c:v>166748</c:v>
                </c:pt>
                <c:pt idx="79">
                  <c:v>168202</c:v>
                </c:pt>
                <c:pt idx="80">
                  <c:v>170009</c:v>
                </c:pt>
                <c:pt idx="81">
                  <c:v>171834</c:v>
                </c:pt>
                <c:pt idx="82">
                  <c:v>173166</c:v>
                </c:pt>
                <c:pt idx="83">
                  <c:v>173508</c:v>
                </c:pt>
                <c:pt idx="84">
                  <c:v>172619</c:v>
                </c:pt>
                <c:pt idx="85">
                  <c:v>171348</c:v>
                </c:pt>
                <c:pt idx="86">
                  <c:v>170146</c:v>
                </c:pt>
                <c:pt idx="87">
                  <c:v>166828</c:v>
                </c:pt>
                <c:pt idx="88">
                  <c:v>161512</c:v>
                </c:pt>
                <c:pt idx="89">
                  <c:v>159325</c:v>
                </c:pt>
                <c:pt idx="90">
                  <c:v>159217</c:v>
                </c:pt>
                <c:pt idx="91">
                  <c:v>158293</c:v>
                </c:pt>
                <c:pt idx="92">
                  <c:v>158070</c:v>
                </c:pt>
                <c:pt idx="93">
                  <c:v>157797</c:v>
                </c:pt>
                <c:pt idx="94">
                  <c:v>157532</c:v>
                </c:pt>
                <c:pt idx="95">
                  <c:v>158562</c:v>
                </c:pt>
                <c:pt idx="96">
                  <c:v>159676</c:v>
                </c:pt>
                <c:pt idx="97">
                  <c:v>161505</c:v>
                </c:pt>
                <c:pt idx="98">
                  <c:v>163406</c:v>
                </c:pt>
                <c:pt idx="99">
                  <c:v>167804</c:v>
                </c:pt>
                <c:pt idx="100">
                  <c:v>172405</c:v>
                </c:pt>
                <c:pt idx="101">
                  <c:v>175142</c:v>
                </c:pt>
                <c:pt idx="102">
                  <c:v>176869</c:v>
                </c:pt>
                <c:pt idx="103">
                  <c:v>178286</c:v>
                </c:pt>
                <c:pt idx="104">
                  <c:v>178498</c:v>
                </c:pt>
                <c:pt idx="105">
                  <c:v>180023</c:v>
                </c:pt>
                <c:pt idx="106">
                  <c:v>182221</c:v>
                </c:pt>
                <c:pt idx="107">
                  <c:v>184620</c:v>
                </c:pt>
                <c:pt idx="108">
                  <c:v>187088</c:v>
                </c:pt>
                <c:pt idx="109">
                  <c:v>189599</c:v>
                </c:pt>
                <c:pt idx="110">
                  <c:v>191077</c:v>
                </c:pt>
                <c:pt idx="111">
                  <c:v>192650</c:v>
                </c:pt>
                <c:pt idx="112">
                  <c:v>196010</c:v>
                </c:pt>
                <c:pt idx="113">
                  <c:v>198459</c:v>
                </c:pt>
                <c:pt idx="114">
                  <c:v>200569</c:v>
                </c:pt>
                <c:pt idx="115">
                  <c:v>204329</c:v>
                </c:pt>
                <c:pt idx="116">
                  <c:v>208783</c:v>
                </c:pt>
                <c:pt idx="117">
                  <c:v>211146</c:v>
                </c:pt>
                <c:pt idx="118">
                  <c:v>213250</c:v>
                </c:pt>
                <c:pt idx="119">
                  <c:v>216461</c:v>
                </c:pt>
                <c:pt idx="120">
                  <c:v>218989</c:v>
                </c:pt>
                <c:pt idx="121">
                  <c:v>220371</c:v>
                </c:pt>
                <c:pt idx="122">
                  <c:v>222883</c:v>
                </c:pt>
              </c:numCache>
            </c:numRef>
          </c:val>
          <c:extLst>
            <c:ext xmlns:c16="http://schemas.microsoft.com/office/drawing/2014/chart" uri="{C3380CC4-5D6E-409C-BE32-E72D297353CC}">
              <c16:uniqueId val="{00000028-2201-449D-BD3D-442EC249D947}"/>
            </c:ext>
          </c:extLst>
        </c:ser>
        <c:dLbls>
          <c:showLegendKey val="0"/>
          <c:showVal val="0"/>
          <c:showCatName val="0"/>
          <c:showSerName val="0"/>
          <c:showPercent val="0"/>
          <c:showBubbleSize val="0"/>
        </c:dLbls>
        <c:gapWidth val="50"/>
        <c:overlap val="-27"/>
        <c:axId val="112488832"/>
        <c:axId val="112490368"/>
      </c:barChart>
      <c:lineChart>
        <c:grouping val="standard"/>
        <c:varyColors val="0"/>
        <c:ser>
          <c:idx val="1"/>
          <c:order val="1"/>
          <c:tx>
            <c:strRef>
              <c:f>'F131'!$D$5</c:f>
              <c:strCache>
                <c:ptCount val="1"/>
                <c:pt idx="0">
                  <c:v>Variación</c:v>
                </c:pt>
              </c:strCache>
            </c:strRef>
          </c:tx>
          <c:spPr>
            <a:ln w="28575" cap="rnd">
              <a:solidFill>
                <a:srgbClr val="B69630"/>
              </a:solidFill>
              <a:round/>
            </a:ln>
            <a:effectLst/>
          </c:spPr>
          <c:marker>
            <c:symbol val="none"/>
          </c:marker>
          <c:cat>
            <c:multiLvlStrRef>
              <c:f>'F131'!$A$6:$B$128</c:f>
              <c:multiLvlStrCache>
                <c:ptCount val="12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'F131'!$D$6:$D$128</c:f>
              <c:numCache>
                <c:formatCode>0.0</c:formatCode>
                <c:ptCount val="123"/>
                <c:pt idx="0">
                  <c:v>7.1</c:v>
                </c:pt>
                <c:pt idx="1">
                  <c:v>6.3</c:v>
                </c:pt>
                <c:pt idx="2">
                  <c:v>4.9000000000000004</c:v>
                </c:pt>
                <c:pt idx="3">
                  <c:v>3.7</c:v>
                </c:pt>
                <c:pt idx="4">
                  <c:v>2.8</c:v>
                </c:pt>
                <c:pt idx="5">
                  <c:v>1.6</c:v>
                </c:pt>
                <c:pt idx="6">
                  <c:v>0.4</c:v>
                </c:pt>
                <c:pt idx="7">
                  <c:v>1.7</c:v>
                </c:pt>
                <c:pt idx="8">
                  <c:v>3.4</c:v>
                </c:pt>
                <c:pt idx="9">
                  <c:v>3.1</c:v>
                </c:pt>
                <c:pt idx="10">
                  <c:v>3.3</c:v>
                </c:pt>
                <c:pt idx="11">
                  <c:v>4.5999999999999996</c:v>
                </c:pt>
                <c:pt idx="12">
                  <c:v>3.8</c:v>
                </c:pt>
                <c:pt idx="13">
                  <c:v>4.0999999999999996</c:v>
                </c:pt>
                <c:pt idx="14">
                  <c:v>5.5</c:v>
                </c:pt>
                <c:pt idx="15">
                  <c:v>7.7</c:v>
                </c:pt>
                <c:pt idx="16">
                  <c:v>8.3000000000000007</c:v>
                </c:pt>
                <c:pt idx="17">
                  <c:v>8.9</c:v>
                </c:pt>
                <c:pt idx="18">
                  <c:v>9.1</c:v>
                </c:pt>
                <c:pt idx="19">
                  <c:v>7.5</c:v>
                </c:pt>
                <c:pt idx="20">
                  <c:v>6.9</c:v>
                </c:pt>
                <c:pt idx="21">
                  <c:v>8.1</c:v>
                </c:pt>
                <c:pt idx="22">
                  <c:v>8.6</c:v>
                </c:pt>
                <c:pt idx="23">
                  <c:v>10.199999999999999</c:v>
                </c:pt>
                <c:pt idx="24">
                  <c:v>11.6</c:v>
                </c:pt>
                <c:pt idx="25">
                  <c:v>12.1</c:v>
                </c:pt>
                <c:pt idx="26">
                  <c:v>12.2</c:v>
                </c:pt>
                <c:pt idx="27">
                  <c:v>10.8</c:v>
                </c:pt>
                <c:pt idx="28">
                  <c:v>10.5</c:v>
                </c:pt>
                <c:pt idx="29">
                  <c:v>11.2</c:v>
                </c:pt>
                <c:pt idx="30">
                  <c:v>12.8</c:v>
                </c:pt>
                <c:pt idx="31">
                  <c:v>14.4</c:v>
                </c:pt>
                <c:pt idx="32">
                  <c:v>16.100000000000001</c:v>
                </c:pt>
                <c:pt idx="33">
                  <c:v>15.7</c:v>
                </c:pt>
                <c:pt idx="34">
                  <c:v>17.100000000000001</c:v>
                </c:pt>
                <c:pt idx="35">
                  <c:v>16.8</c:v>
                </c:pt>
                <c:pt idx="36">
                  <c:v>17.100000000000001</c:v>
                </c:pt>
                <c:pt idx="37">
                  <c:v>17.899999999999999</c:v>
                </c:pt>
                <c:pt idx="38">
                  <c:v>17.8</c:v>
                </c:pt>
                <c:pt idx="39">
                  <c:v>18.600000000000001</c:v>
                </c:pt>
                <c:pt idx="40">
                  <c:v>19.399999999999999</c:v>
                </c:pt>
                <c:pt idx="41">
                  <c:v>19.600000000000001</c:v>
                </c:pt>
                <c:pt idx="42">
                  <c:v>17.600000000000001</c:v>
                </c:pt>
                <c:pt idx="43">
                  <c:v>16.899999999999999</c:v>
                </c:pt>
                <c:pt idx="44">
                  <c:v>15.4</c:v>
                </c:pt>
                <c:pt idx="45">
                  <c:v>16</c:v>
                </c:pt>
                <c:pt idx="46">
                  <c:v>15.9</c:v>
                </c:pt>
                <c:pt idx="47">
                  <c:v>14.9</c:v>
                </c:pt>
                <c:pt idx="48">
                  <c:v>13.9</c:v>
                </c:pt>
                <c:pt idx="49">
                  <c:v>12.8</c:v>
                </c:pt>
                <c:pt idx="50">
                  <c:v>13.7</c:v>
                </c:pt>
                <c:pt idx="51">
                  <c:v>11.9</c:v>
                </c:pt>
                <c:pt idx="52">
                  <c:v>10.9</c:v>
                </c:pt>
                <c:pt idx="53">
                  <c:v>9.6</c:v>
                </c:pt>
                <c:pt idx="54">
                  <c:v>9.5</c:v>
                </c:pt>
                <c:pt idx="55">
                  <c:v>9</c:v>
                </c:pt>
                <c:pt idx="56">
                  <c:v>8.4</c:v>
                </c:pt>
                <c:pt idx="57">
                  <c:v>7.2</c:v>
                </c:pt>
                <c:pt idx="58">
                  <c:v>6.1</c:v>
                </c:pt>
                <c:pt idx="59">
                  <c:v>6.2</c:v>
                </c:pt>
                <c:pt idx="60">
                  <c:v>7.6</c:v>
                </c:pt>
                <c:pt idx="61">
                  <c:v>6.8</c:v>
                </c:pt>
                <c:pt idx="62">
                  <c:v>5.3</c:v>
                </c:pt>
                <c:pt idx="63">
                  <c:v>7.2</c:v>
                </c:pt>
                <c:pt idx="64">
                  <c:v>7.6</c:v>
                </c:pt>
                <c:pt idx="65">
                  <c:v>8.3000000000000007</c:v>
                </c:pt>
                <c:pt idx="66">
                  <c:v>9.4</c:v>
                </c:pt>
                <c:pt idx="67">
                  <c:v>10.199999999999999</c:v>
                </c:pt>
                <c:pt idx="68">
                  <c:v>10.9</c:v>
                </c:pt>
                <c:pt idx="69">
                  <c:v>11.5</c:v>
                </c:pt>
                <c:pt idx="70">
                  <c:v>11.5</c:v>
                </c:pt>
                <c:pt idx="71">
                  <c:v>11.6</c:v>
                </c:pt>
                <c:pt idx="72">
                  <c:v>10.3</c:v>
                </c:pt>
                <c:pt idx="73">
                  <c:v>11.5</c:v>
                </c:pt>
                <c:pt idx="74">
                  <c:v>12.4</c:v>
                </c:pt>
                <c:pt idx="75">
                  <c:v>11.4</c:v>
                </c:pt>
                <c:pt idx="76">
                  <c:v>11.2</c:v>
                </c:pt>
                <c:pt idx="77">
                  <c:v>10.8</c:v>
                </c:pt>
                <c:pt idx="78">
                  <c:v>10.7</c:v>
                </c:pt>
                <c:pt idx="79">
                  <c:v>10.4</c:v>
                </c:pt>
                <c:pt idx="80">
                  <c:v>10.6</c:v>
                </c:pt>
                <c:pt idx="81">
                  <c:v>11.1</c:v>
                </c:pt>
                <c:pt idx="82">
                  <c:v>11.3</c:v>
                </c:pt>
                <c:pt idx="83">
                  <c:v>10.8</c:v>
                </c:pt>
                <c:pt idx="84">
                  <c:v>9.6</c:v>
                </c:pt>
                <c:pt idx="85">
                  <c:v>7.6</c:v>
                </c:pt>
                <c:pt idx="86">
                  <c:v>5.6</c:v>
                </c:pt>
                <c:pt idx="87">
                  <c:v>2.8</c:v>
                </c:pt>
                <c:pt idx="88">
                  <c:v>-1.3</c:v>
                </c:pt>
                <c:pt idx="89">
                  <c:v>-3.3</c:v>
                </c:pt>
                <c:pt idx="90">
                  <c:v>-4.5</c:v>
                </c:pt>
                <c:pt idx="91">
                  <c:v>-5.9</c:v>
                </c:pt>
                <c:pt idx="92">
                  <c:v>-7</c:v>
                </c:pt>
                <c:pt idx="93">
                  <c:v>-8.1999999999999993</c:v>
                </c:pt>
                <c:pt idx="94">
                  <c:v>-9</c:v>
                </c:pt>
                <c:pt idx="95">
                  <c:v>-8.6</c:v>
                </c:pt>
                <c:pt idx="96">
                  <c:v>-7.5</c:v>
                </c:pt>
                <c:pt idx="97">
                  <c:v>-5.7</c:v>
                </c:pt>
                <c:pt idx="98">
                  <c:v>-4</c:v>
                </c:pt>
                <c:pt idx="99">
                  <c:v>0.6</c:v>
                </c:pt>
                <c:pt idx="100">
                  <c:v>6.7</c:v>
                </c:pt>
                <c:pt idx="101">
                  <c:v>9.9</c:v>
                </c:pt>
                <c:pt idx="102">
                  <c:v>11.1</c:v>
                </c:pt>
                <c:pt idx="103">
                  <c:v>12.6</c:v>
                </c:pt>
                <c:pt idx="104">
                  <c:v>12.9</c:v>
                </c:pt>
                <c:pt idx="105">
                  <c:v>14.1</c:v>
                </c:pt>
                <c:pt idx="106">
                  <c:v>15.7</c:v>
                </c:pt>
                <c:pt idx="107">
                  <c:v>16.399999999999999</c:v>
                </c:pt>
                <c:pt idx="108">
                  <c:v>17.2</c:v>
                </c:pt>
                <c:pt idx="109">
                  <c:v>17.399999999999999</c:v>
                </c:pt>
                <c:pt idx="110">
                  <c:v>16.899999999999999</c:v>
                </c:pt>
                <c:pt idx="111">
                  <c:v>14.8</c:v>
                </c:pt>
                <c:pt idx="112">
                  <c:v>13.7</c:v>
                </c:pt>
                <c:pt idx="113">
                  <c:v>13.3</c:v>
                </c:pt>
                <c:pt idx="114">
                  <c:v>13.4</c:v>
                </c:pt>
                <c:pt idx="115">
                  <c:v>14.6</c:v>
                </c:pt>
                <c:pt idx="116">
                  <c:v>17</c:v>
                </c:pt>
                <c:pt idx="117">
                  <c:v>17.3</c:v>
                </c:pt>
                <c:pt idx="118">
                  <c:v>17</c:v>
                </c:pt>
                <c:pt idx="119">
                  <c:v>17.2</c:v>
                </c:pt>
                <c:pt idx="120">
                  <c:v>17.100000000000001</c:v>
                </c:pt>
                <c:pt idx="121">
                  <c:v>16.2</c:v>
                </c:pt>
                <c:pt idx="122">
                  <c:v>16.600000000000001</c:v>
                </c:pt>
              </c:numCache>
            </c:numRef>
          </c:val>
          <c:smooth val="0"/>
          <c:extLst>
            <c:ext xmlns:c16="http://schemas.microsoft.com/office/drawing/2014/chart" uri="{C3380CC4-5D6E-409C-BE32-E72D297353CC}">
              <c16:uniqueId val="{00000029-2201-449D-BD3D-442EC249D947}"/>
            </c:ext>
          </c:extLst>
        </c:ser>
        <c:ser>
          <c:idx val="2"/>
          <c:order val="2"/>
          <c:tx>
            <c:strRef>
              <c:f>'F131'!$E$5</c:f>
              <c:strCache>
                <c:ptCount val="1"/>
                <c:pt idx="0">
                  <c:v>Variación promedio</c:v>
                </c:pt>
              </c:strCache>
            </c:strRef>
          </c:tx>
          <c:spPr>
            <a:ln w="28575" cap="rnd">
              <a:solidFill>
                <a:srgbClr val="524805"/>
              </a:solidFill>
              <a:round/>
            </a:ln>
            <a:effectLst/>
          </c:spPr>
          <c:marker>
            <c:symbol val="none"/>
          </c:marker>
          <c:cat>
            <c:multiLvlStrRef>
              <c:f>'F131'!$A$6:$B$128</c:f>
              <c:multiLvlStrCache>
                <c:ptCount val="12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'F131'!$E$6:$E$128</c:f>
              <c:numCache>
                <c:formatCode>0.0</c:formatCode>
                <c:ptCount val="123"/>
                <c:pt idx="0">
                  <c:v>11.4</c:v>
                </c:pt>
                <c:pt idx="1">
                  <c:v>11.1</c:v>
                </c:pt>
                <c:pt idx="2">
                  <c:v>10.6</c:v>
                </c:pt>
                <c:pt idx="3">
                  <c:v>10.1</c:v>
                </c:pt>
                <c:pt idx="4">
                  <c:v>9.4</c:v>
                </c:pt>
                <c:pt idx="5">
                  <c:v>8.3000000000000007</c:v>
                </c:pt>
                <c:pt idx="6">
                  <c:v>7</c:v>
                </c:pt>
                <c:pt idx="7">
                  <c:v>5.9</c:v>
                </c:pt>
                <c:pt idx="8">
                  <c:v>5.0999999999999996</c:v>
                </c:pt>
                <c:pt idx="9">
                  <c:v>4.3</c:v>
                </c:pt>
                <c:pt idx="10">
                  <c:v>3.8</c:v>
                </c:pt>
                <c:pt idx="11">
                  <c:v>3.6</c:v>
                </c:pt>
                <c:pt idx="12">
                  <c:v>3.3</c:v>
                </c:pt>
                <c:pt idx="13">
                  <c:v>3.1</c:v>
                </c:pt>
                <c:pt idx="14">
                  <c:v>3.2</c:v>
                </c:pt>
                <c:pt idx="15">
                  <c:v>3.5</c:v>
                </c:pt>
                <c:pt idx="16">
                  <c:v>3.9</c:v>
                </c:pt>
                <c:pt idx="17">
                  <c:v>4.5999999999999996</c:v>
                </c:pt>
                <c:pt idx="18">
                  <c:v>5.3</c:v>
                </c:pt>
                <c:pt idx="19">
                  <c:v>5.8</c:v>
                </c:pt>
                <c:pt idx="20">
                  <c:v>6.1</c:v>
                </c:pt>
                <c:pt idx="21">
                  <c:v>6.5</c:v>
                </c:pt>
                <c:pt idx="22">
                  <c:v>6.9</c:v>
                </c:pt>
                <c:pt idx="23">
                  <c:v>7.4</c:v>
                </c:pt>
                <c:pt idx="24">
                  <c:v>8</c:v>
                </c:pt>
                <c:pt idx="25">
                  <c:v>8.6999999999999993</c:v>
                </c:pt>
                <c:pt idx="26">
                  <c:v>9.3000000000000007</c:v>
                </c:pt>
                <c:pt idx="27">
                  <c:v>9.5</c:v>
                </c:pt>
                <c:pt idx="28">
                  <c:v>9.6999999999999993</c:v>
                </c:pt>
                <c:pt idx="29">
                  <c:v>9.9</c:v>
                </c:pt>
                <c:pt idx="30">
                  <c:v>10.199999999999999</c:v>
                </c:pt>
                <c:pt idx="31">
                  <c:v>10.8</c:v>
                </c:pt>
                <c:pt idx="32">
                  <c:v>11.6</c:v>
                </c:pt>
                <c:pt idx="33">
                  <c:v>12.2</c:v>
                </c:pt>
                <c:pt idx="34">
                  <c:v>12.9</c:v>
                </c:pt>
                <c:pt idx="35">
                  <c:v>13.4</c:v>
                </c:pt>
                <c:pt idx="36">
                  <c:v>13.9</c:v>
                </c:pt>
                <c:pt idx="37">
                  <c:v>14.4</c:v>
                </c:pt>
                <c:pt idx="38">
                  <c:v>14.8</c:v>
                </c:pt>
                <c:pt idx="39">
                  <c:v>15.5</c:v>
                </c:pt>
                <c:pt idx="40">
                  <c:v>16.2</c:v>
                </c:pt>
                <c:pt idx="41">
                  <c:v>16.899999999999999</c:v>
                </c:pt>
                <c:pt idx="42">
                  <c:v>17.3</c:v>
                </c:pt>
                <c:pt idx="43">
                  <c:v>17.5</c:v>
                </c:pt>
                <c:pt idx="44">
                  <c:v>17.5</c:v>
                </c:pt>
                <c:pt idx="45">
                  <c:v>17.5</c:v>
                </c:pt>
                <c:pt idx="46">
                  <c:v>17.399999999999999</c:v>
                </c:pt>
                <c:pt idx="47">
                  <c:v>17.3</c:v>
                </c:pt>
                <c:pt idx="48">
                  <c:v>17</c:v>
                </c:pt>
                <c:pt idx="49">
                  <c:v>16.600000000000001</c:v>
                </c:pt>
                <c:pt idx="50">
                  <c:v>16.2</c:v>
                </c:pt>
                <c:pt idx="51">
                  <c:v>15.7</c:v>
                </c:pt>
                <c:pt idx="52">
                  <c:v>15</c:v>
                </c:pt>
                <c:pt idx="53">
                  <c:v>14.1</c:v>
                </c:pt>
                <c:pt idx="54">
                  <c:v>13.5</c:v>
                </c:pt>
                <c:pt idx="55">
                  <c:v>12.8</c:v>
                </c:pt>
                <c:pt idx="56">
                  <c:v>12.2</c:v>
                </c:pt>
                <c:pt idx="57">
                  <c:v>11.5</c:v>
                </c:pt>
                <c:pt idx="58">
                  <c:v>10.7</c:v>
                </c:pt>
                <c:pt idx="59">
                  <c:v>9.9</c:v>
                </c:pt>
                <c:pt idx="60">
                  <c:v>9.4</c:v>
                </c:pt>
                <c:pt idx="61">
                  <c:v>8.9</c:v>
                </c:pt>
                <c:pt idx="62">
                  <c:v>8.1999999999999993</c:v>
                </c:pt>
                <c:pt idx="63">
                  <c:v>7.8</c:v>
                </c:pt>
                <c:pt idx="64">
                  <c:v>7.5</c:v>
                </c:pt>
                <c:pt idx="65">
                  <c:v>7.4</c:v>
                </c:pt>
                <c:pt idx="66">
                  <c:v>7.4</c:v>
                </c:pt>
                <c:pt idx="67">
                  <c:v>7.5</c:v>
                </c:pt>
                <c:pt idx="68">
                  <c:v>7.7</c:v>
                </c:pt>
                <c:pt idx="69">
                  <c:v>8.1</c:v>
                </c:pt>
                <c:pt idx="70">
                  <c:v>8.5</c:v>
                </c:pt>
                <c:pt idx="71">
                  <c:v>9</c:v>
                </c:pt>
                <c:pt idx="72">
                  <c:v>9.1999999999999993</c:v>
                </c:pt>
                <c:pt idx="73">
                  <c:v>9.6</c:v>
                </c:pt>
                <c:pt idx="74">
                  <c:v>10.199999999999999</c:v>
                </c:pt>
                <c:pt idx="75">
                  <c:v>10.6</c:v>
                </c:pt>
                <c:pt idx="76">
                  <c:v>10.9</c:v>
                </c:pt>
                <c:pt idx="77">
                  <c:v>11.1</c:v>
                </c:pt>
                <c:pt idx="78">
                  <c:v>11.2</c:v>
                </c:pt>
                <c:pt idx="79">
                  <c:v>11.2</c:v>
                </c:pt>
                <c:pt idx="80">
                  <c:v>11.2</c:v>
                </c:pt>
                <c:pt idx="81">
                  <c:v>11.1</c:v>
                </c:pt>
                <c:pt idx="82">
                  <c:v>11.1</c:v>
                </c:pt>
                <c:pt idx="83">
                  <c:v>11</c:v>
                </c:pt>
                <c:pt idx="84">
                  <c:v>11</c:v>
                </c:pt>
                <c:pt idx="85">
                  <c:v>10.7</c:v>
                </c:pt>
                <c:pt idx="86">
                  <c:v>10.1</c:v>
                </c:pt>
                <c:pt idx="87">
                  <c:v>9.4</c:v>
                </c:pt>
                <c:pt idx="88">
                  <c:v>8.3000000000000007</c:v>
                </c:pt>
                <c:pt idx="89">
                  <c:v>7.1</c:v>
                </c:pt>
                <c:pt idx="90">
                  <c:v>5.9</c:v>
                </c:pt>
                <c:pt idx="91">
                  <c:v>4.5</c:v>
                </c:pt>
                <c:pt idx="92">
                  <c:v>3.1</c:v>
                </c:pt>
                <c:pt idx="93">
                  <c:v>1.4</c:v>
                </c:pt>
                <c:pt idx="94">
                  <c:v>-0.2</c:v>
                </c:pt>
                <c:pt idx="95">
                  <c:v>-1.9</c:v>
                </c:pt>
                <c:pt idx="96">
                  <c:v>-3.3</c:v>
                </c:pt>
                <c:pt idx="97">
                  <c:v>-4.4000000000000004</c:v>
                </c:pt>
                <c:pt idx="98">
                  <c:v>-5.2</c:v>
                </c:pt>
                <c:pt idx="99">
                  <c:v>-5.4</c:v>
                </c:pt>
                <c:pt idx="100">
                  <c:v>-4.7</c:v>
                </c:pt>
                <c:pt idx="101">
                  <c:v>-3.6</c:v>
                </c:pt>
                <c:pt idx="102">
                  <c:v>-2.2999999999999998</c:v>
                </c:pt>
                <c:pt idx="103">
                  <c:v>-0.8</c:v>
                </c:pt>
                <c:pt idx="104">
                  <c:v>0.9</c:v>
                </c:pt>
                <c:pt idx="105">
                  <c:v>2.8</c:v>
                </c:pt>
                <c:pt idx="106">
                  <c:v>4.8</c:v>
                </c:pt>
                <c:pt idx="107">
                  <c:v>6.9</c:v>
                </c:pt>
                <c:pt idx="108">
                  <c:v>9</c:v>
                </c:pt>
                <c:pt idx="109">
                  <c:v>10.9</c:v>
                </c:pt>
                <c:pt idx="110">
                  <c:v>12.6</c:v>
                </c:pt>
                <c:pt idx="111">
                  <c:v>13.8</c:v>
                </c:pt>
                <c:pt idx="112">
                  <c:v>14.4</c:v>
                </c:pt>
                <c:pt idx="113">
                  <c:v>14.7</c:v>
                </c:pt>
                <c:pt idx="114">
                  <c:v>14.9</c:v>
                </c:pt>
                <c:pt idx="115">
                  <c:v>15</c:v>
                </c:pt>
                <c:pt idx="116">
                  <c:v>15.4</c:v>
                </c:pt>
                <c:pt idx="117">
                  <c:v>15.6</c:v>
                </c:pt>
                <c:pt idx="118">
                  <c:v>15.8</c:v>
                </c:pt>
                <c:pt idx="119">
                  <c:v>15.8</c:v>
                </c:pt>
                <c:pt idx="120">
                  <c:v>15.8</c:v>
                </c:pt>
                <c:pt idx="121">
                  <c:v>15.7</c:v>
                </c:pt>
                <c:pt idx="122">
                  <c:v>15.7</c:v>
                </c:pt>
              </c:numCache>
            </c:numRef>
          </c:val>
          <c:smooth val="0"/>
          <c:extLst>
            <c:ext xmlns:c16="http://schemas.microsoft.com/office/drawing/2014/chart" uri="{C3380CC4-5D6E-409C-BE32-E72D297353CC}">
              <c16:uniqueId val="{0000002A-2201-449D-BD3D-442EC249D947}"/>
            </c:ext>
          </c:extLst>
        </c:ser>
        <c:dLbls>
          <c:showLegendKey val="0"/>
          <c:showVal val="0"/>
          <c:showCatName val="0"/>
          <c:showSerName val="0"/>
          <c:showPercent val="0"/>
          <c:showBubbleSize val="0"/>
        </c:dLbls>
        <c:marker val="1"/>
        <c:smooth val="0"/>
        <c:axId val="112501888"/>
        <c:axId val="112491904"/>
      </c:lineChart>
      <c:catAx>
        <c:axId val="112488832"/>
        <c:scaling>
          <c:orientation val="minMax"/>
        </c:scaling>
        <c:delete val="0"/>
        <c:axPos val="b"/>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490368"/>
        <c:crosses val="autoZero"/>
        <c:auto val="1"/>
        <c:lblAlgn val="ctr"/>
        <c:lblOffset val="100"/>
        <c:noMultiLvlLbl val="0"/>
      </c:catAx>
      <c:valAx>
        <c:axId val="112490368"/>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488832"/>
        <c:crosses val="autoZero"/>
        <c:crossBetween val="between"/>
      </c:valAx>
      <c:valAx>
        <c:axId val="112491904"/>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501888"/>
        <c:crosses val="max"/>
        <c:crossBetween val="between"/>
      </c:valAx>
      <c:catAx>
        <c:axId val="112501888"/>
        <c:scaling>
          <c:orientation val="minMax"/>
        </c:scaling>
        <c:delete val="1"/>
        <c:axPos val="b"/>
        <c:numFmt formatCode="General" sourceLinked="1"/>
        <c:majorTickMark val="out"/>
        <c:minorTickMark val="none"/>
        <c:tickLblPos val="nextTo"/>
        <c:crossAx val="11249190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'F132'!$C$5</c:f>
              <c:strCache>
                <c:ptCount val="1"/>
                <c:pt idx="0">
                  <c:v>Establecimientos</c:v>
                </c:pt>
              </c:strCache>
            </c:strRef>
          </c:tx>
          <c:spPr>
            <a:solidFill>
              <a:srgbClr val="C9D0D6"/>
            </a:solidFill>
            <a:ln>
              <a:noFill/>
            </a:ln>
            <a:effectLst/>
          </c:spPr>
          <c:invertIfNegative val="0"/>
          <c:dPt>
            <c:idx val="2"/>
            <c:invertIfNegative val="0"/>
            <c:bubble3D val="0"/>
            <c:spPr>
              <a:solidFill>
                <a:srgbClr val="7C878E"/>
              </a:solidFill>
              <a:ln>
                <a:noFill/>
              </a:ln>
              <a:effectLst/>
            </c:spPr>
            <c:extLst>
              <c:ext xmlns:c16="http://schemas.microsoft.com/office/drawing/2014/chart" uri="{C3380CC4-5D6E-409C-BE32-E72D297353CC}">
                <c16:uniqueId val="{00000001-F614-424E-AB40-04E948018F1D}"/>
              </c:ext>
            </c:extLst>
          </c:dPt>
          <c:dPt>
            <c:idx val="14"/>
            <c:invertIfNegative val="0"/>
            <c:bubble3D val="0"/>
            <c:spPr>
              <a:solidFill>
                <a:srgbClr val="7C878E"/>
              </a:solidFill>
              <a:ln>
                <a:noFill/>
              </a:ln>
              <a:effectLst/>
            </c:spPr>
            <c:extLst>
              <c:ext xmlns:c16="http://schemas.microsoft.com/office/drawing/2014/chart" uri="{C3380CC4-5D6E-409C-BE32-E72D297353CC}">
                <c16:uniqueId val="{00000003-F614-424E-AB40-04E948018F1D}"/>
              </c:ext>
            </c:extLst>
          </c:dPt>
          <c:dPt>
            <c:idx val="26"/>
            <c:invertIfNegative val="0"/>
            <c:bubble3D val="0"/>
            <c:spPr>
              <a:solidFill>
                <a:srgbClr val="7C878E"/>
              </a:solidFill>
              <a:ln>
                <a:noFill/>
              </a:ln>
              <a:effectLst/>
            </c:spPr>
            <c:extLst>
              <c:ext xmlns:c16="http://schemas.microsoft.com/office/drawing/2014/chart" uri="{C3380CC4-5D6E-409C-BE32-E72D297353CC}">
                <c16:uniqueId val="{00000005-F614-424E-AB40-04E948018F1D}"/>
              </c:ext>
            </c:extLst>
          </c:dPt>
          <c:dPt>
            <c:idx val="38"/>
            <c:invertIfNegative val="0"/>
            <c:bubble3D val="0"/>
            <c:spPr>
              <a:solidFill>
                <a:srgbClr val="7C878E"/>
              </a:solidFill>
              <a:ln>
                <a:noFill/>
              </a:ln>
              <a:effectLst/>
            </c:spPr>
            <c:extLst>
              <c:ext xmlns:c16="http://schemas.microsoft.com/office/drawing/2014/chart" uri="{C3380CC4-5D6E-409C-BE32-E72D297353CC}">
                <c16:uniqueId val="{00000007-F614-424E-AB40-04E948018F1D}"/>
              </c:ext>
            </c:extLst>
          </c:dPt>
          <c:dPt>
            <c:idx val="50"/>
            <c:invertIfNegative val="0"/>
            <c:bubble3D val="0"/>
            <c:spPr>
              <a:solidFill>
                <a:srgbClr val="7C878E"/>
              </a:solidFill>
              <a:ln>
                <a:noFill/>
              </a:ln>
              <a:effectLst/>
            </c:spPr>
            <c:extLst>
              <c:ext xmlns:c16="http://schemas.microsoft.com/office/drawing/2014/chart" uri="{C3380CC4-5D6E-409C-BE32-E72D297353CC}">
                <c16:uniqueId val="{00000009-F614-424E-AB40-04E948018F1D}"/>
              </c:ext>
            </c:extLst>
          </c:dPt>
          <c:dPt>
            <c:idx val="62"/>
            <c:invertIfNegative val="0"/>
            <c:bubble3D val="0"/>
            <c:spPr>
              <a:solidFill>
                <a:srgbClr val="7C878E"/>
              </a:solidFill>
              <a:ln>
                <a:noFill/>
              </a:ln>
              <a:effectLst/>
            </c:spPr>
            <c:extLst>
              <c:ext xmlns:c16="http://schemas.microsoft.com/office/drawing/2014/chart" uri="{C3380CC4-5D6E-409C-BE32-E72D297353CC}">
                <c16:uniqueId val="{0000000B-F614-424E-AB40-04E948018F1D}"/>
              </c:ext>
            </c:extLst>
          </c:dPt>
          <c:dPt>
            <c:idx val="74"/>
            <c:invertIfNegative val="0"/>
            <c:bubble3D val="0"/>
            <c:spPr>
              <a:solidFill>
                <a:srgbClr val="7C878E"/>
              </a:solidFill>
              <a:ln>
                <a:noFill/>
              </a:ln>
              <a:effectLst/>
            </c:spPr>
            <c:extLst>
              <c:ext xmlns:c16="http://schemas.microsoft.com/office/drawing/2014/chart" uri="{C3380CC4-5D6E-409C-BE32-E72D297353CC}">
                <c16:uniqueId val="{0000000D-F614-424E-AB40-04E948018F1D}"/>
              </c:ext>
            </c:extLst>
          </c:dPt>
          <c:dPt>
            <c:idx val="86"/>
            <c:invertIfNegative val="0"/>
            <c:bubble3D val="0"/>
            <c:spPr>
              <a:solidFill>
                <a:srgbClr val="7C878E"/>
              </a:solidFill>
              <a:ln>
                <a:noFill/>
              </a:ln>
              <a:effectLst/>
            </c:spPr>
            <c:extLst>
              <c:ext xmlns:c16="http://schemas.microsoft.com/office/drawing/2014/chart" uri="{C3380CC4-5D6E-409C-BE32-E72D297353CC}">
                <c16:uniqueId val="{0000000F-F614-424E-AB40-04E948018F1D}"/>
              </c:ext>
            </c:extLst>
          </c:dPt>
          <c:dPt>
            <c:idx val="98"/>
            <c:invertIfNegative val="0"/>
            <c:bubble3D val="0"/>
            <c:spPr>
              <a:solidFill>
                <a:srgbClr val="7C878E"/>
              </a:solidFill>
              <a:ln>
                <a:noFill/>
              </a:ln>
              <a:effectLst/>
            </c:spPr>
            <c:extLst>
              <c:ext xmlns:c16="http://schemas.microsoft.com/office/drawing/2014/chart" uri="{C3380CC4-5D6E-409C-BE32-E72D297353CC}">
                <c16:uniqueId val="{00000011-F614-424E-AB40-04E948018F1D}"/>
              </c:ext>
            </c:extLst>
          </c:dPt>
          <c:dPt>
            <c:idx val="110"/>
            <c:invertIfNegative val="0"/>
            <c:bubble3D val="0"/>
            <c:spPr>
              <a:solidFill>
                <a:srgbClr val="7C878E"/>
              </a:solidFill>
              <a:ln>
                <a:noFill/>
              </a:ln>
              <a:effectLst/>
            </c:spPr>
            <c:extLst>
              <c:ext xmlns:c16="http://schemas.microsoft.com/office/drawing/2014/chart" uri="{C3380CC4-5D6E-409C-BE32-E72D297353CC}">
                <c16:uniqueId val="{00000013-F614-424E-AB40-04E948018F1D}"/>
              </c:ext>
            </c:extLst>
          </c:dPt>
          <c:dPt>
            <c:idx val="122"/>
            <c:invertIfNegative val="0"/>
            <c:bubble3D val="0"/>
            <c:spPr>
              <a:solidFill>
                <a:srgbClr val="FBBB27"/>
              </a:solidFill>
              <a:ln>
                <a:noFill/>
              </a:ln>
              <a:effectLst/>
            </c:spPr>
            <c:extLst>
              <c:ext xmlns:c16="http://schemas.microsoft.com/office/drawing/2014/chart" uri="{C3380CC4-5D6E-409C-BE32-E72D297353CC}">
                <c16:uniqueId val="{00000015-F614-424E-AB40-04E948018F1D}"/>
              </c:ext>
            </c:extLst>
          </c:dPt>
          <c:cat>
            <c:multiLvlStrRef>
              <c:f>'F132'!$A$6:$B$128</c:f>
              <c:multiLvlStrCache>
                <c:ptCount val="12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'F132'!$C$6:$C$128</c:f>
              <c:numCache>
                <c:formatCode>#,##0</c:formatCode>
                <c:ptCount val="123"/>
                <c:pt idx="0">
                  <c:v>448</c:v>
                </c:pt>
                <c:pt idx="1">
                  <c:v>450</c:v>
                </c:pt>
                <c:pt idx="2">
                  <c:v>454</c:v>
                </c:pt>
                <c:pt idx="3">
                  <c:v>452</c:v>
                </c:pt>
                <c:pt idx="4">
                  <c:v>453</c:v>
                </c:pt>
                <c:pt idx="5">
                  <c:v>451</c:v>
                </c:pt>
                <c:pt idx="6">
                  <c:v>444</c:v>
                </c:pt>
                <c:pt idx="7">
                  <c:v>448</c:v>
                </c:pt>
                <c:pt idx="8">
                  <c:v>438</c:v>
                </c:pt>
                <c:pt idx="9">
                  <c:v>439</c:v>
                </c:pt>
                <c:pt idx="10">
                  <c:v>437</c:v>
                </c:pt>
                <c:pt idx="11">
                  <c:v>437</c:v>
                </c:pt>
                <c:pt idx="12">
                  <c:v>425</c:v>
                </c:pt>
                <c:pt idx="13">
                  <c:v>425</c:v>
                </c:pt>
                <c:pt idx="14">
                  <c:v>424</c:v>
                </c:pt>
                <c:pt idx="15">
                  <c:v>425</c:v>
                </c:pt>
                <c:pt idx="16">
                  <c:v>425</c:v>
                </c:pt>
                <c:pt idx="17">
                  <c:v>420</c:v>
                </c:pt>
                <c:pt idx="18">
                  <c:v>421</c:v>
                </c:pt>
                <c:pt idx="19">
                  <c:v>425</c:v>
                </c:pt>
                <c:pt idx="20">
                  <c:v>407</c:v>
                </c:pt>
                <c:pt idx="21">
                  <c:v>409</c:v>
                </c:pt>
                <c:pt idx="22">
                  <c:v>410</c:v>
                </c:pt>
                <c:pt idx="23">
                  <c:v>411</c:v>
                </c:pt>
                <c:pt idx="24">
                  <c:v>411</c:v>
                </c:pt>
                <c:pt idx="25">
                  <c:v>411</c:v>
                </c:pt>
                <c:pt idx="26">
                  <c:v>413</c:v>
                </c:pt>
                <c:pt idx="27">
                  <c:v>413</c:v>
                </c:pt>
                <c:pt idx="28">
                  <c:v>414</c:v>
                </c:pt>
                <c:pt idx="29">
                  <c:v>416</c:v>
                </c:pt>
                <c:pt idx="30">
                  <c:v>410</c:v>
                </c:pt>
                <c:pt idx="31">
                  <c:v>411</c:v>
                </c:pt>
                <c:pt idx="32">
                  <c:v>411</c:v>
                </c:pt>
                <c:pt idx="33">
                  <c:v>409</c:v>
                </c:pt>
                <c:pt idx="34">
                  <c:v>407</c:v>
                </c:pt>
                <c:pt idx="35">
                  <c:v>402</c:v>
                </c:pt>
                <c:pt idx="36">
                  <c:v>396</c:v>
                </c:pt>
                <c:pt idx="37">
                  <c:v>397</c:v>
                </c:pt>
                <c:pt idx="38">
                  <c:v>402</c:v>
                </c:pt>
                <c:pt idx="39">
                  <c:v>401</c:v>
                </c:pt>
                <c:pt idx="40">
                  <c:v>402</c:v>
                </c:pt>
                <c:pt idx="41">
                  <c:v>401</c:v>
                </c:pt>
                <c:pt idx="42">
                  <c:v>406</c:v>
                </c:pt>
                <c:pt idx="43">
                  <c:v>404</c:v>
                </c:pt>
                <c:pt idx="44">
                  <c:v>393</c:v>
                </c:pt>
                <c:pt idx="45">
                  <c:v>394</c:v>
                </c:pt>
                <c:pt idx="46">
                  <c:v>395</c:v>
                </c:pt>
                <c:pt idx="47">
                  <c:v>394</c:v>
                </c:pt>
                <c:pt idx="48">
                  <c:v>395</c:v>
                </c:pt>
                <c:pt idx="49">
                  <c:v>393</c:v>
                </c:pt>
                <c:pt idx="50">
                  <c:v>394</c:v>
                </c:pt>
                <c:pt idx="51">
                  <c:v>390</c:v>
                </c:pt>
                <c:pt idx="52">
                  <c:v>391</c:v>
                </c:pt>
                <c:pt idx="53">
                  <c:v>393</c:v>
                </c:pt>
                <c:pt idx="54">
                  <c:v>394</c:v>
                </c:pt>
                <c:pt idx="55">
                  <c:v>396</c:v>
                </c:pt>
                <c:pt idx="56">
                  <c:v>388</c:v>
                </c:pt>
                <c:pt idx="57">
                  <c:v>389</c:v>
                </c:pt>
                <c:pt idx="58">
                  <c:v>387</c:v>
                </c:pt>
                <c:pt idx="59">
                  <c:v>390</c:v>
                </c:pt>
                <c:pt idx="60">
                  <c:v>389</c:v>
                </c:pt>
                <c:pt idx="61">
                  <c:v>387</c:v>
                </c:pt>
                <c:pt idx="62">
                  <c:v>386</c:v>
                </c:pt>
                <c:pt idx="63">
                  <c:v>386</c:v>
                </c:pt>
                <c:pt idx="64">
                  <c:v>388</c:v>
                </c:pt>
                <c:pt idx="65">
                  <c:v>389</c:v>
                </c:pt>
                <c:pt idx="66">
                  <c:v>389</c:v>
                </c:pt>
                <c:pt idx="67">
                  <c:v>388</c:v>
                </c:pt>
                <c:pt idx="68">
                  <c:v>381</c:v>
                </c:pt>
                <c:pt idx="69">
                  <c:v>385</c:v>
                </c:pt>
                <c:pt idx="70">
                  <c:v>387</c:v>
                </c:pt>
                <c:pt idx="71">
                  <c:v>386</c:v>
                </c:pt>
                <c:pt idx="72">
                  <c:v>388</c:v>
                </c:pt>
                <c:pt idx="73">
                  <c:v>387</c:v>
                </c:pt>
                <c:pt idx="74">
                  <c:v>390</c:v>
                </c:pt>
                <c:pt idx="75">
                  <c:v>392</c:v>
                </c:pt>
                <c:pt idx="76">
                  <c:v>399</c:v>
                </c:pt>
                <c:pt idx="77">
                  <c:v>401</c:v>
                </c:pt>
                <c:pt idx="78">
                  <c:v>402</c:v>
                </c:pt>
                <c:pt idx="79">
                  <c:v>397</c:v>
                </c:pt>
                <c:pt idx="80">
                  <c:v>391</c:v>
                </c:pt>
                <c:pt idx="81">
                  <c:v>389</c:v>
                </c:pt>
                <c:pt idx="82">
                  <c:v>388</c:v>
                </c:pt>
                <c:pt idx="83">
                  <c:v>392</c:v>
                </c:pt>
                <c:pt idx="84">
                  <c:v>394</c:v>
                </c:pt>
                <c:pt idx="85">
                  <c:v>395</c:v>
                </c:pt>
                <c:pt idx="86">
                  <c:v>396</c:v>
                </c:pt>
                <c:pt idx="87">
                  <c:v>395</c:v>
                </c:pt>
                <c:pt idx="88">
                  <c:v>396</c:v>
                </c:pt>
                <c:pt idx="89">
                  <c:v>403</c:v>
                </c:pt>
                <c:pt idx="90">
                  <c:v>407</c:v>
                </c:pt>
                <c:pt idx="91">
                  <c:v>409</c:v>
                </c:pt>
                <c:pt idx="92">
                  <c:v>403</c:v>
                </c:pt>
                <c:pt idx="93">
                  <c:v>402</c:v>
                </c:pt>
                <c:pt idx="94">
                  <c:v>404</c:v>
                </c:pt>
                <c:pt idx="95">
                  <c:v>405</c:v>
                </c:pt>
                <c:pt idx="96">
                  <c:v>405</c:v>
                </c:pt>
                <c:pt idx="97">
                  <c:v>412</c:v>
                </c:pt>
                <c:pt idx="98">
                  <c:v>415</c:v>
                </c:pt>
                <c:pt idx="99">
                  <c:v>418</c:v>
                </c:pt>
                <c:pt idx="100">
                  <c:v>420</c:v>
                </c:pt>
                <c:pt idx="101">
                  <c:v>421</c:v>
                </c:pt>
                <c:pt idx="102">
                  <c:v>420</c:v>
                </c:pt>
                <c:pt idx="103">
                  <c:v>419</c:v>
                </c:pt>
                <c:pt idx="104">
                  <c:v>418</c:v>
                </c:pt>
                <c:pt idx="105">
                  <c:v>418</c:v>
                </c:pt>
                <c:pt idx="106">
                  <c:v>417</c:v>
                </c:pt>
                <c:pt idx="107">
                  <c:v>416</c:v>
                </c:pt>
                <c:pt idx="108">
                  <c:v>416</c:v>
                </c:pt>
                <c:pt idx="109">
                  <c:v>418</c:v>
                </c:pt>
                <c:pt idx="110">
                  <c:v>422</c:v>
                </c:pt>
                <c:pt idx="111">
                  <c:v>419</c:v>
                </c:pt>
                <c:pt idx="112">
                  <c:v>419</c:v>
                </c:pt>
                <c:pt idx="113">
                  <c:v>421</c:v>
                </c:pt>
                <c:pt idx="114">
                  <c:v>420</c:v>
                </c:pt>
                <c:pt idx="115">
                  <c:v>416</c:v>
                </c:pt>
                <c:pt idx="116">
                  <c:v>421</c:v>
                </c:pt>
                <c:pt idx="117">
                  <c:v>418</c:v>
                </c:pt>
                <c:pt idx="118">
                  <c:v>417</c:v>
                </c:pt>
                <c:pt idx="119">
                  <c:v>422</c:v>
                </c:pt>
                <c:pt idx="120">
                  <c:v>422</c:v>
                </c:pt>
                <c:pt idx="121">
                  <c:v>422</c:v>
                </c:pt>
                <c:pt idx="122">
                  <c:v>420</c:v>
                </c:pt>
              </c:numCache>
            </c:numRef>
          </c:val>
          <c:extLst>
            <c:ext xmlns:c16="http://schemas.microsoft.com/office/drawing/2014/chart" uri="{C3380CC4-5D6E-409C-BE32-E72D297353CC}">
              <c16:uniqueId val="{00000016-F614-424E-AB40-04E948018F1D}"/>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'F132'!$D$5</c:f>
              <c:strCache>
                <c:ptCount val="1"/>
                <c:pt idx="0">
                  <c:v>Promedio</c:v>
                </c:pt>
              </c:strCache>
            </c:strRef>
          </c:tx>
          <c:spPr>
            <a:ln w="28575" cap="rnd">
              <a:solidFill>
                <a:srgbClr val="B69630"/>
              </a:solidFill>
              <a:round/>
            </a:ln>
            <a:effectLst/>
          </c:spPr>
          <c:marker>
            <c:symbol val="none"/>
          </c:marker>
          <c:cat>
            <c:multiLvlStrRef>
              <c:f>'F132'!$A$6:$B$128</c:f>
              <c:multiLvlStrCache>
                <c:ptCount val="12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'F132'!$D$6:$D$128</c:f>
              <c:numCache>
                <c:formatCode>#,##0</c:formatCode>
                <c:ptCount val="123"/>
                <c:pt idx="0">
                  <c:v>427</c:v>
                </c:pt>
                <c:pt idx="1">
                  <c:v>429</c:v>
                </c:pt>
                <c:pt idx="2">
                  <c:v>432</c:v>
                </c:pt>
                <c:pt idx="3">
                  <c:v>434</c:v>
                </c:pt>
                <c:pt idx="4">
                  <c:v>437</c:v>
                </c:pt>
                <c:pt idx="5">
                  <c:v>439</c:v>
                </c:pt>
                <c:pt idx="6">
                  <c:v>440</c:v>
                </c:pt>
                <c:pt idx="7">
                  <c:v>442</c:v>
                </c:pt>
                <c:pt idx="8">
                  <c:v>442</c:v>
                </c:pt>
                <c:pt idx="9">
                  <c:v>444</c:v>
                </c:pt>
                <c:pt idx="10">
                  <c:v>445</c:v>
                </c:pt>
                <c:pt idx="11">
                  <c:v>446</c:v>
                </c:pt>
                <c:pt idx="12">
                  <c:v>444</c:v>
                </c:pt>
                <c:pt idx="13">
                  <c:v>442</c:v>
                </c:pt>
                <c:pt idx="14">
                  <c:v>439</c:v>
                </c:pt>
                <c:pt idx="15">
                  <c:v>437</c:v>
                </c:pt>
                <c:pt idx="16">
                  <c:v>435</c:v>
                </c:pt>
                <c:pt idx="17">
                  <c:v>432</c:v>
                </c:pt>
                <c:pt idx="18">
                  <c:v>430</c:v>
                </c:pt>
                <c:pt idx="19">
                  <c:v>428</c:v>
                </c:pt>
                <c:pt idx="20">
                  <c:v>426</c:v>
                </c:pt>
                <c:pt idx="21">
                  <c:v>423</c:v>
                </c:pt>
                <c:pt idx="22">
                  <c:v>421</c:v>
                </c:pt>
                <c:pt idx="23">
                  <c:v>419</c:v>
                </c:pt>
                <c:pt idx="24">
                  <c:v>418</c:v>
                </c:pt>
                <c:pt idx="25">
                  <c:v>417</c:v>
                </c:pt>
                <c:pt idx="26">
                  <c:v>416</c:v>
                </c:pt>
                <c:pt idx="27">
                  <c:v>415</c:v>
                </c:pt>
                <c:pt idx="28">
                  <c:v>414</c:v>
                </c:pt>
                <c:pt idx="29">
                  <c:v>413</c:v>
                </c:pt>
                <c:pt idx="30">
                  <c:v>412</c:v>
                </c:pt>
                <c:pt idx="31">
                  <c:v>411</c:v>
                </c:pt>
                <c:pt idx="32">
                  <c:v>412</c:v>
                </c:pt>
                <c:pt idx="33">
                  <c:v>412</c:v>
                </c:pt>
                <c:pt idx="34">
                  <c:v>411</c:v>
                </c:pt>
                <c:pt idx="35">
                  <c:v>411</c:v>
                </c:pt>
                <c:pt idx="36">
                  <c:v>409</c:v>
                </c:pt>
                <c:pt idx="37">
                  <c:v>408</c:v>
                </c:pt>
                <c:pt idx="38">
                  <c:v>407</c:v>
                </c:pt>
                <c:pt idx="39">
                  <c:v>406</c:v>
                </c:pt>
                <c:pt idx="40">
                  <c:v>405</c:v>
                </c:pt>
                <c:pt idx="41">
                  <c:v>404</c:v>
                </c:pt>
                <c:pt idx="42">
                  <c:v>404</c:v>
                </c:pt>
                <c:pt idx="43">
                  <c:v>403</c:v>
                </c:pt>
                <c:pt idx="44">
                  <c:v>402</c:v>
                </c:pt>
                <c:pt idx="45">
                  <c:v>400</c:v>
                </c:pt>
                <c:pt idx="46">
                  <c:v>399</c:v>
                </c:pt>
                <c:pt idx="47">
                  <c:v>399</c:v>
                </c:pt>
                <c:pt idx="48">
                  <c:v>399</c:v>
                </c:pt>
                <c:pt idx="49">
                  <c:v>398</c:v>
                </c:pt>
                <c:pt idx="50">
                  <c:v>398</c:v>
                </c:pt>
                <c:pt idx="51">
                  <c:v>397</c:v>
                </c:pt>
                <c:pt idx="52">
                  <c:v>396</c:v>
                </c:pt>
                <c:pt idx="53">
                  <c:v>395</c:v>
                </c:pt>
                <c:pt idx="54">
                  <c:v>394</c:v>
                </c:pt>
                <c:pt idx="55">
                  <c:v>394</c:v>
                </c:pt>
                <c:pt idx="56">
                  <c:v>393</c:v>
                </c:pt>
                <c:pt idx="57">
                  <c:v>393</c:v>
                </c:pt>
                <c:pt idx="58">
                  <c:v>392</c:v>
                </c:pt>
                <c:pt idx="59">
                  <c:v>392</c:v>
                </c:pt>
                <c:pt idx="60">
                  <c:v>391</c:v>
                </c:pt>
                <c:pt idx="61">
                  <c:v>391</c:v>
                </c:pt>
                <c:pt idx="62">
                  <c:v>390</c:v>
                </c:pt>
                <c:pt idx="63">
                  <c:v>390</c:v>
                </c:pt>
                <c:pt idx="64">
                  <c:v>389</c:v>
                </c:pt>
                <c:pt idx="65">
                  <c:v>389</c:v>
                </c:pt>
                <c:pt idx="66">
                  <c:v>389</c:v>
                </c:pt>
                <c:pt idx="67">
                  <c:v>388</c:v>
                </c:pt>
                <c:pt idx="68">
                  <c:v>387</c:v>
                </c:pt>
                <c:pt idx="69">
                  <c:v>387</c:v>
                </c:pt>
                <c:pt idx="70">
                  <c:v>387</c:v>
                </c:pt>
                <c:pt idx="71">
                  <c:v>387</c:v>
                </c:pt>
                <c:pt idx="72">
                  <c:v>387</c:v>
                </c:pt>
                <c:pt idx="73">
                  <c:v>387</c:v>
                </c:pt>
                <c:pt idx="74">
                  <c:v>387</c:v>
                </c:pt>
                <c:pt idx="75">
                  <c:v>388</c:v>
                </c:pt>
                <c:pt idx="76">
                  <c:v>388</c:v>
                </c:pt>
                <c:pt idx="77">
                  <c:v>389</c:v>
                </c:pt>
                <c:pt idx="78">
                  <c:v>390</c:v>
                </c:pt>
                <c:pt idx="79">
                  <c:v>391</c:v>
                </c:pt>
                <c:pt idx="80">
                  <c:v>392</c:v>
                </c:pt>
                <c:pt idx="81">
                  <c:v>392</c:v>
                </c:pt>
                <c:pt idx="82">
                  <c:v>392</c:v>
                </c:pt>
                <c:pt idx="83">
                  <c:v>393</c:v>
                </c:pt>
                <c:pt idx="84">
                  <c:v>394</c:v>
                </c:pt>
                <c:pt idx="85">
                  <c:v>394</c:v>
                </c:pt>
                <c:pt idx="86">
                  <c:v>395</c:v>
                </c:pt>
                <c:pt idx="87">
                  <c:v>395</c:v>
                </c:pt>
                <c:pt idx="88">
                  <c:v>395</c:v>
                </c:pt>
                <c:pt idx="89">
                  <c:v>395</c:v>
                </c:pt>
                <c:pt idx="90">
                  <c:v>395</c:v>
                </c:pt>
                <c:pt idx="91">
                  <c:v>396</c:v>
                </c:pt>
                <c:pt idx="92">
                  <c:v>397</c:v>
                </c:pt>
                <c:pt idx="93">
                  <c:v>398</c:v>
                </c:pt>
                <c:pt idx="94">
                  <c:v>400</c:v>
                </c:pt>
                <c:pt idx="95">
                  <c:v>401</c:v>
                </c:pt>
                <c:pt idx="96">
                  <c:v>402</c:v>
                </c:pt>
                <c:pt idx="97">
                  <c:v>403</c:v>
                </c:pt>
                <c:pt idx="98">
                  <c:v>405</c:v>
                </c:pt>
                <c:pt idx="99">
                  <c:v>407</c:v>
                </c:pt>
                <c:pt idx="100">
                  <c:v>409</c:v>
                </c:pt>
                <c:pt idx="101">
                  <c:v>410</c:v>
                </c:pt>
                <c:pt idx="102">
                  <c:v>411</c:v>
                </c:pt>
                <c:pt idx="103">
                  <c:v>412</c:v>
                </c:pt>
                <c:pt idx="104">
                  <c:v>413</c:v>
                </c:pt>
                <c:pt idx="105">
                  <c:v>415</c:v>
                </c:pt>
                <c:pt idx="106">
                  <c:v>416</c:v>
                </c:pt>
                <c:pt idx="107">
                  <c:v>417</c:v>
                </c:pt>
                <c:pt idx="108">
                  <c:v>418</c:v>
                </c:pt>
                <c:pt idx="109">
                  <c:v>418</c:v>
                </c:pt>
                <c:pt idx="110">
                  <c:v>419</c:v>
                </c:pt>
                <c:pt idx="111">
                  <c:v>419</c:v>
                </c:pt>
                <c:pt idx="112">
                  <c:v>419</c:v>
                </c:pt>
                <c:pt idx="113">
                  <c:v>419</c:v>
                </c:pt>
                <c:pt idx="114">
                  <c:v>419</c:v>
                </c:pt>
                <c:pt idx="115">
                  <c:v>418</c:v>
                </c:pt>
                <c:pt idx="116">
                  <c:v>419</c:v>
                </c:pt>
                <c:pt idx="117">
                  <c:v>419</c:v>
                </c:pt>
                <c:pt idx="118">
                  <c:v>419</c:v>
                </c:pt>
                <c:pt idx="119">
                  <c:v>419</c:v>
                </c:pt>
                <c:pt idx="120">
                  <c:v>420</c:v>
                </c:pt>
                <c:pt idx="121">
                  <c:v>420</c:v>
                </c:pt>
                <c:pt idx="122">
                  <c:v>420</c:v>
                </c:pt>
              </c:numCache>
            </c:numRef>
          </c:val>
          <c:smooth val="0"/>
          <c:extLst>
            <c:ext xmlns:c16="http://schemas.microsoft.com/office/drawing/2014/chart" uri="{C3380CC4-5D6E-409C-BE32-E72D297353CC}">
              <c16:uniqueId val="{00000017-F614-424E-AB40-04E948018F1D}"/>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4BCA-4D22-86D7-FF94D9047B91}"/>
              </c:ext>
            </c:extLst>
          </c:dPt>
          <c:dPt>
            <c:idx val="1"/>
            <c:invertIfNegative val="0"/>
            <c:bubble3D val="0"/>
            <c:spPr>
              <a:solidFill>
                <a:srgbClr val="7C878E"/>
              </a:solidFill>
              <a:ln>
                <a:noFill/>
              </a:ln>
              <a:effectLst/>
            </c:spPr>
            <c:extLst>
              <c:ext xmlns:c16="http://schemas.microsoft.com/office/drawing/2014/chart" uri="{C3380CC4-5D6E-409C-BE32-E72D297353CC}">
                <c16:uniqueId val="{00000003-4BCA-4D22-86D7-FF94D9047B91}"/>
              </c:ext>
            </c:extLst>
          </c:dPt>
          <c:dPt>
            <c:idx val="2"/>
            <c:invertIfNegative val="0"/>
            <c:bubble3D val="0"/>
            <c:spPr>
              <a:solidFill>
                <a:srgbClr val="7C878E"/>
              </a:solidFill>
              <a:ln>
                <a:noFill/>
              </a:ln>
              <a:effectLst/>
            </c:spPr>
            <c:extLst>
              <c:ext xmlns:c16="http://schemas.microsoft.com/office/drawing/2014/chart" uri="{C3380CC4-5D6E-409C-BE32-E72D297353CC}">
                <c16:uniqueId val="{00000005-4BCA-4D22-86D7-FF94D9047B91}"/>
              </c:ext>
            </c:extLst>
          </c:dPt>
          <c:dPt>
            <c:idx val="3"/>
            <c:invertIfNegative val="0"/>
            <c:bubble3D val="0"/>
            <c:spPr>
              <a:solidFill>
                <a:srgbClr val="7C878E"/>
              </a:solidFill>
              <a:ln>
                <a:noFill/>
              </a:ln>
              <a:effectLst/>
            </c:spPr>
            <c:extLst>
              <c:ext xmlns:c16="http://schemas.microsoft.com/office/drawing/2014/chart" uri="{C3380CC4-5D6E-409C-BE32-E72D297353CC}">
                <c16:uniqueId val="{00000007-4BCA-4D22-86D7-FF94D9047B91}"/>
              </c:ext>
            </c:extLst>
          </c:dPt>
          <c:dPt>
            <c:idx val="4"/>
            <c:invertIfNegative val="0"/>
            <c:bubble3D val="0"/>
            <c:spPr>
              <a:solidFill>
                <a:srgbClr val="7C878E"/>
              </a:solidFill>
              <a:ln>
                <a:noFill/>
              </a:ln>
              <a:effectLst/>
            </c:spPr>
            <c:extLst>
              <c:ext xmlns:c16="http://schemas.microsoft.com/office/drawing/2014/chart" uri="{C3380CC4-5D6E-409C-BE32-E72D297353CC}">
                <c16:uniqueId val="{00000009-4BCA-4D22-86D7-FF94D9047B91}"/>
              </c:ext>
            </c:extLst>
          </c:dPt>
          <c:dPt>
            <c:idx val="5"/>
            <c:invertIfNegative val="0"/>
            <c:bubble3D val="0"/>
            <c:spPr>
              <a:solidFill>
                <a:srgbClr val="7C878E"/>
              </a:solidFill>
              <a:ln>
                <a:noFill/>
              </a:ln>
              <a:effectLst/>
            </c:spPr>
            <c:extLst>
              <c:ext xmlns:c16="http://schemas.microsoft.com/office/drawing/2014/chart" uri="{C3380CC4-5D6E-409C-BE32-E72D297353CC}">
                <c16:uniqueId val="{0000000B-4BCA-4D22-86D7-FF94D9047B91}"/>
              </c:ext>
            </c:extLst>
          </c:dPt>
          <c:dPt>
            <c:idx val="6"/>
            <c:invertIfNegative val="0"/>
            <c:bubble3D val="0"/>
            <c:spPr>
              <a:solidFill>
                <a:srgbClr val="7C878E"/>
              </a:solidFill>
              <a:ln>
                <a:noFill/>
              </a:ln>
              <a:effectLst/>
            </c:spPr>
            <c:extLst>
              <c:ext xmlns:c16="http://schemas.microsoft.com/office/drawing/2014/chart" uri="{C3380CC4-5D6E-409C-BE32-E72D297353CC}">
                <c16:uniqueId val="{0000000D-4BCA-4D22-86D7-FF94D9047B91}"/>
              </c:ext>
            </c:extLst>
          </c:dPt>
          <c:dPt>
            <c:idx val="7"/>
            <c:invertIfNegative val="0"/>
            <c:bubble3D val="0"/>
            <c:spPr>
              <a:solidFill>
                <a:srgbClr val="7C878E"/>
              </a:solidFill>
              <a:ln>
                <a:noFill/>
              </a:ln>
              <a:effectLst/>
            </c:spPr>
            <c:extLst>
              <c:ext xmlns:c16="http://schemas.microsoft.com/office/drawing/2014/chart" uri="{C3380CC4-5D6E-409C-BE32-E72D297353CC}">
                <c16:uniqueId val="{0000000F-4BCA-4D22-86D7-FF94D9047B91}"/>
              </c:ext>
            </c:extLst>
          </c:dPt>
          <c:dPt>
            <c:idx val="8"/>
            <c:invertIfNegative val="0"/>
            <c:bubble3D val="0"/>
            <c:spPr>
              <a:solidFill>
                <a:srgbClr val="7C878E"/>
              </a:solidFill>
              <a:ln>
                <a:noFill/>
              </a:ln>
              <a:effectLst/>
            </c:spPr>
            <c:extLst>
              <c:ext xmlns:c16="http://schemas.microsoft.com/office/drawing/2014/chart" uri="{C3380CC4-5D6E-409C-BE32-E72D297353CC}">
                <c16:uniqueId val="{00000011-4BCA-4D22-86D7-FF94D9047B91}"/>
              </c:ext>
            </c:extLst>
          </c:dPt>
          <c:dPt>
            <c:idx val="9"/>
            <c:invertIfNegative val="0"/>
            <c:bubble3D val="0"/>
            <c:spPr>
              <a:solidFill>
                <a:srgbClr val="7C878E"/>
              </a:solidFill>
              <a:ln>
                <a:noFill/>
              </a:ln>
              <a:effectLst/>
            </c:spPr>
            <c:extLst>
              <c:ext xmlns:c16="http://schemas.microsoft.com/office/drawing/2014/chart" uri="{C3380CC4-5D6E-409C-BE32-E72D297353CC}">
                <c16:uniqueId val="{00000013-4BCA-4D22-86D7-FF94D9047B91}"/>
              </c:ext>
            </c:extLst>
          </c:dPt>
          <c:dPt>
            <c:idx val="10"/>
            <c:invertIfNegative val="0"/>
            <c:bubble3D val="0"/>
            <c:spPr>
              <a:solidFill>
                <a:srgbClr val="7C878E"/>
              </a:solidFill>
              <a:ln>
                <a:noFill/>
              </a:ln>
              <a:effectLst/>
            </c:spPr>
            <c:extLst>
              <c:ext xmlns:c16="http://schemas.microsoft.com/office/drawing/2014/chart" uri="{C3380CC4-5D6E-409C-BE32-E72D297353CC}">
                <c16:uniqueId val="{00000015-4BCA-4D22-86D7-FF94D9047B91}"/>
              </c:ext>
            </c:extLst>
          </c:dPt>
          <c:dPt>
            <c:idx val="11"/>
            <c:invertIfNegative val="0"/>
            <c:bubble3D val="0"/>
            <c:spPr>
              <a:solidFill>
                <a:srgbClr val="7C878E"/>
              </a:solidFill>
              <a:ln>
                <a:noFill/>
              </a:ln>
              <a:effectLst/>
            </c:spPr>
            <c:extLst>
              <c:ext xmlns:c16="http://schemas.microsoft.com/office/drawing/2014/chart" uri="{C3380CC4-5D6E-409C-BE32-E72D297353CC}">
                <c16:uniqueId val="{00000017-4BCA-4D22-86D7-FF94D9047B91}"/>
              </c:ext>
            </c:extLst>
          </c:dPt>
          <c:dPt>
            <c:idx val="12"/>
            <c:invertIfNegative val="0"/>
            <c:bubble3D val="0"/>
            <c:spPr>
              <a:solidFill>
                <a:srgbClr val="7C878E"/>
              </a:solidFill>
              <a:ln>
                <a:noFill/>
              </a:ln>
              <a:effectLst/>
            </c:spPr>
            <c:extLst>
              <c:ext xmlns:c16="http://schemas.microsoft.com/office/drawing/2014/chart" uri="{C3380CC4-5D6E-409C-BE32-E72D297353CC}">
                <c16:uniqueId val="{00000019-4BCA-4D22-86D7-FF94D9047B91}"/>
              </c:ext>
            </c:extLst>
          </c:dPt>
          <c:dPt>
            <c:idx val="13"/>
            <c:invertIfNegative val="0"/>
            <c:bubble3D val="0"/>
            <c:spPr>
              <a:solidFill>
                <a:srgbClr val="FBBB27"/>
              </a:solidFill>
              <a:ln>
                <a:noFill/>
              </a:ln>
              <a:effectLst/>
            </c:spPr>
            <c:extLst>
              <c:ext xmlns:c16="http://schemas.microsoft.com/office/drawing/2014/chart" uri="{C3380CC4-5D6E-409C-BE32-E72D297353CC}">
                <c16:uniqueId val="{0000001B-4BCA-4D22-86D7-FF94D9047B91}"/>
              </c:ext>
            </c:extLst>
          </c:dPt>
          <c:dPt>
            <c:idx val="14"/>
            <c:invertIfNegative val="0"/>
            <c:bubble3D val="0"/>
            <c:spPr>
              <a:solidFill>
                <a:srgbClr val="7C878E"/>
              </a:solidFill>
              <a:ln>
                <a:noFill/>
              </a:ln>
              <a:effectLst/>
            </c:spPr>
            <c:extLst>
              <c:ext xmlns:c16="http://schemas.microsoft.com/office/drawing/2014/chart" uri="{C3380CC4-5D6E-409C-BE32-E72D297353CC}">
                <c16:uniqueId val="{0000001D-4BCA-4D22-86D7-FF94D9047B91}"/>
              </c:ext>
            </c:extLst>
          </c:dPt>
          <c:dPt>
            <c:idx val="15"/>
            <c:invertIfNegative val="0"/>
            <c:bubble3D val="0"/>
            <c:spPr>
              <a:solidFill>
                <a:srgbClr val="7C878E"/>
              </a:solidFill>
              <a:ln>
                <a:noFill/>
              </a:ln>
              <a:effectLst/>
            </c:spPr>
            <c:extLst>
              <c:ext xmlns:c16="http://schemas.microsoft.com/office/drawing/2014/chart" uri="{C3380CC4-5D6E-409C-BE32-E72D297353CC}">
                <c16:uniqueId val="{0000001F-4BCA-4D22-86D7-FF94D9047B91}"/>
              </c:ext>
            </c:extLst>
          </c:dPt>
          <c:dPt>
            <c:idx val="16"/>
            <c:invertIfNegative val="0"/>
            <c:bubble3D val="0"/>
            <c:spPr>
              <a:solidFill>
                <a:srgbClr val="7C878E"/>
              </a:solidFill>
              <a:ln>
                <a:noFill/>
              </a:ln>
              <a:effectLst/>
            </c:spPr>
            <c:extLst>
              <c:ext xmlns:c16="http://schemas.microsoft.com/office/drawing/2014/chart" uri="{C3380CC4-5D6E-409C-BE32-E72D297353CC}">
                <c16:uniqueId val="{00000021-4BCA-4D22-86D7-FF94D9047B91}"/>
              </c:ext>
            </c:extLst>
          </c:dPt>
          <c:dPt>
            <c:idx val="17"/>
            <c:invertIfNegative val="0"/>
            <c:bubble3D val="0"/>
            <c:spPr>
              <a:solidFill>
                <a:srgbClr val="7C878E"/>
              </a:solidFill>
              <a:ln>
                <a:noFill/>
              </a:ln>
              <a:effectLst/>
            </c:spPr>
            <c:extLst>
              <c:ext xmlns:c16="http://schemas.microsoft.com/office/drawing/2014/chart" uri="{C3380CC4-5D6E-409C-BE32-E72D297353CC}">
                <c16:uniqueId val="{00000023-4BCA-4D22-86D7-FF94D9047B91}"/>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'F133'!$A$6:$A$24</c:f>
              <c:strCache>
                <c:ptCount val="19"/>
                <c:pt idx="0">
                  <c:v>Michoacán</c:v>
                </c:pt>
                <c:pt idx="1">
                  <c:v>Sinaloa</c:v>
                </c:pt>
                <c:pt idx="2">
                  <c:v>Yucatán</c:v>
                </c:pt>
                <c:pt idx="3">
                  <c:v>Veracruz</c:v>
                </c:pt>
                <c:pt idx="4">
                  <c:v>Durango</c:v>
                </c:pt>
                <c:pt idx="5">
                  <c:v>Aguascalientes</c:v>
                </c:pt>
                <c:pt idx="6">
                  <c:v>Ciudad de México</c:v>
                </c:pt>
                <c:pt idx="7">
                  <c:v>Puebla</c:v>
                </c:pt>
                <c:pt idx="8">
                  <c:v>San Luis Potosí</c:v>
                </c:pt>
                <c:pt idx="9">
                  <c:v>Querétaro</c:v>
                </c:pt>
                <c:pt idx="10">
                  <c:v>Estado de México</c:v>
                </c:pt>
                <c:pt idx="11">
                  <c:v>Sonora</c:v>
                </c:pt>
                <c:pt idx="12">
                  <c:v>Guanajuato</c:v>
                </c:pt>
                <c:pt idx="13">
                  <c:v>Jalisco</c:v>
                </c:pt>
                <c:pt idx="14">
                  <c:v>Tamaulipas</c:v>
                </c:pt>
                <c:pt idx="15">
                  <c:v>Coahuila</c:v>
                </c:pt>
                <c:pt idx="16">
                  <c:v>Chihuahua</c:v>
                </c:pt>
                <c:pt idx="17">
                  <c:v>Nuevo León</c:v>
                </c:pt>
                <c:pt idx="18">
                  <c:v>Baja California</c:v>
                </c:pt>
              </c:strCache>
            </c:strRef>
          </c:cat>
          <c:val>
            <c:numRef>
              <c:f>'F133'!$B$6:$B$24</c:f>
              <c:numCache>
                <c:formatCode>0.0</c:formatCode>
                <c:ptCount val="19"/>
                <c:pt idx="0">
                  <c:v>0.40459621297944698</c:v>
                </c:pt>
                <c:pt idx="1">
                  <c:v>0.74445703188218204</c:v>
                </c:pt>
                <c:pt idx="2">
                  <c:v>0.776824728920537</c:v>
                </c:pt>
                <c:pt idx="3">
                  <c:v>0.89011166855478197</c:v>
                </c:pt>
                <c:pt idx="4">
                  <c:v>1.1652370933808101</c:v>
                </c:pt>
                <c:pt idx="5">
                  <c:v>1.44036251820683</c:v>
                </c:pt>
                <c:pt idx="6">
                  <c:v>2.1039003074931202</c:v>
                </c:pt>
                <c:pt idx="7">
                  <c:v>2.83217349085613</c:v>
                </c:pt>
                <c:pt idx="8">
                  <c:v>2.9292765819711901</c:v>
                </c:pt>
                <c:pt idx="9">
                  <c:v>4.0297782812752896</c:v>
                </c:pt>
                <c:pt idx="10">
                  <c:v>4.4181906457355602</c:v>
                </c:pt>
                <c:pt idx="11">
                  <c:v>5.6319792846738999</c:v>
                </c:pt>
                <c:pt idx="12">
                  <c:v>6.4411717106327897</c:v>
                </c:pt>
                <c:pt idx="13">
                  <c:v>6.7972163780547001</c:v>
                </c:pt>
                <c:pt idx="14">
                  <c:v>6.8457679236122404</c:v>
                </c:pt>
                <c:pt idx="15">
                  <c:v>7.2827318336300397</c:v>
                </c:pt>
                <c:pt idx="16">
                  <c:v>9.40281598964234</c:v>
                </c:pt>
                <c:pt idx="17">
                  <c:v>13.2545719372067</c:v>
                </c:pt>
                <c:pt idx="18">
                  <c:v>18.514322705939499</c:v>
                </c:pt>
              </c:numCache>
            </c:numRef>
          </c:val>
          <c:extLst>
            <c:ext xmlns:c16="http://schemas.microsoft.com/office/drawing/2014/chart" uri="{C3380CC4-5D6E-409C-BE32-E72D297353CC}">
              <c16:uniqueId val="{00000024-4BCA-4D22-86D7-FF94D9047B91}"/>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E14D-45EC-883A-D96B0B4CB9F5}"/>
              </c:ext>
            </c:extLst>
          </c:dPt>
          <c:dPt>
            <c:idx val="1"/>
            <c:invertIfNegative val="0"/>
            <c:bubble3D val="0"/>
            <c:extLst>
              <c:ext xmlns:c16="http://schemas.microsoft.com/office/drawing/2014/chart" uri="{C3380CC4-5D6E-409C-BE32-E72D297353CC}">
                <c16:uniqueId val="{00000001-E14D-45EC-883A-D96B0B4CB9F5}"/>
              </c:ext>
            </c:extLst>
          </c:dPt>
          <c:dPt>
            <c:idx val="2"/>
            <c:invertIfNegative val="0"/>
            <c:bubble3D val="0"/>
            <c:extLst>
              <c:ext xmlns:c16="http://schemas.microsoft.com/office/drawing/2014/chart" uri="{C3380CC4-5D6E-409C-BE32-E72D297353CC}">
                <c16:uniqueId val="{00000002-E14D-45EC-883A-D96B0B4CB9F5}"/>
              </c:ext>
            </c:extLst>
          </c:dPt>
          <c:dPt>
            <c:idx val="3"/>
            <c:invertIfNegative val="0"/>
            <c:bubble3D val="0"/>
            <c:extLst>
              <c:ext xmlns:c16="http://schemas.microsoft.com/office/drawing/2014/chart" uri="{C3380CC4-5D6E-409C-BE32-E72D297353CC}">
                <c16:uniqueId val="{00000003-E14D-45EC-883A-D96B0B4CB9F5}"/>
              </c:ext>
            </c:extLst>
          </c:dPt>
          <c:dPt>
            <c:idx val="4"/>
            <c:invertIfNegative val="0"/>
            <c:bubble3D val="0"/>
            <c:extLst>
              <c:ext xmlns:c16="http://schemas.microsoft.com/office/drawing/2014/chart" uri="{C3380CC4-5D6E-409C-BE32-E72D297353CC}">
                <c16:uniqueId val="{00000004-E14D-45EC-883A-D96B0B4CB9F5}"/>
              </c:ext>
            </c:extLst>
          </c:dPt>
          <c:dPt>
            <c:idx val="5"/>
            <c:invertIfNegative val="0"/>
            <c:bubble3D val="0"/>
            <c:spPr>
              <a:solidFill>
                <a:srgbClr val="FFC000"/>
              </a:solidFill>
              <a:ln>
                <a:noFill/>
              </a:ln>
              <a:effectLst/>
            </c:spPr>
            <c:extLst>
              <c:ext xmlns:c16="http://schemas.microsoft.com/office/drawing/2014/chart" uri="{C3380CC4-5D6E-409C-BE32-E72D297353CC}">
                <c16:uniqueId val="{00000006-E14D-45EC-883A-D96B0B4CB9F5}"/>
              </c:ext>
            </c:extLst>
          </c:dPt>
          <c:dPt>
            <c:idx val="6"/>
            <c:invertIfNegative val="0"/>
            <c:bubble3D val="0"/>
            <c:extLst>
              <c:ext xmlns:c16="http://schemas.microsoft.com/office/drawing/2014/chart" uri="{C3380CC4-5D6E-409C-BE32-E72D297353CC}">
                <c16:uniqueId val="{00000007-E14D-45EC-883A-D96B0B4CB9F5}"/>
              </c:ext>
            </c:extLst>
          </c:dPt>
          <c:dPt>
            <c:idx val="7"/>
            <c:invertIfNegative val="0"/>
            <c:bubble3D val="0"/>
            <c:extLst>
              <c:ext xmlns:c16="http://schemas.microsoft.com/office/drawing/2014/chart" uri="{C3380CC4-5D6E-409C-BE32-E72D297353CC}">
                <c16:uniqueId val="{00000008-E14D-45EC-883A-D96B0B4CB9F5}"/>
              </c:ext>
            </c:extLst>
          </c:dPt>
          <c:dPt>
            <c:idx val="8"/>
            <c:invertIfNegative val="0"/>
            <c:bubble3D val="0"/>
            <c:extLst>
              <c:ext xmlns:c16="http://schemas.microsoft.com/office/drawing/2014/chart" uri="{C3380CC4-5D6E-409C-BE32-E72D297353CC}">
                <c16:uniqueId val="{00000009-E14D-45EC-883A-D96B0B4CB9F5}"/>
              </c:ext>
            </c:extLst>
          </c:dPt>
          <c:dPt>
            <c:idx val="9"/>
            <c:invertIfNegative val="0"/>
            <c:bubble3D val="0"/>
            <c:extLst>
              <c:ext xmlns:c16="http://schemas.microsoft.com/office/drawing/2014/chart" uri="{C3380CC4-5D6E-409C-BE32-E72D297353CC}">
                <c16:uniqueId val="{0000000A-E14D-45EC-883A-D96B0B4CB9F5}"/>
              </c:ext>
            </c:extLst>
          </c:dPt>
          <c:dPt>
            <c:idx val="10"/>
            <c:invertIfNegative val="0"/>
            <c:bubble3D val="0"/>
            <c:extLst>
              <c:ext xmlns:c16="http://schemas.microsoft.com/office/drawing/2014/chart" uri="{C3380CC4-5D6E-409C-BE32-E72D297353CC}">
                <c16:uniqueId val="{0000000B-E14D-45EC-883A-D96B0B4CB9F5}"/>
              </c:ext>
            </c:extLst>
          </c:dPt>
          <c:dPt>
            <c:idx val="11"/>
            <c:invertIfNegative val="0"/>
            <c:bubble3D val="0"/>
            <c:extLst>
              <c:ext xmlns:c16="http://schemas.microsoft.com/office/drawing/2014/chart" uri="{C3380CC4-5D6E-409C-BE32-E72D297353CC}">
                <c16:uniqueId val="{0000000C-E14D-45EC-883A-D96B0B4CB9F5}"/>
              </c:ext>
            </c:extLst>
          </c:dPt>
          <c:dPt>
            <c:idx val="12"/>
            <c:invertIfNegative val="0"/>
            <c:bubble3D val="0"/>
            <c:extLst>
              <c:ext xmlns:c16="http://schemas.microsoft.com/office/drawing/2014/chart" uri="{C3380CC4-5D6E-409C-BE32-E72D297353CC}">
                <c16:uniqueId val="{0000000D-E14D-45EC-883A-D96B0B4CB9F5}"/>
              </c:ext>
            </c:extLst>
          </c:dPt>
          <c:dPt>
            <c:idx val="13"/>
            <c:invertIfNegative val="0"/>
            <c:bubble3D val="0"/>
            <c:extLst>
              <c:ext xmlns:c16="http://schemas.microsoft.com/office/drawing/2014/chart" uri="{C3380CC4-5D6E-409C-BE32-E72D297353CC}">
                <c16:uniqueId val="{0000000E-E14D-45EC-883A-D96B0B4CB9F5}"/>
              </c:ext>
            </c:extLst>
          </c:dPt>
          <c:dPt>
            <c:idx val="14"/>
            <c:invertIfNegative val="0"/>
            <c:bubble3D val="0"/>
            <c:extLst>
              <c:ext xmlns:c16="http://schemas.microsoft.com/office/drawing/2014/chart" uri="{C3380CC4-5D6E-409C-BE32-E72D297353CC}">
                <c16:uniqueId val="{0000000F-E14D-45EC-883A-D96B0B4CB9F5}"/>
              </c:ext>
            </c:extLst>
          </c:dPt>
          <c:dPt>
            <c:idx val="15"/>
            <c:invertIfNegative val="0"/>
            <c:bubble3D val="0"/>
            <c:extLst>
              <c:ext xmlns:c16="http://schemas.microsoft.com/office/drawing/2014/chart" uri="{C3380CC4-5D6E-409C-BE32-E72D297353CC}">
                <c16:uniqueId val="{00000010-E14D-45EC-883A-D96B0B4CB9F5}"/>
              </c:ext>
            </c:extLst>
          </c:dPt>
          <c:dPt>
            <c:idx val="16"/>
            <c:invertIfNegative val="0"/>
            <c:bubble3D val="0"/>
            <c:extLst>
              <c:ext xmlns:c16="http://schemas.microsoft.com/office/drawing/2014/chart" uri="{C3380CC4-5D6E-409C-BE32-E72D297353CC}">
                <c16:uniqueId val="{00000011-E14D-45EC-883A-D96B0B4CB9F5}"/>
              </c:ext>
            </c:extLst>
          </c:dPt>
          <c:dPt>
            <c:idx val="17"/>
            <c:invertIfNegative val="0"/>
            <c:bubble3D val="0"/>
            <c:extLst>
              <c:ext xmlns:c16="http://schemas.microsoft.com/office/drawing/2014/chart" uri="{C3380CC4-5D6E-409C-BE32-E72D297353CC}">
                <c16:uniqueId val="{00000012-E14D-45EC-883A-D96B0B4CB9F5}"/>
              </c:ext>
            </c:extLst>
          </c:dPt>
          <c:dPt>
            <c:idx val="19"/>
            <c:invertIfNegative val="0"/>
            <c:bubble3D val="0"/>
            <c:extLst>
              <c:ext xmlns:c16="http://schemas.microsoft.com/office/drawing/2014/chart" uri="{C3380CC4-5D6E-409C-BE32-E72D297353CC}">
                <c16:uniqueId val="{00000013-E14D-45EC-883A-D96B0B4CB9F5}"/>
              </c:ext>
            </c:extLst>
          </c:dPt>
          <c:dPt>
            <c:idx val="21"/>
            <c:invertIfNegative val="0"/>
            <c:bubble3D val="0"/>
            <c:spPr>
              <a:solidFill>
                <a:srgbClr val="F79646">
                  <a:lumMod val="75000"/>
                </a:srgbClr>
              </a:solidFill>
              <a:ln>
                <a:noFill/>
              </a:ln>
              <a:effectLst/>
            </c:spPr>
            <c:extLst>
              <c:ext xmlns:c16="http://schemas.microsoft.com/office/drawing/2014/chart" uri="{C3380CC4-5D6E-409C-BE32-E72D297353CC}">
                <c16:uniqueId val="{00000015-E14D-45EC-883A-D96B0B4CB9F5}"/>
              </c:ext>
            </c:extLst>
          </c:dPt>
          <c:dPt>
            <c:idx val="31"/>
            <c:invertIfNegative val="0"/>
            <c:bubble3D val="0"/>
            <c:extLst>
              <c:ext xmlns:c16="http://schemas.microsoft.com/office/drawing/2014/chart" uri="{C3380CC4-5D6E-409C-BE32-E72D297353CC}">
                <c16:uniqueId val="{00000016-E14D-45EC-883A-D96B0B4CB9F5}"/>
              </c:ext>
            </c:extLst>
          </c:dPt>
          <c:dLbls>
            <c:numFmt formatCode="0.0%" sourceLinked="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'F12'!$A$44:$A$76</c:f>
              <c:strCache>
                <c:ptCount val="33"/>
                <c:pt idx="0">
                  <c:v>Sinaloa</c:v>
                </c:pt>
                <c:pt idx="1">
                  <c:v>Tabasco</c:v>
                </c:pt>
                <c:pt idx="2">
                  <c:v>Sonora</c:v>
                </c:pt>
                <c:pt idx="3">
                  <c:v>Nayarit</c:v>
                </c:pt>
                <c:pt idx="4">
                  <c:v>Michoacán</c:v>
                </c:pt>
                <c:pt idx="5">
                  <c:v>Jalisco</c:v>
                </c:pt>
                <c:pt idx="6">
                  <c:v>Estado de México</c:v>
                </c:pt>
                <c:pt idx="7">
                  <c:v>Tamaulipas</c:v>
                </c:pt>
                <c:pt idx="8">
                  <c:v>Baja California</c:v>
                </c:pt>
                <c:pt idx="9">
                  <c:v>Colima</c:v>
                </c:pt>
                <c:pt idx="10">
                  <c:v>Guerrero</c:v>
                </c:pt>
                <c:pt idx="11">
                  <c:v>Durango</c:v>
                </c:pt>
                <c:pt idx="12">
                  <c:v>Hidalgo</c:v>
                </c:pt>
                <c:pt idx="13">
                  <c:v>San Luis Potosí</c:v>
                </c:pt>
                <c:pt idx="14">
                  <c:v>Morelos</c:v>
                </c:pt>
                <c:pt idx="15">
                  <c:v>Ciudad de México</c:v>
                </c:pt>
                <c:pt idx="16">
                  <c:v>Zacatecas</c:v>
                </c:pt>
                <c:pt idx="17">
                  <c:v>Quintana Roo</c:v>
                </c:pt>
                <c:pt idx="18">
                  <c:v>Campeche</c:v>
                </c:pt>
                <c:pt idx="19">
                  <c:v>Nuevo León</c:v>
                </c:pt>
                <c:pt idx="20">
                  <c:v>Querétaro</c:v>
                </c:pt>
                <c:pt idx="21">
                  <c:v>Nacional</c:v>
                </c:pt>
                <c:pt idx="22">
                  <c:v>Guanajuato</c:v>
                </c:pt>
                <c:pt idx="23">
                  <c:v>Oaxaca</c:v>
                </c:pt>
                <c:pt idx="24">
                  <c:v>Coahuila</c:v>
                </c:pt>
                <c:pt idx="25">
                  <c:v>Veracruz</c:v>
                </c:pt>
                <c:pt idx="26">
                  <c:v>Chihuahua</c:v>
                </c:pt>
                <c:pt idx="27">
                  <c:v>Yucatán</c:v>
                </c:pt>
                <c:pt idx="28">
                  <c:v>Tlaxcala</c:v>
                </c:pt>
                <c:pt idx="29">
                  <c:v>Aguascalientes</c:v>
                </c:pt>
                <c:pt idx="30">
                  <c:v>Puebla</c:v>
                </c:pt>
                <c:pt idx="31">
                  <c:v>Baja California Sur</c:v>
                </c:pt>
                <c:pt idx="32">
                  <c:v>Chiapas</c:v>
                </c:pt>
              </c:strCache>
            </c:strRef>
          </c:cat>
          <c:val>
            <c:numRef>
              <c:f>'F12'!$B$44:$B$76</c:f>
              <c:numCache>
                <c:formatCode>General</c:formatCode>
                <c:ptCount val="33"/>
                <c:pt idx="0">
                  <c:v>-3.9577502733485592E-2</c:v>
                </c:pt>
                <c:pt idx="1">
                  <c:v>-3.6928911309076606E-2</c:v>
                </c:pt>
                <c:pt idx="2">
                  <c:v>1.6216695747595322E-2</c:v>
                </c:pt>
                <c:pt idx="3">
                  <c:v>3.5517859629023096E-2</c:v>
                </c:pt>
                <c:pt idx="4">
                  <c:v>3.9516980998041129E-2</c:v>
                </c:pt>
                <c:pt idx="5">
                  <c:v>4.5196849370509939E-2</c:v>
                </c:pt>
                <c:pt idx="6">
                  <c:v>5.3124766852272742E-2</c:v>
                </c:pt>
                <c:pt idx="7">
                  <c:v>6.5136147914281572E-2</c:v>
                </c:pt>
                <c:pt idx="8">
                  <c:v>6.570675698763262E-2</c:v>
                </c:pt>
                <c:pt idx="9">
                  <c:v>7.6511205352829403E-2</c:v>
                </c:pt>
                <c:pt idx="10">
                  <c:v>7.7022403315526677E-2</c:v>
                </c:pt>
                <c:pt idx="11">
                  <c:v>7.7922110888056118E-2</c:v>
                </c:pt>
                <c:pt idx="12">
                  <c:v>8.3970545084589787E-2</c:v>
                </c:pt>
                <c:pt idx="13">
                  <c:v>8.4171448696510609E-2</c:v>
                </c:pt>
                <c:pt idx="14">
                  <c:v>8.6536865391521056E-2</c:v>
                </c:pt>
                <c:pt idx="15">
                  <c:v>8.968830786116877E-2</c:v>
                </c:pt>
                <c:pt idx="16">
                  <c:v>9.2368543833038164E-2</c:v>
                </c:pt>
                <c:pt idx="17">
                  <c:v>9.8070174820286571E-2</c:v>
                </c:pt>
                <c:pt idx="18">
                  <c:v>0.10338265322706941</c:v>
                </c:pt>
                <c:pt idx="19">
                  <c:v>0.10347015129268566</c:v>
                </c:pt>
                <c:pt idx="20">
                  <c:v>0.11295626337612474</c:v>
                </c:pt>
                <c:pt idx="21">
                  <c:v>0.11390479060860104</c:v>
                </c:pt>
                <c:pt idx="22">
                  <c:v>0.1200827460810876</c:v>
                </c:pt>
                <c:pt idx="23">
                  <c:v>0.13001813440961429</c:v>
                </c:pt>
                <c:pt idx="24">
                  <c:v>0.14515878375001035</c:v>
                </c:pt>
                <c:pt idx="25">
                  <c:v>0.15247971293938112</c:v>
                </c:pt>
                <c:pt idx="26">
                  <c:v>0.15366645046975025</c:v>
                </c:pt>
                <c:pt idx="27">
                  <c:v>0.16132869075839884</c:v>
                </c:pt>
                <c:pt idx="28">
                  <c:v>0.16189300557949715</c:v>
                </c:pt>
                <c:pt idx="29">
                  <c:v>0.19610313429820359</c:v>
                </c:pt>
                <c:pt idx="30">
                  <c:v>0.2108111249308291</c:v>
                </c:pt>
                <c:pt idx="31">
                  <c:v>0.5800621949413618</c:v>
                </c:pt>
                <c:pt idx="32">
                  <c:v>0.58641959032105762</c:v>
                </c:pt>
              </c:numCache>
            </c:numRef>
          </c:val>
          <c:extLst>
            <c:ext xmlns:c16="http://schemas.microsoft.com/office/drawing/2014/chart" uri="{C3380CC4-5D6E-409C-BE32-E72D297353CC}">
              <c16:uniqueId val="{00000017-E14D-45EC-883A-D96B0B4CB9F5}"/>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General" sourceLinked="1"/>
        <c:majorTickMark val="none"/>
        <c:minorTickMark val="none"/>
        <c:tickLblPos val="nextTo"/>
        <c:crossAx val="365567288"/>
        <c:crosses val="autoZero"/>
        <c:crossBetween val="between"/>
      </c:valAx>
    </c:plotArea>
    <c:plotVisOnly val="1"/>
    <c:dispBlanksAs val="gap"/>
    <c:showDLblsOverMax val="0"/>
  </c:chart>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'F134'!$C$5</c:f>
              <c:strCache>
                <c:ptCount val="1"/>
                <c:pt idx="0">
                  <c:v>Personal ocupado</c:v>
                </c:pt>
              </c:strCache>
            </c:strRef>
          </c:tx>
          <c:spPr>
            <a:solidFill>
              <a:srgbClr val="C9D0D6"/>
            </a:solidFill>
            <a:ln>
              <a:noFill/>
            </a:ln>
            <a:effectLst/>
          </c:spPr>
          <c:invertIfNegative val="0"/>
          <c:dPt>
            <c:idx val="2"/>
            <c:invertIfNegative val="0"/>
            <c:bubble3D val="0"/>
            <c:spPr>
              <a:solidFill>
                <a:srgbClr val="7C878E"/>
              </a:solidFill>
              <a:ln>
                <a:noFill/>
              </a:ln>
              <a:effectLst/>
            </c:spPr>
            <c:extLst>
              <c:ext xmlns:c16="http://schemas.microsoft.com/office/drawing/2014/chart" uri="{C3380CC4-5D6E-409C-BE32-E72D297353CC}">
                <c16:uniqueId val="{00000001-E8CA-4825-A269-7BB2443414EC}"/>
              </c:ext>
            </c:extLst>
          </c:dPt>
          <c:dPt>
            <c:idx val="14"/>
            <c:invertIfNegative val="0"/>
            <c:bubble3D val="0"/>
            <c:spPr>
              <a:solidFill>
                <a:srgbClr val="7C878E"/>
              </a:solidFill>
              <a:ln>
                <a:noFill/>
              </a:ln>
              <a:effectLst/>
            </c:spPr>
            <c:extLst>
              <c:ext xmlns:c16="http://schemas.microsoft.com/office/drawing/2014/chart" uri="{C3380CC4-5D6E-409C-BE32-E72D297353CC}">
                <c16:uniqueId val="{00000003-E8CA-4825-A269-7BB2443414EC}"/>
              </c:ext>
            </c:extLst>
          </c:dPt>
          <c:dPt>
            <c:idx val="26"/>
            <c:invertIfNegative val="0"/>
            <c:bubble3D val="0"/>
            <c:spPr>
              <a:solidFill>
                <a:srgbClr val="7C878E"/>
              </a:solidFill>
              <a:ln>
                <a:noFill/>
              </a:ln>
              <a:effectLst/>
            </c:spPr>
            <c:extLst>
              <c:ext xmlns:c16="http://schemas.microsoft.com/office/drawing/2014/chart" uri="{C3380CC4-5D6E-409C-BE32-E72D297353CC}">
                <c16:uniqueId val="{00000005-E8CA-4825-A269-7BB2443414EC}"/>
              </c:ext>
            </c:extLst>
          </c:dPt>
          <c:dPt>
            <c:idx val="38"/>
            <c:invertIfNegative val="0"/>
            <c:bubble3D val="0"/>
            <c:spPr>
              <a:solidFill>
                <a:srgbClr val="7C878E"/>
              </a:solidFill>
              <a:ln>
                <a:noFill/>
              </a:ln>
              <a:effectLst/>
            </c:spPr>
            <c:extLst>
              <c:ext xmlns:c16="http://schemas.microsoft.com/office/drawing/2014/chart" uri="{C3380CC4-5D6E-409C-BE32-E72D297353CC}">
                <c16:uniqueId val="{00000007-E8CA-4825-A269-7BB2443414EC}"/>
              </c:ext>
            </c:extLst>
          </c:dPt>
          <c:dPt>
            <c:idx val="50"/>
            <c:invertIfNegative val="0"/>
            <c:bubble3D val="0"/>
            <c:spPr>
              <a:solidFill>
                <a:srgbClr val="7C878E"/>
              </a:solidFill>
              <a:ln>
                <a:noFill/>
              </a:ln>
              <a:effectLst/>
            </c:spPr>
            <c:extLst>
              <c:ext xmlns:c16="http://schemas.microsoft.com/office/drawing/2014/chart" uri="{C3380CC4-5D6E-409C-BE32-E72D297353CC}">
                <c16:uniqueId val="{00000009-E8CA-4825-A269-7BB2443414EC}"/>
              </c:ext>
            </c:extLst>
          </c:dPt>
          <c:dPt>
            <c:idx val="62"/>
            <c:invertIfNegative val="0"/>
            <c:bubble3D val="0"/>
            <c:spPr>
              <a:solidFill>
                <a:srgbClr val="7C878E"/>
              </a:solidFill>
              <a:ln>
                <a:noFill/>
              </a:ln>
              <a:effectLst/>
            </c:spPr>
            <c:extLst>
              <c:ext xmlns:c16="http://schemas.microsoft.com/office/drawing/2014/chart" uri="{C3380CC4-5D6E-409C-BE32-E72D297353CC}">
                <c16:uniqueId val="{0000000B-E8CA-4825-A269-7BB2443414EC}"/>
              </c:ext>
            </c:extLst>
          </c:dPt>
          <c:dPt>
            <c:idx val="74"/>
            <c:invertIfNegative val="0"/>
            <c:bubble3D val="0"/>
            <c:spPr>
              <a:solidFill>
                <a:srgbClr val="7C878E"/>
              </a:solidFill>
              <a:ln>
                <a:noFill/>
              </a:ln>
              <a:effectLst/>
            </c:spPr>
            <c:extLst>
              <c:ext xmlns:c16="http://schemas.microsoft.com/office/drawing/2014/chart" uri="{C3380CC4-5D6E-409C-BE32-E72D297353CC}">
                <c16:uniqueId val="{0000000D-E8CA-4825-A269-7BB2443414EC}"/>
              </c:ext>
            </c:extLst>
          </c:dPt>
          <c:dPt>
            <c:idx val="86"/>
            <c:invertIfNegative val="0"/>
            <c:bubble3D val="0"/>
            <c:spPr>
              <a:solidFill>
                <a:srgbClr val="7C878E"/>
              </a:solidFill>
              <a:ln>
                <a:noFill/>
              </a:ln>
              <a:effectLst/>
            </c:spPr>
            <c:extLst>
              <c:ext xmlns:c16="http://schemas.microsoft.com/office/drawing/2014/chart" uri="{C3380CC4-5D6E-409C-BE32-E72D297353CC}">
                <c16:uniqueId val="{0000000F-E8CA-4825-A269-7BB2443414EC}"/>
              </c:ext>
            </c:extLst>
          </c:dPt>
          <c:dPt>
            <c:idx val="98"/>
            <c:invertIfNegative val="0"/>
            <c:bubble3D val="0"/>
            <c:spPr>
              <a:solidFill>
                <a:srgbClr val="7C878E"/>
              </a:solidFill>
              <a:ln>
                <a:noFill/>
              </a:ln>
              <a:effectLst/>
            </c:spPr>
            <c:extLst>
              <c:ext xmlns:c16="http://schemas.microsoft.com/office/drawing/2014/chart" uri="{C3380CC4-5D6E-409C-BE32-E72D297353CC}">
                <c16:uniqueId val="{00000011-E8CA-4825-A269-7BB2443414EC}"/>
              </c:ext>
            </c:extLst>
          </c:dPt>
          <c:dPt>
            <c:idx val="110"/>
            <c:invertIfNegative val="0"/>
            <c:bubble3D val="0"/>
            <c:spPr>
              <a:solidFill>
                <a:srgbClr val="7C878E"/>
              </a:solidFill>
              <a:ln>
                <a:noFill/>
              </a:ln>
              <a:effectLst/>
            </c:spPr>
            <c:extLst>
              <c:ext xmlns:c16="http://schemas.microsoft.com/office/drawing/2014/chart" uri="{C3380CC4-5D6E-409C-BE32-E72D297353CC}">
                <c16:uniqueId val="{00000013-E8CA-4825-A269-7BB2443414EC}"/>
              </c:ext>
            </c:extLst>
          </c:dPt>
          <c:dPt>
            <c:idx val="122"/>
            <c:invertIfNegative val="0"/>
            <c:bubble3D val="0"/>
            <c:spPr>
              <a:solidFill>
                <a:srgbClr val="FBBB27"/>
              </a:solidFill>
              <a:ln>
                <a:noFill/>
              </a:ln>
              <a:effectLst/>
            </c:spPr>
            <c:extLst>
              <c:ext xmlns:c16="http://schemas.microsoft.com/office/drawing/2014/chart" uri="{C3380CC4-5D6E-409C-BE32-E72D297353CC}">
                <c16:uniqueId val="{00000015-E8CA-4825-A269-7BB2443414EC}"/>
              </c:ext>
            </c:extLst>
          </c:dPt>
          <c:cat>
            <c:multiLvlStrRef>
              <c:f>'F134'!$A$6:$B$128</c:f>
              <c:multiLvlStrCache>
                <c:ptCount val="12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'F134'!$C$6:$C$128</c:f>
              <c:numCache>
                <c:formatCode>#,##0</c:formatCode>
                <c:ptCount val="123"/>
                <c:pt idx="0">
                  <c:v>132542</c:v>
                </c:pt>
                <c:pt idx="1">
                  <c:v>132003</c:v>
                </c:pt>
                <c:pt idx="2">
                  <c:v>134911</c:v>
                </c:pt>
                <c:pt idx="3">
                  <c:v>135436</c:v>
                </c:pt>
                <c:pt idx="4">
                  <c:v>137183</c:v>
                </c:pt>
                <c:pt idx="5">
                  <c:v>137311</c:v>
                </c:pt>
                <c:pt idx="6">
                  <c:v>135598</c:v>
                </c:pt>
                <c:pt idx="7">
                  <c:v>135693</c:v>
                </c:pt>
                <c:pt idx="8">
                  <c:v>135379</c:v>
                </c:pt>
                <c:pt idx="9">
                  <c:v>137228</c:v>
                </c:pt>
                <c:pt idx="10">
                  <c:v>136598</c:v>
                </c:pt>
                <c:pt idx="11">
                  <c:v>137134</c:v>
                </c:pt>
                <c:pt idx="12">
                  <c:v>137068</c:v>
                </c:pt>
                <c:pt idx="13">
                  <c:v>138202</c:v>
                </c:pt>
                <c:pt idx="14">
                  <c:v>135755</c:v>
                </c:pt>
                <c:pt idx="15">
                  <c:v>135620</c:v>
                </c:pt>
                <c:pt idx="16">
                  <c:v>135760</c:v>
                </c:pt>
                <c:pt idx="17">
                  <c:v>135146</c:v>
                </c:pt>
                <c:pt idx="18">
                  <c:v>133261</c:v>
                </c:pt>
                <c:pt idx="19">
                  <c:v>136395</c:v>
                </c:pt>
                <c:pt idx="20">
                  <c:v>138072</c:v>
                </c:pt>
                <c:pt idx="21">
                  <c:v>138343</c:v>
                </c:pt>
                <c:pt idx="22">
                  <c:v>140999</c:v>
                </c:pt>
                <c:pt idx="23">
                  <c:v>138657</c:v>
                </c:pt>
                <c:pt idx="24">
                  <c:v>138297</c:v>
                </c:pt>
                <c:pt idx="25">
                  <c:v>135299</c:v>
                </c:pt>
                <c:pt idx="26">
                  <c:v>136376</c:v>
                </c:pt>
                <c:pt idx="27">
                  <c:v>137921</c:v>
                </c:pt>
                <c:pt idx="28">
                  <c:v>138944</c:v>
                </c:pt>
                <c:pt idx="29">
                  <c:v>141006</c:v>
                </c:pt>
                <c:pt idx="30">
                  <c:v>141101</c:v>
                </c:pt>
                <c:pt idx="31">
                  <c:v>140867</c:v>
                </c:pt>
                <c:pt idx="32">
                  <c:v>143124</c:v>
                </c:pt>
                <c:pt idx="33">
                  <c:v>145017</c:v>
                </c:pt>
                <c:pt idx="34">
                  <c:v>146837</c:v>
                </c:pt>
                <c:pt idx="35">
                  <c:v>148110</c:v>
                </c:pt>
                <c:pt idx="36">
                  <c:v>143355</c:v>
                </c:pt>
                <c:pt idx="37">
                  <c:v>144166</c:v>
                </c:pt>
                <c:pt idx="38">
                  <c:v>145207</c:v>
                </c:pt>
                <c:pt idx="39">
                  <c:v>147078</c:v>
                </c:pt>
                <c:pt idx="40">
                  <c:v>145950</c:v>
                </c:pt>
                <c:pt idx="41">
                  <c:v>148723</c:v>
                </c:pt>
                <c:pt idx="42">
                  <c:v>147632</c:v>
                </c:pt>
                <c:pt idx="43">
                  <c:v>152741</c:v>
                </c:pt>
                <c:pt idx="44">
                  <c:v>156454</c:v>
                </c:pt>
                <c:pt idx="45">
                  <c:v>162705</c:v>
                </c:pt>
                <c:pt idx="46">
                  <c:v>166273</c:v>
                </c:pt>
                <c:pt idx="47">
                  <c:v>167561</c:v>
                </c:pt>
                <c:pt idx="48">
                  <c:v>166202</c:v>
                </c:pt>
                <c:pt idx="49">
                  <c:v>165255</c:v>
                </c:pt>
                <c:pt idx="50">
                  <c:v>169563</c:v>
                </c:pt>
                <c:pt idx="51">
                  <c:v>169234</c:v>
                </c:pt>
                <c:pt idx="52">
                  <c:v>167441</c:v>
                </c:pt>
                <c:pt idx="53">
                  <c:v>167945</c:v>
                </c:pt>
                <c:pt idx="54">
                  <c:v>169689</c:v>
                </c:pt>
                <c:pt idx="55">
                  <c:v>169933</c:v>
                </c:pt>
                <c:pt idx="56">
                  <c:v>171982</c:v>
                </c:pt>
                <c:pt idx="57">
                  <c:v>175631</c:v>
                </c:pt>
                <c:pt idx="58">
                  <c:v>177347</c:v>
                </c:pt>
                <c:pt idx="59">
                  <c:v>179261</c:v>
                </c:pt>
                <c:pt idx="60">
                  <c:v>175560</c:v>
                </c:pt>
                <c:pt idx="61">
                  <c:v>175111</c:v>
                </c:pt>
                <c:pt idx="62">
                  <c:v>175854</c:v>
                </c:pt>
                <c:pt idx="63">
                  <c:v>177884</c:v>
                </c:pt>
                <c:pt idx="64">
                  <c:v>180730</c:v>
                </c:pt>
                <c:pt idx="65">
                  <c:v>182595</c:v>
                </c:pt>
                <c:pt idx="66">
                  <c:v>185563</c:v>
                </c:pt>
                <c:pt idx="67">
                  <c:v>188966</c:v>
                </c:pt>
                <c:pt idx="68">
                  <c:v>192371</c:v>
                </c:pt>
                <c:pt idx="69">
                  <c:v>194536</c:v>
                </c:pt>
                <c:pt idx="70">
                  <c:v>194720</c:v>
                </c:pt>
                <c:pt idx="71">
                  <c:v>195275</c:v>
                </c:pt>
                <c:pt idx="72">
                  <c:v>195653</c:v>
                </c:pt>
                <c:pt idx="73">
                  <c:v>195633</c:v>
                </c:pt>
                <c:pt idx="74">
                  <c:v>198109</c:v>
                </c:pt>
                <c:pt idx="75">
                  <c:v>203212</c:v>
                </c:pt>
                <c:pt idx="76">
                  <c:v>203538</c:v>
                </c:pt>
                <c:pt idx="77">
                  <c:v>204192</c:v>
                </c:pt>
                <c:pt idx="78">
                  <c:v>203819</c:v>
                </c:pt>
                <c:pt idx="79">
                  <c:v>202269</c:v>
                </c:pt>
                <c:pt idx="80">
                  <c:v>206125</c:v>
                </c:pt>
                <c:pt idx="81">
                  <c:v>207299</c:v>
                </c:pt>
                <c:pt idx="82">
                  <c:v>205076</c:v>
                </c:pt>
                <c:pt idx="83">
                  <c:v>205719</c:v>
                </c:pt>
                <c:pt idx="84">
                  <c:v>200803</c:v>
                </c:pt>
                <c:pt idx="85">
                  <c:v>200947</c:v>
                </c:pt>
                <c:pt idx="86">
                  <c:v>203670</c:v>
                </c:pt>
                <c:pt idx="87">
                  <c:v>198946</c:v>
                </c:pt>
                <c:pt idx="88">
                  <c:v>193758</c:v>
                </c:pt>
                <c:pt idx="89">
                  <c:v>194649</c:v>
                </c:pt>
                <c:pt idx="90">
                  <c:v>191599</c:v>
                </c:pt>
                <c:pt idx="91">
                  <c:v>192948</c:v>
                </c:pt>
                <c:pt idx="92">
                  <c:v>195648</c:v>
                </c:pt>
                <c:pt idx="93">
                  <c:v>195719</c:v>
                </c:pt>
                <c:pt idx="94">
                  <c:v>198046</c:v>
                </c:pt>
                <c:pt idx="95">
                  <c:v>200309</c:v>
                </c:pt>
                <c:pt idx="96">
                  <c:v>200718</c:v>
                </c:pt>
                <c:pt idx="97">
                  <c:v>205931</c:v>
                </c:pt>
                <c:pt idx="98">
                  <c:v>207112</c:v>
                </c:pt>
                <c:pt idx="99">
                  <c:v>209090</c:v>
                </c:pt>
                <c:pt idx="100">
                  <c:v>205309</c:v>
                </c:pt>
                <c:pt idx="101">
                  <c:v>204370</c:v>
                </c:pt>
                <c:pt idx="102">
                  <c:v>203445</c:v>
                </c:pt>
                <c:pt idx="103">
                  <c:v>196347</c:v>
                </c:pt>
                <c:pt idx="104">
                  <c:v>192303</c:v>
                </c:pt>
                <c:pt idx="105">
                  <c:v>187080</c:v>
                </c:pt>
                <c:pt idx="106">
                  <c:v>185901</c:v>
                </c:pt>
                <c:pt idx="107">
                  <c:v>186546</c:v>
                </c:pt>
                <c:pt idx="108">
                  <c:v>187153</c:v>
                </c:pt>
                <c:pt idx="109">
                  <c:v>195851</c:v>
                </c:pt>
                <c:pt idx="110">
                  <c:v>200810</c:v>
                </c:pt>
                <c:pt idx="111">
                  <c:v>205249</c:v>
                </c:pt>
                <c:pt idx="112">
                  <c:v>208966</c:v>
                </c:pt>
                <c:pt idx="113">
                  <c:v>212500</c:v>
                </c:pt>
                <c:pt idx="114">
                  <c:v>215290</c:v>
                </c:pt>
                <c:pt idx="115">
                  <c:v>219426</c:v>
                </c:pt>
                <c:pt idx="116">
                  <c:v>220685</c:v>
                </c:pt>
                <c:pt idx="117">
                  <c:v>221863</c:v>
                </c:pt>
                <c:pt idx="118">
                  <c:v>223630</c:v>
                </c:pt>
                <c:pt idx="119">
                  <c:v>224001</c:v>
                </c:pt>
                <c:pt idx="120">
                  <c:v>223804</c:v>
                </c:pt>
                <c:pt idx="121">
                  <c:v>226555</c:v>
                </c:pt>
                <c:pt idx="122">
                  <c:v>225363</c:v>
                </c:pt>
              </c:numCache>
            </c:numRef>
          </c:val>
          <c:extLst>
            <c:ext xmlns:c16="http://schemas.microsoft.com/office/drawing/2014/chart" uri="{C3380CC4-5D6E-409C-BE32-E72D297353CC}">
              <c16:uniqueId val="{00000016-E8CA-4825-A269-7BB2443414EC}"/>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'F134'!$D$5</c:f>
              <c:strCache>
                <c:ptCount val="1"/>
                <c:pt idx="0">
                  <c:v>Promedio</c:v>
                </c:pt>
              </c:strCache>
            </c:strRef>
          </c:tx>
          <c:spPr>
            <a:ln w="28575" cap="rnd">
              <a:solidFill>
                <a:srgbClr val="B69630"/>
              </a:solidFill>
              <a:round/>
            </a:ln>
            <a:effectLst/>
          </c:spPr>
          <c:marker>
            <c:symbol val="none"/>
          </c:marker>
          <c:cat>
            <c:multiLvlStrRef>
              <c:f>'F134'!$A$6:$B$128</c:f>
              <c:multiLvlStrCache>
                <c:ptCount val="12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'F134'!$D$6:$D$128</c:f>
              <c:numCache>
                <c:formatCode>#,##0</c:formatCode>
                <c:ptCount val="123"/>
                <c:pt idx="0">
                  <c:v>125560</c:v>
                </c:pt>
                <c:pt idx="1">
                  <c:v>126180</c:v>
                </c:pt>
                <c:pt idx="2">
                  <c:v>126844</c:v>
                </c:pt>
                <c:pt idx="3">
                  <c:v>127707</c:v>
                </c:pt>
                <c:pt idx="4">
                  <c:v>128808</c:v>
                </c:pt>
                <c:pt idx="5">
                  <c:v>129765</c:v>
                </c:pt>
                <c:pt idx="6">
                  <c:v>130719</c:v>
                </c:pt>
                <c:pt idx="7">
                  <c:v>131835</c:v>
                </c:pt>
                <c:pt idx="8">
                  <c:v>132891</c:v>
                </c:pt>
                <c:pt idx="9">
                  <c:v>133881</c:v>
                </c:pt>
                <c:pt idx="10">
                  <c:v>134732</c:v>
                </c:pt>
                <c:pt idx="11">
                  <c:v>135585</c:v>
                </c:pt>
                <c:pt idx="12">
                  <c:v>135962</c:v>
                </c:pt>
                <c:pt idx="13">
                  <c:v>136478</c:v>
                </c:pt>
                <c:pt idx="14">
                  <c:v>136549</c:v>
                </c:pt>
                <c:pt idx="15">
                  <c:v>136564</c:v>
                </c:pt>
                <c:pt idx="16">
                  <c:v>136446</c:v>
                </c:pt>
                <c:pt idx="17">
                  <c:v>136265</c:v>
                </c:pt>
                <c:pt idx="18">
                  <c:v>136070</c:v>
                </c:pt>
                <c:pt idx="19">
                  <c:v>136129</c:v>
                </c:pt>
                <c:pt idx="20">
                  <c:v>136353</c:v>
                </c:pt>
                <c:pt idx="21">
                  <c:v>136446</c:v>
                </c:pt>
                <c:pt idx="22">
                  <c:v>136813</c:v>
                </c:pt>
                <c:pt idx="23">
                  <c:v>136940</c:v>
                </c:pt>
                <c:pt idx="24">
                  <c:v>137042</c:v>
                </c:pt>
                <c:pt idx="25">
                  <c:v>136800</c:v>
                </c:pt>
                <c:pt idx="26">
                  <c:v>136852</c:v>
                </c:pt>
                <c:pt idx="27">
                  <c:v>137044</c:v>
                </c:pt>
                <c:pt idx="28">
                  <c:v>137309</c:v>
                </c:pt>
                <c:pt idx="29">
                  <c:v>137798</c:v>
                </c:pt>
                <c:pt idx="30">
                  <c:v>138451</c:v>
                </c:pt>
                <c:pt idx="31">
                  <c:v>138824</c:v>
                </c:pt>
                <c:pt idx="32">
                  <c:v>139244</c:v>
                </c:pt>
                <c:pt idx="33">
                  <c:v>139801</c:v>
                </c:pt>
                <c:pt idx="34">
                  <c:v>140287</c:v>
                </c:pt>
                <c:pt idx="35">
                  <c:v>141075</c:v>
                </c:pt>
                <c:pt idx="36">
                  <c:v>141496</c:v>
                </c:pt>
                <c:pt idx="37">
                  <c:v>142235</c:v>
                </c:pt>
                <c:pt idx="38">
                  <c:v>142971</c:v>
                </c:pt>
                <c:pt idx="39">
                  <c:v>143734</c:v>
                </c:pt>
                <c:pt idx="40">
                  <c:v>144318</c:v>
                </c:pt>
                <c:pt idx="41">
                  <c:v>144961</c:v>
                </c:pt>
                <c:pt idx="42">
                  <c:v>145506</c:v>
                </c:pt>
                <c:pt idx="43">
                  <c:v>146495</c:v>
                </c:pt>
                <c:pt idx="44">
                  <c:v>147606</c:v>
                </c:pt>
                <c:pt idx="45">
                  <c:v>149080</c:v>
                </c:pt>
                <c:pt idx="46">
                  <c:v>150700</c:v>
                </c:pt>
                <c:pt idx="47">
                  <c:v>152320</c:v>
                </c:pt>
                <c:pt idx="48">
                  <c:v>154224</c:v>
                </c:pt>
                <c:pt idx="49">
                  <c:v>155982</c:v>
                </c:pt>
                <c:pt idx="50">
                  <c:v>158011</c:v>
                </c:pt>
                <c:pt idx="51">
                  <c:v>159858</c:v>
                </c:pt>
                <c:pt idx="52">
                  <c:v>161649</c:v>
                </c:pt>
                <c:pt idx="53">
                  <c:v>163250</c:v>
                </c:pt>
                <c:pt idx="54">
                  <c:v>165089</c:v>
                </c:pt>
                <c:pt idx="55">
                  <c:v>166521</c:v>
                </c:pt>
                <c:pt idx="56">
                  <c:v>167815</c:v>
                </c:pt>
                <c:pt idx="57">
                  <c:v>168892</c:v>
                </c:pt>
                <c:pt idx="58">
                  <c:v>169815</c:v>
                </c:pt>
                <c:pt idx="59">
                  <c:v>170790</c:v>
                </c:pt>
                <c:pt idx="60">
                  <c:v>171570</c:v>
                </c:pt>
                <c:pt idx="61">
                  <c:v>172391</c:v>
                </c:pt>
                <c:pt idx="62">
                  <c:v>172916</c:v>
                </c:pt>
                <c:pt idx="63">
                  <c:v>173636</c:v>
                </c:pt>
                <c:pt idx="64">
                  <c:v>174744</c:v>
                </c:pt>
                <c:pt idx="65">
                  <c:v>175965</c:v>
                </c:pt>
                <c:pt idx="66">
                  <c:v>177288</c:v>
                </c:pt>
                <c:pt idx="67">
                  <c:v>178874</c:v>
                </c:pt>
                <c:pt idx="68">
                  <c:v>180573</c:v>
                </c:pt>
                <c:pt idx="69">
                  <c:v>182148</c:v>
                </c:pt>
                <c:pt idx="70">
                  <c:v>183596</c:v>
                </c:pt>
                <c:pt idx="71">
                  <c:v>184930</c:v>
                </c:pt>
                <c:pt idx="72">
                  <c:v>186605</c:v>
                </c:pt>
                <c:pt idx="73">
                  <c:v>188315</c:v>
                </c:pt>
                <c:pt idx="74">
                  <c:v>190170</c:v>
                </c:pt>
                <c:pt idx="75">
                  <c:v>192280</c:v>
                </c:pt>
                <c:pt idx="76">
                  <c:v>194181</c:v>
                </c:pt>
                <c:pt idx="77">
                  <c:v>195981</c:v>
                </c:pt>
                <c:pt idx="78">
                  <c:v>197502</c:v>
                </c:pt>
                <c:pt idx="79">
                  <c:v>198611</c:v>
                </c:pt>
                <c:pt idx="80">
                  <c:v>199757</c:v>
                </c:pt>
                <c:pt idx="81">
                  <c:v>200820</c:v>
                </c:pt>
                <c:pt idx="82">
                  <c:v>201683</c:v>
                </c:pt>
                <c:pt idx="83">
                  <c:v>202554</c:v>
                </c:pt>
                <c:pt idx="84">
                  <c:v>202983</c:v>
                </c:pt>
                <c:pt idx="85">
                  <c:v>203426</c:v>
                </c:pt>
                <c:pt idx="86">
                  <c:v>203889</c:v>
                </c:pt>
                <c:pt idx="87">
                  <c:v>203534</c:v>
                </c:pt>
                <c:pt idx="88">
                  <c:v>202719</c:v>
                </c:pt>
                <c:pt idx="89">
                  <c:v>201923</c:v>
                </c:pt>
                <c:pt idx="90">
                  <c:v>200905</c:v>
                </c:pt>
                <c:pt idx="91">
                  <c:v>200128</c:v>
                </c:pt>
                <c:pt idx="92">
                  <c:v>199255</c:v>
                </c:pt>
                <c:pt idx="93">
                  <c:v>198290</c:v>
                </c:pt>
                <c:pt idx="94">
                  <c:v>197704</c:v>
                </c:pt>
                <c:pt idx="95">
                  <c:v>197254</c:v>
                </c:pt>
                <c:pt idx="96">
                  <c:v>197246</c:v>
                </c:pt>
                <c:pt idx="97">
                  <c:v>197662</c:v>
                </c:pt>
                <c:pt idx="98">
                  <c:v>197949</c:v>
                </c:pt>
                <c:pt idx="99">
                  <c:v>198794</c:v>
                </c:pt>
                <c:pt idx="100">
                  <c:v>199756</c:v>
                </c:pt>
                <c:pt idx="101">
                  <c:v>200567</c:v>
                </c:pt>
                <c:pt idx="102">
                  <c:v>201554</c:v>
                </c:pt>
                <c:pt idx="103">
                  <c:v>201837</c:v>
                </c:pt>
                <c:pt idx="104">
                  <c:v>201558</c:v>
                </c:pt>
                <c:pt idx="105">
                  <c:v>200838</c:v>
                </c:pt>
                <c:pt idx="106">
                  <c:v>199826</c:v>
                </c:pt>
                <c:pt idx="107">
                  <c:v>198679</c:v>
                </c:pt>
                <c:pt idx="108">
                  <c:v>197549</c:v>
                </c:pt>
                <c:pt idx="109">
                  <c:v>196709</c:v>
                </c:pt>
                <c:pt idx="110">
                  <c:v>196184</c:v>
                </c:pt>
                <c:pt idx="111">
                  <c:v>195864</c:v>
                </c:pt>
                <c:pt idx="112">
                  <c:v>196168</c:v>
                </c:pt>
                <c:pt idx="113">
                  <c:v>196846</c:v>
                </c:pt>
                <c:pt idx="114">
                  <c:v>197833</c:v>
                </c:pt>
                <c:pt idx="115">
                  <c:v>199756</c:v>
                </c:pt>
                <c:pt idx="116">
                  <c:v>202121</c:v>
                </c:pt>
                <c:pt idx="117">
                  <c:v>205020</c:v>
                </c:pt>
                <c:pt idx="118">
                  <c:v>208164</c:v>
                </c:pt>
                <c:pt idx="119">
                  <c:v>211285</c:v>
                </c:pt>
                <c:pt idx="120">
                  <c:v>214340</c:v>
                </c:pt>
                <c:pt idx="121">
                  <c:v>216898</c:v>
                </c:pt>
                <c:pt idx="122">
                  <c:v>218944</c:v>
                </c:pt>
              </c:numCache>
            </c:numRef>
          </c:val>
          <c:smooth val="0"/>
          <c:extLst>
            <c:ext xmlns:c16="http://schemas.microsoft.com/office/drawing/2014/chart" uri="{C3380CC4-5D6E-409C-BE32-E72D297353CC}">
              <c16:uniqueId val="{00000017-E8CA-4825-A269-7BB2443414EC}"/>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'F135'!$C$5</c:f>
              <c:strCache>
                <c:ptCount val="1"/>
                <c:pt idx="0">
                  <c:v>Variación</c:v>
                </c:pt>
              </c:strCache>
            </c:strRef>
          </c:tx>
          <c:spPr>
            <a:solidFill>
              <a:srgbClr val="C9D0D6"/>
            </a:solidFill>
            <a:ln>
              <a:noFill/>
            </a:ln>
            <a:effectLst/>
          </c:spPr>
          <c:invertIfNegative val="0"/>
          <c:dPt>
            <c:idx val="2"/>
            <c:invertIfNegative val="0"/>
            <c:bubble3D val="0"/>
            <c:spPr>
              <a:solidFill>
                <a:srgbClr val="7C878E"/>
              </a:solidFill>
              <a:ln>
                <a:noFill/>
              </a:ln>
              <a:effectLst/>
            </c:spPr>
            <c:extLst>
              <c:ext xmlns:c16="http://schemas.microsoft.com/office/drawing/2014/chart" uri="{C3380CC4-5D6E-409C-BE32-E72D297353CC}">
                <c16:uniqueId val="{00000001-FD8D-4155-ABC2-306E54AEBEFB}"/>
              </c:ext>
            </c:extLst>
          </c:dPt>
          <c:dPt>
            <c:idx val="14"/>
            <c:invertIfNegative val="0"/>
            <c:bubble3D val="0"/>
            <c:spPr>
              <a:solidFill>
                <a:srgbClr val="7C878E"/>
              </a:solidFill>
              <a:ln>
                <a:noFill/>
              </a:ln>
              <a:effectLst/>
            </c:spPr>
            <c:extLst>
              <c:ext xmlns:c16="http://schemas.microsoft.com/office/drawing/2014/chart" uri="{C3380CC4-5D6E-409C-BE32-E72D297353CC}">
                <c16:uniqueId val="{00000003-FD8D-4155-ABC2-306E54AEBEFB}"/>
              </c:ext>
            </c:extLst>
          </c:dPt>
          <c:dPt>
            <c:idx val="26"/>
            <c:invertIfNegative val="0"/>
            <c:bubble3D val="0"/>
            <c:spPr>
              <a:solidFill>
                <a:srgbClr val="7C878E"/>
              </a:solidFill>
              <a:ln>
                <a:noFill/>
              </a:ln>
              <a:effectLst/>
            </c:spPr>
            <c:extLst>
              <c:ext xmlns:c16="http://schemas.microsoft.com/office/drawing/2014/chart" uri="{C3380CC4-5D6E-409C-BE32-E72D297353CC}">
                <c16:uniqueId val="{00000005-FD8D-4155-ABC2-306E54AEBEFB}"/>
              </c:ext>
            </c:extLst>
          </c:dPt>
          <c:dPt>
            <c:idx val="38"/>
            <c:invertIfNegative val="0"/>
            <c:bubble3D val="0"/>
            <c:spPr>
              <a:solidFill>
                <a:srgbClr val="7C878E"/>
              </a:solidFill>
              <a:ln>
                <a:noFill/>
              </a:ln>
              <a:effectLst/>
            </c:spPr>
            <c:extLst>
              <c:ext xmlns:c16="http://schemas.microsoft.com/office/drawing/2014/chart" uri="{C3380CC4-5D6E-409C-BE32-E72D297353CC}">
                <c16:uniqueId val="{00000007-FD8D-4155-ABC2-306E54AEBEFB}"/>
              </c:ext>
            </c:extLst>
          </c:dPt>
          <c:dPt>
            <c:idx val="50"/>
            <c:invertIfNegative val="0"/>
            <c:bubble3D val="0"/>
            <c:spPr>
              <a:solidFill>
                <a:srgbClr val="7C878E"/>
              </a:solidFill>
              <a:ln>
                <a:noFill/>
              </a:ln>
              <a:effectLst/>
            </c:spPr>
            <c:extLst>
              <c:ext xmlns:c16="http://schemas.microsoft.com/office/drawing/2014/chart" uri="{C3380CC4-5D6E-409C-BE32-E72D297353CC}">
                <c16:uniqueId val="{00000009-FD8D-4155-ABC2-306E54AEBEFB}"/>
              </c:ext>
            </c:extLst>
          </c:dPt>
          <c:dPt>
            <c:idx val="62"/>
            <c:invertIfNegative val="0"/>
            <c:bubble3D val="0"/>
            <c:spPr>
              <a:solidFill>
                <a:srgbClr val="7C878E"/>
              </a:solidFill>
              <a:ln>
                <a:noFill/>
              </a:ln>
              <a:effectLst/>
            </c:spPr>
            <c:extLst>
              <c:ext xmlns:c16="http://schemas.microsoft.com/office/drawing/2014/chart" uri="{C3380CC4-5D6E-409C-BE32-E72D297353CC}">
                <c16:uniqueId val="{0000000B-FD8D-4155-ABC2-306E54AEBEFB}"/>
              </c:ext>
            </c:extLst>
          </c:dPt>
          <c:dPt>
            <c:idx val="74"/>
            <c:invertIfNegative val="0"/>
            <c:bubble3D val="0"/>
            <c:spPr>
              <a:solidFill>
                <a:srgbClr val="7C878E"/>
              </a:solidFill>
              <a:ln>
                <a:noFill/>
              </a:ln>
              <a:effectLst/>
            </c:spPr>
            <c:extLst>
              <c:ext xmlns:c16="http://schemas.microsoft.com/office/drawing/2014/chart" uri="{C3380CC4-5D6E-409C-BE32-E72D297353CC}">
                <c16:uniqueId val="{0000000D-FD8D-4155-ABC2-306E54AEBEFB}"/>
              </c:ext>
            </c:extLst>
          </c:dPt>
          <c:dPt>
            <c:idx val="86"/>
            <c:invertIfNegative val="0"/>
            <c:bubble3D val="0"/>
            <c:spPr>
              <a:solidFill>
                <a:srgbClr val="7C878E"/>
              </a:solidFill>
              <a:ln>
                <a:noFill/>
              </a:ln>
              <a:effectLst/>
            </c:spPr>
            <c:extLst>
              <c:ext xmlns:c16="http://schemas.microsoft.com/office/drawing/2014/chart" uri="{C3380CC4-5D6E-409C-BE32-E72D297353CC}">
                <c16:uniqueId val="{0000000F-FD8D-4155-ABC2-306E54AEBEFB}"/>
              </c:ext>
            </c:extLst>
          </c:dPt>
          <c:dPt>
            <c:idx val="98"/>
            <c:invertIfNegative val="0"/>
            <c:bubble3D val="0"/>
            <c:spPr>
              <a:solidFill>
                <a:srgbClr val="7C878E"/>
              </a:solidFill>
              <a:ln>
                <a:noFill/>
              </a:ln>
              <a:effectLst/>
            </c:spPr>
            <c:extLst>
              <c:ext xmlns:c16="http://schemas.microsoft.com/office/drawing/2014/chart" uri="{C3380CC4-5D6E-409C-BE32-E72D297353CC}">
                <c16:uniqueId val="{00000011-FD8D-4155-ABC2-306E54AEBEFB}"/>
              </c:ext>
            </c:extLst>
          </c:dPt>
          <c:dPt>
            <c:idx val="110"/>
            <c:invertIfNegative val="0"/>
            <c:bubble3D val="0"/>
            <c:spPr>
              <a:solidFill>
                <a:srgbClr val="7C878E"/>
              </a:solidFill>
              <a:ln>
                <a:noFill/>
              </a:ln>
              <a:effectLst/>
            </c:spPr>
            <c:extLst>
              <c:ext xmlns:c16="http://schemas.microsoft.com/office/drawing/2014/chart" uri="{C3380CC4-5D6E-409C-BE32-E72D297353CC}">
                <c16:uniqueId val="{00000013-FD8D-4155-ABC2-306E54AEBEFB}"/>
              </c:ext>
            </c:extLst>
          </c:dPt>
          <c:dPt>
            <c:idx val="122"/>
            <c:invertIfNegative val="0"/>
            <c:bubble3D val="0"/>
            <c:spPr>
              <a:solidFill>
                <a:srgbClr val="FBBB27"/>
              </a:solidFill>
              <a:ln>
                <a:noFill/>
              </a:ln>
              <a:effectLst/>
            </c:spPr>
            <c:extLst>
              <c:ext xmlns:c16="http://schemas.microsoft.com/office/drawing/2014/chart" uri="{C3380CC4-5D6E-409C-BE32-E72D297353CC}">
                <c16:uniqueId val="{00000015-FD8D-4155-ABC2-306E54AEBEFB}"/>
              </c:ext>
            </c:extLst>
          </c:dPt>
          <c:cat>
            <c:multiLvlStrRef>
              <c:f>'F135'!$A$6:$B$128</c:f>
              <c:multiLvlStrCache>
                <c:ptCount val="12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'F135'!$C$6:$C$128</c:f>
              <c:numCache>
                <c:formatCode>0.0</c:formatCode>
                <c:ptCount val="123"/>
                <c:pt idx="0">
                  <c:v>7</c:v>
                </c:pt>
                <c:pt idx="1">
                  <c:v>6</c:v>
                </c:pt>
                <c:pt idx="2">
                  <c:v>6.3</c:v>
                </c:pt>
                <c:pt idx="3">
                  <c:v>8.3000000000000007</c:v>
                </c:pt>
                <c:pt idx="4">
                  <c:v>10.7</c:v>
                </c:pt>
                <c:pt idx="5">
                  <c:v>9.1</c:v>
                </c:pt>
                <c:pt idx="6">
                  <c:v>9.1999999999999993</c:v>
                </c:pt>
                <c:pt idx="7">
                  <c:v>11</c:v>
                </c:pt>
                <c:pt idx="8">
                  <c:v>10.3</c:v>
                </c:pt>
                <c:pt idx="9">
                  <c:v>9.5</c:v>
                </c:pt>
                <c:pt idx="10">
                  <c:v>8.1</c:v>
                </c:pt>
                <c:pt idx="11">
                  <c:v>8.1</c:v>
                </c:pt>
                <c:pt idx="12">
                  <c:v>3.4</c:v>
                </c:pt>
                <c:pt idx="13">
                  <c:v>4.7</c:v>
                </c:pt>
                <c:pt idx="14">
                  <c:v>0.6</c:v>
                </c:pt>
                <c:pt idx="15">
                  <c:v>0.1</c:v>
                </c:pt>
                <c:pt idx="16">
                  <c:v>-1</c:v>
                </c:pt>
                <c:pt idx="17">
                  <c:v>-1.6</c:v>
                </c:pt>
                <c:pt idx="18">
                  <c:v>-1.7</c:v>
                </c:pt>
                <c:pt idx="19">
                  <c:v>0.5</c:v>
                </c:pt>
                <c:pt idx="20">
                  <c:v>2</c:v>
                </c:pt>
                <c:pt idx="21">
                  <c:v>0.8</c:v>
                </c:pt>
                <c:pt idx="22">
                  <c:v>3.2</c:v>
                </c:pt>
                <c:pt idx="23">
                  <c:v>1.1000000000000001</c:v>
                </c:pt>
                <c:pt idx="24">
                  <c:v>0.9</c:v>
                </c:pt>
                <c:pt idx="25">
                  <c:v>-2.1</c:v>
                </c:pt>
                <c:pt idx="26">
                  <c:v>0.5</c:v>
                </c:pt>
                <c:pt idx="27">
                  <c:v>1.7</c:v>
                </c:pt>
                <c:pt idx="28">
                  <c:v>2.2999999999999998</c:v>
                </c:pt>
                <c:pt idx="29">
                  <c:v>4.3</c:v>
                </c:pt>
                <c:pt idx="30">
                  <c:v>5.9</c:v>
                </c:pt>
                <c:pt idx="31">
                  <c:v>3.3</c:v>
                </c:pt>
                <c:pt idx="32">
                  <c:v>3.7</c:v>
                </c:pt>
                <c:pt idx="33">
                  <c:v>4.8</c:v>
                </c:pt>
                <c:pt idx="34">
                  <c:v>4.0999999999999996</c:v>
                </c:pt>
                <c:pt idx="35">
                  <c:v>6.8</c:v>
                </c:pt>
                <c:pt idx="36">
                  <c:v>3.7</c:v>
                </c:pt>
                <c:pt idx="37">
                  <c:v>6.6</c:v>
                </c:pt>
                <c:pt idx="38">
                  <c:v>6.5</c:v>
                </c:pt>
                <c:pt idx="39">
                  <c:v>6.6</c:v>
                </c:pt>
                <c:pt idx="40">
                  <c:v>5</c:v>
                </c:pt>
                <c:pt idx="41">
                  <c:v>5.5</c:v>
                </c:pt>
                <c:pt idx="42">
                  <c:v>4.5999999999999996</c:v>
                </c:pt>
                <c:pt idx="43">
                  <c:v>8.4</c:v>
                </c:pt>
                <c:pt idx="44">
                  <c:v>9.3000000000000007</c:v>
                </c:pt>
                <c:pt idx="45">
                  <c:v>12.2</c:v>
                </c:pt>
                <c:pt idx="46">
                  <c:v>13.2</c:v>
                </c:pt>
                <c:pt idx="47">
                  <c:v>13.1</c:v>
                </c:pt>
                <c:pt idx="48">
                  <c:v>15.9</c:v>
                </c:pt>
                <c:pt idx="49">
                  <c:v>14.6</c:v>
                </c:pt>
                <c:pt idx="50">
                  <c:v>16.8</c:v>
                </c:pt>
                <c:pt idx="51">
                  <c:v>15.1</c:v>
                </c:pt>
                <c:pt idx="52">
                  <c:v>14.7</c:v>
                </c:pt>
                <c:pt idx="53">
                  <c:v>12.9</c:v>
                </c:pt>
                <c:pt idx="54">
                  <c:v>14.9</c:v>
                </c:pt>
                <c:pt idx="55">
                  <c:v>11.3</c:v>
                </c:pt>
                <c:pt idx="56">
                  <c:v>9.9</c:v>
                </c:pt>
                <c:pt idx="57">
                  <c:v>7.9</c:v>
                </c:pt>
                <c:pt idx="58">
                  <c:v>6.7</c:v>
                </c:pt>
                <c:pt idx="59">
                  <c:v>7</c:v>
                </c:pt>
                <c:pt idx="60">
                  <c:v>5.6</c:v>
                </c:pt>
                <c:pt idx="61">
                  <c:v>6</c:v>
                </c:pt>
                <c:pt idx="62">
                  <c:v>3.7</c:v>
                </c:pt>
                <c:pt idx="63">
                  <c:v>5.0999999999999996</c:v>
                </c:pt>
                <c:pt idx="64">
                  <c:v>7.9</c:v>
                </c:pt>
                <c:pt idx="65">
                  <c:v>8.6999999999999993</c:v>
                </c:pt>
                <c:pt idx="66">
                  <c:v>9.4</c:v>
                </c:pt>
                <c:pt idx="67">
                  <c:v>11.2</c:v>
                </c:pt>
                <c:pt idx="68">
                  <c:v>11.9</c:v>
                </c:pt>
                <c:pt idx="69">
                  <c:v>10.8</c:v>
                </c:pt>
                <c:pt idx="70">
                  <c:v>9.8000000000000007</c:v>
                </c:pt>
                <c:pt idx="71">
                  <c:v>8.9</c:v>
                </c:pt>
                <c:pt idx="72">
                  <c:v>11.4</c:v>
                </c:pt>
                <c:pt idx="73">
                  <c:v>11.7</c:v>
                </c:pt>
                <c:pt idx="74">
                  <c:v>12.7</c:v>
                </c:pt>
                <c:pt idx="75">
                  <c:v>14.2</c:v>
                </c:pt>
                <c:pt idx="76">
                  <c:v>12.6</c:v>
                </c:pt>
                <c:pt idx="77">
                  <c:v>11.8</c:v>
                </c:pt>
                <c:pt idx="78">
                  <c:v>9.8000000000000007</c:v>
                </c:pt>
                <c:pt idx="79">
                  <c:v>7</c:v>
                </c:pt>
                <c:pt idx="80">
                  <c:v>7.1</c:v>
                </c:pt>
                <c:pt idx="81">
                  <c:v>6.6</c:v>
                </c:pt>
                <c:pt idx="82">
                  <c:v>5.3</c:v>
                </c:pt>
                <c:pt idx="83">
                  <c:v>5.3</c:v>
                </c:pt>
                <c:pt idx="84">
                  <c:v>2.6</c:v>
                </c:pt>
                <c:pt idx="85">
                  <c:v>2.7</c:v>
                </c:pt>
                <c:pt idx="86">
                  <c:v>2.8</c:v>
                </c:pt>
                <c:pt idx="87">
                  <c:v>-2.1</c:v>
                </c:pt>
                <c:pt idx="88">
                  <c:v>-4.8</c:v>
                </c:pt>
                <c:pt idx="89">
                  <c:v>-4.7</c:v>
                </c:pt>
                <c:pt idx="90">
                  <c:v>-6</c:v>
                </c:pt>
                <c:pt idx="91">
                  <c:v>-4.5999999999999996</c:v>
                </c:pt>
                <c:pt idx="92">
                  <c:v>-5.0999999999999996</c:v>
                </c:pt>
                <c:pt idx="93">
                  <c:v>-5.6</c:v>
                </c:pt>
                <c:pt idx="94">
                  <c:v>-3.4</c:v>
                </c:pt>
                <c:pt idx="95">
                  <c:v>-2.6</c:v>
                </c:pt>
                <c:pt idx="96">
                  <c:v>0</c:v>
                </c:pt>
                <c:pt idx="97">
                  <c:v>2.5</c:v>
                </c:pt>
                <c:pt idx="98">
                  <c:v>1.7</c:v>
                </c:pt>
                <c:pt idx="99">
                  <c:v>5.0999999999999996</c:v>
                </c:pt>
                <c:pt idx="100">
                  <c:v>6</c:v>
                </c:pt>
                <c:pt idx="101">
                  <c:v>5</c:v>
                </c:pt>
                <c:pt idx="102">
                  <c:v>6.2</c:v>
                </c:pt>
                <c:pt idx="103">
                  <c:v>1.8</c:v>
                </c:pt>
                <c:pt idx="104">
                  <c:v>-1.7</c:v>
                </c:pt>
                <c:pt idx="105">
                  <c:v>-4.4000000000000004</c:v>
                </c:pt>
                <c:pt idx="106">
                  <c:v>-6.1</c:v>
                </c:pt>
                <c:pt idx="107">
                  <c:v>-6.9</c:v>
                </c:pt>
                <c:pt idx="108">
                  <c:v>-6.8</c:v>
                </c:pt>
                <c:pt idx="109">
                  <c:v>-4.9000000000000004</c:v>
                </c:pt>
                <c:pt idx="110">
                  <c:v>-3</c:v>
                </c:pt>
                <c:pt idx="111">
                  <c:v>-1.8</c:v>
                </c:pt>
                <c:pt idx="112">
                  <c:v>1.8</c:v>
                </c:pt>
                <c:pt idx="113">
                  <c:v>4</c:v>
                </c:pt>
                <c:pt idx="114">
                  <c:v>5.8</c:v>
                </c:pt>
                <c:pt idx="115">
                  <c:v>11.8</c:v>
                </c:pt>
                <c:pt idx="116">
                  <c:v>14.8</c:v>
                </c:pt>
                <c:pt idx="117">
                  <c:v>18.600000000000001</c:v>
                </c:pt>
                <c:pt idx="118">
                  <c:v>20.3</c:v>
                </c:pt>
                <c:pt idx="119">
                  <c:v>20.100000000000001</c:v>
                </c:pt>
                <c:pt idx="120">
                  <c:v>19.600000000000001</c:v>
                </c:pt>
                <c:pt idx="121">
                  <c:v>15.7</c:v>
                </c:pt>
                <c:pt idx="122">
                  <c:v>12.2</c:v>
                </c:pt>
              </c:numCache>
            </c:numRef>
          </c:val>
          <c:extLst>
            <c:ext xmlns:c16="http://schemas.microsoft.com/office/drawing/2014/chart" uri="{C3380CC4-5D6E-409C-BE32-E72D297353CC}">
              <c16:uniqueId val="{00000016-FD8D-4155-ABC2-306E54AEBEFB}"/>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'F135'!$D$5</c:f>
              <c:strCache>
                <c:ptCount val="1"/>
                <c:pt idx="0">
                  <c:v>Variación promedio</c:v>
                </c:pt>
              </c:strCache>
            </c:strRef>
          </c:tx>
          <c:spPr>
            <a:ln w="28575" cap="rnd">
              <a:solidFill>
                <a:srgbClr val="B69630"/>
              </a:solidFill>
              <a:round/>
            </a:ln>
            <a:effectLst/>
          </c:spPr>
          <c:marker>
            <c:symbol val="none"/>
          </c:marker>
          <c:cat>
            <c:multiLvlStrRef>
              <c:f>'F135'!$A$6:$B$128</c:f>
              <c:multiLvlStrCache>
                <c:ptCount val="12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'F135'!$D$6:$D$128</c:f>
              <c:numCache>
                <c:formatCode>0.0</c:formatCode>
                <c:ptCount val="123"/>
                <c:pt idx="0">
                  <c:v>4.5</c:v>
                </c:pt>
                <c:pt idx="1">
                  <c:v>4.5999999999999996</c:v>
                </c:pt>
                <c:pt idx="2">
                  <c:v>4.2</c:v>
                </c:pt>
                <c:pt idx="3">
                  <c:v>4.7</c:v>
                </c:pt>
                <c:pt idx="4">
                  <c:v>5.3</c:v>
                </c:pt>
                <c:pt idx="5">
                  <c:v>5.6</c:v>
                </c:pt>
                <c:pt idx="6">
                  <c:v>6</c:v>
                </c:pt>
                <c:pt idx="7">
                  <c:v>6.8</c:v>
                </c:pt>
                <c:pt idx="8">
                  <c:v>7.4</c:v>
                </c:pt>
                <c:pt idx="9">
                  <c:v>7.9</c:v>
                </c:pt>
                <c:pt idx="10">
                  <c:v>8.3000000000000007</c:v>
                </c:pt>
                <c:pt idx="11">
                  <c:v>8.6</c:v>
                </c:pt>
                <c:pt idx="12">
                  <c:v>8.3000000000000007</c:v>
                </c:pt>
                <c:pt idx="13">
                  <c:v>8.1999999999999993</c:v>
                </c:pt>
                <c:pt idx="14">
                  <c:v>7.7</c:v>
                </c:pt>
                <c:pt idx="15">
                  <c:v>7.1</c:v>
                </c:pt>
                <c:pt idx="16">
                  <c:v>6.1</c:v>
                </c:pt>
                <c:pt idx="17">
                  <c:v>5.2</c:v>
                </c:pt>
                <c:pt idx="18">
                  <c:v>4.3</c:v>
                </c:pt>
                <c:pt idx="19">
                  <c:v>3.4</c:v>
                </c:pt>
                <c:pt idx="20">
                  <c:v>2.7</c:v>
                </c:pt>
                <c:pt idx="21">
                  <c:v>2</c:v>
                </c:pt>
                <c:pt idx="22">
                  <c:v>1.6</c:v>
                </c:pt>
                <c:pt idx="23">
                  <c:v>1</c:v>
                </c:pt>
                <c:pt idx="24">
                  <c:v>0.8</c:v>
                </c:pt>
                <c:pt idx="25">
                  <c:v>0.2</c:v>
                </c:pt>
                <c:pt idx="26">
                  <c:v>0.2</c:v>
                </c:pt>
                <c:pt idx="27">
                  <c:v>0.4</c:v>
                </c:pt>
                <c:pt idx="28">
                  <c:v>0.6</c:v>
                </c:pt>
                <c:pt idx="29">
                  <c:v>1.1000000000000001</c:v>
                </c:pt>
                <c:pt idx="30">
                  <c:v>1.8</c:v>
                </c:pt>
                <c:pt idx="31">
                  <c:v>2</c:v>
                </c:pt>
                <c:pt idx="32">
                  <c:v>2.1</c:v>
                </c:pt>
                <c:pt idx="33">
                  <c:v>2.5</c:v>
                </c:pt>
                <c:pt idx="34">
                  <c:v>2.5</c:v>
                </c:pt>
                <c:pt idx="35">
                  <c:v>3</c:v>
                </c:pt>
                <c:pt idx="36">
                  <c:v>3.2</c:v>
                </c:pt>
                <c:pt idx="37">
                  <c:v>4</c:v>
                </c:pt>
                <c:pt idx="38">
                  <c:v>4.5</c:v>
                </c:pt>
                <c:pt idx="39">
                  <c:v>4.9000000000000004</c:v>
                </c:pt>
                <c:pt idx="40">
                  <c:v>5.0999999999999996</c:v>
                </c:pt>
                <c:pt idx="41">
                  <c:v>5.2</c:v>
                </c:pt>
                <c:pt idx="42">
                  <c:v>5.0999999999999996</c:v>
                </c:pt>
                <c:pt idx="43">
                  <c:v>5.5</c:v>
                </c:pt>
                <c:pt idx="44">
                  <c:v>6</c:v>
                </c:pt>
                <c:pt idx="45">
                  <c:v>6.6</c:v>
                </c:pt>
                <c:pt idx="46">
                  <c:v>7.4</c:v>
                </c:pt>
                <c:pt idx="47">
                  <c:v>7.9</c:v>
                </c:pt>
                <c:pt idx="48">
                  <c:v>8.9</c:v>
                </c:pt>
                <c:pt idx="49">
                  <c:v>9.6</c:v>
                </c:pt>
                <c:pt idx="50">
                  <c:v>10.5</c:v>
                </c:pt>
                <c:pt idx="51">
                  <c:v>11.2</c:v>
                </c:pt>
                <c:pt idx="52">
                  <c:v>12</c:v>
                </c:pt>
                <c:pt idx="53">
                  <c:v>12.6</c:v>
                </c:pt>
                <c:pt idx="54">
                  <c:v>13.4</c:v>
                </c:pt>
                <c:pt idx="55">
                  <c:v>13.7</c:v>
                </c:pt>
                <c:pt idx="56">
                  <c:v>13.7</c:v>
                </c:pt>
                <c:pt idx="57">
                  <c:v>13.4</c:v>
                </c:pt>
                <c:pt idx="58">
                  <c:v>12.8</c:v>
                </c:pt>
                <c:pt idx="59">
                  <c:v>12.3</c:v>
                </c:pt>
                <c:pt idx="60">
                  <c:v>11.5</c:v>
                </c:pt>
                <c:pt idx="61">
                  <c:v>10.7</c:v>
                </c:pt>
                <c:pt idx="62">
                  <c:v>9.6</c:v>
                </c:pt>
                <c:pt idx="63">
                  <c:v>8.8000000000000007</c:v>
                </c:pt>
                <c:pt idx="64">
                  <c:v>8.1999999999999993</c:v>
                </c:pt>
                <c:pt idx="65">
                  <c:v>7.9</c:v>
                </c:pt>
                <c:pt idx="66">
                  <c:v>7.4</c:v>
                </c:pt>
                <c:pt idx="67">
                  <c:v>7.4</c:v>
                </c:pt>
                <c:pt idx="68">
                  <c:v>7.6</c:v>
                </c:pt>
                <c:pt idx="69">
                  <c:v>7.8</c:v>
                </c:pt>
                <c:pt idx="70">
                  <c:v>8.1</c:v>
                </c:pt>
                <c:pt idx="71">
                  <c:v>8.1999999999999993</c:v>
                </c:pt>
                <c:pt idx="72">
                  <c:v>8.6999999999999993</c:v>
                </c:pt>
                <c:pt idx="73">
                  <c:v>9.1999999999999993</c:v>
                </c:pt>
                <c:pt idx="74">
                  <c:v>10</c:v>
                </c:pt>
                <c:pt idx="75">
                  <c:v>10.7</c:v>
                </c:pt>
                <c:pt idx="76">
                  <c:v>11.1</c:v>
                </c:pt>
                <c:pt idx="77">
                  <c:v>11.4</c:v>
                </c:pt>
                <c:pt idx="78">
                  <c:v>11.4</c:v>
                </c:pt>
                <c:pt idx="79">
                  <c:v>11.1</c:v>
                </c:pt>
                <c:pt idx="80">
                  <c:v>10.7</c:v>
                </c:pt>
                <c:pt idx="81">
                  <c:v>10.3</c:v>
                </c:pt>
                <c:pt idx="82">
                  <c:v>9.9</c:v>
                </c:pt>
                <c:pt idx="83">
                  <c:v>9.6</c:v>
                </c:pt>
                <c:pt idx="84">
                  <c:v>8.9</c:v>
                </c:pt>
                <c:pt idx="85">
                  <c:v>8.1999999999999993</c:v>
                </c:pt>
                <c:pt idx="86">
                  <c:v>7.3</c:v>
                </c:pt>
                <c:pt idx="87">
                  <c:v>6</c:v>
                </c:pt>
                <c:pt idx="88">
                  <c:v>4.5</c:v>
                </c:pt>
                <c:pt idx="89">
                  <c:v>3.2</c:v>
                </c:pt>
                <c:pt idx="90">
                  <c:v>1.8</c:v>
                </c:pt>
                <c:pt idx="91">
                  <c:v>0.9</c:v>
                </c:pt>
                <c:pt idx="92">
                  <c:v>-0.2</c:v>
                </c:pt>
                <c:pt idx="93">
                  <c:v>-1.2</c:v>
                </c:pt>
                <c:pt idx="94">
                  <c:v>-1.9</c:v>
                </c:pt>
                <c:pt idx="95">
                  <c:v>-2.6</c:v>
                </c:pt>
                <c:pt idx="96">
                  <c:v>-2.8</c:v>
                </c:pt>
                <c:pt idx="97">
                  <c:v>-2.8</c:v>
                </c:pt>
                <c:pt idx="98">
                  <c:v>-2.9</c:v>
                </c:pt>
                <c:pt idx="99">
                  <c:v>-2.2999999999999998</c:v>
                </c:pt>
                <c:pt idx="100">
                  <c:v>-1.4</c:v>
                </c:pt>
                <c:pt idx="101">
                  <c:v>-0.6</c:v>
                </c:pt>
                <c:pt idx="102">
                  <c:v>0.4</c:v>
                </c:pt>
                <c:pt idx="103">
                  <c:v>1</c:v>
                </c:pt>
                <c:pt idx="104">
                  <c:v>1.2</c:v>
                </c:pt>
                <c:pt idx="105">
                  <c:v>1.3</c:v>
                </c:pt>
                <c:pt idx="106">
                  <c:v>1.1000000000000001</c:v>
                </c:pt>
                <c:pt idx="107">
                  <c:v>0.7</c:v>
                </c:pt>
                <c:pt idx="108">
                  <c:v>0.2</c:v>
                </c:pt>
                <c:pt idx="109">
                  <c:v>-0.4</c:v>
                </c:pt>
                <c:pt idx="110">
                  <c:v>-0.8</c:v>
                </c:pt>
                <c:pt idx="111">
                  <c:v>-1.4</c:v>
                </c:pt>
                <c:pt idx="112">
                  <c:v>-1.7</c:v>
                </c:pt>
                <c:pt idx="113">
                  <c:v>-1.8</c:v>
                </c:pt>
                <c:pt idx="114">
                  <c:v>-1.9</c:v>
                </c:pt>
                <c:pt idx="115">
                  <c:v>-1</c:v>
                </c:pt>
                <c:pt idx="116">
                  <c:v>0.3</c:v>
                </c:pt>
                <c:pt idx="117">
                  <c:v>2.2999999999999998</c:v>
                </c:pt>
                <c:pt idx="118">
                  <c:v>4.5</c:v>
                </c:pt>
                <c:pt idx="119">
                  <c:v>6.7</c:v>
                </c:pt>
                <c:pt idx="120">
                  <c:v>8.9</c:v>
                </c:pt>
                <c:pt idx="121">
                  <c:v>10.6</c:v>
                </c:pt>
                <c:pt idx="122">
                  <c:v>11.9</c:v>
                </c:pt>
              </c:numCache>
            </c:numRef>
          </c:val>
          <c:smooth val="0"/>
          <c:extLst>
            <c:ext xmlns:c16="http://schemas.microsoft.com/office/drawing/2014/chart" uri="{C3380CC4-5D6E-409C-BE32-E72D297353CC}">
              <c16:uniqueId val="{00000017-FD8D-4155-ABC2-306E54AEBEFB}"/>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336E-46BA-8FCB-22F206201721}"/>
              </c:ext>
            </c:extLst>
          </c:dPt>
          <c:dPt>
            <c:idx val="1"/>
            <c:invertIfNegative val="0"/>
            <c:bubble3D val="0"/>
            <c:spPr>
              <a:solidFill>
                <a:srgbClr val="7C878E"/>
              </a:solidFill>
              <a:ln>
                <a:noFill/>
              </a:ln>
              <a:effectLst/>
            </c:spPr>
            <c:extLst>
              <c:ext xmlns:c16="http://schemas.microsoft.com/office/drawing/2014/chart" uri="{C3380CC4-5D6E-409C-BE32-E72D297353CC}">
                <c16:uniqueId val="{00000003-336E-46BA-8FCB-22F206201721}"/>
              </c:ext>
            </c:extLst>
          </c:dPt>
          <c:dPt>
            <c:idx val="2"/>
            <c:invertIfNegative val="0"/>
            <c:bubble3D val="0"/>
            <c:spPr>
              <a:solidFill>
                <a:srgbClr val="7C878E"/>
              </a:solidFill>
              <a:ln>
                <a:noFill/>
              </a:ln>
              <a:effectLst/>
            </c:spPr>
            <c:extLst>
              <c:ext xmlns:c16="http://schemas.microsoft.com/office/drawing/2014/chart" uri="{C3380CC4-5D6E-409C-BE32-E72D297353CC}">
                <c16:uniqueId val="{00000005-336E-46BA-8FCB-22F206201721}"/>
              </c:ext>
            </c:extLst>
          </c:dPt>
          <c:dPt>
            <c:idx val="3"/>
            <c:invertIfNegative val="0"/>
            <c:bubble3D val="0"/>
            <c:spPr>
              <a:solidFill>
                <a:srgbClr val="7C878E"/>
              </a:solidFill>
              <a:ln>
                <a:noFill/>
              </a:ln>
              <a:effectLst/>
            </c:spPr>
            <c:extLst>
              <c:ext xmlns:c16="http://schemas.microsoft.com/office/drawing/2014/chart" uri="{C3380CC4-5D6E-409C-BE32-E72D297353CC}">
                <c16:uniqueId val="{00000007-336E-46BA-8FCB-22F206201721}"/>
              </c:ext>
            </c:extLst>
          </c:dPt>
          <c:dPt>
            <c:idx val="4"/>
            <c:invertIfNegative val="0"/>
            <c:bubble3D val="0"/>
            <c:spPr>
              <a:solidFill>
                <a:srgbClr val="7C878E"/>
              </a:solidFill>
              <a:ln>
                <a:noFill/>
              </a:ln>
              <a:effectLst/>
            </c:spPr>
            <c:extLst>
              <c:ext xmlns:c16="http://schemas.microsoft.com/office/drawing/2014/chart" uri="{C3380CC4-5D6E-409C-BE32-E72D297353CC}">
                <c16:uniqueId val="{00000009-336E-46BA-8FCB-22F206201721}"/>
              </c:ext>
            </c:extLst>
          </c:dPt>
          <c:dPt>
            <c:idx val="5"/>
            <c:invertIfNegative val="0"/>
            <c:bubble3D val="0"/>
            <c:spPr>
              <a:solidFill>
                <a:srgbClr val="7C878E"/>
              </a:solidFill>
              <a:ln>
                <a:noFill/>
              </a:ln>
              <a:effectLst/>
            </c:spPr>
            <c:extLst>
              <c:ext xmlns:c16="http://schemas.microsoft.com/office/drawing/2014/chart" uri="{C3380CC4-5D6E-409C-BE32-E72D297353CC}">
                <c16:uniqueId val="{0000000B-336E-46BA-8FCB-22F206201721}"/>
              </c:ext>
            </c:extLst>
          </c:dPt>
          <c:dPt>
            <c:idx val="6"/>
            <c:invertIfNegative val="0"/>
            <c:bubble3D val="0"/>
            <c:spPr>
              <a:solidFill>
                <a:srgbClr val="7C878E"/>
              </a:solidFill>
              <a:ln>
                <a:noFill/>
              </a:ln>
              <a:effectLst/>
            </c:spPr>
            <c:extLst>
              <c:ext xmlns:c16="http://schemas.microsoft.com/office/drawing/2014/chart" uri="{C3380CC4-5D6E-409C-BE32-E72D297353CC}">
                <c16:uniqueId val="{0000000D-336E-46BA-8FCB-22F206201721}"/>
              </c:ext>
            </c:extLst>
          </c:dPt>
          <c:dPt>
            <c:idx val="7"/>
            <c:invertIfNegative val="0"/>
            <c:bubble3D val="0"/>
            <c:spPr>
              <a:solidFill>
                <a:srgbClr val="7C878E"/>
              </a:solidFill>
              <a:ln>
                <a:noFill/>
              </a:ln>
              <a:effectLst/>
            </c:spPr>
            <c:extLst>
              <c:ext xmlns:c16="http://schemas.microsoft.com/office/drawing/2014/chart" uri="{C3380CC4-5D6E-409C-BE32-E72D297353CC}">
                <c16:uniqueId val="{0000000F-336E-46BA-8FCB-22F206201721}"/>
              </c:ext>
            </c:extLst>
          </c:dPt>
          <c:dPt>
            <c:idx val="8"/>
            <c:invertIfNegative val="0"/>
            <c:bubble3D val="0"/>
            <c:spPr>
              <a:solidFill>
                <a:srgbClr val="7C878E"/>
              </a:solidFill>
              <a:ln>
                <a:noFill/>
              </a:ln>
              <a:effectLst/>
            </c:spPr>
            <c:extLst>
              <c:ext xmlns:c16="http://schemas.microsoft.com/office/drawing/2014/chart" uri="{C3380CC4-5D6E-409C-BE32-E72D297353CC}">
                <c16:uniqueId val="{00000011-336E-46BA-8FCB-22F206201721}"/>
              </c:ext>
            </c:extLst>
          </c:dPt>
          <c:dPt>
            <c:idx val="9"/>
            <c:invertIfNegative val="0"/>
            <c:bubble3D val="0"/>
            <c:spPr>
              <a:solidFill>
                <a:srgbClr val="7C878E"/>
              </a:solidFill>
              <a:ln>
                <a:noFill/>
              </a:ln>
              <a:effectLst/>
            </c:spPr>
            <c:extLst>
              <c:ext xmlns:c16="http://schemas.microsoft.com/office/drawing/2014/chart" uri="{C3380CC4-5D6E-409C-BE32-E72D297353CC}">
                <c16:uniqueId val="{00000013-336E-46BA-8FCB-22F206201721}"/>
              </c:ext>
            </c:extLst>
          </c:dPt>
          <c:dPt>
            <c:idx val="10"/>
            <c:invertIfNegative val="0"/>
            <c:bubble3D val="0"/>
            <c:spPr>
              <a:solidFill>
                <a:srgbClr val="7C878E"/>
              </a:solidFill>
              <a:ln>
                <a:noFill/>
              </a:ln>
              <a:effectLst/>
            </c:spPr>
            <c:extLst>
              <c:ext xmlns:c16="http://schemas.microsoft.com/office/drawing/2014/chart" uri="{C3380CC4-5D6E-409C-BE32-E72D297353CC}">
                <c16:uniqueId val="{00000015-336E-46BA-8FCB-22F206201721}"/>
              </c:ext>
            </c:extLst>
          </c:dPt>
          <c:dPt>
            <c:idx val="11"/>
            <c:invertIfNegative val="0"/>
            <c:bubble3D val="0"/>
            <c:spPr>
              <a:solidFill>
                <a:srgbClr val="7C878E"/>
              </a:solidFill>
              <a:ln>
                <a:noFill/>
              </a:ln>
              <a:effectLst/>
            </c:spPr>
            <c:extLst>
              <c:ext xmlns:c16="http://schemas.microsoft.com/office/drawing/2014/chart" uri="{C3380CC4-5D6E-409C-BE32-E72D297353CC}">
                <c16:uniqueId val="{00000017-336E-46BA-8FCB-22F206201721}"/>
              </c:ext>
            </c:extLst>
          </c:dPt>
          <c:dPt>
            <c:idx val="12"/>
            <c:invertIfNegative val="0"/>
            <c:bubble3D val="0"/>
            <c:spPr>
              <a:solidFill>
                <a:srgbClr val="7C878E"/>
              </a:solidFill>
              <a:ln>
                <a:noFill/>
              </a:ln>
              <a:effectLst/>
            </c:spPr>
            <c:extLst>
              <c:ext xmlns:c16="http://schemas.microsoft.com/office/drawing/2014/chart" uri="{C3380CC4-5D6E-409C-BE32-E72D297353CC}">
                <c16:uniqueId val="{00000019-336E-46BA-8FCB-22F206201721}"/>
              </c:ext>
            </c:extLst>
          </c:dPt>
          <c:dPt>
            <c:idx val="13"/>
            <c:invertIfNegative val="0"/>
            <c:bubble3D val="0"/>
            <c:spPr>
              <a:solidFill>
                <a:srgbClr val="FBBB27"/>
              </a:solidFill>
              <a:ln>
                <a:noFill/>
              </a:ln>
              <a:effectLst/>
            </c:spPr>
            <c:extLst>
              <c:ext xmlns:c16="http://schemas.microsoft.com/office/drawing/2014/chart" uri="{C3380CC4-5D6E-409C-BE32-E72D297353CC}">
                <c16:uniqueId val="{0000001B-336E-46BA-8FCB-22F206201721}"/>
              </c:ext>
            </c:extLst>
          </c:dPt>
          <c:dPt>
            <c:idx val="14"/>
            <c:invertIfNegative val="0"/>
            <c:bubble3D val="0"/>
            <c:spPr>
              <a:solidFill>
                <a:srgbClr val="7C878E"/>
              </a:solidFill>
              <a:ln>
                <a:noFill/>
              </a:ln>
              <a:effectLst/>
            </c:spPr>
            <c:extLst>
              <c:ext xmlns:c16="http://schemas.microsoft.com/office/drawing/2014/chart" uri="{C3380CC4-5D6E-409C-BE32-E72D297353CC}">
                <c16:uniqueId val="{0000001D-336E-46BA-8FCB-22F206201721}"/>
              </c:ext>
            </c:extLst>
          </c:dPt>
          <c:dPt>
            <c:idx val="15"/>
            <c:invertIfNegative val="0"/>
            <c:bubble3D val="0"/>
            <c:spPr>
              <a:solidFill>
                <a:srgbClr val="7C878E"/>
              </a:solidFill>
              <a:ln>
                <a:noFill/>
              </a:ln>
              <a:effectLst/>
            </c:spPr>
            <c:extLst>
              <c:ext xmlns:c16="http://schemas.microsoft.com/office/drawing/2014/chart" uri="{C3380CC4-5D6E-409C-BE32-E72D297353CC}">
                <c16:uniqueId val="{0000001F-336E-46BA-8FCB-22F206201721}"/>
              </c:ext>
            </c:extLst>
          </c:dPt>
          <c:dPt>
            <c:idx val="16"/>
            <c:invertIfNegative val="0"/>
            <c:bubble3D val="0"/>
            <c:spPr>
              <a:solidFill>
                <a:srgbClr val="7C878E"/>
              </a:solidFill>
              <a:ln>
                <a:noFill/>
              </a:ln>
              <a:effectLst/>
            </c:spPr>
            <c:extLst>
              <c:ext xmlns:c16="http://schemas.microsoft.com/office/drawing/2014/chart" uri="{C3380CC4-5D6E-409C-BE32-E72D297353CC}">
                <c16:uniqueId val="{00000021-336E-46BA-8FCB-22F206201721}"/>
              </c:ext>
            </c:extLst>
          </c:dPt>
          <c:dPt>
            <c:idx val="17"/>
            <c:invertIfNegative val="0"/>
            <c:bubble3D val="0"/>
            <c:spPr>
              <a:solidFill>
                <a:srgbClr val="7C878E"/>
              </a:solidFill>
              <a:ln>
                <a:noFill/>
              </a:ln>
              <a:effectLst/>
            </c:spPr>
            <c:extLst>
              <c:ext xmlns:c16="http://schemas.microsoft.com/office/drawing/2014/chart" uri="{C3380CC4-5D6E-409C-BE32-E72D297353CC}">
                <c16:uniqueId val="{00000023-336E-46BA-8FCB-22F206201721}"/>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'F136'!$A$6:$A$24</c:f>
              <c:strCache>
                <c:ptCount val="19"/>
                <c:pt idx="0">
                  <c:v>Michoacán</c:v>
                </c:pt>
                <c:pt idx="1">
                  <c:v>Veracruz</c:v>
                </c:pt>
                <c:pt idx="2">
                  <c:v>Yucatán</c:v>
                </c:pt>
                <c:pt idx="3">
                  <c:v>Ciudad de México</c:v>
                </c:pt>
                <c:pt idx="4">
                  <c:v>Sinaloa</c:v>
                </c:pt>
                <c:pt idx="5">
                  <c:v>Durango</c:v>
                </c:pt>
                <c:pt idx="6">
                  <c:v>Aguascalientes</c:v>
                </c:pt>
                <c:pt idx="7">
                  <c:v>Puebla</c:v>
                </c:pt>
                <c:pt idx="8">
                  <c:v>San Luis Potosí</c:v>
                </c:pt>
                <c:pt idx="9">
                  <c:v>Querétaro</c:v>
                </c:pt>
                <c:pt idx="10">
                  <c:v>Estado de México</c:v>
                </c:pt>
                <c:pt idx="11">
                  <c:v>Sonora</c:v>
                </c:pt>
                <c:pt idx="12">
                  <c:v>Guanajuato</c:v>
                </c:pt>
                <c:pt idx="13">
                  <c:v>Jalisco</c:v>
                </c:pt>
                <c:pt idx="14">
                  <c:v>Tamaulipas</c:v>
                </c:pt>
                <c:pt idx="15">
                  <c:v>Coahuila</c:v>
                </c:pt>
                <c:pt idx="16">
                  <c:v>Nuevo León</c:v>
                </c:pt>
                <c:pt idx="17">
                  <c:v>Baja California</c:v>
                </c:pt>
                <c:pt idx="18">
                  <c:v>Chihuahua</c:v>
                </c:pt>
              </c:strCache>
            </c:strRef>
          </c:cat>
          <c:val>
            <c:numRef>
              <c:f>'F136'!$B$6:$B$24</c:f>
              <c:numCache>
                <c:formatCode>0.0</c:formatCode>
                <c:ptCount val="19"/>
                <c:pt idx="0">
                  <c:v>0.236186038505597</c:v>
                </c:pt>
                <c:pt idx="1">
                  <c:v>0.66955899553764997</c:v>
                </c:pt>
                <c:pt idx="2">
                  <c:v>0.80021239911597797</c:v>
                </c:pt>
                <c:pt idx="3">
                  <c:v>1.26092920167086</c:v>
                </c:pt>
                <c:pt idx="4">
                  <c:v>1.2800476627681301</c:v>
                </c:pt>
                <c:pt idx="5">
                  <c:v>1.4775521637048401</c:v>
                </c:pt>
                <c:pt idx="6">
                  <c:v>2.11941797306838</c:v>
                </c:pt>
                <c:pt idx="7">
                  <c:v>2.5097902717520899</c:v>
                </c:pt>
                <c:pt idx="8">
                  <c:v>3.1540379491925301</c:v>
                </c:pt>
                <c:pt idx="9">
                  <c:v>3.7560154078282202</c:v>
                </c:pt>
                <c:pt idx="10">
                  <c:v>4.5939248390412901</c:v>
                </c:pt>
                <c:pt idx="11">
                  <c:v>5.2764729551583196</c:v>
                </c:pt>
                <c:pt idx="12">
                  <c:v>6.2912757888826496</c:v>
                </c:pt>
                <c:pt idx="13">
                  <c:v>7.1571324721980396</c:v>
                </c:pt>
                <c:pt idx="14">
                  <c:v>8.5668172748316902</c:v>
                </c:pt>
                <c:pt idx="15">
                  <c:v>9.5575156036177695</c:v>
                </c:pt>
                <c:pt idx="16">
                  <c:v>11.2830678714896</c:v>
                </c:pt>
                <c:pt idx="17">
                  <c:v>13.503445292777601</c:v>
                </c:pt>
                <c:pt idx="18">
                  <c:v>14.441393183220599</c:v>
                </c:pt>
              </c:numCache>
            </c:numRef>
          </c:val>
          <c:extLst>
            <c:ext xmlns:c16="http://schemas.microsoft.com/office/drawing/2014/chart" uri="{C3380CC4-5D6E-409C-BE32-E72D297353CC}">
              <c16:uniqueId val="{00000024-336E-46BA-8FCB-22F206201721}"/>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'F154'!$G$5</c:f>
              <c:strCache>
                <c:ptCount val="1"/>
                <c:pt idx="0">
                  <c:v>Total 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984E-4918-83E5-E198E8B7FF57}"/>
              </c:ext>
            </c:extLst>
          </c:dPt>
          <c:dPt>
            <c:idx val="1"/>
            <c:invertIfNegative val="0"/>
            <c:bubble3D val="0"/>
            <c:spPr>
              <a:solidFill>
                <a:srgbClr val="FBBB27"/>
              </a:solidFill>
            </c:spPr>
            <c:extLst>
              <c:ext xmlns:c16="http://schemas.microsoft.com/office/drawing/2014/chart" uri="{C3380CC4-5D6E-409C-BE32-E72D297353CC}">
                <c16:uniqueId val="{00000002-984E-4918-83E5-E198E8B7FF57}"/>
              </c:ext>
            </c:extLst>
          </c:dPt>
          <c:dPt>
            <c:idx val="3"/>
            <c:invertIfNegative val="0"/>
            <c:bubble3D val="0"/>
            <c:extLst>
              <c:ext xmlns:c16="http://schemas.microsoft.com/office/drawing/2014/chart" uri="{C3380CC4-5D6E-409C-BE32-E72D297353CC}">
                <c16:uniqueId val="{00000003-984E-4918-83E5-E198E8B7FF57}"/>
              </c:ext>
            </c:extLst>
          </c:dPt>
          <c:dPt>
            <c:idx val="4"/>
            <c:invertIfNegative val="0"/>
            <c:bubble3D val="0"/>
            <c:extLst>
              <c:ext xmlns:c16="http://schemas.microsoft.com/office/drawing/2014/chart" uri="{C3380CC4-5D6E-409C-BE32-E72D297353CC}">
                <c16:uniqueId val="{00000004-984E-4918-83E5-E198E8B7FF57}"/>
              </c:ext>
            </c:extLst>
          </c:dPt>
          <c:dPt>
            <c:idx val="5"/>
            <c:invertIfNegative val="0"/>
            <c:bubble3D val="0"/>
            <c:extLst>
              <c:ext xmlns:c16="http://schemas.microsoft.com/office/drawing/2014/chart" uri="{C3380CC4-5D6E-409C-BE32-E72D297353CC}">
                <c16:uniqueId val="{00000005-984E-4918-83E5-E198E8B7FF57}"/>
              </c:ext>
            </c:extLst>
          </c:dPt>
          <c:dPt>
            <c:idx val="6"/>
            <c:invertIfNegative val="0"/>
            <c:bubble3D val="0"/>
            <c:extLst>
              <c:ext xmlns:c16="http://schemas.microsoft.com/office/drawing/2014/chart" uri="{C3380CC4-5D6E-409C-BE32-E72D297353CC}">
                <c16:uniqueId val="{00000006-984E-4918-83E5-E198E8B7FF57}"/>
              </c:ext>
            </c:extLst>
          </c:dPt>
          <c:dPt>
            <c:idx val="7"/>
            <c:invertIfNegative val="0"/>
            <c:bubble3D val="0"/>
            <c:extLst>
              <c:ext xmlns:c16="http://schemas.microsoft.com/office/drawing/2014/chart" uri="{C3380CC4-5D6E-409C-BE32-E72D297353CC}">
                <c16:uniqueId val="{00000007-984E-4918-83E5-E198E8B7FF57}"/>
              </c:ext>
            </c:extLst>
          </c:dPt>
          <c:dPt>
            <c:idx val="8"/>
            <c:invertIfNegative val="0"/>
            <c:bubble3D val="0"/>
            <c:extLst>
              <c:ext xmlns:c16="http://schemas.microsoft.com/office/drawing/2014/chart" uri="{C3380CC4-5D6E-409C-BE32-E72D297353CC}">
                <c16:uniqueId val="{00000008-984E-4918-83E5-E198E8B7FF57}"/>
              </c:ext>
            </c:extLst>
          </c:dPt>
          <c:dPt>
            <c:idx val="9"/>
            <c:invertIfNegative val="0"/>
            <c:bubble3D val="0"/>
            <c:extLst>
              <c:ext xmlns:c16="http://schemas.microsoft.com/office/drawing/2014/chart" uri="{C3380CC4-5D6E-409C-BE32-E72D297353CC}">
                <c16:uniqueId val="{00000009-984E-4918-83E5-E198E8B7FF57}"/>
              </c:ext>
            </c:extLst>
          </c:dPt>
          <c:dPt>
            <c:idx val="11"/>
            <c:invertIfNegative val="0"/>
            <c:bubble3D val="0"/>
            <c:extLst>
              <c:ext xmlns:c16="http://schemas.microsoft.com/office/drawing/2014/chart" uri="{C3380CC4-5D6E-409C-BE32-E72D297353CC}">
                <c16:uniqueId val="{0000000A-984E-4918-83E5-E198E8B7FF57}"/>
              </c:ext>
            </c:extLst>
          </c:dPt>
          <c:dPt>
            <c:idx val="12"/>
            <c:invertIfNegative val="0"/>
            <c:bubble3D val="0"/>
            <c:extLst>
              <c:ext xmlns:c16="http://schemas.microsoft.com/office/drawing/2014/chart" uri="{C3380CC4-5D6E-409C-BE32-E72D297353CC}">
                <c16:uniqueId val="{0000000B-984E-4918-83E5-E198E8B7FF57}"/>
              </c:ext>
            </c:extLst>
          </c:dPt>
          <c:dPt>
            <c:idx val="13"/>
            <c:invertIfNegative val="0"/>
            <c:bubble3D val="0"/>
            <c:spPr>
              <a:solidFill>
                <a:srgbClr val="FBBB27"/>
              </a:solidFill>
            </c:spPr>
            <c:extLst>
              <c:ext xmlns:c16="http://schemas.microsoft.com/office/drawing/2014/chart" uri="{C3380CC4-5D6E-409C-BE32-E72D297353CC}">
                <c16:uniqueId val="{0000000D-984E-4918-83E5-E198E8B7FF57}"/>
              </c:ext>
            </c:extLst>
          </c:dPt>
          <c:dPt>
            <c:idx val="15"/>
            <c:invertIfNegative val="0"/>
            <c:bubble3D val="0"/>
            <c:extLst>
              <c:ext xmlns:c16="http://schemas.microsoft.com/office/drawing/2014/chart" uri="{C3380CC4-5D6E-409C-BE32-E72D297353CC}">
                <c16:uniqueId val="{0000000E-984E-4918-83E5-E198E8B7FF57}"/>
              </c:ext>
            </c:extLst>
          </c:dPt>
          <c:dPt>
            <c:idx val="16"/>
            <c:invertIfNegative val="0"/>
            <c:bubble3D val="0"/>
            <c:extLst>
              <c:ext xmlns:c16="http://schemas.microsoft.com/office/drawing/2014/chart" uri="{C3380CC4-5D6E-409C-BE32-E72D297353CC}">
                <c16:uniqueId val="{0000000F-984E-4918-83E5-E198E8B7FF57}"/>
              </c:ext>
            </c:extLst>
          </c:dPt>
          <c:dPt>
            <c:idx val="17"/>
            <c:invertIfNegative val="0"/>
            <c:bubble3D val="0"/>
            <c:extLst>
              <c:ext xmlns:c16="http://schemas.microsoft.com/office/drawing/2014/chart" uri="{C3380CC4-5D6E-409C-BE32-E72D297353CC}">
                <c16:uniqueId val="{00000010-984E-4918-83E5-E198E8B7FF57}"/>
              </c:ext>
            </c:extLst>
          </c:dPt>
          <c:dPt>
            <c:idx val="18"/>
            <c:invertIfNegative val="0"/>
            <c:bubble3D val="0"/>
            <c:extLst>
              <c:ext xmlns:c16="http://schemas.microsoft.com/office/drawing/2014/chart" uri="{C3380CC4-5D6E-409C-BE32-E72D297353CC}">
                <c16:uniqueId val="{00000011-984E-4918-83E5-E198E8B7FF57}"/>
              </c:ext>
            </c:extLst>
          </c:dPt>
          <c:dPt>
            <c:idx val="19"/>
            <c:invertIfNegative val="0"/>
            <c:bubble3D val="0"/>
            <c:extLst>
              <c:ext xmlns:c16="http://schemas.microsoft.com/office/drawing/2014/chart" uri="{C3380CC4-5D6E-409C-BE32-E72D297353CC}">
                <c16:uniqueId val="{00000012-984E-4918-83E5-E198E8B7FF57}"/>
              </c:ext>
            </c:extLst>
          </c:dPt>
          <c:dPt>
            <c:idx val="20"/>
            <c:invertIfNegative val="0"/>
            <c:bubble3D val="0"/>
            <c:extLst>
              <c:ext xmlns:c16="http://schemas.microsoft.com/office/drawing/2014/chart" uri="{C3380CC4-5D6E-409C-BE32-E72D297353CC}">
                <c16:uniqueId val="{00000013-984E-4918-83E5-E198E8B7FF57}"/>
              </c:ext>
            </c:extLst>
          </c:dPt>
          <c:dPt>
            <c:idx val="21"/>
            <c:invertIfNegative val="0"/>
            <c:bubble3D val="0"/>
            <c:extLst>
              <c:ext xmlns:c16="http://schemas.microsoft.com/office/drawing/2014/chart" uri="{C3380CC4-5D6E-409C-BE32-E72D297353CC}">
                <c16:uniqueId val="{00000014-984E-4918-83E5-E198E8B7FF57}"/>
              </c:ext>
            </c:extLst>
          </c:dPt>
          <c:dPt>
            <c:idx val="22"/>
            <c:invertIfNegative val="0"/>
            <c:bubble3D val="0"/>
            <c:extLst>
              <c:ext xmlns:c16="http://schemas.microsoft.com/office/drawing/2014/chart" uri="{C3380CC4-5D6E-409C-BE32-E72D297353CC}">
                <c16:uniqueId val="{00000015-984E-4918-83E5-E198E8B7FF57}"/>
              </c:ext>
            </c:extLst>
          </c:dPt>
          <c:dPt>
            <c:idx val="23"/>
            <c:invertIfNegative val="0"/>
            <c:bubble3D val="0"/>
            <c:extLst>
              <c:ext xmlns:c16="http://schemas.microsoft.com/office/drawing/2014/chart" uri="{C3380CC4-5D6E-409C-BE32-E72D297353CC}">
                <c16:uniqueId val="{00000016-984E-4918-83E5-E198E8B7FF57}"/>
              </c:ext>
            </c:extLst>
          </c:dPt>
          <c:dPt>
            <c:idx val="24"/>
            <c:invertIfNegative val="0"/>
            <c:bubble3D val="0"/>
            <c:extLst>
              <c:ext xmlns:c16="http://schemas.microsoft.com/office/drawing/2014/chart" uri="{C3380CC4-5D6E-409C-BE32-E72D297353CC}">
                <c16:uniqueId val="{00000017-984E-4918-83E5-E198E8B7FF57}"/>
              </c:ext>
            </c:extLst>
          </c:dPt>
          <c:dPt>
            <c:idx val="25"/>
            <c:invertIfNegative val="0"/>
            <c:bubble3D val="0"/>
            <c:spPr>
              <a:solidFill>
                <a:srgbClr val="FBBB27"/>
              </a:solidFill>
            </c:spPr>
            <c:extLst>
              <c:ext xmlns:c16="http://schemas.microsoft.com/office/drawing/2014/chart" uri="{C3380CC4-5D6E-409C-BE32-E72D297353CC}">
                <c16:uniqueId val="{00000019-984E-4918-83E5-E198E8B7FF57}"/>
              </c:ext>
            </c:extLst>
          </c:dPt>
          <c:dPt>
            <c:idx val="27"/>
            <c:invertIfNegative val="0"/>
            <c:bubble3D val="0"/>
            <c:extLst>
              <c:ext xmlns:c16="http://schemas.microsoft.com/office/drawing/2014/chart" uri="{C3380CC4-5D6E-409C-BE32-E72D297353CC}">
                <c16:uniqueId val="{0000001A-984E-4918-83E5-E198E8B7FF57}"/>
              </c:ext>
            </c:extLst>
          </c:dPt>
          <c:dPt>
            <c:idx val="28"/>
            <c:invertIfNegative val="0"/>
            <c:bubble3D val="0"/>
            <c:extLst>
              <c:ext xmlns:c16="http://schemas.microsoft.com/office/drawing/2014/chart" uri="{C3380CC4-5D6E-409C-BE32-E72D297353CC}">
                <c16:uniqueId val="{0000001B-984E-4918-83E5-E198E8B7FF57}"/>
              </c:ext>
            </c:extLst>
          </c:dPt>
          <c:dPt>
            <c:idx val="29"/>
            <c:invertIfNegative val="0"/>
            <c:bubble3D val="0"/>
            <c:extLst>
              <c:ext xmlns:c16="http://schemas.microsoft.com/office/drawing/2014/chart" uri="{C3380CC4-5D6E-409C-BE32-E72D297353CC}">
                <c16:uniqueId val="{0000001C-984E-4918-83E5-E198E8B7FF57}"/>
              </c:ext>
            </c:extLst>
          </c:dPt>
          <c:dPt>
            <c:idx val="30"/>
            <c:invertIfNegative val="0"/>
            <c:bubble3D val="0"/>
            <c:extLst>
              <c:ext xmlns:c16="http://schemas.microsoft.com/office/drawing/2014/chart" uri="{C3380CC4-5D6E-409C-BE32-E72D297353CC}">
                <c16:uniqueId val="{0000001D-984E-4918-83E5-E198E8B7FF57}"/>
              </c:ext>
            </c:extLst>
          </c:dPt>
          <c:dPt>
            <c:idx val="31"/>
            <c:invertIfNegative val="0"/>
            <c:bubble3D val="0"/>
            <c:extLst>
              <c:ext xmlns:c16="http://schemas.microsoft.com/office/drawing/2014/chart" uri="{C3380CC4-5D6E-409C-BE32-E72D297353CC}">
                <c16:uniqueId val="{0000001E-984E-4918-83E5-E198E8B7FF57}"/>
              </c:ext>
            </c:extLst>
          </c:dPt>
          <c:dPt>
            <c:idx val="32"/>
            <c:invertIfNegative val="0"/>
            <c:bubble3D val="0"/>
            <c:extLst>
              <c:ext xmlns:c16="http://schemas.microsoft.com/office/drawing/2014/chart" uri="{C3380CC4-5D6E-409C-BE32-E72D297353CC}">
                <c16:uniqueId val="{0000001F-984E-4918-83E5-E198E8B7FF57}"/>
              </c:ext>
            </c:extLst>
          </c:dPt>
          <c:dPt>
            <c:idx val="33"/>
            <c:invertIfNegative val="0"/>
            <c:bubble3D val="0"/>
            <c:extLst>
              <c:ext xmlns:c16="http://schemas.microsoft.com/office/drawing/2014/chart" uri="{C3380CC4-5D6E-409C-BE32-E72D297353CC}">
                <c16:uniqueId val="{00000020-984E-4918-83E5-E198E8B7FF57}"/>
              </c:ext>
            </c:extLst>
          </c:dPt>
          <c:dPt>
            <c:idx val="34"/>
            <c:invertIfNegative val="0"/>
            <c:bubble3D val="0"/>
            <c:extLst>
              <c:ext xmlns:c16="http://schemas.microsoft.com/office/drawing/2014/chart" uri="{C3380CC4-5D6E-409C-BE32-E72D297353CC}">
                <c16:uniqueId val="{00000021-984E-4918-83E5-E198E8B7FF57}"/>
              </c:ext>
            </c:extLst>
          </c:dPt>
          <c:dPt>
            <c:idx val="35"/>
            <c:invertIfNegative val="0"/>
            <c:bubble3D val="0"/>
            <c:extLst>
              <c:ext xmlns:c16="http://schemas.microsoft.com/office/drawing/2014/chart" uri="{C3380CC4-5D6E-409C-BE32-E72D297353CC}">
                <c16:uniqueId val="{00000022-984E-4918-83E5-E198E8B7FF57}"/>
              </c:ext>
            </c:extLst>
          </c:dPt>
          <c:dPt>
            <c:idx val="36"/>
            <c:invertIfNegative val="0"/>
            <c:bubble3D val="0"/>
            <c:extLst>
              <c:ext xmlns:c16="http://schemas.microsoft.com/office/drawing/2014/chart" uri="{C3380CC4-5D6E-409C-BE32-E72D297353CC}">
                <c16:uniqueId val="{00000023-984E-4918-83E5-E198E8B7FF57}"/>
              </c:ext>
            </c:extLst>
          </c:dPt>
          <c:dPt>
            <c:idx val="37"/>
            <c:invertIfNegative val="0"/>
            <c:bubble3D val="0"/>
            <c:spPr>
              <a:solidFill>
                <a:srgbClr val="FBBB27"/>
              </a:solidFill>
            </c:spPr>
            <c:extLst>
              <c:ext xmlns:c16="http://schemas.microsoft.com/office/drawing/2014/chart" uri="{C3380CC4-5D6E-409C-BE32-E72D297353CC}">
                <c16:uniqueId val="{00000025-984E-4918-83E5-E198E8B7FF57}"/>
              </c:ext>
            </c:extLst>
          </c:dPt>
          <c:dPt>
            <c:idx val="39"/>
            <c:invertIfNegative val="0"/>
            <c:bubble3D val="0"/>
            <c:extLst>
              <c:ext xmlns:c16="http://schemas.microsoft.com/office/drawing/2014/chart" uri="{C3380CC4-5D6E-409C-BE32-E72D297353CC}">
                <c16:uniqueId val="{00000026-984E-4918-83E5-E198E8B7FF57}"/>
              </c:ext>
            </c:extLst>
          </c:dPt>
          <c:dPt>
            <c:idx val="40"/>
            <c:invertIfNegative val="0"/>
            <c:bubble3D val="0"/>
            <c:extLst>
              <c:ext xmlns:c16="http://schemas.microsoft.com/office/drawing/2014/chart" uri="{C3380CC4-5D6E-409C-BE32-E72D297353CC}">
                <c16:uniqueId val="{00000027-984E-4918-83E5-E198E8B7FF57}"/>
              </c:ext>
            </c:extLst>
          </c:dPt>
          <c:dPt>
            <c:idx val="41"/>
            <c:invertIfNegative val="0"/>
            <c:bubble3D val="0"/>
            <c:extLst>
              <c:ext xmlns:c16="http://schemas.microsoft.com/office/drawing/2014/chart" uri="{C3380CC4-5D6E-409C-BE32-E72D297353CC}">
                <c16:uniqueId val="{00000028-984E-4918-83E5-E198E8B7FF57}"/>
              </c:ext>
            </c:extLst>
          </c:dPt>
          <c:dPt>
            <c:idx val="42"/>
            <c:invertIfNegative val="0"/>
            <c:bubble3D val="0"/>
            <c:extLst>
              <c:ext xmlns:c16="http://schemas.microsoft.com/office/drawing/2014/chart" uri="{C3380CC4-5D6E-409C-BE32-E72D297353CC}">
                <c16:uniqueId val="{00000029-984E-4918-83E5-E198E8B7FF57}"/>
              </c:ext>
            </c:extLst>
          </c:dPt>
          <c:dPt>
            <c:idx val="43"/>
            <c:invertIfNegative val="0"/>
            <c:bubble3D val="0"/>
            <c:extLst>
              <c:ext xmlns:c16="http://schemas.microsoft.com/office/drawing/2014/chart" uri="{C3380CC4-5D6E-409C-BE32-E72D297353CC}">
                <c16:uniqueId val="{0000002A-984E-4918-83E5-E198E8B7FF57}"/>
              </c:ext>
            </c:extLst>
          </c:dPt>
          <c:dPt>
            <c:idx val="44"/>
            <c:invertIfNegative val="0"/>
            <c:bubble3D val="0"/>
            <c:extLst>
              <c:ext xmlns:c16="http://schemas.microsoft.com/office/drawing/2014/chart" uri="{C3380CC4-5D6E-409C-BE32-E72D297353CC}">
                <c16:uniqueId val="{0000002B-984E-4918-83E5-E198E8B7FF57}"/>
              </c:ext>
            </c:extLst>
          </c:dPt>
          <c:dPt>
            <c:idx val="45"/>
            <c:invertIfNegative val="0"/>
            <c:bubble3D val="0"/>
            <c:extLst>
              <c:ext xmlns:c16="http://schemas.microsoft.com/office/drawing/2014/chart" uri="{C3380CC4-5D6E-409C-BE32-E72D297353CC}">
                <c16:uniqueId val="{0000002C-984E-4918-83E5-E198E8B7FF57}"/>
              </c:ext>
            </c:extLst>
          </c:dPt>
          <c:dPt>
            <c:idx val="46"/>
            <c:invertIfNegative val="0"/>
            <c:bubble3D val="0"/>
            <c:extLst>
              <c:ext xmlns:c16="http://schemas.microsoft.com/office/drawing/2014/chart" uri="{C3380CC4-5D6E-409C-BE32-E72D297353CC}">
                <c16:uniqueId val="{0000002D-984E-4918-83E5-E198E8B7FF57}"/>
              </c:ext>
            </c:extLst>
          </c:dPt>
          <c:dPt>
            <c:idx val="47"/>
            <c:invertIfNegative val="0"/>
            <c:bubble3D val="0"/>
            <c:extLst>
              <c:ext xmlns:c16="http://schemas.microsoft.com/office/drawing/2014/chart" uri="{C3380CC4-5D6E-409C-BE32-E72D297353CC}">
                <c16:uniqueId val="{0000002E-984E-4918-83E5-E198E8B7FF57}"/>
              </c:ext>
            </c:extLst>
          </c:dPt>
          <c:dPt>
            <c:idx val="48"/>
            <c:invertIfNegative val="0"/>
            <c:bubble3D val="0"/>
            <c:extLst>
              <c:ext xmlns:c16="http://schemas.microsoft.com/office/drawing/2014/chart" uri="{C3380CC4-5D6E-409C-BE32-E72D297353CC}">
                <c16:uniqueId val="{0000002F-984E-4918-83E5-E198E8B7FF57}"/>
              </c:ext>
            </c:extLst>
          </c:dPt>
          <c:dPt>
            <c:idx val="49"/>
            <c:invertIfNegative val="0"/>
            <c:bubble3D val="0"/>
            <c:spPr>
              <a:solidFill>
                <a:srgbClr val="FBBB27"/>
              </a:solidFill>
            </c:spPr>
            <c:extLst>
              <c:ext xmlns:c16="http://schemas.microsoft.com/office/drawing/2014/chart" uri="{C3380CC4-5D6E-409C-BE32-E72D297353CC}">
                <c16:uniqueId val="{00000031-984E-4918-83E5-E198E8B7FF57}"/>
              </c:ext>
            </c:extLst>
          </c:dPt>
          <c:dPt>
            <c:idx val="51"/>
            <c:invertIfNegative val="0"/>
            <c:bubble3D val="0"/>
            <c:extLst>
              <c:ext xmlns:c16="http://schemas.microsoft.com/office/drawing/2014/chart" uri="{C3380CC4-5D6E-409C-BE32-E72D297353CC}">
                <c16:uniqueId val="{00000032-984E-4918-83E5-E198E8B7FF57}"/>
              </c:ext>
            </c:extLst>
          </c:dPt>
          <c:dPt>
            <c:idx val="52"/>
            <c:invertIfNegative val="0"/>
            <c:bubble3D val="0"/>
            <c:extLst>
              <c:ext xmlns:c16="http://schemas.microsoft.com/office/drawing/2014/chart" uri="{C3380CC4-5D6E-409C-BE32-E72D297353CC}">
                <c16:uniqueId val="{00000033-984E-4918-83E5-E198E8B7FF57}"/>
              </c:ext>
            </c:extLst>
          </c:dPt>
          <c:dPt>
            <c:idx val="53"/>
            <c:invertIfNegative val="0"/>
            <c:bubble3D val="0"/>
            <c:extLst>
              <c:ext xmlns:c16="http://schemas.microsoft.com/office/drawing/2014/chart" uri="{C3380CC4-5D6E-409C-BE32-E72D297353CC}">
                <c16:uniqueId val="{00000034-984E-4918-83E5-E198E8B7FF57}"/>
              </c:ext>
            </c:extLst>
          </c:dPt>
          <c:dPt>
            <c:idx val="54"/>
            <c:invertIfNegative val="0"/>
            <c:bubble3D val="0"/>
            <c:extLst>
              <c:ext xmlns:c16="http://schemas.microsoft.com/office/drawing/2014/chart" uri="{C3380CC4-5D6E-409C-BE32-E72D297353CC}">
                <c16:uniqueId val="{00000035-984E-4918-83E5-E198E8B7FF57}"/>
              </c:ext>
            </c:extLst>
          </c:dPt>
          <c:dPt>
            <c:idx val="55"/>
            <c:invertIfNegative val="0"/>
            <c:bubble3D val="0"/>
            <c:extLst>
              <c:ext xmlns:c16="http://schemas.microsoft.com/office/drawing/2014/chart" uri="{C3380CC4-5D6E-409C-BE32-E72D297353CC}">
                <c16:uniqueId val="{00000036-984E-4918-83E5-E198E8B7FF57}"/>
              </c:ext>
            </c:extLst>
          </c:dPt>
          <c:dPt>
            <c:idx val="56"/>
            <c:invertIfNegative val="0"/>
            <c:bubble3D val="0"/>
            <c:extLst>
              <c:ext xmlns:c16="http://schemas.microsoft.com/office/drawing/2014/chart" uri="{C3380CC4-5D6E-409C-BE32-E72D297353CC}">
                <c16:uniqueId val="{00000037-984E-4918-83E5-E198E8B7FF57}"/>
              </c:ext>
            </c:extLst>
          </c:dPt>
          <c:dPt>
            <c:idx val="57"/>
            <c:invertIfNegative val="0"/>
            <c:bubble3D val="0"/>
            <c:extLst>
              <c:ext xmlns:c16="http://schemas.microsoft.com/office/drawing/2014/chart" uri="{C3380CC4-5D6E-409C-BE32-E72D297353CC}">
                <c16:uniqueId val="{00000038-984E-4918-83E5-E198E8B7FF57}"/>
              </c:ext>
            </c:extLst>
          </c:dPt>
          <c:dPt>
            <c:idx val="58"/>
            <c:invertIfNegative val="0"/>
            <c:bubble3D val="0"/>
            <c:extLst>
              <c:ext xmlns:c16="http://schemas.microsoft.com/office/drawing/2014/chart" uri="{C3380CC4-5D6E-409C-BE32-E72D297353CC}">
                <c16:uniqueId val="{00000039-984E-4918-83E5-E198E8B7FF57}"/>
              </c:ext>
            </c:extLst>
          </c:dPt>
          <c:dPt>
            <c:idx val="59"/>
            <c:invertIfNegative val="0"/>
            <c:bubble3D val="0"/>
            <c:extLst>
              <c:ext xmlns:c16="http://schemas.microsoft.com/office/drawing/2014/chart" uri="{C3380CC4-5D6E-409C-BE32-E72D297353CC}">
                <c16:uniqueId val="{0000003A-984E-4918-83E5-E198E8B7FF57}"/>
              </c:ext>
            </c:extLst>
          </c:dPt>
          <c:dPt>
            <c:idx val="60"/>
            <c:invertIfNegative val="0"/>
            <c:bubble3D val="0"/>
            <c:extLst>
              <c:ext xmlns:c16="http://schemas.microsoft.com/office/drawing/2014/chart" uri="{C3380CC4-5D6E-409C-BE32-E72D297353CC}">
                <c16:uniqueId val="{0000003B-984E-4918-83E5-E198E8B7FF57}"/>
              </c:ext>
            </c:extLst>
          </c:dPt>
          <c:dPt>
            <c:idx val="61"/>
            <c:invertIfNegative val="0"/>
            <c:bubble3D val="0"/>
            <c:spPr>
              <a:solidFill>
                <a:srgbClr val="FBBB27"/>
              </a:solidFill>
            </c:spPr>
            <c:extLst>
              <c:ext xmlns:c16="http://schemas.microsoft.com/office/drawing/2014/chart" uri="{C3380CC4-5D6E-409C-BE32-E72D297353CC}">
                <c16:uniqueId val="{0000003D-984E-4918-83E5-E198E8B7FF57}"/>
              </c:ext>
            </c:extLst>
          </c:dPt>
          <c:dPt>
            <c:idx val="63"/>
            <c:invertIfNegative val="0"/>
            <c:bubble3D val="0"/>
            <c:extLst>
              <c:ext xmlns:c16="http://schemas.microsoft.com/office/drawing/2014/chart" uri="{C3380CC4-5D6E-409C-BE32-E72D297353CC}">
                <c16:uniqueId val="{0000003E-984E-4918-83E5-E198E8B7FF57}"/>
              </c:ext>
            </c:extLst>
          </c:dPt>
          <c:dPt>
            <c:idx val="64"/>
            <c:invertIfNegative val="0"/>
            <c:bubble3D val="0"/>
            <c:extLst>
              <c:ext xmlns:c16="http://schemas.microsoft.com/office/drawing/2014/chart" uri="{C3380CC4-5D6E-409C-BE32-E72D297353CC}">
                <c16:uniqueId val="{0000003F-984E-4918-83E5-E198E8B7FF57}"/>
              </c:ext>
            </c:extLst>
          </c:dPt>
          <c:dPt>
            <c:idx val="65"/>
            <c:invertIfNegative val="0"/>
            <c:bubble3D val="0"/>
            <c:extLst>
              <c:ext xmlns:c16="http://schemas.microsoft.com/office/drawing/2014/chart" uri="{C3380CC4-5D6E-409C-BE32-E72D297353CC}">
                <c16:uniqueId val="{00000040-984E-4918-83E5-E198E8B7FF57}"/>
              </c:ext>
            </c:extLst>
          </c:dPt>
          <c:dPt>
            <c:idx val="66"/>
            <c:invertIfNegative val="0"/>
            <c:bubble3D val="0"/>
            <c:extLst>
              <c:ext xmlns:c16="http://schemas.microsoft.com/office/drawing/2014/chart" uri="{C3380CC4-5D6E-409C-BE32-E72D297353CC}">
                <c16:uniqueId val="{00000041-984E-4918-83E5-E198E8B7FF57}"/>
              </c:ext>
            </c:extLst>
          </c:dPt>
          <c:dPt>
            <c:idx val="67"/>
            <c:invertIfNegative val="0"/>
            <c:bubble3D val="0"/>
            <c:extLst>
              <c:ext xmlns:c16="http://schemas.microsoft.com/office/drawing/2014/chart" uri="{C3380CC4-5D6E-409C-BE32-E72D297353CC}">
                <c16:uniqueId val="{00000042-984E-4918-83E5-E198E8B7FF57}"/>
              </c:ext>
            </c:extLst>
          </c:dPt>
          <c:dPt>
            <c:idx val="68"/>
            <c:invertIfNegative val="0"/>
            <c:bubble3D val="0"/>
            <c:extLst>
              <c:ext xmlns:c16="http://schemas.microsoft.com/office/drawing/2014/chart" uri="{C3380CC4-5D6E-409C-BE32-E72D297353CC}">
                <c16:uniqueId val="{00000043-984E-4918-83E5-E198E8B7FF57}"/>
              </c:ext>
            </c:extLst>
          </c:dPt>
          <c:dPt>
            <c:idx val="69"/>
            <c:invertIfNegative val="0"/>
            <c:bubble3D val="0"/>
            <c:extLst>
              <c:ext xmlns:c16="http://schemas.microsoft.com/office/drawing/2014/chart" uri="{C3380CC4-5D6E-409C-BE32-E72D297353CC}">
                <c16:uniqueId val="{00000044-984E-4918-83E5-E198E8B7FF57}"/>
              </c:ext>
            </c:extLst>
          </c:dPt>
          <c:dPt>
            <c:idx val="70"/>
            <c:invertIfNegative val="0"/>
            <c:bubble3D val="0"/>
            <c:extLst>
              <c:ext xmlns:c16="http://schemas.microsoft.com/office/drawing/2014/chart" uri="{C3380CC4-5D6E-409C-BE32-E72D297353CC}">
                <c16:uniqueId val="{00000045-984E-4918-83E5-E198E8B7FF57}"/>
              </c:ext>
            </c:extLst>
          </c:dPt>
          <c:dPt>
            <c:idx val="71"/>
            <c:invertIfNegative val="0"/>
            <c:bubble3D val="0"/>
            <c:extLst>
              <c:ext xmlns:c16="http://schemas.microsoft.com/office/drawing/2014/chart" uri="{C3380CC4-5D6E-409C-BE32-E72D297353CC}">
                <c16:uniqueId val="{00000046-984E-4918-83E5-E198E8B7FF57}"/>
              </c:ext>
            </c:extLst>
          </c:dPt>
          <c:dPt>
            <c:idx val="72"/>
            <c:invertIfNegative val="0"/>
            <c:bubble3D val="0"/>
            <c:extLst>
              <c:ext xmlns:c16="http://schemas.microsoft.com/office/drawing/2014/chart" uri="{C3380CC4-5D6E-409C-BE32-E72D297353CC}">
                <c16:uniqueId val="{00000047-984E-4918-83E5-E198E8B7FF57}"/>
              </c:ext>
            </c:extLst>
          </c:dPt>
          <c:dPt>
            <c:idx val="73"/>
            <c:invertIfNegative val="0"/>
            <c:bubble3D val="0"/>
            <c:spPr>
              <a:solidFill>
                <a:srgbClr val="FBBB27"/>
              </a:solidFill>
            </c:spPr>
            <c:extLst>
              <c:ext xmlns:c16="http://schemas.microsoft.com/office/drawing/2014/chart" uri="{C3380CC4-5D6E-409C-BE32-E72D297353CC}">
                <c16:uniqueId val="{00000049-984E-4918-83E5-E198E8B7FF57}"/>
              </c:ext>
            </c:extLst>
          </c:dPt>
          <c:dPt>
            <c:idx val="75"/>
            <c:invertIfNegative val="0"/>
            <c:bubble3D val="0"/>
            <c:extLst>
              <c:ext xmlns:c16="http://schemas.microsoft.com/office/drawing/2014/chart" uri="{C3380CC4-5D6E-409C-BE32-E72D297353CC}">
                <c16:uniqueId val="{0000004A-984E-4918-83E5-E198E8B7FF57}"/>
              </c:ext>
            </c:extLst>
          </c:dPt>
          <c:dLbls>
            <c:spPr>
              <a:noFill/>
              <a:ln>
                <a:noFill/>
              </a:ln>
              <a:effectLst/>
            </c:spPr>
            <c:txPr>
              <a:bodyPr rot="-5400000" vert="horz"/>
              <a:lstStyle/>
              <a:p>
                <a:pPr>
                  <a:defRPr sz="9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'F154'!$A$6:$B$79</c:f>
              <c:multiLvlStrCache>
                <c:ptCount val="74"/>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pt idx="66">
                    <c:v>Julio</c:v>
                  </c:pt>
                  <c:pt idx="67">
                    <c:v>Agosto</c:v>
                  </c:pt>
                  <c:pt idx="68">
                    <c:v>Septiembre</c:v>
                  </c:pt>
                  <c:pt idx="69">
                    <c:v>Octubre</c:v>
                  </c:pt>
                  <c:pt idx="70">
                    <c:v>Noviembre</c:v>
                  </c:pt>
                  <c:pt idx="71">
                    <c:v>Diciembre</c:v>
                  </c:pt>
                  <c:pt idx="72">
                    <c:v>Enero</c:v>
                  </c:pt>
                  <c:pt idx="73">
                    <c:v>Febrero</c:v>
                  </c:pt>
                </c:lvl>
                <c:lvl>
                  <c:pt idx="0">
                    <c:v>2017</c:v>
                  </c:pt>
                  <c:pt idx="12">
                    <c:v>2018</c:v>
                  </c:pt>
                  <c:pt idx="24">
                    <c:v>2019</c:v>
                  </c:pt>
                  <c:pt idx="36">
                    <c:v>2020</c:v>
                  </c:pt>
                  <c:pt idx="48">
                    <c:v>2021</c:v>
                  </c:pt>
                  <c:pt idx="60">
                    <c:v>2022</c:v>
                  </c:pt>
                  <c:pt idx="72">
                    <c:v>2023</c:v>
                  </c:pt>
                </c:lvl>
              </c:multiLvlStrCache>
            </c:multiLvlStrRef>
          </c:cat>
          <c:val>
            <c:numRef>
              <c:f>'F154'!$G$6:$G$79</c:f>
              <c:numCache>
                <c:formatCode>General</c:formatCode>
                <c:ptCount val="74"/>
                <c:pt idx="0">
                  <c:v>42</c:v>
                </c:pt>
                <c:pt idx="1">
                  <c:v>36</c:v>
                </c:pt>
                <c:pt idx="2">
                  <c:v>69</c:v>
                </c:pt>
                <c:pt idx="3">
                  <c:v>59</c:v>
                </c:pt>
                <c:pt idx="4">
                  <c:v>111</c:v>
                </c:pt>
                <c:pt idx="5">
                  <c:v>47</c:v>
                </c:pt>
                <c:pt idx="6">
                  <c:v>49</c:v>
                </c:pt>
                <c:pt idx="7">
                  <c:v>45</c:v>
                </c:pt>
                <c:pt idx="8">
                  <c:v>58</c:v>
                </c:pt>
                <c:pt idx="9">
                  <c:v>82</c:v>
                </c:pt>
                <c:pt idx="10">
                  <c:v>62</c:v>
                </c:pt>
                <c:pt idx="11">
                  <c:v>140</c:v>
                </c:pt>
                <c:pt idx="12">
                  <c:v>79</c:v>
                </c:pt>
                <c:pt idx="13">
                  <c:v>101</c:v>
                </c:pt>
                <c:pt idx="14">
                  <c:v>126</c:v>
                </c:pt>
                <c:pt idx="15">
                  <c:v>110</c:v>
                </c:pt>
                <c:pt idx="16">
                  <c:v>146</c:v>
                </c:pt>
                <c:pt idx="17">
                  <c:v>122</c:v>
                </c:pt>
                <c:pt idx="18">
                  <c:v>82</c:v>
                </c:pt>
                <c:pt idx="19">
                  <c:v>94</c:v>
                </c:pt>
                <c:pt idx="20">
                  <c:v>153</c:v>
                </c:pt>
                <c:pt idx="21">
                  <c:v>167</c:v>
                </c:pt>
                <c:pt idx="22">
                  <c:v>163</c:v>
                </c:pt>
                <c:pt idx="23">
                  <c:v>234</c:v>
                </c:pt>
                <c:pt idx="24">
                  <c:v>177</c:v>
                </c:pt>
                <c:pt idx="25">
                  <c:v>128</c:v>
                </c:pt>
                <c:pt idx="26">
                  <c:v>171</c:v>
                </c:pt>
                <c:pt idx="27">
                  <c:v>106</c:v>
                </c:pt>
                <c:pt idx="28">
                  <c:v>102</c:v>
                </c:pt>
                <c:pt idx="29">
                  <c:v>221</c:v>
                </c:pt>
                <c:pt idx="30">
                  <c:v>185</c:v>
                </c:pt>
                <c:pt idx="31">
                  <c:v>161</c:v>
                </c:pt>
                <c:pt idx="32">
                  <c:v>246</c:v>
                </c:pt>
                <c:pt idx="33">
                  <c:v>259</c:v>
                </c:pt>
                <c:pt idx="34">
                  <c:v>307</c:v>
                </c:pt>
                <c:pt idx="35">
                  <c:v>314</c:v>
                </c:pt>
                <c:pt idx="36">
                  <c:v>211</c:v>
                </c:pt>
                <c:pt idx="37">
                  <c:v>200</c:v>
                </c:pt>
                <c:pt idx="38">
                  <c:v>261</c:v>
                </c:pt>
                <c:pt idx="39">
                  <c:v>154</c:v>
                </c:pt>
                <c:pt idx="40">
                  <c:v>97</c:v>
                </c:pt>
                <c:pt idx="41">
                  <c:v>154</c:v>
                </c:pt>
                <c:pt idx="42">
                  <c:v>183</c:v>
                </c:pt>
                <c:pt idx="43">
                  <c:v>173</c:v>
                </c:pt>
                <c:pt idx="44">
                  <c:v>147</c:v>
                </c:pt>
                <c:pt idx="45">
                  <c:v>165</c:v>
                </c:pt>
                <c:pt idx="46">
                  <c:v>201</c:v>
                </c:pt>
                <c:pt idx="47">
                  <c:v>345</c:v>
                </c:pt>
                <c:pt idx="48">
                  <c:v>226</c:v>
                </c:pt>
                <c:pt idx="49">
                  <c:v>296</c:v>
                </c:pt>
                <c:pt idx="50">
                  <c:v>375</c:v>
                </c:pt>
                <c:pt idx="51">
                  <c:v>499</c:v>
                </c:pt>
                <c:pt idx="52">
                  <c:v>468</c:v>
                </c:pt>
                <c:pt idx="53">
                  <c:v>392</c:v>
                </c:pt>
                <c:pt idx="54">
                  <c:v>445</c:v>
                </c:pt>
                <c:pt idx="55">
                  <c:v>349</c:v>
                </c:pt>
                <c:pt idx="56">
                  <c:v>378</c:v>
                </c:pt>
                <c:pt idx="57">
                  <c:v>327</c:v>
                </c:pt>
                <c:pt idx="58">
                  <c:v>385</c:v>
                </c:pt>
                <c:pt idx="59">
                  <c:v>331</c:v>
                </c:pt>
                <c:pt idx="60">
                  <c:v>263</c:v>
                </c:pt>
                <c:pt idx="61">
                  <c:v>322</c:v>
                </c:pt>
                <c:pt idx="62">
                  <c:v>424</c:v>
                </c:pt>
                <c:pt idx="63">
                  <c:v>293</c:v>
                </c:pt>
                <c:pt idx="64">
                  <c:v>405</c:v>
                </c:pt>
                <c:pt idx="65">
                  <c:v>360</c:v>
                </c:pt>
                <c:pt idx="66">
                  <c:v>376</c:v>
                </c:pt>
                <c:pt idx="67">
                  <c:v>398</c:v>
                </c:pt>
                <c:pt idx="68">
                  <c:v>448</c:v>
                </c:pt>
                <c:pt idx="69">
                  <c:v>402</c:v>
                </c:pt>
                <c:pt idx="70">
                  <c:v>567</c:v>
                </c:pt>
                <c:pt idx="71">
                  <c:v>517</c:v>
                </c:pt>
                <c:pt idx="72">
                  <c:v>380</c:v>
                </c:pt>
                <c:pt idx="73">
                  <c:v>445</c:v>
                </c:pt>
              </c:numCache>
            </c:numRef>
          </c:val>
          <c:extLst>
            <c:ext xmlns:c16="http://schemas.microsoft.com/office/drawing/2014/chart" uri="{C3380CC4-5D6E-409C-BE32-E72D297353CC}">
              <c16:uniqueId val="{0000004B-984E-4918-83E5-E198E8B7FF57}"/>
            </c:ext>
          </c:extLst>
        </c:ser>
        <c:dLbls>
          <c:showLegendKey val="0"/>
          <c:showVal val="1"/>
          <c:showCatName val="0"/>
          <c:showSerName val="0"/>
          <c:showPercent val="0"/>
          <c:showBubbleSize val="0"/>
        </c:dLbls>
        <c:gapWidth val="150"/>
        <c:overlap val="-25"/>
        <c:axId val="380691968"/>
        <c:axId val="173518784"/>
      </c:barChart>
      <c:lineChart>
        <c:grouping val="stacked"/>
        <c:varyColors val="0"/>
        <c:ser>
          <c:idx val="1"/>
          <c:order val="1"/>
          <c:tx>
            <c:strRef>
              <c:f>'F154'!$H$5</c:f>
              <c:strCache>
                <c:ptCount val="1"/>
                <c:pt idx="0">
                  <c:v>Promedio Nacional</c:v>
                </c:pt>
              </c:strCache>
            </c:strRef>
          </c:tx>
          <c:spPr>
            <a:ln>
              <a:solidFill>
                <a:srgbClr val="CC9900"/>
              </a:solidFill>
            </a:ln>
          </c:spPr>
          <c:marker>
            <c:symbol val="none"/>
          </c:marker>
          <c:dPt>
            <c:idx val="0"/>
            <c:bubble3D val="0"/>
            <c:extLst>
              <c:ext xmlns:c16="http://schemas.microsoft.com/office/drawing/2014/chart" uri="{C3380CC4-5D6E-409C-BE32-E72D297353CC}">
                <c16:uniqueId val="{0000004C-984E-4918-83E5-E198E8B7FF57}"/>
              </c:ext>
            </c:extLst>
          </c:dPt>
          <c:dLbls>
            <c:delete val="1"/>
          </c:dLbls>
          <c:cat>
            <c:multiLvlStrRef>
              <c:f>'F154'!$A$6:$B$79</c:f>
              <c:multiLvlStrCache>
                <c:ptCount val="74"/>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pt idx="66">
                    <c:v>Julio</c:v>
                  </c:pt>
                  <c:pt idx="67">
                    <c:v>Agosto</c:v>
                  </c:pt>
                  <c:pt idx="68">
                    <c:v>Septiembre</c:v>
                  </c:pt>
                  <c:pt idx="69">
                    <c:v>Octubre</c:v>
                  </c:pt>
                  <c:pt idx="70">
                    <c:v>Noviembre</c:v>
                  </c:pt>
                  <c:pt idx="71">
                    <c:v>Diciembre</c:v>
                  </c:pt>
                  <c:pt idx="72">
                    <c:v>Enero</c:v>
                  </c:pt>
                  <c:pt idx="73">
                    <c:v>Febrero</c:v>
                  </c:pt>
                </c:lvl>
                <c:lvl>
                  <c:pt idx="0">
                    <c:v>2017</c:v>
                  </c:pt>
                  <c:pt idx="12">
                    <c:v>2018</c:v>
                  </c:pt>
                  <c:pt idx="24">
                    <c:v>2019</c:v>
                  </c:pt>
                  <c:pt idx="36">
                    <c:v>2020</c:v>
                  </c:pt>
                  <c:pt idx="48">
                    <c:v>2021</c:v>
                  </c:pt>
                  <c:pt idx="60">
                    <c:v>2022</c:v>
                  </c:pt>
                  <c:pt idx="72">
                    <c:v>2023</c:v>
                  </c:pt>
                </c:lvl>
              </c:multiLvlStrCache>
            </c:multiLvlStrRef>
          </c:cat>
          <c:val>
            <c:numRef>
              <c:f>'F154'!$H$6:$H$79</c:f>
              <c:numCache>
                <c:formatCode>#,##0</c:formatCode>
                <c:ptCount val="74"/>
                <c:pt idx="0">
                  <c:v>18.66</c:v>
                </c:pt>
                <c:pt idx="1">
                  <c:v>23.44</c:v>
                </c:pt>
                <c:pt idx="2">
                  <c:v>35.630000000000003</c:v>
                </c:pt>
                <c:pt idx="3">
                  <c:v>28.63</c:v>
                </c:pt>
                <c:pt idx="4">
                  <c:v>26.41</c:v>
                </c:pt>
                <c:pt idx="5">
                  <c:v>24.72</c:v>
                </c:pt>
                <c:pt idx="6">
                  <c:v>21.03</c:v>
                </c:pt>
                <c:pt idx="7">
                  <c:v>24.03</c:v>
                </c:pt>
                <c:pt idx="8">
                  <c:v>25.5</c:v>
                </c:pt>
                <c:pt idx="9">
                  <c:v>30.97</c:v>
                </c:pt>
                <c:pt idx="10">
                  <c:v>28.59</c:v>
                </c:pt>
                <c:pt idx="11">
                  <c:v>42.22</c:v>
                </c:pt>
                <c:pt idx="12">
                  <c:v>31.28</c:v>
                </c:pt>
                <c:pt idx="13">
                  <c:v>40.909999999999997</c:v>
                </c:pt>
                <c:pt idx="14">
                  <c:v>40.94</c:v>
                </c:pt>
                <c:pt idx="15">
                  <c:v>43.22</c:v>
                </c:pt>
                <c:pt idx="16">
                  <c:v>46.5</c:v>
                </c:pt>
                <c:pt idx="17">
                  <c:v>49.72</c:v>
                </c:pt>
                <c:pt idx="18">
                  <c:v>38.72</c:v>
                </c:pt>
                <c:pt idx="19">
                  <c:v>39.909999999999997</c:v>
                </c:pt>
                <c:pt idx="20">
                  <c:v>51.84</c:v>
                </c:pt>
                <c:pt idx="21">
                  <c:v>50.44</c:v>
                </c:pt>
                <c:pt idx="22">
                  <c:v>55.72</c:v>
                </c:pt>
                <c:pt idx="23">
                  <c:v>67.28</c:v>
                </c:pt>
                <c:pt idx="24">
                  <c:v>57.78</c:v>
                </c:pt>
                <c:pt idx="25">
                  <c:v>45.47</c:v>
                </c:pt>
                <c:pt idx="26">
                  <c:v>67.5</c:v>
                </c:pt>
                <c:pt idx="27">
                  <c:v>39.06</c:v>
                </c:pt>
                <c:pt idx="28">
                  <c:v>35.47</c:v>
                </c:pt>
                <c:pt idx="29">
                  <c:v>77.84</c:v>
                </c:pt>
                <c:pt idx="30">
                  <c:v>64.63</c:v>
                </c:pt>
                <c:pt idx="31">
                  <c:v>57.09</c:v>
                </c:pt>
                <c:pt idx="32">
                  <c:v>77.06</c:v>
                </c:pt>
                <c:pt idx="33">
                  <c:v>90.44</c:v>
                </c:pt>
                <c:pt idx="34">
                  <c:v>96.56</c:v>
                </c:pt>
                <c:pt idx="35">
                  <c:v>91.34</c:v>
                </c:pt>
                <c:pt idx="36">
                  <c:v>78.41</c:v>
                </c:pt>
                <c:pt idx="37">
                  <c:v>74.81</c:v>
                </c:pt>
                <c:pt idx="38">
                  <c:v>74.63</c:v>
                </c:pt>
                <c:pt idx="39">
                  <c:v>34.53</c:v>
                </c:pt>
                <c:pt idx="40">
                  <c:v>36.94</c:v>
                </c:pt>
                <c:pt idx="41">
                  <c:v>52.69</c:v>
                </c:pt>
                <c:pt idx="42">
                  <c:v>55.19</c:v>
                </c:pt>
                <c:pt idx="43">
                  <c:v>56.38</c:v>
                </c:pt>
                <c:pt idx="44">
                  <c:v>49.19</c:v>
                </c:pt>
                <c:pt idx="45">
                  <c:v>64.75</c:v>
                </c:pt>
                <c:pt idx="46">
                  <c:v>75.06</c:v>
                </c:pt>
                <c:pt idx="47">
                  <c:v>110.09</c:v>
                </c:pt>
                <c:pt idx="48">
                  <c:v>83.94</c:v>
                </c:pt>
                <c:pt idx="49" formatCode="0.00">
                  <c:v>98</c:v>
                </c:pt>
                <c:pt idx="50" formatCode="0.00">
                  <c:v>126.22</c:v>
                </c:pt>
                <c:pt idx="51" formatCode="0.00">
                  <c:v>142.59</c:v>
                </c:pt>
                <c:pt idx="52" formatCode="0.00">
                  <c:v>136.72</c:v>
                </c:pt>
                <c:pt idx="53" formatCode="0.00">
                  <c:v>135.75</c:v>
                </c:pt>
                <c:pt idx="54" formatCode="0.00">
                  <c:v>141.22</c:v>
                </c:pt>
                <c:pt idx="55" formatCode="0.00">
                  <c:v>124.5</c:v>
                </c:pt>
                <c:pt idx="56" formatCode="0.00">
                  <c:v>126.56</c:v>
                </c:pt>
                <c:pt idx="57" formatCode="0.00">
                  <c:v>109.31</c:v>
                </c:pt>
                <c:pt idx="58" formatCode="0.00">
                  <c:v>117.97</c:v>
                </c:pt>
                <c:pt idx="59" formatCode="0.00">
                  <c:v>128.44</c:v>
                </c:pt>
                <c:pt idx="60" formatCode="0.00">
                  <c:v>101.78</c:v>
                </c:pt>
                <c:pt idx="61" formatCode="0.00">
                  <c:v>104.97</c:v>
                </c:pt>
                <c:pt idx="62" formatCode="0.00">
                  <c:v>137.56</c:v>
                </c:pt>
                <c:pt idx="63" formatCode="0.00">
                  <c:v>118.03</c:v>
                </c:pt>
                <c:pt idx="64" formatCode="0.00">
                  <c:v>140.19</c:v>
                </c:pt>
                <c:pt idx="65" formatCode="0.00">
                  <c:v>117.03</c:v>
                </c:pt>
                <c:pt idx="66" formatCode="0.00">
                  <c:v>121.06</c:v>
                </c:pt>
                <c:pt idx="67" formatCode="0.00">
                  <c:v>128.38</c:v>
                </c:pt>
                <c:pt idx="68" formatCode="0.00">
                  <c:v>125.12</c:v>
                </c:pt>
                <c:pt idx="69" formatCode="0.00">
                  <c:v>139.53</c:v>
                </c:pt>
                <c:pt idx="70" formatCode="0.00">
                  <c:v>175</c:v>
                </c:pt>
                <c:pt idx="71" formatCode="0.00">
                  <c:v>180</c:v>
                </c:pt>
                <c:pt idx="72" formatCode="0.00">
                  <c:v>133</c:v>
                </c:pt>
                <c:pt idx="73" formatCode="0.00">
                  <c:v>143.31</c:v>
                </c:pt>
              </c:numCache>
            </c:numRef>
          </c:val>
          <c:smooth val="0"/>
          <c:extLst>
            <c:ext xmlns:c16="http://schemas.microsoft.com/office/drawing/2014/chart" uri="{C3380CC4-5D6E-409C-BE32-E72D297353CC}">
              <c16:uniqueId val="{0000004D-984E-4918-83E5-E198E8B7FF57}"/>
            </c:ext>
          </c:extLst>
        </c:ser>
        <c:dLbls>
          <c:showLegendKey val="0"/>
          <c:showVal val="1"/>
          <c:showCatName val="0"/>
          <c:showSerName val="0"/>
          <c:showPercent val="0"/>
          <c:showBubbleSize val="0"/>
        </c:dLbls>
        <c:marker val="1"/>
        <c:smooth val="0"/>
        <c:axId val="380691968"/>
        <c:axId val="173518784"/>
      </c:lineChart>
      <c:catAx>
        <c:axId val="380691968"/>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es-MX"/>
          </a:p>
        </c:txPr>
        <c:crossAx val="173518784"/>
        <c:crosses val="autoZero"/>
        <c:auto val="1"/>
        <c:lblAlgn val="ctr"/>
        <c:lblOffset val="100"/>
        <c:noMultiLvlLbl val="0"/>
      </c:catAx>
      <c:valAx>
        <c:axId val="173518784"/>
        <c:scaling>
          <c:orientation val="minMax"/>
        </c:scaling>
        <c:delete val="1"/>
        <c:axPos val="l"/>
        <c:numFmt formatCode="General" sourceLinked="1"/>
        <c:majorTickMark val="none"/>
        <c:minorTickMark val="none"/>
        <c:tickLblPos val="nextTo"/>
        <c:crossAx val="380691968"/>
        <c:crosses val="autoZero"/>
        <c:crossBetween val="between"/>
      </c:valAx>
    </c:plotArea>
    <c:legend>
      <c:legendPos val="t"/>
      <c:layout>
        <c:manualLayout>
          <c:xMode val="edge"/>
          <c:yMode val="edge"/>
          <c:x val="6.306976810084973E-2"/>
          <c:y val="6.3011972274732195E-2"/>
          <c:w val="0.40602420648835902"/>
          <c:h val="4.3007506859374149E-2"/>
        </c:manualLayout>
      </c:layout>
      <c:overlay val="0"/>
      <c:txPr>
        <a:bodyPr/>
        <a:lstStyle/>
        <a:p>
          <a:pPr>
            <a:defRPr sz="900">
              <a:latin typeface="Arial" panose="020B0604020202020204" pitchFamily="34" charset="0"/>
              <a:cs typeface="Arial" panose="020B0604020202020204" pitchFamily="34" charset="0"/>
            </a:defRPr>
          </a:pPr>
          <a:endParaRPr lang="es-MX"/>
        </a:p>
      </c:txPr>
    </c:legend>
    <c:plotVisOnly val="1"/>
    <c:dispBlanksAs val="gap"/>
    <c:showDLblsOverMax val="0"/>
  </c:chart>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dPt>
            <c:idx val="0"/>
            <c:bubble3D val="0"/>
            <c:spPr>
              <a:solidFill>
                <a:srgbClr val="7C878E"/>
              </a:solidFill>
            </c:spPr>
            <c:extLst>
              <c:ext xmlns:c16="http://schemas.microsoft.com/office/drawing/2014/chart" uri="{C3380CC4-5D6E-409C-BE32-E72D297353CC}">
                <c16:uniqueId val="{00000001-1DF0-43B9-A006-549B421FC816}"/>
              </c:ext>
            </c:extLst>
          </c:dPt>
          <c:dPt>
            <c:idx val="1"/>
            <c:bubble3D val="0"/>
            <c:spPr>
              <a:solidFill>
                <a:srgbClr val="FAD496"/>
              </a:solidFill>
            </c:spPr>
            <c:extLst>
              <c:ext xmlns:c16="http://schemas.microsoft.com/office/drawing/2014/chart" uri="{C3380CC4-5D6E-409C-BE32-E72D297353CC}">
                <c16:uniqueId val="{00000003-1DF0-43B9-A006-549B421FC816}"/>
              </c:ext>
            </c:extLst>
          </c:dPt>
          <c:dPt>
            <c:idx val="2"/>
            <c:bubble3D val="0"/>
            <c:spPr>
              <a:solidFill>
                <a:srgbClr val="FBBB27"/>
              </a:solidFill>
            </c:spPr>
            <c:extLst>
              <c:ext xmlns:c16="http://schemas.microsoft.com/office/drawing/2014/chart" uri="{C3380CC4-5D6E-409C-BE32-E72D297353CC}">
                <c16:uniqueId val="{00000005-1DF0-43B9-A006-549B421FC816}"/>
              </c:ext>
            </c:extLst>
          </c:dPt>
          <c:dLbls>
            <c:dLbl>
              <c:idx val="0"/>
              <c:layout>
                <c:manualLayout>
                  <c:x val="-0.25883195081898186"/>
                  <c:y val="2.6098044933925732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DF0-43B9-A006-549B421FC816}"/>
                </c:ext>
              </c:extLst>
            </c:dLbl>
            <c:dLbl>
              <c:idx val="1"/>
              <c:layout>
                <c:manualLayout>
                  <c:x val="0.21973829833770778"/>
                  <c:y val="9.37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DF0-43B9-A006-549B421FC816}"/>
                </c:ext>
              </c:extLst>
            </c:dLbl>
            <c:dLbl>
              <c:idx val="2"/>
              <c:layout>
                <c:manualLayout>
                  <c:x val="3.0758967629046369E-2"/>
                  <c:y val="-0.2795600029163021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DF0-43B9-A006-549B421FC816}"/>
                </c:ext>
              </c:extLst>
            </c:dLbl>
            <c:numFmt formatCode="0.00%" sourceLinked="0"/>
            <c:spPr>
              <a:noFill/>
              <a:ln>
                <a:noFill/>
              </a:ln>
              <a:effectLst/>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es-MX"/>
              </a:p>
            </c:txPr>
            <c:showLegendKey val="0"/>
            <c:showVal val="0"/>
            <c:showCatName val="1"/>
            <c:showSerName val="0"/>
            <c:showPercent val="1"/>
            <c:showBubbleSize val="0"/>
            <c:showLeaderLines val="1"/>
            <c:extLst>
              <c:ext xmlns:c15="http://schemas.microsoft.com/office/drawing/2012/chart" uri="{CE6537A1-D6FC-4f65-9D91-7224C49458BB}"/>
            </c:extLst>
          </c:dLbls>
          <c:cat>
            <c:strRef>
              <c:f>'F155'!$C$6:$E$6</c:f>
              <c:strCache>
                <c:ptCount val="3"/>
                <c:pt idx="0">
                  <c:v>Unidades Vehiculares Eléctricas</c:v>
                </c:pt>
                <c:pt idx="1">
                  <c:v>Unidades Vehiculares Híbridas Plugin (conectables)</c:v>
                </c:pt>
                <c:pt idx="2">
                  <c:v>Unidades Vehiculares Híbridas</c:v>
                </c:pt>
              </c:strCache>
            </c:strRef>
          </c:cat>
          <c:val>
            <c:numRef>
              <c:f>'F155'!$C$20:$E$20</c:f>
              <c:numCache>
                <c:formatCode>General</c:formatCode>
                <c:ptCount val="3"/>
                <c:pt idx="0">
                  <c:v>56</c:v>
                </c:pt>
                <c:pt idx="1">
                  <c:v>32</c:v>
                </c:pt>
                <c:pt idx="2">
                  <c:v>357</c:v>
                </c:pt>
              </c:numCache>
            </c:numRef>
          </c:val>
          <c:extLst>
            <c:ext xmlns:c16="http://schemas.microsoft.com/office/drawing/2014/chart" uri="{C3380CC4-5D6E-409C-BE32-E72D297353CC}">
              <c16:uniqueId val="{00000006-1DF0-43B9-A006-549B421FC816}"/>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193F-49ED-BE06-9D2DB1855EB7}"/>
              </c:ext>
            </c:extLst>
          </c:dPt>
          <c:dPt>
            <c:idx val="1"/>
            <c:invertIfNegative val="0"/>
            <c:bubble3D val="0"/>
            <c:spPr>
              <a:solidFill>
                <a:srgbClr val="7C878E"/>
              </a:solidFill>
              <a:ln>
                <a:noFill/>
              </a:ln>
              <a:effectLst/>
            </c:spPr>
            <c:extLst>
              <c:ext xmlns:c16="http://schemas.microsoft.com/office/drawing/2014/chart" uri="{C3380CC4-5D6E-409C-BE32-E72D297353CC}">
                <c16:uniqueId val="{00000003-193F-49ED-BE06-9D2DB1855EB7}"/>
              </c:ext>
            </c:extLst>
          </c:dPt>
          <c:dPt>
            <c:idx val="2"/>
            <c:invertIfNegative val="0"/>
            <c:bubble3D val="0"/>
            <c:spPr>
              <a:solidFill>
                <a:srgbClr val="7C878E"/>
              </a:solidFill>
              <a:ln>
                <a:noFill/>
              </a:ln>
              <a:effectLst/>
            </c:spPr>
            <c:extLst>
              <c:ext xmlns:c16="http://schemas.microsoft.com/office/drawing/2014/chart" uri="{C3380CC4-5D6E-409C-BE32-E72D297353CC}">
                <c16:uniqueId val="{00000005-193F-49ED-BE06-9D2DB1855EB7}"/>
              </c:ext>
            </c:extLst>
          </c:dPt>
          <c:dPt>
            <c:idx val="3"/>
            <c:invertIfNegative val="0"/>
            <c:bubble3D val="0"/>
            <c:spPr>
              <a:solidFill>
                <a:srgbClr val="7C878E"/>
              </a:solidFill>
              <a:ln>
                <a:noFill/>
              </a:ln>
              <a:effectLst/>
            </c:spPr>
            <c:extLst>
              <c:ext xmlns:c16="http://schemas.microsoft.com/office/drawing/2014/chart" uri="{C3380CC4-5D6E-409C-BE32-E72D297353CC}">
                <c16:uniqueId val="{00000007-193F-49ED-BE06-9D2DB1855EB7}"/>
              </c:ext>
            </c:extLst>
          </c:dPt>
          <c:dPt>
            <c:idx val="4"/>
            <c:invertIfNegative val="0"/>
            <c:bubble3D val="0"/>
            <c:spPr>
              <a:solidFill>
                <a:srgbClr val="7C878E"/>
              </a:solidFill>
              <a:ln>
                <a:noFill/>
              </a:ln>
              <a:effectLst/>
            </c:spPr>
            <c:extLst>
              <c:ext xmlns:c16="http://schemas.microsoft.com/office/drawing/2014/chart" uri="{C3380CC4-5D6E-409C-BE32-E72D297353CC}">
                <c16:uniqueId val="{00000009-193F-49ED-BE06-9D2DB1855EB7}"/>
              </c:ext>
            </c:extLst>
          </c:dPt>
          <c:dPt>
            <c:idx val="5"/>
            <c:invertIfNegative val="0"/>
            <c:bubble3D val="0"/>
            <c:spPr>
              <a:solidFill>
                <a:srgbClr val="7C878E"/>
              </a:solidFill>
              <a:ln>
                <a:noFill/>
              </a:ln>
              <a:effectLst/>
            </c:spPr>
            <c:extLst>
              <c:ext xmlns:c16="http://schemas.microsoft.com/office/drawing/2014/chart" uri="{C3380CC4-5D6E-409C-BE32-E72D297353CC}">
                <c16:uniqueId val="{0000000B-193F-49ED-BE06-9D2DB1855EB7}"/>
              </c:ext>
            </c:extLst>
          </c:dPt>
          <c:dPt>
            <c:idx val="6"/>
            <c:invertIfNegative val="0"/>
            <c:bubble3D val="0"/>
            <c:spPr>
              <a:solidFill>
                <a:srgbClr val="7C878E"/>
              </a:solidFill>
              <a:ln>
                <a:noFill/>
              </a:ln>
              <a:effectLst/>
            </c:spPr>
            <c:extLst>
              <c:ext xmlns:c16="http://schemas.microsoft.com/office/drawing/2014/chart" uri="{C3380CC4-5D6E-409C-BE32-E72D297353CC}">
                <c16:uniqueId val="{0000000D-193F-49ED-BE06-9D2DB1855EB7}"/>
              </c:ext>
            </c:extLst>
          </c:dPt>
          <c:dPt>
            <c:idx val="7"/>
            <c:invertIfNegative val="0"/>
            <c:bubble3D val="0"/>
            <c:spPr>
              <a:solidFill>
                <a:srgbClr val="7C878E"/>
              </a:solidFill>
              <a:ln>
                <a:noFill/>
              </a:ln>
              <a:effectLst/>
            </c:spPr>
            <c:extLst>
              <c:ext xmlns:c16="http://schemas.microsoft.com/office/drawing/2014/chart" uri="{C3380CC4-5D6E-409C-BE32-E72D297353CC}">
                <c16:uniqueId val="{0000000F-193F-49ED-BE06-9D2DB1855EB7}"/>
              </c:ext>
            </c:extLst>
          </c:dPt>
          <c:dPt>
            <c:idx val="8"/>
            <c:invertIfNegative val="0"/>
            <c:bubble3D val="0"/>
            <c:spPr>
              <a:solidFill>
                <a:srgbClr val="7C878E"/>
              </a:solidFill>
              <a:ln>
                <a:noFill/>
              </a:ln>
              <a:effectLst/>
            </c:spPr>
            <c:extLst>
              <c:ext xmlns:c16="http://schemas.microsoft.com/office/drawing/2014/chart" uri="{C3380CC4-5D6E-409C-BE32-E72D297353CC}">
                <c16:uniqueId val="{00000011-193F-49ED-BE06-9D2DB1855EB7}"/>
              </c:ext>
            </c:extLst>
          </c:dPt>
          <c:dPt>
            <c:idx val="9"/>
            <c:invertIfNegative val="0"/>
            <c:bubble3D val="0"/>
            <c:spPr>
              <a:solidFill>
                <a:srgbClr val="7C878E"/>
              </a:solidFill>
              <a:ln>
                <a:noFill/>
              </a:ln>
              <a:effectLst/>
            </c:spPr>
            <c:extLst>
              <c:ext xmlns:c16="http://schemas.microsoft.com/office/drawing/2014/chart" uri="{C3380CC4-5D6E-409C-BE32-E72D297353CC}">
                <c16:uniqueId val="{00000013-193F-49ED-BE06-9D2DB1855EB7}"/>
              </c:ext>
            </c:extLst>
          </c:dPt>
          <c:dPt>
            <c:idx val="10"/>
            <c:invertIfNegative val="0"/>
            <c:bubble3D val="0"/>
            <c:spPr>
              <a:solidFill>
                <a:srgbClr val="7C878E"/>
              </a:solidFill>
              <a:ln>
                <a:noFill/>
              </a:ln>
              <a:effectLst/>
            </c:spPr>
            <c:extLst>
              <c:ext xmlns:c16="http://schemas.microsoft.com/office/drawing/2014/chart" uri="{C3380CC4-5D6E-409C-BE32-E72D297353CC}">
                <c16:uniqueId val="{00000015-193F-49ED-BE06-9D2DB1855EB7}"/>
              </c:ext>
            </c:extLst>
          </c:dPt>
          <c:dPt>
            <c:idx val="11"/>
            <c:invertIfNegative val="0"/>
            <c:bubble3D val="0"/>
            <c:spPr>
              <a:solidFill>
                <a:srgbClr val="7C878E"/>
              </a:solidFill>
              <a:ln>
                <a:noFill/>
              </a:ln>
              <a:effectLst/>
            </c:spPr>
            <c:extLst>
              <c:ext xmlns:c16="http://schemas.microsoft.com/office/drawing/2014/chart" uri="{C3380CC4-5D6E-409C-BE32-E72D297353CC}">
                <c16:uniqueId val="{00000017-193F-49ED-BE06-9D2DB1855EB7}"/>
              </c:ext>
            </c:extLst>
          </c:dPt>
          <c:dPt>
            <c:idx val="12"/>
            <c:invertIfNegative val="0"/>
            <c:bubble3D val="0"/>
            <c:spPr>
              <a:solidFill>
                <a:srgbClr val="7C878E"/>
              </a:solidFill>
              <a:ln>
                <a:noFill/>
              </a:ln>
              <a:effectLst/>
            </c:spPr>
            <c:extLst>
              <c:ext xmlns:c16="http://schemas.microsoft.com/office/drawing/2014/chart" uri="{C3380CC4-5D6E-409C-BE32-E72D297353CC}">
                <c16:uniqueId val="{00000019-193F-49ED-BE06-9D2DB1855EB7}"/>
              </c:ext>
            </c:extLst>
          </c:dPt>
          <c:dPt>
            <c:idx val="13"/>
            <c:invertIfNegative val="0"/>
            <c:bubble3D val="0"/>
            <c:spPr>
              <a:solidFill>
                <a:srgbClr val="7C878E"/>
              </a:solidFill>
              <a:ln>
                <a:noFill/>
              </a:ln>
              <a:effectLst/>
            </c:spPr>
            <c:extLst>
              <c:ext xmlns:c16="http://schemas.microsoft.com/office/drawing/2014/chart" uri="{C3380CC4-5D6E-409C-BE32-E72D297353CC}">
                <c16:uniqueId val="{0000001B-193F-49ED-BE06-9D2DB1855EB7}"/>
              </c:ext>
            </c:extLst>
          </c:dPt>
          <c:dPt>
            <c:idx val="14"/>
            <c:invertIfNegative val="0"/>
            <c:bubble3D val="0"/>
            <c:spPr>
              <a:solidFill>
                <a:srgbClr val="7C878E"/>
              </a:solidFill>
              <a:ln>
                <a:noFill/>
              </a:ln>
              <a:effectLst/>
            </c:spPr>
            <c:extLst>
              <c:ext xmlns:c16="http://schemas.microsoft.com/office/drawing/2014/chart" uri="{C3380CC4-5D6E-409C-BE32-E72D297353CC}">
                <c16:uniqueId val="{0000001D-193F-49ED-BE06-9D2DB1855EB7}"/>
              </c:ext>
            </c:extLst>
          </c:dPt>
          <c:dPt>
            <c:idx val="15"/>
            <c:invertIfNegative val="0"/>
            <c:bubble3D val="0"/>
            <c:spPr>
              <a:solidFill>
                <a:srgbClr val="7C878E"/>
              </a:solidFill>
              <a:ln>
                <a:noFill/>
              </a:ln>
              <a:effectLst/>
            </c:spPr>
            <c:extLst>
              <c:ext xmlns:c16="http://schemas.microsoft.com/office/drawing/2014/chart" uri="{C3380CC4-5D6E-409C-BE32-E72D297353CC}">
                <c16:uniqueId val="{0000001F-193F-49ED-BE06-9D2DB1855EB7}"/>
              </c:ext>
            </c:extLst>
          </c:dPt>
          <c:dPt>
            <c:idx val="16"/>
            <c:invertIfNegative val="0"/>
            <c:bubble3D val="0"/>
            <c:spPr>
              <a:solidFill>
                <a:srgbClr val="7C878E"/>
              </a:solidFill>
              <a:ln>
                <a:noFill/>
              </a:ln>
              <a:effectLst/>
            </c:spPr>
            <c:extLst>
              <c:ext xmlns:c16="http://schemas.microsoft.com/office/drawing/2014/chart" uri="{C3380CC4-5D6E-409C-BE32-E72D297353CC}">
                <c16:uniqueId val="{00000021-193F-49ED-BE06-9D2DB1855EB7}"/>
              </c:ext>
            </c:extLst>
          </c:dPt>
          <c:dPt>
            <c:idx val="17"/>
            <c:invertIfNegative val="0"/>
            <c:bubble3D val="0"/>
            <c:spPr>
              <a:solidFill>
                <a:srgbClr val="7C878E"/>
              </a:solidFill>
              <a:ln>
                <a:noFill/>
              </a:ln>
              <a:effectLst/>
            </c:spPr>
            <c:extLst>
              <c:ext xmlns:c16="http://schemas.microsoft.com/office/drawing/2014/chart" uri="{C3380CC4-5D6E-409C-BE32-E72D297353CC}">
                <c16:uniqueId val="{00000023-193F-49ED-BE06-9D2DB1855EB7}"/>
              </c:ext>
            </c:extLst>
          </c:dPt>
          <c:dPt>
            <c:idx val="19"/>
            <c:invertIfNegative val="0"/>
            <c:bubble3D val="0"/>
            <c:spPr>
              <a:solidFill>
                <a:srgbClr val="7C878E"/>
              </a:solidFill>
              <a:ln>
                <a:noFill/>
              </a:ln>
              <a:effectLst/>
            </c:spPr>
            <c:extLst>
              <c:ext xmlns:c16="http://schemas.microsoft.com/office/drawing/2014/chart" uri="{C3380CC4-5D6E-409C-BE32-E72D297353CC}">
                <c16:uniqueId val="{00000025-193F-49ED-BE06-9D2DB1855EB7}"/>
              </c:ext>
            </c:extLst>
          </c:dPt>
          <c:dPt>
            <c:idx val="28"/>
            <c:invertIfNegative val="0"/>
            <c:bubble3D val="0"/>
            <c:spPr>
              <a:solidFill>
                <a:srgbClr val="FBBB27"/>
              </a:solidFill>
              <a:ln>
                <a:noFill/>
              </a:ln>
              <a:effectLst/>
            </c:spPr>
            <c:extLst>
              <c:ext xmlns:c16="http://schemas.microsoft.com/office/drawing/2014/chart" uri="{C3380CC4-5D6E-409C-BE32-E72D297353CC}">
                <c16:uniqueId val="{00000027-193F-49ED-BE06-9D2DB1855EB7}"/>
              </c:ext>
            </c:extLst>
          </c:dPt>
          <c:dPt>
            <c:idx val="29"/>
            <c:invertIfNegative val="0"/>
            <c:bubble3D val="0"/>
            <c:spPr>
              <a:solidFill>
                <a:srgbClr val="7C878E"/>
              </a:solidFill>
              <a:ln>
                <a:noFill/>
              </a:ln>
              <a:effectLst/>
            </c:spPr>
            <c:extLst>
              <c:ext xmlns:c16="http://schemas.microsoft.com/office/drawing/2014/chart" uri="{C3380CC4-5D6E-409C-BE32-E72D297353CC}">
                <c16:uniqueId val="{00000029-193F-49ED-BE06-9D2DB1855EB7}"/>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'F156'!$A$7:$A$38</c:f>
              <c:strCache>
                <c:ptCount val="32"/>
                <c:pt idx="0">
                  <c:v>Nayarit</c:v>
                </c:pt>
                <c:pt idx="1">
                  <c:v>Zacatecas</c:v>
                </c:pt>
                <c:pt idx="2">
                  <c:v>Durango</c:v>
                </c:pt>
                <c:pt idx="3">
                  <c:v>Tlaxcala</c:v>
                </c:pt>
                <c:pt idx="4">
                  <c:v>Campeche</c:v>
                </c:pt>
                <c:pt idx="5">
                  <c:v>Guerrero</c:v>
                </c:pt>
                <c:pt idx="6">
                  <c:v>Tabasco</c:v>
                </c:pt>
                <c:pt idx="7">
                  <c:v>Colima</c:v>
                </c:pt>
                <c:pt idx="8">
                  <c:v>Oaxaca</c:v>
                </c:pt>
                <c:pt idx="9">
                  <c:v>Chiapas</c:v>
                </c:pt>
                <c:pt idx="10">
                  <c:v>Baja California Sur</c:v>
                </c:pt>
                <c:pt idx="11">
                  <c:v>Aguascalientes</c:v>
                </c:pt>
                <c:pt idx="12">
                  <c:v>San Luis Potosí</c:v>
                </c:pt>
                <c:pt idx="13">
                  <c:v>Hidalgo</c:v>
                </c:pt>
                <c:pt idx="14">
                  <c:v>Tamaulipas</c:v>
                </c:pt>
                <c:pt idx="15">
                  <c:v>Morelos</c:v>
                </c:pt>
                <c:pt idx="16">
                  <c:v>Quintana Roo</c:v>
                </c:pt>
                <c:pt idx="17">
                  <c:v>Michoacán</c:v>
                </c:pt>
                <c:pt idx="18">
                  <c:v>Sonora</c:v>
                </c:pt>
                <c:pt idx="19">
                  <c:v>Yucatán</c:v>
                </c:pt>
                <c:pt idx="20">
                  <c:v>Chihuahua</c:v>
                </c:pt>
                <c:pt idx="21">
                  <c:v>Baja California</c:v>
                </c:pt>
                <c:pt idx="22">
                  <c:v>Querétaro</c:v>
                </c:pt>
                <c:pt idx="23">
                  <c:v>Sinaloa</c:v>
                </c:pt>
                <c:pt idx="24">
                  <c:v>Veracruz</c:v>
                </c:pt>
                <c:pt idx="25">
                  <c:v>Coahuila</c:v>
                </c:pt>
                <c:pt idx="26">
                  <c:v>Guanajuato</c:v>
                </c:pt>
                <c:pt idx="27">
                  <c:v>Puebla</c:v>
                </c:pt>
                <c:pt idx="28">
                  <c:v>Jalisco</c:v>
                </c:pt>
                <c:pt idx="29">
                  <c:v>Nuevo León</c:v>
                </c:pt>
                <c:pt idx="30">
                  <c:v>Estado de México</c:v>
                </c:pt>
                <c:pt idx="31">
                  <c:v>Ciudad de México</c:v>
                </c:pt>
              </c:strCache>
            </c:strRef>
          </c:cat>
          <c:val>
            <c:numRef>
              <c:f>'F156'!$B$7:$B$38</c:f>
              <c:numCache>
                <c:formatCode>General</c:formatCode>
                <c:ptCount val="32"/>
                <c:pt idx="0">
                  <c:v>9</c:v>
                </c:pt>
                <c:pt idx="1">
                  <c:v>16</c:v>
                </c:pt>
                <c:pt idx="2">
                  <c:v>22</c:v>
                </c:pt>
                <c:pt idx="3">
                  <c:v>25</c:v>
                </c:pt>
                <c:pt idx="4">
                  <c:v>27</c:v>
                </c:pt>
                <c:pt idx="5">
                  <c:v>30</c:v>
                </c:pt>
                <c:pt idx="6">
                  <c:v>34</c:v>
                </c:pt>
                <c:pt idx="7">
                  <c:v>35</c:v>
                </c:pt>
                <c:pt idx="8">
                  <c:v>40</c:v>
                </c:pt>
                <c:pt idx="9">
                  <c:v>41</c:v>
                </c:pt>
                <c:pt idx="10">
                  <c:v>45</c:v>
                </c:pt>
                <c:pt idx="11">
                  <c:v>62</c:v>
                </c:pt>
                <c:pt idx="12">
                  <c:v>65</c:v>
                </c:pt>
                <c:pt idx="13">
                  <c:v>70</c:v>
                </c:pt>
                <c:pt idx="14">
                  <c:v>76</c:v>
                </c:pt>
                <c:pt idx="15">
                  <c:v>78</c:v>
                </c:pt>
                <c:pt idx="16">
                  <c:v>79</c:v>
                </c:pt>
                <c:pt idx="17">
                  <c:v>81</c:v>
                </c:pt>
                <c:pt idx="18">
                  <c:v>87</c:v>
                </c:pt>
                <c:pt idx="19">
                  <c:v>87</c:v>
                </c:pt>
                <c:pt idx="20">
                  <c:v>91</c:v>
                </c:pt>
                <c:pt idx="21">
                  <c:v>92</c:v>
                </c:pt>
                <c:pt idx="22">
                  <c:v>94</c:v>
                </c:pt>
                <c:pt idx="23">
                  <c:v>112</c:v>
                </c:pt>
                <c:pt idx="24">
                  <c:v>130</c:v>
                </c:pt>
                <c:pt idx="25">
                  <c:v>138</c:v>
                </c:pt>
                <c:pt idx="26">
                  <c:v>151</c:v>
                </c:pt>
                <c:pt idx="27">
                  <c:v>162</c:v>
                </c:pt>
                <c:pt idx="28">
                  <c:v>445</c:v>
                </c:pt>
                <c:pt idx="29">
                  <c:v>501</c:v>
                </c:pt>
                <c:pt idx="30">
                  <c:v>585</c:v>
                </c:pt>
                <c:pt idx="31">
                  <c:v>1059</c:v>
                </c:pt>
              </c:numCache>
            </c:numRef>
          </c:val>
          <c:extLst>
            <c:ext xmlns:c16="http://schemas.microsoft.com/office/drawing/2014/chart" uri="{C3380CC4-5D6E-409C-BE32-E72D297353CC}">
              <c16:uniqueId val="{0000002A-193F-49ED-BE06-9D2DB1855EB7}"/>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General"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'F157'!$D$5</c:f>
              <c:strCache>
                <c:ptCount val="1"/>
                <c:pt idx="0">
                  <c:v>Tasa por cada millón de habitantes</c:v>
                </c:pt>
              </c:strCache>
            </c:strRef>
          </c:tx>
          <c:spPr>
            <a:solidFill>
              <a:srgbClr val="7C878E"/>
            </a:solidFill>
            <a:ln>
              <a:noFill/>
            </a:ln>
            <a:effectLst/>
          </c:spPr>
          <c:invertIfNegative val="0"/>
          <c:dPt>
            <c:idx val="26"/>
            <c:invertIfNegative val="0"/>
            <c:bubble3D val="0"/>
            <c:spPr>
              <a:solidFill>
                <a:srgbClr val="7C878E"/>
              </a:solidFill>
              <a:ln>
                <a:noFill/>
              </a:ln>
              <a:effectLst/>
            </c:spPr>
            <c:extLst>
              <c:ext xmlns:c16="http://schemas.microsoft.com/office/drawing/2014/chart" uri="{C3380CC4-5D6E-409C-BE32-E72D297353CC}">
                <c16:uniqueId val="{00000001-F5B6-4EE3-9285-E2150B846412}"/>
              </c:ext>
            </c:extLst>
          </c:dPt>
          <c:dPt>
            <c:idx val="27"/>
            <c:invertIfNegative val="0"/>
            <c:bubble3D val="0"/>
            <c:spPr>
              <a:solidFill>
                <a:srgbClr val="7C878E"/>
              </a:solidFill>
              <a:ln>
                <a:noFill/>
              </a:ln>
              <a:effectLst/>
            </c:spPr>
            <c:extLst>
              <c:ext xmlns:c16="http://schemas.microsoft.com/office/drawing/2014/chart" uri="{C3380CC4-5D6E-409C-BE32-E72D297353CC}">
                <c16:uniqueId val="{00000003-F5B6-4EE3-9285-E2150B846412}"/>
              </c:ext>
            </c:extLst>
          </c:dPt>
          <c:dPt>
            <c:idx val="28"/>
            <c:invertIfNegative val="0"/>
            <c:bubble3D val="0"/>
            <c:spPr>
              <a:solidFill>
                <a:srgbClr val="FBBB27"/>
              </a:solidFill>
              <a:ln>
                <a:noFill/>
              </a:ln>
              <a:effectLst/>
            </c:spPr>
            <c:extLst>
              <c:ext xmlns:c16="http://schemas.microsoft.com/office/drawing/2014/chart" uri="{C3380CC4-5D6E-409C-BE32-E72D297353CC}">
                <c16:uniqueId val="{00000005-F5B6-4EE3-9285-E2150B846412}"/>
              </c:ext>
            </c:extLst>
          </c:dPt>
          <c:dPt>
            <c:idx val="29"/>
            <c:invertIfNegative val="0"/>
            <c:bubble3D val="0"/>
            <c:spPr>
              <a:solidFill>
                <a:srgbClr val="7C878E"/>
              </a:solidFill>
              <a:ln>
                <a:noFill/>
              </a:ln>
              <a:effectLst/>
            </c:spPr>
            <c:extLst>
              <c:ext xmlns:c16="http://schemas.microsoft.com/office/drawing/2014/chart" uri="{C3380CC4-5D6E-409C-BE32-E72D297353CC}">
                <c16:uniqueId val="{00000007-F5B6-4EE3-9285-E2150B84641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'F157'!$A$6:$A$37</c:f>
              <c:strCache>
                <c:ptCount val="32"/>
                <c:pt idx="0">
                  <c:v>Nayarit</c:v>
                </c:pt>
                <c:pt idx="1">
                  <c:v>Chiapas</c:v>
                </c:pt>
                <c:pt idx="2">
                  <c:v>Guerrero</c:v>
                </c:pt>
                <c:pt idx="3">
                  <c:v>Zacatecas</c:v>
                </c:pt>
                <c:pt idx="4">
                  <c:v>Oaxaca</c:v>
                </c:pt>
                <c:pt idx="5">
                  <c:v>Durango</c:v>
                </c:pt>
                <c:pt idx="6">
                  <c:v>Tabasco</c:v>
                </c:pt>
                <c:pt idx="7">
                  <c:v>Veracruz</c:v>
                </c:pt>
                <c:pt idx="8">
                  <c:v>Michoacán</c:v>
                </c:pt>
                <c:pt idx="9">
                  <c:v>Tlaxcala</c:v>
                </c:pt>
                <c:pt idx="10">
                  <c:v>Tamaulipas</c:v>
                </c:pt>
                <c:pt idx="11">
                  <c:v>San Luis Potosí</c:v>
                </c:pt>
                <c:pt idx="12">
                  <c:v>Hidalgo</c:v>
                </c:pt>
                <c:pt idx="13">
                  <c:v>Chihuahua</c:v>
                </c:pt>
                <c:pt idx="14">
                  <c:v>Guanajuato</c:v>
                </c:pt>
                <c:pt idx="15">
                  <c:v>Puebla</c:v>
                </c:pt>
                <c:pt idx="16">
                  <c:v>Baja California</c:v>
                </c:pt>
                <c:pt idx="17">
                  <c:v>Campeche</c:v>
                </c:pt>
                <c:pt idx="18">
                  <c:v>Sonora</c:v>
                </c:pt>
                <c:pt idx="19">
                  <c:v>Estado de México</c:v>
                </c:pt>
                <c:pt idx="20">
                  <c:v>Sinaloa</c:v>
                </c:pt>
                <c:pt idx="21">
                  <c:v>Morelos</c:v>
                </c:pt>
                <c:pt idx="22">
                  <c:v>Yucatán</c:v>
                </c:pt>
                <c:pt idx="23">
                  <c:v>Querétaro</c:v>
                </c:pt>
                <c:pt idx="24">
                  <c:v>Coahuila</c:v>
                </c:pt>
                <c:pt idx="25">
                  <c:v>Aguascalientes</c:v>
                </c:pt>
                <c:pt idx="26">
                  <c:v>Colima</c:v>
                </c:pt>
                <c:pt idx="27">
                  <c:v>Quintana Roo</c:v>
                </c:pt>
                <c:pt idx="28">
                  <c:v>Jalisco</c:v>
                </c:pt>
                <c:pt idx="29">
                  <c:v>Baja California Sur</c:v>
                </c:pt>
                <c:pt idx="30">
                  <c:v>Nuevo León</c:v>
                </c:pt>
                <c:pt idx="31">
                  <c:v>Ciudad de México</c:v>
                </c:pt>
              </c:strCache>
            </c:strRef>
          </c:cat>
          <c:val>
            <c:numRef>
              <c:f>'F157'!$D$6:$D$37</c:f>
              <c:numCache>
                <c:formatCode>0.00</c:formatCode>
                <c:ptCount val="32"/>
                <c:pt idx="0">
                  <c:v>7.0830113186520869</c:v>
                </c:pt>
                <c:pt idx="1">
                  <c:v>7.2598083552249015</c:v>
                </c:pt>
                <c:pt idx="2">
                  <c:v>8.2327700472067029</c:v>
                </c:pt>
                <c:pt idx="3">
                  <c:v>9.6700517891711133</c:v>
                </c:pt>
                <c:pt idx="4">
                  <c:v>9.8265089998871264</c:v>
                </c:pt>
                <c:pt idx="5">
                  <c:v>11.872946519931439</c:v>
                </c:pt>
                <c:pt idx="6">
                  <c:v>13.362825876090447</c:v>
                </c:pt>
                <c:pt idx="7">
                  <c:v>15.314933344108763</c:v>
                </c:pt>
                <c:pt idx="8">
                  <c:v>16.903253083226399</c:v>
                </c:pt>
                <c:pt idx="9">
                  <c:v>18.326470680945675</c:v>
                </c:pt>
                <c:pt idx="10">
                  <c:v>20.989198847803454</c:v>
                </c:pt>
                <c:pt idx="11">
                  <c:v>22.839401410912807</c:v>
                </c:pt>
                <c:pt idx="12">
                  <c:v>22.945403052394187</c:v>
                </c:pt>
                <c:pt idx="13">
                  <c:v>24.16790051323591</c:v>
                </c:pt>
                <c:pt idx="14">
                  <c:v>24.458519161387027</c:v>
                </c:pt>
                <c:pt idx="15">
                  <c:v>24.76123747494071</c:v>
                </c:pt>
                <c:pt idx="16">
                  <c:v>25.708657753773092</c:v>
                </c:pt>
                <c:pt idx="17">
                  <c:v>27.437741731585721</c:v>
                </c:pt>
                <c:pt idx="18">
                  <c:v>28.639599282627415</c:v>
                </c:pt>
                <c:pt idx="19">
                  <c:v>33.921792350966342</c:v>
                </c:pt>
                <c:pt idx="20">
                  <c:v>35.771181969280221</c:v>
                </c:pt>
                <c:pt idx="21">
                  <c:v>38.564834408534104</c:v>
                </c:pt>
                <c:pt idx="22">
                  <c:v>38.945934984461914</c:v>
                </c:pt>
                <c:pt idx="23">
                  <c:v>41.980928153660919</c:v>
                </c:pt>
                <c:pt idx="24">
                  <c:v>43.455766281033483</c:v>
                </c:pt>
                <c:pt idx="25">
                  <c:v>43.803221797613574</c:v>
                </c:pt>
                <c:pt idx="26">
                  <c:v>45.28739380106154</c:v>
                </c:pt>
                <c:pt idx="27">
                  <c:v>46.897047919878467</c:v>
                </c:pt>
                <c:pt idx="28">
                  <c:v>53.448317278820049</c:v>
                </c:pt>
                <c:pt idx="29">
                  <c:v>57.097976320834796</c:v>
                </c:pt>
                <c:pt idx="30">
                  <c:v>90.545217757634134</c:v>
                </c:pt>
                <c:pt idx="31">
                  <c:v>117.2599959717482</c:v>
                </c:pt>
              </c:numCache>
            </c:numRef>
          </c:val>
          <c:extLst>
            <c:ext xmlns:c16="http://schemas.microsoft.com/office/drawing/2014/chart" uri="{C3380CC4-5D6E-409C-BE32-E72D297353CC}">
              <c16:uniqueId val="{00000008-F5B6-4EE3-9285-E2150B846412}"/>
            </c:ext>
          </c:extLst>
        </c:ser>
        <c:dLbls>
          <c:showLegendKey val="0"/>
          <c:showVal val="0"/>
          <c:showCatName val="0"/>
          <c:showSerName val="0"/>
          <c:showPercent val="0"/>
          <c:showBubbleSize val="0"/>
        </c:dLbls>
        <c:gapWidth val="75"/>
        <c:axId val="520891648"/>
        <c:axId val="553578480"/>
      </c:barChart>
      <c:catAx>
        <c:axId val="5208916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53578480"/>
        <c:crosses val="autoZero"/>
        <c:auto val="1"/>
        <c:lblAlgn val="ctr"/>
        <c:lblOffset val="100"/>
        <c:noMultiLvlLbl val="0"/>
      </c:catAx>
      <c:valAx>
        <c:axId val="553578480"/>
        <c:scaling>
          <c:orientation val="minMax"/>
        </c:scaling>
        <c:delete val="1"/>
        <c:axPos val="b"/>
        <c:numFmt formatCode="0.00" sourceLinked="1"/>
        <c:majorTickMark val="none"/>
        <c:minorTickMark val="none"/>
        <c:tickLblPos val="nextTo"/>
        <c:crossAx val="5208916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'F17'!$C$5</c:f>
              <c:strCache>
                <c:ptCount val="1"/>
                <c:pt idx="0">
                  <c:v>ZM Guadalajara</c:v>
                </c:pt>
              </c:strCache>
            </c:strRef>
          </c:tx>
          <c:spPr>
            <a:solidFill>
              <a:srgbClr val="FAD496"/>
            </a:solidFill>
            <a:ln>
              <a:noFill/>
            </a:ln>
            <a:effectLst/>
          </c:spPr>
          <c:invertIfNegative val="0"/>
          <c:dPt>
            <c:idx val="0"/>
            <c:invertIfNegative val="0"/>
            <c:bubble3D val="0"/>
            <c:spPr>
              <a:solidFill>
                <a:srgbClr val="FBBB27"/>
              </a:solidFill>
              <a:ln>
                <a:noFill/>
              </a:ln>
              <a:effectLst/>
            </c:spPr>
            <c:extLst>
              <c:ext xmlns:c16="http://schemas.microsoft.com/office/drawing/2014/chart" uri="{C3380CC4-5D6E-409C-BE32-E72D297353CC}">
                <c16:uniqueId val="{00000001-BC7B-4F7F-AEDA-42D02182CC78}"/>
              </c:ext>
            </c:extLst>
          </c:dPt>
          <c:dPt>
            <c:idx val="1"/>
            <c:invertIfNegative val="0"/>
            <c:bubble3D val="0"/>
            <c:spPr>
              <a:solidFill>
                <a:srgbClr val="FAD496"/>
              </a:solidFill>
              <a:ln>
                <a:noFill/>
              </a:ln>
              <a:effectLst/>
            </c:spPr>
            <c:extLst>
              <c:ext xmlns:c16="http://schemas.microsoft.com/office/drawing/2014/chart" uri="{C3380CC4-5D6E-409C-BE32-E72D297353CC}">
                <c16:uniqueId val="{00000003-BC7B-4F7F-AEDA-42D02182CC78}"/>
              </c:ext>
            </c:extLst>
          </c:dPt>
          <c:dPt>
            <c:idx val="2"/>
            <c:invertIfNegative val="0"/>
            <c:bubble3D val="0"/>
            <c:spPr>
              <a:solidFill>
                <a:srgbClr val="FAD496"/>
              </a:solidFill>
              <a:ln>
                <a:noFill/>
              </a:ln>
              <a:effectLst/>
            </c:spPr>
            <c:extLst>
              <c:ext xmlns:c16="http://schemas.microsoft.com/office/drawing/2014/chart" uri="{C3380CC4-5D6E-409C-BE32-E72D297353CC}">
                <c16:uniqueId val="{00000005-BC7B-4F7F-AEDA-42D02182CC78}"/>
              </c:ext>
            </c:extLst>
          </c:dPt>
          <c:dPt>
            <c:idx val="3"/>
            <c:invertIfNegative val="0"/>
            <c:bubble3D val="0"/>
            <c:spPr>
              <a:solidFill>
                <a:srgbClr val="FAD496"/>
              </a:solidFill>
              <a:ln>
                <a:noFill/>
              </a:ln>
              <a:effectLst/>
            </c:spPr>
            <c:extLst>
              <c:ext xmlns:c16="http://schemas.microsoft.com/office/drawing/2014/chart" uri="{C3380CC4-5D6E-409C-BE32-E72D297353CC}">
                <c16:uniqueId val="{00000007-BC7B-4F7F-AEDA-42D02182CC78}"/>
              </c:ext>
            </c:extLst>
          </c:dPt>
          <c:dPt>
            <c:idx val="4"/>
            <c:invertIfNegative val="0"/>
            <c:bubble3D val="0"/>
            <c:spPr>
              <a:solidFill>
                <a:srgbClr val="FBBB27"/>
              </a:solidFill>
              <a:ln>
                <a:noFill/>
              </a:ln>
              <a:effectLst/>
            </c:spPr>
            <c:extLst>
              <c:ext xmlns:c16="http://schemas.microsoft.com/office/drawing/2014/chart" uri="{C3380CC4-5D6E-409C-BE32-E72D297353CC}">
                <c16:uniqueId val="{00000009-BC7B-4F7F-AEDA-42D02182CC78}"/>
              </c:ext>
            </c:extLst>
          </c:dPt>
          <c:dPt>
            <c:idx val="5"/>
            <c:invertIfNegative val="0"/>
            <c:bubble3D val="0"/>
            <c:spPr>
              <a:solidFill>
                <a:srgbClr val="FAD496"/>
              </a:solidFill>
              <a:ln>
                <a:noFill/>
              </a:ln>
              <a:effectLst/>
            </c:spPr>
            <c:extLst>
              <c:ext xmlns:c16="http://schemas.microsoft.com/office/drawing/2014/chart" uri="{C3380CC4-5D6E-409C-BE32-E72D297353CC}">
                <c16:uniqueId val="{0000000B-BC7B-4F7F-AEDA-42D02182CC78}"/>
              </c:ext>
            </c:extLst>
          </c:dPt>
          <c:dPt>
            <c:idx val="6"/>
            <c:invertIfNegative val="0"/>
            <c:bubble3D val="0"/>
            <c:spPr>
              <a:solidFill>
                <a:srgbClr val="FAD496"/>
              </a:solidFill>
              <a:ln>
                <a:noFill/>
              </a:ln>
              <a:effectLst/>
            </c:spPr>
            <c:extLst>
              <c:ext xmlns:c16="http://schemas.microsoft.com/office/drawing/2014/chart" uri="{C3380CC4-5D6E-409C-BE32-E72D297353CC}">
                <c16:uniqueId val="{0000000D-BC7B-4F7F-AEDA-42D02182CC78}"/>
              </c:ext>
            </c:extLst>
          </c:dPt>
          <c:dPt>
            <c:idx val="7"/>
            <c:invertIfNegative val="0"/>
            <c:bubble3D val="0"/>
            <c:spPr>
              <a:solidFill>
                <a:srgbClr val="FAD496"/>
              </a:solidFill>
              <a:ln>
                <a:noFill/>
              </a:ln>
              <a:effectLst/>
            </c:spPr>
            <c:extLst>
              <c:ext xmlns:c16="http://schemas.microsoft.com/office/drawing/2014/chart" uri="{C3380CC4-5D6E-409C-BE32-E72D297353CC}">
                <c16:uniqueId val="{0000000F-BC7B-4F7F-AEDA-42D02182CC78}"/>
              </c:ext>
            </c:extLst>
          </c:dPt>
          <c:dPt>
            <c:idx val="8"/>
            <c:invertIfNegative val="0"/>
            <c:bubble3D val="0"/>
            <c:spPr>
              <a:solidFill>
                <a:srgbClr val="FBBB27"/>
              </a:solidFill>
              <a:ln>
                <a:noFill/>
              </a:ln>
              <a:effectLst/>
            </c:spPr>
            <c:extLst>
              <c:ext xmlns:c16="http://schemas.microsoft.com/office/drawing/2014/chart" uri="{C3380CC4-5D6E-409C-BE32-E72D297353CC}">
                <c16:uniqueId val="{00000011-BC7B-4F7F-AEDA-42D02182CC78}"/>
              </c:ext>
            </c:extLst>
          </c:dPt>
          <c:dPt>
            <c:idx val="9"/>
            <c:invertIfNegative val="0"/>
            <c:bubble3D val="0"/>
            <c:spPr>
              <a:solidFill>
                <a:srgbClr val="FAD496"/>
              </a:solidFill>
              <a:ln>
                <a:noFill/>
              </a:ln>
              <a:effectLst/>
            </c:spPr>
            <c:extLst>
              <c:ext xmlns:c16="http://schemas.microsoft.com/office/drawing/2014/chart" uri="{C3380CC4-5D6E-409C-BE32-E72D297353CC}">
                <c16:uniqueId val="{00000013-BC7B-4F7F-AEDA-42D02182CC78}"/>
              </c:ext>
            </c:extLst>
          </c:dPt>
          <c:dPt>
            <c:idx val="10"/>
            <c:invertIfNegative val="0"/>
            <c:bubble3D val="0"/>
            <c:spPr>
              <a:solidFill>
                <a:srgbClr val="FAD496"/>
              </a:solidFill>
              <a:ln>
                <a:noFill/>
              </a:ln>
              <a:effectLst/>
            </c:spPr>
            <c:extLst>
              <c:ext xmlns:c16="http://schemas.microsoft.com/office/drawing/2014/chart" uri="{C3380CC4-5D6E-409C-BE32-E72D297353CC}">
                <c16:uniqueId val="{00000015-BC7B-4F7F-AEDA-42D02182CC78}"/>
              </c:ext>
            </c:extLst>
          </c:dPt>
          <c:dPt>
            <c:idx val="11"/>
            <c:invertIfNegative val="0"/>
            <c:bubble3D val="0"/>
            <c:spPr>
              <a:solidFill>
                <a:srgbClr val="FAD496"/>
              </a:solidFill>
              <a:ln>
                <a:noFill/>
              </a:ln>
              <a:effectLst/>
            </c:spPr>
            <c:extLst>
              <c:ext xmlns:c16="http://schemas.microsoft.com/office/drawing/2014/chart" uri="{C3380CC4-5D6E-409C-BE32-E72D297353CC}">
                <c16:uniqueId val="{00000017-BC7B-4F7F-AEDA-42D02182CC78}"/>
              </c:ext>
            </c:extLst>
          </c:dPt>
          <c:dPt>
            <c:idx val="12"/>
            <c:invertIfNegative val="0"/>
            <c:bubble3D val="0"/>
            <c:spPr>
              <a:solidFill>
                <a:srgbClr val="FBBB27"/>
              </a:solidFill>
              <a:ln>
                <a:noFill/>
              </a:ln>
              <a:effectLst/>
            </c:spPr>
            <c:extLst>
              <c:ext xmlns:c16="http://schemas.microsoft.com/office/drawing/2014/chart" uri="{C3380CC4-5D6E-409C-BE32-E72D297353CC}">
                <c16:uniqueId val="{00000019-BC7B-4F7F-AEDA-42D02182CC78}"/>
              </c:ext>
            </c:extLst>
          </c:dPt>
          <c:dPt>
            <c:idx val="13"/>
            <c:invertIfNegative val="0"/>
            <c:bubble3D val="0"/>
            <c:spPr>
              <a:solidFill>
                <a:srgbClr val="FAD496"/>
              </a:solidFill>
              <a:ln>
                <a:noFill/>
              </a:ln>
              <a:effectLst/>
            </c:spPr>
            <c:extLst>
              <c:ext xmlns:c16="http://schemas.microsoft.com/office/drawing/2014/chart" uri="{C3380CC4-5D6E-409C-BE32-E72D297353CC}">
                <c16:uniqueId val="{0000001B-BC7B-4F7F-AEDA-42D02182CC78}"/>
              </c:ext>
            </c:extLst>
          </c:dPt>
          <c:dPt>
            <c:idx val="14"/>
            <c:invertIfNegative val="0"/>
            <c:bubble3D val="0"/>
            <c:spPr>
              <a:solidFill>
                <a:srgbClr val="FAD496"/>
              </a:solidFill>
              <a:ln>
                <a:noFill/>
              </a:ln>
              <a:effectLst/>
            </c:spPr>
            <c:extLst>
              <c:ext xmlns:c16="http://schemas.microsoft.com/office/drawing/2014/chart" uri="{C3380CC4-5D6E-409C-BE32-E72D297353CC}">
                <c16:uniqueId val="{0000001D-BC7B-4F7F-AEDA-42D02182CC78}"/>
              </c:ext>
            </c:extLst>
          </c:dPt>
          <c:dPt>
            <c:idx val="15"/>
            <c:invertIfNegative val="0"/>
            <c:bubble3D val="0"/>
            <c:spPr>
              <a:solidFill>
                <a:srgbClr val="FAD496"/>
              </a:solidFill>
              <a:ln>
                <a:noFill/>
              </a:ln>
              <a:effectLst/>
            </c:spPr>
            <c:extLst>
              <c:ext xmlns:c16="http://schemas.microsoft.com/office/drawing/2014/chart" uri="{C3380CC4-5D6E-409C-BE32-E72D297353CC}">
                <c16:uniqueId val="{0000001F-BC7B-4F7F-AEDA-42D02182CC78}"/>
              </c:ext>
            </c:extLst>
          </c:dPt>
          <c:dPt>
            <c:idx val="16"/>
            <c:invertIfNegative val="0"/>
            <c:bubble3D val="0"/>
            <c:spPr>
              <a:solidFill>
                <a:srgbClr val="FBBB27"/>
              </a:solidFill>
              <a:ln>
                <a:noFill/>
              </a:ln>
              <a:effectLst/>
            </c:spPr>
            <c:extLst>
              <c:ext xmlns:c16="http://schemas.microsoft.com/office/drawing/2014/chart" uri="{C3380CC4-5D6E-409C-BE32-E72D297353CC}">
                <c16:uniqueId val="{00000021-BC7B-4F7F-AEDA-42D02182CC78}"/>
              </c:ext>
            </c:extLst>
          </c:dPt>
          <c:dPt>
            <c:idx val="17"/>
            <c:invertIfNegative val="0"/>
            <c:bubble3D val="0"/>
            <c:spPr>
              <a:solidFill>
                <a:srgbClr val="FAD496"/>
              </a:solidFill>
              <a:ln>
                <a:noFill/>
              </a:ln>
              <a:effectLst/>
            </c:spPr>
            <c:extLst>
              <c:ext xmlns:c16="http://schemas.microsoft.com/office/drawing/2014/chart" uri="{C3380CC4-5D6E-409C-BE32-E72D297353CC}">
                <c16:uniqueId val="{00000023-BC7B-4F7F-AEDA-42D02182CC78}"/>
              </c:ext>
            </c:extLst>
          </c:dPt>
          <c:dPt>
            <c:idx val="18"/>
            <c:invertIfNegative val="0"/>
            <c:bubble3D val="0"/>
            <c:spPr>
              <a:solidFill>
                <a:srgbClr val="FAD496"/>
              </a:solidFill>
              <a:ln>
                <a:noFill/>
              </a:ln>
              <a:effectLst/>
            </c:spPr>
            <c:extLst>
              <c:ext xmlns:c16="http://schemas.microsoft.com/office/drawing/2014/chart" uri="{C3380CC4-5D6E-409C-BE32-E72D297353CC}">
                <c16:uniqueId val="{00000025-BC7B-4F7F-AEDA-42D02182CC78}"/>
              </c:ext>
            </c:extLst>
          </c:dPt>
          <c:dPt>
            <c:idx val="19"/>
            <c:invertIfNegative val="0"/>
            <c:bubble3D val="0"/>
            <c:spPr>
              <a:solidFill>
                <a:srgbClr val="FAD496"/>
              </a:solidFill>
              <a:ln>
                <a:noFill/>
              </a:ln>
              <a:effectLst/>
            </c:spPr>
            <c:extLst>
              <c:ext xmlns:c16="http://schemas.microsoft.com/office/drawing/2014/chart" uri="{C3380CC4-5D6E-409C-BE32-E72D297353CC}">
                <c16:uniqueId val="{00000027-BC7B-4F7F-AEDA-42D02182CC78}"/>
              </c:ext>
            </c:extLst>
          </c:dPt>
          <c:dPt>
            <c:idx val="20"/>
            <c:invertIfNegative val="0"/>
            <c:bubble3D val="0"/>
            <c:spPr>
              <a:solidFill>
                <a:srgbClr val="FBBB27"/>
              </a:solidFill>
              <a:ln>
                <a:noFill/>
              </a:ln>
              <a:effectLst/>
            </c:spPr>
            <c:extLst>
              <c:ext xmlns:c16="http://schemas.microsoft.com/office/drawing/2014/chart" uri="{C3380CC4-5D6E-409C-BE32-E72D297353CC}">
                <c16:uniqueId val="{00000029-BC7B-4F7F-AEDA-42D02182CC78}"/>
              </c:ext>
            </c:extLst>
          </c:dPt>
          <c:dPt>
            <c:idx val="21"/>
            <c:invertIfNegative val="0"/>
            <c:bubble3D val="0"/>
            <c:spPr>
              <a:solidFill>
                <a:srgbClr val="FAD496"/>
              </a:solidFill>
              <a:ln>
                <a:noFill/>
              </a:ln>
              <a:effectLst/>
            </c:spPr>
            <c:extLst>
              <c:ext xmlns:c16="http://schemas.microsoft.com/office/drawing/2014/chart" uri="{C3380CC4-5D6E-409C-BE32-E72D297353CC}">
                <c16:uniqueId val="{0000002B-BC7B-4F7F-AEDA-42D02182CC78}"/>
              </c:ext>
            </c:extLst>
          </c:dPt>
          <c:dPt>
            <c:idx val="22"/>
            <c:invertIfNegative val="0"/>
            <c:bubble3D val="0"/>
            <c:spPr>
              <a:solidFill>
                <a:srgbClr val="FAD496"/>
              </a:solidFill>
              <a:ln>
                <a:noFill/>
              </a:ln>
              <a:effectLst/>
            </c:spPr>
            <c:extLst>
              <c:ext xmlns:c16="http://schemas.microsoft.com/office/drawing/2014/chart" uri="{C3380CC4-5D6E-409C-BE32-E72D297353CC}">
                <c16:uniqueId val="{0000002D-BC7B-4F7F-AEDA-42D02182CC78}"/>
              </c:ext>
            </c:extLst>
          </c:dPt>
          <c:dPt>
            <c:idx val="23"/>
            <c:invertIfNegative val="0"/>
            <c:bubble3D val="0"/>
            <c:spPr>
              <a:solidFill>
                <a:srgbClr val="FAD496"/>
              </a:solidFill>
              <a:ln>
                <a:noFill/>
              </a:ln>
              <a:effectLst/>
            </c:spPr>
            <c:extLst>
              <c:ext xmlns:c16="http://schemas.microsoft.com/office/drawing/2014/chart" uri="{C3380CC4-5D6E-409C-BE32-E72D297353CC}">
                <c16:uniqueId val="{0000002F-BC7B-4F7F-AEDA-42D02182CC78}"/>
              </c:ext>
            </c:extLst>
          </c:dPt>
          <c:dPt>
            <c:idx val="24"/>
            <c:invertIfNegative val="0"/>
            <c:bubble3D val="0"/>
            <c:spPr>
              <a:solidFill>
                <a:srgbClr val="FBBB27"/>
              </a:solidFill>
              <a:ln>
                <a:noFill/>
              </a:ln>
              <a:effectLst/>
            </c:spPr>
            <c:extLst>
              <c:ext xmlns:c16="http://schemas.microsoft.com/office/drawing/2014/chart" uri="{C3380CC4-5D6E-409C-BE32-E72D297353CC}">
                <c16:uniqueId val="{00000031-BC7B-4F7F-AEDA-42D02182CC78}"/>
              </c:ext>
            </c:extLst>
          </c:dPt>
          <c:dPt>
            <c:idx val="25"/>
            <c:invertIfNegative val="0"/>
            <c:bubble3D val="0"/>
            <c:spPr>
              <a:solidFill>
                <a:srgbClr val="FAD496"/>
              </a:solidFill>
              <a:ln>
                <a:noFill/>
              </a:ln>
              <a:effectLst/>
            </c:spPr>
            <c:extLst>
              <c:ext xmlns:c16="http://schemas.microsoft.com/office/drawing/2014/chart" uri="{C3380CC4-5D6E-409C-BE32-E72D297353CC}">
                <c16:uniqueId val="{00000033-BC7B-4F7F-AEDA-42D02182CC78}"/>
              </c:ext>
            </c:extLst>
          </c:dPt>
          <c:dPt>
            <c:idx val="26"/>
            <c:invertIfNegative val="0"/>
            <c:bubble3D val="0"/>
            <c:spPr>
              <a:solidFill>
                <a:srgbClr val="FAD496"/>
              </a:solidFill>
              <a:ln>
                <a:noFill/>
              </a:ln>
              <a:effectLst/>
            </c:spPr>
            <c:extLst>
              <c:ext xmlns:c16="http://schemas.microsoft.com/office/drawing/2014/chart" uri="{C3380CC4-5D6E-409C-BE32-E72D297353CC}">
                <c16:uniqueId val="{00000035-BC7B-4F7F-AEDA-42D02182CC78}"/>
              </c:ext>
            </c:extLst>
          </c:dPt>
          <c:dPt>
            <c:idx val="27"/>
            <c:invertIfNegative val="0"/>
            <c:bubble3D val="0"/>
            <c:spPr>
              <a:solidFill>
                <a:srgbClr val="FAD496"/>
              </a:solidFill>
              <a:ln>
                <a:noFill/>
              </a:ln>
              <a:effectLst/>
            </c:spPr>
            <c:extLst>
              <c:ext xmlns:c16="http://schemas.microsoft.com/office/drawing/2014/chart" uri="{C3380CC4-5D6E-409C-BE32-E72D297353CC}">
                <c16:uniqueId val="{00000037-BC7B-4F7F-AEDA-42D02182CC78}"/>
              </c:ext>
            </c:extLst>
          </c:dPt>
          <c:dPt>
            <c:idx val="28"/>
            <c:invertIfNegative val="0"/>
            <c:bubble3D val="0"/>
            <c:spPr>
              <a:solidFill>
                <a:srgbClr val="FBBB27"/>
              </a:solidFill>
              <a:ln>
                <a:noFill/>
              </a:ln>
              <a:effectLst/>
            </c:spPr>
            <c:extLst>
              <c:ext xmlns:c16="http://schemas.microsoft.com/office/drawing/2014/chart" uri="{C3380CC4-5D6E-409C-BE32-E72D297353CC}">
                <c16:uniqueId val="{00000039-BC7B-4F7F-AEDA-42D02182CC78}"/>
              </c:ext>
            </c:extLst>
          </c:dPt>
          <c:dPt>
            <c:idx val="29"/>
            <c:invertIfNegative val="0"/>
            <c:bubble3D val="0"/>
            <c:spPr>
              <a:solidFill>
                <a:srgbClr val="FAD496"/>
              </a:solidFill>
              <a:ln>
                <a:noFill/>
              </a:ln>
              <a:effectLst/>
            </c:spPr>
            <c:extLst>
              <c:ext xmlns:c16="http://schemas.microsoft.com/office/drawing/2014/chart" uri="{C3380CC4-5D6E-409C-BE32-E72D297353CC}">
                <c16:uniqueId val="{0000003B-BC7B-4F7F-AEDA-42D02182CC78}"/>
              </c:ext>
            </c:extLst>
          </c:dPt>
          <c:dPt>
            <c:idx val="30"/>
            <c:invertIfNegative val="0"/>
            <c:bubble3D val="0"/>
            <c:spPr>
              <a:solidFill>
                <a:srgbClr val="FAD496"/>
              </a:solidFill>
              <a:ln>
                <a:noFill/>
              </a:ln>
              <a:effectLst/>
            </c:spPr>
            <c:extLst>
              <c:ext xmlns:c16="http://schemas.microsoft.com/office/drawing/2014/chart" uri="{C3380CC4-5D6E-409C-BE32-E72D297353CC}">
                <c16:uniqueId val="{0000003D-BC7B-4F7F-AEDA-42D02182CC78}"/>
              </c:ext>
            </c:extLst>
          </c:dPt>
          <c:dPt>
            <c:idx val="31"/>
            <c:invertIfNegative val="0"/>
            <c:bubble3D val="0"/>
            <c:spPr>
              <a:solidFill>
                <a:srgbClr val="FAD496"/>
              </a:solidFill>
              <a:ln>
                <a:noFill/>
              </a:ln>
              <a:effectLst/>
            </c:spPr>
            <c:extLst>
              <c:ext xmlns:c16="http://schemas.microsoft.com/office/drawing/2014/chart" uri="{C3380CC4-5D6E-409C-BE32-E72D297353CC}">
                <c16:uniqueId val="{0000003F-BC7B-4F7F-AEDA-42D02182CC78}"/>
              </c:ext>
            </c:extLst>
          </c:dPt>
          <c:dPt>
            <c:idx val="32"/>
            <c:invertIfNegative val="0"/>
            <c:bubble3D val="0"/>
            <c:spPr>
              <a:solidFill>
                <a:srgbClr val="FBBB27"/>
              </a:solidFill>
              <a:ln>
                <a:noFill/>
              </a:ln>
              <a:effectLst/>
            </c:spPr>
            <c:extLst>
              <c:ext xmlns:c16="http://schemas.microsoft.com/office/drawing/2014/chart" uri="{C3380CC4-5D6E-409C-BE32-E72D297353CC}">
                <c16:uniqueId val="{00000041-BC7B-4F7F-AEDA-42D02182CC78}"/>
              </c:ext>
            </c:extLst>
          </c:dPt>
          <c:dPt>
            <c:idx val="33"/>
            <c:invertIfNegative val="0"/>
            <c:bubble3D val="0"/>
            <c:spPr>
              <a:solidFill>
                <a:srgbClr val="FAD496"/>
              </a:solidFill>
              <a:ln>
                <a:noFill/>
              </a:ln>
              <a:effectLst/>
            </c:spPr>
            <c:extLst>
              <c:ext xmlns:c16="http://schemas.microsoft.com/office/drawing/2014/chart" uri="{C3380CC4-5D6E-409C-BE32-E72D297353CC}">
                <c16:uniqueId val="{00000043-BC7B-4F7F-AEDA-42D02182CC78}"/>
              </c:ext>
            </c:extLst>
          </c:dPt>
          <c:dPt>
            <c:idx val="34"/>
            <c:invertIfNegative val="0"/>
            <c:bubble3D val="0"/>
            <c:spPr>
              <a:solidFill>
                <a:srgbClr val="FAD496"/>
              </a:solidFill>
              <a:ln>
                <a:noFill/>
              </a:ln>
              <a:effectLst/>
            </c:spPr>
            <c:extLst>
              <c:ext xmlns:c16="http://schemas.microsoft.com/office/drawing/2014/chart" uri="{C3380CC4-5D6E-409C-BE32-E72D297353CC}">
                <c16:uniqueId val="{00000045-BC7B-4F7F-AEDA-42D02182CC78}"/>
              </c:ext>
            </c:extLst>
          </c:dPt>
          <c:dPt>
            <c:idx val="35"/>
            <c:invertIfNegative val="0"/>
            <c:bubble3D val="0"/>
            <c:spPr>
              <a:solidFill>
                <a:srgbClr val="FAD496"/>
              </a:solidFill>
              <a:ln>
                <a:noFill/>
              </a:ln>
              <a:effectLst/>
            </c:spPr>
            <c:extLst>
              <c:ext xmlns:c16="http://schemas.microsoft.com/office/drawing/2014/chart" uri="{C3380CC4-5D6E-409C-BE32-E72D297353CC}">
                <c16:uniqueId val="{00000047-BC7B-4F7F-AEDA-42D02182CC78}"/>
              </c:ext>
            </c:extLst>
          </c:dPt>
          <c:dPt>
            <c:idx val="36"/>
            <c:invertIfNegative val="0"/>
            <c:bubble3D val="0"/>
            <c:spPr>
              <a:solidFill>
                <a:srgbClr val="FBBB27"/>
              </a:solidFill>
              <a:ln>
                <a:noFill/>
              </a:ln>
              <a:effectLst/>
            </c:spPr>
            <c:extLst>
              <c:ext xmlns:c16="http://schemas.microsoft.com/office/drawing/2014/chart" uri="{C3380CC4-5D6E-409C-BE32-E72D297353CC}">
                <c16:uniqueId val="{00000049-BC7B-4F7F-AEDA-42D02182CC78}"/>
              </c:ext>
            </c:extLst>
          </c:dPt>
          <c:dPt>
            <c:idx val="37"/>
            <c:invertIfNegative val="0"/>
            <c:bubble3D val="0"/>
            <c:spPr>
              <a:solidFill>
                <a:srgbClr val="FAD496"/>
              </a:solidFill>
              <a:ln>
                <a:noFill/>
              </a:ln>
              <a:effectLst/>
            </c:spPr>
            <c:extLst>
              <c:ext xmlns:c16="http://schemas.microsoft.com/office/drawing/2014/chart" uri="{C3380CC4-5D6E-409C-BE32-E72D297353CC}">
                <c16:uniqueId val="{0000004B-BC7B-4F7F-AEDA-42D02182CC78}"/>
              </c:ext>
            </c:extLst>
          </c:dPt>
          <c:dPt>
            <c:idx val="39"/>
            <c:invertIfNegative val="0"/>
            <c:bubble3D val="0"/>
            <c:spPr>
              <a:solidFill>
                <a:srgbClr val="FAD496"/>
              </a:solidFill>
              <a:ln>
                <a:noFill/>
              </a:ln>
              <a:effectLst/>
            </c:spPr>
            <c:extLst>
              <c:ext xmlns:c16="http://schemas.microsoft.com/office/drawing/2014/chart" uri="{C3380CC4-5D6E-409C-BE32-E72D297353CC}">
                <c16:uniqueId val="{0000004D-BC7B-4F7F-AEDA-42D02182CC78}"/>
              </c:ext>
            </c:extLst>
          </c:dPt>
          <c:dPt>
            <c:idx val="40"/>
            <c:invertIfNegative val="0"/>
            <c:bubble3D val="0"/>
            <c:spPr>
              <a:solidFill>
                <a:srgbClr val="F5A82B"/>
              </a:solidFill>
              <a:ln>
                <a:noFill/>
              </a:ln>
              <a:effectLst/>
            </c:spPr>
            <c:extLst>
              <c:ext xmlns:c16="http://schemas.microsoft.com/office/drawing/2014/chart" uri="{C3380CC4-5D6E-409C-BE32-E72D297353CC}">
                <c16:uniqueId val="{0000004F-BC7B-4F7F-AEDA-42D02182CC78}"/>
              </c:ext>
            </c:extLst>
          </c:dPt>
          <c:dPt>
            <c:idx val="53"/>
            <c:invertIfNegative val="0"/>
            <c:bubble3D val="0"/>
            <c:spPr>
              <a:solidFill>
                <a:srgbClr val="FAD496"/>
              </a:solidFill>
              <a:ln>
                <a:noFill/>
              </a:ln>
              <a:effectLst/>
            </c:spPr>
            <c:extLst>
              <c:ext xmlns:c16="http://schemas.microsoft.com/office/drawing/2014/chart" uri="{C3380CC4-5D6E-409C-BE32-E72D297353CC}">
                <c16:uniqueId val="{00000051-BC7B-4F7F-AEDA-42D02182CC78}"/>
              </c:ext>
            </c:extLst>
          </c:dPt>
          <c:dLbls>
            <c:dLbl>
              <c:idx val="40"/>
              <c:layout>
                <c:manualLayout>
                  <c:x val="0"/>
                  <c:y val="-8.0367539107983596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4F-BC7B-4F7F-AEDA-42D02182CC7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'F17'!$A$39:$B$79</c:f>
              <c:multiLvlStrCache>
                <c:ptCount val="41"/>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pt idx="35">
                    <c:v>IV</c:v>
                  </c:pt>
                  <c:pt idx="36">
                    <c:v>I</c:v>
                  </c:pt>
                  <c:pt idx="37">
                    <c:v>II</c:v>
                  </c:pt>
                  <c:pt idx="38">
                    <c:v>III</c:v>
                  </c:pt>
                  <c:pt idx="39">
                    <c:v>IV</c:v>
                  </c:pt>
                  <c:pt idx="40">
                    <c:v>I</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'F17'!$E$39:$E$79</c:f>
              <c:numCache>
                <c:formatCode>0.0</c:formatCode>
                <c:ptCount val="41"/>
                <c:pt idx="0">
                  <c:v>2.97912106215577</c:v>
                </c:pt>
                <c:pt idx="1">
                  <c:v>4.8527170164138802</c:v>
                </c:pt>
                <c:pt idx="2">
                  <c:v>5.4025050839008504</c:v>
                </c:pt>
                <c:pt idx="3">
                  <c:v>5.25813057233613</c:v>
                </c:pt>
                <c:pt idx="4">
                  <c:v>5.1025220044846398</c:v>
                </c:pt>
                <c:pt idx="5">
                  <c:v>2.4747578778221602</c:v>
                </c:pt>
                <c:pt idx="6">
                  <c:v>1.1615865518989099</c:v>
                </c:pt>
                <c:pt idx="7">
                  <c:v>1.4440736583589899</c:v>
                </c:pt>
                <c:pt idx="8">
                  <c:v>1.58901253801529</c:v>
                </c:pt>
                <c:pt idx="9">
                  <c:v>5.0860837626419197</c:v>
                </c:pt>
                <c:pt idx="10">
                  <c:v>8.1869811478125598</c:v>
                </c:pt>
                <c:pt idx="11">
                  <c:v>8.5699520810712304</c:v>
                </c:pt>
                <c:pt idx="12">
                  <c:v>7.7462855741885104</c:v>
                </c:pt>
                <c:pt idx="13">
                  <c:v>6.5278778917553497</c:v>
                </c:pt>
                <c:pt idx="14">
                  <c:v>4.7448981567872002</c:v>
                </c:pt>
                <c:pt idx="15">
                  <c:v>4.1206697248027604</c:v>
                </c:pt>
                <c:pt idx="16">
                  <c:v>6.4963031801186499</c:v>
                </c:pt>
                <c:pt idx="17">
                  <c:v>7.3044590496288198</c:v>
                </c:pt>
                <c:pt idx="18">
                  <c:v>8.9452728099304295</c:v>
                </c:pt>
                <c:pt idx="19">
                  <c:v>10.811977961635799</c:v>
                </c:pt>
                <c:pt idx="20">
                  <c:v>10.991474948954099</c:v>
                </c:pt>
                <c:pt idx="21">
                  <c:v>11.432762477248</c:v>
                </c:pt>
                <c:pt idx="22">
                  <c:v>11.326007013681201</c:v>
                </c:pt>
                <c:pt idx="23">
                  <c:v>11.521485878039901</c:v>
                </c:pt>
                <c:pt idx="24">
                  <c:v>11.210581149704099</c:v>
                </c:pt>
                <c:pt idx="25">
                  <c:v>11.4349869240895</c:v>
                </c:pt>
                <c:pt idx="26">
                  <c:v>11.108244148358301</c:v>
                </c:pt>
                <c:pt idx="27">
                  <c:v>10.3102617675841</c:v>
                </c:pt>
                <c:pt idx="28">
                  <c:v>9.4065499828866397</c:v>
                </c:pt>
                <c:pt idx="29">
                  <c:v>8.0666737209504191</c:v>
                </c:pt>
                <c:pt idx="30">
                  <c:v>7.1545609386530797</c:v>
                </c:pt>
                <c:pt idx="31">
                  <c:v>7.4555874978204697</c:v>
                </c:pt>
                <c:pt idx="32">
                  <c:v>8.4829354558623198</c:v>
                </c:pt>
                <c:pt idx="33">
                  <c:v>9.1523007596998198</c:v>
                </c:pt>
                <c:pt idx="34">
                  <c:v>9.7338338787837007</c:v>
                </c:pt>
                <c:pt idx="35">
                  <c:v>8.7423647008529208</c:v>
                </c:pt>
                <c:pt idx="36">
                  <c:v>7.8546639280402397</c:v>
                </c:pt>
                <c:pt idx="37">
                  <c:v>8.3310268474951599</c:v>
                </c:pt>
                <c:pt idx="38">
                  <c:v>9.6688831591803499</c:v>
                </c:pt>
                <c:pt idx="39">
                  <c:v>11.3823864779663</c:v>
                </c:pt>
                <c:pt idx="40">
                  <c:v>12.785657998424</c:v>
                </c:pt>
              </c:numCache>
            </c:numRef>
          </c:val>
          <c:extLst>
            <c:ext xmlns:c16="http://schemas.microsoft.com/office/drawing/2014/chart" uri="{C3380CC4-5D6E-409C-BE32-E72D297353CC}">
              <c16:uniqueId val="{00000052-BC7B-4F7F-AEDA-42D02182CC78}"/>
            </c:ext>
          </c:extLst>
        </c:ser>
        <c:dLbls>
          <c:showLegendKey val="0"/>
          <c:showVal val="0"/>
          <c:showCatName val="0"/>
          <c:showSerName val="0"/>
          <c:showPercent val="0"/>
          <c:showBubbleSize val="0"/>
        </c:dLbls>
        <c:gapWidth val="150"/>
        <c:axId val="271797672"/>
        <c:axId val="271800952"/>
      </c:barChart>
      <c:lineChart>
        <c:grouping val="standard"/>
        <c:varyColors val="0"/>
        <c:ser>
          <c:idx val="1"/>
          <c:order val="1"/>
          <c:tx>
            <c:strRef>
              <c:f>'F17'!$G$5</c:f>
              <c:strCache>
                <c:ptCount val="1"/>
                <c:pt idx="0">
                  <c:v>ZM Monterrey</c:v>
                </c:pt>
              </c:strCache>
            </c:strRef>
          </c:tx>
          <c:spPr>
            <a:ln w="47625" cap="rnd">
              <a:solidFill>
                <a:schemeClr val="bg2">
                  <a:lumMod val="50000"/>
                </a:schemeClr>
              </a:solidFill>
              <a:prstDash val="sysDot"/>
              <a:round/>
            </a:ln>
            <a:effectLst/>
          </c:spPr>
          <c:marker>
            <c:symbol val="none"/>
          </c:marker>
          <c:dLbls>
            <c:dLbl>
              <c:idx val="40"/>
              <c:layout>
                <c:manualLayout>
                  <c:x val="0"/>
                  <c:y val="-0.12055130866197541"/>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53-BC7B-4F7F-AEDA-42D02182CC7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'F17'!$I$39:$I$79</c:f>
              <c:numCache>
                <c:formatCode>0.0</c:formatCode>
                <c:ptCount val="41"/>
                <c:pt idx="0">
                  <c:v>3.1852971140906301</c:v>
                </c:pt>
                <c:pt idx="1">
                  <c:v>4.6622696416922302</c:v>
                </c:pt>
                <c:pt idx="2">
                  <c:v>4.9130337230736298</c:v>
                </c:pt>
                <c:pt idx="3">
                  <c:v>4.6647344305723797</c:v>
                </c:pt>
                <c:pt idx="4">
                  <c:v>4.1297063695110898</c:v>
                </c:pt>
                <c:pt idx="5">
                  <c:v>2.42755421043621</c:v>
                </c:pt>
                <c:pt idx="6">
                  <c:v>1.9208789468065901</c:v>
                </c:pt>
                <c:pt idx="7">
                  <c:v>2.8091680681408699</c:v>
                </c:pt>
                <c:pt idx="8">
                  <c:v>3.60841624274157</c:v>
                </c:pt>
                <c:pt idx="9">
                  <c:v>7.2705536377981401</c:v>
                </c:pt>
                <c:pt idx="10">
                  <c:v>10.0185659544951</c:v>
                </c:pt>
                <c:pt idx="11">
                  <c:v>9.8176919896800996</c:v>
                </c:pt>
                <c:pt idx="12">
                  <c:v>9.0337487376512406</c:v>
                </c:pt>
                <c:pt idx="13">
                  <c:v>7.3237161244282802</c:v>
                </c:pt>
                <c:pt idx="14">
                  <c:v>5.77228029758317</c:v>
                </c:pt>
                <c:pt idx="15">
                  <c:v>5.9185386492258703</c:v>
                </c:pt>
                <c:pt idx="16">
                  <c:v>7.8410595515009804</c:v>
                </c:pt>
                <c:pt idx="17">
                  <c:v>8.2430587820422296</c:v>
                </c:pt>
                <c:pt idx="18">
                  <c:v>8.7831449231747794</c:v>
                </c:pt>
                <c:pt idx="19">
                  <c:v>9.7641075422492793</c:v>
                </c:pt>
                <c:pt idx="20">
                  <c:v>9.5927527940119308</c:v>
                </c:pt>
                <c:pt idx="21">
                  <c:v>9.6257744162783201</c:v>
                </c:pt>
                <c:pt idx="22">
                  <c:v>10.0378629234822</c:v>
                </c:pt>
                <c:pt idx="23">
                  <c:v>9.9309771309078307</c:v>
                </c:pt>
                <c:pt idx="24">
                  <c:v>9.4004861528878401</c:v>
                </c:pt>
                <c:pt idx="25">
                  <c:v>9.5183725620102901</c:v>
                </c:pt>
                <c:pt idx="26">
                  <c:v>8.6331440348158299</c:v>
                </c:pt>
                <c:pt idx="27">
                  <c:v>8.0599095837047106</c:v>
                </c:pt>
                <c:pt idx="28">
                  <c:v>7.5708296914481803</c:v>
                </c:pt>
                <c:pt idx="29">
                  <c:v>6.8016993683821099</c:v>
                </c:pt>
                <c:pt idx="30">
                  <c:v>6.7995094929779798</c:v>
                </c:pt>
                <c:pt idx="31">
                  <c:v>7.0953065988430097</c:v>
                </c:pt>
                <c:pt idx="32">
                  <c:v>8.17190753378922</c:v>
                </c:pt>
                <c:pt idx="33">
                  <c:v>8.8075527331525905</c:v>
                </c:pt>
                <c:pt idx="34">
                  <c:v>8.6563675305450207</c:v>
                </c:pt>
                <c:pt idx="35">
                  <c:v>8.3725043526940794</c:v>
                </c:pt>
                <c:pt idx="36">
                  <c:v>7.9099392682565401</c:v>
                </c:pt>
                <c:pt idx="37">
                  <c:v>8.1703607127336006</c:v>
                </c:pt>
                <c:pt idx="38">
                  <c:v>9.6454305486195508</c:v>
                </c:pt>
                <c:pt idx="39">
                  <c:v>10.4075895994378</c:v>
                </c:pt>
                <c:pt idx="40">
                  <c:v>11.1324639670556</c:v>
                </c:pt>
              </c:numCache>
            </c:numRef>
          </c:val>
          <c:smooth val="0"/>
          <c:extLst>
            <c:ext xmlns:c16="http://schemas.microsoft.com/office/drawing/2014/chart" uri="{C3380CC4-5D6E-409C-BE32-E72D297353CC}">
              <c16:uniqueId val="{00000054-BC7B-4F7F-AEDA-42D02182CC78}"/>
            </c:ext>
          </c:extLst>
        </c:ser>
        <c:ser>
          <c:idx val="4"/>
          <c:order val="2"/>
          <c:tx>
            <c:strRef>
              <c:f>'F17'!$S$5</c:f>
              <c:strCache>
                <c:ptCount val="1"/>
                <c:pt idx="0">
                  <c:v>ZM Valle de México</c:v>
                </c:pt>
              </c:strCache>
            </c:strRef>
          </c:tx>
          <c:spPr>
            <a:ln w="38100" cap="rnd">
              <a:solidFill>
                <a:srgbClr val="FF6C37"/>
              </a:solidFill>
              <a:prstDash val="dashDot"/>
              <a:round/>
            </a:ln>
            <a:effectLst/>
          </c:spPr>
          <c:marker>
            <c:symbol val="none"/>
          </c:marker>
          <c:dPt>
            <c:idx val="33"/>
            <c:marker>
              <c:symbol val="circle"/>
              <c:size val="5"/>
              <c:spPr>
                <a:solidFill>
                  <a:srgbClr val="F5A82B">
                    <a:alpha val="97000"/>
                  </a:srgbClr>
                </a:solidFill>
                <a:ln w="9525">
                  <a:solidFill>
                    <a:srgbClr val="FF6C37"/>
                  </a:solidFill>
                </a:ln>
                <a:effectLst/>
              </c:spPr>
            </c:marker>
            <c:bubble3D val="0"/>
            <c:extLst>
              <c:ext xmlns:c16="http://schemas.microsoft.com/office/drawing/2014/chart" uri="{C3380CC4-5D6E-409C-BE32-E72D297353CC}">
                <c16:uniqueId val="{00000055-BC7B-4F7F-AEDA-42D02182CC78}"/>
              </c:ext>
            </c:extLst>
          </c:dPt>
          <c:dLbls>
            <c:dLbl>
              <c:idx val="40"/>
              <c:layout>
                <c:manualLayout>
                  <c:x val="0"/>
                  <c:y val="-8.402046524578545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1"/>
              <c:showPercent val="0"/>
              <c:showBubbleSize val="0"/>
              <c:extLst>
                <c:ext xmlns:c15="http://schemas.microsoft.com/office/drawing/2012/chart" uri="{CE6537A1-D6FC-4f65-9D91-7224C49458BB}">
                  <c15:layout>
                    <c:manualLayout>
                      <c:w val="0.22944820529596491"/>
                      <c:h val="5.7316667663830111E-2"/>
                    </c:manualLayout>
                  </c15:layout>
                </c:ext>
                <c:ext xmlns:c16="http://schemas.microsoft.com/office/drawing/2014/chart" uri="{C3380CC4-5D6E-409C-BE32-E72D297353CC}">
                  <c16:uniqueId val="{00000056-BC7B-4F7F-AEDA-42D02182CC7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'F17'!$U$39:$U$79</c:f>
              <c:numCache>
                <c:formatCode>0.0</c:formatCode>
                <c:ptCount val="41"/>
                <c:pt idx="0">
                  <c:v>5.0460556690280702</c:v>
                </c:pt>
                <c:pt idx="1">
                  <c:v>6.1484605184744403</c:v>
                </c:pt>
                <c:pt idx="2">
                  <c:v>6.7865555608326504</c:v>
                </c:pt>
                <c:pt idx="3">
                  <c:v>7.2759201430274301</c:v>
                </c:pt>
                <c:pt idx="4">
                  <c:v>7.5518473829338397</c:v>
                </c:pt>
                <c:pt idx="5">
                  <c:v>6.50708179847976</c:v>
                </c:pt>
                <c:pt idx="6">
                  <c:v>5.7423373429278604</c:v>
                </c:pt>
                <c:pt idx="7">
                  <c:v>6.3743024364251601</c:v>
                </c:pt>
                <c:pt idx="8">
                  <c:v>6.6836323653363099</c:v>
                </c:pt>
                <c:pt idx="9">
                  <c:v>10.0444017080256</c:v>
                </c:pt>
                <c:pt idx="10">
                  <c:v>13.044977448800401</c:v>
                </c:pt>
                <c:pt idx="11">
                  <c:v>13.318241792202601</c:v>
                </c:pt>
                <c:pt idx="12">
                  <c:v>13.002314472950401</c:v>
                </c:pt>
                <c:pt idx="13">
                  <c:v>10.9531884359399</c:v>
                </c:pt>
                <c:pt idx="14">
                  <c:v>8.9595924997291299</c:v>
                </c:pt>
                <c:pt idx="15">
                  <c:v>8.2111886499188493</c:v>
                </c:pt>
                <c:pt idx="16">
                  <c:v>9.5367119777176601</c:v>
                </c:pt>
                <c:pt idx="17">
                  <c:v>9.7811609414273093</c:v>
                </c:pt>
                <c:pt idx="18">
                  <c:v>10.2409185132384</c:v>
                </c:pt>
                <c:pt idx="19">
                  <c:v>10.6379729068458</c:v>
                </c:pt>
                <c:pt idx="20">
                  <c:v>9.8802627000609693</c:v>
                </c:pt>
                <c:pt idx="21">
                  <c:v>9.6233537346282798</c:v>
                </c:pt>
                <c:pt idx="22">
                  <c:v>9.7352429445935602</c:v>
                </c:pt>
                <c:pt idx="23">
                  <c:v>10.009778336067599</c:v>
                </c:pt>
                <c:pt idx="24">
                  <c:v>10.1685771672442</c:v>
                </c:pt>
                <c:pt idx="25">
                  <c:v>10.480828492759899</c:v>
                </c:pt>
                <c:pt idx="26">
                  <c:v>8.7501210231258497</c:v>
                </c:pt>
                <c:pt idx="27">
                  <c:v>7.0115999417115003</c:v>
                </c:pt>
                <c:pt idx="28">
                  <c:v>5.7379729642704298</c:v>
                </c:pt>
                <c:pt idx="29">
                  <c:v>2.9285548158204802</c:v>
                </c:pt>
                <c:pt idx="30">
                  <c:v>1.0758364010874599</c:v>
                </c:pt>
                <c:pt idx="31">
                  <c:v>0.95265469987342299</c:v>
                </c:pt>
                <c:pt idx="32">
                  <c:v>1.48705285953432</c:v>
                </c:pt>
                <c:pt idx="33">
                  <c:v>3.6847583073228698</c:v>
                </c:pt>
                <c:pt idx="34">
                  <c:v>6.4493249464639302</c:v>
                </c:pt>
                <c:pt idx="35">
                  <c:v>7.1326300992556897</c:v>
                </c:pt>
                <c:pt idx="36">
                  <c:v>6.3552894211576803</c:v>
                </c:pt>
                <c:pt idx="37">
                  <c:v>6.3526834611171896</c:v>
                </c:pt>
                <c:pt idx="38">
                  <c:v>7.4967355403640701</c:v>
                </c:pt>
                <c:pt idx="39">
                  <c:v>8.4852628380431607</c:v>
                </c:pt>
                <c:pt idx="40">
                  <c:v>10.9601381277682</c:v>
                </c:pt>
              </c:numCache>
            </c:numRef>
          </c:val>
          <c:smooth val="0"/>
          <c:extLst>
            <c:ext xmlns:c16="http://schemas.microsoft.com/office/drawing/2014/chart" uri="{C3380CC4-5D6E-409C-BE32-E72D297353CC}">
              <c16:uniqueId val="{00000057-BC7B-4F7F-AEDA-42D02182CC78}"/>
            </c:ext>
          </c:extLst>
        </c:ser>
        <c:ser>
          <c:idx val="5"/>
          <c:order val="3"/>
          <c:tx>
            <c:strRef>
              <c:f>'F17'!$W$5</c:f>
              <c:strCache>
                <c:ptCount val="1"/>
                <c:pt idx="0">
                  <c:v>Nacional</c:v>
                </c:pt>
              </c:strCache>
            </c:strRef>
          </c:tx>
          <c:spPr>
            <a:ln w="38100" cap="rnd">
              <a:solidFill>
                <a:srgbClr val="95682B"/>
              </a:solidFill>
              <a:prstDash val="dash"/>
              <a:round/>
            </a:ln>
            <a:effectLst/>
          </c:spPr>
          <c:marker>
            <c:symbol val="none"/>
          </c:marker>
          <c:dPt>
            <c:idx val="34"/>
            <c:marker>
              <c:symbol val="circle"/>
              <c:size val="4"/>
              <c:spPr>
                <a:solidFill>
                  <a:srgbClr val="606868"/>
                </a:solidFill>
                <a:ln w="9525">
                  <a:solidFill>
                    <a:srgbClr val="606868"/>
                  </a:solidFill>
                </a:ln>
                <a:effectLst/>
              </c:spPr>
            </c:marker>
            <c:bubble3D val="0"/>
            <c:extLst>
              <c:ext xmlns:c16="http://schemas.microsoft.com/office/drawing/2014/chart" uri="{C3380CC4-5D6E-409C-BE32-E72D297353CC}">
                <c16:uniqueId val="{00000058-BC7B-4F7F-AEDA-42D02182CC78}"/>
              </c:ext>
            </c:extLst>
          </c:dPt>
          <c:dLbls>
            <c:dLbl>
              <c:idx val="40"/>
              <c:layout>
                <c:manualLayout>
                  <c:x val="0"/>
                  <c:y val="-0.1315105185403368"/>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59-BC7B-4F7F-AEDA-42D02182CC7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'F17'!$Y$39:$Y$79</c:f>
              <c:numCache>
                <c:formatCode>0.0</c:formatCode>
                <c:ptCount val="41"/>
                <c:pt idx="0">
                  <c:v>3.78125531959641</c:v>
                </c:pt>
                <c:pt idx="1">
                  <c:v>5.0949026748940103</c:v>
                </c:pt>
                <c:pt idx="2">
                  <c:v>5.70500825277926</c:v>
                </c:pt>
                <c:pt idx="3">
                  <c:v>5.8626357242548703</c:v>
                </c:pt>
                <c:pt idx="4">
                  <c:v>5.6965632963787298</c:v>
                </c:pt>
                <c:pt idx="5">
                  <c:v>4.2043286959509301</c:v>
                </c:pt>
                <c:pt idx="6">
                  <c:v>3.3505533583754601</c:v>
                </c:pt>
                <c:pt idx="7">
                  <c:v>3.8416102660601599</c:v>
                </c:pt>
                <c:pt idx="8">
                  <c:v>4.3182892897902301</c:v>
                </c:pt>
                <c:pt idx="9">
                  <c:v>7.6579718793517797</c:v>
                </c:pt>
                <c:pt idx="10">
                  <c:v>10.3212452281286</c:v>
                </c:pt>
                <c:pt idx="11">
                  <c:v>10.221168988795901</c:v>
                </c:pt>
                <c:pt idx="12">
                  <c:v>9.5607307633978298</c:v>
                </c:pt>
                <c:pt idx="13">
                  <c:v>7.7905223586772996</c:v>
                </c:pt>
                <c:pt idx="14">
                  <c:v>6.0896139111913401</c:v>
                </c:pt>
                <c:pt idx="15">
                  <c:v>5.8685491309956799</c:v>
                </c:pt>
                <c:pt idx="16">
                  <c:v>7.3643549575412202</c:v>
                </c:pt>
                <c:pt idx="17">
                  <c:v>7.48163819706655</c:v>
                </c:pt>
                <c:pt idx="18">
                  <c:v>7.8988172537649302</c:v>
                </c:pt>
                <c:pt idx="19">
                  <c:v>8.5655551498749603</c:v>
                </c:pt>
                <c:pt idx="20">
                  <c:v>8.4282565512997305</c:v>
                </c:pt>
                <c:pt idx="21">
                  <c:v>8.6693872329718396</c:v>
                </c:pt>
                <c:pt idx="22">
                  <c:v>9.04798378417739</c:v>
                </c:pt>
                <c:pt idx="23">
                  <c:v>9.3160180545292608</c:v>
                </c:pt>
                <c:pt idx="24">
                  <c:v>9.0328481463245698</c:v>
                </c:pt>
                <c:pt idx="25">
                  <c:v>9.1783516548587905</c:v>
                </c:pt>
                <c:pt idx="26">
                  <c:v>8.4420501858642396</c:v>
                </c:pt>
                <c:pt idx="27">
                  <c:v>7.6581740414667596</c:v>
                </c:pt>
                <c:pt idx="28">
                  <c:v>7.0371712645956004</c:v>
                </c:pt>
                <c:pt idx="29">
                  <c:v>5.7658184083183599</c:v>
                </c:pt>
                <c:pt idx="30">
                  <c:v>5.0376681839464004</c:v>
                </c:pt>
                <c:pt idx="31">
                  <c:v>5.37928909640637</c:v>
                </c:pt>
                <c:pt idx="32">
                  <c:v>6.5047580941783396</c:v>
                </c:pt>
                <c:pt idx="33">
                  <c:v>7.7772757853451102</c:v>
                </c:pt>
                <c:pt idx="34">
                  <c:v>8.6620658940403494</c:v>
                </c:pt>
                <c:pt idx="35">
                  <c:v>8.4938684020762203</c:v>
                </c:pt>
                <c:pt idx="36">
                  <c:v>7.7422310452775598</c:v>
                </c:pt>
                <c:pt idx="37">
                  <c:v>7.9677708146821802</c:v>
                </c:pt>
                <c:pt idx="38">
                  <c:v>9.4235846289234306</c:v>
                </c:pt>
                <c:pt idx="39">
                  <c:v>10.407174368988199</c:v>
                </c:pt>
                <c:pt idx="40">
                  <c:v>11.6788321167883</c:v>
                </c:pt>
              </c:numCache>
            </c:numRef>
          </c:val>
          <c:smooth val="0"/>
          <c:extLst>
            <c:ext xmlns:c16="http://schemas.microsoft.com/office/drawing/2014/chart" uri="{C3380CC4-5D6E-409C-BE32-E72D297353CC}">
              <c16:uniqueId val="{0000005A-BC7B-4F7F-AEDA-42D02182CC78}"/>
            </c:ext>
          </c:extLst>
        </c:ser>
        <c:dLbls>
          <c:showLegendKey val="0"/>
          <c:showVal val="0"/>
          <c:showCatName val="0"/>
          <c:showSerName val="0"/>
          <c:showPercent val="0"/>
          <c:showBubbleSize val="0"/>
        </c:dLbls>
        <c:marker val="1"/>
        <c:smooth val="0"/>
        <c:axId val="271797672"/>
        <c:axId val="271800952"/>
        <c:extLst/>
      </c:lineChart>
      <c:catAx>
        <c:axId val="271797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71800952"/>
        <c:crosses val="autoZero"/>
        <c:auto val="1"/>
        <c:lblAlgn val="ctr"/>
        <c:lblOffset val="100"/>
        <c:noMultiLvlLbl val="0"/>
      </c:catAx>
      <c:valAx>
        <c:axId val="271800952"/>
        <c:scaling>
          <c:orientation val="minMax"/>
          <c:max val="1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71797672"/>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3"/>
            <c:invertIfNegative val="0"/>
            <c:bubble3D val="0"/>
            <c:extLst>
              <c:ext xmlns:c16="http://schemas.microsoft.com/office/drawing/2014/chart" uri="{C3380CC4-5D6E-409C-BE32-E72D297353CC}">
                <c16:uniqueId val="{00000000-1949-43D9-A130-1B312A7486DC}"/>
              </c:ext>
            </c:extLst>
          </c:dPt>
          <c:dPt>
            <c:idx val="17"/>
            <c:invertIfNegative val="0"/>
            <c:bubble3D val="0"/>
            <c:extLst>
              <c:ext xmlns:c16="http://schemas.microsoft.com/office/drawing/2014/chart" uri="{C3380CC4-5D6E-409C-BE32-E72D297353CC}">
                <c16:uniqueId val="{00000001-1949-43D9-A130-1B312A7486DC}"/>
              </c:ext>
            </c:extLst>
          </c:dPt>
          <c:dPt>
            <c:idx val="19"/>
            <c:invertIfNegative val="0"/>
            <c:bubble3D val="0"/>
            <c:extLst>
              <c:ext xmlns:c16="http://schemas.microsoft.com/office/drawing/2014/chart" uri="{C3380CC4-5D6E-409C-BE32-E72D297353CC}">
                <c16:uniqueId val="{00000002-1949-43D9-A130-1B312A7486DC}"/>
              </c:ext>
            </c:extLst>
          </c:dPt>
          <c:dPt>
            <c:idx val="20"/>
            <c:invertIfNegative val="0"/>
            <c:bubble3D val="0"/>
            <c:extLst>
              <c:ext xmlns:c16="http://schemas.microsoft.com/office/drawing/2014/chart" uri="{C3380CC4-5D6E-409C-BE32-E72D297353CC}">
                <c16:uniqueId val="{00000003-1949-43D9-A130-1B312A7486DC}"/>
              </c:ext>
            </c:extLst>
          </c:dPt>
          <c:dPt>
            <c:idx val="21"/>
            <c:invertIfNegative val="0"/>
            <c:bubble3D val="0"/>
            <c:spPr>
              <a:solidFill>
                <a:srgbClr val="F5A82B"/>
              </a:solidFill>
              <a:ln>
                <a:noFill/>
              </a:ln>
              <a:effectLst/>
            </c:spPr>
            <c:extLst>
              <c:ext xmlns:c16="http://schemas.microsoft.com/office/drawing/2014/chart" uri="{C3380CC4-5D6E-409C-BE32-E72D297353CC}">
                <c16:uniqueId val="{00000005-1949-43D9-A130-1B312A7486DC}"/>
              </c:ext>
            </c:extLst>
          </c:dPt>
          <c:dPt>
            <c:idx val="22"/>
            <c:invertIfNegative val="0"/>
            <c:bubble3D val="0"/>
            <c:extLst>
              <c:ext xmlns:c16="http://schemas.microsoft.com/office/drawing/2014/chart" uri="{C3380CC4-5D6E-409C-BE32-E72D297353CC}">
                <c16:uniqueId val="{00000006-1949-43D9-A130-1B312A7486DC}"/>
              </c:ext>
            </c:extLst>
          </c:dPt>
          <c:dPt>
            <c:idx val="24"/>
            <c:invertIfNegative val="0"/>
            <c:bubble3D val="0"/>
            <c:extLst>
              <c:ext xmlns:c16="http://schemas.microsoft.com/office/drawing/2014/chart" uri="{C3380CC4-5D6E-409C-BE32-E72D297353CC}">
                <c16:uniqueId val="{00000007-1949-43D9-A130-1B312A7486DC}"/>
              </c:ext>
            </c:extLst>
          </c:dPt>
          <c:dPt>
            <c:idx val="28"/>
            <c:invertIfNegative val="0"/>
            <c:bubble3D val="0"/>
            <c:extLst>
              <c:ext xmlns:c16="http://schemas.microsoft.com/office/drawing/2014/chart" uri="{C3380CC4-5D6E-409C-BE32-E72D297353CC}">
                <c16:uniqueId val="{00000008-1949-43D9-A130-1B312A7486DC}"/>
              </c:ext>
            </c:extLst>
          </c:dPt>
          <c:dPt>
            <c:idx val="29"/>
            <c:invertIfNegative val="0"/>
            <c:bubble3D val="0"/>
            <c:extLst>
              <c:ext xmlns:c16="http://schemas.microsoft.com/office/drawing/2014/chart" uri="{C3380CC4-5D6E-409C-BE32-E72D297353CC}">
                <c16:uniqueId val="{00000009-1949-43D9-A130-1B312A7486DC}"/>
              </c:ext>
            </c:extLst>
          </c:dPt>
          <c:dPt>
            <c:idx val="30"/>
            <c:invertIfNegative val="0"/>
            <c:bubble3D val="0"/>
            <c:extLst>
              <c:ext xmlns:c16="http://schemas.microsoft.com/office/drawing/2014/chart" uri="{C3380CC4-5D6E-409C-BE32-E72D297353CC}">
                <c16:uniqueId val="{0000000A-1949-43D9-A130-1B312A7486DC}"/>
              </c:ext>
            </c:extLst>
          </c:dPt>
          <c:dPt>
            <c:idx val="31"/>
            <c:invertIfNegative val="0"/>
            <c:bubble3D val="0"/>
            <c:extLst>
              <c:ext xmlns:c16="http://schemas.microsoft.com/office/drawing/2014/chart" uri="{C3380CC4-5D6E-409C-BE32-E72D297353CC}">
                <c16:uniqueId val="{0000000B-1949-43D9-A130-1B312A7486DC}"/>
              </c:ext>
            </c:extLst>
          </c:dPt>
          <c:dLbls>
            <c:spPr>
              <a:noFill/>
              <a:ln>
                <a:noFill/>
              </a:ln>
              <a:effectLst/>
            </c:spPr>
            <c:txPr>
              <a:bodyPr rot="0" spcFirstLastPara="1" vertOverflow="ellipsis" vert="horz" wrap="square" anchor="ctr" anchorCtr="1"/>
              <a:lstStyle/>
              <a:p>
                <a:pPr>
                  <a:defRPr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'F18'!$C$7:$C$38</c:f>
              <c:strCache>
                <c:ptCount val="32"/>
                <c:pt idx="0">
                  <c:v>Durango</c:v>
                </c:pt>
                <c:pt idx="1">
                  <c:v>México</c:v>
                </c:pt>
                <c:pt idx="2">
                  <c:v>Puebla</c:v>
                </c:pt>
                <c:pt idx="3">
                  <c:v>San Luis Potosí</c:v>
                </c:pt>
                <c:pt idx="4">
                  <c:v>Morelos</c:v>
                </c:pt>
                <c:pt idx="5">
                  <c:v>Oaxaca</c:v>
                </c:pt>
                <c:pt idx="6">
                  <c:v>Guanajuato</c:v>
                </c:pt>
                <c:pt idx="7">
                  <c:v>Tlaxcala</c:v>
                </c:pt>
                <c:pt idx="8">
                  <c:v>Hidalgo</c:v>
                </c:pt>
                <c:pt idx="9">
                  <c:v>Chiapas</c:v>
                </c:pt>
                <c:pt idx="10">
                  <c:v>Tabasco</c:v>
                </c:pt>
                <c:pt idx="11">
                  <c:v>Nuevo León</c:v>
                </c:pt>
                <c:pt idx="12">
                  <c:v>Chihuahua</c:v>
                </c:pt>
                <c:pt idx="13">
                  <c:v>Sonora</c:v>
                </c:pt>
                <c:pt idx="14">
                  <c:v>Tamaulipas</c:v>
                </c:pt>
                <c:pt idx="15">
                  <c:v>Aguascalientes</c:v>
                </c:pt>
                <c:pt idx="16">
                  <c:v>Yucatán</c:v>
                </c:pt>
                <c:pt idx="17">
                  <c:v>Zacatecas</c:v>
                </c:pt>
                <c:pt idx="18">
                  <c:v>Veracruz</c:v>
                </c:pt>
                <c:pt idx="19">
                  <c:v>Colima</c:v>
                </c:pt>
                <c:pt idx="20">
                  <c:v>Michoacán</c:v>
                </c:pt>
                <c:pt idx="21">
                  <c:v>Jalisco</c:v>
                </c:pt>
                <c:pt idx="22">
                  <c:v>Campeche</c:v>
                </c:pt>
                <c:pt idx="23">
                  <c:v>Querétaro</c:v>
                </c:pt>
                <c:pt idx="24">
                  <c:v>Ciudad de México</c:v>
                </c:pt>
                <c:pt idx="25">
                  <c:v>Coahuila</c:v>
                </c:pt>
                <c:pt idx="26">
                  <c:v>Nayarit</c:v>
                </c:pt>
                <c:pt idx="27">
                  <c:v>Guerrero</c:v>
                </c:pt>
                <c:pt idx="28">
                  <c:v>Baja California</c:v>
                </c:pt>
                <c:pt idx="29">
                  <c:v>Sinaloa</c:v>
                </c:pt>
                <c:pt idx="30">
                  <c:v>Quintana Roo</c:v>
                </c:pt>
                <c:pt idx="31">
                  <c:v>Baja California Sur</c:v>
                </c:pt>
              </c:strCache>
            </c:strRef>
          </c:cat>
          <c:val>
            <c:numRef>
              <c:f>'F18'!$F$7:$F$38</c:f>
              <c:numCache>
                <c:formatCode>0.0</c:formatCode>
                <c:ptCount val="32"/>
                <c:pt idx="0">
                  <c:v>6.4029425011259598</c:v>
                </c:pt>
                <c:pt idx="1">
                  <c:v>6.6855270994639699</c:v>
                </c:pt>
                <c:pt idx="2">
                  <c:v>7.50259067357515</c:v>
                </c:pt>
                <c:pt idx="3">
                  <c:v>7.6816990759895001</c:v>
                </c:pt>
                <c:pt idx="4">
                  <c:v>9.0152861713473307</c:v>
                </c:pt>
                <c:pt idx="5">
                  <c:v>9.2139929742388809</c:v>
                </c:pt>
                <c:pt idx="6">
                  <c:v>9.2353525322740992</c:v>
                </c:pt>
                <c:pt idx="7">
                  <c:v>9.5263397601335704</c:v>
                </c:pt>
                <c:pt idx="8">
                  <c:v>10.4741737880965</c:v>
                </c:pt>
                <c:pt idx="9">
                  <c:v>10.5611510791367</c:v>
                </c:pt>
                <c:pt idx="10">
                  <c:v>10.8609765188222</c:v>
                </c:pt>
                <c:pt idx="11">
                  <c:v>11.1362856162032</c:v>
                </c:pt>
                <c:pt idx="12">
                  <c:v>11.154516916637601</c:v>
                </c:pt>
                <c:pt idx="13">
                  <c:v>11.482663571739399</c:v>
                </c:pt>
                <c:pt idx="14">
                  <c:v>11.622258206977801</c:v>
                </c:pt>
                <c:pt idx="15">
                  <c:v>11.6496413823082</c:v>
                </c:pt>
                <c:pt idx="16">
                  <c:v>11.6972156149433</c:v>
                </c:pt>
                <c:pt idx="17">
                  <c:v>11.707574160518</c:v>
                </c:pt>
                <c:pt idx="18">
                  <c:v>11.777130371449401</c:v>
                </c:pt>
                <c:pt idx="19">
                  <c:v>12.0587207270185</c:v>
                </c:pt>
                <c:pt idx="20">
                  <c:v>12.7618655127413</c:v>
                </c:pt>
                <c:pt idx="21">
                  <c:v>12.7890887527179</c:v>
                </c:pt>
                <c:pt idx="22">
                  <c:v>12.909349786426199</c:v>
                </c:pt>
                <c:pt idx="23">
                  <c:v>12.9153695793818</c:v>
                </c:pt>
                <c:pt idx="24">
                  <c:v>13.0771544593172</c:v>
                </c:pt>
                <c:pt idx="25">
                  <c:v>13.777300393841699</c:v>
                </c:pt>
                <c:pt idx="26">
                  <c:v>15.085221707046299</c:v>
                </c:pt>
                <c:pt idx="27">
                  <c:v>15.263459335624299</c:v>
                </c:pt>
                <c:pt idx="28">
                  <c:v>15.3959533699585</c:v>
                </c:pt>
                <c:pt idx="29">
                  <c:v>16.534962480908401</c:v>
                </c:pt>
                <c:pt idx="30">
                  <c:v>17.140279657194402</c:v>
                </c:pt>
                <c:pt idx="31">
                  <c:v>17.9195238711347</c:v>
                </c:pt>
              </c:numCache>
            </c:numRef>
          </c:val>
          <c:extLst>
            <c:ext xmlns:c16="http://schemas.microsoft.com/office/drawing/2014/chart" uri="{C3380CC4-5D6E-409C-BE32-E72D297353CC}">
              <c16:uniqueId val="{0000000C-1949-43D9-A130-1B312A7486DC}"/>
            </c:ext>
          </c:extLst>
        </c:ser>
        <c:dLbls>
          <c:showLegendKey val="0"/>
          <c:showVal val="0"/>
          <c:showCatName val="0"/>
          <c:showSerName val="0"/>
          <c:showPercent val="0"/>
          <c:showBubbleSize val="0"/>
        </c:dLbls>
        <c:gapWidth val="50"/>
        <c:axId val="527106960"/>
        <c:axId val="527092200"/>
      </c:barChart>
      <c:scatterChart>
        <c:scatterStyle val="lineMarker"/>
        <c:varyColors val="0"/>
        <c:ser>
          <c:idx val="1"/>
          <c:order val="1"/>
          <c:tx>
            <c:strRef>
              <c:f>'F18'!$A$42</c:f>
              <c:strCache>
                <c:ptCount val="1"/>
                <c:pt idx="0">
                  <c:v>Promedio Nacional</c:v>
                </c:pt>
              </c:strCache>
            </c:strRef>
          </c:tx>
          <c:spPr>
            <a:ln w="44450">
              <a:solidFill>
                <a:srgbClr val="FAD496"/>
              </a:solidFill>
              <a:prstDash val="sysDash"/>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D-1949-43D9-A130-1B312A7486DC}"/>
                </c:ext>
              </c:extLst>
            </c:dLbl>
            <c:dLbl>
              <c:idx val="1"/>
              <c:layout>
                <c:manualLayout>
                  <c:x val="-5.3398968588842008E-2"/>
                  <c:y val="9.41431163616709E-2"/>
                </c:manualLayout>
              </c:layout>
              <c:spPr>
                <a:solidFill>
                  <a:srgbClr val="FAD496"/>
                </a:solidFill>
                <a:ln>
                  <a:noFill/>
                </a:ln>
                <a:effectLst/>
              </c:spPr>
              <c:txPr>
                <a:bodyPr rot="-5400000" vert="horz" wrap="square" lIns="38100" tIns="19050" rIns="38100" bIns="19050" anchor="ctr">
                  <a:spAutoFit/>
                </a:bodyPr>
                <a:lstStyle/>
                <a:p>
                  <a:pPr>
                    <a:defRPr b="1">
                      <a:solidFill>
                        <a:sysClr val="windowText" lastClr="000000"/>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E-1949-43D9-A130-1B312A7486DC}"/>
                </c:ext>
              </c:extLst>
            </c:dLbl>
            <c:spPr>
              <a:solidFill>
                <a:srgbClr val="956810"/>
              </a:solidFill>
              <a:ln>
                <a:noFill/>
              </a:ln>
              <a:effectLst/>
            </c:spPr>
            <c:txPr>
              <a:bodyPr wrap="square" lIns="38100" tIns="19050" rIns="38100" bIns="19050" anchor="ctr">
                <a:spAutoFit/>
              </a:bodyPr>
              <a:lstStyle/>
              <a:p>
                <a:pPr>
                  <a:defRPr>
                    <a:solidFill>
                      <a:schemeClr val="bg1"/>
                    </a:solidFill>
                  </a:defRPr>
                </a:pPr>
                <a:endParaRPr lang="es-MX"/>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'F18'!$D$42:$D$43</c:f>
              <c:numCache>
                <c:formatCode>0.0</c:formatCode>
                <c:ptCount val="2"/>
                <c:pt idx="0">
                  <c:v>11.7</c:v>
                </c:pt>
                <c:pt idx="1">
                  <c:v>11.7</c:v>
                </c:pt>
              </c:numCache>
            </c:numRef>
          </c:xVal>
          <c:yVal>
            <c:numRef>
              <c:f>'F18'!$C$42:$C$43</c:f>
              <c:numCache>
                <c:formatCode>0.0</c:formatCode>
                <c:ptCount val="2"/>
                <c:pt idx="0">
                  <c:v>0</c:v>
                </c:pt>
                <c:pt idx="1">
                  <c:v>1</c:v>
                </c:pt>
              </c:numCache>
            </c:numRef>
          </c:yVal>
          <c:smooth val="0"/>
          <c:extLst>
            <c:ext xmlns:c16="http://schemas.microsoft.com/office/drawing/2014/chart" uri="{C3380CC4-5D6E-409C-BE32-E72D297353CC}">
              <c16:uniqueId val="{0000000F-1949-43D9-A130-1B312A7486DC}"/>
            </c:ext>
          </c:extLst>
        </c:ser>
        <c:dLbls>
          <c:showLegendKey val="0"/>
          <c:showVal val="0"/>
          <c:showCatName val="0"/>
          <c:showSerName val="0"/>
          <c:showPercent val="0"/>
          <c:showBubbleSize val="0"/>
        </c:dLbls>
        <c:axId val="527108272"/>
        <c:axId val="527113848"/>
      </c:scatterChart>
      <c:valAx>
        <c:axId val="527092200"/>
        <c:scaling>
          <c:orientation val="minMax"/>
        </c:scaling>
        <c:delete val="1"/>
        <c:axPos val="t"/>
        <c:numFmt formatCode="0.0" sourceLinked="1"/>
        <c:majorTickMark val="out"/>
        <c:minorTickMark val="none"/>
        <c:tickLblPos val="nextTo"/>
        <c:crossAx val="527106960"/>
        <c:crosses val="max"/>
        <c:crossBetween val="between"/>
      </c:valAx>
      <c:catAx>
        <c:axId val="527106960"/>
        <c:scaling>
          <c:orientation val="minMax"/>
        </c:scaling>
        <c:delete val="0"/>
        <c:axPos val="l"/>
        <c:numFmt formatCode="General" sourceLinked="1"/>
        <c:majorTickMark val="out"/>
        <c:minorTickMark val="none"/>
        <c:tickLblPos val="low"/>
        <c:crossAx val="527092200"/>
        <c:crosses val="autoZero"/>
        <c:auto val="1"/>
        <c:lblAlgn val="ctr"/>
        <c:lblOffset val="100"/>
        <c:noMultiLvlLbl val="0"/>
      </c:catAx>
      <c:valAx>
        <c:axId val="527113848"/>
        <c:scaling>
          <c:orientation val="minMax"/>
          <c:max val="1"/>
        </c:scaling>
        <c:delete val="1"/>
        <c:axPos val="l"/>
        <c:numFmt formatCode="0.0" sourceLinked="1"/>
        <c:majorTickMark val="out"/>
        <c:minorTickMark val="none"/>
        <c:tickLblPos val="nextTo"/>
        <c:crossAx val="527108272"/>
        <c:crosses val="autoZero"/>
        <c:crossBetween val="midCat"/>
      </c:valAx>
      <c:valAx>
        <c:axId val="527108272"/>
        <c:scaling>
          <c:orientation val="minMax"/>
        </c:scaling>
        <c:delete val="1"/>
        <c:axPos val="b"/>
        <c:numFmt formatCode="0.0" sourceLinked="1"/>
        <c:majorTickMark val="out"/>
        <c:minorTickMark val="none"/>
        <c:tickLblPos val="nextTo"/>
        <c:crossAx val="52711384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2"/>
            <c:invertIfNegative val="0"/>
            <c:bubble3D val="0"/>
            <c:extLst>
              <c:ext xmlns:c16="http://schemas.microsoft.com/office/drawing/2014/chart" uri="{C3380CC4-5D6E-409C-BE32-E72D297353CC}">
                <c16:uniqueId val="{00000000-477A-4510-BB5B-87B8DF698582}"/>
              </c:ext>
            </c:extLst>
          </c:dPt>
          <c:dPt>
            <c:idx val="3"/>
            <c:invertIfNegative val="0"/>
            <c:bubble3D val="0"/>
            <c:extLst>
              <c:ext xmlns:c16="http://schemas.microsoft.com/office/drawing/2014/chart" uri="{C3380CC4-5D6E-409C-BE32-E72D297353CC}">
                <c16:uniqueId val="{00000001-477A-4510-BB5B-87B8DF698582}"/>
              </c:ext>
            </c:extLst>
          </c:dPt>
          <c:dPt>
            <c:idx val="4"/>
            <c:invertIfNegative val="0"/>
            <c:bubble3D val="0"/>
            <c:extLst>
              <c:ext xmlns:c16="http://schemas.microsoft.com/office/drawing/2014/chart" uri="{C3380CC4-5D6E-409C-BE32-E72D297353CC}">
                <c16:uniqueId val="{00000002-477A-4510-BB5B-87B8DF698582}"/>
              </c:ext>
            </c:extLst>
          </c:dPt>
          <c:dPt>
            <c:idx val="5"/>
            <c:invertIfNegative val="0"/>
            <c:bubble3D val="0"/>
            <c:extLst>
              <c:ext xmlns:c16="http://schemas.microsoft.com/office/drawing/2014/chart" uri="{C3380CC4-5D6E-409C-BE32-E72D297353CC}">
                <c16:uniqueId val="{00000003-477A-4510-BB5B-87B8DF698582}"/>
              </c:ext>
            </c:extLst>
          </c:dPt>
          <c:dPt>
            <c:idx val="6"/>
            <c:invertIfNegative val="0"/>
            <c:bubble3D val="0"/>
            <c:extLst>
              <c:ext xmlns:c16="http://schemas.microsoft.com/office/drawing/2014/chart" uri="{C3380CC4-5D6E-409C-BE32-E72D297353CC}">
                <c16:uniqueId val="{00000004-477A-4510-BB5B-87B8DF698582}"/>
              </c:ext>
            </c:extLst>
          </c:dPt>
          <c:dPt>
            <c:idx val="7"/>
            <c:invertIfNegative val="0"/>
            <c:bubble3D val="0"/>
            <c:extLst>
              <c:ext xmlns:c16="http://schemas.microsoft.com/office/drawing/2014/chart" uri="{C3380CC4-5D6E-409C-BE32-E72D297353CC}">
                <c16:uniqueId val="{00000005-477A-4510-BB5B-87B8DF698582}"/>
              </c:ext>
            </c:extLst>
          </c:dPt>
          <c:dPt>
            <c:idx val="8"/>
            <c:invertIfNegative val="0"/>
            <c:bubble3D val="0"/>
            <c:extLst>
              <c:ext xmlns:c16="http://schemas.microsoft.com/office/drawing/2014/chart" uri="{C3380CC4-5D6E-409C-BE32-E72D297353CC}">
                <c16:uniqueId val="{00000006-477A-4510-BB5B-87B8DF698582}"/>
              </c:ext>
            </c:extLst>
          </c:dPt>
          <c:dPt>
            <c:idx val="10"/>
            <c:invertIfNegative val="0"/>
            <c:bubble3D val="0"/>
            <c:extLst>
              <c:ext xmlns:c16="http://schemas.microsoft.com/office/drawing/2014/chart" uri="{C3380CC4-5D6E-409C-BE32-E72D297353CC}">
                <c16:uniqueId val="{00000007-477A-4510-BB5B-87B8DF698582}"/>
              </c:ext>
            </c:extLst>
          </c:dPt>
          <c:dPt>
            <c:idx val="11"/>
            <c:invertIfNegative val="0"/>
            <c:bubble3D val="0"/>
            <c:extLst>
              <c:ext xmlns:c16="http://schemas.microsoft.com/office/drawing/2014/chart" uri="{C3380CC4-5D6E-409C-BE32-E72D297353CC}">
                <c16:uniqueId val="{00000008-477A-4510-BB5B-87B8DF698582}"/>
              </c:ext>
            </c:extLst>
          </c:dPt>
          <c:dPt>
            <c:idx val="12"/>
            <c:invertIfNegative val="0"/>
            <c:bubble3D val="0"/>
            <c:spPr>
              <a:solidFill>
                <a:srgbClr val="FBBB27"/>
              </a:solidFill>
              <a:ln>
                <a:noFill/>
              </a:ln>
              <a:effectLst/>
            </c:spPr>
            <c:extLst>
              <c:ext xmlns:c16="http://schemas.microsoft.com/office/drawing/2014/chart" uri="{C3380CC4-5D6E-409C-BE32-E72D297353CC}">
                <c16:uniqueId val="{0000000A-477A-4510-BB5B-87B8DF698582}"/>
              </c:ext>
            </c:extLst>
          </c:dPt>
          <c:dPt>
            <c:idx val="13"/>
            <c:invertIfNegative val="0"/>
            <c:bubble3D val="0"/>
            <c:spPr>
              <a:solidFill>
                <a:srgbClr val="FBBB27"/>
              </a:solidFill>
              <a:ln>
                <a:noFill/>
              </a:ln>
              <a:effectLst/>
            </c:spPr>
            <c:extLst>
              <c:ext xmlns:c16="http://schemas.microsoft.com/office/drawing/2014/chart" uri="{C3380CC4-5D6E-409C-BE32-E72D297353CC}">
                <c16:uniqueId val="{0000000C-477A-4510-BB5B-87B8DF698582}"/>
              </c:ext>
            </c:extLst>
          </c:dPt>
          <c:dPt>
            <c:idx val="15"/>
            <c:invertIfNegative val="0"/>
            <c:bubble3D val="0"/>
            <c:extLst>
              <c:ext xmlns:c16="http://schemas.microsoft.com/office/drawing/2014/chart" uri="{C3380CC4-5D6E-409C-BE32-E72D297353CC}">
                <c16:uniqueId val="{0000000D-477A-4510-BB5B-87B8DF698582}"/>
              </c:ext>
            </c:extLst>
          </c:dPt>
          <c:dPt>
            <c:idx val="16"/>
            <c:invertIfNegative val="0"/>
            <c:bubble3D val="0"/>
            <c:extLst>
              <c:ext xmlns:c16="http://schemas.microsoft.com/office/drawing/2014/chart" uri="{C3380CC4-5D6E-409C-BE32-E72D297353CC}">
                <c16:uniqueId val="{0000000E-477A-4510-BB5B-87B8DF698582}"/>
              </c:ext>
            </c:extLst>
          </c:dPt>
          <c:dPt>
            <c:idx val="17"/>
            <c:invertIfNegative val="0"/>
            <c:bubble3D val="0"/>
            <c:spPr>
              <a:solidFill>
                <a:srgbClr val="FBBB27"/>
              </a:solidFill>
              <a:ln>
                <a:noFill/>
              </a:ln>
              <a:effectLst/>
            </c:spPr>
            <c:extLst>
              <c:ext xmlns:c16="http://schemas.microsoft.com/office/drawing/2014/chart" uri="{C3380CC4-5D6E-409C-BE32-E72D297353CC}">
                <c16:uniqueId val="{00000010-477A-4510-BB5B-87B8DF698582}"/>
              </c:ext>
            </c:extLst>
          </c:dPt>
          <c:dPt>
            <c:idx val="18"/>
            <c:invertIfNegative val="0"/>
            <c:bubble3D val="0"/>
            <c:extLst>
              <c:ext xmlns:c16="http://schemas.microsoft.com/office/drawing/2014/chart" uri="{C3380CC4-5D6E-409C-BE32-E72D297353CC}">
                <c16:uniqueId val="{00000011-477A-4510-BB5B-87B8DF698582}"/>
              </c:ext>
            </c:extLst>
          </c:dPt>
          <c:dPt>
            <c:idx val="19"/>
            <c:invertIfNegative val="0"/>
            <c:bubble3D val="0"/>
            <c:extLst>
              <c:ext xmlns:c16="http://schemas.microsoft.com/office/drawing/2014/chart" uri="{C3380CC4-5D6E-409C-BE32-E72D297353CC}">
                <c16:uniqueId val="{00000012-477A-4510-BB5B-87B8DF698582}"/>
              </c:ext>
            </c:extLst>
          </c:dPt>
          <c:dPt>
            <c:idx val="20"/>
            <c:invertIfNegative val="0"/>
            <c:bubble3D val="0"/>
            <c:extLst>
              <c:ext xmlns:c16="http://schemas.microsoft.com/office/drawing/2014/chart" uri="{C3380CC4-5D6E-409C-BE32-E72D297353CC}">
                <c16:uniqueId val="{00000013-477A-4510-BB5B-87B8DF698582}"/>
              </c:ext>
            </c:extLst>
          </c:dPt>
          <c:dPt>
            <c:idx val="22"/>
            <c:invertIfNegative val="0"/>
            <c:bubble3D val="0"/>
            <c:spPr>
              <a:solidFill>
                <a:srgbClr val="FBBB27"/>
              </a:solidFill>
              <a:ln>
                <a:noFill/>
              </a:ln>
              <a:effectLst/>
            </c:spPr>
            <c:extLst>
              <c:ext xmlns:c16="http://schemas.microsoft.com/office/drawing/2014/chart" uri="{C3380CC4-5D6E-409C-BE32-E72D297353CC}">
                <c16:uniqueId val="{00000015-477A-4510-BB5B-87B8DF698582}"/>
              </c:ext>
            </c:extLst>
          </c:dPt>
          <c:dPt>
            <c:idx val="24"/>
            <c:invertIfNegative val="0"/>
            <c:bubble3D val="0"/>
            <c:extLst>
              <c:ext xmlns:c16="http://schemas.microsoft.com/office/drawing/2014/chart" uri="{C3380CC4-5D6E-409C-BE32-E72D297353CC}">
                <c16:uniqueId val="{00000016-477A-4510-BB5B-87B8DF698582}"/>
              </c:ext>
            </c:extLst>
          </c:dPt>
          <c:dPt>
            <c:idx val="25"/>
            <c:invertIfNegative val="0"/>
            <c:bubble3D val="0"/>
            <c:extLst>
              <c:ext xmlns:c16="http://schemas.microsoft.com/office/drawing/2014/chart" uri="{C3380CC4-5D6E-409C-BE32-E72D297353CC}">
                <c16:uniqueId val="{00000017-477A-4510-BB5B-87B8DF698582}"/>
              </c:ext>
            </c:extLst>
          </c:dPt>
          <c:dPt>
            <c:idx val="26"/>
            <c:invertIfNegative val="0"/>
            <c:bubble3D val="0"/>
            <c:extLst>
              <c:ext xmlns:c16="http://schemas.microsoft.com/office/drawing/2014/chart" uri="{C3380CC4-5D6E-409C-BE32-E72D297353CC}">
                <c16:uniqueId val="{00000018-477A-4510-BB5B-87B8DF698582}"/>
              </c:ext>
            </c:extLst>
          </c:dPt>
          <c:dPt>
            <c:idx val="28"/>
            <c:invertIfNegative val="0"/>
            <c:bubble3D val="0"/>
            <c:extLst>
              <c:ext xmlns:c16="http://schemas.microsoft.com/office/drawing/2014/chart" uri="{C3380CC4-5D6E-409C-BE32-E72D297353CC}">
                <c16:uniqueId val="{00000019-477A-4510-BB5B-87B8DF698582}"/>
              </c:ext>
            </c:extLst>
          </c:dPt>
          <c:dPt>
            <c:idx val="29"/>
            <c:invertIfNegative val="0"/>
            <c:bubble3D val="0"/>
            <c:extLst>
              <c:ext xmlns:c16="http://schemas.microsoft.com/office/drawing/2014/chart" uri="{C3380CC4-5D6E-409C-BE32-E72D297353CC}">
                <c16:uniqueId val="{0000001A-477A-4510-BB5B-87B8DF698582}"/>
              </c:ext>
            </c:extLst>
          </c:dPt>
          <c:dPt>
            <c:idx val="30"/>
            <c:invertIfNegative val="0"/>
            <c:bubble3D val="0"/>
            <c:extLst>
              <c:ext xmlns:c16="http://schemas.microsoft.com/office/drawing/2014/chart" uri="{C3380CC4-5D6E-409C-BE32-E72D297353CC}">
                <c16:uniqueId val="{0000001B-477A-4510-BB5B-87B8DF698582}"/>
              </c:ext>
            </c:extLst>
          </c:dPt>
          <c:dLbls>
            <c:spPr>
              <a:noFill/>
              <a:ln>
                <a:noFill/>
              </a:ln>
              <a:effectLst/>
            </c:spPr>
            <c:txPr>
              <a:bodyPr rot="0" spcFirstLastPara="1" vertOverflow="ellipsis" vert="horz" wrap="square" anchor="ctr" anchorCtr="1"/>
              <a:lstStyle/>
              <a:p>
                <a:pPr>
                  <a:defRPr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'F19'!$E$41:$E$80</c:f>
              <c:strCache>
                <c:ptCount val="40"/>
                <c:pt idx="0">
                  <c:v>Matamoros, Tamps</c:v>
                </c:pt>
                <c:pt idx="1">
                  <c:v>Guadalupe, Zac</c:v>
                </c:pt>
                <c:pt idx="2">
                  <c:v>Aguascalientes, Ags</c:v>
                </c:pt>
                <c:pt idx="3">
                  <c:v>Hermosillo, Son</c:v>
                </c:pt>
                <c:pt idx="4">
                  <c:v>Mérida, Yuc</c:v>
                </c:pt>
                <c:pt idx="5">
                  <c:v>Villa de Álvarez, Col</c:v>
                </c:pt>
                <c:pt idx="6">
                  <c:v>Uruapan, Mich</c:v>
                </c:pt>
                <c:pt idx="7">
                  <c:v>Zacatecas, Zac</c:v>
                </c:pt>
                <c:pt idx="8">
                  <c:v>Reynosa, Tamps</c:v>
                </c:pt>
                <c:pt idx="9">
                  <c:v>Manzanillo, Col</c:v>
                </c:pt>
                <c:pt idx="10">
                  <c:v>Veracruz, Ver</c:v>
                </c:pt>
                <c:pt idx="11">
                  <c:v>Corregidora, Qro</c:v>
                </c:pt>
                <c:pt idx="12">
                  <c:v>Tlajomulco de Zúñiga, Jal</c:v>
                </c:pt>
                <c:pt idx="13">
                  <c:v>Zapopan, Jal</c:v>
                </c:pt>
                <c:pt idx="14">
                  <c:v>El Marqués, Qro</c:v>
                </c:pt>
                <c:pt idx="15">
                  <c:v>Carmen, Camp</c:v>
                </c:pt>
                <c:pt idx="16">
                  <c:v>Miguel Hidalgo, CDMX</c:v>
                </c:pt>
                <c:pt idx="17">
                  <c:v>San Pedro Tlaquepaque, Jal</c:v>
                </c:pt>
                <c:pt idx="18">
                  <c:v>Campeche, Camp</c:v>
                </c:pt>
                <c:pt idx="19">
                  <c:v>Benito Juárez, CDMX</c:v>
                </c:pt>
                <c:pt idx="20">
                  <c:v>Querétaro, Qro</c:v>
                </c:pt>
                <c:pt idx="21">
                  <c:v>Morelia, Mich</c:v>
                </c:pt>
                <c:pt idx="22">
                  <c:v>Guadalajara, Jal</c:v>
                </c:pt>
                <c:pt idx="23">
                  <c:v>Gustavo A. Madero, CDMX</c:v>
                </c:pt>
                <c:pt idx="24">
                  <c:v>Zihuatanejo de Azueta, Gue</c:v>
                </c:pt>
                <c:pt idx="25">
                  <c:v>Saltillo, Coah</c:v>
                </c:pt>
                <c:pt idx="26">
                  <c:v>Cuauhtémoc, CDMX</c:v>
                </c:pt>
                <c:pt idx="27">
                  <c:v>Iztapalapa, CDMX</c:v>
                </c:pt>
                <c:pt idx="28">
                  <c:v>Torreón, Coah</c:v>
                </c:pt>
                <c:pt idx="29">
                  <c:v>Bahía de Banderas, Nay</c:v>
                </c:pt>
                <c:pt idx="30">
                  <c:v>Mexicali, BC</c:v>
                </c:pt>
                <c:pt idx="31">
                  <c:v>Acapulco de Juárez, Gue</c:v>
                </c:pt>
                <c:pt idx="32">
                  <c:v>Tepic, Nay</c:v>
                </c:pt>
                <c:pt idx="33">
                  <c:v>Tijuana, BC</c:v>
                </c:pt>
                <c:pt idx="34">
                  <c:v>Mazatlán, Sin</c:v>
                </c:pt>
                <c:pt idx="35">
                  <c:v>Solidaridad, Qroo</c:v>
                </c:pt>
                <c:pt idx="36">
                  <c:v>Culiacán, Sin</c:v>
                </c:pt>
                <c:pt idx="37">
                  <c:v>Benito Juárez, Qroo</c:v>
                </c:pt>
                <c:pt idx="38">
                  <c:v>Los Cabos, BCS</c:v>
                </c:pt>
                <c:pt idx="39">
                  <c:v>La Paz, BCS</c:v>
                </c:pt>
              </c:strCache>
            </c:strRef>
          </c:cat>
          <c:val>
            <c:numRef>
              <c:f>'F19'!$H$41:$H$80</c:f>
              <c:numCache>
                <c:formatCode>0.0</c:formatCode>
                <c:ptCount val="40"/>
                <c:pt idx="0">
                  <c:v>11.621159139944901</c:v>
                </c:pt>
                <c:pt idx="1">
                  <c:v>11.6258151562851</c:v>
                </c:pt>
                <c:pt idx="2">
                  <c:v>11.821663414986601</c:v>
                </c:pt>
                <c:pt idx="3">
                  <c:v>11.9020338012031</c:v>
                </c:pt>
                <c:pt idx="4">
                  <c:v>11.9178558997564</c:v>
                </c:pt>
                <c:pt idx="5">
                  <c:v>11.9627355494389</c:v>
                </c:pt>
                <c:pt idx="6">
                  <c:v>12.0705275628964</c:v>
                </c:pt>
                <c:pt idx="7">
                  <c:v>12.103204453136801</c:v>
                </c:pt>
                <c:pt idx="8">
                  <c:v>12.1476659021972</c:v>
                </c:pt>
                <c:pt idx="9">
                  <c:v>12.1734296831573</c:v>
                </c:pt>
                <c:pt idx="10">
                  <c:v>12.2017821212992</c:v>
                </c:pt>
                <c:pt idx="11">
                  <c:v>12.477251219334599</c:v>
                </c:pt>
                <c:pt idx="12">
                  <c:v>12.5735051205814</c:v>
                </c:pt>
                <c:pt idx="13">
                  <c:v>12.8084226844077</c:v>
                </c:pt>
                <c:pt idx="14">
                  <c:v>12.882365763278401</c:v>
                </c:pt>
                <c:pt idx="15">
                  <c:v>12.906831481359699</c:v>
                </c:pt>
                <c:pt idx="16">
                  <c:v>12.9170604056117</c:v>
                </c:pt>
                <c:pt idx="17">
                  <c:v>12.9311484075591</c:v>
                </c:pt>
                <c:pt idx="18">
                  <c:v>12.956330073012801</c:v>
                </c:pt>
                <c:pt idx="19">
                  <c:v>13.086166471277799</c:v>
                </c:pt>
                <c:pt idx="20">
                  <c:v>13.1520413288369</c:v>
                </c:pt>
                <c:pt idx="21">
                  <c:v>13.158605782221001</c:v>
                </c:pt>
                <c:pt idx="22">
                  <c:v>13.215054464809899</c:v>
                </c:pt>
                <c:pt idx="23">
                  <c:v>13.7316233969346</c:v>
                </c:pt>
                <c:pt idx="24">
                  <c:v>13.8203214695752</c:v>
                </c:pt>
                <c:pt idx="25">
                  <c:v>13.8859444562222</c:v>
                </c:pt>
                <c:pt idx="26">
                  <c:v>13.955372265998999</c:v>
                </c:pt>
                <c:pt idx="27">
                  <c:v>14.1666666666667</c:v>
                </c:pt>
                <c:pt idx="28">
                  <c:v>14.1677933537323</c:v>
                </c:pt>
                <c:pt idx="29">
                  <c:v>14.463102361191501</c:v>
                </c:pt>
                <c:pt idx="30">
                  <c:v>15.209754081421799</c:v>
                </c:pt>
                <c:pt idx="31">
                  <c:v>15.429701292281599</c:v>
                </c:pt>
                <c:pt idx="32">
                  <c:v>15.5602204145894</c:v>
                </c:pt>
                <c:pt idx="33">
                  <c:v>15.590870446667999</c:v>
                </c:pt>
                <c:pt idx="34">
                  <c:v>16.181378001701201</c:v>
                </c:pt>
                <c:pt idx="35">
                  <c:v>16.827016207141501</c:v>
                </c:pt>
                <c:pt idx="36">
                  <c:v>16.852671201215099</c:v>
                </c:pt>
                <c:pt idx="37">
                  <c:v>17.316822789682998</c:v>
                </c:pt>
                <c:pt idx="38">
                  <c:v>17.7083333333333</c:v>
                </c:pt>
                <c:pt idx="39">
                  <c:v>18.126339024865299</c:v>
                </c:pt>
              </c:numCache>
            </c:numRef>
          </c:val>
          <c:extLst>
            <c:ext xmlns:c16="http://schemas.microsoft.com/office/drawing/2014/chart" uri="{C3380CC4-5D6E-409C-BE32-E72D297353CC}">
              <c16:uniqueId val="{0000001C-477A-4510-BB5B-87B8DF698582}"/>
            </c:ext>
          </c:extLst>
        </c:ser>
        <c:dLbls>
          <c:showLegendKey val="0"/>
          <c:showVal val="0"/>
          <c:showCatName val="0"/>
          <c:showSerName val="0"/>
          <c:showPercent val="0"/>
          <c:showBubbleSize val="0"/>
        </c:dLbls>
        <c:gapWidth val="50"/>
        <c:axId val="49014272"/>
        <c:axId val="49015808"/>
      </c:barChart>
      <c:scatterChart>
        <c:scatterStyle val="lineMarker"/>
        <c:varyColors val="0"/>
        <c:ser>
          <c:idx val="1"/>
          <c:order val="1"/>
          <c:tx>
            <c:strRef>
              <c:f>'F19'!$E$84</c:f>
              <c:strCache>
                <c:ptCount val="1"/>
                <c:pt idx="0">
                  <c:v>Nacional</c:v>
                </c:pt>
              </c:strCache>
            </c:strRef>
          </c:tx>
          <c:spPr>
            <a:ln w="44450">
              <a:solidFill>
                <a:srgbClr val="FAD496"/>
              </a:solidFill>
              <a:prstDash val="sysDash"/>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D-477A-4510-BB5B-87B8DF698582}"/>
                </c:ext>
              </c:extLst>
            </c:dLbl>
            <c:dLbl>
              <c:idx val="1"/>
              <c:layout>
                <c:manualLayout>
                  <c:x val="-0.18339509056737008"/>
                  <c:y val="0.32855746862247459"/>
                </c:manualLayout>
              </c:layout>
              <c:tx>
                <c:rich>
                  <a:bodyPr rot="-5400000" vert="horz" wrap="square" lIns="38100" tIns="19050" rIns="38100" bIns="19050" anchor="ctr">
                    <a:noAutofit/>
                  </a:bodyPr>
                  <a:lstStyle/>
                  <a:p>
                    <a:pPr>
                      <a:defRPr b="1">
                        <a:solidFill>
                          <a:sysClr val="windowText" lastClr="000000"/>
                        </a:solidFill>
                      </a:defRPr>
                    </a:pPr>
                    <a:r>
                      <a:rPr lang="en-US">
                        <a:solidFill>
                          <a:sysClr val="windowText" lastClr="000000"/>
                        </a:solidFill>
                      </a:rPr>
                      <a:t>Promedio </a:t>
                    </a:r>
                    <a:fld id="{BA1D6844-06FA-45C3-9F46-E7B7C4AF3E6C}" type="SERIESNAME">
                      <a:rPr lang="en-US">
                        <a:solidFill>
                          <a:sysClr val="windowText" lastClr="000000"/>
                        </a:solidFill>
                      </a:rPr>
                      <a:pPr>
                        <a:defRPr b="1">
                          <a:solidFill>
                            <a:sysClr val="windowText" lastClr="000000"/>
                          </a:solidFill>
                        </a:defRPr>
                      </a:pPr>
                      <a:t>[NOMBRE DE LA SERIE]</a:t>
                    </a:fld>
                    <a:r>
                      <a:rPr lang="en-US" baseline="0">
                        <a:solidFill>
                          <a:sysClr val="windowText" lastClr="000000"/>
                        </a:solidFill>
                      </a:rPr>
                      <a:t>, </a:t>
                    </a:r>
                    <a:fld id="{9134DBAB-6F56-4216-AF58-EC9F10DF6F08}" type="XVALUE">
                      <a:rPr lang="en-US" baseline="0">
                        <a:solidFill>
                          <a:sysClr val="windowText" lastClr="000000"/>
                        </a:solidFill>
                      </a:rPr>
                      <a:pPr>
                        <a:defRPr b="1">
                          <a:solidFill>
                            <a:sysClr val="windowText" lastClr="000000"/>
                          </a:solidFill>
                        </a:defRPr>
                      </a:pPr>
                      <a:t>[VALOR DE X]</a:t>
                    </a:fld>
                    <a:endParaRPr lang="en-US" baseline="0">
                      <a:solidFill>
                        <a:sysClr val="windowText" lastClr="000000"/>
                      </a:solidFill>
                    </a:endParaRPr>
                  </a:p>
                </c:rich>
              </c:tx>
              <c:spPr>
                <a:solidFill>
                  <a:srgbClr val="FAD496"/>
                </a:solidFill>
                <a:ln>
                  <a:noFill/>
                </a:ln>
                <a:effectLst/>
              </c:spPr>
              <c:showLegendKey val="0"/>
              <c:showVal val="0"/>
              <c:showCatName val="1"/>
              <c:showSerName val="1"/>
              <c:showPercent val="0"/>
              <c:showBubbleSize val="0"/>
              <c:extLst>
                <c:ext xmlns:c15="http://schemas.microsoft.com/office/drawing/2012/chart" uri="{CE6537A1-D6FC-4f65-9D91-7224C49458BB}">
                  <c15:layout>
                    <c:manualLayout>
                      <c:w val="0.26903804935110326"/>
                      <c:h val="5.912553196140382E-2"/>
                    </c:manualLayout>
                  </c15:layout>
                  <c15:dlblFieldTable/>
                  <c15:showDataLabelsRange val="0"/>
                </c:ext>
                <c:ext xmlns:c16="http://schemas.microsoft.com/office/drawing/2014/chart" uri="{C3380CC4-5D6E-409C-BE32-E72D297353CC}">
                  <c16:uniqueId val="{0000001E-477A-4510-BB5B-87B8DF698582}"/>
                </c:ext>
              </c:extLst>
            </c:dLbl>
            <c:spPr>
              <a:solidFill>
                <a:srgbClr val="FAD496"/>
              </a:solidFill>
              <a:ln>
                <a:noFill/>
              </a:ln>
              <a:effectLst/>
            </c:spPr>
            <c:txPr>
              <a:bodyPr wrap="square" lIns="38100" tIns="19050" rIns="38100" bIns="19050" anchor="ctr">
                <a:spAutoFit/>
              </a:bodyPr>
              <a:lstStyle/>
              <a:p>
                <a:pPr>
                  <a:defRPr>
                    <a:solidFill>
                      <a:sysClr val="windowText" lastClr="000000"/>
                    </a:solidFill>
                  </a:defRPr>
                </a:pPr>
                <a:endParaRPr lang="es-MX"/>
              </a:p>
            </c:tx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'F19'!$H$84:$H$85</c:f>
              <c:numCache>
                <c:formatCode>0.0</c:formatCode>
                <c:ptCount val="2"/>
                <c:pt idx="0">
                  <c:v>11.7</c:v>
                </c:pt>
                <c:pt idx="1">
                  <c:v>11.7</c:v>
                </c:pt>
              </c:numCache>
            </c:numRef>
          </c:xVal>
          <c:yVal>
            <c:numRef>
              <c:f>'F19'!$G$84:$G$85</c:f>
              <c:numCache>
                <c:formatCode>0.0</c:formatCode>
                <c:ptCount val="2"/>
                <c:pt idx="0">
                  <c:v>0</c:v>
                </c:pt>
                <c:pt idx="1">
                  <c:v>1</c:v>
                </c:pt>
              </c:numCache>
            </c:numRef>
          </c:yVal>
          <c:smooth val="0"/>
          <c:extLst>
            <c:ext xmlns:c16="http://schemas.microsoft.com/office/drawing/2014/chart" uri="{C3380CC4-5D6E-409C-BE32-E72D297353CC}">
              <c16:uniqueId val="{0000001F-477A-4510-BB5B-87B8DF698582}"/>
            </c:ext>
          </c:extLst>
        </c:ser>
        <c:dLbls>
          <c:showLegendKey val="0"/>
          <c:showVal val="0"/>
          <c:showCatName val="0"/>
          <c:showSerName val="0"/>
          <c:showPercent val="0"/>
          <c:showBubbleSize val="0"/>
        </c:dLbls>
        <c:axId val="574219672"/>
        <c:axId val="414458776"/>
      </c:scatterChart>
      <c:catAx>
        <c:axId val="49014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0" sourceLinked="1"/>
        <c:majorTickMark val="none"/>
        <c:minorTickMark val="none"/>
        <c:tickLblPos val="nextTo"/>
        <c:crossAx val="49014272"/>
        <c:crosses val="autoZero"/>
        <c:crossBetween val="between"/>
      </c:valAx>
      <c:valAx>
        <c:axId val="414458776"/>
        <c:scaling>
          <c:orientation val="minMax"/>
          <c:max val="1"/>
        </c:scaling>
        <c:delete val="1"/>
        <c:axPos val="r"/>
        <c:numFmt formatCode="0.0" sourceLinked="1"/>
        <c:majorTickMark val="out"/>
        <c:minorTickMark val="none"/>
        <c:tickLblPos val="nextTo"/>
        <c:crossAx val="574219672"/>
        <c:crosses val="max"/>
        <c:crossBetween val="midCat"/>
      </c:valAx>
      <c:valAx>
        <c:axId val="574219672"/>
        <c:scaling>
          <c:orientation val="minMax"/>
        </c:scaling>
        <c:delete val="1"/>
        <c:axPos val="b"/>
        <c:numFmt formatCode="0.0" sourceLinked="1"/>
        <c:majorTickMark val="out"/>
        <c:minorTickMark val="none"/>
        <c:tickLblPos val="nextTo"/>
        <c:crossAx val="41445877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1"/>
          <c:order val="1"/>
          <c:tx>
            <c:strRef>
              <c:f>'F21'!$D$6</c:f>
              <c:strCache>
                <c:ptCount val="1"/>
                <c:pt idx="0">
                  <c:v>Jalisco</c:v>
                </c:pt>
              </c:strCache>
            </c:strRef>
          </c:tx>
          <c:spPr>
            <a:ln w="19050" cap="rnd">
              <a:solidFill>
                <a:srgbClr val="FBBB27"/>
              </a:solidFill>
              <a:round/>
            </a:ln>
            <a:effectLst/>
          </c:spPr>
          <c:marker>
            <c:symbol val="none"/>
          </c:marker>
          <c:cat>
            <c:multiLvlStrRef>
              <c:f>'F21'!$A$7:$B$82</c:f>
              <c:multiLvlStrCache>
                <c:ptCount val="7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pt idx="35">
                    <c:v>IV</c:v>
                  </c:pt>
                  <c:pt idx="36">
                    <c:v>I</c:v>
                  </c:pt>
                  <c:pt idx="37">
                    <c:v>II</c:v>
                  </c:pt>
                  <c:pt idx="38">
                    <c:v>III</c:v>
                  </c:pt>
                  <c:pt idx="39">
                    <c:v>IV</c:v>
                  </c:pt>
                  <c:pt idx="40">
                    <c:v>I</c:v>
                  </c:pt>
                  <c:pt idx="41">
                    <c:v>II</c:v>
                  </c:pt>
                  <c:pt idx="42">
                    <c:v>III</c:v>
                  </c:pt>
                  <c:pt idx="43">
                    <c:v>IV</c:v>
                  </c:pt>
                  <c:pt idx="44">
                    <c:v>I</c:v>
                  </c:pt>
                  <c:pt idx="45">
                    <c:v>II</c:v>
                  </c:pt>
                  <c:pt idx="46">
                    <c:v>III</c:v>
                  </c:pt>
                  <c:pt idx="47">
                    <c:v>IV</c:v>
                  </c:pt>
                  <c:pt idx="48">
                    <c:v>I</c:v>
                  </c:pt>
                  <c:pt idx="49">
                    <c:v>II</c:v>
                  </c:pt>
                  <c:pt idx="50">
                    <c:v>III</c:v>
                  </c:pt>
                  <c:pt idx="51">
                    <c:v>IV</c:v>
                  </c:pt>
                  <c:pt idx="52">
                    <c:v>I</c:v>
                  </c:pt>
                  <c:pt idx="53">
                    <c:v>II</c:v>
                  </c:pt>
                  <c:pt idx="54">
                    <c:v>III</c:v>
                  </c:pt>
                  <c:pt idx="55">
                    <c:v>IV</c:v>
                  </c:pt>
                  <c:pt idx="56">
                    <c:v>I</c:v>
                  </c:pt>
                  <c:pt idx="57">
                    <c:v>II</c:v>
                  </c:pt>
                  <c:pt idx="58">
                    <c:v>III</c:v>
                  </c:pt>
                  <c:pt idx="59">
                    <c:v>IV</c:v>
                  </c:pt>
                  <c:pt idx="60">
                    <c:v>I</c:v>
                  </c:pt>
                  <c:pt idx="61">
                    <c:v>II*</c:v>
                  </c:pt>
                  <c:pt idx="62">
                    <c:v>III</c:v>
                  </c:pt>
                  <c:pt idx="63">
                    <c:v>IV</c:v>
                  </c:pt>
                  <c:pt idx="64">
                    <c:v>I</c:v>
                  </c:pt>
                  <c:pt idx="65">
                    <c:v>II</c:v>
                  </c:pt>
                  <c:pt idx="66">
                    <c:v>III</c:v>
                  </c:pt>
                  <c:pt idx="67">
                    <c:v>IV</c:v>
                  </c:pt>
                  <c:pt idx="68">
                    <c:v>I</c:v>
                  </c:pt>
                  <c:pt idx="69">
                    <c:v>II</c:v>
                  </c:pt>
                  <c:pt idx="70">
                    <c:v>III</c:v>
                  </c:pt>
                  <c:pt idx="71">
                    <c:v>IV</c:v>
                  </c:pt>
                  <c:pt idx="72">
                    <c:v>I</c:v>
                  </c:pt>
                  <c:pt idx="73">
                    <c:v>II</c:v>
                  </c:pt>
                  <c:pt idx="74">
                    <c:v>III</c:v>
                  </c:pt>
                  <c:pt idx="75">
                    <c:v>IV</c:v>
                  </c:pt>
                </c:lvl>
                <c:lvl>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pt idx="60">
                    <c:v>2020*</c:v>
                  </c:pt>
                  <c:pt idx="64">
                    <c:v>2021</c:v>
                  </c:pt>
                  <c:pt idx="68">
                    <c:v>2022</c:v>
                  </c:pt>
                  <c:pt idx="72">
                    <c:v>2023</c:v>
                  </c:pt>
                </c:lvl>
              </c:multiLvlStrCache>
            </c:multiLvlStrRef>
          </c:cat>
          <c:val>
            <c:numRef>
              <c:f>'F21'!$D$7:$D$82</c:f>
              <c:numCache>
                <c:formatCode>0.0</c:formatCode>
                <c:ptCount val="76"/>
                <c:pt idx="0">
                  <c:v>3.7</c:v>
                </c:pt>
                <c:pt idx="1">
                  <c:v>2.9</c:v>
                </c:pt>
                <c:pt idx="2">
                  <c:v>4.2</c:v>
                </c:pt>
                <c:pt idx="3">
                  <c:v>3.4</c:v>
                </c:pt>
                <c:pt idx="4">
                  <c:v>3.9</c:v>
                </c:pt>
                <c:pt idx="5">
                  <c:v>2.7</c:v>
                </c:pt>
                <c:pt idx="6">
                  <c:v>3.9</c:v>
                </c:pt>
                <c:pt idx="7">
                  <c:v>3.7</c:v>
                </c:pt>
                <c:pt idx="8">
                  <c:v>3.4</c:v>
                </c:pt>
                <c:pt idx="9">
                  <c:v>2.9</c:v>
                </c:pt>
                <c:pt idx="10">
                  <c:v>3.4</c:v>
                </c:pt>
                <c:pt idx="11">
                  <c:v>3.2</c:v>
                </c:pt>
                <c:pt idx="12">
                  <c:v>3.5</c:v>
                </c:pt>
                <c:pt idx="13">
                  <c:v>3</c:v>
                </c:pt>
                <c:pt idx="14">
                  <c:v>3.7</c:v>
                </c:pt>
                <c:pt idx="15">
                  <c:v>4</c:v>
                </c:pt>
                <c:pt idx="16">
                  <c:v>5.4</c:v>
                </c:pt>
                <c:pt idx="17">
                  <c:v>4.4000000000000004</c:v>
                </c:pt>
                <c:pt idx="18">
                  <c:v>5.7</c:v>
                </c:pt>
                <c:pt idx="19">
                  <c:v>4.9000000000000004</c:v>
                </c:pt>
                <c:pt idx="20">
                  <c:v>5.2</c:v>
                </c:pt>
                <c:pt idx="21">
                  <c:v>4.9000000000000004</c:v>
                </c:pt>
                <c:pt idx="22">
                  <c:v>5.8</c:v>
                </c:pt>
                <c:pt idx="23">
                  <c:v>5.8</c:v>
                </c:pt>
                <c:pt idx="24">
                  <c:v>4.8</c:v>
                </c:pt>
                <c:pt idx="25">
                  <c:v>5.7</c:v>
                </c:pt>
                <c:pt idx="26">
                  <c:v>5.5</c:v>
                </c:pt>
                <c:pt idx="27">
                  <c:v>5.3</c:v>
                </c:pt>
                <c:pt idx="28">
                  <c:v>4.4000000000000004</c:v>
                </c:pt>
                <c:pt idx="29">
                  <c:v>4.5999999999999996</c:v>
                </c:pt>
                <c:pt idx="30">
                  <c:v>4.9000000000000004</c:v>
                </c:pt>
                <c:pt idx="31">
                  <c:v>5.4</c:v>
                </c:pt>
                <c:pt idx="32">
                  <c:v>4.4000000000000004</c:v>
                </c:pt>
                <c:pt idx="33">
                  <c:v>4.5</c:v>
                </c:pt>
                <c:pt idx="34">
                  <c:v>5.4</c:v>
                </c:pt>
                <c:pt idx="35">
                  <c:v>5.0999999999999996</c:v>
                </c:pt>
                <c:pt idx="36">
                  <c:v>5.0999999999999996</c:v>
                </c:pt>
                <c:pt idx="37">
                  <c:v>5</c:v>
                </c:pt>
                <c:pt idx="38">
                  <c:v>5.7</c:v>
                </c:pt>
                <c:pt idx="39">
                  <c:v>4.9000000000000004</c:v>
                </c:pt>
                <c:pt idx="40">
                  <c:v>4</c:v>
                </c:pt>
                <c:pt idx="41">
                  <c:v>5.3</c:v>
                </c:pt>
                <c:pt idx="42">
                  <c:v>5.2</c:v>
                </c:pt>
                <c:pt idx="43">
                  <c:v>4.3</c:v>
                </c:pt>
                <c:pt idx="44">
                  <c:v>4.2</c:v>
                </c:pt>
                <c:pt idx="45">
                  <c:v>3.7</c:v>
                </c:pt>
                <c:pt idx="46">
                  <c:v>3.5</c:v>
                </c:pt>
                <c:pt idx="47">
                  <c:v>3.3</c:v>
                </c:pt>
                <c:pt idx="48">
                  <c:v>2.7</c:v>
                </c:pt>
                <c:pt idx="49">
                  <c:v>2.6</c:v>
                </c:pt>
                <c:pt idx="50">
                  <c:v>3.1</c:v>
                </c:pt>
                <c:pt idx="51">
                  <c:v>2.9</c:v>
                </c:pt>
                <c:pt idx="52">
                  <c:v>2.2999999999999998</c:v>
                </c:pt>
                <c:pt idx="53">
                  <c:v>3</c:v>
                </c:pt>
                <c:pt idx="54">
                  <c:v>3</c:v>
                </c:pt>
                <c:pt idx="55">
                  <c:v>2.5</c:v>
                </c:pt>
                <c:pt idx="56">
                  <c:v>2.6</c:v>
                </c:pt>
                <c:pt idx="57">
                  <c:v>3</c:v>
                </c:pt>
                <c:pt idx="58">
                  <c:v>3.2</c:v>
                </c:pt>
                <c:pt idx="59">
                  <c:v>3.1</c:v>
                </c:pt>
                <c:pt idx="60">
                  <c:v>2.9</c:v>
                </c:pt>
                <c:pt idx="61">
                  <c:v>4.1598062785689365</c:v>
                </c:pt>
                <c:pt idx="62">
                  <c:v>5</c:v>
                </c:pt>
                <c:pt idx="63">
                  <c:v>4.0999999999999996</c:v>
                </c:pt>
                <c:pt idx="64">
                  <c:v>3.7</c:v>
                </c:pt>
                <c:pt idx="65">
                  <c:v>3.3</c:v>
                </c:pt>
                <c:pt idx="66">
                  <c:v>3.4</c:v>
                </c:pt>
                <c:pt idx="67">
                  <c:v>3.1</c:v>
                </c:pt>
                <c:pt idx="68">
                  <c:v>2.4</c:v>
                </c:pt>
                <c:pt idx="69">
                  <c:v>2.2999999999999998</c:v>
                </c:pt>
                <c:pt idx="70">
                  <c:v>2.8</c:v>
                </c:pt>
                <c:pt idx="71">
                  <c:v>2.4</c:v>
                </c:pt>
                <c:pt idx="72" formatCode="General">
                  <c:v>2.2000000000000002</c:v>
                </c:pt>
              </c:numCache>
            </c:numRef>
          </c:val>
          <c:smooth val="0"/>
          <c:extLst>
            <c:ext xmlns:c16="http://schemas.microsoft.com/office/drawing/2014/chart" uri="{C3380CC4-5D6E-409C-BE32-E72D297353CC}">
              <c16:uniqueId val="{00000000-282B-4902-983F-C9B1F9BA6B84}"/>
            </c:ext>
          </c:extLst>
        </c:ser>
        <c:ser>
          <c:idx val="0"/>
          <c:order val="0"/>
          <c:tx>
            <c:strRef>
              <c:f>'F21'!$C$6</c:f>
              <c:strCache>
                <c:ptCount val="1"/>
                <c:pt idx="0">
                  <c:v>Nacional</c:v>
                </c:pt>
              </c:strCache>
            </c:strRef>
          </c:tx>
          <c:spPr>
            <a:ln w="19050" cap="rnd">
              <a:solidFill>
                <a:srgbClr val="95682B"/>
              </a:solidFill>
              <a:round/>
            </a:ln>
            <a:effectLst/>
          </c:spPr>
          <c:marker>
            <c:symbol val="none"/>
          </c:marker>
          <c:cat>
            <c:multiLvlStrRef>
              <c:f>'F21'!$A$7:$B$82</c:f>
              <c:multiLvlStrCache>
                <c:ptCount val="7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pt idx="35">
                    <c:v>IV</c:v>
                  </c:pt>
                  <c:pt idx="36">
                    <c:v>I</c:v>
                  </c:pt>
                  <c:pt idx="37">
                    <c:v>II</c:v>
                  </c:pt>
                  <c:pt idx="38">
                    <c:v>III</c:v>
                  </c:pt>
                  <c:pt idx="39">
                    <c:v>IV</c:v>
                  </c:pt>
                  <c:pt idx="40">
                    <c:v>I</c:v>
                  </c:pt>
                  <c:pt idx="41">
                    <c:v>II</c:v>
                  </c:pt>
                  <c:pt idx="42">
                    <c:v>III</c:v>
                  </c:pt>
                  <c:pt idx="43">
                    <c:v>IV</c:v>
                  </c:pt>
                  <c:pt idx="44">
                    <c:v>I</c:v>
                  </c:pt>
                  <c:pt idx="45">
                    <c:v>II</c:v>
                  </c:pt>
                  <c:pt idx="46">
                    <c:v>III</c:v>
                  </c:pt>
                  <c:pt idx="47">
                    <c:v>IV</c:v>
                  </c:pt>
                  <c:pt idx="48">
                    <c:v>I</c:v>
                  </c:pt>
                  <c:pt idx="49">
                    <c:v>II</c:v>
                  </c:pt>
                  <c:pt idx="50">
                    <c:v>III</c:v>
                  </c:pt>
                  <c:pt idx="51">
                    <c:v>IV</c:v>
                  </c:pt>
                  <c:pt idx="52">
                    <c:v>I</c:v>
                  </c:pt>
                  <c:pt idx="53">
                    <c:v>II</c:v>
                  </c:pt>
                  <c:pt idx="54">
                    <c:v>III</c:v>
                  </c:pt>
                  <c:pt idx="55">
                    <c:v>IV</c:v>
                  </c:pt>
                  <c:pt idx="56">
                    <c:v>I</c:v>
                  </c:pt>
                  <c:pt idx="57">
                    <c:v>II</c:v>
                  </c:pt>
                  <c:pt idx="58">
                    <c:v>III</c:v>
                  </c:pt>
                  <c:pt idx="59">
                    <c:v>IV</c:v>
                  </c:pt>
                  <c:pt idx="60">
                    <c:v>I</c:v>
                  </c:pt>
                  <c:pt idx="61">
                    <c:v>II*</c:v>
                  </c:pt>
                  <c:pt idx="62">
                    <c:v>III</c:v>
                  </c:pt>
                  <c:pt idx="63">
                    <c:v>IV</c:v>
                  </c:pt>
                  <c:pt idx="64">
                    <c:v>I</c:v>
                  </c:pt>
                  <c:pt idx="65">
                    <c:v>II</c:v>
                  </c:pt>
                  <c:pt idx="66">
                    <c:v>III</c:v>
                  </c:pt>
                  <c:pt idx="67">
                    <c:v>IV</c:v>
                  </c:pt>
                  <c:pt idx="68">
                    <c:v>I</c:v>
                  </c:pt>
                  <c:pt idx="69">
                    <c:v>II</c:v>
                  </c:pt>
                  <c:pt idx="70">
                    <c:v>III</c:v>
                  </c:pt>
                  <c:pt idx="71">
                    <c:v>IV</c:v>
                  </c:pt>
                  <c:pt idx="72">
                    <c:v>I</c:v>
                  </c:pt>
                  <c:pt idx="73">
                    <c:v>II</c:v>
                  </c:pt>
                  <c:pt idx="74">
                    <c:v>III</c:v>
                  </c:pt>
                  <c:pt idx="75">
                    <c:v>IV</c:v>
                  </c:pt>
                </c:lvl>
                <c:lvl>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pt idx="60">
                    <c:v>2020*</c:v>
                  </c:pt>
                  <c:pt idx="64">
                    <c:v>2021</c:v>
                  </c:pt>
                  <c:pt idx="68">
                    <c:v>2022</c:v>
                  </c:pt>
                  <c:pt idx="72">
                    <c:v>2023</c:v>
                  </c:pt>
                </c:lvl>
              </c:multiLvlStrCache>
            </c:multiLvlStrRef>
          </c:cat>
          <c:val>
            <c:numRef>
              <c:f>'F21'!$C$7:$C$82</c:f>
              <c:numCache>
                <c:formatCode>0.0</c:formatCode>
                <c:ptCount val="76"/>
                <c:pt idx="0">
                  <c:v>3.8</c:v>
                </c:pt>
                <c:pt idx="1">
                  <c:v>3.5</c:v>
                </c:pt>
                <c:pt idx="2">
                  <c:v>3.8</c:v>
                </c:pt>
                <c:pt idx="3">
                  <c:v>3.1</c:v>
                </c:pt>
                <c:pt idx="4">
                  <c:v>3.5</c:v>
                </c:pt>
                <c:pt idx="5">
                  <c:v>3.1</c:v>
                </c:pt>
                <c:pt idx="6">
                  <c:v>4</c:v>
                </c:pt>
                <c:pt idx="7">
                  <c:v>3.6</c:v>
                </c:pt>
                <c:pt idx="8">
                  <c:v>3.9</c:v>
                </c:pt>
                <c:pt idx="9">
                  <c:v>3.3</c:v>
                </c:pt>
                <c:pt idx="10">
                  <c:v>3.8</c:v>
                </c:pt>
                <c:pt idx="11">
                  <c:v>3.5</c:v>
                </c:pt>
                <c:pt idx="12">
                  <c:v>3.9</c:v>
                </c:pt>
                <c:pt idx="13">
                  <c:v>3.4</c:v>
                </c:pt>
                <c:pt idx="14">
                  <c:v>4.0999999999999996</c:v>
                </c:pt>
                <c:pt idx="15">
                  <c:v>4.2</c:v>
                </c:pt>
                <c:pt idx="16">
                  <c:v>5</c:v>
                </c:pt>
                <c:pt idx="17">
                  <c:v>5.0999999999999996</c:v>
                </c:pt>
                <c:pt idx="18">
                  <c:v>6.1</c:v>
                </c:pt>
                <c:pt idx="19">
                  <c:v>5.2</c:v>
                </c:pt>
                <c:pt idx="20">
                  <c:v>5.3</c:v>
                </c:pt>
                <c:pt idx="21">
                  <c:v>5.2</c:v>
                </c:pt>
                <c:pt idx="22">
                  <c:v>5.6</c:v>
                </c:pt>
                <c:pt idx="23">
                  <c:v>5.3</c:v>
                </c:pt>
                <c:pt idx="24">
                  <c:v>5.2</c:v>
                </c:pt>
                <c:pt idx="25">
                  <c:v>5.2</c:v>
                </c:pt>
                <c:pt idx="26">
                  <c:v>5.5</c:v>
                </c:pt>
                <c:pt idx="27">
                  <c:v>4.9000000000000004</c:v>
                </c:pt>
                <c:pt idx="28">
                  <c:v>4.9000000000000004</c:v>
                </c:pt>
                <c:pt idx="29">
                  <c:v>4.8</c:v>
                </c:pt>
                <c:pt idx="30">
                  <c:v>5.0999999999999996</c:v>
                </c:pt>
                <c:pt idx="31">
                  <c:v>4.9000000000000004</c:v>
                </c:pt>
                <c:pt idx="32">
                  <c:v>4.9000000000000004</c:v>
                </c:pt>
                <c:pt idx="33">
                  <c:v>5</c:v>
                </c:pt>
                <c:pt idx="34">
                  <c:v>5.2</c:v>
                </c:pt>
                <c:pt idx="35">
                  <c:v>4.5999999999999996</c:v>
                </c:pt>
                <c:pt idx="36">
                  <c:v>4.8</c:v>
                </c:pt>
                <c:pt idx="37">
                  <c:v>4.9000000000000004</c:v>
                </c:pt>
                <c:pt idx="38">
                  <c:v>5.2</c:v>
                </c:pt>
                <c:pt idx="39">
                  <c:v>4.4000000000000004</c:v>
                </c:pt>
                <c:pt idx="40">
                  <c:v>4.2</c:v>
                </c:pt>
                <c:pt idx="41">
                  <c:v>4.3</c:v>
                </c:pt>
                <c:pt idx="42">
                  <c:v>4.5999999999999996</c:v>
                </c:pt>
                <c:pt idx="43">
                  <c:v>4.2</c:v>
                </c:pt>
                <c:pt idx="44">
                  <c:v>4</c:v>
                </c:pt>
                <c:pt idx="45">
                  <c:v>3.9</c:v>
                </c:pt>
                <c:pt idx="46">
                  <c:v>4</c:v>
                </c:pt>
                <c:pt idx="47">
                  <c:v>3.5</c:v>
                </c:pt>
                <c:pt idx="48">
                  <c:v>3.4</c:v>
                </c:pt>
                <c:pt idx="49">
                  <c:v>3.5</c:v>
                </c:pt>
                <c:pt idx="50">
                  <c:v>3.5</c:v>
                </c:pt>
                <c:pt idx="51">
                  <c:v>3.3</c:v>
                </c:pt>
                <c:pt idx="52">
                  <c:v>3.1</c:v>
                </c:pt>
                <c:pt idx="53">
                  <c:v>3.3</c:v>
                </c:pt>
                <c:pt idx="54">
                  <c:v>3.4</c:v>
                </c:pt>
                <c:pt idx="55">
                  <c:v>3.3</c:v>
                </c:pt>
                <c:pt idx="56">
                  <c:v>3.4</c:v>
                </c:pt>
                <c:pt idx="57">
                  <c:v>3.5</c:v>
                </c:pt>
                <c:pt idx="58">
                  <c:v>3.7</c:v>
                </c:pt>
                <c:pt idx="59">
                  <c:v>3.4</c:v>
                </c:pt>
                <c:pt idx="60">
                  <c:v>3.4</c:v>
                </c:pt>
                <c:pt idx="61">
                  <c:v>4.7904666666670002</c:v>
                </c:pt>
                <c:pt idx="62">
                  <c:v>5.2</c:v>
                </c:pt>
                <c:pt idx="63">
                  <c:v>4.5</c:v>
                </c:pt>
                <c:pt idx="64">
                  <c:v>4.4000000000000004</c:v>
                </c:pt>
                <c:pt idx="65">
                  <c:v>4.2</c:v>
                </c:pt>
                <c:pt idx="66">
                  <c:v>4.2</c:v>
                </c:pt>
                <c:pt idx="67">
                  <c:v>3.7</c:v>
                </c:pt>
                <c:pt idx="68">
                  <c:v>3.5</c:v>
                </c:pt>
                <c:pt idx="69">
                  <c:v>3.2</c:v>
                </c:pt>
                <c:pt idx="70">
                  <c:v>3.4</c:v>
                </c:pt>
                <c:pt idx="71">
                  <c:v>3</c:v>
                </c:pt>
                <c:pt idx="72" formatCode="General">
                  <c:v>2.7</c:v>
                </c:pt>
              </c:numCache>
            </c:numRef>
          </c:val>
          <c:smooth val="0"/>
          <c:extLst>
            <c:ext xmlns:c16="http://schemas.microsoft.com/office/drawing/2014/chart" uri="{C3380CC4-5D6E-409C-BE32-E72D297353CC}">
              <c16:uniqueId val="{00000001-282B-4902-983F-C9B1F9BA6B84}"/>
            </c:ext>
          </c:extLst>
        </c:ser>
        <c:dLbls>
          <c:showLegendKey val="0"/>
          <c:showVal val="0"/>
          <c:showCatName val="0"/>
          <c:showSerName val="0"/>
          <c:showPercent val="0"/>
          <c:showBubbleSize val="0"/>
        </c:dLbls>
        <c:smooth val="0"/>
        <c:axId val="298196847"/>
        <c:axId val="394456927"/>
      </c:lineChart>
      <c:catAx>
        <c:axId val="2981968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94456927"/>
        <c:crosses val="autoZero"/>
        <c:auto val="0"/>
        <c:lblAlgn val="ctr"/>
        <c:lblOffset val="100"/>
        <c:noMultiLvlLbl val="0"/>
      </c:catAx>
      <c:valAx>
        <c:axId val="394456927"/>
        <c:scaling>
          <c:orientation val="minMax"/>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981968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02D3-4E3B-8488-FBD78148E909}"/>
              </c:ext>
            </c:extLst>
          </c:dPt>
          <c:dPt>
            <c:idx val="1"/>
            <c:invertIfNegative val="0"/>
            <c:bubble3D val="0"/>
            <c:spPr>
              <a:solidFill>
                <a:srgbClr val="7C878E"/>
              </a:solidFill>
              <a:ln>
                <a:noFill/>
              </a:ln>
              <a:effectLst/>
            </c:spPr>
            <c:extLst>
              <c:ext xmlns:c16="http://schemas.microsoft.com/office/drawing/2014/chart" uri="{C3380CC4-5D6E-409C-BE32-E72D297353CC}">
                <c16:uniqueId val="{00000003-02D3-4E3B-8488-FBD78148E909}"/>
              </c:ext>
            </c:extLst>
          </c:dPt>
          <c:dPt>
            <c:idx val="2"/>
            <c:invertIfNegative val="0"/>
            <c:bubble3D val="0"/>
            <c:spPr>
              <a:solidFill>
                <a:srgbClr val="7C878E"/>
              </a:solidFill>
              <a:ln>
                <a:noFill/>
              </a:ln>
              <a:effectLst/>
            </c:spPr>
            <c:extLst>
              <c:ext xmlns:c16="http://schemas.microsoft.com/office/drawing/2014/chart" uri="{C3380CC4-5D6E-409C-BE32-E72D297353CC}">
                <c16:uniqueId val="{00000005-02D3-4E3B-8488-FBD78148E909}"/>
              </c:ext>
            </c:extLst>
          </c:dPt>
          <c:dPt>
            <c:idx val="3"/>
            <c:invertIfNegative val="0"/>
            <c:bubble3D val="0"/>
            <c:spPr>
              <a:solidFill>
                <a:srgbClr val="7C878E"/>
              </a:solidFill>
              <a:ln>
                <a:noFill/>
              </a:ln>
              <a:effectLst/>
            </c:spPr>
            <c:extLst>
              <c:ext xmlns:c16="http://schemas.microsoft.com/office/drawing/2014/chart" uri="{C3380CC4-5D6E-409C-BE32-E72D297353CC}">
                <c16:uniqueId val="{00000007-02D3-4E3B-8488-FBD78148E909}"/>
              </c:ext>
            </c:extLst>
          </c:dPt>
          <c:dPt>
            <c:idx val="4"/>
            <c:invertIfNegative val="0"/>
            <c:bubble3D val="0"/>
            <c:spPr>
              <a:solidFill>
                <a:srgbClr val="7C878E"/>
              </a:solidFill>
              <a:ln>
                <a:noFill/>
              </a:ln>
              <a:effectLst/>
            </c:spPr>
            <c:extLst>
              <c:ext xmlns:c16="http://schemas.microsoft.com/office/drawing/2014/chart" uri="{C3380CC4-5D6E-409C-BE32-E72D297353CC}">
                <c16:uniqueId val="{00000009-02D3-4E3B-8488-FBD78148E909}"/>
              </c:ext>
            </c:extLst>
          </c:dPt>
          <c:dPt>
            <c:idx val="5"/>
            <c:invertIfNegative val="0"/>
            <c:bubble3D val="0"/>
            <c:spPr>
              <a:solidFill>
                <a:srgbClr val="7C878E"/>
              </a:solidFill>
              <a:ln>
                <a:noFill/>
              </a:ln>
              <a:effectLst/>
            </c:spPr>
            <c:extLst>
              <c:ext xmlns:c16="http://schemas.microsoft.com/office/drawing/2014/chart" uri="{C3380CC4-5D6E-409C-BE32-E72D297353CC}">
                <c16:uniqueId val="{0000000B-02D3-4E3B-8488-FBD78148E909}"/>
              </c:ext>
            </c:extLst>
          </c:dPt>
          <c:dPt>
            <c:idx val="6"/>
            <c:invertIfNegative val="0"/>
            <c:bubble3D val="0"/>
            <c:spPr>
              <a:solidFill>
                <a:srgbClr val="7C878E"/>
              </a:solidFill>
              <a:ln>
                <a:noFill/>
              </a:ln>
              <a:effectLst/>
            </c:spPr>
            <c:extLst>
              <c:ext xmlns:c16="http://schemas.microsoft.com/office/drawing/2014/chart" uri="{C3380CC4-5D6E-409C-BE32-E72D297353CC}">
                <c16:uniqueId val="{0000000D-02D3-4E3B-8488-FBD78148E909}"/>
              </c:ext>
            </c:extLst>
          </c:dPt>
          <c:dPt>
            <c:idx val="7"/>
            <c:invertIfNegative val="0"/>
            <c:bubble3D val="0"/>
            <c:spPr>
              <a:solidFill>
                <a:srgbClr val="7C878E"/>
              </a:solidFill>
              <a:ln>
                <a:noFill/>
              </a:ln>
              <a:effectLst/>
            </c:spPr>
            <c:extLst>
              <c:ext xmlns:c16="http://schemas.microsoft.com/office/drawing/2014/chart" uri="{C3380CC4-5D6E-409C-BE32-E72D297353CC}">
                <c16:uniqueId val="{0000000F-02D3-4E3B-8488-FBD78148E909}"/>
              </c:ext>
            </c:extLst>
          </c:dPt>
          <c:dPt>
            <c:idx val="8"/>
            <c:invertIfNegative val="0"/>
            <c:bubble3D val="0"/>
            <c:spPr>
              <a:solidFill>
                <a:srgbClr val="7C878E"/>
              </a:solidFill>
              <a:ln>
                <a:noFill/>
              </a:ln>
              <a:effectLst/>
            </c:spPr>
            <c:extLst>
              <c:ext xmlns:c16="http://schemas.microsoft.com/office/drawing/2014/chart" uri="{C3380CC4-5D6E-409C-BE32-E72D297353CC}">
                <c16:uniqueId val="{00000011-02D3-4E3B-8488-FBD78148E909}"/>
              </c:ext>
            </c:extLst>
          </c:dPt>
          <c:dPt>
            <c:idx val="9"/>
            <c:invertIfNegative val="0"/>
            <c:bubble3D val="0"/>
            <c:spPr>
              <a:solidFill>
                <a:srgbClr val="7C878E"/>
              </a:solidFill>
              <a:ln>
                <a:noFill/>
              </a:ln>
              <a:effectLst/>
            </c:spPr>
            <c:extLst>
              <c:ext xmlns:c16="http://schemas.microsoft.com/office/drawing/2014/chart" uri="{C3380CC4-5D6E-409C-BE32-E72D297353CC}">
                <c16:uniqueId val="{00000013-02D3-4E3B-8488-FBD78148E909}"/>
              </c:ext>
            </c:extLst>
          </c:dPt>
          <c:dPt>
            <c:idx val="10"/>
            <c:invertIfNegative val="0"/>
            <c:bubble3D val="0"/>
            <c:spPr>
              <a:solidFill>
                <a:srgbClr val="7C878E"/>
              </a:solidFill>
              <a:ln>
                <a:noFill/>
              </a:ln>
              <a:effectLst/>
            </c:spPr>
            <c:extLst>
              <c:ext xmlns:c16="http://schemas.microsoft.com/office/drawing/2014/chart" uri="{C3380CC4-5D6E-409C-BE32-E72D297353CC}">
                <c16:uniqueId val="{00000015-02D3-4E3B-8488-FBD78148E909}"/>
              </c:ext>
            </c:extLst>
          </c:dPt>
          <c:dPt>
            <c:idx val="11"/>
            <c:invertIfNegative val="0"/>
            <c:bubble3D val="0"/>
            <c:spPr>
              <a:solidFill>
                <a:srgbClr val="FFC000"/>
              </a:solidFill>
              <a:ln>
                <a:noFill/>
              </a:ln>
              <a:effectLst/>
            </c:spPr>
            <c:extLst>
              <c:ext xmlns:c16="http://schemas.microsoft.com/office/drawing/2014/chart" uri="{C3380CC4-5D6E-409C-BE32-E72D297353CC}">
                <c16:uniqueId val="{00000017-02D3-4E3B-8488-FBD78148E909}"/>
              </c:ext>
            </c:extLst>
          </c:dPt>
          <c:dPt>
            <c:idx val="12"/>
            <c:invertIfNegative val="0"/>
            <c:bubble3D val="0"/>
            <c:spPr>
              <a:solidFill>
                <a:srgbClr val="7C878E"/>
              </a:solidFill>
              <a:ln>
                <a:noFill/>
              </a:ln>
              <a:effectLst/>
            </c:spPr>
            <c:extLst>
              <c:ext xmlns:c16="http://schemas.microsoft.com/office/drawing/2014/chart" uri="{C3380CC4-5D6E-409C-BE32-E72D297353CC}">
                <c16:uniqueId val="{00000019-02D3-4E3B-8488-FBD78148E909}"/>
              </c:ext>
            </c:extLst>
          </c:dPt>
          <c:dPt>
            <c:idx val="13"/>
            <c:invertIfNegative val="0"/>
            <c:bubble3D val="0"/>
            <c:spPr>
              <a:solidFill>
                <a:srgbClr val="7C878E"/>
              </a:solidFill>
              <a:ln>
                <a:noFill/>
              </a:ln>
              <a:effectLst/>
            </c:spPr>
            <c:extLst>
              <c:ext xmlns:c16="http://schemas.microsoft.com/office/drawing/2014/chart" uri="{C3380CC4-5D6E-409C-BE32-E72D297353CC}">
                <c16:uniqueId val="{0000001B-02D3-4E3B-8488-FBD78148E909}"/>
              </c:ext>
            </c:extLst>
          </c:dPt>
          <c:dPt>
            <c:idx val="14"/>
            <c:invertIfNegative val="0"/>
            <c:bubble3D val="0"/>
            <c:spPr>
              <a:solidFill>
                <a:srgbClr val="7C878E"/>
              </a:solidFill>
              <a:ln>
                <a:noFill/>
              </a:ln>
              <a:effectLst/>
            </c:spPr>
            <c:extLst>
              <c:ext xmlns:c16="http://schemas.microsoft.com/office/drawing/2014/chart" uri="{C3380CC4-5D6E-409C-BE32-E72D297353CC}">
                <c16:uniqueId val="{0000001D-02D3-4E3B-8488-FBD78148E909}"/>
              </c:ext>
            </c:extLst>
          </c:dPt>
          <c:dPt>
            <c:idx val="15"/>
            <c:invertIfNegative val="0"/>
            <c:bubble3D val="0"/>
            <c:spPr>
              <a:solidFill>
                <a:srgbClr val="7C878E"/>
              </a:solidFill>
              <a:ln>
                <a:noFill/>
              </a:ln>
              <a:effectLst/>
            </c:spPr>
            <c:extLst>
              <c:ext xmlns:c16="http://schemas.microsoft.com/office/drawing/2014/chart" uri="{C3380CC4-5D6E-409C-BE32-E72D297353CC}">
                <c16:uniqueId val="{0000001F-02D3-4E3B-8488-FBD78148E909}"/>
              </c:ext>
            </c:extLst>
          </c:dPt>
          <c:dPt>
            <c:idx val="16"/>
            <c:invertIfNegative val="0"/>
            <c:bubble3D val="0"/>
            <c:spPr>
              <a:solidFill>
                <a:srgbClr val="7C878E"/>
              </a:solidFill>
              <a:ln>
                <a:noFill/>
              </a:ln>
              <a:effectLst/>
            </c:spPr>
            <c:extLst>
              <c:ext xmlns:c16="http://schemas.microsoft.com/office/drawing/2014/chart" uri="{C3380CC4-5D6E-409C-BE32-E72D297353CC}">
                <c16:uniqueId val="{00000021-02D3-4E3B-8488-FBD78148E909}"/>
              </c:ext>
            </c:extLst>
          </c:dPt>
          <c:dPt>
            <c:idx val="17"/>
            <c:invertIfNegative val="0"/>
            <c:bubble3D val="0"/>
            <c:spPr>
              <a:solidFill>
                <a:srgbClr val="7C878E"/>
              </a:solidFill>
              <a:ln>
                <a:noFill/>
              </a:ln>
              <a:effectLst/>
            </c:spPr>
            <c:extLst>
              <c:ext xmlns:c16="http://schemas.microsoft.com/office/drawing/2014/chart" uri="{C3380CC4-5D6E-409C-BE32-E72D297353CC}">
                <c16:uniqueId val="{00000023-02D3-4E3B-8488-FBD78148E909}"/>
              </c:ext>
            </c:extLst>
          </c:dPt>
          <c:dPt>
            <c:idx val="18"/>
            <c:invertIfNegative val="0"/>
            <c:bubble3D val="0"/>
            <c:spPr>
              <a:solidFill>
                <a:srgbClr val="ED7D31">
                  <a:lumMod val="75000"/>
                </a:srgbClr>
              </a:solidFill>
              <a:ln>
                <a:noFill/>
              </a:ln>
              <a:effectLst/>
            </c:spPr>
            <c:extLst>
              <c:ext xmlns:c16="http://schemas.microsoft.com/office/drawing/2014/chart" uri="{C3380CC4-5D6E-409C-BE32-E72D297353CC}">
                <c16:uniqueId val="{00000025-02D3-4E3B-8488-FBD78148E909}"/>
              </c:ext>
            </c:extLst>
          </c:dPt>
          <c:dPt>
            <c:idx val="19"/>
            <c:invertIfNegative val="0"/>
            <c:bubble3D val="0"/>
            <c:spPr>
              <a:solidFill>
                <a:srgbClr val="7C878E"/>
              </a:solidFill>
              <a:ln>
                <a:noFill/>
              </a:ln>
              <a:effectLst/>
            </c:spPr>
            <c:extLst>
              <c:ext xmlns:c16="http://schemas.microsoft.com/office/drawing/2014/chart" uri="{C3380CC4-5D6E-409C-BE32-E72D297353CC}">
                <c16:uniqueId val="{00000027-02D3-4E3B-8488-FBD78148E909}"/>
              </c:ext>
            </c:extLst>
          </c:dPt>
          <c:dPt>
            <c:idx val="20"/>
            <c:invertIfNegative val="0"/>
            <c:bubble3D val="0"/>
            <c:spPr>
              <a:solidFill>
                <a:srgbClr val="7C878E"/>
              </a:solidFill>
              <a:ln>
                <a:noFill/>
              </a:ln>
              <a:effectLst/>
            </c:spPr>
            <c:extLst>
              <c:ext xmlns:c16="http://schemas.microsoft.com/office/drawing/2014/chart" uri="{C3380CC4-5D6E-409C-BE32-E72D297353CC}">
                <c16:uniqueId val="{00000029-02D3-4E3B-8488-FBD78148E909}"/>
              </c:ext>
            </c:extLst>
          </c:dPt>
          <c:dPt>
            <c:idx val="25"/>
            <c:invertIfNegative val="0"/>
            <c:bubble3D val="0"/>
            <c:spPr>
              <a:solidFill>
                <a:srgbClr val="7C878E"/>
              </a:solidFill>
              <a:ln>
                <a:noFill/>
              </a:ln>
              <a:effectLst/>
            </c:spPr>
            <c:extLst>
              <c:ext xmlns:c16="http://schemas.microsoft.com/office/drawing/2014/chart" uri="{C3380CC4-5D6E-409C-BE32-E72D297353CC}">
                <c16:uniqueId val="{0000002B-02D3-4E3B-8488-FBD78148E909}"/>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'F22'!$A$7:$A$39</c:f>
              <c:strCache>
                <c:ptCount val="33"/>
                <c:pt idx="0">
                  <c:v>Oaxaca</c:v>
                </c:pt>
                <c:pt idx="1">
                  <c:v>Morelos</c:v>
                </c:pt>
                <c:pt idx="2">
                  <c:v>Baja California</c:v>
                </c:pt>
                <c:pt idx="3">
                  <c:v>Michoacán</c:v>
                </c:pt>
                <c:pt idx="4">
                  <c:v>Campeche</c:v>
                </c:pt>
                <c:pt idx="5">
                  <c:v>Guerrero</c:v>
                </c:pt>
                <c:pt idx="6">
                  <c:v>Nayarit</c:v>
                </c:pt>
                <c:pt idx="7">
                  <c:v>Yucatán</c:v>
                </c:pt>
                <c:pt idx="8">
                  <c:v>San Luis Potosí</c:v>
                </c:pt>
                <c:pt idx="9">
                  <c:v>Sinaloa</c:v>
                </c:pt>
                <c:pt idx="10">
                  <c:v>Colima</c:v>
                </c:pt>
                <c:pt idx="11">
                  <c:v>Jalisco</c:v>
                </c:pt>
                <c:pt idx="12">
                  <c:v>Puebla</c:v>
                </c:pt>
                <c:pt idx="13">
                  <c:v>Veracruz</c:v>
                </c:pt>
                <c:pt idx="14">
                  <c:v>Chiapas</c:v>
                </c:pt>
                <c:pt idx="15">
                  <c:v>Hidalgo</c:v>
                </c:pt>
                <c:pt idx="16">
                  <c:v>Querétaro</c:v>
                </c:pt>
                <c:pt idx="17">
                  <c:v>Quintana Roo</c:v>
                </c:pt>
                <c:pt idx="18">
                  <c:v>Nacional</c:v>
                </c:pt>
                <c:pt idx="19">
                  <c:v>Baja California Sur</c:v>
                </c:pt>
                <c:pt idx="20">
                  <c:v>Chihuahua</c:v>
                </c:pt>
                <c:pt idx="21">
                  <c:v>Tamaulipas</c:v>
                </c:pt>
                <c:pt idx="22">
                  <c:v>Guanajuato</c:v>
                </c:pt>
                <c:pt idx="23">
                  <c:v>Sonora</c:v>
                </c:pt>
                <c:pt idx="24">
                  <c:v>Aguascalientes</c:v>
                </c:pt>
                <c:pt idx="25">
                  <c:v>Durango</c:v>
                </c:pt>
                <c:pt idx="26">
                  <c:v>Nuevo León</c:v>
                </c:pt>
                <c:pt idx="27">
                  <c:v>Tlaxcala</c:v>
                </c:pt>
                <c:pt idx="28">
                  <c:v>Estado de México</c:v>
                </c:pt>
                <c:pt idx="29">
                  <c:v>Zacatecas</c:v>
                </c:pt>
                <c:pt idx="30">
                  <c:v>Coahuila</c:v>
                </c:pt>
                <c:pt idx="31">
                  <c:v>Ciudad de México</c:v>
                </c:pt>
                <c:pt idx="32">
                  <c:v>Tabasco</c:v>
                </c:pt>
              </c:strCache>
            </c:strRef>
          </c:cat>
          <c:val>
            <c:numRef>
              <c:f>'F22'!$B$7:$B$39</c:f>
              <c:numCache>
                <c:formatCode>0.0</c:formatCode>
                <c:ptCount val="33"/>
                <c:pt idx="0">
                  <c:v>1.4</c:v>
                </c:pt>
                <c:pt idx="1">
                  <c:v>1.5</c:v>
                </c:pt>
                <c:pt idx="2">
                  <c:v>1.7</c:v>
                </c:pt>
                <c:pt idx="3">
                  <c:v>1.7</c:v>
                </c:pt>
                <c:pt idx="4">
                  <c:v>1.8</c:v>
                </c:pt>
                <c:pt idx="5">
                  <c:v>1.8</c:v>
                </c:pt>
                <c:pt idx="6">
                  <c:v>1.9</c:v>
                </c:pt>
                <c:pt idx="7">
                  <c:v>1.9</c:v>
                </c:pt>
                <c:pt idx="8">
                  <c:v>2</c:v>
                </c:pt>
                <c:pt idx="9">
                  <c:v>2</c:v>
                </c:pt>
                <c:pt idx="10">
                  <c:v>2.1</c:v>
                </c:pt>
                <c:pt idx="11">
                  <c:v>2.2000000000000002</c:v>
                </c:pt>
                <c:pt idx="12">
                  <c:v>2.2000000000000002</c:v>
                </c:pt>
                <c:pt idx="13">
                  <c:v>2.4</c:v>
                </c:pt>
                <c:pt idx="14">
                  <c:v>2.5</c:v>
                </c:pt>
                <c:pt idx="15">
                  <c:v>2.5</c:v>
                </c:pt>
                <c:pt idx="16">
                  <c:v>2.5</c:v>
                </c:pt>
                <c:pt idx="17">
                  <c:v>2.5</c:v>
                </c:pt>
                <c:pt idx="18">
                  <c:v>2.7</c:v>
                </c:pt>
                <c:pt idx="19">
                  <c:v>2.8</c:v>
                </c:pt>
                <c:pt idx="20">
                  <c:v>2.8</c:v>
                </c:pt>
                <c:pt idx="21">
                  <c:v>2.8</c:v>
                </c:pt>
                <c:pt idx="22">
                  <c:v>2.9</c:v>
                </c:pt>
                <c:pt idx="23">
                  <c:v>2.9</c:v>
                </c:pt>
                <c:pt idx="24">
                  <c:v>3</c:v>
                </c:pt>
                <c:pt idx="25">
                  <c:v>3</c:v>
                </c:pt>
                <c:pt idx="26">
                  <c:v>3.1</c:v>
                </c:pt>
                <c:pt idx="27">
                  <c:v>3.2</c:v>
                </c:pt>
                <c:pt idx="28">
                  <c:v>3.4</c:v>
                </c:pt>
                <c:pt idx="29">
                  <c:v>3.4</c:v>
                </c:pt>
                <c:pt idx="30">
                  <c:v>3.6</c:v>
                </c:pt>
                <c:pt idx="31">
                  <c:v>3.8</c:v>
                </c:pt>
                <c:pt idx="32">
                  <c:v>3.8</c:v>
                </c:pt>
              </c:numCache>
            </c:numRef>
          </c:val>
          <c:extLst>
            <c:ext xmlns:c16="http://schemas.microsoft.com/office/drawing/2014/chart" uri="{C3380CC4-5D6E-409C-BE32-E72D297353CC}">
              <c16:uniqueId val="{0000002C-02D3-4E3B-8488-FBD78148E909}"/>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chemeClr val="tx1">
                <a:lumMod val="50000"/>
                <a:lumOff val="50000"/>
              </a:schemeClr>
            </a:solidFill>
            <a:ln>
              <a:noFill/>
            </a:ln>
            <a:effectLst/>
          </c:spPr>
          <c:invertIfNegative val="0"/>
          <c:dPt>
            <c:idx val="2"/>
            <c:invertIfNegative val="0"/>
            <c:bubble3D val="0"/>
            <c:spPr>
              <a:solidFill>
                <a:schemeClr val="accent4"/>
              </a:solidFill>
              <a:ln>
                <a:noFill/>
              </a:ln>
              <a:effectLst/>
            </c:spPr>
            <c:extLst>
              <c:ext xmlns:c16="http://schemas.microsoft.com/office/drawing/2014/chart" uri="{C3380CC4-5D6E-409C-BE32-E72D297353CC}">
                <c16:uniqueId val="{00000001-A33A-48B8-A838-DBBDFC8800A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'F2'!$A$7:$A$38</c:f>
              <c:strCache>
                <c:ptCount val="32"/>
                <c:pt idx="0">
                  <c:v>Puebla</c:v>
                </c:pt>
                <c:pt idx="1">
                  <c:v>Guanajuato</c:v>
                </c:pt>
                <c:pt idx="2">
                  <c:v>Jalisco</c:v>
                </c:pt>
                <c:pt idx="3">
                  <c:v>Hidalgo</c:v>
                </c:pt>
                <c:pt idx="4">
                  <c:v>Querétaro</c:v>
                </c:pt>
                <c:pt idx="5">
                  <c:v>Yucatán</c:v>
                </c:pt>
                <c:pt idx="6">
                  <c:v>Tlaxcala</c:v>
                </c:pt>
                <c:pt idx="7">
                  <c:v>Michoacán</c:v>
                </c:pt>
                <c:pt idx="8">
                  <c:v>San Luis Potosí</c:v>
                </c:pt>
                <c:pt idx="9">
                  <c:v>Coahuila</c:v>
                </c:pt>
                <c:pt idx="10">
                  <c:v>Veracruz</c:v>
                </c:pt>
                <c:pt idx="11">
                  <c:v>Baja California</c:v>
                </c:pt>
                <c:pt idx="12">
                  <c:v>Aguascalientes</c:v>
                </c:pt>
                <c:pt idx="13">
                  <c:v>Chiapas</c:v>
                </c:pt>
                <c:pt idx="14">
                  <c:v>Estado de México</c:v>
                </c:pt>
                <c:pt idx="15">
                  <c:v>Tamaulipas</c:v>
                </c:pt>
                <c:pt idx="16">
                  <c:v>Oaxaca</c:v>
                </c:pt>
                <c:pt idx="17">
                  <c:v>Morelos</c:v>
                </c:pt>
                <c:pt idx="18">
                  <c:v>Nuevo León</c:v>
                </c:pt>
                <c:pt idx="19">
                  <c:v>Sinaloa</c:v>
                </c:pt>
                <c:pt idx="20">
                  <c:v>Quintana Roo</c:v>
                </c:pt>
                <c:pt idx="21">
                  <c:v>Guerrero</c:v>
                </c:pt>
                <c:pt idx="22">
                  <c:v>Zacatecas</c:v>
                </c:pt>
                <c:pt idx="23">
                  <c:v>Nayarit</c:v>
                </c:pt>
                <c:pt idx="24">
                  <c:v>Durango</c:v>
                </c:pt>
                <c:pt idx="25">
                  <c:v>Chihuahua</c:v>
                </c:pt>
                <c:pt idx="26">
                  <c:v>Baja California Sur</c:v>
                </c:pt>
                <c:pt idx="27">
                  <c:v>Sonora</c:v>
                </c:pt>
                <c:pt idx="28">
                  <c:v>Ciudad de México</c:v>
                </c:pt>
                <c:pt idx="29">
                  <c:v>Campeche</c:v>
                </c:pt>
                <c:pt idx="30">
                  <c:v>Colima</c:v>
                </c:pt>
                <c:pt idx="31">
                  <c:v>Tabasco</c:v>
                </c:pt>
              </c:strCache>
            </c:strRef>
          </c:cat>
          <c:val>
            <c:numRef>
              <c:f>'F2'!$D$7:$D$38</c:f>
              <c:numCache>
                <c:formatCode>_-* #,##0.0_-;\-* #,##0.0_-;_-* "-"??_-;_-@_-</c:formatCode>
                <c:ptCount val="32"/>
                <c:pt idx="0">
                  <c:v>14995.711306586172</c:v>
                </c:pt>
                <c:pt idx="1">
                  <c:v>15369.858943196085</c:v>
                </c:pt>
                <c:pt idx="2">
                  <c:v>15598.170065802595</c:v>
                </c:pt>
                <c:pt idx="3">
                  <c:v>16608.114163850812</c:v>
                </c:pt>
                <c:pt idx="4">
                  <c:v>16992.655799299715</c:v>
                </c:pt>
                <c:pt idx="5">
                  <c:v>17150.555886988572</c:v>
                </c:pt>
                <c:pt idx="6">
                  <c:v>17379.609820570269</c:v>
                </c:pt>
                <c:pt idx="7">
                  <c:v>17691.929552779769</c:v>
                </c:pt>
                <c:pt idx="8">
                  <c:v>17808.558521111663</c:v>
                </c:pt>
                <c:pt idx="9">
                  <c:v>18470.21182920524</c:v>
                </c:pt>
                <c:pt idx="10">
                  <c:v>18504.297981452335</c:v>
                </c:pt>
                <c:pt idx="11">
                  <c:v>18620.814682065895</c:v>
                </c:pt>
                <c:pt idx="12">
                  <c:v>18624.801282541401</c:v>
                </c:pt>
                <c:pt idx="13">
                  <c:v>18859.462729723939</c:v>
                </c:pt>
                <c:pt idx="14">
                  <c:v>18989.423629997804</c:v>
                </c:pt>
                <c:pt idx="15">
                  <c:v>19130.958768728378</c:v>
                </c:pt>
                <c:pt idx="16">
                  <c:v>19675.032737936781</c:v>
                </c:pt>
                <c:pt idx="17">
                  <c:v>19715.652269315047</c:v>
                </c:pt>
                <c:pt idx="18">
                  <c:v>19833.383542958854</c:v>
                </c:pt>
                <c:pt idx="19">
                  <c:v>19873.893017807073</c:v>
                </c:pt>
                <c:pt idx="20">
                  <c:v>19936.54200652858</c:v>
                </c:pt>
                <c:pt idx="21">
                  <c:v>20101.616385247489</c:v>
                </c:pt>
                <c:pt idx="22">
                  <c:v>20940.674297131318</c:v>
                </c:pt>
                <c:pt idx="23">
                  <c:v>21178.575932287349</c:v>
                </c:pt>
                <c:pt idx="24">
                  <c:v>21330.666468229068</c:v>
                </c:pt>
                <c:pt idx="25">
                  <c:v>21399.790143909366</c:v>
                </c:pt>
                <c:pt idx="26">
                  <c:v>23078.31130557194</c:v>
                </c:pt>
                <c:pt idx="27">
                  <c:v>24504.677436465139</c:v>
                </c:pt>
                <c:pt idx="28">
                  <c:v>24566.682671686169</c:v>
                </c:pt>
                <c:pt idx="29">
                  <c:v>24980.050131252538</c:v>
                </c:pt>
                <c:pt idx="30">
                  <c:v>26040.860249852678</c:v>
                </c:pt>
                <c:pt idx="31">
                  <c:v>26059.887668681986</c:v>
                </c:pt>
              </c:numCache>
            </c:numRef>
          </c:val>
          <c:extLst>
            <c:ext xmlns:c16="http://schemas.microsoft.com/office/drawing/2014/chart" uri="{C3380CC4-5D6E-409C-BE32-E72D297353CC}">
              <c16:uniqueId val="{00000002-A33A-48B8-A838-DBBDFC8800A1}"/>
            </c:ext>
          </c:extLst>
        </c:ser>
        <c:dLbls>
          <c:showLegendKey val="0"/>
          <c:showVal val="0"/>
          <c:showCatName val="0"/>
          <c:showSerName val="0"/>
          <c:showPercent val="0"/>
          <c:showBubbleSize val="0"/>
        </c:dLbls>
        <c:gapWidth val="80"/>
        <c:axId val="1164386416"/>
        <c:axId val="1094324832"/>
      </c:barChart>
      <c:catAx>
        <c:axId val="11643864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094324832"/>
        <c:crosses val="autoZero"/>
        <c:auto val="1"/>
        <c:lblAlgn val="ctr"/>
        <c:lblOffset val="100"/>
        <c:tickLblSkip val="1"/>
        <c:noMultiLvlLbl val="0"/>
      </c:catAx>
      <c:valAx>
        <c:axId val="1094324832"/>
        <c:scaling>
          <c:orientation val="minMax"/>
        </c:scaling>
        <c:delete val="1"/>
        <c:axPos val="b"/>
        <c:numFmt formatCode="_-* #,##0.0_-;\-* #,##0.0_-;_-* &quot;-&quot;??_-;_-@_-" sourceLinked="1"/>
        <c:majorTickMark val="none"/>
        <c:minorTickMark val="none"/>
        <c:tickLblPos val="nextTo"/>
        <c:crossAx val="11643864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93C8-405B-9B9F-EE920EF0F5C2}"/>
              </c:ext>
            </c:extLst>
          </c:dPt>
          <c:dPt>
            <c:idx val="1"/>
            <c:invertIfNegative val="0"/>
            <c:bubble3D val="0"/>
            <c:spPr>
              <a:solidFill>
                <a:srgbClr val="7C878E"/>
              </a:solidFill>
              <a:ln>
                <a:noFill/>
              </a:ln>
              <a:effectLst/>
            </c:spPr>
            <c:extLst>
              <c:ext xmlns:c16="http://schemas.microsoft.com/office/drawing/2014/chart" uri="{C3380CC4-5D6E-409C-BE32-E72D297353CC}">
                <c16:uniqueId val="{00000003-93C8-405B-9B9F-EE920EF0F5C2}"/>
              </c:ext>
            </c:extLst>
          </c:dPt>
          <c:dPt>
            <c:idx val="2"/>
            <c:invertIfNegative val="0"/>
            <c:bubble3D val="0"/>
            <c:spPr>
              <a:solidFill>
                <a:srgbClr val="7C878E"/>
              </a:solidFill>
              <a:ln>
                <a:noFill/>
              </a:ln>
              <a:effectLst/>
            </c:spPr>
            <c:extLst>
              <c:ext xmlns:c16="http://schemas.microsoft.com/office/drawing/2014/chart" uri="{C3380CC4-5D6E-409C-BE32-E72D297353CC}">
                <c16:uniqueId val="{00000005-93C8-405B-9B9F-EE920EF0F5C2}"/>
              </c:ext>
            </c:extLst>
          </c:dPt>
          <c:dPt>
            <c:idx val="3"/>
            <c:invertIfNegative val="0"/>
            <c:bubble3D val="0"/>
            <c:spPr>
              <a:solidFill>
                <a:srgbClr val="7C878E"/>
              </a:solidFill>
              <a:ln>
                <a:noFill/>
              </a:ln>
              <a:effectLst/>
            </c:spPr>
            <c:extLst>
              <c:ext xmlns:c16="http://schemas.microsoft.com/office/drawing/2014/chart" uri="{C3380CC4-5D6E-409C-BE32-E72D297353CC}">
                <c16:uniqueId val="{00000007-93C8-405B-9B9F-EE920EF0F5C2}"/>
              </c:ext>
            </c:extLst>
          </c:dPt>
          <c:dPt>
            <c:idx val="4"/>
            <c:invertIfNegative val="0"/>
            <c:bubble3D val="0"/>
            <c:spPr>
              <a:solidFill>
                <a:srgbClr val="7C878E"/>
              </a:solidFill>
              <a:ln>
                <a:noFill/>
              </a:ln>
              <a:effectLst/>
            </c:spPr>
            <c:extLst>
              <c:ext xmlns:c16="http://schemas.microsoft.com/office/drawing/2014/chart" uri="{C3380CC4-5D6E-409C-BE32-E72D297353CC}">
                <c16:uniqueId val="{00000009-93C8-405B-9B9F-EE920EF0F5C2}"/>
              </c:ext>
            </c:extLst>
          </c:dPt>
          <c:dPt>
            <c:idx val="5"/>
            <c:invertIfNegative val="0"/>
            <c:bubble3D val="0"/>
            <c:spPr>
              <a:solidFill>
                <a:srgbClr val="7C878E"/>
              </a:solidFill>
              <a:ln>
                <a:noFill/>
              </a:ln>
              <a:effectLst/>
            </c:spPr>
            <c:extLst>
              <c:ext xmlns:c16="http://schemas.microsoft.com/office/drawing/2014/chart" uri="{C3380CC4-5D6E-409C-BE32-E72D297353CC}">
                <c16:uniqueId val="{0000000B-93C8-405B-9B9F-EE920EF0F5C2}"/>
              </c:ext>
            </c:extLst>
          </c:dPt>
          <c:dPt>
            <c:idx val="6"/>
            <c:invertIfNegative val="0"/>
            <c:bubble3D val="0"/>
            <c:spPr>
              <a:solidFill>
                <a:srgbClr val="7C878E"/>
              </a:solidFill>
              <a:ln>
                <a:noFill/>
              </a:ln>
              <a:effectLst/>
            </c:spPr>
            <c:extLst>
              <c:ext xmlns:c16="http://schemas.microsoft.com/office/drawing/2014/chart" uri="{C3380CC4-5D6E-409C-BE32-E72D297353CC}">
                <c16:uniqueId val="{0000000D-93C8-405B-9B9F-EE920EF0F5C2}"/>
              </c:ext>
            </c:extLst>
          </c:dPt>
          <c:dPt>
            <c:idx val="7"/>
            <c:invertIfNegative val="0"/>
            <c:bubble3D val="0"/>
            <c:spPr>
              <a:solidFill>
                <a:srgbClr val="7C878E"/>
              </a:solidFill>
              <a:ln>
                <a:noFill/>
              </a:ln>
              <a:effectLst/>
            </c:spPr>
            <c:extLst>
              <c:ext xmlns:c16="http://schemas.microsoft.com/office/drawing/2014/chart" uri="{C3380CC4-5D6E-409C-BE32-E72D297353CC}">
                <c16:uniqueId val="{0000000F-93C8-405B-9B9F-EE920EF0F5C2}"/>
              </c:ext>
            </c:extLst>
          </c:dPt>
          <c:dPt>
            <c:idx val="8"/>
            <c:invertIfNegative val="0"/>
            <c:bubble3D val="0"/>
            <c:spPr>
              <a:solidFill>
                <a:srgbClr val="7C878E"/>
              </a:solidFill>
              <a:ln>
                <a:noFill/>
              </a:ln>
              <a:effectLst/>
            </c:spPr>
            <c:extLst>
              <c:ext xmlns:c16="http://schemas.microsoft.com/office/drawing/2014/chart" uri="{C3380CC4-5D6E-409C-BE32-E72D297353CC}">
                <c16:uniqueId val="{00000011-93C8-405B-9B9F-EE920EF0F5C2}"/>
              </c:ext>
            </c:extLst>
          </c:dPt>
          <c:dPt>
            <c:idx val="9"/>
            <c:invertIfNegative val="0"/>
            <c:bubble3D val="0"/>
            <c:spPr>
              <a:solidFill>
                <a:srgbClr val="7C878E"/>
              </a:solidFill>
              <a:ln>
                <a:noFill/>
              </a:ln>
              <a:effectLst/>
            </c:spPr>
            <c:extLst>
              <c:ext xmlns:c16="http://schemas.microsoft.com/office/drawing/2014/chart" uri="{C3380CC4-5D6E-409C-BE32-E72D297353CC}">
                <c16:uniqueId val="{00000013-93C8-405B-9B9F-EE920EF0F5C2}"/>
              </c:ext>
            </c:extLst>
          </c:dPt>
          <c:dPt>
            <c:idx val="10"/>
            <c:invertIfNegative val="0"/>
            <c:bubble3D val="0"/>
            <c:spPr>
              <a:solidFill>
                <a:srgbClr val="7C878E"/>
              </a:solidFill>
              <a:ln>
                <a:noFill/>
              </a:ln>
              <a:effectLst/>
            </c:spPr>
            <c:extLst>
              <c:ext xmlns:c16="http://schemas.microsoft.com/office/drawing/2014/chart" uri="{C3380CC4-5D6E-409C-BE32-E72D297353CC}">
                <c16:uniqueId val="{00000015-93C8-405B-9B9F-EE920EF0F5C2}"/>
              </c:ext>
            </c:extLst>
          </c:dPt>
          <c:dPt>
            <c:idx val="11"/>
            <c:invertIfNegative val="0"/>
            <c:bubble3D val="0"/>
            <c:spPr>
              <a:solidFill>
                <a:srgbClr val="7C878E"/>
              </a:solidFill>
              <a:ln>
                <a:noFill/>
              </a:ln>
              <a:effectLst/>
            </c:spPr>
            <c:extLst>
              <c:ext xmlns:c16="http://schemas.microsoft.com/office/drawing/2014/chart" uri="{C3380CC4-5D6E-409C-BE32-E72D297353CC}">
                <c16:uniqueId val="{00000017-93C8-405B-9B9F-EE920EF0F5C2}"/>
              </c:ext>
            </c:extLst>
          </c:dPt>
          <c:dPt>
            <c:idx val="12"/>
            <c:invertIfNegative val="0"/>
            <c:bubble3D val="0"/>
            <c:spPr>
              <a:solidFill>
                <a:srgbClr val="FFC000"/>
              </a:solidFill>
              <a:ln>
                <a:noFill/>
              </a:ln>
              <a:effectLst/>
            </c:spPr>
            <c:extLst>
              <c:ext xmlns:c16="http://schemas.microsoft.com/office/drawing/2014/chart" uri="{C3380CC4-5D6E-409C-BE32-E72D297353CC}">
                <c16:uniqueId val="{00000019-93C8-405B-9B9F-EE920EF0F5C2}"/>
              </c:ext>
            </c:extLst>
          </c:dPt>
          <c:dPt>
            <c:idx val="13"/>
            <c:invertIfNegative val="0"/>
            <c:bubble3D val="0"/>
            <c:spPr>
              <a:solidFill>
                <a:srgbClr val="7C878E"/>
              </a:solidFill>
              <a:ln>
                <a:noFill/>
              </a:ln>
              <a:effectLst/>
            </c:spPr>
            <c:extLst>
              <c:ext xmlns:c16="http://schemas.microsoft.com/office/drawing/2014/chart" uri="{C3380CC4-5D6E-409C-BE32-E72D297353CC}">
                <c16:uniqueId val="{0000001B-93C8-405B-9B9F-EE920EF0F5C2}"/>
              </c:ext>
            </c:extLst>
          </c:dPt>
          <c:dPt>
            <c:idx val="14"/>
            <c:invertIfNegative val="0"/>
            <c:bubble3D val="0"/>
            <c:spPr>
              <a:solidFill>
                <a:srgbClr val="7C878E"/>
              </a:solidFill>
              <a:ln>
                <a:noFill/>
              </a:ln>
              <a:effectLst/>
            </c:spPr>
            <c:extLst>
              <c:ext xmlns:c16="http://schemas.microsoft.com/office/drawing/2014/chart" uri="{C3380CC4-5D6E-409C-BE32-E72D297353CC}">
                <c16:uniqueId val="{0000001D-93C8-405B-9B9F-EE920EF0F5C2}"/>
              </c:ext>
            </c:extLst>
          </c:dPt>
          <c:dPt>
            <c:idx val="15"/>
            <c:invertIfNegative val="0"/>
            <c:bubble3D val="0"/>
            <c:spPr>
              <a:solidFill>
                <a:srgbClr val="7C878E"/>
              </a:solidFill>
              <a:ln>
                <a:noFill/>
              </a:ln>
              <a:effectLst/>
            </c:spPr>
            <c:extLst>
              <c:ext xmlns:c16="http://schemas.microsoft.com/office/drawing/2014/chart" uri="{C3380CC4-5D6E-409C-BE32-E72D297353CC}">
                <c16:uniqueId val="{0000001F-93C8-405B-9B9F-EE920EF0F5C2}"/>
              </c:ext>
            </c:extLst>
          </c:dPt>
          <c:dPt>
            <c:idx val="16"/>
            <c:invertIfNegative val="0"/>
            <c:bubble3D val="0"/>
            <c:spPr>
              <a:solidFill>
                <a:srgbClr val="ED7D31">
                  <a:lumMod val="75000"/>
                </a:srgbClr>
              </a:solidFill>
              <a:ln>
                <a:noFill/>
              </a:ln>
              <a:effectLst/>
            </c:spPr>
            <c:extLst>
              <c:ext xmlns:c16="http://schemas.microsoft.com/office/drawing/2014/chart" uri="{C3380CC4-5D6E-409C-BE32-E72D297353CC}">
                <c16:uniqueId val="{00000021-93C8-405B-9B9F-EE920EF0F5C2}"/>
              </c:ext>
            </c:extLst>
          </c:dPt>
          <c:dPt>
            <c:idx val="17"/>
            <c:invertIfNegative val="0"/>
            <c:bubble3D val="0"/>
            <c:spPr>
              <a:solidFill>
                <a:srgbClr val="7C878E"/>
              </a:solidFill>
              <a:ln>
                <a:noFill/>
              </a:ln>
              <a:effectLst/>
            </c:spPr>
            <c:extLst>
              <c:ext xmlns:c16="http://schemas.microsoft.com/office/drawing/2014/chart" uri="{C3380CC4-5D6E-409C-BE32-E72D297353CC}">
                <c16:uniqueId val="{00000023-93C8-405B-9B9F-EE920EF0F5C2}"/>
              </c:ext>
            </c:extLst>
          </c:dPt>
          <c:dPt>
            <c:idx val="20"/>
            <c:invertIfNegative val="0"/>
            <c:bubble3D val="0"/>
            <c:spPr>
              <a:solidFill>
                <a:srgbClr val="7C878E"/>
              </a:solidFill>
              <a:ln>
                <a:noFill/>
              </a:ln>
              <a:effectLst/>
            </c:spPr>
            <c:extLst>
              <c:ext xmlns:c16="http://schemas.microsoft.com/office/drawing/2014/chart" uri="{C3380CC4-5D6E-409C-BE32-E72D297353CC}">
                <c16:uniqueId val="{00000025-93C8-405B-9B9F-EE920EF0F5C2}"/>
              </c:ext>
            </c:extLst>
          </c:dPt>
          <c:dPt>
            <c:idx val="21"/>
            <c:invertIfNegative val="0"/>
            <c:bubble3D val="0"/>
            <c:spPr>
              <a:solidFill>
                <a:srgbClr val="7C878E"/>
              </a:solidFill>
              <a:ln>
                <a:noFill/>
              </a:ln>
              <a:effectLst/>
            </c:spPr>
            <c:extLst>
              <c:ext xmlns:c16="http://schemas.microsoft.com/office/drawing/2014/chart" uri="{C3380CC4-5D6E-409C-BE32-E72D297353CC}">
                <c16:uniqueId val="{00000027-93C8-405B-9B9F-EE920EF0F5C2}"/>
              </c:ext>
            </c:extLst>
          </c:dPt>
          <c:dPt>
            <c:idx val="22"/>
            <c:invertIfNegative val="0"/>
            <c:bubble3D val="0"/>
            <c:spPr>
              <a:solidFill>
                <a:srgbClr val="7C878E"/>
              </a:solidFill>
              <a:ln>
                <a:noFill/>
              </a:ln>
              <a:effectLst/>
            </c:spPr>
            <c:extLst>
              <c:ext xmlns:c16="http://schemas.microsoft.com/office/drawing/2014/chart" uri="{C3380CC4-5D6E-409C-BE32-E72D297353CC}">
                <c16:uniqueId val="{00000029-93C8-405B-9B9F-EE920EF0F5C2}"/>
              </c:ext>
            </c:extLst>
          </c:dPt>
          <c:dPt>
            <c:idx val="23"/>
            <c:invertIfNegative val="0"/>
            <c:bubble3D val="0"/>
            <c:spPr>
              <a:solidFill>
                <a:srgbClr val="7C878E"/>
              </a:solidFill>
              <a:ln>
                <a:noFill/>
              </a:ln>
              <a:effectLst/>
            </c:spPr>
            <c:extLst>
              <c:ext xmlns:c16="http://schemas.microsoft.com/office/drawing/2014/chart" uri="{C3380CC4-5D6E-409C-BE32-E72D297353CC}">
                <c16:uniqueId val="{0000002B-93C8-405B-9B9F-EE920EF0F5C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'F23'!$A$8:$A$40</c:f>
              <c:strCache>
                <c:ptCount val="33"/>
                <c:pt idx="0">
                  <c:v>Chihuahua</c:v>
                </c:pt>
                <c:pt idx="1">
                  <c:v>Coahuila</c:v>
                </c:pt>
                <c:pt idx="2">
                  <c:v>Nuevo León</c:v>
                </c:pt>
                <c:pt idx="3">
                  <c:v>Baja California</c:v>
                </c:pt>
                <c:pt idx="4">
                  <c:v>Baja California Sur</c:v>
                </c:pt>
                <c:pt idx="5">
                  <c:v>Aguascalientes</c:v>
                </c:pt>
                <c:pt idx="6">
                  <c:v>Sonora</c:v>
                </c:pt>
                <c:pt idx="7">
                  <c:v>Querétaro</c:v>
                </c:pt>
                <c:pt idx="8">
                  <c:v>Tamaulipas</c:v>
                </c:pt>
                <c:pt idx="9">
                  <c:v>Ciudad de México</c:v>
                </c:pt>
                <c:pt idx="10">
                  <c:v>Quintana Roo</c:v>
                </c:pt>
                <c:pt idx="11">
                  <c:v>Sinaloa</c:v>
                </c:pt>
                <c:pt idx="12">
                  <c:v>Jalisco</c:v>
                </c:pt>
                <c:pt idx="13">
                  <c:v>Colima</c:v>
                </c:pt>
                <c:pt idx="14">
                  <c:v>Durango</c:v>
                </c:pt>
                <c:pt idx="15">
                  <c:v>San Luis Potosí</c:v>
                </c:pt>
                <c:pt idx="16">
                  <c:v>Nacional</c:v>
                </c:pt>
                <c:pt idx="17">
                  <c:v>Estado de México</c:v>
                </c:pt>
                <c:pt idx="18">
                  <c:v>Guanajuato</c:v>
                </c:pt>
                <c:pt idx="19">
                  <c:v>Nayarit</c:v>
                </c:pt>
                <c:pt idx="20">
                  <c:v>Zacatecas</c:v>
                </c:pt>
                <c:pt idx="21">
                  <c:v>Yucatán</c:v>
                </c:pt>
                <c:pt idx="22">
                  <c:v>Campeche</c:v>
                </c:pt>
                <c:pt idx="23">
                  <c:v>Tabasco</c:v>
                </c:pt>
                <c:pt idx="24">
                  <c:v>Morelos</c:v>
                </c:pt>
                <c:pt idx="25">
                  <c:v>Michoacán</c:v>
                </c:pt>
                <c:pt idx="26">
                  <c:v>Veracruz</c:v>
                </c:pt>
                <c:pt idx="27">
                  <c:v>Puebla</c:v>
                </c:pt>
                <c:pt idx="28">
                  <c:v>Tlaxcala</c:v>
                </c:pt>
                <c:pt idx="29">
                  <c:v>Hidalgo</c:v>
                </c:pt>
                <c:pt idx="30">
                  <c:v>Chiapas</c:v>
                </c:pt>
                <c:pt idx="31">
                  <c:v>Guerrero</c:v>
                </c:pt>
                <c:pt idx="32">
                  <c:v>Oaxaca</c:v>
                </c:pt>
              </c:strCache>
            </c:strRef>
          </c:cat>
          <c:val>
            <c:numRef>
              <c:f>'F23'!$B$8:$B$40</c:f>
              <c:numCache>
                <c:formatCode>General</c:formatCode>
                <c:ptCount val="33"/>
                <c:pt idx="0">
                  <c:v>34.1</c:v>
                </c:pt>
                <c:pt idx="1">
                  <c:v>34.6</c:v>
                </c:pt>
                <c:pt idx="2">
                  <c:v>36.700000000000003</c:v>
                </c:pt>
                <c:pt idx="3">
                  <c:v>37.799999999999997</c:v>
                </c:pt>
                <c:pt idx="4">
                  <c:v>37.799999999999997</c:v>
                </c:pt>
                <c:pt idx="5">
                  <c:v>40.9</c:v>
                </c:pt>
                <c:pt idx="6">
                  <c:v>41.7</c:v>
                </c:pt>
                <c:pt idx="7">
                  <c:v>43.1</c:v>
                </c:pt>
                <c:pt idx="8">
                  <c:v>44.1</c:v>
                </c:pt>
                <c:pt idx="9">
                  <c:v>46.2</c:v>
                </c:pt>
                <c:pt idx="10">
                  <c:v>46.8</c:v>
                </c:pt>
                <c:pt idx="11">
                  <c:v>46.8</c:v>
                </c:pt>
                <c:pt idx="12">
                  <c:v>46.9</c:v>
                </c:pt>
                <c:pt idx="13">
                  <c:v>48.6</c:v>
                </c:pt>
                <c:pt idx="14">
                  <c:v>50.4</c:v>
                </c:pt>
                <c:pt idx="15">
                  <c:v>53.3</c:v>
                </c:pt>
                <c:pt idx="16">
                  <c:v>55.1</c:v>
                </c:pt>
                <c:pt idx="17">
                  <c:v>56.3</c:v>
                </c:pt>
                <c:pt idx="18">
                  <c:v>56.4</c:v>
                </c:pt>
                <c:pt idx="19">
                  <c:v>58.9</c:v>
                </c:pt>
                <c:pt idx="20">
                  <c:v>60.3</c:v>
                </c:pt>
                <c:pt idx="21">
                  <c:v>61</c:v>
                </c:pt>
                <c:pt idx="22">
                  <c:v>61.6</c:v>
                </c:pt>
                <c:pt idx="23">
                  <c:v>62.1</c:v>
                </c:pt>
                <c:pt idx="24">
                  <c:v>64.7</c:v>
                </c:pt>
                <c:pt idx="25">
                  <c:v>67.099999999999994</c:v>
                </c:pt>
                <c:pt idx="26">
                  <c:v>68.400000000000006</c:v>
                </c:pt>
                <c:pt idx="27">
                  <c:v>69.8</c:v>
                </c:pt>
                <c:pt idx="28">
                  <c:v>70.2</c:v>
                </c:pt>
                <c:pt idx="29">
                  <c:v>71.099999999999994</c:v>
                </c:pt>
                <c:pt idx="30">
                  <c:v>73.900000000000006</c:v>
                </c:pt>
                <c:pt idx="31">
                  <c:v>79.3</c:v>
                </c:pt>
                <c:pt idx="32">
                  <c:v>80</c:v>
                </c:pt>
              </c:numCache>
            </c:numRef>
          </c:val>
          <c:extLst>
            <c:ext xmlns:c16="http://schemas.microsoft.com/office/drawing/2014/chart" uri="{C3380CC4-5D6E-409C-BE32-E72D297353CC}">
              <c16:uniqueId val="{0000002C-93C8-405B-9B9F-EE920EF0F5C2}"/>
            </c:ext>
          </c:extLst>
        </c:ser>
        <c:dLbls>
          <c:dLblPos val="outEnd"/>
          <c:showLegendKey val="0"/>
          <c:showVal val="1"/>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General"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'F24'!$C$7</c:f>
              <c:strCache>
                <c:ptCount val="1"/>
                <c:pt idx="0">
                  <c:v>Desocupación</c:v>
                </c:pt>
              </c:strCache>
            </c:strRef>
          </c:tx>
          <c:spPr>
            <a:ln w="19050" cap="rnd">
              <a:solidFill>
                <a:schemeClr val="accent6"/>
              </a:solidFill>
              <a:round/>
            </a:ln>
            <a:effectLst/>
          </c:spPr>
          <c:marker>
            <c:symbol val="none"/>
          </c:marker>
          <c:dLbls>
            <c:dLbl>
              <c:idx val="71"/>
              <c:layout>
                <c:manualLayout>
                  <c:x val="-0.10206951979103877"/>
                  <c:y val="-0.49799852953190099"/>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4207-4C40-A844-8171D0A5D16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'F24'!$A$8:$B$82</c:f>
              <c:multiLvlStrCache>
                <c:ptCount val="7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pt idx="35">
                    <c:v>IV</c:v>
                  </c:pt>
                  <c:pt idx="36">
                    <c:v>I</c:v>
                  </c:pt>
                  <c:pt idx="37">
                    <c:v>II</c:v>
                  </c:pt>
                  <c:pt idx="38">
                    <c:v>III</c:v>
                  </c:pt>
                  <c:pt idx="39">
                    <c:v>IV</c:v>
                  </c:pt>
                  <c:pt idx="40">
                    <c:v>I</c:v>
                  </c:pt>
                  <c:pt idx="41">
                    <c:v>II</c:v>
                  </c:pt>
                  <c:pt idx="42">
                    <c:v>III</c:v>
                  </c:pt>
                  <c:pt idx="43">
                    <c:v>IV</c:v>
                  </c:pt>
                  <c:pt idx="44">
                    <c:v>I</c:v>
                  </c:pt>
                  <c:pt idx="45">
                    <c:v>II</c:v>
                  </c:pt>
                  <c:pt idx="46">
                    <c:v>III</c:v>
                  </c:pt>
                  <c:pt idx="47">
                    <c:v>IV</c:v>
                  </c:pt>
                  <c:pt idx="48">
                    <c:v>I</c:v>
                  </c:pt>
                  <c:pt idx="49">
                    <c:v>II</c:v>
                  </c:pt>
                  <c:pt idx="50">
                    <c:v>III</c:v>
                  </c:pt>
                  <c:pt idx="51">
                    <c:v>IV</c:v>
                  </c:pt>
                  <c:pt idx="52">
                    <c:v>I</c:v>
                  </c:pt>
                  <c:pt idx="53">
                    <c:v>II</c:v>
                  </c:pt>
                  <c:pt idx="54">
                    <c:v>III</c:v>
                  </c:pt>
                  <c:pt idx="55">
                    <c:v>IV</c:v>
                  </c:pt>
                  <c:pt idx="56">
                    <c:v>I</c:v>
                  </c:pt>
                  <c:pt idx="57">
                    <c:v>II</c:v>
                  </c:pt>
                  <c:pt idx="58">
                    <c:v>III</c:v>
                  </c:pt>
                  <c:pt idx="59">
                    <c:v>IV</c:v>
                  </c:pt>
                  <c:pt idx="60">
                    <c:v>I</c:v>
                  </c:pt>
                  <c:pt idx="61">
                    <c:v>III</c:v>
                  </c:pt>
                  <c:pt idx="62">
                    <c:v>IV</c:v>
                  </c:pt>
                  <c:pt idx="63">
                    <c:v>I</c:v>
                  </c:pt>
                  <c:pt idx="64">
                    <c:v>II</c:v>
                  </c:pt>
                  <c:pt idx="65">
                    <c:v>III</c:v>
                  </c:pt>
                  <c:pt idx="66">
                    <c:v>IV</c:v>
                  </c:pt>
                  <c:pt idx="67">
                    <c:v>I</c:v>
                  </c:pt>
                  <c:pt idx="68">
                    <c:v>II</c:v>
                  </c:pt>
                  <c:pt idx="69">
                    <c:v>III</c:v>
                  </c:pt>
                  <c:pt idx="70">
                    <c:v>IV</c:v>
                  </c:pt>
                  <c:pt idx="71">
                    <c:v>I</c:v>
                  </c:pt>
                  <c:pt idx="72">
                    <c:v>II</c:v>
                  </c:pt>
                  <c:pt idx="73">
                    <c:v>III</c:v>
                  </c:pt>
                  <c:pt idx="74">
                    <c:v>IV</c:v>
                  </c:pt>
                </c:lvl>
                <c:lvl>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pt idx="60">
                    <c:v>2020*</c:v>
                  </c:pt>
                  <c:pt idx="63">
                    <c:v>2021</c:v>
                  </c:pt>
                  <c:pt idx="67">
                    <c:v>2022</c:v>
                  </c:pt>
                  <c:pt idx="71">
                    <c:v>2023</c:v>
                  </c:pt>
                </c:lvl>
              </c:multiLvlStrCache>
            </c:multiLvlStrRef>
          </c:cat>
          <c:val>
            <c:numRef>
              <c:f>'F24'!$C$8:$C$82</c:f>
              <c:numCache>
                <c:formatCode>General</c:formatCode>
                <c:ptCount val="75"/>
                <c:pt idx="0">
                  <c:v>3.7</c:v>
                </c:pt>
                <c:pt idx="1">
                  <c:v>2.9</c:v>
                </c:pt>
                <c:pt idx="2">
                  <c:v>4.2</c:v>
                </c:pt>
                <c:pt idx="3">
                  <c:v>3.4</c:v>
                </c:pt>
                <c:pt idx="4">
                  <c:v>3.9</c:v>
                </c:pt>
                <c:pt idx="5">
                  <c:v>2.7</c:v>
                </c:pt>
                <c:pt idx="6">
                  <c:v>3.9</c:v>
                </c:pt>
                <c:pt idx="7">
                  <c:v>3.7</c:v>
                </c:pt>
                <c:pt idx="8">
                  <c:v>3.4</c:v>
                </c:pt>
                <c:pt idx="9">
                  <c:v>2.9</c:v>
                </c:pt>
                <c:pt idx="10">
                  <c:v>3.4</c:v>
                </c:pt>
                <c:pt idx="11">
                  <c:v>3.2</c:v>
                </c:pt>
                <c:pt idx="12">
                  <c:v>3.5</c:v>
                </c:pt>
                <c:pt idx="13">
                  <c:v>3</c:v>
                </c:pt>
                <c:pt idx="14">
                  <c:v>3.7</c:v>
                </c:pt>
                <c:pt idx="15">
                  <c:v>4</c:v>
                </c:pt>
                <c:pt idx="16">
                  <c:v>5.4</c:v>
                </c:pt>
                <c:pt idx="17">
                  <c:v>4.4000000000000004</c:v>
                </c:pt>
                <c:pt idx="18">
                  <c:v>5.7</c:v>
                </c:pt>
                <c:pt idx="19">
                  <c:v>4.9000000000000004</c:v>
                </c:pt>
                <c:pt idx="20">
                  <c:v>5.2</c:v>
                </c:pt>
                <c:pt idx="21">
                  <c:v>4.9000000000000004</c:v>
                </c:pt>
                <c:pt idx="22">
                  <c:v>5.8</c:v>
                </c:pt>
                <c:pt idx="23">
                  <c:v>5.8</c:v>
                </c:pt>
                <c:pt idx="24">
                  <c:v>4.8</c:v>
                </c:pt>
                <c:pt idx="25">
                  <c:v>5.7</c:v>
                </c:pt>
                <c:pt idx="26">
                  <c:v>5.5</c:v>
                </c:pt>
                <c:pt idx="27">
                  <c:v>5.3</c:v>
                </c:pt>
                <c:pt idx="28">
                  <c:v>4.4000000000000004</c:v>
                </c:pt>
                <c:pt idx="29">
                  <c:v>4.5999999999999996</c:v>
                </c:pt>
                <c:pt idx="30">
                  <c:v>4.9000000000000004</c:v>
                </c:pt>
                <c:pt idx="31">
                  <c:v>5.4</c:v>
                </c:pt>
                <c:pt idx="32">
                  <c:v>4.4000000000000004</c:v>
                </c:pt>
                <c:pt idx="33">
                  <c:v>4.5</c:v>
                </c:pt>
                <c:pt idx="34">
                  <c:v>5.4</c:v>
                </c:pt>
                <c:pt idx="35">
                  <c:v>5.0999999999999996</c:v>
                </c:pt>
                <c:pt idx="36">
                  <c:v>5.0999999999999996</c:v>
                </c:pt>
                <c:pt idx="37">
                  <c:v>5</c:v>
                </c:pt>
                <c:pt idx="38">
                  <c:v>5.7</c:v>
                </c:pt>
                <c:pt idx="39">
                  <c:v>4.9000000000000004</c:v>
                </c:pt>
                <c:pt idx="40">
                  <c:v>4</c:v>
                </c:pt>
                <c:pt idx="41">
                  <c:v>5.3</c:v>
                </c:pt>
                <c:pt idx="42">
                  <c:v>5.2</c:v>
                </c:pt>
                <c:pt idx="43">
                  <c:v>4.3</c:v>
                </c:pt>
                <c:pt idx="44">
                  <c:v>4.2</c:v>
                </c:pt>
                <c:pt idx="45">
                  <c:v>3.7</c:v>
                </c:pt>
                <c:pt idx="46">
                  <c:v>3.5</c:v>
                </c:pt>
                <c:pt idx="47">
                  <c:v>3.3</c:v>
                </c:pt>
                <c:pt idx="48">
                  <c:v>2.7</c:v>
                </c:pt>
                <c:pt idx="49">
                  <c:v>2.6</c:v>
                </c:pt>
                <c:pt idx="50">
                  <c:v>3.1</c:v>
                </c:pt>
                <c:pt idx="51">
                  <c:v>2.9</c:v>
                </c:pt>
                <c:pt idx="52">
                  <c:v>2.2999999999999998</c:v>
                </c:pt>
                <c:pt idx="53">
                  <c:v>3</c:v>
                </c:pt>
                <c:pt idx="54">
                  <c:v>3</c:v>
                </c:pt>
                <c:pt idx="55">
                  <c:v>2.5</c:v>
                </c:pt>
                <c:pt idx="56">
                  <c:v>2.6</c:v>
                </c:pt>
                <c:pt idx="57">
                  <c:v>3</c:v>
                </c:pt>
                <c:pt idx="58">
                  <c:v>3.2</c:v>
                </c:pt>
                <c:pt idx="59">
                  <c:v>3.1</c:v>
                </c:pt>
                <c:pt idx="60">
                  <c:v>2.9</c:v>
                </c:pt>
                <c:pt idx="61">
                  <c:v>5</c:v>
                </c:pt>
                <c:pt idx="62">
                  <c:v>4.0999999999999996</c:v>
                </c:pt>
                <c:pt idx="63">
                  <c:v>3.7</c:v>
                </c:pt>
                <c:pt idx="64">
                  <c:v>3.3</c:v>
                </c:pt>
                <c:pt idx="65">
                  <c:v>3.4</c:v>
                </c:pt>
                <c:pt idx="66">
                  <c:v>3.1</c:v>
                </c:pt>
                <c:pt idx="67">
                  <c:v>2.4</c:v>
                </c:pt>
                <c:pt idx="68">
                  <c:v>2.2999999999999998</c:v>
                </c:pt>
                <c:pt idx="69">
                  <c:v>2.8</c:v>
                </c:pt>
                <c:pt idx="70">
                  <c:v>2.4</c:v>
                </c:pt>
                <c:pt idx="71">
                  <c:v>2.2000000000000002</c:v>
                </c:pt>
              </c:numCache>
            </c:numRef>
          </c:val>
          <c:smooth val="0"/>
          <c:extLst>
            <c:ext xmlns:c16="http://schemas.microsoft.com/office/drawing/2014/chart" uri="{C3380CC4-5D6E-409C-BE32-E72D297353CC}">
              <c16:uniqueId val="{00000000-4207-4C40-A844-8171D0A5D16E}"/>
            </c:ext>
          </c:extLst>
        </c:ser>
        <c:ser>
          <c:idx val="1"/>
          <c:order val="1"/>
          <c:tx>
            <c:strRef>
              <c:f>'F24'!$D$7</c:f>
              <c:strCache>
                <c:ptCount val="1"/>
                <c:pt idx="0">
                  <c:v>Subocupación</c:v>
                </c:pt>
              </c:strCache>
            </c:strRef>
          </c:tx>
          <c:spPr>
            <a:ln w="19050" cap="rnd">
              <a:solidFill>
                <a:schemeClr val="accent5"/>
              </a:solidFill>
              <a:round/>
            </a:ln>
            <a:effectLst/>
          </c:spPr>
          <c:marker>
            <c:symbol val="none"/>
          </c:marker>
          <c:dLbls>
            <c:dLbl>
              <c:idx val="71"/>
              <c:layout>
                <c:manualLayout>
                  <c:x val="-0.10419596812001876"/>
                  <c:y val="-0.47494304205357224"/>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4207-4C40-A844-8171D0A5D16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'F24'!$A$8:$B$82</c:f>
              <c:multiLvlStrCache>
                <c:ptCount val="7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pt idx="35">
                    <c:v>IV</c:v>
                  </c:pt>
                  <c:pt idx="36">
                    <c:v>I</c:v>
                  </c:pt>
                  <c:pt idx="37">
                    <c:v>II</c:v>
                  </c:pt>
                  <c:pt idx="38">
                    <c:v>III</c:v>
                  </c:pt>
                  <c:pt idx="39">
                    <c:v>IV</c:v>
                  </c:pt>
                  <c:pt idx="40">
                    <c:v>I</c:v>
                  </c:pt>
                  <c:pt idx="41">
                    <c:v>II</c:v>
                  </c:pt>
                  <c:pt idx="42">
                    <c:v>III</c:v>
                  </c:pt>
                  <c:pt idx="43">
                    <c:v>IV</c:v>
                  </c:pt>
                  <c:pt idx="44">
                    <c:v>I</c:v>
                  </c:pt>
                  <c:pt idx="45">
                    <c:v>II</c:v>
                  </c:pt>
                  <c:pt idx="46">
                    <c:v>III</c:v>
                  </c:pt>
                  <c:pt idx="47">
                    <c:v>IV</c:v>
                  </c:pt>
                  <c:pt idx="48">
                    <c:v>I</c:v>
                  </c:pt>
                  <c:pt idx="49">
                    <c:v>II</c:v>
                  </c:pt>
                  <c:pt idx="50">
                    <c:v>III</c:v>
                  </c:pt>
                  <c:pt idx="51">
                    <c:v>IV</c:v>
                  </c:pt>
                  <c:pt idx="52">
                    <c:v>I</c:v>
                  </c:pt>
                  <c:pt idx="53">
                    <c:v>II</c:v>
                  </c:pt>
                  <c:pt idx="54">
                    <c:v>III</c:v>
                  </c:pt>
                  <c:pt idx="55">
                    <c:v>IV</c:v>
                  </c:pt>
                  <c:pt idx="56">
                    <c:v>I</c:v>
                  </c:pt>
                  <c:pt idx="57">
                    <c:v>II</c:v>
                  </c:pt>
                  <c:pt idx="58">
                    <c:v>III</c:v>
                  </c:pt>
                  <c:pt idx="59">
                    <c:v>IV</c:v>
                  </c:pt>
                  <c:pt idx="60">
                    <c:v>I</c:v>
                  </c:pt>
                  <c:pt idx="61">
                    <c:v>III</c:v>
                  </c:pt>
                  <c:pt idx="62">
                    <c:v>IV</c:v>
                  </c:pt>
                  <c:pt idx="63">
                    <c:v>I</c:v>
                  </c:pt>
                  <c:pt idx="64">
                    <c:v>II</c:v>
                  </c:pt>
                  <c:pt idx="65">
                    <c:v>III</c:v>
                  </c:pt>
                  <c:pt idx="66">
                    <c:v>IV</c:v>
                  </c:pt>
                  <c:pt idx="67">
                    <c:v>I</c:v>
                  </c:pt>
                  <c:pt idx="68">
                    <c:v>II</c:v>
                  </c:pt>
                  <c:pt idx="69">
                    <c:v>III</c:v>
                  </c:pt>
                  <c:pt idx="70">
                    <c:v>IV</c:v>
                  </c:pt>
                  <c:pt idx="71">
                    <c:v>I</c:v>
                  </c:pt>
                  <c:pt idx="72">
                    <c:v>II</c:v>
                  </c:pt>
                  <c:pt idx="73">
                    <c:v>III</c:v>
                  </c:pt>
                  <c:pt idx="74">
                    <c:v>IV</c:v>
                  </c:pt>
                </c:lvl>
                <c:lvl>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pt idx="60">
                    <c:v>2020*</c:v>
                  </c:pt>
                  <c:pt idx="63">
                    <c:v>2021</c:v>
                  </c:pt>
                  <c:pt idx="67">
                    <c:v>2022</c:v>
                  </c:pt>
                  <c:pt idx="71">
                    <c:v>2023</c:v>
                  </c:pt>
                </c:lvl>
              </c:multiLvlStrCache>
            </c:multiLvlStrRef>
          </c:cat>
          <c:val>
            <c:numRef>
              <c:f>'F24'!$D$8:$D$82</c:f>
              <c:numCache>
                <c:formatCode>General</c:formatCode>
                <c:ptCount val="75"/>
                <c:pt idx="0">
                  <c:v>9.1</c:v>
                </c:pt>
                <c:pt idx="1">
                  <c:v>6.5</c:v>
                </c:pt>
                <c:pt idx="2">
                  <c:v>7.2</c:v>
                </c:pt>
                <c:pt idx="3">
                  <c:v>5.0999999999999996</c:v>
                </c:pt>
                <c:pt idx="4">
                  <c:v>5.6</c:v>
                </c:pt>
                <c:pt idx="5">
                  <c:v>5.2</c:v>
                </c:pt>
                <c:pt idx="6">
                  <c:v>7.4</c:v>
                </c:pt>
                <c:pt idx="7">
                  <c:v>5.8</c:v>
                </c:pt>
                <c:pt idx="8">
                  <c:v>7.7</c:v>
                </c:pt>
                <c:pt idx="9">
                  <c:v>6.9</c:v>
                </c:pt>
                <c:pt idx="10">
                  <c:v>7.4</c:v>
                </c:pt>
                <c:pt idx="11">
                  <c:v>7</c:v>
                </c:pt>
                <c:pt idx="12">
                  <c:v>7.6</c:v>
                </c:pt>
                <c:pt idx="13">
                  <c:v>7.8</c:v>
                </c:pt>
                <c:pt idx="14">
                  <c:v>8.6999999999999993</c:v>
                </c:pt>
                <c:pt idx="15">
                  <c:v>9</c:v>
                </c:pt>
                <c:pt idx="16">
                  <c:v>8.9</c:v>
                </c:pt>
                <c:pt idx="17">
                  <c:v>12.8</c:v>
                </c:pt>
                <c:pt idx="18">
                  <c:v>10.7</c:v>
                </c:pt>
                <c:pt idx="19">
                  <c:v>11.3</c:v>
                </c:pt>
                <c:pt idx="20">
                  <c:v>10.5</c:v>
                </c:pt>
                <c:pt idx="21">
                  <c:v>10.4</c:v>
                </c:pt>
                <c:pt idx="22">
                  <c:v>10.6</c:v>
                </c:pt>
                <c:pt idx="23">
                  <c:v>8</c:v>
                </c:pt>
                <c:pt idx="24">
                  <c:v>9.8000000000000007</c:v>
                </c:pt>
                <c:pt idx="25">
                  <c:v>10.1</c:v>
                </c:pt>
                <c:pt idx="26">
                  <c:v>11.1</c:v>
                </c:pt>
                <c:pt idx="27">
                  <c:v>11.7</c:v>
                </c:pt>
                <c:pt idx="28">
                  <c:v>9.6999999999999993</c:v>
                </c:pt>
                <c:pt idx="29">
                  <c:v>9.5</c:v>
                </c:pt>
                <c:pt idx="30">
                  <c:v>11</c:v>
                </c:pt>
                <c:pt idx="31">
                  <c:v>9.6</c:v>
                </c:pt>
                <c:pt idx="32">
                  <c:v>10.7</c:v>
                </c:pt>
                <c:pt idx="33">
                  <c:v>8.9</c:v>
                </c:pt>
                <c:pt idx="34">
                  <c:v>9.1</c:v>
                </c:pt>
                <c:pt idx="35">
                  <c:v>8.1999999999999993</c:v>
                </c:pt>
                <c:pt idx="36">
                  <c:v>8.6999999999999993</c:v>
                </c:pt>
                <c:pt idx="37">
                  <c:v>8.6999999999999993</c:v>
                </c:pt>
                <c:pt idx="38">
                  <c:v>8.6999999999999993</c:v>
                </c:pt>
                <c:pt idx="39">
                  <c:v>8.5</c:v>
                </c:pt>
                <c:pt idx="40">
                  <c:v>9.4</c:v>
                </c:pt>
                <c:pt idx="41">
                  <c:v>6.8</c:v>
                </c:pt>
                <c:pt idx="42">
                  <c:v>8.3000000000000007</c:v>
                </c:pt>
                <c:pt idx="43">
                  <c:v>8.4</c:v>
                </c:pt>
                <c:pt idx="44">
                  <c:v>7.6</c:v>
                </c:pt>
                <c:pt idx="45">
                  <c:v>6.7</c:v>
                </c:pt>
                <c:pt idx="46">
                  <c:v>6.8</c:v>
                </c:pt>
                <c:pt idx="47">
                  <c:v>5.8</c:v>
                </c:pt>
                <c:pt idx="48">
                  <c:v>5.7</c:v>
                </c:pt>
                <c:pt idx="49">
                  <c:v>5.4</c:v>
                </c:pt>
                <c:pt idx="50">
                  <c:v>5.8</c:v>
                </c:pt>
                <c:pt idx="51">
                  <c:v>5.7</c:v>
                </c:pt>
                <c:pt idx="52">
                  <c:v>4.5999999999999996</c:v>
                </c:pt>
                <c:pt idx="53">
                  <c:v>4.9000000000000004</c:v>
                </c:pt>
                <c:pt idx="54">
                  <c:v>4.8</c:v>
                </c:pt>
                <c:pt idx="55">
                  <c:v>5.0999999999999996</c:v>
                </c:pt>
                <c:pt idx="56">
                  <c:v>4.5999999999999996</c:v>
                </c:pt>
                <c:pt idx="57">
                  <c:v>4.9000000000000004</c:v>
                </c:pt>
                <c:pt idx="58">
                  <c:v>5.9</c:v>
                </c:pt>
                <c:pt idx="59">
                  <c:v>4</c:v>
                </c:pt>
                <c:pt idx="60">
                  <c:v>6.2</c:v>
                </c:pt>
                <c:pt idx="61">
                  <c:v>11.2</c:v>
                </c:pt>
                <c:pt idx="62">
                  <c:v>10.1</c:v>
                </c:pt>
                <c:pt idx="63">
                  <c:v>11.1</c:v>
                </c:pt>
                <c:pt idx="64">
                  <c:v>8.9</c:v>
                </c:pt>
                <c:pt idx="65">
                  <c:v>6.7</c:v>
                </c:pt>
                <c:pt idx="66">
                  <c:v>6.4</c:v>
                </c:pt>
                <c:pt idx="67">
                  <c:v>5.9</c:v>
                </c:pt>
                <c:pt idx="68">
                  <c:v>4.5</c:v>
                </c:pt>
                <c:pt idx="69">
                  <c:v>4.7</c:v>
                </c:pt>
                <c:pt idx="70">
                  <c:v>4.4000000000000004</c:v>
                </c:pt>
                <c:pt idx="71">
                  <c:v>3.7</c:v>
                </c:pt>
              </c:numCache>
            </c:numRef>
          </c:val>
          <c:smooth val="0"/>
          <c:extLst>
            <c:ext xmlns:c16="http://schemas.microsoft.com/office/drawing/2014/chart" uri="{C3380CC4-5D6E-409C-BE32-E72D297353CC}">
              <c16:uniqueId val="{00000001-4207-4C40-A844-8171D0A5D16E}"/>
            </c:ext>
          </c:extLst>
        </c:ser>
        <c:dLbls>
          <c:showLegendKey val="0"/>
          <c:showVal val="0"/>
          <c:showCatName val="0"/>
          <c:showSerName val="0"/>
          <c:showPercent val="0"/>
          <c:showBubbleSize val="0"/>
        </c:dLbls>
        <c:marker val="1"/>
        <c:smooth val="0"/>
        <c:axId val="1977568655"/>
        <c:axId val="1977569903"/>
      </c:lineChart>
      <c:lineChart>
        <c:grouping val="standard"/>
        <c:varyColors val="0"/>
        <c:ser>
          <c:idx val="2"/>
          <c:order val="2"/>
          <c:tx>
            <c:strRef>
              <c:f>'F24'!$E$7</c:f>
              <c:strCache>
                <c:ptCount val="1"/>
                <c:pt idx="0">
                  <c:v>Informalidad</c:v>
                </c:pt>
              </c:strCache>
            </c:strRef>
          </c:tx>
          <c:spPr>
            <a:ln w="19050" cap="rnd">
              <a:solidFill>
                <a:schemeClr val="tx1"/>
              </a:solidFill>
              <a:round/>
            </a:ln>
            <a:effectLst/>
          </c:spPr>
          <c:marker>
            <c:symbol val="none"/>
          </c:marker>
          <c:dLbls>
            <c:dLbl>
              <c:idx val="71"/>
              <c:layout>
                <c:manualLayout>
                  <c:x val="-0.1084488647779787"/>
                  <c:y val="-0.61788706441921049"/>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4207-4C40-A844-8171D0A5D16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'F24'!$A$8:$B$82</c:f>
              <c:multiLvlStrCache>
                <c:ptCount val="7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pt idx="35">
                    <c:v>IV</c:v>
                  </c:pt>
                  <c:pt idx="36">
                    <c:v>I</c:v>
                  </c:pt>
                  <c:pt idx="37">
                    <c:v>II</c:v>
                  </c:pt>
                  <c:pt idx="38">
                    <c:v>III</c:v>
                  </c:pt>
                  <c:pt idx="39">
                    <c:v>IV</c:v>
                  </c:pt>
                  <c:pt idx="40">
                    <c:v>I</c:v>
                  </c:pt>
                  <c:pt idx="41">
                    <c:v>II</c:v>
                  </c:pt>
                  <c:pt idx="42">
                    <c:v>III</c:v>
                  </c:pt>
                  <c:pt idx="43">
                    <c:v>IV</c:v>
                  </c:pt>
                  <c:pt idx="44">
                    <c:v>I</c:v>
                  </c:pt>
                  <c:pt idx="45">
                    <c:v>II</c:v>
                  </c:pt>
                  <c:pt idx="46">
                    <c:v>III</c:v>
                  </c:pt>
                  <c:pt idx="47">
                    <c:v>IV</c:v>
                  </c:pt>
                  <c:pt idx="48">
                    <c:v>I</c:v>
                  </c:pt>
                  <c:pt idx="49">
                    <c:v>II</c:v>
                  </c:pt>
                  <c:pt idx="50">
                    <c:v>III</c:v>
                  </c:pt>
                  <c:pt idx="51">
                    <c:v>IV</c:v>
                  </c:pt>
                  <c:pt idx="52">
                    <c:v>I</c:v>
                  </c:pt>
                  <c:pt idx="53">
                    <c:v>II</c:v>
                  </c:pt>
                  <c:pt idx="54">
                    <c:v>III</c:v>
                  </c:pt>
                  <c:pt idx="55">
                    <c:v>IV</c:v>
                  </c:pt>
                  <c:pt idx="56">
                    <c:v>I</c:v>
                  </c:pt>
                  <c:pt idx="57">
                    <c:v>II</c:v>
                  </c:pt>
                  <c:pt idx="58">
                    <c:v>III</c:v>
                  </c:pt>
                  <c:pt idx="59">
                    <c:v>IV</c:v>
                  </c:pt>
                  <c:pt idx="60">
                    <c:v>I</c:v>
                  </c:pt>
                  <c:pt idx="61">
                    <c:v>III</c:v>
                  </c:pt>
                  <c:pt idx="62">
                    <c:v>IV</c:v>
                  </c:pt>
                  <c:pt idx="63">
                    <c:v>I</c:v>
                  </c:pt>
                  <c:pt idx="64">
                    <c:v>II</c:v>
                  </c:pt>
                  <c:pt idx="65">
                    <c:v>III</c:v>
                  </c:pt>
                  <c:pt idx="66">
                    <c:v>IV</c:v>
                  </c:pt>
                  <c:pt idx="67">
                    <c:v>I</c:v>
                  </c:pt>
                  <c:pt idx="68">
                    <c:v>II</c:v>
                  </c:pt>
                  <c:pt idx="69">
                    <c:v>III</c:v>
                  </c:pt>
                  <c:pt idx="70">
                    <c:v>IV</c:v>
                  </c:pt>
                  <c:pt idx="71">
                    <c:v>I</c:v>
                  </c:pt>
                  <c:pt idx="72">
                    <c:v>II</c:v>
                  </c:pt>
                  <c:pt idx="73">
                    <c:v>III</c:v>
                  </c:pt>
                  <c:pt idx="74">
                    <c:v>IV</c:v>
                  </c:pt>
                </c:lvl>
                <c:lvl>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pt idx="60">
                    <c:v>2020*</c:v>
                  </c:pt>
                  <c:pt idx="63">
                    <c:v>2021</c:v>
                  </c:pt>
                  <c:pt idx="67">
                    <c:v>2022</c:v>
                  </c:pt>
                  <c:pt idx="71">
                    <c:v>2023</c:v>
                  </c:pt>
                </c:lvl>
              </c:multiLvlStrCache>
            </c:multiLvlStrRef>
          </c:cat>
          <c:val>
            <c:numRef>
              <c:f>'F24'!$E$8:$E$82</c:f>
              <c:numCache>
                <c:formatCode>General</c:formatCode>
                <c:ptCount val="75"/>
                <c:pt idx="0">
                  <c:v>57.5</c:v>
                </c:pt>
                <c:pt idx="1">
                  <c:v>58.1</c:v>
                </c:pt>
                <c:pt idx="2">
                  <c:v>57.4</c:v>
                </c:pt>
                <c:pt idx="3">
                  <c:v>57.5</c:v>
                </c:pt>
                <c:pt idx="4">
                  <c:v>56.3</c:v>
                </c:pt>
                <c:pt idx="5">
                  <c:v>57.4</c:v>
                </c:pt>
                <c:pt idx="6">
                  <c:v>56</c:v>
                </c:pt>
                <c:pt idx="7">
                  <c:v>53.8</c:v>
                </c:pt>
                <c:pt idx="8">
                  <c:v>53.1</c:v>
                </c:pt>
                <c:pt idx="9">
                  <c:v>53.7</c:v>
                </c:pt>
                <c:pt idx="10">
                  <c:v>52.2</c:v>
                </c:pt>
                <c:pt idx="11">
                  <c:v>54</c:v>
                </c:pt>
                <c:pt idx="12">
                  <c:v>53.3</c:v>
                </c:pt>
                <c:pt idx="13">
                  <c:v>54.9</c:v>
                </c:pt>
                <c:pt idx="14">
                  <c:v>54.7</c:v>
                </c:pt>
                <c:pt idx="15">
                  <c:v>54.1</c:v>
                </c:pt>
                <c:pt idx="16">
                  <c:v>56.1</c:v>
                </c:pt>
                <c:pt idx="17">
                  <c:v>55.2</c:v>
                </c:pt>
                <c:pt idx="18">
                  <c:v>56.5</c:v>
                </c:pt>
                <c:pt idx="19">
                  <c:v>56.9</c:v>
                </c:pt>
                <c:pt idx="20">
                  <c:v>56.1</c:v>
                </c:pt>
                <c:pt idx="21">
                  <c:v>56</c:v>
                </c:pt>
                <c:pt idx="22">
                  <c:v>56.1</c:v>
                </c:pt>
                <c:pt idx="23">
                  <c:v>55.3</c:v>
                </c:pt>
                <c:pt idx="24">
                  <c:v>55.2</c:v>
                </c:pt>
                <c:pt idx="25">
                  <c:v>54</c:v>
                </c:pt>
                <c:pt idx="26">
                  <c:v>55.6</c:v>
                </c:pt>
                <c:pt idx="27">
                  <c:v>54.6</c:v>
                </c:pt>
                <c:pt idx="28">
                  <c:v>56.9</c:v>
                </c:pt>
                <c:pt idx="29">
                  <c:v>55.5</c:v>
                </c:pt>
                <c:pt idx="30">
                  <c:v>55.9</c:v>
                </c:pt>
                <c:pt idx="31">
                  <c:v>56.5</c:v>
                </c:pt>
                <c:pt idx="32">
                  <c:v>55.5</c:v>
                </c:pt>
                <c:pt idx="33">
                  <c:v>53.6</c:v>
                </c:pt>
                <c:pt idx="34">
                  <c:v>53.3</c:v>
                </c:pt>
                <c:pt idx="35">
                  <c:v>52.4</c:v>
                </c:pt>
                <c:pt idx="36">
                  <c:v>52.4</c:v>
                </c:pt>
                <c:pt idx="37">
                  <c:v>50.7</c:v>
                </c:pt>
                <c:pt idx="38">
                  <c:v>52.4</c:v>
                </c:pt>
                <c:pt idx="39">
                  <c:v>52.7</c:v>
                </c:pt>
                <c:pt idx="40">
                  <c:v>50.9</c:v>
                </c:pt>
                <c:pt idx="41">
                  <c:v>50.4</c:v>
                </c:pt>
                <c:pt idx="42">
                  <c:v>49.2</c:v>
                </c:pt>
                <c:pt idx="43">
                  <c:v>49.9</c:v>
                </c:pt>
                <c:pt idx="44">
                  <c:v>49.8</c:v>
                </c:pt>
                <c:pt idx="45">
                  <c:v>50.2</c:v>
                </c:pt>
                <c:pt idx="46">
                  <c:v>50.9</c:v>
                </c:pt>
                <c:pt idx="47">
                  <c:v>49.9</c:v>
                </c:pt>
                <c:pt idx="48">
                  <c:v>51.3</c:v>
                </c:pt>
                <c:pt idx="49">
                  <c:v>50.3</c:v>
                </c:pt>
                <c:pt idx="50">
                  <c:v>50.4</c:v>
                </c:pt>
                <c:pt idx="51">
                  <c:v>50</c:v>
                </c:pt>
                <c:pt idx="52">
                  <c:v>50.3</c:v>
                </c:pt>
                <c:pt idx="53">
                  <c:v>49.7</c:v>
                </c:pt>
                <c:pt idx="54">
                  <c:v>49</c:v>
                </c:pt>
                <c:pt idx="55">
                  <c:v>49.9</c:v>
                </c:pt>
                <c:pt idx="56">
                  <c:v>49.1</c:v>
                </c:pt>
                <c:pt idx="57">
                  <c:v>48.4</c:v>
                </c:pt>
                <c:pt idx="58">
                  <c:v>49.6</c:v>
                </c:pt>
                <c:pt idx="59">
                  <c:v>48.5</c:v>
                </c:pt>
                <c:pt idx="60">
                  <c:v>49.4</c:v>
                </c:pt>
                <c:pt idx="61">
                  <c:v>47.9</c:v>
                </c:pt>
                <c:pt idx="62">
                  <c:v>47.8</c:v>
                </c:pt>
                <c:pt idx="63">
                  <c:v>48.7</c:v>
                </c:pt>
                <c:pt idx="64">
                  <c:v>47.8</c:v>
                </c:pt>
                <c:pt idx="65">
                  <c:v>47</c:v>
                </c:pt>
                <c:pt idx="66">
                  <c:v>46.8</c:v>
                </c:pt>
                <c:pt idx="67">
                  <c:v>46.3</c:v>
                </c:pt>
                <c:pt idx="68">
                  <c:v>47.3</c:v>
                </c:pt>
                <c:pt idx="69">
                  <c:v>46.8</c:v>
                </c:pt>
                <c:pt idx="70">
                  <c:v>46.6</c:v>
                </c:pt>
                <c:pt idx="71">
                  <c:v>46.9</c:v>
                </c:pt>
              </c:numCache>
            </c:numRef>
          </c:val>
          <c:smooth val="0"/>
          <c:extLst>
            <c:ext xmlns:c16="http://schemas.microsoft.com/office/drawing/2014/chart" uri="{C3380CC4-5D6E-409C-BE32-E72D297353CC}">
              <c16:uniqueId val="{00000002-4207-4C40-A844-8171D0A5D16E}"/>
            </c:ext>
          </c:extLst>
        </c:ser>
        <c:dLbls>
          <c:showLegendKey val="0"/>
          <c:showVal val="0"/>
          <c:showCatName val="0"/>
          <c:showSerName val="0"/>
          <c:showPercent val="0"/>
          <c:showBubbleSize val="0"/>
        </c:dLbls>
        <c:marker val="1"/>
        <c:smooth val="0"/>
        <c:axId val="2124679951"/>
        <c:axId val="2124659151"/>
      </c:lineChart>
      <c:catAx>
        <c:axId val="19775686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977569903"/>
        <c:crosses val="autoZero"/>
        <c:auto val="1"/>
        <c:lblAlgn val="ctr"/>
        <c:lblOffset val="100"/>
        <c:noMultiLvlLbl val="0"/>
      </c:catAx>
      <c:valAx>
        <c:axId val="197756990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800"/>
                  <a:t>Desocupación</a:t>
                </a:r>
                <a:r>
                  <a:rPr lang="es-MX" sz="800" baseline="0"/>
                  <a:t> / Subocupación</a:t>
                </a:r>
                <a:endParaRPr lang="es-MX" sz="800"/>
              </a:p>
            </c:rich>
          </c:tx>
          <c:overlay val="0"/>
          <c:spPr>
            <a:noFill/>
            <a:ln>
              <a:noFill/>
            </a:ln>
            <a:effectLst/>
          </c:spPr>
        </c:title>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977568655"/>
        <c:crosses val="autoZero"/>
        <c:crossBetween val="between"/>
      </c:valAx>
      <c:valAx>
        <c:axId val="2124659151"/>
        <c:scaling>
          <c:orientation val="minMax"/>
          <c:min val="45"/>
        </c:scaling>
        <c:delete val="0"/>
        <c:axPos val="r"/>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800"/>
                  <a:t>Informalidad</a:t>
                </a:r>
              </a:p>
            </c:rich>
          </c:tx>
          <c:overlay val="0"/>
          <c:spPr>
            <a:noFill/>
            <a:ln>
              <a:noFill/>
            </a:ln>
            <a:effectLst/>
          </c:spPr>
        </c:title>
        <c:numFmt formatCode="#,##0&quot;%&quot;"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124679951"/>
        <c:crosses val="max"/>
        <c:crossBetween val="between"/>
      </c:valAx>
      <c:catAx>
        <c:axId val="2124679951"/>
        <c:scaling>
          <c:orientation val="minMax"/>
        </c:scaling>
        <c:delete val="1"/>
        <c:axPos val="b"/>
        <c:numFmt formatCode="General" sourceLinked="1"/>
        <c:majorTickMark val="out"/>
        <c:minorTickMark val="none"/>
        <c:tickLblPos val="nextTo"/>
        <c:crossAx val="2124659151"/>
        <c:crosses val="autoZero"/>
        <c:auto val="1"/>
        <c:lblAlgn val="ctr"/>
        <c:lblOffset val="100"/>
        <c:noMultiLvlLbl val="0"/>
      </c:catAx>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'F25'!$B$8</c:f>
              <c:strCache>
                <c:ptCount val="1"/>
                <c:pt idx="0">
                  <c:v>Trabajadores subordinados y remunerados</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lang="es-MX"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'F25'!$E$7:$F$7</c:f>
              <c:strCache>
                <c:ptCount val="2"/>
                <c:pt idx="0">
                  <c:v>2022 T1</c:v>
                </c:pt>
                <c:pt idx="1">
                  <c:v>2023 T1</c:v>
                </c:pt>
              </c:strCache>
            </c:strRef>
          </c:cat>
          <c:val>
            <c:numRef>
              <c:f>'F25'!$E$8:$F$8</c:f>
              <c:numCache>
                <c:formatCode>0.0%</c:formatCode>
                <c:ptCount val="2"/>
                <c:pt idx="0">
                  <c:v>0.72501925209326101</c:v>
                </c:pt>
                <c:pt idx="1">
                  <c:v>0.73289844551462291</c:v>
                </c:pt>
              </c:numCache>
            </c:numRef>
          </c:val>
          <c:extLst>
            <c:ext xmlns:c16="http://schemas.microsoft.com/office/drawing/2014/chart" uri="{C3380CC4-5D6E-409C-BE32-E72D297353CC}">
              <c16:uniqueId val="{00000000-278D-4BEC-8AC7-8BF9CDE46ACC}"/>
            </c:ext>
          </c:extLst>
        </c:ser>
        <c:ser>
          <c:idx val="1"/>
          <c:order val="1"/>
          <c:tx>
            <c:strRef>
              <c:f>'F25'!$B$9</c:f>
              <c:strCache>
                <c:ptCount val="1"/>
                <c:pt idx="0">
                  <c:v>Empleadores</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lang="es-MX"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'F25'!$E$7:$F$7</c:f>
              <c:strCache>
                <c:ptCount val="2"/>
                <c:pt idx="0">
                  <c:v>2022 T1</c:v>
                </c:pt>
                <c:pt idx="1">
                  <c:v>2023 T1</c:v>
                </c:pt>
              </c:strCache>
            </c:strRef>
          </c:cat>
          <c:val>
            <c:numRef>
              <c:f>'F25'!$E$9:$F$9</c:f>
              <c:numCache>
                <c:formatCode>0.0%</c:formatCode>
                <c:ptCount val="2"/>
                <c:pt idx="0">
                  <c:v>5.9032483739366343E-2</c:v>
                </c:pt>
                <c:pt idx="1">
                  <c:v>5.9168503449353732E-2</c:v>
                </c:pt>
              </c:numCache>
            </c:numRef>
          </c:val>
          <c:extLst>
            <c:ext xmlns:c16="http://schemas.microsoft.com/office/drawing/2014/chart" uri="{C3380CC4-5D6E-409C-BE32-E72D297353CC}">
              <c16:uniqueId val="{00000001-278D-4BEC-8AC7-8BF9CDE46ACC}"/>
            </c:ext>
          </c:extLst>
        </c:ser>
        <c:ser>
          <c:idx val="2"/>
          <c:order val="2"/>
          <c:tx>
            <c:strRef>
              <c:f>'F25'!$B$10</c:f>
              <c:strCache>
                <c:ptCount val="1"/>
                <c:pt idx="0">
                  <c:v>Trabajadores por cuenta propia</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lang="es-MX"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'F25'!$E$7:$F$7</c:f>
              <c:strCache>
                <c:ptCount val="2"/>
                <c:pt idx="0">
                  <c:v>2022 T1</c:v>
                </c:pt>
                <c:pt idx="1">
                  <c:v>2023 T1</c:v>
                </c:pt>
              </c:strCache>
            </c:strRef>
          </c:cat>
          <c:val>
            <c:numRef>
              <c:f>'F25'!$E$10:$F$10</c:f>
              <c:numCache>
                <c:formatCode>0.0%</c:formatCode>
                <c:ptCount val="2"/>
                <c:pt idx="0">
                  <c:v>0.19076954363220375</c:v>
                </c:pt>
                <c:pt idx="1">
                  <c:v>0.18173437079298863</c:v>
                </c:pt>
              </c:numCache>
            </c:numRef>
          </c:val>
          <c:extLst>
            <c:ext xmlns:c16="http://schemas.microsoft.com/office/drawing/2014/chart" uri="{C3380CC4-5D6E-409C-BE32-E72D297353CC}">
              <c16:uniqueId val="{00000002-278D-4BEC-8AC7-8BF9CDE46ACC}"/>
            </c:ext>
          </c:extLst>
        </c:ser>
        <c:ser>
          <c:idx val="3"/>
          <c:order val="3"/>
          <c:tx>
            <c:strRef>
              <c:f>'F25'!$B$11</c:f>
              <c:strCache>
                <c:ptCount val="1"/>
                <c:pt idx="0">
                  <c:v>Trabajadores no remunerados</c:v>
                </c:pt>
              </c:strCache>
            </c:strRef>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lang="es-MX"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'F25'!$E$7:$F$7</c:f>
              <c:strCache>
                <c:ptCount val="2"/>
                <c:pt idx="0">
                  <c:v>2022 T1</c:v>
                </c:pt>
                <c:pt idx="1">
                  <c:v>2023 T1</c:v>
                </c:pt>
              </c:strCache>
            </c:strRef>
          </c:cat>
          <c:val>
            <c:numRef>
              <c:f>'F25'!$E$11:$F$11</c:f>
              <c:numCache>
                <c:formatCode>0.0%</c:formatCode>
                <c:ptCount val="2"/>
                <c:pt idx="0">
                  <c:v>2.517872053516889E-2</c:v>
                </c:pt>
                <c:pt idx="1">
                  <c:v>2.6198680243034712E-2</c:v>
                </c:pt>
              </c:numCache>
            </c:numRef>
          </c:val>
          <c:extLst>
            <c:ext xmlns:c16="http://schemas.microsoft.com/office/drawing/2014/chart" uri="{C3380CC4-5D6E-409C-BE32-E72D297353CC}">
              <c16:uniqueId val="{00000003-278D-4BEC-8AC7-8BF9CDE46ACC}"/>
            </c:ext>
          </c:extLst>
        </c:ser>
        <c:dLbls>
          <c:dLblPos val="ctr"/>
          <c:showLegendKey val="0"/>
          <c:showVal val="1"/>
          <c:showCatName val="0"/>
          <c:showSerName val="0"/>
          <c:showPercent val="0"/>
          <c:showBubbleSize val="0"/>
        </c:dLbls>
        <c:gapWidth val="150"/>
        <c:overlap val="100"/>
        <c:axId val="2124669135"/>
        <c:axId val="2124663727"/>
      </c:barChart>
      <c:catAx>
        <c:axId val="212466913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MX"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124663727"/>
        <c:crosses val="autoZero"/>
        <c:auto val="1"/>
        <c:lblAlgn val="ctr"/>
        <c:lblOffset val="100"/>
        <c:noMultiLvlLbl val="0"/>
      </c:catAx>
      <c:valAx>
        <c:axId val="2124663727"/>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s-MX"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124669135"/>
        <c:crosses val="autoZero"/>
        <c:crossBetween val="between"/>
      </c:valAx>
    </c:plotArea>
    <c:legend>
      <c:legendPos val="b"/>
      <c:overlay val="0"/>
      <c:spPr>
        <a:noFill/>
        <a:ln>
          <a:noFill/>
        </a:ln>
        <a:effectLst/>
      </c:spPr>
      <c:txPr>
        <a:bodyPr rot="0" spcFirstLastPara="1" vertOverflow="ellipsis" vert="horz" wrap="square" anchor="ctr" anchorCtr="1"/>
        <a:lstStyle/>
        <a:p>
          <a:pPr>
            <a:defRPr lang="es-MX"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txPr>
    <a:bodyPr/>
    <a:lstStyle/>
    <a:p>
      <a:pPr>
        <a:defRPr lang="es-MX"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'F26'!$B$7</c:f>
              <c:strCache>
                <c:ptCount val="1"/>
                <c:pt idx="0">
                  <c:v>Hasta 1 SM</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'F26'!$E$6:$F$6</c:f>
              <c:strCache>
                <c:ptCount val="2"/>
                <c:pt idx="0">
                  <c:v>2022 T1</c:v>
                </c:pt>
                <c:pt idx="1">
                  <c:v>2023 T1</c:v>
                </c:pt>
              </c:strCache>
            </c:strRef>
          </c:cat>
          <c:val>
            <c:numRef>
              <c:f>'F26'!$E$7:$F$7</c:f>
              <c:numCache>
                <c:formatCode>0.0%</c:formatCode>
                <c:ptCount val="2"/>
                <c:pt idx="0">
                  <c:v>0.23549525613715147</c:v>
                </c:pt>
                <c:pt idx="1">
                  <c:v>0.22277873451150346</c:v>
                </c:pt>
              </c:numCache>
            </c:numRef>
          </c:val>
          <c:extLst>
            <c:ext xmlns:c16="http://schemas.microsoft.com/office/drawing/2014/chart" uri="{C3380CC4-5D6E-409C-BE32-E72D297353CC}">
              <c16:uniqueId val="{00000000-A62D-46B5-977B-FB68DA0F286F}"/>
            </c:ext>
          </c:extLst>
        </c:ser>
        <c:ser>
          <c:idx val="1"/>
          <c:order val="1"/>
          <c:tx>
            <c:strRef>
              <c:f>'F26'!$B$8</c:f>
              <c:strCache>
                <c:ptCount val="1"/>
                <c:pt idx="0">
                  <c:v>Más de 1 hasta 2 SM</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'F26'!$E$6:$F$6</c:f>
              <c:strCache>
                <c:ptCount val="2"/>
                <c:pt idx="0">
                  <c:v>2022 T1</c:v>
                </c:pt>
                <c:pt idx="1">
                  <c:v>2023 T1</c:v>
                </c:pt>
              </c:strCache>
            </c:strRef>
          </c:cat>
          <c:val>
            <c:numRef>
              <c:f>'F26'!$E$8:$F$8</c:f>
              <c:numCache>
                <c:formatCode>0.0%</c:formatCode>
                <c:ptCount val="2"/>
                <c:pt idx="0">
                  <c:v>0.40568959261125326</c:v>
                </c:pt>
                <c:pt idx="1">
                  <c:v>0.45704849836624933</c:v>
                </c:pt>
              </c:numCache>
            </c:numRef>
          </c:val>
          <c:extLst>
            <c:ext xmlns:c16="http://schemas.microsoft.com/office/drawing/2014/chart" uri="{C3380CC4-5D6E-409C-BE32-E72D297353CC}">
              <c16:uniqueId val="{00000001-A62D-46B5-977B-FB68DA0F286F}"/>
            </c:ext>
          </c:extLst>
        </c:ser>
        <c:ser>
          <c:idx val="2"/>
          <c:order val="2"/>
          <c:tx>
            <c:strRef>
              <c:f>'F26'!$B$9</c:f>
              <c:strCache>
                <c:ptCount val="1"/>
                <c:pt idx="0">
                  <c:v>Más de 2 hasta 3 SM</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'F26'!$E$6:$F$6</c:f>
              <c:strCache>
                <c:ptCount val="2"/>
                <c:pt idx="0">
                  <c:v>2022 T1</c:v>
                </c:pt>
                <c:pt idx="1">
                  <c:v>2023 T1</c:v>
                </c:pt>
              </c:strCache>
            </c:strRef>
          </c:cat>
          <c:val>
            <c:numRef>
              <c:f>'F26'!$E$9:$F$9</c:f>
              <c:numCache>
                <c:formatCode>0.0%</c:formatCode>
                <c:ptCount val="2"/>
                <c:pt idx="0">
                  <c:v>0.18960541639925887</c:v>
                </c:pt>
                <c:pt idx="1">
                  <c:v>0.14654920995217305</c:v>
                </c:pt>
              </c:numCache>
            </c:numRef>
          </c:val>
          <c:extLst>
            <c:ext xmlns:c16="http://schemas.microsoft.com/office/drawing/2014/chart" uri="{C3380CC4-5D6E-409C-BE32-E72D297353CC}">
              <c16:uniqueId val="{00000002-A62D-46B5-977B-FB68DA0F286F}"/>
            </c:ext>
          </c:extLst>
        </c:ser>
        <c:ser>
          <c:idx val="3"/>
          <c:order val="3"/>
          <c:tx>
            <c:strRef>
              <c:f>'F26'!$B$10</c:f>
              <c:strCache>
                <c:ptCount val="1"/>
                <c:pt idx="0">
                  <c:v>Más de 3 hasta 5 SM</c:v>
                </c:pt>
              </c:strCache>
            </c:strRef>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'F26'!$E$6:$F$6</c:f>
              <c:strCache>
                <c:ptCount val="2"/>
                <c:pt idx="0">
                  <c:v>2022 T1</c:v>
                </c:pt>
                <c:pt idx="1">
                  <c:v>2023 T1</c:v>
                </c:pt>
              </c:strCache>
            </c:strRef>
          </c:cat>
          <c:val>
            <c:numRef>
              <c:f>'F26'!$E$10:$F$10</c:f>
              <c:numCache>
                <c:formatCode>0.0%</c:formatCode>
                <c:ptCount val="2"/>
                <c:pt idx="0">
                  <c:v>5.1424959182012342E-2</c:v>
                </c:pt>
                <c:pt idx="1">
                  <c:v>4.0959158424880335E-2</c:v>
                </c:pt>
              </c:numCache>
            </c:numRef>
          </c:val>
          <c:extLst>
            <c:ext xmlns:c16="http://schemas.microsoft.com/office/drawing/2014/chart" uri="{C3380CC4-5D6E-409C-BE32-E72D297353CC}">
              <c16:uniqueId val="{00000003-A62D-46B5-977B-FB68DA0F286F}"/>
            </c:ext>
          </c:extLst>
        </c:ser>
        <c:ser>
          <c:idx val="4"/>
          <c:order val="4"/>
          <c:tx>
            <c:strRef>
              <c:f>'F26'!$B$11</c:f>
              <c:strCache>
                <c:ptCount val="1"/>
                <c:pt idx="0">
                  <c:v>Más de 5 SM</c:v>
                </c:pt>
              </c:strCache>
            </c:strRef>
          </c:tx>
          <c:spPr>
            <a:solidFill>
              <a:schemeClr val="accent5"/>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'F26'!$E$6:$F$6</c:f>
              <c:strCache>
                <c:ptCount val="2"/>
                <c:pt idx="0">
                  <c:v>2022 T1</c:v>
                </c:pt>
                <c:pt idx="1">
                  <c:v>2023 T1</c:v>
                </c:pt>
              </c:strCache>
            </c:strRef>
          </c:cat>
          <c:val>
            <c:numRef>
              <c:f>'F26'!$E$11:$F$11</c:f>
              <c:numCache>
                <c:formatCode>0.0%</c:formatCode>
                <c:ptCount val="2"/>
                <c:pt idx="0">
                  <c:v>1.6140569567822519E-2</c:v>
                </c:pt>
                <c:pt idx="1">
                  <c:v>9.9656111434891226E-3</c:v>
                </c:pt>
              </c:numCache>
            </c:numRef>
          </c:val>
          <c:extLst>
            <c:ext xmlns:c16="http://schemas.microsoft.com/office/drawing/2014/chart" uri="{C3380CC4-5D6E-409C-BE32-E72D297353CC}">
              <c16:uniqueId val="{00000004-A62D-46B5-977B-FB68DA0F286F}"/>
            </c:ext>
          </c:extLst>
        </c:ser>
        <c:ser>
          <c:idx val="5"/>
          <c:order val="5"/>
          <c:tx>
            <c:strRef>
              <c:f>'F26'!$B$12</c:f>
              <c:strCache>
                <c:ptCount val="1"/>
                <c:pt idx="0">
                  <c:v>No recibe ingresos</c:v>
                </c:pt>
              </c:strCache>
            </c:strRef>
          </c:tx>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'F26'!$E$6:$F$6</c:f>
              <c:strCache>
                <c:ptCount val="2"/>
                <c:pt idx="0">
                  <c:v>2022 T1</c:v>
                </c:pt>
                <c:pt idx="1">
                  <c:v>2023 T1</c:v>
                </c:pt>
              </c:strCache>
            </c:strRef>
          </c:cat>
          <c:val>
            <c:numRef>
              <c:f>'F26'!$E$12:$F$12</c:f>
              <c:numCache>
                <c:formatCode>0.0%</c:formatCode>
                <c:ptCount val="2"/>
                <c:pt idx="0">
                  <c:v>2.6575368934005826E-2</c:v>
                </c:pt>
                <c:pt idx="1">
                  <c:v>2.8957140763527071E-2</c:v>
                </c:pt>
              </c:numCache>
            </c:numRef>
          </c:val>
          <c:extLst>
            <c:ext xmlns:c16="http://schemas.microsoft.com/office/drawing/2014/chart" uri="{C3380CC4-5D6E-409C-BE32-E72D297353CC}">
              <c16:uniqueId val="{00000005-A62D-46B5-977B-FB68DA0F286F}"/>
            </c:ext>
          </c:extLst>
        </c:ser>
        <c:ser>
          <c:idx val="6"/>
          <c:order val="6"/>
          <c:tx>
            <c:strRef>
              <c:f>'F26'!$B$13</c:f>
              <c:strCache>
                <c:ptCount val="1"/>
                <c:pt idx="0">
                  <c:v>No especificado</c:v>
                </c:pt>
              </c:strCache>
            </c:strRef>
          </c:tx>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'F26'!$E$6:$F$6</c:f>
              <c:strCache>
                <c:ptCount val="2"/>
                <c:pt idx="0">
                  <c:v>2022 T1</c:v>
                </c:pt>
                <c:pt idx="1">
                  <c:v>2023 T1</c:v>
                </c:pt>
              </c:strCache>
            </c:strRef>
          </c:cat>
          <c:val>
            <c:numRef>
              <c:f>'F26'!$E$13:$F$13</c:f>
              <c:numCache>
                <c:formatCode>0.0%</c:formatCode>
                <c:ptCount val="2"/>
                <c:pt idx="0">
                  <c:v>7.5068837168495689E-2</c:v>
                </c:pt>
                <c:pt idx="1">
                  <c:v>9.3741646838177622E-2</c:v>
                </c:pt>
              </c:numCache>
            </c:numRef>
          </c:val>
          <c:extLst>
            <c:ext xmlns:c16="http://schemas.microsoft.com/office/drawing/2014/chart" uri="{C3380CC4-5D6E-409C-BE32-E72D297353CC}">
              <c16:uniqueId val="{00000006-A62D-46B5-977B-FB68DA0F286F}"/>
            </c:ext>
          </c:extLst>
        </c:ser>
        <c:dLbls>
          <c:dLblPos val="ctr"/>
          <c:showLegendKey val="0"/>
          <c:showVal val="1"/>
          <c:showCatName val="0"/>
          <c:showSerName val="0"/>
          <c:showPercent val="0"/>
          <c:showBubbleSize val="0"/>
        </c:dLbls>
        <c:gapWidth val="150"/>
        <c:axId val="2042661231"/>
        <c:axId val="2042672047"/>
      </c:barChart>
      <c:catAx>
        <c:axId val="20426612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042672047"/>
        <c:crosses val="autoZero"/>
        <c:auto val="1"/>
        <c:lblAlgn val="ctr"/>
        <c:lblOffset val="100"/>
        <c:noMultiLvlLbl val="0"/>
      </c:catAx>
      <c:valAx>
        <c:axId val="2042672047"/>
        <c:scaling>
          <c:orientation val="minMax"/>
          <c:max val="0.5"/>
        </c:scaling>
        <c:delete val="0"/>
        <c:axPos val="l"/>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042661231"/>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'F27'!$C$8</c:f>
              <c:strCache>
                <c:ptCount val="1"/>
                <c:pt idx="0">
                  <c:v> Tasa de participación </c:v>
                </c:pt>
              </c:strCache>
            </c:strRef>
          </c:tx>
          <c:spPr>
            <a:ln w="19050" cap="rnd">
              <a:solidFill>
                <a:schemeClr val="accent6"/>
              </a:solidFill>
              <a:round/>
            </a:ln>
            <a:effectLst/>
          </c:spPr>
          <c:marker>
            <c:symbol val="none"/>
          </c:marker>
          <c:cat>
            <c:multiLvlStrRef>
              <c:f>'F27'!$A$9:$B$83</c:f>
              <c:multiLvlStrCache>
                <c:ptCount val="7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pt idx="35">
                    <c:v>IV</c:v>
                  </c:pt>
                  <c:pt idx="36">
                    <c:v>I</c:v>
                  </c:pt>
                  <c:pt idx="37">
                    <c:v>II</c:v>
                  </c:pt>
                  <c:pt idx="38">
                    <c:v>III</c:v>
                  </c:pt>
                  <c:pt idx="39">
                    <c:v>IV</c:v>
                  </c:pt>
                  <c:pt idx="40">
                    <c:v>I</c:v>
                  </c:pt>
                  <c:pt idx="41">
                    <c:v>II</c:v>
                  </c:pt>
                  <c:pt idx="42">
                    <c:v>III</c:v>
                  </c:pt>
                  <c:pt idx="43">
                    <c:v>IV</c:v>
                  </c:pt>
                  <c:pt idx="44">
                    <c:v>I</c:v>
                  </c:pt>
                  <c:pt idx="45">
                    <c:v>II</c:v>
                  </c:pt>
                  <c:pt idx="46">
                    <c:v>III</c:v>
                  </c:pt>
                  <c:pt idx="47">
                    <c:v>IV</c:v>
                  </c:pt>
                  <c:pt idx="48">
                    <c:v>I</c:v>
                  </c:pt>
                  <c:pt idx="49">
                    <c:v>II</c:v>
                  </c:pt>
                  <c:pt idx="50">
                    <c:v>III</c:v>
                  </c:pt>
                  <c:pt idx="51">
                    <c:v>IV</c:v>
                  </c:pt>
                  <c:pt idx="52">
                    <c:v>I</c:v>
                  </c:pt>
                  <c:pt idx="53">
                    <c:v>II</c:v>
                  </c:pt>
                  <c:pt idx="54">
                    <c:v>III</c:v>
                  </c:pt>
                  <c:pt idx="55">
                    <c:v>IV</c:v>
                  </c:pt>
                  <c:pt idx="56">
                    <c:v>I</c:v>
                  </c:pt>
                  <c:pt idx="57">
                    <c:v>II</c:v>
                  </c:pt>
                  <c:pt idx="58">
                    <c:v>III</c:v>
                  </c:pt>
                  <c:pt idx="59">
                    <c:v>IV</c:v>
                  </c:pt>
                  <c:pt idx="60">
                    <c:v>I</c:v>
                  </c:pt>
                  <c:pt idx="61">
                    <c:v>III</c:v>
                  </c:pt>
                  <c:pt idx="62">
                    <c:v>IV</c:v>
                  </c:pt>
                  <c:pt idx="63">
                    <c:v>I</c:v>
                  </c:pt>
                  <c:pt idx="64">
                    <c:v>II</c:v>
                  </c:pt>
                  <c:pt idx="65">
                    <c:v>III</c:v>
                  </c:pt>
                  <c:pt idx="66">
                    <c:v>IV</c:v>
                  </c:pt>
                  <c:pt idx="67">
                    <c:v>I</c:v>
                  </c:pt>
                  <c:pt idx="68">
                    <c:v>II</c:v>
                  </c:pt>
                  <c:pt idx="69">
                    <c:v>III</c:v>
                  </c:pt>
                  <c:pt idx="70">
                    <c:v>IV</c:v>
                  </c:pt>
                  <c:pt idx="71">
                    <c:v>I</c:v>
                  </c:pt>
                  <c:pt idx="72">
                    <c:v>II</c:v>
                  </c:pt>
                  <c:pt idx="73">
                    <c:v>III</c:v>
                  </c:pt>
                  <c:pt idx="74">
                    <c:v>IV</c:v>
                  </c:pt>
                </c:lvl>
                <c:lvl>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pt idx="60">
                    <c:v>2020*</c:v>
                  </c:pt>
                  <c:pt idx="63">
                    <c:v>2021</c:v>
                  </c:pt>
                  <c:pt idx="67">
                    <c:v>2022</c:v>
                  </c:pt>
                  <c:pt idx="71">
                    <c:v>2023</c:v>
                  </c:pt>
                </c:lvl>
              </c:multiLvlStrCache>
            </c:multiLvlStrRef>
          </c:cat>
          <c:val>
            <c:numRef>
              <c:f>'F27'!$C$9:$C$83</c:f>
              <c:numCache>
                <c:formatCode>_-* #,##0.0_-;\-* #,##0.0_-;_-* "-"??_-;_-@_-</c:formatCode>
                <c:ptCount val="75"/>
                <c:pt idx="0">
                  <c:v>82</c:v>
                </c:pt>
                <c:pt idx="1">
                  <c:v>80.099999999999994</c:v>
                </c:pt>
                <c:pt idx="2">
                  <c:v>83</c:v>
                </c:pt>
                <c:pt idx="3">
                  <c:v>82.3</c:v>
                </c:pt>
                <c:pt idx="4">
                  <c:v>82.1</c:v>
                </c:pt>
                <c:pt idx="5">
                  <c:v>82.9</c:v>
                </c:pt>
                <c:pt idx="6">
                  <c:v>82.2</c:v>
                </c:pt>
                <c:pt idx="7">
                  <c:v>83</c:v>
                </c:pt>
                <c:pt idx="8">
                  <c:v>81.900000000000006</c:v>
                </c:pt>
                <c:pt idx="9">
                  <c:v>82.9</c:v>
                </c:pt>
                <c:pt idx="10">
                  <c:v>83.4</c:v>
                </c:pt>
                <c:pt idx="11">
                  <c:v>83.5</c:v>
                </c:pt>
                <c:pt idx="12">
                  <c:v>81.8</c:v>
                </c:pt>
                <c:pt idx="13">
                  <c:v>83</c:v>
                </c:pt>
                <c:pt idx="14">
                  <c:v>81.2</c:v>
                </c:pt>
                <c:pt idx="15">
                  <c:v>79.2</c:v>
                </c:pt>
                <c:pt idx="16">
                  <c:v>80.599999999999994</c:v>
                </c:pt>
                <c:pt idx="17">
                  <c:v>80.2</c:v>
                </c:pt>
                <c:pt idx="18">
                  <c:v>80.3</c:v>
                </c:pt>
                <c:pt idx="19">
                  <c:v>81.900000000000006</c:v>
                </c:pt>
                <c:pt idx="20">
                  <c:v>81.3</c:v>
                </c:pt>
                <c:pt idx="21">
                  <c:v>81.400000000000006</c:v>
                </c:pt>
                <c:pt idx="22">
                  <c:v>81.400000000000006</c:v>
                </c:pt>
                <c:pt idx="23">
                  <c:v>81.3</c:v>
                </c:pt>
                <c:pt idx="24">
                  <c:v>80.3</c:v>
                </c:pt>
                <c:pt idx="25">
                  <c:v>80.2</c:v>
                </c:pt>
                <c:pt idx="26">
                  <c:v>81</c:v>
                </c:pt>
                <c:pt idx="27">
                  <c:v>80.7</c:v>
                </c:pt>
                <c:pt idx="28">
                  <c:v>79.8</c:v>
                </c:pt>
                <c:pt idx="29">
                  <c:v>80.3</c:v>
                </c:pt>
                <c:pt idx="30">
                  <c:v>80.5</c:v>
                </c:pt>
                <c:pt idx="31">
                  <c:v>79</c:v>
                </c:pt>
                <c:pt idx="32">
                  <c:v>79.3</c:v>
                </c:pt>
                <c:pt idx="33">
                  <c:v>79.8</c:v>
                </c:pt>
                <c:pt idx="34">
                  <c:v>79</c:v>
                </c:pt>
                <c:pt idx="35">
                  <c:v>79.8</c:v>
                </c:pt>
                <c:pt idx="36">
                  <c:v>78.5</c:v>
                </c:pt>
                <c:pt idx="37">
                  <c:v>77.599999999999994</c:v>
                </c:pt>
                <c:pt idx="38">
                  <c:v>79.3</c:v>
                </c:pt>
                <c:pt idx="39">
                  <c:v>78.2</c:v>
                </c:pt>
                <c:pt idx="40">
                  <c:v>78.099999999999994</c:v>
                </c:pt>
                <c:pt idx="41">
                  <c:v>78.5</c:v>
                </c:pt>
                <c:pt idx="42">
                  <c:v>78.7</c:v>
                </c:pt>
                <c:pt idx="43">
                  <c:v>80</c:v>
                </c:pt>
                <c:pt idx="44">
                  <c:v>79.099999999999994</c:v>
                </c:pt>
                <c:pt idx="45">
                  <c:v>78.2</c:v>
                </c:pt>
                <c:pt idx="46">
                  <c:v>79.099999999999994</c:v>
                </c:pt>
                <c:pt idx="47">
                  <c:v>78.3</c:v>
                </c:pt>
                <c:pt idx="48">
                  <c:v>78.900000000000006</c:v>
                </c:pt>
                <c:pt idx="49">
                  <c:v>78.099999999999994</c:v>
                </c:pt>
                <c:pt idx="50">
                  <c:v>79.099999999999994</c:v>
                </c:pt>
                <c:pt idx="51">
                  <c:v>77.400000000000006</c:v>
                </c:pt>
                <c:pt idx="52">
                  <c:v>77.7</c:v>
                </c:pt>
                <c:pt idx="53">
                  <c:v>77.099999999999994</c:v>
                </c:pt>
                <c:pt idx="54">
                  <c:v>77.5</c:v>
                </c:pt>
                <c:pt idx="55">
                  <c:v>78</c:v>
                </c:pt>
                <c:pt idx="56">
                  <c:v>80</c:v>
                </c:pt>
                <c:pt idx="57">
                  <c:v>78.2</c:v>
                </c:pt>
                <c:pt idx="58">
                  <c:v>78.3</c:v>
                </c:pt>
                <c:pt idx="59">
                  <c:v>78.3</c:v>
                </c:pt>
                <c:pt idx="60">
                  <c:v>76.900000000000006</c:v>
                </c:pt>
                <c:pt idx="61">
                  <c:v>75.8</c:v>
                </c:pt>
                <c:pt idx="62">
                  <c:v>76.3</c:v>
                </c:pt>
                <c:pt idx="63">
                  <c:v>77.3</c:v>
                </c:pt>
                <c:pt idx="64">
                  <c:v>78.599999999999994</c:v>
                </c:pt>
                <c:pt idx="65">
                  <c:v>78</c:v>
                </c:pt>
                <c:pt idx="66">
                  <c:v>78.900000000000006</c:v>
                </c:pt>
                <c:pt idx="67">
                  <c:v>77.599999999999994</c:v>
                </c:pt>
                <c:pt idx="68">
                  <c:v>78.5</c:v>
                </c:pt>
                <c:pt idx="69">
                  <c:v>79.099999999999994</c:v>
                </c:pt>
                <c:pt idx="70">
                  <c:v>77.5</c:v>
                </c:pt>
                <c:pt idx="71">
                  <c:v>77</c:v>
                </c:pt>
              </c:numCache>
            </c:numRef>
          </c:val>
          <c:smooth val="0"/>
          <c:extLst>
            <c:ext xmlns:c16="http://schemas.microsoft.com/office/drawing/2014/chart" uri="{C3380CC4-5D6E-409C-BE32-E72D297353CC}">
              <c16:uniqueId val="{00000000-7D04-4705-B8DD-A55ED914A2CA}"/>
            </c:ext>
          </c:extLst>
        </c:ser>
        <c:dLbls>
          <c:showLegendKey val="0"/>
          <c:showVal val="0"/>
          <c:showCatName val="0"/>
          <c:showSerName val="0"/>
          <c:showPercent val="0"/>
          <c:showBubbleSize val="0"/>
        </c:dLbls>
        <c:marker val="1"/>
        <c:smooth val="0"/>
        <c:axId val="2096829791"/>
        <c:axId val="2096832703"/>
      </c:lineChart>
      <c:lineChart>
        <c:grouping val="standard"/>
        <c:varyColors val="0"/>
        <c:ser>
          <c:idx val="1"/>
          <c:order val="1"/>
          <c:tx>
            <c:strRef>
              <c:f>'F27'!$D$8</c:f>
              <c:strCache>
                <c:ptCount val="1"/>
                <c:pt idx="0">
                  <c:v> Tasa de desocupación </c:v>
                </c:pt>
              </c:strCache>
            </c:strRef>
          </c:tx>
          <c:spPr>
            <a:ln w="19050" cap="rnd">
              <a:solidFill>
                <a:schemeClr val="accent5"/>
              </a:solidFill>
              <a:round/>
            </a:ln>
            <a:effectLst/>
          </c:spPr>
          <c:marker>
            <c:symbol val="none"/>
          </c:marker>
          <c:cat>
            <c:multiLvlStrRef>
              <c:f>'F27'!$A$9:$B$83</c:f>
              <c:multiLvlStrCache>
                <c:ptCount val="7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pt idx="35">
                    <c:v>IV</c:v>
                  </c:pt>
                  <c:pt idx="36">
                    <c:v>I</c:v>
                  </c:pt>
                  <c:pt idx="37">
                    <c:v>II</c:v>
                  </c:pt>
                  <c:pt idx="38">
                    <c:v>III</c:v>
                  </c:pt>
                  <c:pt idx="39">
                    <c:v>IV</c:v>
                  </c:pt>
                  <c:pt idx="40">
                    <c:v>I</c:v>
                  </c:pt>
                  <c:pt idx="41">
                    <c:v>II</c:v>
                  </c:pt>
                  <c:pt idx="42">
                    <c:v>III</c:v>
                  </c:pt>
                  <c:pt idx="43">
                    <c:v>IV</c:v>
                  </c:pt>
                  <c:pt idx="44">
                    <c:v>I</c:v>
                  </c:pt>
                  <c:pt idx="45">
                    <c:v>II</c:v>
                  </c:pt>
                  <c:pt idx="46">
                    <c:v>III</c:v>
                  </c:pt>
                  <c:pt idx="47">
                    <c:v>IV</c:v>
                  </c:pt>
                  <c:pt idx="48">
                    <c:v>I</c:v>
                  </c:pt>
                  <c:pt idx="49">
                    <c:v>II</c:v>
                  </c:pt>
                  <c:pt idx="50">
                    <c:v>III</c:v>
                  </c:pt>
                  <c:pt idx="51">
                    <c:v>IV</c:v>
                  </c:pt>
                  <c:pt idx="52">
                    <c:v>I</c:v>
                  </c:pt>
                  <c:pt idx="53">
                    <c:v>II</c:v>
                  </c:pt>
                  <c:pt idx="54">
                    <c:v>III</c:v>
                  </c:pt>
                  <c:pt idx="55">
                    <c:v>IV</c:v>
                  </c:pt>
                  <c:pt idx="56">
                    <c:v>I</c:v>
                  </c:pt>
                  <c:pt idx="57">
                    <c:v>II</c:v>
                  </c:pt>
                  <c:pt idx="58">
                    <c:v>III</c:v>
                  </c:pt>
                  <c:pt idx="59">
                    <c:v>IV</c:v>
                  </c:pt>
                  <c:pt idx="60">
                    <c:v>I</c:v>
                  </c:pt>
                  <c:pt idx="61">
                    <c:v>III</c:v>
                  </c:pt>
                  <c:pt idx="62">
                    <c:v>IV</c:v>
                  </c:pt>
                  <c:pt idx="63">
                    <c:v>I</c:v>
                  </c:pt>
                  <c:pt idx="64">
                    <c:v>II</c:v>
                  </c:pt>
                  <c:pt idx="65">
                    <c:v>III</c:v>
                  </c:pt>
                  <c:pt idx="66">
                    <c:v>IV</c:v>
                  </c:pt>
                  <c:pt idx="67">
                    <c:v>I</c:v>
                  </c:pt>
                  <c:pt idx="68">
                    <c:v>II</c:v>
                  </c:pt>
                  <c:pt idx="69">
                    <c:v>III</c:v>
                  </c:pt>
                  <c:pt idx="70">
                    <c:v>IV</c:v>
                  </c:pt>
                  <c:pt idx="71">
                    <c:v>I</c:v>
                  </c:pt>
                  <c:pt idx="72">
                    <c:v>II</c:v>
                  </c:pt>
                  <c:pt idx="73">
                    <c:v>III</c:v>
                  </c:pt>
                  <c:pt idx="74">
                    <c:v>IV</c:v>
                  </c:pt>
                </c:lvl>
                <c:lvl>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pt idx="60">
                    <c:v>2020*</c:v>
                  </c:pt>
                  <c:pt idx="63">
                    <c:v>2021</c:v>
                  </c:pt>
                  <c:pt idx="67">
                    <c:v>2022</c:v>
                  </c:pt>
                  <c:pt idx="71">
                    <c:v>2023</c:v>
                  </c:pt>
                </c:lvl>
              </c:multiLvlStrCache>
            </c:multiLvlStrRef>
          </c:cat>
          <c:val>
            <c:numRef>
              <c:f>'F27'!$D$9:$D$83</c:f>
              <c:numCache>
                <c:formatCode>_-* #,##0.0_-;\-* #,##0.0_-;_-* "-"??_-;_-@_-</c:formatCode>
                <c:ptCount val="75"/>
                <c:pt idx="0">
                  <c:v>3.8</c:v>
                </c:pt>
                <c:pt idx="1">
                  <c:v>2.9</c:v>
                </c:pt>
                <c:pt idx="2">
                  <c:v>4.4000000000000004</c:v>
                </c:pt>
                <c:pt idx="3">
                  <c:v>3.2</c:v>
                </c:pt>
                <c:pt idx="4">
                  <c:v>4.0999999999999996</c:v>
                </c:pt>
                <c:pt idx="5">
                  <c:v>2.6</c:v>
                </c:pt>
                <c:pt idx="6">
                  <c:v>3.6</c:v>
                </c:pt>
                <c:pt idx="7">
                  <c:v>3.9</c:v>
                </c:pt>
                <c:pt idx="8">
                  <c:v>3.2</c:v>
                </c:pt>
                <c:pt idx="9">
                  <c:v>3.3</c:v>
                </c:pt>
                <c:pt idx="10">
                  <c:v>3.1</c:v>
                </c:pt>
                <c:pt idx="11">
                  <c:v>3.2</c:v>
                </c:pt>
                <c:pt idx="12">
                  <c:v>3.3</c:v>
                </c:pt>
                <c:pt idx="13">
                  <c:v>3.1</c:v>
                </c:pt>
                <c:pt idx="14">
                  <c:v>3.4</c:v>
                </c:pt>
                <c:pt idx="15">
                  <c:v>4.7</c:v>
                </c:pt>
                <c:pt idx="16">
                  <c:v>6.2</c:v>
                </c:pt>
                <c:pt idx="17">
                  <c:v>4.5999999999999996</c:v>
                </c:pt>
                <c:pt idx="18">
                  <c:v>5.4</c:v>
                </c:pt>
                <c:pt idx="19">
                  <c:v>5.5</c:v>
                </c:pt>
                <c:pt idx="20">
                  <c:v>5.9</c:v>
                </c:pt>
                <c:pt idx="21">
                  <c:v>4.8</c:v>
                </c:pt>
                <c:pt idx="22">
                  <c:v>6.1</c:v>
                </c:pt>
                <c:pt idx="23">
                  <c:v>6</c:v>
                </c:pt>
                <c:pt idx="24">
                  <c:v>4.9000000000000004</c:v>
                </c:pt>
                <c:pt idx="25">
                  <c:v>5.6</c:v>
                </c:pt>
                <c:pt idx="26">
                  <c:v>5.4</c:v>
                </c:pt>
                <c:pt idx="27">
                  <c:v>5.7</c:v>
                </c:pt>
                <c:pt idx="28">
                  <c:v>4.8</c:v>
                </c:pt>
                <c:pt idx="29">
                  <c:v>4.8</c:v>
                </c:pt>
                <c:pt idx="30">
                  <c:v>4.7</c:v>
                </c:pt>
                <c:pt idx="31">
                  <c:v>5.5</c:v>
                </c:pt>
                <c:pt idx="32">
                  <c:v>4.2</c:v>
                </c:pt>
                <c:pt idx="33">
                  <c:v>4.8</c:v>
                </c:pt>
                <c:pt idx="34">
                  <c:v>6.2</c:v>
                </c:pt>
                <c:pt idx="35">
                  <c:v>5.7</c:v>
                </c:pt>
                <c:pt idx="36">
                  <c:v>5.3</c:v>
                </c:pt>
                <c:pt idx="37">
                  <c:v>5.3</c:v>
                </c:pt>
                <c:pt idx="38">
                  <c:v>6</c:v>
                </c:pt>
                <c:pt idx="39">
                  <c:v>4.7</c:v>
                </c:pt>
                <c:pt idx="40">
                  <c:v>4.0999999999999996</c:v>
                </c:pt>
                <c:pt idx="41">
                  <c:v>5.4</c:v>
                </c:pt>
                <c:pt idx="42">
                  <c:v>5.0999999999999996</c:v>
                </c:pt>
                <c:pt idx="43">
                  <c:v>3.7</c:v>
                </c:pt>
                <c:pt idx="44">
                  <c:v>4.2</c:v>
                </c:pt>
                <c:pt idx="45">
                  <c:v>3.6</c:v>
                </c:pt>
                <c:pt idx="46">
                  <c:v>3.6</c:v>
                </c:pt>
                <c:pt idx="47">
                  <c:v>3.5</c:v>
                </c:pt>
                <c:pt idx="48">
                  <c:v>2.7</c:v>
                </c:pt>
                <c:pt idx="49">
                  <c:v>2.4</c:v>
                </c:pt>
                <c:pt idx="50">
                  <c:v>3.4</c:v>
                </c:pt>
                <c:pt idx="51">
                  <c:v>2.9</c:v>
                </c:pt>
                <c:pt idx="52">
                  <c:v>2.2999999999999998</c:v>
                </c:pt>
                <c:pt idx="53">
                  <c:v>3.3</c:v>
                </c:pt>
                <c:pt idx="54">
                  <c:v>3.2</c:v>
                </c:pt>
                <c:pt idx="55">
                  <c:v>2.7</c:v>
                </c:pt>
                <c:pt idx="56">
                  <c:v>2.5</c:v>
                </c:pt>
                <c:pt idx="57">
                  <c:v>3.1</c:v>
                </c:pt>
                <c:pt idx="58">
                  <c:v>3.6</c:v>
                </c:pt>
                <c:pt idx="59">
                  <c:v>3.1</c:v>
                </c:pt>
                <c:pt idx="60">
                  <c:v>2.7</c:v>
                </c:pt>
                <c:pt idx="61">
                  <c:v>5.5</c:v>
                </c:pt>
                <c:pt idx="62">
                  <c:v>4.3</c:v>
                </c:pt>
                <c:pt idx="63">
                  <c:v>3.7</c:v>
                </c:pt>
                <c:pt idx="64">
                  <c:v>3.3</c:v>
                </c:pt>
                <c:pt idx="65">
                  <c:v>3.1</c:v>
                </c:pt>
                <c:pt idx="66">
                  <c:v>3.2</c:v>
                </c:pt>
                <c:pt idx="67">
                  <c:v>2.6</c:v>
                </c:pt>
                <c:pt idx="68">
                  <c:v>2.2999999999999998</c:v>
                </c:pt>
                <c:pt idx="69">
                  <c:v>2.9</c:v>
                </c:pt>
                <c:pt idx="70">
                  <c:v>2.6</c:v>
                </c:pt>
                <c:pt idx="71">
                  <c:v>2.2999999999999998</c:v>
                </c:pt>
              </c:numCache>
            </c:numRef>
          </c:val>
          <c:smooth val="0"/>
          <c:extLst>
            <c:ext xmlns:c16="http://schemas.microsoft.com/office/drawing/2014/chart" uri="{C3380CC4-5D6E-409C-BE32-E72D297353CC}">
              <c16:uniqueId val="{00000001-7D04-4705-B8DD-A55ED914A2CA}"/>
            </c:ext>
          </c:extLst>
        </c:ser>
        <c:dLbls>
          <c:showLegendKey val="0"/>
          <c:showVal val="0"/>
          <c:showCatName val="0"/>
          <c:showSerName val="0"/>
          <c:showPercent val="0"/>
          <c:showBubbleSize val="0"/>
        </c:dLbls>
        <c:marker val="1"/>
        <c:smooth val="0"/>
        <c:axId val="2114951631"/>
        <c:axId val="162903807"/>
      </c:lineChart>
      <c:catAx>
        <c:axId val="20968297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096832703"/>
        <c:crosses val="autoZero"/>
        <c:auto val="1"/>
        <c:lblAlgn val="ctr"/>
        <c:lblOffset val="100"/>
        <c:noMultiLvlLbl val="0"/>
      </c:catAx>
      <c:valAx>
        <c:axId val="209683270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800"/>
                  <a:t>Participación</a:t>
                </a:r>
              </a:p>
            </c:rich>
          </c:tx>
          <c:overlay val="0"/>
          <c:spPr>
            <a:noFill/>
            <a:ln>
              <a:noFill/>
            </a:ln>
            <a:effectLst/>
          </c:spPr>
        </c:title>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096829791"/>
        <c:crosses val="autoZero"/>
        <c:crossBetween val="between"/>
      </c:valAx>
      <c:valAx>
        <c:axId val="162903807"/>
        <c:scaling>
          <c:orientation val="minMax"/>
        </c:scaling>
        <c:delete val="0"/>
        <c:axPos val="r"/>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800"/>
                  <a:t>Desocupación</a:t>
                </a:r>
              </a:p>
            </c:rich>
          </c:tx>
          <c:overlay val="0"/>
          <c:spPr>
            <a:noFill/>
            <a:ln>
              <a:noFill/>
            </a:ln>
            <a:effectLst/>
          </c:spPr>
        </c:title>
        <c:numFmt formatCode="#,##0&quot;%&quot;"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114951631"/>
        <c:crosses val="max"/>
        <c:crossBetween val="between"/>
      </c:valAx>
      <c:catAx>
        <c:axId val="2114951631"/>
        <c:scaling>
          <c:orientation val="minMax"/>
        </c:scaling>
        <c:delete val="1"/>
        <c:axPos val="b"/>
        <c:numFmt formatCode="General" sourceLinked="1"/>
        <c:majorTickMark val="out"/>
        <c:minorTickMark val="none"/>
        <c:tickLblPos val="nextTo"/>
        <c:crossAx val="162903807"/>
        <c:crosses val="autoZero"/>
        <c:auto val="1"/>
        <c:lblAlgn val="ctr"/>
        <c:lblOffset val="100"/>
        <c:noMultiLvlLbl val="0"/>
      </c:catAx>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'F28'!$C$7</c:f>
              <c:strCache>
                <c:ptCount val="1"/>
                <c:pt idx="0">
                  <c:v> Tasa de participación </c:v>
                </c:pt>
              </c:strCache>
            </c:strRef>
          </c:tx>
          <c:spPr>
            <a:ln w="19050" cap="rnd">
              <a:solidFill>
                <a:schemeClr val="accent6"/>
              </a:solidFill>
              <a:round/>
            </a:ln>
            <a:effectLst/>
          </c:spPr>
          <c:marker>
            <c:symbol val="none"/>
          </c:marker>
          <c:cat>
            <c:multiLvlStrRef>
              <c:f>'F28'!$A$8:$B$82</c:f>
              <c:multiLvlStrCache>
                <c:ptCount val="7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pt idx="35">
                    <c:v>IV</c:v>
                  </c:pt>
                  <c:pt idx="36">
                    <c:v>I</c:v>
                  </c:pt>
                  <c:pt idx="37">
                    <c:v>II</c:v>
                  </c:pt>
                  <c:pt idx="38">
                    <c:v>III</c:v>
                  </c:pt>
                  <c:pt idx="39">
                    <c:v>IV</c:v>
                  </c:pt>
                  <c:pt idx="40">
                    <c:v>I</c:v>
                  </c:pt>
                  <c:pt idx="41">
                    <c:v>II</c:v>
                  </c:pt>
                  <c:pt idx="42">
                    <c:v>III</c:v>
                  </c:pt>
                  <c:pt idx="43">
                    <c:v>IV</c:v>
                  </c:pt>
                  <c:pt idx="44">
                    <c:v>I</c:v>
                  </c:pt>
                  <c:pt idx="45">
                    <c:v>II</c:v>
                  </c:pt>
                  <c:pt idx="46">
                    <c:v>III</c:v>
                  </c:pt>
                  <c:pt idx="47">
                    <c:v>IV</c:v>
                  </c:pt>
                  <c:pt idx="48">
                    <c:v>I</c:v>
                  </c:pt>
                  <c:pt idx="49">
                    <c:v>II</c:v>
                  </c:pt>
                  <c:pt idx="50">
                    <c:v>III</c:v>
                  </c:pt>
                  <c:pt idx="51">
                    <c:v>IV</c:v>
                  </c:pt>
                  <c:pt idx="52">
                    <c:v>I</c:v>
                  </c:pt>
                  <c:pt idx="53">
                    <c:v>II</c:v>
                  </c:pt>
                  <c:pt idx="54">
                    <c:v>III</c:v>
                  </c:pt>
                  <c:pt idx="55">
                    <c:v>IV</c:v>
                  </c:pt>
                  <c:pt idx="56">
                    <c:v>I</c:v>
                  </c:pt>
                  <c:pt idx="57">
                    <c:v>II</c:v>
                  </c:pt>
                  <c:pt idx="58">
                    <c:v>III</c:v>
                  </c:pt>
                  <c:pt idx="59">
                    <c:v>IV</c:v>
                  </c:pt>
                  <c:pt idx="60">
                    <c:v>I</c:v>
                  </c:pt>
                  <c:pt idx="61">
                    <c:v>III</c:v>
                  </c:pt>
                  <c:pt idx="62">
                    <c:v>IV</c:v>
                  </c:pt>
                  <c:pt idx="63">
                    <c:v>I</c:v>
                  </c:pt>
                  <c:pt idx="64">
                    <c:v>II</c:v>
                  </c:pt>
                  <c:pt idx="65">
                    <c:v>III</c:v>
                  </c:pt>
                  <c:pt idx="66">
                    <c:v>IV</c:v>
                  </c:pt>
                  <c:pt idx="67">
                    <c:v>I</c:v>
                  </c:pt>
                  <c:pt idx="68">
                    <c:v>II</c:v>
                  </c:pt>
                  <c:pt idx="69">
                    <c:v>III</c:v>
                  </c:pt>
                  <c:pt idx="70">
                    <c:v>IV</c:v>
                  </c:pt>
                  <c:pt idx="71">
                    <c:v>I</c:v>
                  </c:pt>
                  <c:pt idx="72">
                    <c:v>II</c:v>
                  </c:pt>
                  <c:pt idx="73">
                    <c:v>III</c:v>
                  </c:pt>
                  <c:pt idx="74">
                    <c:v>IV</c:v>
                  </c:pt>
                </c:lvl>
                <c:lvl>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pt idx="60">
                    <c:v>2020*</c:v>
                  </c:pt>
                  <c:pt idx="63">
                    <c:v>2021</c:v>
                  </c:pt>
                  <c:pt idx="67">
                    <c:v>2022</c:v>
                  </c:pt>
                  <c:pt idx="71">
                    <c:v>2023</c:v>
                  </c:pt>
                </c:lvl>
              </c:multiLvlStrCache>
            </c:multiLvlStrRef>
          </c:cat>
          <c:val>
            <c:numRef>
              <c:f>'F28'!$C$8:$C$82</c:f>
              <c:numCache>
                <c:formatCode>_-* #,##0.0_-;\-* #,##0.0_-;_-* "-"??_-;_-@_-</c:formatCode>
                <c:ptCount val="75"/>
                <c:pt idx="0">
                  <c:v>46.3</c:v>
                </c:pt>
                <c:pt idx="1">
                  <c:v>45.1</c:v>
                </c:pt>
                <c:pt idx="2">
                  <c:v>47.2</c:v>
                </c:pt>
                <c:pt idx="3">
                  <c:v>46.2</c:v>
                </c:pt>
                <c:pt idx="4">
                  <c:v>46.4</c:v>
                </c:pt>
                <c:pt idx="5">
                  <c:v>44.9</c:v>
                </c:pt>
                <c:pt idx="6">
                  <c:v>45.9</c:v>
                </c:pt>
                <c:pt idx="7">
                  <c:v>45.3</c:v>
                </c:pt>
                <c:pt idx="8">
                  <c:v>45.2</c:v>
                </c:pt>
                <c:pt idx="9">
                  <c:v>45.9</c:v>
                </c:pt>
                <c:pt idx="10">
                  <c:v>46.8</c:v>
                </c:pt>
                <c:pt idx="11">
                  <c:v>47</c:v>
                </c:pt>
                <c:pt idx="12">
                  <c:v>47.1</c:v>
                </c:pt>
                <c:pt idx="13">
                  <c:v>47.7</c:v>
                </c:pt>
                <c:pt idx="14">
                  <c:v>46.7</c:v>
                </c:pt>
                <c:pt idx="15">
                  <c:v>45.3</c:v>
                </c:pt>
                <c:pt idx="16">
                  <c:v>45.8</c:v>
                </c:pt>
                <c:pt idx="17">
                  <c:v>45.1</c:v>
                </c:pt>
                <c:pt idx="18">
                  <c:v>47.7</c:v>
                </c:pt>
                <c:pt idx="19">
                  <c:v>48.5</c:v>
                </c:pt>
                <c:pt idx="20">
                  <c:v>46.6</c:v>
                </c:pt>
                <c:pt idx="21">
                  <c:v>46.8</c:v>
                </c:pt>
                <c:pt idx="22">
                  <c:v>47.9</c:v>
                </c:pt>
                <c:pt idx="23">
                  <c:v>47.1</c:v>
                </c:pt>
                <c:pt idx="24">
                  <c:v>46.5</c:v>
                </c:pt>
                <c:pt idx="25">
                  <c:v>46.9</c:v>
                </c:pt>
                <c:pt idx="26">
                  <c:v>47.9</c:v>
                </c:pt>
                <c:pt idx="27">
                  <c:v>48.8</c:v>
                </c:pt>
                <c:pt idx="28">
                  <c:v>47.1</c:v>
                </c:pt>
                <c:pt idx="29">
                  <c:v>47.8</c:v>
                </c:pt>
                <c:pt idx="30">
                  <c:v>47.9</c:v>
                </c:pt>
                <c:pt idx="31">
                  <c:v>47.9</c:v>
                </c:pt>
                <c:pt idx="32">
                  <c:v>47.4</c:v>
                </c:pt>
                <c:pt idx="33">
                  <c:v>48.7</c:v>
                </c:pt>
                <c:pt idx="34">
                  <c:v>48.3</c:v>
                </c:pt>
                <c:pt idx="35">
                  <c:v>47.3</c:v>
                </c:pt>
                <c:pt idx="36">
                  <c:v>46.6</c:v>
                </c:pt>
                <c:pt idx="37">
                  <c:v>46.6</c:v>
                </c:pt>
                <c:pt idx="38">
                  <c:v>46.6</c:v>
                </c:pt>
                <c:pt idx="39">
                  <c:v>46.7</c:v>
                </c:pt>
                <c:pt idx="40">
                  <c:v>46.5</c:v>
                </c:pt>
                <c:pt idx="41">
                  <c:v>45.3</c:v>
                </c:pt>
                <c:pt idx="42">
                  <c:v>45.8</c:v>
                </c:pt>
                <c:pt idx="43">
                  <c:v>48.5</c:v>
                </c:pt>
                <c:pt idx="44">
                  <c:v>46</c:v>
                </c:pt>
                <c:pt idx="45">
                  <c:v>46.2</c:v>
                </c:pt>
                <c:pt idx="46">
                  <c:v>46</c:v>
                </c:pt>
                <c:pt idx="47">
                  <c:v>46.6</c:v>
                </c:pt>
                <c:pt idx="48">
                  <c:v>47</c:v>
                </c:pt>
                <c:pt idx="49">
                  <c:v>45.8</c:v>
                </c:pt>
                <c:pt idx="50">
                  <c:v>47</c:v>
                </c:pt>
                <c:pt idx="51">
                  <c:v>47.1</c:v>
                </c:pt>
                <c:pt idx="52">
                  <c:v>45.4</c:v>
                </c:pt>
                <c:pt idx="53">
                  <c:v>46.9</c:v>
                </c:pt>
                <c:pt idx="54">
                  <c:v>46.6</c:v>
                </c:pt>
                <c:pt idx="55">
                  <c:v>46.8</c:v>
                </c:pt>
                <c:pt idx="56">
                  <c:v>46.2</c:v>
                </c:pt>
                <c:pt idx="57">
                  <c:v>47.1</c:v>
                </c:pt>
                <c:pt idx="58">
                  <c:v>48</c:v>
                </c:pt>
                <c:pt idx="59">
                  <c:v>47.1</c:v>
                </c:pt>
                <c:pt idx="60">
                  <c:v>47.8</c:v>
                </c:pt>
                <c:pt idx="61">
                  <c:v>43.7</c:v>
                </c:pt>
                <c:pt idx="62">
                  <c:v>44.6</c:v>
                </c:pt>
                <c:pt idx="63">
                  <c:v>45.5</c:v>
                </c:pt>
                <c:pt idx="64">
                  <c:v>46.2</c:v>
                </c:pt>
                <c:pt idx="65">
                  <c:v>45.7</c:v>
                </c:pt>
                <c:pt idx="66">
                  <c:v>46.6</c:v>
                </c:pt>
                <c:pt idx="67">
                  <c:v>46.8</c:v>
                </c:pt>
                <c:pt idx="68">
                  <c:v>46.4</c:v>
                </c:pt>
                <c:pt idx="69">
                  <c:v>48.1</c:v>
                </c:pt>
                <c:pt idx="70">
                  <c:v>49.3</c:v>
                </c:pt>
                <c:pt idx="71" formatCode="General">
                  <c:v>48.3</c:v>
                </c:pt>
              </c:numCache>
            </c:numRef>
          </c:val>
          <c:smooth val="0"/>
          <c:extLst>
            <c:ext xmlns:c16="http://schemas.microsoft.com/office/drawing/2014/chart" uri="{C3380CC4-5D6E-409C-BE32-E72D297353CC}">
              <c16:uniqueId val="{00000000-1355-4DDD-91F4-55A9E75B30ED}"/>
            </c:ext>
          </c:extLst>
        </c:ser>
        <c:dLbls>
          <c:showLegendKey val="0"/>
          <c:showVal val="0"/>
          <c:showCatName val="0"/>
          <c:showSerName val="0"/>
          <c:showPercent val="0"/>
          <c:showBubbleSize val="0"/>
        </c:dLbls>
        <c:marker val="1"/>
        <c:smooth val="0"/>
        <c:axId val="2096829791"/>
        <c:axId val="2096832703"/>
      </c:lineChart>
      <c:lineChart>
        <c:grouping val="standard"/>
        <c:varyColors val="0"/>
        <c:ser>
          <c:idx val="1"/>
          <c:order val="1"/>
          <c:tx>
            <c:strRef>
              <c:f>'F28'!$D$7</c:f>
              <c:strCache>
                <c:ptCount val="1"/>
                <c:pt idx="0">
                  <c:v>Tasa de desocupación</c:v>
                </c:pt>
              </c:strCache>
            </c:strRef>
          </c:tx>
          <c:spPr>
            <a:ln w="19050" cap="rnd">
              <a:solidFill>
                <a:schemeClr val="accent5"/>
              </a:solidFill>
              <a:round/>
            </a:ln>
            <a:effectLst/>
          </c:spPr>
          <c:marker>
            <c:symbol val="none"/>
          </c:marker>
          <c:val>
            <c:numRef>
              <c:f>'F28'!$D$8:$D$82</c:f>
              <c:numCache>
                <c:formatCode>0.0</c:formatCode>
                <c:ptCount val="75"/>
                <c:pt idx="0">
                  <c:v>3.5</c:v>
                </c:pt>
                <c:pt idx="1">
                  <c:v>3.1</c:v>
                </c:pt>
                <c:pt idx="2">
                  <c:v>4.0999999999999996</c:v>
                </c:pt>
                <c:pt idx="3">
                  <c:v>3.7</c:v>
                </c:pt>
                <c:pt idx="4">
                  <c:v>3.5</c:v>
                </c:pt>
                <c:pt idx="5">
                  <c:v>3</c:v>
                </c:pt>
                <c:pt idx="6">
                  <c:v>4.2</c:v>
                </c:pt>
                <c:pt idx="7">
                  <c:v>3.4</c:v>
                </c:pt>
                <c:pt idx="8">
                  <c:v>3.7</c:v>
                </c:pt>
                <c:pt idx="9">
                  <c:v>2.2999999999999998</c:v>
                </c:pt>
                <c:pt idx="10">
                  <c:v>3.8</c:v>
                </c:pt>
                <c:pt idx="11">
                  <c:v>3.2</c:v>
                </c:pt>
                <c:pt idx="12">
                  <c:v>3.8</c:v>
                </c:pt>
                <c:pt idx="13">
                  <c:v>2.9</c:v>
                </c:pt>
                <c:pt idx="14">
                  <c:v>4.0999999999999996</c:v>
                </c:pt>
                <c:pt idx="15">
                  <c:v>3</c:v>
                </c:pt>
                <c:pt idx="16">
                  <c:v>4.0999999999999996</c:v>
                </c:pt>
                <c:pt idx="17">
                  <c:v>4</c:v>
                </c:pt>
                <c:pt idx="18">
                  <c:v>6.1</c:v>
                </c:pt>
                <c:pt idx="19">
                  <c:v>4.0999999999999996</c:v>
                </c:pt>
                <c:pt idx="20">
                  <c:v>4</c:v>
                </c:pt>
                <c:pt idx="21">
                  <c:v>5.2</c:v>
                </c:pt>
                <c:pt idx="22">
                  <c:v>5.5</c:v>
                </c:pt>
                <c:pt idx="23">
                  <c:v>5.4</c:v>
                </c:pt>
                <c:pt idx="24">
                  <c:v>4.7</c:v>
                </c:pt>
                <c:pt idx="25">
                  <c:v>5.7</c:v>
                </c:pt>
                <c:pt idx="26">
                  <c:v>5.6</c:v>
                </c:pt>
                <c:pt idx="27">
                  <c:v>4.5999999999999996</c:v>
                </c:pt>
                <c:pt idx="28">
                  <c:v>3.9</c:v>
                </c:pt>
                <c:pt idx="29">
                  <c:v>4.3</c:v>
                </c:pt>
                <c:pt idx="30">
                  <c:v>5.0999999999999996</c:v>
                </c:pt>
                <c:pt idx="31">
                  <c:v>5.0999999999999996</c:v>
                </c:pt>
                <c:pt idx="32">
                  <c:v>4.7</c:v>
                </c:pt>
                <c:pt idx="33">
                  <c:v>4.0999999999999996</c:v>
                </c:pt>
                <c:pt idx="34">
                  <c:v>4.3</c:v>
                </c:pt>
                <c:pt idx="35">
                  <c:v>4</c:v>
                </c:pt>
                <c:pt idx="36">
                  <c:v>4.7</c:v>
                </c:pt>
                <c:pt idx="37">
                  <c:v>4.5</c:v>
                </c:pt>
                <c:pt idx="38">
                  <c:v>5.2</c:v>
                </c:pt>
                <c:pt idx="39">
                  <c:v>5.2</c:v>
                </c:pt>
                <c:pt idx="40">
                  <c:v>3.9</c:v>
                </c:pt>
                <c:pt idx="41">
                  <c:v>5.0999999999999996</c:v>
                </c:pt>
                <c:pt idx="42">
                  <c:v>5.3</c:v>
                </c:pt>
                <c:pt idx="43">
                  <c:v>5.2</c:v>
                </c:pt>
                <c:pt idx="44">
                  <c:v>4.0999999999999996</c:v>
                </c:pt>
                <c:pt idx="45">
                  <c:v>3.8</c:v>
                </c:pt>
                <c:pt idx="46">
                  <c:v>3.2</c:v>
                </c:pt>
                <c:pt idx="47">
                  <c:v>2.9</c:v>
                </c:pt>
                <c:pt idx="48">
                  <c:v>2.7</c:v>
                </c:pt>
                <c:pt idx="49">
                  <c:v>2.8</c:v>
                </c:pt>
                <c:pt idx="50">
                  <c:v>2.7</c:v>
                </c:pt>
                <c:pt idx="51">
                  <c:v>2.9</c:v>
                </c:pt>
                <c:pt idx="52">
                  <c:v>2.4</c:v>
                </c:pt>
                <c:pt idx="53">
                  <c:v>2.5</c:v>
                </c:pt>
                <c:pt idx="54">
                  <c:v>2.8</c:v>
                </c:pt>
                <c:pt idx="55">
                  <c:v>2.2000000000000002</c:v>
                </c:pt>
                <c:pt idx="56">
                  <c:v>2.7</c:v>
                </c:pt>
                <c:pt idx="57">
                  <c:v>2.8</c:v>
                </c:pt>
                <c:pt idx="58">
                  <c:v>2.5</c:v>
                </c:pt>
                <c:pt idx="59">
                  <c:v>2.9</c:v>
                </c:pt>
                <c:pt idx="60">
                  <c:v>3.3</c:v>
                </c:pt>
                <c:pt idx="61">
                  <c:v>4.3</c:v>
                </c:pt>
                <c:pt idx="62">
                  <c:v>3.6</c:v>
                </c:pt>
                <c:pt idx="63">
                  <c:v>3.7</c:v>
                </c:pt>
                <c:pt idx="64">
                  <c:v>3.4</c:v>
                </c:pt>
                <c:pt idx="65">
                  <c:v>3.8</c:v>
                </c:pt>
                <c:pt idx="66">
                  <c:v>3</c:v>
                </c:pt>
                <c:pt idx="67">
                  <c:v>2</c:v>
                </c:pt>
                <c:pt idx="68">
                  <c:v>2.4</c:v>
                </c:pt>
                <c:pt idx="69">
                  <c:v>2.8</c:v>
                </c:pt>
                <c:pt idx="70">
                  <c:v>2</c:v>
                </c:pt>
                <c:pt idx="71">
                  <c:v>1.9</c:v>
                </c:pt>
              </c:numCache>
            </c:numRef>
          </c:val>
          <c:smooth val="0"/>
          <c:extLst>
            <c:ext xmlns:c16="http://schemas.microsoft.com/office/drawing/2014/chart" uri="{C3380CC4-5D6E-409C-BE32-E72D297353CC}">
              <c16:uniqueId val="{00000001-1355-4DDD-91F4-55A9E75B30ED}"/>
            </c:ext>
          </c:extLst>
        </c:ser>
        <c:dLbls>
          <c:showLegendKey val="0"/>
          <c:showVal val="0"/>
          <c:showCatName val="0"/>
          <c:showSerName val="0"/>
          <c:showPercent val="0"/>
          <c:showBubbleSize val="0"/>
        </c:dLbls>
        <c:marker val="1"/>
        <c:smooth val="0"/>
        <c:axId val="2114951631"/>
        <c:axId val="162903807"/>
      </c:lineChart>
      <c:catAx>
        <c:axId val="20968297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096832703"/>
        <c:crosses val="autoZero"/>
        <c:auto val="1"/>
        <c:lblAlgn val="ctr"/>
        <c:lblOffset val="100"/>
        <c:noMultiLvlLbl val="0"/>
      </c:catAx>
      <c:valAx>
        <c:axId val="209683270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800"/>
                  <a:t>Participación</a:t>
                </a:r>
              </a:p>
            </c:rich>
          </c:tx>
          <c:overlay val="0"/>
          <c:spPr>
            <a:noFill/>
            <a:ln>
              <a:noFill/>
            </a:ln>
            <a:effectLst/>
          </c:spPr>
        </c:title>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096829791"/>
        <c:crosses val="autoZero"/>
        <c:crossBetween val="between"/>
      </c:valAx>
      <c:valAx>
        <c:axId val="162903807"/>
        <c:scaling>
          <c:orientation val="minMax"/>
        </c:scaling>
        <c:delete val="0"/>
        <c:axPos val="r"/>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800"/>
                  <a:t>Desocupación</a:t>
                </a:r>
              </a:p>
            </c:rich>
          </c:tx>
          <c:overlay val="0"/>
          <c:spPr>
            <a:noFill/>
            <a:ln>
              <a:noFill/>
            </a:ln>
            <a:effectLst/>
          </c:spPr>
        </c:title>
        <c:numFmt formatCode="#,##0&quot;%&quot;"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114951631"/>
        <c:crosses val="max"/>
        <c:crossBetween val="between"/>
      </c:valAx>
      <c:catAx>
        <c:axId val="2114951631"/>
        <c:scaling>
          <c:orientation val="minMax"/>
        </c:scaling>
        <c:delete val="1"/>
        <c:axPos val="b"/>
        <c:numFmt formatCode="General" sourceLinked="1"/>
        <c:majorTickMark val="out"/>
        <c:minorTickMark val="none"/>
        <c:tickLblPos val="nextTo"/>
        <c:crossAx val="162903807"/>
        <c:crosses val="autoZero"/>
        <c:auto val="1"/>
        <c:lblAlgn val="ctr"/>
        <c:lblOffset val="100"/>
        <c:noMultiLvlLbl val="0"/>
      </c:catAx>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518985843982624E-2"/>
          <c:y val="3.0241935483870969E-2"/>
          <c:w val="0.91060627939306937"/>
          <c:h val="0.7663788648040617"/>
        </c:manualLayout>
      </c:layout>
      <c:lineChart>
        <c:grouping val="standard"/>
        <c:varyColors val="0"/>
        <c:ser>
          <c:idx val="0"/>
          <c:order val="0"/>
          <c:tx>
            <c:strRef>
              <c:f>'F29'!$C$6</c:f>
              <c:strCache>
                <c:ptCount val="1"/>
                <c:pt idx="0">
                  <c:v>Jalisco</c:v>
                </c:pt>
              </c:strCache>
            </c:strRef>
          </c:tx>
          <c:spPr>
            <a:ln w="28575" cap="rnd">
              <a:solidFill>
                <a:schemeClr val="accent4"/>
              </a:solidFill>
              <a:round/>
            </a:ln>
            <a:effectLst/>
          </c:spPr>
          <c:marker>
            <c:symbol val="none"/>
          </c:marker>
          <c:dLbls>
            <c:dLbl>
              <c:idx val="60"/>
              <c:layout>
                <c:manualLayout>
                  <c:x val="-2.4154885623720836E-2"/>
                  <c:y val="1.71416917479909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F2-417A-BAC2-DA86FCCAE0E8}"/>
                </c:ext>
              </c:extLst>
            </c:dLbl>
            <c:dLbl>
              <c:idx val="62"/>
              <c:layout>
                <c:manualLayout>
                  <c:x val="-2.7491408934708028E-2"/>
                  <c:y val="-2.4982155603140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F2-417A-BAC2-DA86FCCAE0E8}"/>
                </c:ext>
              </c:extLst>
            </c:dLbl>
            <c:dLbl>
              <c:idx val="68"/>
              <c:layout>
                <c:manualLayout>
                  <c:x val="-5.2139518158935631E-2"/>
                  <c:y val="4.63821892393320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5F2-417A-BAC2-DA86FCCAE0E8}"/>
                </c:ext>
              </c:extLst>
            </c:dLbl>
            <c:dLbl>
              <c:idx val="71"/>
              <c:layout>
                <c:manualLayout>
                  <c:x val="-2.5170801869831127E-2"/>
                  <c:y val="-4.32900432900432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5F2-417A-BAC2-DA86FCCAE0E8}"/>
                </c:ext>
              </c:extLst>
            </c:dLbl>
            <c:dLbl>
              <c:idx val="7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5F2-417A-BAC2-DA86FCCAE0E8}"/>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'F29'!$A$7:$B$82</c:f>
              <c:multiLvlStrCache>
                <c:ptCount val="7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pt idx="35">
                    <c:v>IV</c:v>
                  </c:pt>
                  <c:pt idx="36">
                    <c:v>I</c:v>
                  </c:pt>
                  <c:pt idx="37">
                    <c:v>II</c:v>
                  </c:pt>
                  <c:pt idx="38">
                    <c:v>III</c:v>
                  </c:pt>
                  <c:pt idx="39">
                    <c:v>IV</c:v>
                  </c:pt>
                  <c:pt idx="40">
                    <c:v>I</c:v>
                  </c:pt>
                  <c:pt idx="41">
                    <c:v>II</c:v>
                  </c:pt>
                  <c:pt idx="42">
                    <c:v>III</c:v>
                  </c:pt>
                  <c:pt idx="43">
                    <c:v>IV</c:v>
                  </c:pt>
                  <c:pt idx="44">
                    <c:v>I</c:v>
                  </c:pt>
                  <c:pt idx="45">
                    <c:v>II</c:v>
                  </c:pt>
                  <c:pt idx="46">
                    <c:v>III</c:v>
                  </c:pt>
                  <c:pt idx="47">
                    <c:v>IV</c:v>
                  </c:pt>
                  <c:pt idx="48">
                    <c:v>I</c:v>
                  </c:pt>
                  <c:pt idx="49">
                    <c:v>II</c:v>
                  </c:pt>
                  <c:pt idx="50">
                    <c:v>III</c:v>
                  </c:pt>
                  <c:pt idx="51">
                    <c:v>IV</c:v>
                  </c:pt>
                  <c:pt idx="52">
                    <c:v>I</c:v>
                  </c:pt>
                  <c:pt idx="53">
                    <c:v>ll</c:v>
                  </c:pt>
                  <c:pt idx="54">
                    <c:v>III</c:v>
                  </c:pt>
                  <c:pt idx="55">
                    <c:v>IV</c:v>
                  </c:pt>
                  <c:pt idx="56">
                    <c:v>I</c:v>
                  </c:pt>
                  <c:pt idx="57">
                    <c:v>ll</c:v>
                  </c:pt>
                  <c:pt idx="58">
                    <c:v>III</c:v>
                  </c:pt>
                  <c:pt idx="59">
                    <c:v>IV</c:v>
                  </c:pt>
                  <c:pt idx="60">
                    <c:v>I</c:v>
                  </c:pt>
                  <c:pt idx="61">
                    <c:v>ll*</c:v>
                  </c:pt>
                  <c:pt idx="62">
                    <c:v>III</c:v>
                  </c:pt>
                  <c:pt idx="63">
                    <c:v>IV</c:v>
                  </c:pt>
                  <c:pt idx="64">
                    <c:v>I</c:v>
                  </c:pt>
                  <c:pt idx="65">
                    <c:v>II</c:v>
                  </c:pt>
                  <c:pt idx="66">
                    <c:v>III</c:v>
                  </c:pt>
                  <c:pt idx="67">
                    <c:v>IV</c:v>
                  </c:pt>
                  <c:pt idx="68">
                    <c:v>I</c:v>
                  </c:pt>
                  <c:pt idx="69">
                    <c:v>II</c:v>
                  </c:pt>
                  <c:pt idx="70">
                    <c:v>III</c:v>
                  </c:pt>
                  <c:pt idx="71">
                    <c:v>IV</c:v>
                  </c:pt>
                  <c:pt idx="72">
                    <c:v>I</c:v>
                  </c:pt>
                  <c:pt idx="73">
                    <c:v>II</c:v>
                  </c:pt>
                  <c:pt idx="74">
                    <c:v>III</c:v>
                  </c:pt>
                  <c:pt idx="75">
                    <c:v>IV</c:v>
                  </c:pt>
                </c:lvl>
                <c:lvl>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pt idx="60">
                    <c:v>2020</c:v>
                  </c:pt>
                  <c:pt idx="64">
                    <c:v>2021</c:v>
                  </c:pt>
                  <c:pt idx="68">
                    <c:v>2022</c:v>
                  </c:pt>
                  <c:pt idx="72">
                    <c:v>2023</c:v>
                  </c:pt>
                </c:lvl>
              </c:multiLvlStrCache>
            </c:multiLvlStrRef>
          </c:cat>
          <c:val>
            <c:numRef>
              <c:f>'F29'!$C$7:$C$79</c:f>
              <c:numCache>
                <c:formatCode>0.0</c:formatCode>
                <c:ptCount val="73"/>
                <c:pt idx="0">
                  <c:v>30.831500000000002</c:v>
                </c:pt>
                <c:pt idx="1">
                  <c:v>29.224400000000003</c:v>
                </c:pt>
                <c:pt idx="2">
                  <c:v>30.629300000000001</c:v>
                </c:pt>
                <c:pt idx="3">
                  <c:v>29.8429</c:v>
                </c:pt>
                <c:pt idx="4">
                  <c:v>26.0686</c:v>
                </c:pt>
                <c:pt idx="5">
                  <c:v>28.170400000000001</c:v>
                </c:pt>
                <c:pt idx="6">
                  <c:v>30.0655</c:v>
                </c:pt>
                <c:pt idx="7">
                  <c:v>27.484000000000002</c:v>
                </c:pt>
                <c:pt idx="8">
                  <c:v>26.508200000000002</c:v>
                </c:pt>
                <c:pt idx="9">
                  <c:v>24.673300000000001</c:v>
                </c:pt>
                <c:pt idx="10">
                  <c:v>26.232500000000002</c:v>
                </c:pt>
                <c:pt idx="11">
                  <c:v>27.656300000000002</c:v>
                </c:pt>
                <c:pt idx="12">
                  <c:v>26.4221</c:v>
                </c:pt>
                <c:pt idx="13">
                  <c:v>25.293600000000001</c:v>
                </c:pt>
                <c:pt idx="14">
                  <c:v>29.506400000000003</c:v>
                </c:pt>
                <c:pt idx="15">
                  <c:v>30.375500000000002</c:v>
                </c:pt>
                <c:pt idx="16">
                  <c:v>30.744200000000003</c:v>
                </c:pt>
                <c:pt idx="17">
                  <c:v>31.197500000000002</c:v>
                </c:pt>
                <c:pt idx="18">
                  <c:v>30.735800000000001</c:v>
                </c:pt>
                <c:pt idx="19">
                  <c:v>33.293199999999999</c:v>
                </c:pt>
                <c:pt idx="20">
                  <c:v>32.462800000000001</c:v>
                </c:pt>
                <c:pt idx="21">
                  <c:v>32.557700000000004</c:v>
                </c:pt>
                <c:pt idx="22">
                  <c:v>31.2943</c:v>
                </c:pt>
                <c:pt idx="23">
                  <c:v>32.004899999999999</c:v>
                </c:pt>
                <c:pt idx="24">
                  <c:v>31.184000000000001</c:v>
                </c:pt>
                <c:pt idx="25">
                  <c:v>31.294600000000003</c:v>
                </c:pt>
                <c:pt idx="26">
                  <c:v>32.165900000000001</c:v>
                </c:pt>
                <c:pt idx="27">
                  <c:v>30.932700000000001</c:v>
                </c:pt>
                <c:pt idx="28">
                  <c:v>28.828300000000002</c:v>
                </c:pt>
                <c:pt idx="29">
                  <c:v>28.3812</c:v>
                </c:pt>
                <c:pt idx="30">
                  <c:v>30.834100000000003</c:v>
                </c:pt>
                <c:pt idx="31">
                  <c:v>32.819099999999999</c:v>
                </c:pt>
                <c:pt idx="32">
                  <c:v>31.338100000000001</c:v>
                </c:pt>
                <c:pt idx="33">
                  <c:v>30.4892</c:v>
                </c:pt>
                <c:pt idx="34">
                  <c:v>31.936800000000002</c:v>
                </c:pt>
                <c:pt idx="35">
                  <c:v>32.6036</c:v>
                </c:pt>
                <c:pt idx="36">
                  <c:v>31.950300000000002</c:v>
                </c:pt>
                <c:pt idx="37">
                  <c:v>31.198</c:v>
                </c:pt>
                <c:pt idx="38">
                  <c:v>30.348800000000001</c:v>
                </c:pt>
                <c:pt idx="39">
                  <c:v>33.7211</c:v>
                </c:pt>
                <c:pt idx="40">
                  <c:v>33.517200000000003</c:v>
                </c:pt>
                <c:pt idx="41">
                  <c:v>31.171800000000001</c:v>
                </c:pt>
                <c:pt idx="42">
                  <c:v>31.436</c:v>
                </c:pt>
                <c:pt idx="43">
                  <c:v>30.241400000000002</c:v>
                </c:pt>
                <c:pt idx="44">
                  <c:v>29.302300000000002</c:v>
                </c:pt>
                <c:pt idx="45">
                  <c:v>29.365500000000001</c:v>
                </c:pt>
                <c:pt idx="46">
                  <c:v>28.489000000000001</c:v>
                </c:pt>
                <c:pt idx="47">
                  <c:v>28.3217</c:v>
                </c:pt>
                <c:pt idx="48">
                  <c:v>23.627000000000002</c:v>
                </c:pt>
                <c:pt idx="49">
                  <c:v>25.604700000000001</c:v>
                </c:pt>
                <c:pt idx="50">
                  <c:v>25.651600000000002</c:v>
                </c:pt>
                <c:pt idx="51">
                  <c:v>26.790400000000002</c:v>
                </c:pt>
                <c:pt idx="52">
                  <c:v>24.8934</c:v>
                </c:pt>
                <c:pt idx="53">
                  <c:v>26.497900000000001</c:v>
                </c:pt>
                <c:pt idx="54">
                  <c:v>25.808900000000001</c:v>
                </c:pt>
                <c:pt idx="55">
                  <c:v>27.799400000000002</c:v>
                </c:pt>
                <c:pt idx="56">
                  <c:v>25.9666</c:v>
                </c:pt>
                <c:pt idx="57">
                  <c:v>26.970400000000001</c:v>
                </c:pt>
                <c:pt idx="58">
                  <c:v>26.899100000000001</c:v>
                </c:pt>
                <c:pt idx="59">
                  <c:v>25.790600000000001</c:v>
                </c:pt>
                <c:pt idx="60">
                  <c:v>23.9117</c:v>
                </c:pt>
                <c:pt idx="62">
                  <c:v>28.949400000000001</c:v>
                </c:pt>
                <c:pt idx="63">
                  <c:v>25.8809</c:v>
                </c:pt>
                <c:pt idx="64">
                  <c:v>26.401300000000003</c:v>
                </c:pt>
                <c:pt idx="65">
                  <c:v>24.595300000000002</c:v>
                </c:pt>
                <c:pt idx="66">
                  <c:v>27.036300000000001</c:v>
                </c:pt>
                <c:pt idx="67">
                  <c:v>25.7455</c:v>
                </c:pt>
                <c:pt idx="68">
                  <c:v>24.832700000000003</c:v>
                </c:pt>
                <c:pt idx="69">
                  <c:v>22.857489115300002</c:v>
                </c:pt>
                <c:pt idx="70">
                  <c:v>25.1609400006</c:v>
                </c:pt>
                <c:pt idx="71">
                  <c:v>24.539134577900001</c:v>
                </c:pt>
                <c:pt idx="72">
                  <c:v>24.088177057599999</c:v>
                </c:pt>
              </c:numCache>
            </c:numRef>
          </c:val>
          <c:smooth val="0"/>
          <c:extLst>
            <c:ext xmlns:c16="http://schemas.microsoft.com/office/drawing/2014/chart" uri="{C3380CC4-5D6E-409C-BE32-E72D297353CC}">
              <c16:uniqueId val="{00000005-95F2-417A-BAC2-DA86FCCAE0E8}"/>
            </c:ext>
          </c:extLst>
        </c:ser>
        <c:ser>
          <c:idx val="1"/>
          <c:order val="1"/>
          <c:tx>
            <c:strRef>
              <c:f>'F29'!$D$6</c:f>
              <c:strCache>
                <c:ptCount val="1"/>
                <c:pt idx="0">
                  <c:v>Nacional</c:v>
                </c:pt>
              </c:strCache>
            </c:strRef>
          </c:tx>
          <c:spPr>
            <a:ln w="28575" cap="rnd">
              <a:solidFill>
                <a:schemeClr val="tx1">
                  <a:lumMod val="50000"/>
                  <a:lumOff val="50000"/>
                </a:schemeClr>
              </a:solidFill>
              <a:round/>
            </a:ln>
            <a:effectLst/>
          </c:spPr>
          <c:marker>
            <c:symbol val="none"/>
          </c:marker>
          <c:dLbls>
            <c:dLbl>
              <c:idx val="60"/>
              <c:layout>
                <c:manualLayout>
                  <c:x val="-3.2722000092667541E-2"/>
                  <c:y val="2.58826599377780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5F2-417A-BAC2-DA86FCCAE0E8}"/>
                </c:ext>
              </c:extLst>
            </c:dLbl>
            <c:dLbl>
              <c:idx val="62"/>
              <c:layout>
                <c:manualLayout>
                  <c:x val="-2.7502994164564382E-2"/>
                  <c:y val="-2.60602491802618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5F2-417A-BAC2-DA86FCCAE0E8}"/>
                </c:ext>
              </c:extLst>
            </c:dLbl>
            <c:dLbl>
              <c:idx val="68"/>
              <c:layout>
                <c:manualLayout>
                  <c:x val="-4.6745774901114839E-2"/>
                  <c:y val="4.63821892393320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5F2-417A-BAC2-DA86FCCAE0E8}"/>
                </c:ext>
              </c:extLst>
            </c:dLbl>
            <c:dLbl>
              <c:idx val="71"/>
              <c:layout>
                <c:manualLayout>
                  <c:x val="-2.1574973031283844E-2"/>
                  <c:y val="-4.63821892393320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5F2-417A-BAC2-DA86FCCAE0E8}"/>
                </c:ext>
              </c:extLst>
            </c:dLbl>
            <c:dLbl>
              <c:idx val="7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5F2-417A-BAC2-DA86FCCAE0E8}"/>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'F29'!$A$7:$B$82</c:f>
              <c:multiLvlStrCache>
                <c:ptCount val="7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pt idx="35">
                    <c:v>IV</c:v>
                  </c:pt>
                  <c:pt idx="36">
                    <c:v>I</c:v>
                  </c:pt>
                  <c:pt idx="37">
                    <c:v>II</c:v>
                  </c:pt>
                  <c:pt idx="38">
                    <c:v>III</c:v>
                  </c:pt>
                  <c:pt idx="39">
                    <c:v>IV</c:v>
                  </c:pt>
                  <c:pt idx="40">
                    <c:v>I</c:v>
                  </c:pt>
                  <c:pt idx="41">
                    <c:v>II</c:v>
                  </c:pt>
                  <c:pt idx="42">
                    <c:v>III</c:v>
                  </c:pt>
                  <c:pt idx="43">
                    <c:v>IV</c:v>
                  </c:pt>
                  <c:pt idx="44">
                    <c:v>I</c:v>
                  </c:pt>
                  <c:pt idx="45">
                    <c:v>II</c:v>
                  </c:pt>
                  <c:pt idx="46">
                    <c:v>III</c:v>
                  </c:pt>
                  <c:pt idx="47">
                    <c:v>IV</c:v>
                  </c:pt>
                  <c:pt idx="48">
                    <c:v>I</c:v>
                  </c:pt>
                  <c:pt idx="49">
                    <c:v>II</c:v>
                  </c:pt>
                  <c:pt idx="50">
                    <c:v>III</c:v>
                  </c:pt>
                  <c:pt idx="51">
                    <c:v>IV</c:v>
                  </c:pt>
                  <c:pt idx="52">
                    <c:v>I</c:v>
                  </c:pt>
                  <c:pt idx="53">
                    <c:v>ll</c:v>
                  </c:pt>
                  <c:pt idx="54">
                    <c:v>III</c:v>
                  </c:pt>
                  <c:pt idx="55">
                    <c:v>IV</c:v>
                  </c:pt>
                  <c:pt idx="56">
                    <c:v>I</c:v>
                  </c:pt>
                  <c:pt idx="57">
                    <c:v>ll</c:v>
                  </c:pt>
                  <c:pt idx="58">
                    <c:v>III</c:v>
                  </c:pt>
                  <c:pt idx="59">
                    <c:v>IV</c:v>
                  </c:pt>
                  <c:pt idx="60">
                    <c:v>I</c:v>
                  </c:pt>
                  <c:pt idx="61">
                    <c:v>ll*</c:v>
                  </c:pt>
                  <c:pt idx="62">
                    <c:v>III</c:v>
                  </c:pt>
                  <c:pt idx="63">
                    <c:v>IV</c:v>
                  </c:pt>
                  <c:pt idx="64">
                    <c:v>I</c:v>
                  </c:pt>
                  <c:pt idx="65">
                    <c:v>II</c:v>
                  </c:pt>
                  <c:pt idx="66">
                    <c:v>III</c:v>
                  </c:pt>
                  <c:pt idx="67">
                    <c:v>IV</c:v>
                  </c:pt>
                  <c:pt idx="68">
                    <c:v>I</c:v>
                  </c:pt>
                  <c:pt idx="69">
                    <c:v>II</c:v>
                  </c:pt>
                  <c:pt idx="70">
                    <c:v>III</c:v>
                  </c:pt>
                  <c:pt idx="71">
                    <c:v>IV</c:v>
                  </c:pt>
                  <c:pt idx="72">
                    <c:v>I</c:v>
                  </c:pt>
                  <c:pt idx="73">
                    <c:v>II</c:v>
                  </c:pt>
                  <c:pt idx="74">
                    <c:v>III</c:v>
                  </c:pt>
                  <c:pt idx="75">
                    <c:v>IV</c:v>
                  </c:pt>
                </c:lvl>
                <c:lvl>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pt idx="60">
                    <c:v>2020</c:v>
                  </c:pt>
                  <c:pt idx="64">
                    <c:v>2021</c:v>
                  </c:pt>
                  <c:pt idx="68">
                    <c:v>2022</c:v>
                  </c:pt>
                  <c:pt idx="72">
                    <c:v>2023</c:v>
                  </c:pt>
                </c:lvl>
              </c:multiLvlStrCache>
            </c:multiLvlStrRef>
          </c:cat>
          <c:val>
            <c:numRef>
              <c:f>'F29'!$D$7:$D$79</c:f>
              <c:numCache>
                <c:formatCode>0.0</c:formatCode>
                <c:ptCount val="73"/>
                <c:pt idx="0">
                  <c:v>38.142800000000001</c:v>
                </c:pt>
                <c:pt idx="1">
                  <c:v>38.84384184127633</c:v>
                </c:pt>
                <c:pt idx="2">
                  <c:v>38.115062279526967</c:v>
                </c:pt>
                <c:pt idx="3">
                  <c:v>36.571112670385986</c:v>
                </c:pt>
                <c:pt idx="4">
                  <c:v>36.086946527166667</c:v>
                </c:pt>
                <c:pt idx="5">
                  <c:v>35.033960346687984</c:v>
                </c:pt>
                <c:pt idx="6">
                  <c:v>35.675439287724366</c:v>
                </c:pt>
                <c:pt idx="7">
                  <c:v>36.222976514126728</c:v>
                </c:pt>
                <c:pt idx="8">
                  <c:v>36.359589669270342</c:v>
                </c:pt>
                <c:pt idx="9">
                  <c:v>34.553445103912644</c:v>
                </c:pt>
                <c:pt idx="10">
                  <c:v>35.243188860297373</c:v>
                </c:pt>
                <c:pt idx="11">
                  <c:v>36.431622430181513</c:v>
                </c:pt>
                <c:pt idx="12">
                  <c:v>36.562567520524219</c:v>
                </c:pt>
                <c:pt idx="13">
                  <c:v>36.029219060809176</c:v>
                </c:pt>
                <c:pt idx="14">
                  <c:v>37.558036512701271</c:v>
                </c:pt>
                <c:pt idx="15">
                  <c:v>39.247632810892718</c:v>
                </c:pt>
                <c:pt idx="16">
                  <c:v>38.862605088818725</c:v>
                </c:pt>
                <c:pt idx="17">
                  <c:v>40.402416139525634</c:v>
                </c:pt>
                <c:pt idx="18">
                  <c:v>40.871408584853185</c:v>
                </c:pt>
                <c:pt idx="19">
                  <c:v>40.393174553222835</c:v>
                </c:pt>
                <c:pt idx="20">
                  <c:v>41.191591835709715</c:v>
                </c:pt>
                <c:pt idx="21">
                  <c:v>40.184886203377985</c:v>
                </c:pt>
                <c:pt idx="22">
                  <c:v>40.170202505792943</c:v>
                </c:pt>
                <c:pt idx="23">
                  <c:v>41.731454391450185</c:v>
                </c:pt>
                <c:pt idx="24">
                  <c:v>40.102462552665685</c:v>
                </c:pt>
                <c:pt idx="25">
                  <c:v>39.997570299515885</c:v>
                </c:pt>
                <c:pt idx="26">
                  <c:v>40.640546655768468</c:v>
                </c:pt>
                <c:pt idx="27">
                  <c:v>41.540810775224742</c:v>
                </c:pt>
                <c:pt idx="28">
                  <c:v>40.824761453962857</c:v>
                </c:pt>
                <c:pt idx="29">
                  <c:v>40.073622111372188</c:v>
                </c:pt>
                <c:pt idx="30">
                  <c:v>42.06237375357636</c:v>
                </c:pt>
                <c:pt idx="31">
                  <c:v>42.728665935739542</c:v>
                </c:pt>
                <c:pt idx="32">
                  <c:v>41.771868628595996</c:v>
                </c:pt>
                <c:pt idx="33">
                  <c:v>42.423904068385568</c:v>
                </c:pt>
                <c:pt idx="34">
                  <c:v>43.019084040449975</c:v>
                </c:pt>
                <c:pt idx="35">
                  <c:v>42.903547974216607</c:v>
                </c:pt>
                <c:pt idx="36">
                  <c:v>42.946655009023075</c:v>
                </c:pt>
                <c:pt idx="37">
                  <c:v>43.003132924611393</c:v>
                </c:pt>
                <c:pt idx="38">
                  <c:v>43.883298161243921</c:v>
                </c:pt>
                <c:pt idx="39">
                  <c:v>45.490101604159513</c:v>
                </c:pt>
                <c:pt idx="40">
                  <c:v>43.909913826979526</c:v>
                </c:pt>
                <c:pt idx="41">
                  <c:v>44.121681145415479</c:v>
                </c:pt>
                <c:pt idx="42">
                  <c:v>43.585939706450233</c:v>
                </c:pt>
                <c:pt idx="43">
                  <c:v>43.466345281143113</c:v>
                </c:pt>
                <c:pt idx="44">
                  <c:v>43.046813836214923</c:v>
                </c:pt>
                <c:pt idx="45">
                  <c:v>42.058361217509166</c:v>
                </c:pt>
                <c:pt idx="46">
                  <c:v>41.211555451912758</c:v>
                </c:pt>
                <c:pt idx="47">
                  <c:v>41.553199613089568</c:v>
                </c:pt>
                <c:pt idx="48">
                  <c:v>40.293125840433738</c:v>
                </c:pt>
                <c:pt idx="49">
                  <c:v>41.730553325343031</c:v>
                </c:pt>
                <c:pt idx="50">
                  <c:v>42.804381051156398</c:v>
                </c:pt>
                <c:pt idx="51">
                  <c:v>42.596888265285081</c:v>
                </c:pt>
                <c:pt idx="52">
                  <c:v>40.874322794963255</c:v>
                </c:pt>
                <c:pt idx="53">
                  <c:v>40.264542177268851</c:v>
                </c:pt>
                <c:pt idx="54">
                  <c:v>40.396465767729097</c:v>
                </c:pt>
                <c:pt idx="55">
                  <c:v>40.917199599969663</c:v>
                </c:pt>
                <c:pt idx="56">
                  <c:v>39.568100000000001</c:v>
                </c:pt>
                <c:pt idx="57">
                  <c:v>39.003500000000003</c:v>
                </c:pt>
                <c:pt idx="58">
                  <c:v>39.596000000000004</c:v>
                </c:pt>
                <c:pt idx="59">
                  <c:v>38.870000000000005</c:v>
                </c:pt>
                <c:pt idx="60">
                  <c:v>36.636700000000005</c:v>
                </c:pt>
                <c:pt idx="62">
                  <c:v>46.0169</c:v>
                </c:pt>
                <c:pt idx="63">
                  <c:v>42.157299999999999</c:v>
                </c:pt>
                <c:pt idx="64">
                  <c:v>42.0182</c:v>
                </c:pt>
                <c:pt idx="65">
                  <c:v>39.866800000000005</c:v>
                </c:pt>
                <c:pt idx="66">
                  <c:v>40.725900000000003</c:v>
                </c:pt>
                <c:pt idx="67">
                  <c:v>40.307400000000001</c:v>
                </c:pt>
                <c:pt idx="68">
                  <c:v>38.838000000000001</c:v>
                </c:pt>
                <c:pt idx="69">
                  <c:v>38.309234704399998</c:v>
                </c:pt>
                <c:pt idx="70">
                  <c:v>40.114302567599999</c:v>
                </c:pt>
                <c:pt idx="71">
                  <c:v>38.486604844200002</c:v>
                </c:pt>
                <c:pt idx="72">
                  <c:v>37.730740483600002</c:v>
                </c:pt>
              </c:numCache>
            </c:numRef>
          </c:val>
          <c:smooth val="0"/>
          <c:extLst>
            <c:ext xmlns:c16="http://schemas.microsoft.com/office/drawing/2014/chart" uri="{C3380CC4-5D6E-409C-BE32-E72D297353CC}">
              <c16:uniqueId val="{0000000B-95F2-417A-BAC2-DA86FCCAE0E8}"/>
            </c:ext>
          </c:extLst>
        </c:ser>
        <c:dLbls>
          <c:showLegendKey val="0"/>
          <c:showVal val="0"/>
          <c:showCatName val="0"/>
          <c:showSerName val="0"/>
          <c:showPercent val="0"/>
          <c:showBubbleSize val="0"/>
        </c:dLbls>
        <c:smooth val="0"/>
        <c:axId val="626269384"/>
        <c:axId val="626263480"/>
      </c:lineChart>
      <c:catAx>
        <c:axId val="626269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626263480"/>
        <c:crosses val="autoZero"/>
        <c:auto val="1"/>
        <c:lblAlgn val="ctr"/>
        <c:lblOffset val="100"/>
        <c:tickLblSkip val="1"/>
        <c:noMultiLvlLbl val="0"/>
      </c:catAx>
      <c:valAx>
        <c:axId val="626263480"/>
        <c:scaling>
          <c:orientation val="minMax"/>
          <c:max val="50"/>
          <c:min val="0"/>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626269384"/>
        <c:crossesAt val="1"/>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extLst/>
  </c:chart>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7F7F7F"/>
            </a:solidFill>
            <a:ln>
              <a:noFill/>
            </a:ln>
            <a:effectLst/>
          </c:spPr>
          <c:invertIfNegative val="0"/>
          <c:dPt>
            <c:idx val="0"/>
            <c:invertIfNegative val="0"/>
            <c:bubble3D val="0"/>
            <c:spPr>
              <a:solidFill>
                <a:srgbClr val="7F7F7F"/>
              </a:solidFill>
              <a:ln>
                <a:noFill/>
              </a:ln>
              <a:effectLst/>
            </c:spPr>
            <c:extLst>
              <c:ext xmlns:c16="http://schemas.microsoft.com/office/drawing/2014/chart" uri="{C3380CC4-5D6E-409C-BE32-E72D297353CC}">
                <c16:uniqueId val="{00000001-C6D4-4608-A57F-189169A24FAD}"/>
              </c:ext>
            </c:extLst>
          </c:dPt>
          <c:dPt>
            <c:idx val="1"/>
            <c:invertIfNegative val="0"/>
            <c:bubble3D val="0"/>
            <c:spPr>
              <a:solidFill>
                <a:srgbClr val="7F7F7F"/>
              </a:solidFill>
              <a:ln>
                <a:noFill/>
              </a:ln>
              <a:effectLst/>
            </c:spPr>
            <c:extLst>
              <c:ext xmlns:c16="http://schemas.microsoft.com/office/drawing/2014/chart" uri="{C3380CC4-5D6E-409C-BE32-E72D297353CC}">
                <c16:uniqueId val="{00000003-C6D4-4608-A57F-189169A24FAD}"/>
              </c:ext>
            </c:extLst>
          </c:dPt>
          <c:dPt>
            <c:idx val="2"/>
            <c:invertIfNegative val="0"/>
            <c:bubble3D val="0"/>
            <c:spPr>
              <a:solidFill>
                <a:srgbClr val="7F7F7F"/>
              </a:solidFill>
              <a:ln>
                <a:noFill/>
              </a:ln>
              <a:effectLst/>
            </c:spPr>
            <c:extLst>
              <c:ext xmlns:c16="http://schemas.microsoft.com/office/drawing/2014/chart" uri="{C3380CC4-5D6E-409C-BE32-E72D297353CC}">
                <c16:uniqueId val="{00000005-C6D4-4608-A57F-189169A24FAD}"/>
              </c:ext>
            </c:extLst>
          </c:dPt>
          <c:dPt>
            <c:idx val="3"/>
            <c:invertIfNegative val="0"/>
            <c:bubble3D val="0"/>
            <c:spPr>
              <a:solidFill>
                <a:srgbClr val="FFC000"/>
              </a:solidFill>
              <a:ln>
                <a:noFill/>
              </a:ln>
              <a:effectLst/>
            </c:spPr>
            <c:extLst>
              <c:ext xmlns:c16="http://schemas.microsoft.com/office/drawing/2014/chart" uri="{C3380CC4-5D6E-409C-BE32-E72D297353CC}">
                <c16:uniqueId val="{00000007-C6D4-4608-A57F-189169A24FAD}"/>
              </c:ext>
            </c:extLst>
          </c:dPt>
          <c:dPt>
            <c:idx val="6"/>
            <c:invertIfNegative val="0"/>
            <c:bubble3D val="0"/>
            <c:spPr>
              <a:solidFill>
                <a:srgbClr val="7F7F7F"/>
              </a:solidFill>
              <a:ln>
                <a:noFill/>
              </a:ln>
              <a:effectLst/>
            </c:spPr>
            <c:extLst>
              <c:ext xmlns:c16="http://schemas.microsoft.com/office/drawing/2014/chart" uri="{C3380CC4-5D6E-409C-BE32-E72D297353CC}">
                <c16:uniqueId val="{00000009-C6D4-4608-A57F-189169A24FAD}"/>
              </c:ext>
            </c:extLst>
          </c:dPt>
          <c:dPt>
            <c:idx val="8"/>
            <c:invertIfNegative val="0"/>
            <c:bubble3D val="0"/>
            <c:spPr>
              <a:solidFill>
                <a:srgbClr val="7F7F7F"/>
              </a:solidFill>
              <a:ln>
                <a:noFill/>
              </a:ln>
              <a:effectLst/>
            </c:spPr>
            <c:extLst>
              <c:ext xmlns:c16="http://schemas.microsoft.com/office/drawing/2014/chart" uri="{C3380CC4-5D6E-409C-BE32-E72D297353CC}">
                <c16:uniqueId val="{0000000B-C6D4-4608-A57F-189169A24FAD}"/>
              </c:ext>
            </c:extLst>
          </c:dPt>
          <c:dPt>
            <c:idx val="11"/>
            <c:invertIfNegative val="0"/>
            <c:bubble3D val="0"/>
            <c:spPr>
              <a:solidFill>
                <a:srgbClr val="7F7F7F"/>
              </a:solidFill>
              <a:ln>
                <a:noFill/>
              </a:ln>
              <a:effectLst/>
            </c:spPr>
            <c:extLst>
              <c:ext xmlns:c16="http://schemas.microsoft.com/office/drawing/2014/chart" uri="{C3380CC4-5D6E-409C-BE32-E72D297353CC}">
                <c16:uniqueId val="{0000000D-C6D4-4608-A57F-189169A24FAD}"/>
              </c:ext>
            </c:extLst>
          </c:dPt>
          <c:dPt>
            <c:idx val="12"/>
            <c:invertIfNegative val="0"/>
            <c:bubble3D val="0"/>
            <c:spPr>
              <a:solidFill>
                <a:srgbClr val="7F7F7F"/>
              </a:solidFill>
              <a:ln>
                <a:noFill/>
              </a:ln>
              <a:effectLst/>
            </c:spPr>
            <c:extLst>
              <c:ext xmlns:c16="http://schemas.microsoft.com/office/drawing/2014/chart" uri="{C3380CC4-5D6E-409C-BE32-E72D297353CC}">
                <c16:uniqueId val="{0000000F-C6D4-4608-A57F-189169A24FAD}"/>
              </c:ext>
            </c:extLst>
          </c:dPt>
          <c:dPt>
            <c:idx val="16"/>
            <c:invertIfNegative val="0"/>
            <c:bubble3D val="0"/>
            <c:spPr>
              <a:solidFill>
                <a:srgbClr val="7F7F7F"/>
              </a:solidFill>
              <a:ln>
                <a:noFill/>
              </a:ln>
              <a:effectLst/>
            </c:spPr>
            <c:extLst>
              <c:ext xmlns:c16="http://schemas.microsoft.com/office/drawing/2014/chart" uri="{C3380CC4-5D6E-409C-BE32-E72D297353CC}">
                <c16:uniqueId val="{00000011-C6D4-4608-A57F-189169A24FAD}"/>
              </c:ext>
            </c:extLst>
          </c:dPt>
          <c:dPt>
            <c:idx val="17"/>
            <c:invertIfNegative val="0"/>
            <c:bubble3D val="0"/>
            <c:spPr>
              <a:solidFill>
                <a:srgbClr val="ED7D31"/>
              </a:solidFill>
              <a:ln>
                <a:noFill/>
              </a:ln>
              <a:effectLst/>
            </c:spPr>
            <c:extLst>
              <c:ext xmlns:c16="http://schemas.microsoft.com/office/drawing/2014/chart" uri="{C3380CC4-5D6E-409C-BE32-E72D297353CC}">
                <c16:uniqueId val="{00000013-C6D4-4608-A57F-189169A24FAD}"/>
              </c:ext>
            </c:extLst>
          </c:dPt>
          <c:dPt>
            <c:idx val="23"/>
            <c:invertIfNegative val="0"/>
            <c:bubble3D val="0"/>
            <c:spPr>
              <a:solidFill>
                <a:srgbClr val="7F7F7F"/>
              </a:solidFill>
              <a:ln>
                <a:noFill/>
              </a:ln>
              <a:effectLst/>
            </c:spPr>
            <c:extLst>
              <c:ext xmlns:c16="http://schemas.microsoft.com/office/drawing/2014/chart" uri="{C3380CC4-5D6E-409C-BE32-E72D297353CC}">
                <c16:uniqueId val="{00000015-C6D4-4608-A57F-189169A24FAD}"/>
              </c:ext>
            </c:extLst>
          </c:dPt>
          <c:dPt>
            <c:idx val="24"/>
            <c:invertIfNegative val="0"/>
            <c:bubble3D val="0"/>
            <c:spPr>
              <a:solidFill>
                <a:srgbClr val="7F7F7F"/>
              </a:solidFill>
              <a:ln>
                <a:noFill/>
              </a:ln>
              <a:effectLst/>
            </c:spPr>
            <c:extLst>
              <c:ext xmlns:c16="http://schemas.microsoft.com/office/drawing/2014/chart" uri="{C3380CC4-5D6E-409C-BE32-E72D297353CC}">
                <c16:uniqueId val="{00000017-C6D4-4608-A57F-189169A24FAD}"/>
              </c:ext>
            </c:extLst>
          </c:dPt>
          <c:dPt>
            <c:idx val="30"/>
            <c:invertIfNegative val="0"/>
            <c:bubble3D val="0"/>
            <c:spPr>
              <a:solidFill>
                <a:srgbClr val="7F7F7F"/>
              </a:solidFill>
              <a:ln>
                <a:noFill/>
              </a:ln>
              <a:effectLst/>
            </c:spPr>
            <c:extLst>
              <c:ext xmlns:c16="http://schemas.microsoft.com/office/drawing/2014/chart" uri="{C3380CC4-5D6E-409C-BE32-E72D297353CC}">
                <c16:uniqueId val="{00000019-C6D4-4608-A57F-189169A24FA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'F30'!$A$6:$A$38</c:f>
              <c:strCache>
                <c:ptCount val="33"/>
                <c:pt idx="0">
                  <c:v>Periodo</c:v>
                </c:pt>
                <c:pt idx="1">
                  <c:v>Baja California</c:v>
                </c:pt>
                <c:pt idx="2">
                  <c:v>Nuevo León</c:v>
                </c:pt>
                <c:pt idx="3">
                  <c:v>Jalisco</c:v>
                </c:pt>
                <c:pt idx="4">
                  <c:v>Sinaloa</c:v>
                </c:pt>
                <c:pt idx="5">
                  <c:v>Colima</c:v>
                </c:pt>
                <c:pt idx="6">
                  <c:v>Chihuahua</c:v>
                </c:pt>
                <c:pt idx="7">
                  <c:v>Quintana Roo</c:v>
                </c:pt>
                <c:pt idx="8">
                  <c:v>Coahuila</c:v>
                </c:pt>
                <c:pt idx="9">
                  <c:v>Ciudad de México</c:v>
                </c:pt>
                <c:pt idx="10">
                  <c:v>Sonora</c:v>
                </c:pt>
                <c:pt idx="11">
                  <c:v>Nayarit</c:v>
                </c:pt>
                <c:pt idx="12">
                  <c:v>Tamaulipas</c:v>
                </c:pt>
                <c:pt idx="13">
                  <c:v>Yucatán</c:v>
                </c:pt>
                <c:pt idx="14">
                  <c:v>Estado de México</c:v>
                </c:pt>
                <c:pt idx="15">
                  <c:v>Querétaro</c:v>
                </c:pt>
                <c:pt idx="16">
                  <c:v>Aguascalientes</c:v>
                </c:pt>
                <c:pt idx="17">
                  <c:v>Nacional</c:v>
                </c:pt>
                <c:pt idx="18">
                  <c:v>Guanajuato</c:v>
                </c:pt>
                <c:pt idx="19">
                  <c:v>Durango</c:v>
                </c:pt>
                <c:pt idx="20">
                  <c:v>Michoacán</c:v>
                </c:pt>
                <c:pt idx="21">
                  <c:v>San Luis Potosí</c:v>
                </c:pt>
                <c:pt idx="22">
                  <c:v>Hidalgo</c:v>
                </c:pt>
                <c:pt idx="23">
                  <c:v>Campeche</c:v>
                </c:pt>
                <c:pt idx="24">
                  <c:v>Tabasco</c:v>
                </c:pt>
                <c:pt idx="25">
                  <c:v>Puebla</c:v>
                </c:pt>
                <c:pt idx="26">
                  <c:v>Morelos</c:v>
                </c:pt>
                <c:pt idx="27">
                  <c:v>Tlaxcala</c:v>
                </c:pt>
                <c:pt idx="28">
                  <c:v>Zacatecas</c:v>
                </c:pt>
                <c:pt idx="29">
                  <c:v>Veracruz</c:v>
                </c:pt>
                <c:pt idx="30">
                  <c:v>Oaxaca</c:v>
                </c:pt>
                <c:pt idx="31">
                  <c:v>Guerrero</c:v>
                </c:pt>
                <c:pt idx="32">
                  <c:v>Chiapas</c:v>
                </c:pt>
              </c:strCache>
            </c:strRef>
          </c:cat>
          <c:val>
            <c:numRef>
              <c:f>'F30'!$B$6:$B$38</c:f>
              <c:numCache>
                <c:formatCode>0.0</c:formatCode>
                <c:ptCount val="33"/>
                <c:pt idx="0">
                  <c:v>15.616376907299999</c:v>
                </c:pt>
                <c:pt idx="1">
                  <c:v>18.725309172100001</c:v>
                </c:pt>
                <c:pt idx="2">
                  <c:v>23.845898851299999</c:v>
                </c:pt>
                <c:pt idx="3">
                  <c:v>24.088177057599999</c:v>
                </c:pt>
                <c:pt idx="4">
                  <c:v>24.802919531499999</c:v>
                </c:pt>
                <c:pt idx="5">
                  <c:v>24.8593320158</c:v>
                </c:pt>
                <c:pt idx="6">
                  <c:v>27.158919096399998</c:v>
                </c:pt>
                <c:pt idx="7">
                  <c:v>27.176371889999999</c:v>
                </c:pt>
                <c:pt idx="8">
                  <c:v>27.188503826400002</c:v>
                </c:pt>
                <c:pt idx="9">
                  <c:v>29.6949399893</c:v>
                </c:pt>
                <c:pt idx="10">
                  <c:v>29.9564321153</c:v>
                </c:pt>
                <c:pt idx="11">
                  <c:v>30.514419329700001</c:v>
                </c:pt>
                <c:pt idx="12">
                  <c:v>32.485077575200002</c:v>
                </c:pt>
                <c:pt idx="13">
                  <c:v>34.393384372200003</c:v>
                </c:pt>
                <c:pt idx="14">
                  <c:v>34.595920204499997</c:v>
                </c:pt>
                <c:pt idx="15">
                  <c:v>35.882488472399999</c:v>
                </c:pt>
                <c:pt idx="16">
                  <c:v>37.404555098400003</c:v>
                </c:pt>
                <c:pt idx="17">
                  <c:v>37.730740483600002</c:v>
                </c:pt>
                <c:pt idx="18">
                  <c:v>38.563411239099999</c:v>
                </c:pt>
                <c:pt idx="19">
                  <c:v>38.597223725399999</c:v>
                </c:pt>
                <c:pt idx="20">
                  <c:v>39.2996793342</c:v>
                </c:pt>
                <c:pt idx="21">
                  <c:v>39.323930882299997</c:v>
                </c:pt>
                <c:pt idx="22">
                  <c:v>40.317189646899998</c:v>
                </c:pt>
                <c:pt idx="23">
                  <c:v>41.763807019200001</c:v>
                </c:pt>
                <c:pt idx="24">
                  <c:v>42.553197417699998</c:v>
                </c:pt>
                <c:pt idx="25">
                  <c:v>45.289220792599998</c:v>
                </c:pt>
                <c:pt idx="26">
                  <c:v>46.793479315799999</c:v>
                </c:pt>
                <c:pt idx="27">
                  <c:v>47.981224887700002</c:v>
                </c:pt>
                <c:pt idx="28">
                  <c:v>50.465803557699999</c:v>
                </c:pt>
                <c:pt idx="29">
                  <c:v>52.628003778999997</c:v>
                </c:pt>
                <c:pt idx="30">
                  <c:v>57.225732796999999</c:v>
                </c:pt>
                <c:pt idx="31">
                  <c:v>59.777434149500003</c:v>
                </c:pt>
                <c:pt idx="32">
                  <c:v>67.1837403185</c:v>
                </c:pt>
              </c:numCache>
            </c:numRef>
          </c:val>
          <c:extLst>
            <c:ext xmlns:c16="http://schemas.microsoft.com/office/drawing/2014/chart" uri="{C3380CC4-5D6E-409C-BE32-E72D297353CC}">
              <c16:uniqueId val="{0000001A-C6D4-4608-A57F-189169A24FAD}"/>
            </c:ext>
          </c:extLst>
        </c:ser>
        <c:dLbls>
          <c:showLegendKey val="0"/>
          <c:showVal val="0"/>
          <c:showCatName val="0"/>
          <c:showSerName val="0"/>
          <c:showPercent val="0"/>
          <c:showBubbleSize val="0"/>
        </c:dLbls>
        <c:gapWidth val="100"/>
        <c:axId val="573637368"/>
        <c:axId val="713563920"/>
      </c:barChart>
      <c:catAx>
        <c:axId val="5736373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713563920"/>
        <c:crosses val="autoZero"/>
        <c:auto val="1"/>
        <c:lblAlgn val="ctr"/>
        <c:lblOffset val="100"/>
        <c:tickLblSkip val="1"/>
        <c:noMultiLvlLbl val="0"/>
      </c:catAx>
      <c:valAx>
        <c:axId val="713563920"/>
        <c:scaling>
          <c:orientation val="minMax"/>
        </c:scaling>
        <c:delete val="1"/>
        <c:axPos val="b"/>
        <c:numFmt formatCode="0.0" sourceLinked="1"/>
        <c:majorTickMark val="none"/>
        <c:minorTickMark val="none"/>
        <c:tickLblPos val="nextTo"/>
        <c:crossAx val="573637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483655045674659"/>
          <c:y val="2.8183448629259544E-2"/>
          <c:w val="0.68973471586920454"/>
          <c:h val="0.94619523443504994"/>
        </c:manualLayout>
      </c:layout>
      <c:barChart>
        <c:barDir val="bar"/>
        <c:grouping val="clustered"/>
        <c:varyColors val="0"/>
        <c:ser>
          <c:idx val="0"/>
          <c:order val="0"/>
          <c:spPr>
            <a:solidFill>
              <a:srgbClr val="7F7F7F"/>
            </a:solidFill>
            <a:ln>
              <a:noFill/>
            </a:ln>
            <a:effectLst/>
          </c:spPr>
          <c:invertIfNegative val="0"/>
          <c:dPt>
            <c:idx val="0"/>
            <c:invertIfNegative val="0"/>
            <c:bubble3D val="0"/>
            <c:spPr>
              <a:solidFill>
                <a:srgbClr val="7F7F7F"/>
              </a:solidFill>
              <a:ln>
                <a:noFill/>
              </a:ln>
              <a:effectLst/>
            </c:spPr>
            <c:extLst>
              <c:ext xmlns:c16="http://schemas.microsoft.com/office/drawing/2014/chart" uri="{C3380CC4-5D6E-409C-BE32-E72D297353CC}">
                <c16:uniqueId val="{00000001-ED4E-469A-98A3-F2978738F68D}"/>
              </c:ext>
            </c:extLst>
          </c:dPt>
          <c:dPt>
            <c:idx val="3"/>
            <c:invertIfNegative val="0"/>
            <c:bubble3D val="0"/>
            <c:spPr>
              <a:solidFill>
                <a:srgbClr val="7F7F7F"/>
              </a:solidFill>
              <a:ln>
                <a:noFill/>
              </a:ln>
              <a:effectLst/>
            </c:spPr>
            <c:extLst>
              <c:ext xmlns:c16="http://schemas.microsoft.com/office/drawing/2014/chart" uri="{C3380CC4-5D6E-409C-BE32-E72D297353CC}">
                <c16:uniqueId val="{00000003-ED4E-469A-98A3-F2978738F68D}"/>
              </c:ext>
            </c:extLst>
          </c:dPt>
          <c:dPt>
            <c:idx val="5"/>
            <c:invertIfNegative val="0"/>
            <c:bubble3D val="0"/>
            <c:spPr>
              <a:solidFill>
                <a:srgbClr val="7F7F7F"/>
              </a:solidFill>
              <a:ln>
                <a:noFill/>
              </a:ln>
              <a:effectLst/>
            </c:spPr>
            <c:extLst>
              <c:ext xmlns:c16="http://schemas.microsoft.com/office/drawing/2014/chart" uri="{C3380CC4-5D6E-409C-BE32-E72D297353CC}">
                <c16:uniqueId val="{00000005-ED4E-469A-98A3-F2978738F68D}"/>
              </c:ext>
            </c:extLst>
          </c:dPt>
          <c:dPt>
            <c:idx val="9"/>
            <c:invertIfNegative val="0"/>
            <c:bubble3D val="0"/>
            <c:spPr>
              <a:solidFill>
                <a:srgbClr val="7F7F7F"/>
              </a:solidFill>
              <a:ln>
                <a:noFill/>
              </a:ln>
              <a:effectLst/>
            </c:spPr>
            <c:extLst>
              <c:ext xmlns:c16="http://schemas.microsoft.com/office/drawing/2014/chart" uri="{C3380CC4-5D6E-409C-BE32-E72D297353CC}">
                <c16:uniqueId val="{00000007-ED4E-469A-98A3-F2978738F68D}"/>
              </c:ext>
            </c:extLst>
          </c:dPt>
          <c:dPt>
            <c:idx val="10"/>
            <c:invertIfNegative val="0"/>
            <c:bubble3D val="0"/>
            <c:spPr>
              <a:solidFill>
                <a:srgbClr val="7F7F7F"/>
              </a:solidFill>
              <a:ln>
                <a:noFill/>
              </a:ln>
              <a:effectLst/>
            </c:spPr>
            <c:extLst>
              <c:ext xmlns:c16="http://schemas.microsoft.com/office/drawing/2014/chart" uri="{C3380CC4-5D6E-409C-BE32-E72D297353CC}">
                <c16:uniqueId val="{00000009-ED4E-469A-98A3-F2978738F68D}"/>
              </c:ext>
            </c:extLst>
          </c:dPt>
          <c:dPt>
            <c:idx val="12"/>
            <c:invertIfNegative val="0"/>
            <c:bubble3D val="0"/>
            <c:spPr>
              <a:solidFill>
                <a:srgbClr val="7F7F7F"/>
              </a:solidFill>
              <a:ln>
                <a:noFill/>
              </a:ln>
              <a:effectLst/>
            </c:spPr>
            <c:extLst>
              <c:ext xmlns:c16="http://schemas.microsoft.com/office/drawing/2014/chart" uri="{C3380CC4-5D6E-409C-BE32-E72D297353CC}">
                <c16:uniqueId val="{0000000B-ED4E-469A-98A3-F2978738F68D}"/>
              </c:ext>
            </c:extLst>
          </c:dPt>
          <c:dPt>
            <c:idx val="13"/>
            <c:invertIfNegative val="0"/>
            <c:bubble3D val="0"/>
            <c:spPr>
              <a:solidFill>
                <a:srgbClr val="ED7D31"/>
              </a:solidFill>
              <a:ln>
                <a:noFill/>
              </a:ln>
              <a:effectLst/>
            </c:spPr>
            <c:extLst>
              <c:ext xmlns:c16="http://schemas.microsoft.com/office/drawing/2014/chart" uri="{C3380CC4-5D6E-409C-BE32-E72D297353CC}">
                <c16:uniqueId val="{0000000D-ED4E-469A-98A3-F2978738F68D}"/>
              </c:ext>
            </c:extLst>
          </c:dPt>
          <c:dPt>
            <c:idx val="14"/>
            <c:invertIfNegative val="0"/>
            <c:bubble3D val="0"/>
            <c:spPr>
              <a:solidFill>
                <a:srgbClr val="FFC000"/>
              </a:solidFill>
              <a:ln>
                <a:noFill/>
              </a:ln>
              <a:effectLst/>
            </c:spPr>
            <c:extLst>
              <c:ext xmlns:c16="http://schemas.microsoft.com/office/drawing/2014/chart" uri="{C3380CC4-5D6E-409C-BE32-E72D297353CC}">
                <c16:uniqueId val="{0000000F-ED4E-469A-98A3-F2978738F68D}"/>
              </c:ext>
            </c:extLst>
          </c:dPt>
          <c:dPt>
            <c:idx val="16"/>
            <c:invertIfNegative val="0"/>
            <c:bubble3D val="0"/>
            <c:spPr>
              <a:solidFill>
                <a:srgbClr val="7F7F7F"/>
              </a:solidFill>
              <a:ln>
                <a:noFill/>
              </a:ln>
              <a:effectLst/>
            </c:spPr>
            <c:extLst>
              <c:ext xmlns:c16="http://schemas.microsoft.com/office/drawing/2014/chart" uri="{C3380CC4-5D6E-409C-BE32-E72D297353CC}">
                <c16:uniqueId val="{00000011-ED4E-469A-98A3-F2978738F68D}"/>
              </c:ext>
            </c:extLst>
          </c:dPt>
          <c:dPt>
            <c:idx val="17"/>
            <c:invertIfNegative val="0"/>
            <c:bubble3D val="0"/>
            <c:spPr>
              <a:solidFill>
                <a:srgbClr val="7F7F7F"/>
              </a:solidFill>
              <a:ln>
                <a:noFill/>
              </a:ln>
              <a:effectLst/>
            </c:spPr>
            <c:extLst>
              <c:ext xmlns:c16="http://schemas.microsoft.com/office/drawing/2014/chart" uri="{C3380CC4-5D6E-409C-BE32-E72D297353CC}">
                <c16:uniqueId val="{00000013-ED4E-469A-98A3-F2978738F68D}"/>
              </c:ext>
            </c:extLst>
          </c:dPt>
          <c:dPt>
            <c:idx val="19"/>
            <c:invertIfNegative val="0"/>
            <c:bubble3D val="0"/>
            <c:spPr>
              <a:solidFill>
                <a:srgbClr val="7F7F7F"/>
              </a:solidFill>
              <a:ln>
                <a:noFill/>
              </a:ln>
              <a:effectLst/>
            </c:spPr>
            <c:extLst>
              <c:ext xmlns:c16="http://schemas.microsoft.com/office/drawing/2014/chart" uri="{C3380CC4-5D6E-409C-BE32-E72D297353CC}">
                <c16:uniqueId val="{00000015-ED4E-469A-98A3-F2978738F68D}"/>
              </c:ext>
            </c:extLst>
          </c:dPt>
          <c:dPt>
            <c:idx val="20"/>
            <c:invertIfNegative val="0"/>
            <c:bubble3D val="0"/>
            <c:spPr>
              <a:solidFill>
                <a:srgbClr val="7F7F7F"/>
              </a:solidFill>
              <a:ln>
                <a:noFill/>
              </a:ln>
              <a:effectLst/>
            </c:spPr>
            <c:extLst>
              <c:ext xmlns:c16="http://schemas.microsoft.com/office/drawing/2014/chart" uri="{C3380CC4-5D6E-409C-BE32-E72D297353CC}">
                <c16:uniqueId val="{00000017-ED4E-469A-98A3-F2978738F68D}"/>
              </c:ext>
            </c:extLst>
          </c:dPt>
          <c:dPt>
            <c:idx val="21"/>
            <c:invertIfNegative val="0"/>
            <c:bubble3D val="0"/>
            <c:spPr>
              <a:solidFill>
                <a:srgbClr val="7F7F7F"/>
              </a:solidFill>
              <a:ln>
                <a:noFill/>
              </a:ln>
              <a:effectLst/>
            </c:spPr>
            <c:extLst>
              <c:ext xmlns:c16="http://schemas.microsoft.com/office/drawing/2014/chart" uri="{C3380CC4-5D6E-409C-BE32-E72D297353CC}">
                <c16:uniqueId val="{00000019-ED4E-469A-98A3-F2978738F68D}"/>
              </c:ext>
            </c:extLst>
          </c:dPt>
          <c:dPt>
            <c:idx val="31"/>
            <c:invertIfNegative val="0"/>
            <c:bubble3D val="0"/>
            <c:spPr>
              <a:solidFill>
                <a:srgbClr val="7F7F7F"/>
              </a:solidFill>
              <a:ln>
                <a:noFill/>
              </a:ln>
              <a:effectLst/>
            </c:spPr>
            <c:extLst>
              <c:ext xmlns:c16="http://schemas.microsoft.com/office/drawing/2014/chart" uri="{C3380CC4-5D6E-409C-BE32-E72D297353CC}">
                <c16:uniqueId val="{0000001B-ED4E-469A-98A3-F2978738F68D}"/>
              </c:ext>
            </c:extLst>
          </c:dPt>
          <c:dLbls>
            <c:dLbl>
              <c:idx val="5"/>
              <c:layout>
                <c:manualLayout>
                  <c:x val="-1.1156707263443921E-2"/>
                  <c:y val="2.1405479802736369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D4E-469A-98A3-F2978738F68D}"/>
                </c:ext>
              </c:extLst>
            </c:dLbl>
            <c:dLbl>
              <c:idx val="22"/>
              <c:layout>
                <c:manualLayout>
                  <c:x val="-1.13571834185121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D4E-469A-98A3-F2978738F68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'F31'!$A$6:$A$38</c:f>
              <c:strCache>
                <c:ptCount val="33"/>
                <c:pt idx="0">
                  <c:v>Periodo</c:v>
                </c:pt>
                <c:pt idx="1">
                  <c:v>Oaxaca</c:v>
                </c:pt>
                <c:pt idx="2">
                  <c:v>Querétaro</c:v>
                </c:pt>
                <c:pt idx="3">
                  <c:v>San Luis Potosí</c:v>
                </c:pt>
                <c:pt idx="4">
                  <c:v>Zacatecas</c:v>
                </c:pt>
                <c:pt idx="5">
                  <c:v>Estado de México</c:v>
                </c:pt>
                <c:pt idx="6">
                  <c:v>Aguascalientes</c:v>
                </c:pt>
                <c:pt idx="7">
                  <c:v>Colima</c:v>
                </c:pt>
                <c:pt idx="8">
                  <c:v>Sinaloa</c:v>
                </c:pt>
                <c:pt idx="9">
                  <c:v>Ciudad de México</c:v>
                </c:pt>
                <c:pt idx="10">
                  <c:v>Chiapas</c:v>
                </c:pt>
                <c:pt idx="11">
                  <c:v>Hidalgo</c:v>
                </c:pt>
                <c:pt idx="12">
                  <c:v>Baja California</c:v>
                </c:pt>
                <c:pt idx="13">
                  <c:v>Nacional</c:v>
                </c:pt>
                <c:pt idx="14">
                  <c:v>Jalisco</c:v>
                </c:pt>
                <c:pt idx="15">
                  <c:v>Tabasco</c:v>
                </c:pt>
                <c:pt idx="16">
                  <c:v>Tamaulipas</c:v>
                </c:pt>
                <c:pt idx="17">
                  <c:v>Puebla</c:v>
                </c:pt>
                <c:pt idx="18">
                  <c:v>Campeche</c:v>
                </c:pt>
                <c:pt idx="19">
                  <c:v>Yucatán</c:v>
                </c:pt>
                <c:pt idx="20">
                  <c:v>Morelos</c:v>
                </c:pt>
                <c:pt idx="21">
                  <c:v>Baja California Sur</c:v>
                </c:pt>
                <c:pt idx="22">
                  <c:v>Nuevo León</c:v>
                </c:pt>
                <c:pt idx="23">
                  <c:v>Tlaxcala</c:v>
                </c:pt>
                <c:pt idx="24">
                  <c:v>Nayarit</c:v>
                </c:pt>
                <c:pt idx="25">
                  <c:v>Guanajuato</c:v>
                </c:pt>
                <c:pt idx="26">
                  <c:v>Quintana Roo</c:v>
                </c:pt>
                <c:pt idx="27">
                  <c:v>Veracruz</c:v>
                </c:pt>
                <c:pt idx="28">
                  <c:v>Sonora</c:v>
                </c:pt>
                <c:pt idx="29">
                  <c:v>Durango</c:v>
                </c:pt>
                <c:pt idx="30">
                  <c:v>Michoacán</c:v>
                </c:pt>
                <c:pt idx="31">
                  <c:v>Coahuila</c:v>
                </c:pt>
                <c:pt idx="32">
                  <c:v>Chihuahua</c:v>
                </c:pt>
              </c:strCache>
            </c:strRef>
          </c:cat>
          <c:val>
            <c:numRef>
              <c:f>'F31'!$D$6:$D$38</c:f>
              <c:numCache>
                <c:formatCode>0.0</c:formatCode>
                <c:ptCount val="33"/>
                <c:pt idx="0">
                  <c:v>-5.0671386027000054</c:v>
                </c:pt>
                <c:pt idx="1">
                  <c:v>-4.3368149872000004</c:v>
                </c:pt>
                <c:pt idx="2">
                  <c:v>-3.2440265972000049</c:v>
                </c:pt>
                <c:pt idx="3">
                  <c:v>-3.1996454181999994</c:v>
                </c:pt>
                <c:pt idx="4">
                  <c:v>-2.6164036345999975</c:v>
                </c:pt>
                <c:pt idx="5">
                  <c:v>-2.5880833419000027</c:v>
                </c:pt>
                <c:pt idx="6">
                  <c:v>-2.4462818593999955</c:v>
                </c:pt>
                <c:pt idx="7">
                  <c:v>-2.3510934624999997</c:v>
                </c:pt>
                <c:pt idx="8">
                  <c:v>-1.7262733754999999</c:v>
                </c:pt>
                <c:pt idx="9">
                  <c:v>-1.6745634080000009</c:v>
                </c:pt>
                <c:pt idx="10">
                  <c:v>-1.6263799166000013</c:v>
                </c:pt>
                <c:pt idx="11">
                  <c:v>-1.5922565167999991</c:v>
                </c:pt>
                <c:pt idx="12">
                  <c:v>-1.051773280199999</c:v>
                </c:pt>
                <c:pt idx="13">
                  <c:v>-0.7558643606000004</c:v>
                </c:pt>
                <c:pt idx="14">
                  <c:v>-0.45095752030000114</c:v>
                </c:pt>
                <c:pt idx="15">
                  <c:v>-0.41531996080000511</c:v>
                </c:pt>
                <c:pt idx="16">
                  <c:v>-0.35267778349999901</c:v>
                </c:pt>
                <c:pt idx="17">
                  <c:v>-0.29512941350001398</c:v>
                </c:pt>
                <c:pt idx="18">
                  <c:v>-0.26010134709999733</c:v>
                </c:pt>
                <c:pt idx="19">
                  <c:v>-0.22586947969999471</c:v>
                </c:pt>
                <c:pt idx="20">
                  <c:v>-0.1764024378000002</c:v>
                </c:pt>
                <c:pt idx="21">
                  <c:v>-0.14512322260000055</c:v>
                </c:pt>
                <c:pt idx="22">
                  <c:v>6.2193462999999838E-3</c:v>
                </c:pt>
                <c:pt idx="23">
                  <c:v>0.15038786280000238</c:v>
                </c:pt>
                <c:pt idx="24">
                  <c:v>0.67152518170000164</c:v>
                </c:pt>
                <c:pt idx="25">
                  <c:v>0.74224044839999692</c:v>
                </c:pt>
                <c:pt idx="26">
                  <c:v>1.5588207299999972</c:v>
                </c:pt>
                <c:pt idx="27">
                  <c:v>1.7757727690999943</c:v>
                </c:pt>
                <c:pt idx="28">
                  <c:v>1.8729434785999999</c:v>
                </c:pt>
                <c:pt idx="29">
                  <c:v>1.9208369584999971</c:v>
                </c:pt>
                <c:pt idx="30">
                  <c:v>2.0349238244999981</c:v>
                </c:pt>
                <c:pt idx="31">
                  <c:v>3.959122156800003</c:v>
                </c:pt>
                <c:pt idx="32">
                  <c:v>4.5142131410999973</c:v>
                </c:pt>
              </c:numCache>
            </c:numRef>
          </c:val>
          <c:extLst>
            <c:ext xmlns:c16="http://schemas.microsoft.com/office/drawing/2014/chart" uri="{C3380CC4-5D6E-409C-BE32-E72D297353CC}">
              <c16:uniqueId val="{0000001D-ED4E-469A-98A3-F2978738F68D}"/>
            </c:ext>
          </c:extLst>
        </c:ser>
        <c:dLbls>
          <c:showLegendKey val="0"/>
          <c:showVal val="0"/>
          <c:showCatName val="0"/>
          <c:showSerName val="0"/>
          <c:showPercent val="0"/>
          <c:showBubbleSize val="0"/>
        </c:dLbls>
        <c:gapWidth val="100"/>
        <c:axId val="573637368"/>
        <c:axId val="713563920"/>
      </c:barChart>
      <c:catAx>
        <c:axId val="57363736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713563920"/>
        <c:crosses val="autoZero"/>
        <c:auto val="1"/>
        <c:lblAlgn val="ctr"/>
        <c:lblOffset val="100"/>
        <c:tickLblSkip val="1"/>
        <c:noMultiLvlLbl val="0"/>
      </c:catAx>
      <c:valAx>
        <c:axId val="713563920"/>
        <c:scaling>
          <c:orientation val="minMax"/>
        </c:scaling>
        <c:delete val="1"/>
        <c:axPos val="b"/>
        <c:numFmt formatCode="0.0" sourceLinked="1"/>
        <c:majorTickMark val="none"/>
        <c:minorTickMark val="none"/>
        <c:tickLblPos val="nextTo"/>
        <c:crossAx val="573637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875374025546346"/>
          <c:y val="3.9639639639639637E-2"/>
          <c:w val="0.8271801675457805"/>
          <c:h val="0.75865645172731788"/>
        </c:manualLayout>
      </c:layout>
      <c:lineChart>
        <c:grouping val="standard"/>
        <c:varyColors val="0"/>
        <c:ser>
          <c:idx val="2"/>
          <c:order val="0"/>
          <c:spPr>
            <a:ln>
              <a:solidFill>
                <a:schemeClr val="tx1">
                  <a:lumMod val="50000"/>
                  <a:lumOff val="50000"/>
                </a:schemeClr>
              </a:solidFill>
            </a:ln>
          </c:spPr>
          <c:marker>
            <c:symbol val="none"/>
          </c:marker>
          <c:cat>
            <c:multiLvlStrRef>
              <c:f>'F32'!$A$6:$B$81</c:f>
              <c:multiLvlStrCache>
                <c:ptCount val="7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pt idx="35">
                    <c:v>IV</c:v>
                  </c:pt>
                  <c:pt idx="36">
                    <c:v>I</c:v>
                  </c:pt>
                  <c:pt idx="37">
                    <c:v>II</c:v>
                  </c:pt>
                  <c:pt idx="38">
                    <c:v>III</c:v>
                  </c:pt>
                  <c:pt idx="39">
                    <c:v>IV</c:v>
                  </c:pt>
                  <c:pt idx="40">
                    <c:v>I</c:v>
                  </c:pt>
                  <c:pt idx="41">
                    <c:v>II</c:v>
                  </c:pt>
                  <c:pt idx="42">
                    <c:v>III</c:v>
                  </c:pt>
                  <c:pt idx="43">
                    <c:v>IV</c:v>
                  </c:pt>
                  <c:pt idx="44">
                    <c:v>I</c:v>
                  </c:pt>
                  <c:pt idx="45">
                    <c:v>II</c:v>
                  </c:pt>
                  <c:pt idx="46">
                    <c:v>III</c:v>
                  </c:pt>
                  <c:pt idx="47">
                    <c:v>IV</c:v>
                  </c:pt>
                  <c:pt idx="48">
                    <c:v>I</c:v>
                  </c:pt>
                  <c:pt idx="49">
                    <c:v>II</c:v>
                  </c:pt>
                  <c:pt idx="50">
                    <c:v>III</c:v>
                  </c:pt>
                  <c:pt idx="51">
                    <c:v>IV</c:v>
                  </c:pt>
                  <c:pt idx="52">
                    <c:v>I</c:v>
                  </c:pt>
                  <c:pt idx="53">
                    <c:v>II</c:v>
                  </c:pt>
                  <c:pt idx="54">
                    <c:v>III</c:v>
                  </c:pt>
                  <c:pt idx="55">
                    <c:v>IV</c:v>
                  </c:pt>
                  <c:pt idx="56">
                    <c:v>I</c:v>
                  </c:pt>
                  <c:pt idx="57">
                    <c:v>II</c:v>
                  </c:pt>
                  <c:pt idx="58">
                    <c:v>III</c:v>
                  </c:pt>
                  <c:pt idx="59">
                    <c:v>IV</c:v>
                  </c:pt>
                  <c:pt idx="60">
                    <c:v>I</c:v>
                  </c:pt>
                  <c:pt idx="61">
                    <c:v>II</c:v>
                  </c:pt>
                  <c:pt idx="62">
                    <c:v>III</c:v>
                  </c:pt>
                  <c:pt idx="63">
                    <c:v>IV</c:v>
                  </c:pt>
                  <c:pt idx="64">
                    <c:v>I</c:v>
                  </c:pt>
                  <c:pt idx="65">
                    <c:v>II</c:v>
                  </c:pt>
                  <c:pt idx="66">
                    <c:v>III</c:v>
                  </c:pt>
                  <c:pt idx="67">
                    <c:v>IV</c:v>
                  </c:pt>
                  <c:pt idx="68">
                    <c:v>I</c:v>
                  </c:pt>
                  <c:pt idx="69">
                    <c:v>II</c:v>
                  </c:pt>
                  <c:pt idx="70">
                    <c:v>III</c:v>
                  </c:pt>
                  <c:pt idx="71">
                    <c:v>IV</c:v>
                  </c:pt>
                  <c:pt idx="72">
                    <c:v>I</c:v>
                  </c:pt>
                  <c:pt idx="73">
                    <c:v>II</c:v>
                  </c:pt>
                  <c:pt idx="74">
                    <c:v>III</c:v>
                  </c:pt>
                  <c:pt idx="75">
                    <c:v>IV</c:v>
                  </c:pt>
                </c:lvl>
                <c:lvl>
                  <c:pt idx="0">
                    <c:v>Periodo</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pt idx="60">
                    <c:v>2020</c:v>
                  </c:pt>
                  <c:pt idx="64">
                    <c:v>2021</c:v>
                  </c:pt>
                  <c:pt idx="68">
                    <c:v>2022</c:v>
                  </c:pt>
                  <c:pt idx="72">
                    <c:v>2023</c:v>
                  </c:pt>
                </c:lvl>
              </c:multiLvlStrCache>
            </c:multiLvlStrRef>
          </c:cat>
          <c:val>
            <c:numRef>
              <c:f>'F32'!$C$6:$C$81</c:f>
              <c:numCache>
                <c:formatCode>_-"$"* #,##0.0_-;\-"$"* #,##0.0_-;_-"$"* "-"??_-;_-@_-</c:formatCode>
                <c:ptCount val="76"/>
                <c:pt idx="0">
                  <c:v>8013.5013597295001</c:v>
                </c:pt>
                <c:pt idx="1">
                  <c:v>8374.1766682327998</c:v>
                </c:pt>
                <c:pt idx="2">
                  <c:v>8014.7925045083002</c:v>
                </c:pt>
                <c:pt idx="3">
                  <c:v>8150.0440624462999</c:v>
                </c:pt>
                <c:pt idx="4">
                  <c:v>8489.0928936116998</c:v>
                </c:pt>
                <c:pt idx="5">
                  <c:v>8548.6581197216001</c:v>
                </c:pt>
                <c:pt idx="6">
                  <c:v>8473.7695193817999</c:v>
                </c:pt>
                <c:pt idx="7">
                  <c:v>8558.5195073561008</c:v>
                </c:pt>
                <c:pt idx="8">
                  <c:v>8562.8759892399012</c:v>
                </c:pt>
                <c:pt idx="9">
                  <c:v>8675.8508861205009</c:v>
                </c:pt>
                <c:pt idx="10">
                  <c:v>8364.6101705299006</c:v>
                </c:pt>
                <c:pt idx="11">
                  <c:v>8371.5066231905002</c:v>
                </c:pt>
                <c:pt idx="12">
                  <c:v>8676.7591364704003</c:v>
                </c:pt>
                <c:pt idx="13">
                  <c:v>8715.5668567050998</c:v>
                </c:pt>
                <c:pt idx="14">
                  <c:v>8281.0090772145995</c:v>
                </c:pt>
                <c:pt idx="15">
                  <c:v>8148.1446543482007</c:v>
                </c:pt>
                <c:pt idx="16">
                  <c:v>8053.7463573974001</c:v>
                </c:pt>
                <c:pt idx="17">
                  <c:v>8013.8126239048006</c:v>
                </c:pt>
                <c:pt idx="18">
                  <c:v>7502.8571712977</c:v>
                </c:pt>
                <c:pt idx="19">
                  <c:v>7612.6920311082004</c:v>
                </c:pt>
                <c:pt idx="20">
                  <c:v>7375.0661230758005</c:v>
                </c:pt>
                <c:pt idx="21">
                  <c:v>7612.7063158024002</c:v>
                </c:pt>
                <c:pt idx="22">
                  <c:v>7249.6587119741998</c:v>
                </c:pt>
                <c:pt idx="23">
                  <c:v>7373.3593071128007</c:v>
                </c:pt>
                <c:pt idx="24">
                  <c:v>7498.6901057894001</c:v>
                </c:pt>
                <c:pt idx="25">
                  <c:v>7410.7621538963003</c:v>
                </c:pt>
                <c:pt idx="26">
                  <c:v>7177.1324837376005</c:v>
                </c:pt>
                <c:pt idx="27">
                  <c:v>7211.8295881371005</c:v>
                </c:pt>
                <c:pt idx="28">
                  <c:v>7196.2194537117002</c:v>
                </c:pt>
                <c:pt idx="29">
                  <c:v>7421.7302726388007</c:v>
                </c:pt>
                <c:pt idx="30">
                  <c:v>7222.8485819053003</c:v>
                </c:pt>
                <c:pt idx="31">
                  <c:v>7450.8053047228004</c:v>
                </c:pt>
                <c:pt idx="32">
                  <c:v>7454.6193983477006</c:v>
                </c:pt>
                <c:pt idx="33">
                  <c:v>7559.5671618740007</c:v>
                </c:pt>
                <c:pt idx="34">
                  <c:v>7459.1550177775998</c:v>
                </c:pt>
                <c:pt idx="35">
                  <c:v>7351.9001580765998</c:v>
                </c:pt>
                <c:pt idx="36">
                  <c:v>7360.3742171682006</c:v>
                </c:pt>
                <c:pt idx="37">
                  <c:v>7620.0521026308006</c:v>
                </c:pt>
                <c:pt idx="38">
                  <c:v>7543.0217721643003</c:v>
                </c:pt>
                <c:pt idx="39">
                  <c:v>7052.3801216380007</c:v>
                </c:pt>
                <c:pt idx="40">
                  <c:v>7337.4165835532003</c:v>
                </c:pt>
                <c:pt idx="41">
                  <c:v>7322.0130300535002</c:v>
                </c:pt>
                <c:pt idx="42">
                  <c:v>7666.4619589592003</c:v>
                </c:pt>
                <c:pt idx="43">
                  <c:v>7378.1624871710001</c:v>
                </c:pt>
                <c:pt idx="44">
                  <c:v>7599.8009946475004</c:v>
                </c:pt>
                <c:pt idx="45">
                  <c:v>7463.1594217924003</c:v>
                </c:pt>
                <c:pt idx="46">
                  <c:v>7584.2255518206002</c:v>
                </c:pt>
                <c:pt idx="47">
                  <c:v>7534.6569022107005</c:v>
                </c:pt>
                <c:pt idx="48">
                  <c:v>7784.9101459734002</c:v>
                </c:pt>
                <c:pt idx="49">
                  <c:v>7689.3333617550006</c:v>
                </c:pt>
                <c:pt idx="50">
                  <c:v>7584.6077175542005</c:v>
                </c:pt>
                <c:pt idx="51">
                  <c:v>7581.9627623956003</c:v>
                </c:pt>
                <c:pt idx="52">
                  <c:v>7834.5004576548999</c:v>
                </c:pt>
                <c:pt idx="53">
                  <c:v>7580.3563225642001</c:v>
                </c:pt>
                <c:pt idx="54">
                  <c:v>7673.7264542824005</c:v>
                </c:pt>
                <c:pt idx="55">
                  <c:v>7896.8977160307004</c:v>
                </c:pt>
                <c:pt idx="56">
                  <c:v>7846.3200664172</c:v>
                </c:pt>
                <c:pt idx="57">
                  <c:v>8025.885418285</c:v>
                </c:pt>
                <c:pt idx="58">
                  <c:v>7791.8376463130999</c:v>
                </c:pt>
                <c:pt idx="59">
                  <c:v>7976.3897726944006</c:v>
                </c:pt>
                <c:pt idx="60">
                  <c:v>8597.0163344929006</c:v>
                </c:pt>
                <c:pt idx="62">
                  <c:v>8231.4336978873998</c:v>
                </c:pt>
                <c:pt idx="63">
                  <c:v>8210.2875022780008</c:v>
                </c:pt>
                <c:pt idx="64">
                  <c:v>8457.5278804947011</c:v>
                </c:pt>
                <c:pt idx="65">
                  <c:v>8215.3015197911009</c:v>
                </c:pt>
                <c:pt idx="66">
                  <c:v>8120.9675436145999</c:v>
                </c:pt>
                <c:pt idx="67">
                  <c:v>7854.2720878640002</c:v>
                </c:pt>
                <c:pt idx="68">
                  <c:v>8377.3287994662005</c:v>
                </c:pt>
                <c:pt idx="69">
                  <c:v>8389.7202204223995</c:v>
                </c:pt>
                <c:pt idx="70">
                  <c:v>8180.5007860583</c:v>
                </c:pt>
                <c:pt idx="71">
                  <c:v>8604.5364070896994</c:v>
                </c:pt>
                <c:pt idx="72">
                  <c:v>8724.536967262</c:v>
                </c:pt>
              </c:numCache>
            </c:numRef>
          </c:val>
          <c:smooth val="0"/>
          <c:extLst>
            <c:ext xmlns:c15="http://schemas.microsoft.com/office/drawing/2012/chart" uri="{02D57815-91ED-43cb-92C2-25804820EDAC}">
              <c15:filteredSeriesTitle>
                <c15:tx>
                  <c:strRef>
                    <c:extLst>
                      <c:ext uri="{02D57815-91ED-43cb-92C2-25804820EDAC}">
                        <c15:formulaRef>
                          <c15:sqref>'F32'!#REF!</c15:sqref>
                        </c15:formulaRef>
                      </c:ext>
                    </c:extLst>
                    <c:strCache>
                      <c:ptCount val="1"/>
                      <c:pt idx="0">
                        <c:v>#REF!</c:v>
                      </c:pt>
                    </c:strCache>
                  </c:strRef>
                </c15:tx>
              </c15:filteredSeriesTitle>
            </c:ext>
            <c:ext xmlns:c16="http://schemas.microsoft.com/office/drawing/2014/chart" uri="{C3380CC4-5D6E-409C-BE32-E72D297353CC}">
              <c16:uniqueId val="{00000000-47C6-492D-B53F-651466BE1CA9}"/>
            </c:ext>
          </c:extLst>
        </c:ser>
        <c:ser>
          <c:idx val="3"/>
          <c:order val="1"/>
          <c:spPr>
            <a:ln>
              <a:solidFill>
                <a:schemeClr val="accent4"/>
              </a:solidFill>
            </a:ln>
          </c:spPr>
          <c:marker>
            <c:symbol val="none"/>
          </c:marker>
          <c:cat>
            <c:multiLvlStrRef>
              <c:f>'F32'!$A$6:$B$81</c:f>
              <c:multiLvlStrCache>
                <c:ptCount val="7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pt idx="35">
                    <c:v>IV</c:v>
                  </c:pt>
                  <c:pt idx="36">
                    <c:v>I</c:v>
                  </c:pt>
                  <c:pt idx="37">
                    <c:v>II</c:v>
                  </c:pt>
                  <c:pt idx="38">
                    <c:v>III</c:v>
                  </c:pt>
                  <c:pt idx="39">
                    <c:v>IV</c:v>
                  </c:pt>
                  <c:pt idx="40">
                    <c:v>I</c:v>
                  </c:pt>
                  <c:pt idx="41">
                    <c:v>II</c:v>
                  </c:pt>
                  <c:pt idx="42">
                    <c:v>III</c:v>
                  </c:pt>
                  <c:pt idx="43">
                    <c:v>IV</c:v>
                  </c:pt>
                  <c:pt idx="44">
                    <c:v>I</c:v>
                  </c:pt>
                  <c:pt idx="45">
                    <c:v>II</c:v>
                  </c:pt>
                  <c:pt idx="46">
                    <c:v>III</c:v>
                  </c:pt>
                  <c:pt idx="47">
                    <c:v>IV</c:v>
                  </c:pt>
                  <c:pt idx="48">
                    <c:v>I</c:v>
                  </c:pt>
                  <c:pt idx="49">
                    <c:v>II</c:v>
                  </c:pt>
                  <c:pt idx="50">
                    <c:v>III</c:v>
                  </c:pt>
                  <c:pt idx="51">
                    <c:v>IV</c:v>
                  </c:pt>
                  <c:pt idx="52">
                    <c:v>I</c:v>
                  </c:pt>
                  <c:pt idx="53">
                    <c:v>II</c:v>
                  </c:pt>
                  <c:pt idx="54">
                    <c:v>III</c:v>
                  </c:pt>
                  <c:pt idx="55">
                    <c:v>IV</c:v>
                  </c:pt>
                  <c:pt idx="56">
                    <c:v>I</c:v>
                  </c:pt>
                  <c:pt idx="57">
                    <c:v>II</c:v>
                  </c:pt>
                  <c:pt idx="58">
                    <c:v>III</c:v>
                  </c:pt>
                  <c:pt idx="59">
                    <c:v>IV</c:v>
                  </c:pt>
                  <c:pt idx="60">
                    <c:v>I</c:v>
                  </c:pt>
                  <c:pt idx="61">
                    <c:v>II</c:v>
                  </c:pt>
                  <c:pt idx="62">
                    <c:v>III</c:v>
                  </c:pt>
                  <c:pt idx="63">
                    <c:v>IV</c:v>
                  </c:pt>
                  <c:pt idx="64">
                    <c:v>I</c:v>
                  </c:pt>
                  <c:pt idx="65">
                    <c:v>II</c:v>
                  </c:pt>
                  <c:pt idx="66">
                    <c:v>III</c:v>
                  </c:pt>
                  <c:pt idx="67">
                    <c:v>IV</c:v>
                  </c:pt>
                  <c:pt idx="68">
                    <c:v>I</c:v>
                  </c:pt>
                  <c:pt idx="69">
                    <c:v>II</c:v>
                  </c:pt>
                  <c:pt idx="70">
                    <c:v>III</c:v>
                  </c:pt>
                  <c:pt idx="71">
                    <c:v>IV</c:v>
                  </c:pt>
                  <c:pt idx="72">
                    <c:v>I</c:v>
                  </c:pt>
                  <c:pt idx="73">
                    <c:v>II</c:v>
                  </c:pt>
                  <c:pt idx="74">
                    <c:v>III</c:v>
                  </c:pt>
                  <c:pt idx="75">
                    <c:v>IV</c:v>
                  </c:pt>
                </c:lvl>
                <c:lvl>
                  <c:pt idx="0">
                    <c:v>Periodo</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pt idx="60">
                    <c:v>2020</c:v>
                  </c:pt>
                  <c:pt idx="64">
                    <c:v>2021</c:v>
                  </c:pt>
                  <c:pt idx="68">
                    <c:v>2022</c:v>
                  </c:pt>
                  <c:pt idx="72">
                    <c:v>2023</c:v>
                  </c:pt>
                </c:lvl>
              </c:multiLvlStrCache>
            </c:multiLvlStrRef>
          </c:cat>
          <c:val>
            <c:numRef>
              <c:f>'F32'!$D$6:$D$81</c:f>
              <c:numCache>
                <c:formatCode>_-"$"* #,##0.0_-;\-"$"* #,##0.0_-;_-"$"* "-"??_-;_-@_-</c:formatCode>
                <c:ptCount val="76"/>
                <c:pt idx="0">
                  <c:v>4954.2715011754999</c:v>
                </c:pt>
                <c:pt idx="1">
                  <c:v>5232.1886194222006</c:v>
                </c:pt>
                <c:pt idx="2">
                  <c:v>4964.8642091005004</c:v>
                </c:pt>
                <c:pt idx="3">
                  <c:v>5055.2145490472003</c:v>
                </c:pt>
                <c:pt idx="4">
                  <c:v>5543.6471092052006</c:v>
                </c:pt>
                <c:pt idx="5">
                  <c:v>5761.1819483031004</c:v>
                </c:pt>
                <c:pt idx="6">
                  <c:v>5593.1610415508003</c:v>
                </c:pt>
                <c:pt idx="7">
                  <c:v>5467.3317962593001</c:v>
                </c:pt>
                <c:pt idx="8">
                  <c:v>5640.9098111373005</c:v>
                </c:pt>
                <c:pt idx="9">
                  <c:v>5882.4459257545004</c:v>
                </c:pt>
                <c:pt idx="10">
                  <c:v>5808.3831565404998</c:v>
                </c:pt>
                <c:pt idx="11">
                  <c:v>5689.0701438869</c:v>
                </c:pt>
                <c:pt idx="12">
                  <c:v>5952.8919940408005</c:v>
                </c:pt>
                <c:pt idx="13">
                  <c:v>5658.6432319085998</c:v>
                </c:pt>
                <c:pt idx="14">
                  <c:v>5556.4580420421998</c:v>
                </c:pt>
                <c:pt idx="15">
                  <c:v>5599.5219587601005</c:v>
                </c:pt>
                <c:pt idx="16">
                  <c:v>5270.6900510455998</c:v>
                </c:pt>
                <c:pt idx="17">
                  <c:v>5277.7027721772001</c:v>
                </c:pt>
                <c:pt idx="18">
                  <c:v>5114.5439017051003</c:v>
                </c:pt>
                <c:pt idx="19">
                  <c:v>4872.3030448981999</c:v>
                </c:pt>
                <c:pt idx="20">
                  <c:v>5095.4473649690999</c:v>
                </c:pt>
                <c:pt idx="21">
                  <c:v>5164.6438141118006</c:v>
                </c:pt>
                <c:pt idx="22">
                  <c:v>5060.3060927832003</c:v>
                </c:pt>
                <c:pt idx="23">
                  <c:v>4973.9996363104001</c:v>
                </c:pt>
                <c:pt idx="24">
                  <c:v>5095.5702429364001</c:v>
                </c:pt>
                <c:pt idx="25">
                  <c:v>5157.0686696785006</c:v>
                </c:pt>
                <c:pt idx="26">
                  <c:v>4988.5730289103003</c:v>
                </c:pt>
                <c:pt idx="27">
                  <c:v>4997.3615647280003</c:v>
                </c:pt>
                <c:pt idx="28">
                  <c:v>5180.3963369959001</c:v>
                </c:pt>
                <c:pt idx="29">
                  <c:v>5363.7557844944004</c:v>
                </c:pt>
                <c:pt idx="30">
                  <c:v>5254.0304927316001</c:v>
                </c:pt>
                <c:pt idx="31">
                  <c:v>5409.6831168572999</c:v>
                </c:pt>
                <c:pt idx="32">
                  <c:v>5431.6952179158006</c:v>
                </c:pt>
                <c:pt idx="33">
                  <c:v>5341.4387736690005</c:v>
                </c:pt>
                <c:pt idx="34">
                  <c:v>5405.5158960774997</c:v>
                </c:pt>
                <c:pt idx="35">
                  <c:v>5235.1240310183002</c:v>
                </c:pt>
                <c:pt idx="36">
                  <c:v>5220.5966905976002</c:v>
                </c:pt>
                <c:pt idx="37">
                  <c:v>5402.0099246380005</c:v>
                </c:pt>
                <c:pt idx="38">
                  <c:v>5293.7805184471999</c:v>
                </c:pt>
                <c:pt idx="39">
                  <c:v>5028.9133183001004</c:v>
                </c:pt>
                <c:pt idx="40">
                  <c:v>5247.7885605434003</c:v>
                </c:pt>
                <c:pt idx="41">
                  <c:v>5513.2361678458001</c:v>
                </c:pt>
                <c:pt idx="42">
                  <c:v>5482.3883865858998</c:v>
                </c:pt>
                <c:pt idx="43">
                  <c:v>5373.7851039424004</c:v>
                </c:pt>
                <c:pt idx="44">
                  <c:v>5542.8655841072004</c:v>
                </c:pt>
                <c:pt idx="45">
                  <c:v>5441.8917376308</c:v>
                </c:pt>
                <c:pt idx="46">
                  <c:v>5583.5999765926999</c:v>
                </c:pt>
                <c:pt idx="47">
                  <c:v>5570.8332436302999</c:v>
                </c:pt>
                <c:pt idx="48">
                  <c:v>5640.0156515679</c:v>
                </c:pt>
                <c:pt idx="49">
                  <c:v>5483.7144902870004</c:v>
                </c:pt>
                <c:pt idx="50">
                  <c:v>5688.9098648405998</c:v>
                </c:pt>
                <c:pt idx="51">
                  <c:v>5616.2685162298003</c:v>
                </c:pt>
                <c:pt idx="52">
                  <c:v>5861.9318673683001</c:v>
                </c:pt>
                <c:pt idx="53">
                  <c:v>5788.8740449359002</c:v>
                </c:pt>
                <c:pt idx="54">
                  <c:v>5757.2984320715004</c:v>
                </c:pt>
                <c:pt idx="55">
                  <c:v>5500.2612607913006</c:v>
                </c:pt>
                <c:pt idx="56">
                  <c:v>5811.1211833231</c:v>
                </c:pt>
                <c:pt idx="57">
                  <c:v>6029.2432456092001</c:v>
                </c:pt>
                <c:pt idx="58">
                  <c:v>5837.5897436824998</c:v>
                </c:pt>
                <c:pt idx="59">
                  <c:v>6039.2040827347</c:v>
                </c:pt>
                <c:pt idx="60">
                  <c:v>6149.5509516967004</c:v>
                </c:pt>
                <c:pt idx="62">
                  <c:v>6338.4517445576003</c:v>
                </c:pt>
                <c:pt idx="63">
                  <c:v>6464.5303916932999</c:v>
                </c:pt>
                <c:pt idx="64">
                  <c:v>6801.5119293450998</c:v>
                </c:pt>
                <c:pt idx="65">
                  <c:v>6535.4888851759006</c:v>
                </c:pt>
                <c:pt idx="66">
                  <c:v>6344.1342758142</c:v>
                </c:pt>
                <c:pt idx="67">
                  <c:v>6108.356242672</c:v>
                </c:pt>
                <c:pt idx="68">
                  <c:v>6535.4822051594001</c:v>
                </c:pt>
                <c:pt idx="69">
                  <c:v>6326.3583390866006</c:v>
                </c:pt>
                <c:pt idx="70">
                  <c:v>6408.5597920856999</c:v>
                </c:pt>
                <c:pt idx="71">
                  <c:v>6429.2213057521003</c:v>
                </c:pt>
                <c:pt idx="72">
                  <c:v>6518.4560956516007</c:v>
                </c:pt>
              </c:numCache>
            </c:numRef>
          </c:val>
          <c:smooth val="0"/>
          <c:extLst>
            <c:ext xmlns:c15="http://schemas.microsoft.com/office/drawing/2012/chart" uri="{02D57815-91ED-43cb-92C2-25804820EDAC}">
              <c15:filteredSeriesTitle>
                <c15:tx>
                  <c:strRef>
                    <c:extLst>
                      <c:ext uri="{02D57815-91ED-43cb-92C2-25804820EDAC}">
                        <c15:formulaRef>
                          <c15:sqref>'F32'!#REF!</c15:sqref>
                        </c15:formulaRef>
                      </c:ext>
                    </c:extLst>
                    <c:strCache>
                      <c:ptCount val="1"/>
                      <c:pt idx="0">
                        <c:v>#REF!</c:v>
                      </c:pt>
                    </c:strCache>
                  </c:strRef>
                </c15:tx>
              </c15:filteredSeriesTitle>
            </c:ext>
            <c:ext xmlns:c16="http://schemas.microsoft.com/office/drawing/2014/chart" uri="{C3380CC4-5D6E-409C-BE32-E72D297353CC}">
              <c16:uniqueId val="{00000001-47C6-492D-B53F-651466BE1CA9}"/>
            </c:ext>
          </c:extLst>
        </c:ser>
        <c:dLbls>
          <c:showLegendKey val="0"/>
          <c:showVal val="0"/>
          <c:showCatName val="0"/>
          <c:showSerName val="0"/>
          <c:showPercent val="0"/>
          <c:showBubbleSize val="0"/>
        </c:dLbls>
        <c:smooth val="0"/>
        <c:axId val="1234615392"/>
        <c:axId val="1236895840"/>
      </c:lineChart>
      <c:catAx>
        <c:axId val="1234615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236895840"/>
        <c:crosses val="autoZero"/>
        <c:auto val="1"/>
        <c:lblAlgn val="ctr"/>
        <c:lblOffset val="100"/>
        <c:noMultiLvlLbl val="0"/>
      </c:catAx>
      <c:valAx>
        <c:axId val="1236895840"/>
        <c:scaling>
          <c:orientation val="minMax"/>
        </c:scaling>
        <c:delete val="0"/>
        <c:axPos val="l"/>
        <c:numFmt formatCode="_-&quot;$&quot;* #,##0.0_-;\-&quot;$&quot;* #,##0.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23461539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extLst/>
  </c:chart>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083499177987368"/>
          <c:y val="3.3182503770739065E-2"/>
          <c:w val="0.6295399274185749"/>
          <c:h val="0.93363499245852188"/>
        </c:manualLayout>
      </c:layout>
      <c:barChart>
        <c:barDir val="bar"/>
        <c:grouping val="clustered"/>
        <c:varyColors val="0"/>
        <c:ser>
          <c:idx val="0"/>
          <c:order val="0"/>
          <c:spPr>
            <a:solidFill>
              <a:schemeClr val="tx1">
                <a:lumMod val="50000"/>
                <a:lumOff val="50000"/>
              </a:schemeClr>
            </a:solidFill>
            <a:ln>
              <a:noFill/>
            </a:ln>
            <a:effectLst/>
          </c:spPr>
          <c:invertIfNegative val="0"/>
          <c:dPt>
            <c:idx val="26"/>
            <c:invertIfNegative val="0"/>
            <c:bubble3D val="0"/>
            <c:spPr>
              <a:solidFill>
                <a:schemeClr val="accent4"/>
              </a:solidFill>
              <a:ln>
                <a:noFill/>
              </a:ln>
              <a:effectLst/>
            </c:spPr>
            <c:extLst>
              <c:ext xmlns:c16="http://schemas.microsoft.com/office/drawing/2014/chart" uri="{C3380CC4-5D6E-409C-BE32-E72D297353CC}">
                <c16:uniqueId val="{00000001-42FC-4618-B8B1-DA6829D1B99E}"/>
              </c:ext>
            </c:extLst>
          </c:dPt>
          <c:dPt>
            <c:idx val="28"/>
            <c:invertIfNegative val="0"/>
            <c:bubble3D val="0"/>
            <c:spPr>
              <a:solidFill>
                <a:schemeClr val="tx1">
                  <a:lumMod val="50000"/>
                  <a:lumOff val="50000"/>
                </a:schemeClr>
              </a:solidFill>
              <a:ln>
                <a:noFill/>
              </a:ln>
              <a:effectLst/>
            </c:spPr>
            <c:extLst>
              <c:ext xmlns:c16="http://schemas.microsoft.com/office/drawing/2014/chart" uri="{C3380CC4-5D6E-409C-BE32-E72D297353CC}">
                <c16:uniqueId val="{00000003-42FC-4618-B8B1-DA6829D1B99E}"/>
              </c:ext>
            </c:extLst>
          </c:dPt>
          <c:dLbls>
            <c:dLbl>
              <c:idx val="0"/>
              <c:tx>
                <c:rich>
                  <a:bodyPr/>
                  <a:lstStyle/>
                  <a:p>
                    <a:fld id="{8083BF90-3495-46E8-BA2A-5D5F3DA8B7FD}" type="CELLRANGE">
                      <a:rPr lang="es-MX"/>
                      <a:pPr/>
                      <a:t>[CELLRANGE]</a:t>
                    </a:fld>
                    <a:r>
                      <a:rPr lang="es-MX" baseline="0"/>
                      <a:t>; </a:t>
                    </a:r>
                    <a:fld id="{3038A001-6174-4926-AECF-FEEC890E9BC0}"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2FC-4618-B8B1-DA6829D1B99E}"/>
                </c:ext>
              </c:extLst>
            </c:dLbl>
            <c:dLbl>
              <c:idx val="1"/>
              <c:tx>
                <c:rich>
                  <a:bodyPr/>
                  <a:lstStyle/>
                  <a:p>
                    <a:fld id="{318EED87-2D61-4ABC-84FE-EC1310E665BD}" type="CELLRANGE">
                      <a:rPr lang="es-MX"/>
                      <a:pPr/>
                      <a:t>[CELLRANGE]</a:t>
                    </a:fld>
                    <a:r>
                      <a:rPr lang="es-MX" baseline="0"/>
                      <a:t>; </a:t>
                    </a:r>
                    <a:fld id="{01A821B1-03CC-4D8B-A784-B1250218BD92}"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2FC-4618-B8B1-DA6829D1B99E}"/>
                </c:ext>
              </c:extLst>
            </c:dLbl>
            <c:dLbl>
              <c:idx val="2"/>
              <c:tx>
                <c:rich>
                  <a:bodyPr/>
                  <a:lstStyle/>
                  <a:p>
                    <a:fld id="{FA45F4ED-23A5-44CE-BDA1-94FF66AB905A}" type="CELLRANGE">
                      <a:rPr lang="es-MX"/>
                      <a:pPr/>
                      <a:t>[CELLRANGE]</a:t>
                    </a:fld>
                    <a:r>
                      <a:rPr lang="es-MX" baseline="0"/>
                      <a:t>; </a:t>
                    </a:r>
                    <a:fld id="{083D7841-E91E-4CB4-8754-B957325ADA28}"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2FC-4618-B8B1-DA6829D1B99E}"/>
                </c:ext>
              </c:extLst>
            </c:dLbl>
            <c:dLbl>
              <c:idx val="3"/>
              <c:tx>
                <c:rich>
                  <a:bodyPr/>
                  <a:lstStyle/>
                  <a:p>
                    <a:fld id="{7BC7B2CE-41DB-4AC3-9235-245EE0F54B8B}" type="CELLRANGE">
                      <a:rPr lang="es-MX"/>
                      <a:pPr/>
                      <a:t>[CELLRANGE]</a:t>
                    </a:fld>
                    <a:r>
                      <a:rPr lang="es-MX" baseline="0"/>
                      <a:t>; </a:t>
                    </a:r>
                    <a:fld id="{D4C98EC7-B8FD-42EE-A64D-58EF5C7B9673}"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2FC-4618-B8B1-DA6829D1B99E}"/>
                </c:ext>
              </c:extLst>
            </c:dLbl>
            <c:dLbl>
              <c:idx val="4"/>
              <c:tx>
                <c:rich>
                  <a:bodyPr/>
                  <a:lstStyle/>
                  <a:p>
                    <a:fld id="{FBA015CE-4A44-48A1-8431-513701121F05}" type="CELLRANGE">
                      <a:rPr lang="es-MX"/>
                      <a:pPr/>
                      <a:t>[CELLRANGE]</a:t>
                    </a:fld>
                    <a:r>
                      <a:rPr lang="es-MX" baseline="0"/>
                      <a:t>; </a:t>
                    </a:r>
                    <a:fld id="{D11601AA-7308-46F2-A2CE-B6ED8C0D1422}"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2FC-4618-B8B1-DA6829D1B99E}"/>
                </c:ext>
              </c:extLst>
            </c:dLbl>
            <c:dLbl>
              <c:idx val="5"/>
              <c:tx>
                <c:rich>
                  <a:bodyPr/>
                  <a:lstStyle/>
                  <a:p>
                    <a:fld id="{F4457DD9-70FC-4953-9A44-69CC3D3876C7}" type="CELLRANGE">
                      <a:rPr lang="es-MX"/>
                      <a:pPr/>
                      <a:t>[CELLRANGE]</a:t>
                    </a:fld>
                    <a:r>
                      <a:rPr lang="es-MX" baseline="0"/>
                      <a:t>; </a:t>
                    </a:r>
                    <a:fld id="{EF67DEFD-4017-4704-A2F1-E866A7128BB7}"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2FC-4618-B8B1-DA6829D1B99E}"/>
                </c:ext>
              </c:extLst>
            </c:dLbl>
            <c:dLbl>
              <c:idx val="6"/>
              <c:tx>
                <c:rich>
                  <a:bodyPr/>
                  <a:lstStyle/>
                  <a:p>
                    <a:fld id="{C163CC39-7DD8-43F8-8C8C-3434938EE912}" type="CELLRANGE">
                      <a:rPr lang="es-MX"/>
                      <a:pPr/>
                      <a:t>[CELLRANGE]</a:t>
                    </a:fld>
                    <a:r>
                      <a:rPr lang="es-MX" baseline="0"/>
                      <a:t>; </a:t>
                    </a:r>
                    <a:fld id="{034E3138-492A-49FA-8C1D-4BC8BD6BAB79}"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2FC-4618-B8B1-DA6829D1B99E}"/>
                </c:ext>
              </c:extLst>
            </c:dLbl>
            <c:dLbl>
              <c:idx val="7"/>
              <c:tx>
                <c:rich>
                  <a:bodyPr/>
                  <a:lstStyle/>
                  <a:p>
                    <a:fld id="{1F582128-748B-4AC1-A6F5-DC8F7C22420B}" type="CELLRANGE">
                      <a:rPr lang="es-MX"/>
                      <a:pPr/>
                      <a:t>[CELLRANGE]</a:t>
                    </a:fld>
                    <a:r>
                      <a:rPr lang="es-MX" baseline="0"/>
                      <a:t>; </a:t>
                    </a:r>
                    <a:fld id="{26E422E3-74E0-47D1-896A-D10BE7C01B9F}"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2FC-4618-B8B1-DA6829D1B99E}"/>
                </c:ext>
              </c:extLst>
            </c:dLbl>
            <c:dLbl>
              <c:idx val="8"/>
              <c:tx>
                <c:rich>
                  <a:bodyPr/>
                  <a:lstStyle/>
                  <a:p>
                    <a:fld id="{C745A750-F580-4AA5-8557-D886A022040E}" type="CELLRANGE">
                      <a:rPr lang="es-MX"/>
                      <a:pPr/>
                      <a:t>[CELLRANGE]</a:t>
                    </a:fld>
                    <a:r>
                      <a:rPr lang="es-MX" baseline="0"/>
                      <a:t>; </a:t>
                    </a:r>
                    <a:fld id="{B900BFC0-3D96-484F-85F8-2EC2E00CFC40}"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2FC-4618-B8B1-DA6829D1B99E}"/>
                </c:ext>
              </c:extLst>
            </c:dLbl>
            <c:dLbl>
              <c:idx val="9"/>
              <c:tx>
                <c:rich>
                  <a:bodyPr/>
                  <a:lstStyle/>
                  <a:p>
                    <a:fld id="{AB39F09C-0F9D-4B89-AFD2-588C7AF70121}" type="CELLRANGE">
                      <a:rPr lang="es-MX"/>
                      <a:pPr/>
                      <a:t>[CELLRANGE]</a:t>
                    </a:fld>
                    <a:r>
                      <a:rPr lang="es-MX" baseline="0"/>
                      <a:t>; </a:t>
                    </a:r>
                    <a:fld id="{887CE14C-F2BC-427E-A186-EA3E3C6780F8}"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2FC-4618-B8B1-DA6829D1B99E}"/>
                </c:ext>
              </c:extLst>
            </c:dLbl>
            <c:dLbl>
              <c:idx val="10"/>
              <c:tx>
                <c:rich>
                  <a:bodyPr/>
                  <a:lstStyle/>
                  <a:p>
                    <a:fld id="{0C700AF6-AC06-4E42-A1B4-B679896BCAE3}" type="CELLRANGE">
                      <a:rPr lang="es-MX"/>
                      <a:pPr/>
                      <a:t>[CELLRANGE]</a:t>
                    </a:fld>
                    <a:r>
                      <a:rPr lang="es-MX" baseline="0"/>
                      <a:t>; </a:t>
                    </a:r>
                    <a:fld id="{C79BE7C1-D2D2-413C-9EBE-D1EDCEE19745}"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2FC-4618-B8B1-DA6829D1B99E}"/>
                </c:ext>
              </c:extLst>
            </c:dLbl>
            <c:dLbl>
              <c:idx val="11"/>
              <c:tx>
                <c:rich>
                  <a:bodyPr/>
                  <a:lstStyle/>
                  <a:p>
                    <a:fld id="{5FE7998F-B28D-4AB2-A223-D367FCA3246A}" type="CELLRANGE">
                      <a:rPr lang="es-MX"/>
                      <a:pPr/>
                      <a:t>[CELLRANGE]</a:t>
                    </a:fld>
                    <a:r>
                      <a:rPr lang="es-MX" baseline="0"/>
                      <a:t>; </a:t>
                    </a:r>
                    <a:fld id="{2453AC20-EA43-4D7A-9ECF-191200570627}"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2FC-4618-B8B1-DA6829D1B99E}"/>
                </c:ext>
              </c:extLst>
            </c:dLbl>
            <c:dLbl>
              <c:idx val="12"/>
              <c:tx>
                <c:rich>
                  <a:bodyPr/>
                  <a:lstStyle/>
                  <a:p>
                    <a:fld id="{61A80C9E-7E5F-4194-A552-8D455879BDF5}" type="CELLRANGE">
                      <a:rPr lang="es-MX"/>
                      <a:pPr/>
                      <a:t>[CELLRANGE]</a:t>
                    </a:fld>
                    <a:r>
                      <a:rPr lang="es-MX" baseline="0"/>
                      <a:t>; </a:t>
                    </a:r>
                    <a:fld id="{D0703E72-492F-4A74-8EBA-5D6576D2335D}"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2FC-4618-B8B1-DA6829D1B99E}"/>
                </c:ext>
              </c:extLst>
            </c:dLbl>
            <c:dLbl>
              <c:idx val="13"/>
              <c:tx>
                <c:rich>
                  <a:bodyPr/>
                  <a:lstStyle/>
                  <a:p>
                    <a:fld id="{9DA98542-C637-4238-9B0C-454B0B063B7E}" type="CELLRANGE">
                      <a:rPr lang="es-MX"/>
                      <a:pPr/>
                      <a:t>[CELLRANGE]</a:t>
                    </a:fld>
                    <a:r>
                      <a:rPr lang="es-MX" baseline="0"/>
                      <a:t>; </a:t>
                    </a:r>
                    <a:fld id="{EFA6CFAA-E69A-466A-9734-567050C94781}"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42FC-4618-B8B1-DA6829D1B99E}"/>
                </c:ext>
              </c:extLst>
            </c:dLbl>
            <c:dLbl>
              <c:idx val="14"/>
              <c:tx>
                <c:rich>
                  <a:bodyPr/>
                  <a:lstStyle/>
                  <a:p>
                    <a:fld id="{6E2EE53D-D599-4D54-BC34-B456DB9A3201}" type="CELLRANGE">
                      <a:rPr lang="es-MX"/>
                      <a:pPr/>
                      <a:t>[CELLRANGE]</a:t>
                    </a:fld>
                    <a:r>
                      <a:rPr lang="es-MX" baseline="0"/>
                      <a:t>; </a:t>
                    </a:r>
                    <a:fld id="{5C66E3CB-1E0F-495A-8AF6-20157AD8826A}"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42FC-4618-B8B1-DA6829D1B99E}"/>
                </c:ext>
              </c:extLst>
            </c:dLbl>
            <c:dLbl>
              <c:idx val="15"/>
              <c:tx>
                <c:rich>
                  <a:bodyPr/>
                  <a:lstStyle/>
                  <a:p>
                    <a:fld id="{2F135284-CF9B-403F-8C60-BA9D1877523A}" type="CELLRANGE">
                      <a:rPr lang="es-MX"/>
                      <a:pPr/>
                      <a:t>[CELLRANGE]</a:t>
                    </a:fld>
                    <a:r>
                      <a:rPr lang="es-MX" baseline="0"/>
                      <a:t>; </a:t>
                    </a:r>
                    <a:fld id="{236844FD-94BC-406A-B888-ED7379300C48}"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42FC-4618-B8B1-DA6829D1B99E}"/>
                </c:ext>
              </c:extLst>
            </c:dLbl>
            <c:dLbl>
              <c:idx val="16"/>
              <c:tx>
                <c:rich>
                  <a:bodyPr/>
                  <a:lstStyle/>
                  <a:p>
                    <a:fld id="{BFD79609-6EE5-43DD-9DE6-98B11537C424}" type="CELLRANGE">
                      <a:rPr lang="es-MX"/>
                      <a:pPr/>
                      <a:t>[CELLRANGE]</a:t>
                    </a:fld>
                    <a:r>
                      <a:rPr lang="es-MX" baseline="0"/>
                      <a:t>; </a:t>
                    </a:r>
                    <a:fld id="{671351FA-74EA-45C8-A22D-6E14698BF09E}"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42FC-4618-B8B1-DA6829D1B99E}"/>
                </c:ext>
              </c:extLst>
            </c:dLbl>
            <c:dLbl>
              <c:idx val="17"/>
              <c:tx>
                <c:rich>
                  <a:bodyPr/>
                  <a:lstStyle/>
                  <a:p>
                    <a:fld id="{E69C88C2-CF35-41A7-9938-8A32CEE8312F}" type="CELLRANGE">
                      <a:rPr lang="es-MX"/>
                      <a:pPr/>
                      <a:t>[CELLRANGE]</a:t>
                    </a:fld>
                    <a:r>
                      <a:rPr lang="es-MX" baseline="0"/>
                      <a:t>; </a:t>
                    </a:r>
                    <a:fld id="{2F81A77C-5E87-479C-B24B-17E7F68E4B9C}"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42FC-4618-B8B1-DA6829D1B99E}"/>
                </c:ext>
              </c:extLst>
            </c:dLbl>
            <c:dLbl>
              <c:idx val="18"/>
              <c:tx>
                <c:rich>
                  <a:bodyPr/>
                  <a:lstStyle/>
                  <a:p>
                    <a:fld id="{DA6A027A-9109-49C7-8859-40FFF6DF888E}" type="CELLRANGE">
                      <a:rPr lang="es-MX"/>
                      <a:pPr/>
                      <a:t>[CELLRANGE]</a:t>
                    </a:fld>
                    <a:r>
                      <a:rPr lang="es-MX" baseline="0"/>
                      <a:t>; </a:t>
                    </a:r>
                    <a:fld id="{14A53C1D-1557-4CB5-9EFE-B59FDBF14CE0}"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42FC-4618-B8B1-DA6829D1B99E}"/>
                </c:ext>
              </c:extLst>
            </c:dLbl>
            <c:dLbl>
              <c:idx val="19"/>
              <c:tx>
                <c:rich>
                  <a:bodyPr/>
                  <a:lstStyle/>
                  <a:p>
                    <a:fld id="{32A62065-4D33-41AD-9D4A-CC09C815AFD6}" type="CELLRANGE">
                      <a:rPr lang="es-MX"/>
                      <a:pPr/>
                      <a:t>[CELLRANGE]</a:t>
                    </a:fld>
                    <a:r>
                      <a:rPr lang="es-MX" baseline="0"/>
                      <a:t>; </a:t>
                    </a:r>
                    <a:fld id="{964B9E72-6886-4765-B1EF-09E228748845}"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42FC-4618-B8B1-DA6829D1B99E}"/>
                </c:ext>
              </c:extLst>
            </c:dLbl>
            <c:dLbl>
              <c:idx val="20"/>
              <c:tx>
                <c:rich>
                  <a:bodyPr/>
                  <a:lstStyle/>
                  <a:p>
                    <a:fld id="{4872F118-4F30-4376-BAB0-AA5E8F43E914}" type="CELLRANGE">
                      <a:rPr lang="es-MX"/>
                      <a:pPr/>
                      <a:t>[CELLRANGE]</a:t>
                    </a:fld>
                    <a:r>
                      <a:rPr lang="es-MX" baseline="0"/>
                      <a:t>; </a:t>
                    </a:r>
                    <a:fld id="{7007C57F-1C7F-4365-B325-86F631DDFF5B}"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42FC-4618-B8B1-DA6829D1B99E}"/>
                </c:ext>
              </c:extLst>
            </c:dLbl>
            <c:dLbl>
              <c:idx val="21"/>
              <c:tx>
                <c:rich>
                  <a:bodyPr/>
                  <a:lstStyle/>
                  <a:p>
                    <a:fld id="{30796817-CC7A-481C-935F-AD1E99BEB7A4}" type="CELLRANGE">
                      <a:rPr lang="es-MX"/>
                      <a:pPr/>
                      <a:t>[CELLRANGE]</a:t>
                    </a:fld>
                    <a:r>
                      <a:rPr lang="es-MX" baseline="0"/>
                      <a:t>; </a:t>
                    </a:r>
                    <a:fld id="{1D4BDE1F-4984-4A2E-9746-BB2F49D6B142}"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42FC-4618-B8B1-DA6829D1B99E}"/>
                </c:ext>
              </c:extLst>
            </c:dLbl>
            <c:dLbl>
              <c:idx val="22"/>
              <c:tx>
                <c:rich>
                  <a:bodyPr/>
                  <a:lstStyle/>
                  <a:p>
                    <a:fld id="{C612D806-A835-430A-BFA2-B47986B50436}" type="CELLRANGE">
                      <a:rPr lang="es-MX"/>
                      <a:pPr/>
                      <a:t>[CELLRANGE]</a:t>
                    </a:fld>
                    <a:r>
                      <a:rPr lang="es-MX" baseline="0"/>
                      <a:t>; </a:t>
                    </a:r>
                    <a:fld id="{C66B14B2-3A65-444A-AD6A-D47C26D97050}"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42FC-4618-B8B1-DA6829D1B99E}"/>
                </c:ext>
              </c:extLst>
            </c:dLbl>
            <c:dLbl>
              <c:idx val="23"/>
              <c:tx>
                <c:rich>
                  <a:bodyPr/>
                  <a:lstStyle/>
                  <a:p>
                    <a:fld id="{1B3A0BAE-1B92-4D61-8FCF-0AD746271F37}" type="CELLRANGE">
                      <a:rPr lang="es-MX"/>
                      <a:pPr/>
                      <a:t>[CELLRANGE]</a:t>
                    </a:fld>
                    <a:r>
                      <a:rPr lang="es-MX" baseline="0"/>
                      <a:t>; </a:t>
                    </a:r>
                    <a:fld id="{D3FCF1FA-28CB-4F1D-BAFF-87EA6ECCCE46}"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42FC-4618-B8B1-DA6829D1B99E}"/>
                </c:ext>
              </c:extLst>
            </c:dLbl>
            <c:dLbl>
              <c:idx val="24"/>
              <c:tx>
                <c:rich>
                  <a:bodyPr/>
                  <a:lstStyle/>
                  <a:p>
                    <a:fld id="{6A409683-4562-4A7F-B4C4-FCF24FC53C13}" type="CELLRANGE">
                      <a:rPr lang="es-MX"/>
                      <a:pPr/>
                      <a:t>[CELLRANGE]</a:t>
                    </a:fld>
                    <a:r>
                      <a:rPr lang="es-MX" baseline="0"/>
                      <a:t>; </a:t>
                    </a:r>
                    <a:fld id="{58364DA4-06B7-4FB2-ADE6-EBBC342C9682}"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42FC-4618-B8B1-DA6829D1B99E}"/>
                </c:ext>
              </c:extLst>
            </c:dLbl>
            <c:dLbl>
              <c:idx val="25"/>
              <c:tx>
                <c:rich>
                  <a:bodyPr/>
                  <a:lstStyle/>
                  <a:p>
                    <a:fld id="{9201186A-67DC-420C-947C-17DBC3177F78}" type="CELLRANGE">
                      <a:rPr lang="es-MX"/>
                      <a:pPr/>
                      <a:t>[CELLRANGE]</a:t>
                    </a:fld>
                    <a:r>
                      <a:rPr lang="es-MX" baseline="0"/>
                      <a:t>; </a:t>
                    </a:r>
                    <a:fld id="{1B0FBB18-57DA-4479-AD7D-C72321383C75}"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42FC-4618-B8B1-DA6829D1B99E}"/>
                </c:ext>
              </c:extLst>
            </c:dLbl>
            <c:dLbl>
              <c:idx val="26"/>
              <c:tx>
                <c:rich>
                  <a:bodyPr/>
                  <a:lstStyle/>
                  <a:p>
                    <a:fld id="{A5DFD735-5231-4705-A9D4-C6D484FF283D}" type="CELLRANGE">
                      <a:rPr lang="es-MX"/>
                      <a:pPr/>
                      <a:t>[CELLRANGE]</a:t>
                    </a:fld>
                    <a:r>
                      <a:rPr lang="es-MX" baseline="0"/>
                      <a:t>; </a:t>
                    </a:r>
                    <a:fld id="{DD373CD4-AE39-408A-BC27-8A952189A20F}"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42FC-4618-B8B1-DA6829D1B99E}"/>
                </c:ext>
              </c:extLst>
            </c:dLbl>
            <c:dLbl>
              <c:idx val="27"/>
              <c:tx>
                <c:rich>
                  <a:bodyPr/>
                  <a:lstStyle/>
                  <a:p>
                    <a:fld id="{EABC572C-A326-46A0-90E7-F1626BD856DB}" type="CELLRANGE">
                      <a:rPr lang="es-MX"/>
                      <a:pPr/>
                      <a:t>[CELLRANGE]</a:t>
                    </a:fld>
                    <a:r>
                      <a:rPr lang="es-MX" baseline="0"/>
                      <a:t>; </a:t>
                    </a:r>
                    <a:fld id="{C66B9EDD-B1A9-4E75-AD0B-AEA148A8C708}"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42FC-4618-B8B1-DA6829D1B99E}"/>
                </c:ext>
              </c:extLst>
            </c:dLbl>
            <c:dLbl>
              <c:idx val="28"/>
              <c:tx>
                <c:rich>
                  <a:bodyPr/>
                  <a:lstStyle/>
                  <a:p>
                    <a:fld id="{92798661-7073-46DD-8058-A397DFB2EC79}" type="CELLRANGE">
                      <a:rPr lang="es-MX"/>
                      <a:pPr/>
                      <a:t>[CELLRANGE]</a:t>
                    </a:fld>
                    <a:r>
                      <a:rPr lang="es-MX" baseline="0"/>
                      <a:t>; </a:t>
                    </a:r>
                    <a:fld id="{E8DED20C-6CE0-46D3-BE69-116FE0F6E770}"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2FC-4618-B8B1-DA6829D1B99E}"/>
                </c:ext>
              </c:extLst>
            </c:dLbl>
            <c:dLbl>
              <c:idx val="29"/>
              <c:tx>
                <c:rich>
                  <a:bodyPr/>
                  <a:lstStyle/>
                  <a:p>
                    <a:fld id="{FAA1CFF0-57BB-407E-AEEF-2D51A3145828}" type="CELLRANGE">
                      <a:rPr lang="es-MX"/>
                      <a:pPr/>
                      <a:t>[CELLRANGE]</a:t>
                    </a:fld>
                    <a:r>
                      <a:rPr lang="es-MX" baseline="0"/>
                      <a:t>; </a:t>
                    </a:r>
                    <a:fld id="{B914706B-69AA-474A-8141-34CE4271A12E}"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42FC-4618-B8B1-DA6829D1B99E}"/>
                </c:ext>
              </c:extLst>
            </c:dLbl>
            <c:dLbl>
              <c:idx val="30"/>
              <c:tx>
                <c:rich>
                  <a:bodyPr/>
                  <a:lstStyle/>
                  <a:p>
                    <a:fld id="{8639ABCD-B981-4D7C-8E4D-A1A98224B002}" type="CELLRANGE">
                      <a:rPr lang="es-MX"/>
                      <a:pPr/>
                      <a:t>[CELLRANGE]</a:t>
                    </a:fld>
                    <a:r>
                      <a:rPr lang="es-MX" baseline="0"/>
                      <a:t>; </a:t>
                    </a:r>
                    <a:fld id="{50D1270F-54F5-4C43-B05A-D5EA6AF6D99A}"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42FC-4618-B8B1-DA6829D1B99E}"/>
                </c:ext>
              </c:extLst>
            </c:dLbl>
            <c:dLbl>
              <c:idx val="31"/>
              <c:tx>
                <c:rich>
                  <a:bodyPr/>
                  <a:lstStyle/>
                  <a:p>
                    <a:fld id="{89CAA51A-F2C4-4985-8C80-BCBE7CBC0B92}" type="CELLRANGE">
                      <a:rPr lang="es-MX"/>
                      <a:pPr/>
                      <a:t>[CELLRANGE]</a:t>
                    </a:fld>
                    <a:r>
                      <a:rPr lang="es-MX" baseline="0"/>
                      <a:t>; </a:t>
                    </a:r>
                    <a:fld id="{E5B644C7-391D-4DE4-AA7C-E8EE6BCFA4F9}"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42FC-4618-B8B1-DA6829D1B99E}"/>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'F3'!$A$7:$A$38</c:f>
              <c:strCache>
                <c:ptCount val="32"/>
                <c:pt idx="0">
                  <c:v>Tlaxcala</c:v>
                </c:pt>
                <c:pt idx="1">
                  <c:v>Morelos</c:v>
                </c:pt>
                <c:pt idx="2">
                  <c:v>Colima</c:v>
                </c:pt>
                <c:pt idx="3">
                  <c:v>Nayarit</c:v>
                </c:pt>
                <c:pt idx="4">
                  <c:v>Guerrero</c:v>
                </c:pt>
                <c:pt idx="5">
                  <c:v>Baja California Sur</c:v>
                </c:pt>
                <c:pt idx="6">
                  <c:v>Oaxaca</c:v>
                </c:pt>
                <c:pt idx="7">
                  <c:v>Aguascalientes</c:v>
                </c:pt>
                <c:pt idx="8">
                  <c:v>Hidalgo</c:v>
                </c:pt>
                <c:pt idx="9">
                  <c:v>Campeche</c:v>
                </c:pt>
                <c:pt idx="10">
                  <c:v>Chiapas</c:v>
                </c:pt>
                <c:pt idx="11">
                  <c:v>San Luis Potosí</c:v>
                </c:pt>
                <c:pt idx="12">
                  <c:v>Michoacán </c:v>
                </c:pt>
                <c:pt idx="13">
                  <c:v>Durango</c:v>
                </c:pt>
                <c:pt idx="14">
                  <c:v>Tabasco</c:v>
                </c:pt>
                <c:pt idx="15">
                  <c:v>Zacatecas</c:v>
                </c:pt>
                <c:pt idx="16">
                  <c:v>Yucatán</c:v>
                </c:pt>
                <c:pt idx="17">
                  <c:v>Sinaloa</c:v>
                </c:pt>
                <c:pt idx="18">
                  <c:v>Querétaro</c:v>
                </c:pt>
                <c:pt idx="19">
                  <c:v>Coahuila </c:v>
                </c:pt>
                <c:pt idx="20">
                  <c:v>Quintana Roo</c:v>
                </c:pt>
                <c:pt idx="21">
                  <c:v>Sonora</c:v>
                </c:pt>
                <c:pt idx="22">
                  <c:v>Tamaulipas</c:v>
                </c:pt>
                <c:pt idx="23">
                  <c:v>Puebla</c:v>
                </c:pt>
                <c:pt idx="24">
                  <c:v>Veracruz</c:v>
                </c:pt>
                <c:pt idx="25">
                  <c:v>Guanajuato</c:v>
                </c:pt>
                <c:pt idx="26">
                  <c:v>Jalisco</c:v>
                </c:pt>
                <c:pt idx="27">
                  <c:v>Chihuahua</c:v>
                </c:pt>
                <c:pt idx="28">
                  <c:v>Baja California</c:v>
                </c:pt>
                <c:pt idx="29">
                  <c:v>Nuevo León</c:v>
                </c:pt>
                <c:pt idx="30">
                  <c:v>Estado de México</c:v>
                </c:pt>
                <c:pt idx="31">
                  <c:v>Ciudad de México</c:v>
                </c:pt>
              </c:strCache>
            </c:strRef>
          </c:cat>
          <c:val>
            <c:numRef>
              <c:f>'F3'!$D$7:$D$38</c:f>
              <c:numCache>
                <c:formatCode>0.0%</c:formatCode>
                <c:ptCount val="32"/>
                <c:pt idx="0">
                  <c:v>3.413796097318211E-3</c:v>
                </c:pt>
                <c:pt idx="1">
                  <c:v>4.2146196742384769E-3</c:v>
                </c:pt>
                <c:pt idx="2">
                  <c:v>4.9347419423402799E-3</c:v>
                </c:pt>
                <c:pt idx="3">
                  <c:v>5.0957613354786734E-3</c:v>
                </c:pt>
                <c:pt idx="4">
                  <c:v>6.7085761187443867E-3</c:v>
                </c:pt>
                <c:pt idx="5">
                  <c:v>7.2979613133041937E-3</c:v>
                </c:pt>
                <c:pt idx="6">
                  <c:v>8.2642414692167022E-3</c:v>
                </c:pt>
                <c:pt idx="7">
                  <c:v>8.7557829652102868E-3</c:v>
                </c:pt>
                <c:pt idx="8">
                  <c:v>8.9693292876613841E-3</c:v>
                </c:pt>
                <c:pt idx="9">
                  <c:v>9.2047941425069529E-3</c:v>
                </c:pt>
                <c:pt idx="10">
                  <c:v>1.007610710813962E-2</c:v>
                </c:pt>
                <c:pt idx="11">
                  <c:v>1.1306217467226768E-2</c:v>
                </c:pt>
                <c:pt idx="12">
                  <c:v>1.1774274430619873E-2</c:v>
                </c:pt>
                <c:pt idx="13">
                  <c:v>1.2250645366356108E-2</c:v>
                </c:pt>
                <c:pt idx="14">
                  <c:v>1.2389362471432835E-2</c:v>
                </c:pt>
                <c:pt idx="15">
                  <c:v>1.2918289085301023E-2</c:v>
                </c:pt>
                <c:pt idx="16">
                  <c:v>1.368404140812261E-2</c:v>
                </c:pt>
                <c:pt idx="17">
                  <c:v>1.5358067405215873E-2</c:v>
                </c:pt>
                <c:pt idx="18">
                  <c:v>1.8655122334398904E-2</c:v>
                </c:pt>
                <c:pt idx="19">
                  <c:v>1.8892769996736395E-2</c:v>
                </c:pt>
                <c:pt idx="20">
                  <c:v>2.2731834886484004E-2</c:v>
                </c:pt>
                <c:pt idx="21">
                  <c:v>2.3690365620199858E-2</c:v>
                </c:pt>
                <c:pt idx="22">
                  <c:v>2.7520894684335211E-2</c:v>
                </c:pt>
                <c:pt idx="23">
                  <c:v>2.8935300323921054E-2</c:v>
                </c:pt>
                <c:pt idx="24">
                  <c:v>2.8946887039943293E-2</c:v>
                </c:pt>
                <c:pt idx="25">
                  <c:v>3.3360586953870223E-2</c:v>
                </c:pt>
                <c:pt idx="26">
                  <c:v>3.5185617416381258E-2</c:v>
                </c:pt>
                <c:pt idx="27">
                  <c:v>3.662605349090859E-2</c:v>
                </c:pt>
                <c:pt idx="28">
                  <c:v>3.7038408018030523E-2</c:v>
                </c:pt>
                <c:pt idx="29">
                  <c:v>6.5051571658481508E-2</c:v>
                </c:pt>
                <c:pt idx="30">
                  <c:v>0.12477506674323205</c:v>
                </c:pt>
                <c:pt idx="31">
                  <c:v>0.33197291174464272</c:v>
                </c:pt>
              </c:numCache>
            </c:numRef>
          </c:val>
          <c:extLst>
            <c:ext xmlns:c15="http://schemas.microsoft.com/office/drawing/2012/chart" uri="{02D57815-91ED-43cb-92C2-25804820EDAC}">
              <c15:datalabelsRange>
                <c15:f>'F3'!$C$7:$C$38</c15:f>
                <c15:dlblRangeCache>
                  <c:ptCount val="32"/>
                  <c:pt idx="0">
                    <c:v> 623.41 </c:v>
                  </c:pt>
                  <c:pt idx="1">
                    <c:v> 769.66 </c:v>
                  </c:pt>
                  <c:pt idx="2">
                    <c:v> 901.16 </c:v>
                  </c:pt>
                  <c:pt idx="3">
                    <c:v> 930.57 </c:v>
                  </c:pt>
                  <c:pt idx="4">
                    <c:v> 1,225.09 </c:v>
                  </c:pt>
                  <c:pt idx="5">
                    <c:v> 1,332.73 </c:v>
                  </c:pt>
                  <c:pt idx="6">
                    <c:v> 1,509.18 </c:v>
                  </c:pt>
                  <c:pt idx="7">
                    <c:v> 1,598.95 </c:v>
                  </c:pt>
                  <c:pt idx="8">
                    <c:v> 1,637.94 </c:v>
                  </c:pt>
                  <c:pt idx="9">
                    <c:v> 1,680.94 </c:v>
                  </c:pt>
                  <c:pt idx="10">
                    <c:v> 1,840.06 </c:v>
                  </c:pt>
                  <c:pt idx="11">
                    <c:v> 2,064.70 </c:v>
                  </c:pt>
                  <c:pt idx="12">
                    <c:v> 2,150.17 </c:v>
                  </c:pt>
                  <c:pt idx="13">
                    <c:v> 2,237.17 </c:v>
                  </c:pt>
                  <c:pt idx="14">
                    <c:v> 2,262.50 </c:v>
                  </c:pt>
                  <c:pt idx="15">
                    <c:v> 2,359.09 </c:v>
                  </c:pt>
                  <c:pt idx="16">
                    <c:v> 2,498.93 </c:v>
                  </c:pt>
                  <c:pt idx="17">
                    <c:v> 2,804.63 </c:v>
                  </c:pt>
                  <c:pt idx="18">
                    <c:v> 3,406.73 </c:v>
                  </c:pt>
                  <c:pt idx="19">
                    <c:v> 3,450.13 </c:v>
                  </c:pt>
                  <c:pt idx="20">
                    <c:v> 4,151.20 </c:v>
                  </c:pt>
                  <c:pt idx="21">
                    <c:v> 4,326.24 </c:v>
                  </c:pt>
                  <c:pt idx="22">
                    <c:v> 5,025.76 </c:v>
                  </c:pt>
                  <c:pt idx="23">
                    <c:v> 5,284.05 </c:v>
                  </c:pt>
                  <c:pt idx="24">
                    <c:v> 5,286.17 </c:v>
                  </c:pt>
                  <c:pt idx="25">
                    <c:v> 6,092.18 </c:v>
                  </c:pt>
                  <c:pt idx="26">
                    <c:v> 6,425.46 </c:v>
                  </c:pt>
                  <c:pt idx="27">
                    <c:v> 6,688.51 </c:v>
                  </c:pt>
                  <c:pt idx="28">
                    <c:v> 6,763.81 </c:v>
                  </c:pt>
                  <c:pt idx="29">
                    <c:v> 11,879.47 </c:v>
                  </c:pt>
                  <c:pt idx="30">
                    <c:v> 22,785.95 </c:v>
                  </c:pt>
                  <c:pt idx="31">
                    <c:v> 60,623.63 </c:v>
                  </c:pt>
                </c15:dlblRangeCache>
              </c15:datalabelsRange>
            </c:ext>
            <c:ext xmlns:c16="http://schemas.microsoft.com/office/drawing/2014/chart" uri="{C3380CC4-5D6E-409C-BE32-E72D297353CC}">
              <c16:uniqueId val="{00000022-42FC-4618-B8B1-DA6829D1B99E}"/>
            </c:ext>
          </c:extLst>
        </c:ser>
        <c:dLbls>
          <c:showLegendKey val="0"/>
          <c:showVal val="0"/>
          <c:showCatName val="0"/>
          <c:showSerName val="0"/>
          <c:showPercent val="0"/>
          <c:showBubbleSize val="0"/>
        </c:dLbls>
        <c:gapWidth val="80"/>
        <c:axId val="1054425984"/>
        <c:axId val="1145139712"/>
      </c:barChart>
      <c:catAx>
        <c:axId val="10544259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45139712"/>
        <c:crosses val="autoZero"/>
        <c:auto val="1"/>
        <c:lblAlgn val="ctr"/>
        <c:lblOffset val="100"/>
        <c:tickLblSkip val="1"/>
        <c:noMultiLvlLbl val="0"/>
      </c:catAx>
      <c:valAx>
        <c:axId val="1145139712"/>
        <c:scaling>
          <c:orientation val="minMax"/>
        </c:scaling>
        <c:delete val="1"/>
        <c:axPos val="b"/>
        <c:numFmt formatCode="0.0%" sourceLinked="1"/>
        <c:majorTickMark val="none"/>
        <c:minorTickMark val="none"/>
        <c:tickLblPos val="nextTo"/>
        <c:crossAx val="10544259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7F7F7F"/>
            </a:solidFill>
            <a:ln>
              <a:noFill/>
            </a:ln>
            <a:effectLst/>
          </c:spPr>
          <c:invertIfNegative val="0"/>
          <c:dPt>
            <c:idx val="1"/>
            <c:invertIfNegative val="0"/>
            <c:bubble3D val="0"/>
            <c:spPr>
              <a:solidFill>
                <a:srgbClr val="7F7F7F"/>
              </a:solidFill>
              <a:ln>
                <a:noFill/>
              </a:ln>
              <a:effectLst/>
            </c:spPr>
            <c:extLst>
              <c:ext xmlns:c16="http://schemas.microsoft.com/office/drawing/2014/chart" uri="{C3380CC4-5D6E-409C-BE32-E72D297353CC}">
                <c16:uniqueId val="{00000001-68FD-4CFC-A93C-14D1B945B6B7}"/>
              </c:ext>
            </c:extLst>
          </c:dPt>
          <c:dPt>
            <c:idx val="3"/>
            <c:invertIfNegative val="0"/>
            <c:bubble3D val="0"/>
            <c:spPr>
              <a:solidFill>
                <a:srgbClr val="7F7F7F"/>
              </a:solidFill>
              <a:ln>
                <a:noFill/>
              </a:ln>
              <a:effectLst/>
            </c:spPr>
            <c:extLst>
              <c:ext xmlns:c16="http://schemas.microsoft.com/office/drawing/2014/chart" uri="{C3380CC4-5D6E-409C-BE32-E72D297353CC}">
                <c16:uniqueId val="{00000003-68FD-4CFC-A93C-14D1B945B6B7}"/>
              </c:ext>
            </c:extLst>
          </c:dPt>
          <c:dPt>
            <c:idx val="8"/>
            <c:invertIfNegative val="0"/>
            <c:bubble3D val="0"/>
            <c:spPr>
              <a:solidFill>
                <a:srgbClr val="FFC000"/>
              </a:solidFill>
              <a:ln>
                <a:noFill/>
              </a:ln>
              <a:effectLst/>
            </c:spPr>
            <c:extLst>
              <c:ext xmlns:c16="http://schemas.microsoft.com/office/drawing/2014/chart" uri="{C3380CC4-5D6E-409C-BE32-E72D297353CC}">
                <c16:uniqueId val="{00000005-68FD-4CFC-A93C-14D1B945B6B7}"/>
              </c:ext>
            </c:extLst>
          </c:dPt>
          <c:dPt>
            <c:idx val="13"/>
            <c:invertIfNegative val="0"/>
            <c:bubble3D val="0"/>
            <c:spPr>
              <a:solidFill>
                <a:srgbClr val="7F7F7F"/>
              </a:solidFill>
              <a:ln>
                <a:noFill/>
              </a:ln>
              <a:effectLst/>
            </c:spPr>
            <c:extLst>
              <c:ext xmlns:c16="http://schemas.microsoft.com/office/drawing/2014/chart" uri="{C3380CC4-5D6E-409C-BE32-E72D297353CC}">
                <c16:uniqueId val="{00000007-68FD-4CFC-A93C-14D1B945B6B7}"/>
              </c:ext>
            </c:extLst>
          </c:dPt>
          <c:dPt>
            <c:idx val="15"/>
            <c:invertIfNegative val="0"/>
            <c:bubble3D val="0"/>
            <c:spPr>
              <a:solidFill>
                <a:srgbClr val="7F7F7F"/>
              </a:solidFill>
              <a:ln>
                <a:noFill/>
              </a:ln>
              <a:effectLst/>
            </c:spPr>
            <c:extLst>
              <c:ext xmlns:c16="http://schemas.microsoft.com/office/drawing/2014/chart" uri="{C3380CC4-5D6E-409C-BE32-E72D297353CC}">
                <c16:uniqueId val="{00000009-68FD-4CFC-A93C-14D1B945B6B7}"/>
              </c:ext>
            </c:extLst>
          </c:dPt>
          <c:dPt>
            <c:idx val="17"/>
            <c:invertIfNegative val="0"/>
            <c:bubble3D val="0"/>
            <c:spPr>
              <a:solidFill>
                <a:srgbClr val="7F7F7F"/>
              </a:solidFill>
              <a:ln>
                <a:noFill/>
              </a:ln>
              <a:effectLst/>
            </c:spPr>
            <c:extLst>
              <c:ext xmlns:c16="http://schemas.microsoft.com/office/drawing/2014/chart" uri="{C3380CC4-5D6E-409C-BE32-E72D297353CC}">
                <c16:uniqueId val="{0000000B-68FD-4CFC-A93C-14D1B945B6B7}"/>
              </c:ext>
            </c:extLst>
          </c:dPt>
          <c:dPt>
            <c:idx val="19"/>
            <c:invertIfNegative val="0"/>
            <c:bubble3D val="0"/>
            <c:spPr>
              <a:solidFill>
                <a:srgbClr val="7F7F7F"/>
              </a:solidFill>
              <a:ln>
                <a:noFill/>
              </a:ln>
              <a:effectLst/>
            </c:spPr>
            <c:extLst>
              <c:ext xmlns:c16="http://schemas.microsoft.com/office/drawing/2014/chart" uri="{C3380CC4-5D6E-409C-BE32-E72D297353CC}">
                <c16:uniqueId val="{0000000D-68FD-4CFC-A93C-14D1B945B6B7}"/>
              </c:ext>
            </c:extLst>
          </c:dPt>
          <c:dPt>
            <c:idx val="22"/>
            <c:invertIfNegative val="0"/>
            <c:bubble3D val="0"/>
            <c:spPr>
              <a:solidFill>
                <a:srgbClr val="7F7F7F"/>
              </a:solidFill>
              <a:ln>
                <a:noFill/>
              </a:ln>
              <a:effectLst/>
            </c:spPr>
            <c:extLst>
              <c:ext xmlns:c16="http://schemas.microsoft.com/office/drawing/2014/chart" uri="{C3380CC4-5D6E-409C-BE32-E72D297353CC}">
                <c16:uniqueId val="{0000000F-68FD-4CFC-A93C-14D1B945B6B7}"/>
              </c:ext>
            </c:extLst>
          </c:dPt>
          <c:dPt>
            <c:idx val="23"/>
            <c:invertIfNegative val="0"/>
            <c:bubble3D val="0"/>
            <c:spPr>
              <a:solidFill>
                <a:srgbClr val="7F7F7F"/>
              </a:solidFill>
              <a:ln>
                <a:noFill/>
              </a:ln>
              <a:effectLst/>
            </c:spPr>
            <c:extLst>
              <c:ext xmlns:c16="http://schemas.microsoft.com/office/drawing/2014/chart" uri="{C3380CC4-5D6E-409C-BE32-E72D297353CC}">
                <c16:uniqueId val="{00000011-68FD-4CFC-A93C-14D1B945B6B7}"/>
              </c:ext>
            </c:extLst>
          </c:dPt>
          <c:dPt>
            <c:idx val="33"/>
            <c:invertIfNegative val="0"/>
            <c:bubble3D val="0"/>
            <c:spPr>
              <a:solidFill>
                <a:srgbClr val="7F7F7F"/>
              </a:solidFill>
              <a:ln>
                <a:noFill/>
              </a:ln>
              <a:effectLst/>
            </c:spPr>
            <c:extLst>
              <c:ext xmlns:c16="http://schemas.microsoft.com/office/drawing/2014/chart" uri="{C3380CC4-5D6E-409C-BE32-E72D297353CC}">
                <c16:uniqueId val="{00000013-68FD-4CFC-A93C-14D1B945B6B7}"/>
              </c:ext>
            </c:extLst>
          </c:dPt>
          <c:dPt>
            <c:idx val="36"/>
            <c:invertIfNegative val="0"/>
            <c:bubble3D val="0"/>
            <c:spPr>
              <a:solidFill>
                <a:srgbClr val="7F7F7F"/>
              </a:solidFill>
              <a:ln>
                <a:noFill/>
              </a:ln>
              <a:effectLst/>
            </c:spPr>
            <c:extLst>
              <c:ext xmlns:c16="http://schemas.microsoft.com/office/drawing/2014/chart" uri="{C3380CC4-5D6E-409C-BE32-E72D297353CC}">
                <c16:uniqueId val="{00000015-68FD-4CFC-A93C-14D1B945B6B7}"/>
              </c:ext>
            </c:extLst>
          </c:dPt>
          <c:dPt>
            <c:idx val="38"/>
            <c:invertIfNegative val="0"/>
            <c:bubble3D val="0"/>
            <c:spPr>
              <a:solidFill>
                <a:srgbClr val="7F7F7F"/>
              </a:solidFill>
              <a:ln>
                <a:noFill/>
              </a:ln>
              <a:effectLst/>
            </c:spPr>
            <c:extLst>
              <c:ext xmlns:c16="http://schemas.microsoft.com/office/drawing/2014/chart" uri="{C3380CC4-5D6E-409C-BE32-E72D297353CC}">
                <c16:uniqueId val="{00000017-68FD-4CFC-A93C-14D1B945B6B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'F33'!$A$6:$A$44</c:f>
              <c:strCache>
                <c:ptCount val="39"/>
                <c:pt idx="0">
                  <c:v>Periodo</c:v>
                </c:pt>
                <c:pt idx="1">
                  <c:v>Ciudad de La Paz</c:v>
                </c:pt>
                <c:pt idx="2">
                  <c:v>Ciudad Juárez</c:v>
                </c:pt>
                <c:pt idx="3">
                  <c:v>Ciudad de Mexicali</c:v>
                </c:pt>
                <c:pt idx="4">
                  <c:v>Ciudad de Cancún</c:v>
                </c:pt>
                <c:pt idx="5">
                  <c:v>Ciudad de Reynosa</c:v>
                </c:pt>
                <c:pt idx="6">
                  <c:v>Ciudad de Monterrey</c:v>
                </c:pt>
                <c:pt idx="7">
                  <c:v>Ciudad de Culiacán</c:v>
                </c:pt>
                <c:pt idx="8">
                  <c:v>Ciudad de Guadalajara</c:v>
                </c:pt>
                <c:pt idx="9">
                  <c:v>Ciudad de Saltillo</c:v>
                </c:pt>
                <c:pt idx="10">
                  <c:v>Ciudad de Chihuahua</c:v>
                </c:pt>
                <c:pt idx="11">
                  <c:v>Ciudad de Hermosillo</c:v>
                </c:pt>
                <c:pt idx="12">
                  <c:v>Ciudad de Tepic</c:v>
                </c:pt>
                <c:pt idx="13">
                  <c:v>Ciudad de Colima</c:v>
                </c:pt>
                <c:pt idx="14">
                  <c:v>Ciudad de Mérida</c:v>
                </c:pt>
                <c:pt idx="15">
                  <c:v>Ciudad de San Luis Potosí</c:v>
                </c:pt>
                <c:pt idx="16">
                  <c:v>Ciudad de León</c:v>
                </c:pt>
                <c:pt idx="17">
                  <c:v>Ciudad de Morelia</c:v>
                </c:pt>
                <c:pt idx="18">
                  <c:v>Ciudad de Villahermosa</c:v>
                </c:pt>
                <c:pt idx="19">
                  <c:v>Ciudad de Pachuca</c:v>
                </c:pt>
                <c:pt idx="20">
                  <c:v>Ciudad del Carmen</c:v>
                </c:pt>
                <c:pt idx="21">
                  <c:v>Ciudad de Toluca</c:v>
                </c:pt>
                <c:pt idx="22">
                  <c:v>Ciudad de Torreón</c:v>
                </c:pt>
                <c:pt idx="23">
                  <c:v>Ciudad de Querétaro</c:v>
                </c:pt>
                <c:pt idx="24">
                  <c:v>Ciudad de Durango</c:v>
                </c:pt>
                <c:pt idx="25">
                  <c:v>AM de la Ciudad de México</c:v>
                </c:pt>
                <c:pt idx="26">
                  <c:v>Ciudad de Campeche</c:v>
                </c:pt>
                <c:pt idx="27">
                  <c:v>Ciudad de Puebla</c:v>
                </c:pt>
                <c:pt idx="28">
                  <c:v>Ciudad de Aguascalientes</c:v>
                </c:pt>
                <c:pt idx="29">
                  <c:v>Ciudad de Tampico</c:v>
                </c:pt>
                <c:pt idx="30">
                  <c:v>Ciudad de Zacatecas</c:v>
                </c:pt>
                <c:pt idx="31">
                  <c:v>Ciudad de Oaxaca</c:v>
                </c:pt>
                <c:pt idx="32">
                  <c:v>Ciudad de Acapulco</c:v>
                </c:pt>
                <c:pt idx="33">
                  <c:v>Ciudad de Coatzacoalcos</c:v>
                </c:pt>
                <c:pt idx="34">
                  <c:v>Ciudad de Tuxtla Gutiérrez</c:v>
                </c:pt>
                <c:pt idx="35">
                  <c:v>Ciudad de Veracruz</c:v>
                </c:pt>
                <c:pt idx="36">
                  <c:v>Ciudad de Tapachula</c:v>
                </c:pt>
                <c:pt idx="37">
                  <c:v>Ciudad de Tlaxcala</c:v>
                </c:pt>
                <c:pt idx="38">
                  <c:v>Ciudad de Cuernavaca</c:v>
                </c:pt>
              </c:strCache>
            </c:strRef>
          </c:cat>
          <c:val>
            <c:numRef>
              <c:f>'F33'!$B$6:$B$44</c:f>
              <c:numCache>
                <c:formatCode>0.0</c:formatCode>
                <c:ptCount val="39"/>
                <c:pt idx="0">
                  <c:v>16.3715533787</c:v>
                </c:pt>
                <c:pt idx="1">
                  <c:v>18.284720801799999</c:v>
                </c:pt>
                <c:pt idx="2">
                  <c:v>19.0682657969</c:v>
                </c:pt>
                <c:pt idx="3">
                  <c:v>19.643006234000001</c:v>
                </c:pt>
                <c:pt idx="4">
                  <c:v>20.0104497815</c:v>
                </c:pt>
                <c:pt idx="5">
                  <c:v>21.087824054399999</c:v>
                </c:pt>
                <c:pt idx="6">
                  <c:v>21.214958812599999</c:v>
                </c:pt>
                <c:pt idx="7">
                  <c:v>21.356209025599998</c:v>
                </c:pt>
                <c:pt idx="8">
                  <c:v>21.573200883999998</c:v>
                </c:pt>
                <c:pt idx="9">
                  <c:v>22.291952331600001</c:v>
                </c:pt>
                <c:pt idx="10">
                  <c:v>23.7717010408</c:v>
                </c:pt>
                <c:pt idx="11">
                  <c:v>26.0093439529</c:v>
                </c:pt>
                <c:pt idx="12">
                  <c:v>26.639382510699999</c:v>
                </c:pt>
                <c:pt idx="13">
                  <c:v>27.018486799400002</c:v>
                </c:pt>
                <c:pt idx="14">
                  <c:v>27.295776330300001</c:v>
                </c:pt>
                <c:pt idx="15">
                  <c:v>27.400681759299999</c:v>
                </c:pt>
                <c:pt idx="16">
                  <c:v>28.441293575300001</c:v>
                </c:pt>
                <c:pt idx="17">
                  <c:v>29.729140537199999</c:v>
                </c:pt>
                <c:pt idx="18">
                  <c:v>29.806769307500002</c:v>
                </c:pt>
                <c:pt idx="19">
                  <c:v>29.8112710889</c:v>
                </c:pt>
                <c:pt idx="20">
                  <c:v>30.6218904065</c:v>
                </c:pt>
                <c:pt idx="21">
                  <c:v>30.912190186499998</c:v>
                </c:pt>
                <c:pt idx="22">
                  <c:v>31.1005978114</c:v>
                </c:pt>
                <c:pt idx="23">
                  <c:v>31.274472250599999</c:v>
                </c:pt>
                <c:pt idx="24">
                  <c:v>32.262921536900002</c:v>
                </c:pt>
                <c:pt idx="25">
                  <c:v>32.469308182299997</c:v>
                </c:pt>
                <c:pt idx="26">
                  <c:v>32.656461862699999</c:v>
                </c:pt>
                <c:pt idx="27">
                  <c:v>32.712078869599999</c:v>
                </c:pt>
                <c:pt idx="28">
                  <c:v>36.452360977300003</c:v>
                </c:pt>
                <c:pt idx="29">
                  <c:v>36.841740546499999</c:v>
                </c:pt>
                <c:pt idx="30">
                  <c:v>37.127308148399997</c:v>
                </c:pt>
                <c:pt idx="31">
                  <c:v>37.664221650099996</c:v>
                </c:pt>
                <c:pt idx="32">
                  <c:v>39.106635974200003</c:v>
                </c:pt>
                <c:pt idx="33">
                  <c:v>39.407459155600002</c:v>
                </c:pt>
                <c:pt idx="34">
                  <c:v>39.559651723999998</c:v>
                </c:pt>
                <c:pt idx="35">
                  <c:v>41.386512631899997</c:v>
                </c:pt>
                <c:pt idx="36">
                  <c:v>45.665371997400001</c:v>
                </c:pt>
                <c:pt idx="37">
                  <c:v>46.401586039100003</c:v>
                </c:pt>
                <c:pt idx="38">
                  <c:v>48.201897651300001</c:v>
                </c:pt>
              </c:numCache>
            </c:numRef>
          </c:val>
          <c:extLst>
            <c:ext xmlns:c16="http://schemas.microsoft.com/office/drawing/2014/chart" uri="{C3380CC4-5D6E-409C-BE32-E72D297353CC}">
              <c16:uniqueId val="{00000018-68FD-4CFC-A93C-14D1B945B6B7}"/>
            </c:ext>
          </c:extLst>
        </c:ser>
        <c:dLbls>
          <c:showLegendKey val="0"/>
          <c:showVal val="0"/>
          <c:showCatName val="0"/>
          <c:showSerName val="0"/>
          <c:showPercent val="0"/>
          <c:showBubbleSize val="0"/>
        </c:dLbls>
        <c:gapWidth val="100"/>
        <c:axId val="573637368"/>
        <c:axId val="713563920"/>
      </c:barChart>
      <c:catAx>
        <c:axId val="5736373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713563920"/>
        <c:crosses val="autoZero"/>
        <c:auto val="1"/>
        <c:lblAlgn val="ctr"/>
        <c:lblOffset val="100"/>
        <c:tickLblSkip val="1"/>
        <c:noMultiLvlLbl val="0"/>
      </c:catAx>
      <c:valAx>
        <c:axId val="713563920"/>
        <c:scaling>
          <c:orientation val="minMax"/>
        </c:scaling>
        <c:delete val="1"/>
        <c:axPos val="b"/>
        <c:numFmt formatCode="0.0" sourceLinked="1"/>
        <c:majorTickMark val="none"/>
        <c:minorTickMark val="none"/>
        <c:tickLblPos val="nextTo"/>
        <c:crossAx val="573637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'F36'!$A$7:$A$43</c:f>
              <c:numCache>
                <c:formatCode>mmm\-yy</c:formatCode>
                <c:ptCount val="37"/>
                <c:pt idx="0">
                  <c:v>43862</c:v>
                </c:pt>
                <c:pt idx="1">
                  <c:v>43952</c:v>
                </c:pt>
                <c:pt idx="2">
                  <c:v>43983</c:v>
                </c:pt>
                <c:pt idx="3">
                  <c:v>44013</c:v>
                </c:pt>
                <c:pt idx="4">
                  <c:v>44044</c:v>
                </c:pt>
                <c:pt idx="5">
                  <c:v>44075</c:v>
                </c:pt>
                <c:pt idx="6">
                  <c:v>44105</c:v>
                </c:pt>
                <c:pt idx="7">
                  <c:v>44136</c:v>
                </c:pt>
                <c:pt idx="8">
                  <c:v>44166</c:v>
                </c:pt>
                <c:pt idx="9">
                  <c:v>44197</c:v>
                </c:pt>
                <c:pt idx="10">
                  <c:v>44228</c:v>
                </c:pt>
                <c:pt idx="11">
                  <c:v>44256</c:v>
                </c:pt>
                <c:pt idx="12">
                  <c:v>44287</c:v>
                </c:pt>
                <c:pt idx="13">
                  <c:v>44317</c:v>
                </c:pt>
                <c:pt idx="14">
                  <c:v>44348</c:v>
                </c:pt>
                <c:pt idx="15">
                  <c:v>44378</c:v>
                </c:pt>
                <c:pt idx="16">
                  <c:v>44409</c:v>
                </c:pt>
                <c:pt idx="17">
                  <c:v>44440</c:v>
                </c:pt>
                <c:pt idx="18">
                  <c:v>44470</c:v>
                </c:pt>
                <c:pt idx="19">
                  <c:v>44501</c:v>
                </c:pt>
                <c:pt idx="20">
                  <c:v>44531</c:v>
                </c:pt>
                <c:pt idx="21">
                  <c:v>44562</c:v>
                </c:pt>
                <c:pt idx="22">
                  <c:v>44593</c:v>
                </c:pt>
                <c:pt idx="23">
                  <c:v>44621</c:v>
                </c:pt>
                <c:pt idx="24">
                  <c:v>44652</c:v>
                </c:pt>
                <c:pt idx="25">
                  <c:v>44682</c:v>
                </c:pt>
                <c:pt idx="26">
                  <c:v>44713</c:v>
                </c:pt>
                <c:pt idx="27">
                  <c:v>44743</c:v>
                </c:pt>
                <c:pt idx="28">
                  <c:v>44774</c:v>
                </c:pt>
                <c:pt idx="29">
                  <c:v>44805</c:v>
                </c:pt>
                <c:pt idx="30">
                  <c:v>44835</c:v>
                </c:pt>
                <c:pt idx="31">
                  <c:v>44866</c:v>
                </c:pt>
                <c:pt idx="32">
                  <c:v>44896</c:v>
                </c:pt>
                <c:pt idx="33">
                  <c:v>44927</c:v>
                </c:pt>
                <c:pt idx="34">
                  <c:v>44958</c:v>
                </c:pt>
                <c:pt idx="35">
                  <c:v>44986</c:v>
                </c:pt>
                <c:pt idx="36">
                  <c:v>45017</c:v>
                </c:pt>
              </c:numCache>
            </c:numRef>
          </c:cat>
          <c:val>
            <c:numRef>
              <c:f>'F36'!$B$7:$B$43</c:f>
              <c:numCache>
                <c:formatCode>General</c:formatCode>
                <c:ptCount val="37"/>
              </c:numCache>
            </c:numRef>
          </c:val>
          <c:smooth val="0"/>
          <c:extLst>
            <c:ext xmlns:c16="http://schemas.microsoft.com/office/drawing/2014/chart" uri="{C3380CC4-5D6E-409C-BE32-E72D297353CC}">
              <c16:uniqueId val="{00000000-FFD6-4B12-B983-10308AE18F1F}"/>
            </c:ext>
          </c:extLst>
        </c:ser>
        <c:ser>
          <c:idx val="1"/>
          <c:order val="1"/>
          <c:spPr>
            <a:ln w="28575" cap="rnd">
              <a:solidFill>
                <a:schemeClr val="accent1">
                  <a:lumMod val="75000"/>
                </a:schemeClr>
              </a:solidFill>
              <a:round/>
            </a:ln>
            <a:effectLst/>
          </c:spPr>
          <c:marker>
            <c:symbol val="circle"/>
            <c:size val="5"/>
            <c:spPr>
              <a:solidFill>
                <a:schemeClr val="accent1">
                  <a:lumMod val="60000"/>
                  <a:lumOff val="40000"/>
                </a:schemeClr>
              </a:solidFill>
              <a:ln w="9525">
                <a:solidFill>
                  <a:schemeClr val="accent1">
                    <a:lumMod val="75000"/>
                  </a:schemeClr>
                </a:solidFill>
              </a:ln>
              <a:effectLst/>
            </c:spPr>
          </c:marker>
          <c:dLbls>
            <c:dLbl>
              <c:idx val="1"/>
              <c:layout>
                <c:manualLayout>
                  <c:x val="-1.3888888888888914E-2"/>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FD6-4B12-B983-10308AE18F1F}"/>
                </c:ext>
              </c:extLst>
            </c:dLbl>
            <c:dLbl>
              <c:idx val="2"/>
              <c:layout>
                <c:manualLayout>
                  <c:x val="-1.1111111111111136E-2"/>
                  <c:y val="-6.48148148148148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FD6-4B12-B983-10308AE18F1F}"/>
                </c:ext>
              </c:extLst>
            </c:dLbl>
            <c:dLbl>
              <c:idx val="3"/>
              <c:layout>
                <c:manualLayout>
                  <c:x val="5.5555555555555558E-3"/>
                  <c:y val="6.9444444444444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FD6-4B12-B983-10308AE18F1F}"/>
                </c:ext>
              </c:extLst>
            </c:dLbl>
            <c:dLbl>
              <c:idx val="4"/>
              <c:layout>
                <c:manualLayout>
                  <c:x val="-2.7777777777777779E-3"/>
                  <c:y val="-7.40740740740740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FD6-4B12-B983-10308AE18F1F}"/>
                </c:ext>
              </c:extLst>
            </c:dLbl>
            <c:dLbl>
              <c:idx val="6"/>
              <c:layout>
                <c:manualLayout>
                  <c:x val="2.7777777777777267E-3"/>
                  <c:y val="6.9444444444444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FD6-4B12-B983-10308AE18F1F}"/>
                </c:ext>
              </c:extLst>
            </c:dLbl>
            <c:dLbl>
              <c:idx val="7"/>
              <c:layout>
                <c:manualLayout>
                  <c:x val="1.9444444444444445E-2"/>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FD6-4B12-B983-10308AE18F1F}"/>
                </c:ext>
              </c:extLst>
            </c:dLbl>
            <c:dLbl>
              <c:idx val="8"/>
              <c:layout>
                <c:manualLayout>
                  <c:x val="-2.7777777777778286E-3"/>
                  <c:y val="-0.162037037037037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FD6-4B12-B983-10308AE18F1F}"/>
                </c:ext>
              </c:extLst>
            </c:dLbl>
            <c:dLbl>
              <c:idx val="9"/>
              <c:layout>
                <c:manualLayout>
                  <c:x val="4.7222222222222221E-2"/>
                  <c:y val="-4.62962962962962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FD6-4B12-B983-10308AE18F1F}"/>
                </c:ext>
              </c:extLst>
            </c:dLbl>
            <c:dLbl>
              <c:idx val="10"/>
              <c:layout>
                <c:manualLayout>
                  <c:x val="2.7777777777777676E-2"/>
                  <c:y val="9.72222222222222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FD6-4B12-B983-10308AE18F1F}"/>
                </c:ext>
              </c:extLst>
            </c:dLbl>
            <c:dLbl>
              <c:idx val="12"/>
              <c:layout>
                <c:manualLayout>
                  <c:x val="-1.388888888888899E-2"/>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FD6-4B12-B983-10308AE18F1F}"/>
                </c:ext>
              </c:extLst>
            </c:dLbl>
            <c:dLbl>
              <c:idx val="15"/>
              <c:layout>
                <c:manualLayout>
                  <c:x val="-2.2222222222222223E-2"/>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FD6-4B12-B983-10308AE18F1F}"/>
                </c:ext>
              </c:extLst>
            </c:dLbl>
            <c:dLbl>
              <c:idx val="16"/>
              <c:layout>
                <c:manualLayout>
                  <c:x val="2.4999999999999897E-2"/>
                  <c:y val="8.33333333333332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FD6-4B12-B983-10308AE18F1F}"/>
                </c:ext>
              </c:extLst>
            </c:dLbl>
            <c:dLbl>
              <c:idx val="17"/>
              <c:layout>
                <c:manualLayout>
                  <c:x val="-3.3333333333333437E-2"/>
                  <c:y val="-6.0185185185185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FD6-4B12-B983-10308AE18F1F}"/>
                </c:ext>
              </c:extLst>
            </c:dLbl>
            <c:dLbl>
              <c:idx val="18"/>
              <c:layout>
                <c:manualLayout>
                  <c:x val="-5.5555555555555558E-3"/>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FD6-4B12-B983-10308AE18F1F}"/>
                </c:ext>
              </c:extLst>
            </c:dLbl>
            <c:dLbl>
              <c:idx val="19"/>
              <c:layout>
                <c:manualLayout>
                  <c:x val="2.777777777777676E-3"/>
                  <c:y val="6.9444444444444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FD6-4B12-B983-10308AE18F1F}"/>
                </c:ext>
              </c:extLst>
            </c:dLbl>
            <c:dLbl>
              <c:idx val="20"/>
              <c:layout>
                <c:manualLayout>
                  <c:x val="-1.0185067526415994E-16"/>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FD6-4B12-B983-10308AE18F1F}"/>
                </c:ext>
              </c:extLst>
            </c:dLbl>
            <c:dLbl>
              <c:idx val="21"/>
              <c:layout>
                <c:manualLayout>
                  <c:x val="8.3333333333333332E-3"/>
                  <c:y val="0.10185185185185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FD6-4B12-B983-10308AE18F1F}"/>
                </c:ext>
              </c:extLst>
            </c:dLbl>
            <c:dLbl>
              <c:idx val="22"/>
              <c:layout>
                <c:manualLayout>
                  <c:x val="0"/>
                  <c:y val="-4.62962962962963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FD6-4B12-B983-10308AE18F1F}"/>
                </c:ext>
              </c:extLst>
            </c:dLbl>
            <c:dLbl>
              <c:idx val="23"/>
              <c:layout>
                <c:manualLayout>
                  <c:x val="0"/>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FFD6-4B12-B983-10308AE18F1F}"/>
                </c:ext>
              </c:extLst>
            </c:dLbl>
            <c:dLbl>
              <c:idx val="24"/>
              <c:layout>
                <c:manualLayout>
                  <c:x val="-2.2222222222222223E-2"/>
                  <c:y val="2.7777777777777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FD6-4B12-B983-10308AE18F1F}"/>
                </c:ext>
              </c:extLst>
            </c:dLbl>
            <c:dLbl>
              <c:idx val="25"/>
              <c:layout>
                <c:manualLayout>
                  <c:x val="-4.892966046668246E-3"/>
                  <c:y val="6.72083697871099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17-4427-83D7-8D2B7B9F2C34}"/>
                </c:ext>
              </c:extLst>
            </c:dLbl>
            <c:dLbl>
              <c:idx val="26"/>
              <c:layout>
                <c:manualLayout>
                  <c:x val="-1.8935965250267233E-2"/>
                  <c:y val="-8.22506651906062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FD-44A5-B17F-AEDE7DC0E0A2}"/>
                </c:ext>
              </c:extLst>
            </c:dLbl>
            <c:dLbl>
              <c:idx val="27"/>
              <c:layout>
                <c:manualLayout>
                  <c:x val="0"/>
                  <c:y val="4.1666666666666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3D-4AB9-A5A6-894DD59FCC1E}"/>
                </c:ext>
              </c:extLst>
            </c:dLbl>
            <c:dLbl>
              <c:idx val="28"/>
              <c:layout>
                <c:manualLayout>
                  <c:x val="-9.4679826251337328E-3"/>
                  <c:y val="-9.14293321468796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1D-4459-AAD6-D2CFAC82D861}"/>
                </c:ext>
              </c:extLst>
            </c:dLbl>
            <c:dLbl>
              <c:idx val="29"/>
              <c:layout>
                <c:manualLayout>
                  <c:x val="-3.3150166026943589E-3"/>
                  <c:y val="-4.43117526975794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40D-43C4-AE2F-3D6CF5CB7926}"/>
                </c:ext>
              </c:extLst>
            </c:dLbl>
            <c:dLbl>
              <c:idx val="30"/>
              <c:layout>
                <c:manualLayout>
                  <c:x val="-2.3828873071580627E-2"/>
                  <c:y val="0.1222936716243802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40D-43C4-AE2F-3D6CF5CB7926}"/>
                </c:ext>
              </c:extLst>
            </c:dLbl>
            <c:dLbl>
              <c:idx val="31"/>
              <c:layout>
                <c:manualLayout>
                  <c:x val="0"/>
                  <c:y val="-5.09259259259259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67-4BB4-99E0-840588A470FF}"/>
                </c:ext>
              </c:extLst>
            </c:dLbl>
            <c:dLbl>
              <c:idx val="32"/>
              <c:layout>
                <c:manualLayout>
                  <c:x val="-1.7940875504450792E-2"/>
                  <c:y val="0.1157407407407407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E7B-446F-93DA-ABB31BB0624E}"/>
                </c:ext>
              </c:extLst>
            </c:dLbl>
            <c:dLbl>
              <c:idx val="33"/>
              <c:layout>
                <c:manualLayout>
                  <c:x val="4.0774717055569662E-3"/>
                  <c:y val="9.0277777777777776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15:layout>
                    <c:manualLayout>
                      <c:w val="5.1392453376840057E-2"/>
                      <c:h val="0.16196777486147565"/>
                    </c:manualLayout>
                  </c15:layout>
                </c:ext>
                <c:ext xmlns:c16="http://schemas.microsoft.com/office/drawing/2014/chart" uri="{C3380CC4-5D6E-409C-BE32-E72D297353CC}">
                  <c16:uniqueId val="{00000000-DCAD-432C-8FE6-B6E5EAE8A89C}"/>
                </c:ext>
              </c:extLst>
            </c:dLbl>
            <c:dLbl>
              <c:idx val="34"/>
              <c:layout>
                <c:manualLayout>
                  <c:x val="1.6309886822227883E-3"/>
                  <c:y val="4.62962962962962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3F5-4220-A8F0-D8B5AE5A8BA7}"/>
                </c:ext>
              </c:extLst>
            </c:dLbl>
            <c:dLbl>
              <c:idx val="35"/>
              <c:layout>
                <c:manualLayout>
                  <c:x val="-8.1549434111139428E-3"/>
                  <c:y val="-7.40740740740740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9FC-4C28-8D7D-742A2183A043}"/>
                </c:ext>
              </c:extLst>
            </c:dLbl>
            <c:dLbl>
              <c:idx val="36"/>
              <c:layout>
                <c:manualLayout>
                  <c:x val="0"/>
                  <c:y val="9.25925925925925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999-48A7-A39A-F59387121D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'F36'!$A$7:$A$43</c:f>
              <c:numCache>
                <c:formatCode>mmm\-yy</c:formatCode>
                <c:ptCount val="37"/>
                <c:pt idx="0">
                  <c:v>43862</c:v>
                </c:pt>
                <c:pt idx="1">
                  <c:v>43952</c:v>
                </c:pt>
                <c:pt idx="2">
                  <c:v>43983</c:v>
                </c:pt>
                <c:pt idx="3">
                  <c:v>44013</c:v>
                </c:pt>
                <c:pt idx="4">
                  <c:v>44044</c:v>
                </c:pt>
                <c:pt idx="5">
                  <c:v>44075</c:v>
                </c:pt>
                <c:pt idx="6">
                  <c:v>44105</c:v>
                </c:pt>
                <c:pt idx="7">
                  <c:v>44136</c:v>
                </c:pt>
                <c:pt idx="8">
                  <c:v>44166</c:v>
                </c:pt>
                <c:pt idx="9">
                  <c:v>44197</c:v>
                </c:pt>
                <c:pt idx="10">
                  <c:v>44228</c:v>
                </c:pt>
                <c:pt idx="11">
                  <c:v>44256</c:v>
                </c:pt>
                <c:pt idx="12">
                  <c:v>44287</c:v>
                </c:pt>
                <c:pt idx="13">
                  <c:v>44317</c:v>
                </c:pt>
                <c:pt idx="14">
                  <c:v>44348</c:v>
                </c:pt>
                <c:pt idx="15">
                  <c:v>44378</c:v>
                </c:pt>
                <c:pt idx="16">
                  <c:v>44409</c:v>
                </c:pt>
                <c:pt idx="17">
                  <c:v>44440</c:v>
                </c:pt>
                <c:pt idx="18">
                  <c:v>44470</c:v>
                </c:pt>
                <c:pt idx="19">
                  <c:v>44501</c:v>
                </c:pt>
                <c:pt idx="20">
                  <c:v>44531</c:v>
                </c:pt>
                <c:pt idx="21">
                  <c:v>44562</c:v>
                </c:pt>
                <c:pt idx="22">
                  <c:v>44593</c:v>
                </c:pt>
                <c:pt idx="23">
                  <c:v>44621</c:v>
                </c:pt>
                <c:pt idx="24">
                  <c:v>44652</c:v>
                </c:pt>
                <c:pt idx="25">
                  <c:v>44682</c:v>
                </c:pt>
                <c:pt idx="26">
                  <c:v>44713</c:v>
                </c:pt>
                <c:pt idx="27">
                  <c:v>44743</c:v>
                </c:pt>
                <c:pt idx="28">
                  <c:v>44774</c:v>
                </c:pt>
                <c:pt idx="29">
                  <c:v>44805</c:v>
                </c:pt>
                <c:pt idx="30">
                  <c:v>44835</c:v>
                </c:pt>
                <c:pt idx="31">
                  <c:v>44866</c:v>
                </c:pt>
                <c:pt idx="32">
                  <c:v>44896</c:v>
                </c:pt>
                <c:pt idx="33">
                  <c:v>44927</c:v>
                </c:pt>
                <c:pt idx="34">
                  <c:v>44958</c:v>
                </c:pt>
                <c:pt idx="35">
                  <c:v>44986</c:v>
                </c:pt>
                <c:pt idx="36">
                  <c:v>45017</c:v>
                </c:pt>
              </c:numCache>
            </c:numRef>
          </c:cat>
          <c:val>
            <c:numRef>
              <c:f>'F36'!$C$7:$C$43</c:f>
              <c:numCache>
                <c:formatCode>0.00</c:formatCode>
                <c:ptCount val="37"/>
                <c:pt idx="0">
                  <c:v>41.838602329450907</c:v>
                </c:pt>
                <c:pt idx="1">
                  <c:v>31.339434276206322</c:v>
                </c:pt>
                <c:pt idx="2">
                  <c:v>35.235715067593461</c:v>
                </c:pt>
                <c:pt idx="3">
                  <c:v>32.712146422628948</c:v>
                </c:pt>
                <c:pt idx="4">
                  <c:v>33.68552412645591</c:v>
                </c:pt>
                <c:pt idx="5">
                  <c:v>33.815609090054785</c:v>
                </c:pt>
                <c:pt idx="6">
                  <c:v>32.251655629139073</c:v>
                </c:pt>
                <c:pt idx="7">
                  <c:v>32.138103161397666</c:v>
                </c:pt>
                <c:pt idx="8">
                  <c:v>32.371048252911812</c:v>
                </c:pt>
                <c:pt idx="9">
                  <c:v>33.760399334442596</c:v>
                </c:pt>
                <c:pt idx="10">
                  <c:v>34.134775374376041</c:v>
                </c:pt>
                <c:pt idx="11">
                  <c:v>37.868988391376448</c:v>
                </c:pt>
                <c:pt idx="12">
                  <c:v>39.692179700499167</c:v>
                </c:pt>
                <c:pt idx="13">
                  <c:v>38.885191347753747</c:v>
                </c:pt>
                <c:pt idx="14">
                  <c:v>41.229235880398669</c:v>
                </c:pt>
                <c:pt idx="15">
                  <c:v>37.034883720930239</c:v>
                </c:pt>
                <c:pt idx="16">
                  <c:v>36.608623548922054</c:v>
                </c:pt>
                <c:pt idx="17">
                  <c:v>38.843594009983363</c:v>
                </c:pt>
                <c:pt idx="18">
                  <c:v>38.928571428571431</c:v>
                </c:pt>
                <c:pt idx="19">
                  <c:v>37.895174708818629</c:v>
                </c:pt>
                <c:pt idx="20">
                  <c:v>39.08</c:v>
                </c:pt>
                <c:pt idx="21">
                  <c:v>38.391376451077946</c:v>
                </c:pt>
                <c:pt idx="22">
                  <c:v>38.828903654485046</c:v>
                </c:pt>
                <c:pt idx="23">
                  <c:v>37.441860465116278</c:v>
                </c:pt>
                <c:pt idx="24" formatCode="General">
                  <c:v>37.75</c:v>
                </c:pt>
                <c:pt idx="25">
                  <c:v>38.098006644518271</c:v>
                </c:pt>
                <c:pt idx="26">
                  <c:v>39.03</c:v>
                </c:pt>
                <c:pt idx="27">
                  <c:v>38.228476821192046</c:v>
                </c:pt>
                <c:pt idx="28">
                  <c:v>39.168526140063797</c:v>
                </c:pt>
                <c:pt idx="29">
                  <c:v>39.909999999999997</c:v>
                </c:pt>
                <c:pt idx="30">
                  <c:v>40.9</c:v>
                </c:pt>
                <c:pt idx="31">
                  <c:v>39.04</c:v>
                </c:pt>
                <c:pt idx="32">
                  <c:v>40.463458110516932</c:v>
                </c:pt>
                <c:pt idx="33">
                  <c:v>39.485049833887047</c:v>
                </c:pt>
                <c:pt idx="34">
                  <c:v>38.696013289036543</c:v>
                </c:pt>
                <c:pt idx="35">
                  <c:v>43.421926910298993</c:v>
                </c:pt>
                <c:pt idx="36">
                  <c:v>38.971807628524047</c:v>
                </c:pt>
              </c:numCache>
            </c:numRef>
          </c:val>
          <c:smooth val="0"/>
          <c:extLst>
            <c:ext xmlns:c16="http://schemas.microsoft.com/office/drawing/2014/chart" uri="{C3380CC4-5D6E-409C-BE32-E72D297353CC}">
              <c16:uniqueId val="{00000001-FFD6-4B12-B983-10308AE18F1F}"/>
            </c:ext>
          </c:extLst>
        </c:ser>
        <c:dLbls>
          <c:showLegendKey val="0"/>
          <c:showVal val="0"/>
          <c:showCatName val="0"/>
          <c:showSerName val="0"/>
          <c:showPercent val="0"/>
          <c:showBubbleSize val="0"/>
        </c:dLbls>
        <c:marker val="1"/>
        <c:smooth val="0"/>
        <c:axId val="669726336"/>
        <c:axId val="654818016"/>
      </c:lineChart>
      <c:dateAx>
        <c:axId val="6697263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654818016"/>
        <c:crosses val="autoZero"/>
        <c:auto val="1"/>
        <c:lblOffset val="100"/>
        <c:baseTimeUnit val="months"/>
      </c:dateAx>
      <c:valAx>
        <c:axId val="654818016"/>
        <c:scaling>
          <c:orientation val="minMax"/>
          <c:min val="0"/>
        </c:scaling>
        <c:delete val="1"/>
        <c:axPos val="l"/>
        <c:numFmt formatCode="General" sourceLinked="1"/>
        <c:majorTickMark val="none"/>
        <c:minorTickMark val="none"/>
        <c:tickLblPos val="nextTo"/>
        <c:crossAx val="6697263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916338151835967E-2"/>
          <c:y val="4.180170432460624E-2"/>
          <c:w val="0.89946676349434163"/>
          <c:h val="0.65084774873734619"/>
        </c:manualLayout>
      </c:layout>
      <c:barChart>
        <c:barDir val="col"/>
        <c:grouping val="clustered"/>
        <c:varyColors val="0"/>
        <c:ser>
          <c:idx val="0"/>
          <c:order val="0"/>
          <c:tx>
            <c:v>Jalisco</c:v>
          </c:tx>
          <c:spPr>
            <a:solidFill>
              <a:srgbClr val="BDCFD6"/>
            </a:solidFill>
            <a:ln>
              <a:noFill/>
            </a:ln>
            <a:effectLst/>
          </c:spPr>
          <c:invertIfNegative val="0"/>
          <c:dPt>
            <c:idx val="0"/>
            <c:invertIfNegative val="0"/>
            <c:bubble3D val="0"/>
            <c:spPr>
              <a:solidFill>
                <a:srgbClr val="BDCFD6"/>
              </a:solidFill>
              <a:ln>
                <a:noFill/>
              </a:ln>
              <a:effectLst/>
            </c:spPr>
            <c:extLst>
              <c:ext xmlns:c16="http://schemas.microsoft.com/office/drawing/2014/chart" uri="{C3380CC4-5D6E-409C-BE32-E72D297353CC}">
                <c16:uniqueId val="{00000001-E611-4931-9CF3-D303AE12F104}"/>
              </c:ext>
            </c:extLst>
          </c:dPt>
          <c:dPt>
            <c:idx val="1"/>
            <c:invertIfNegative val="0"/>
            <c:bubble3D val="0"/>
            <c:spPr>
              <a:solidFill>
                <a:srgbClr val="BDCFD6"/>
              </a:solidFill>
              <a:ln>
                <a:noFill/>
              </a:ln>
              <a:effectLst/>
            </c:spPr>
            <c:extLst>
              <c:ext xmlns:c16="http://schemas.microsoft.com/office/drawing/2014/chart" uri="{C3380CC4-5D6E-409C-BE32-E72D297353CC}">
                <c16:uniqueId val="{00000003-E611-4931-9CF3-D303AE12F104}"/>
              </c:ext>
            </c:extLst>
          </c:dPt>
          <c:dPt>
            <c:idx val="2"/>
            <c:invertIfNegative val="0"/>
            <c:bubble3D val="0"/>
            <c:spPr>
              <a:solidFill>
                <a:srgbClr val="7C878E"/>
              </a:solidFill>
              <a:ln>
                <a:noFill/>
              </a:ln>
              <a:effectLst/>
            </c:spPr>
            <c:extLst>
              <c:ext xmlns:c16="http://schemas.microsoft.com/office/drawing/2014/chart" uri="{C3380CC4-5D6E-409C-BE32-E72D297353CC}">
                <c16:uniqueId val="{00000005-E611-4931-9CF3-D303AE12F104}"/>
              </c:ext>
            </c:extLst>
          </c:dPt>
          <c:dPt>
            <c:idx val="3"/>
            <c:invertIfNegative val="0"/>
            <c:bubble3D val="0"/>
            <c:spPr>
              <a:solidFill>
                <a:srgbClr val="BDCFD6"/>
              </a:solidFill>
              <a:ln>
                <a:noFill/>
              </a:ln>
              <a:effectLst/>
            </c:spPr>
            <c:extLst>
              <c:ext xmlns:c16="http://schemas.microsoft.com/office/drawing/2014/chart" uri="{C3380CC4-5D6E-409C-BE32-E72D297353CC}">
                <c16:uniqueId val="{00000007-E611-4931-9CF3-D303AE12F104}"/>
              </c:ext>
            </c:extLst>
          </c:dPt>
          <c:dPt>
            <c:idx val="4"/>
            <c:invertIfNegative val="0"/>
            <c:bubble3D val="0"/>
            <c:spPr>
              <a:solidFill>
                <a:srgbClr val="BDCFD6"/>
              </a:solidFill>
              <a:ln>
                <a:noFill/>
              </a:ln>
              <a:effectLst/>
            </c:spPr>
            <c:extLst>
              <c:ext xmlns:c16="http://schemas.microsoft.com/office/drawing/2014/chart" uri="{C3380CC4-5D6E-409C-BE32-E72D297353CC}">
                <c16:uniqueId val="{00000009-E611-4931-9CF3-D303AE12F104}"/>
              </c:ext>
            </c:extLst>
          </c:dPt>
          <c:dPt>
            <c:idx val="5"/>
            <c:invertIfNegative val="0"/>
            <c:bubble3D val="0"/>
            <c:spPr>
              <a:solidFill>
                <a:srgbClr val="BDCFD6"/>
              </a:solidFill>
              <a:ln>
                <a:noFill/>
              </a:ln>
              <a:effectLst/>
            </c:spPr>
            <c:extLst>
              <c:ext xmlns:c16="http://schemas.microsoft.com/office/drawing/2014/chart" uri="{C3380CC4-5D6E-409C-BE32-E72D297353CC}">
                <c16:uniqueId val="{0000000B-E611-4931-9CF3-D303AE12F104}"/>
              </c:ext>
            </c:extLst>
          </c:dPt>
          <c:dPt>
            <c:idx val="6"/>
            <c:invertIfNegative val="0"/>
            <c:bubble3D val="0"/>
            <c:spPr>
              <a:solidFill>
                <a:srgbClr val="BDCFD6"/>
              </a:solidFill>
              <a:ln>
                <a:noFill/>
              </a:ln>
              <a:effectLst/>
            </c:spPr>
            <c:extLst>
              <c:ext xmlns:c16="http://schemas.microsoft.com/office/drawing/2014/chart" uri="{C3380CC4-5D6E-409C-BE32-E72D297353CC}">
                <c16:uniqueId val="{0000000D-E611-4931-9CF3-D303AE12F104}"/>
              </c:ext>
            </c:extLst>
          </c:dPt>
          <c:dPt>
            <c:idx val="7"/>
            <c:invertIfNegative val="0"/>
            <c:bubble3D val="0"/>
            <c:extLst>
              <c:ext xmlns:c16="http://schemas.microsoft.com/office/drawing/2014/chart" uri="{C3380CC4-5D6E-409C-BE32-E72D297353CC}">
                <c16:uniqueId val="{0000000E-E611-4931-9CF3-D303AE12F104}"/>
              </c:ext>
            </c:extLst>
          </c:dPt>
          <c:dPt>
            <c:idx val="8"/>
            <c:invertIfNegative val="0"/>
            <c:bubble3D val="0"/>
            <c:spPr>
              <a:solidFill>
                <a:srgbClr val="BDCFD6"/>
              </a:solidFill>
              <a:ln>
                <a:noFill/>
              </a:ln>
              <a:effectLst/>
            </c:spPr>
            <c:extLst>
              <c:ext xmlns:c16="http://schemas.microsoft.com/office/drawing/2014/chart" uri="{C3380CC4-5D6E-409C-BE32-E72D297353CC}">
                <c16:uniqueId val="{00000010-E611-4931-9CF3-D303AE12F104}"/>
              </c:ext>
            </c:extLst>
          </c:dPt>
          <c:dPt>
            <c:idx val="9"/>
            <c:invertIfNegative val="0"/>
            <c:bubble3D val="0"/>
            <c:spPr>
              <a:solidFill>
                <a:srgbClr val="BDCFD6"/>
              </a:solidFill>
              <a:ln>
                <a:noFill/>
              </a:ln>
              <a:effectLst/>
            </c:spPr>
            <c:extLst>
              <c:ext xmlns:c16="http://schemas.microsoft.com/office/drawing/2014/chart" uri="{C3380CC4-5D6E-409C-BE32-E72D297353CC}">
                <c16:uniqueId val="{00000012-E611-4931-9CF3-D303AE12F104}"/>
              </c:ext>
            </c:extLst>
          </c:dPt>
          <c:dPt>
            <c:idx val="10"/>
            <c:invertIfNegative val="0"/>
            <c:bubble3D val="0"/>
            <c:spPr>
              <a:solidFill>
                <a:srgbClr val="BDCFD6"/>
              </a:solidFill>
              <a:ln>
                <a:noFill/>
              </a:ln>
              <a:effectLst/>
            </c:spPr>
            <c:extLst>
              <c:ext xmlns:c16="http://schemas.microsoft.com/office/drawing/2014/chart" uri="{C3380CC4-5D6E-409C-BE32-E72D297353CC}">
                <c16:uniqueId val="{00000014-E611-4931-9CF3-D303AE12F104}"/>
              </c:ext>
            </c:extLst>
          </c:dPt>
          <c:dPt>
            <c:idx val="11"/>
            <c:invertIfNegative val="0"/>
            <c:bubble3D val="0"/>
            <c:spPr>
              <a:solidFill>
                <a:srgbClr val="BDCFD6"/>
              </a:solidFill>
              <a:ln>
                <a:noFill/>
              </a:ln>
              <a:effectLst/>
            </c:spPr>
            <c:extLst>
              <c:ext xmlns:c16="http://schemas.microsoft.com/office/drawing/2014/chart" uri="{C3380CC4-5D6E-409C-BE32-E72D297353CC}">
                <c16:uniqueId val="{00000016-E611-4931-9CF3-D303AE12F104}"/>
              </c:ext>
            </c:extLst>
          </c:dPt>
          <c:dPt>
            <c:idx val="12"/>
            <c:invertIfNegative val="0"/>
            <c:bubble3D val="0"/>
            <c:spPr>
              <a:solidFill>
                <a:srgbClr val="BDCFD6"/>
              </a:solidFill>
              <a:ln>
                <a:noFill/>
              </a:ln>
              <a:effectLst/>
            </c:spPr>
            <c:extLst>
              <c:ext xmlns:c16="http://schemas.microsoft.com/office/drawing/2014/chart" uri="{C3380CC4-5D6E-409C-BE32-E72D297353CC}">
                <c16:uniqueId val="{00000018-E611-4931-9CF3-D303AE12F104}"/>
              </c:ext>
            </c:extLst>
          </c:dPt>
          <c:dPt>
            <c:idx val="13"/>
            <c:invertIfNegative val="0"/>
            <c:bubble3D val="0"/>
            <c:spPr>
              <a:solidFill>
                <a:srgbClr val="BDCFD6"/>
              </a:solidFill>
              <a:ln>
                <a:noFill/>
              </a:ln>
              <a:effectLst/>
            </c:spPr>
            <c:extLst>
              <c:ext xmlns:c16="http://schemas.microsoft.com/office/drawing/2014/chart" uri="{C3380CC4-5D6E-409C-BE32-E72D297353CC}">
                <c16:uniqueId val="{0000001A-E611-4931-9CF3-D303AE12F104}"/>
              </c:ext>
            </c:extLst>
          </c:dPt>
          <c:dPt>
            <c:idx val="14"/>
            <c:invertIfNegative val="0"/>
            <c:bubble3D val="0"/>
            <c:spPr>
              <a:solidFill>
                <a:srgbClr val="7C878E"/>
              </a:solidFill>
              <a:ln>
                <a:noFill/>
              </a:ln>
              <a:effectLst/>
            </c:spPr>
            <c:extLst>
              <c:ext xmlns:c16="http://schemas.microsoft.com/office/drawing/2014/chart" uri="{C3380CC4-5D6E-409C-BE32-E72D297353CC}">
                <c16:uniqueId val="{0000001C-E611-4931-9CF3-D303AE12F104}"/>
              </c:ext>
            </c:extLst>
          </c:dPt>
          <c:dPt>
            <c:idx val="15"/>
            <c:invertIfNegative val="0"/>
            <c:bubble3D val="0"/>
            <c:spPr>
              <a:solidFill>
                <a:srgbClr val="BDCFD6"/>
              </a:solidFill>
              <a:ln>
                <a:noFill/>
              </a:ln>
              <a:effectLst/>
            </c:spPr>
            <c:extLst>
              <c:ext xmlns:c16="http://schemas.microsoft.com/office/drawing/2014/chart" uri="{C3380CC4-5D6E-409C-BE32-E72D297353CC}">
                <c16:uniqueId val="{0000001E-E611-4931-9CF3-D303AE12F104}"/>
              </c:ext>
            </c:extLst>
          </c:dPt>
          <c:dPt>
            <c:idx val="16"/>
            <c:invertIfNegative val="0"/>
            <c:bubble3D val="0"/>
            <c:spPr>
              <a:solidFill>
                <a:srgbClr val="BDCFD6"/>
              </a:solidFill>
              <a:ln>
                <a:noFill/>
              </a:ln>
              <a:effectLst/>
            </c:spPr>
            <c:extLst>
              <c:ext xmlns:c16="http://schemas.microsoft.com/office/drawing/2014/chart" uri="{C3380CC4-5D6E-409C-BE32-E72D297353CC}">
                <c16:uniqueId val="{00000020-E611-4931-9CF3-D303AE12F104}"/>
              </c:ext>
            </c:extLst>
          </c:dPt>
          <c:dPt>
            <c:idx val="17"/>
            <c:invertIfNegative val="0"/>
            <c:bubble3D val="0"/>
            <c:spPr>
              <a:solidFill>
                <a:srgbClr val="BDCFD6"/>
              </a:solidFill>
              <a:ln>
                <a:noFill/>
              </a:ln>
              <a:effectLst/>
            </c:spPr>
            <c:extLst>
              <c:ext xmlns:c16="http://schemas.microsoft.com/office/drawing/2014/chart" uri="{C3380CC4-5D6E-409C-BE32-E72D297353CC}">
                <c16:uniqueId val="{00000022-E611-4931-9CF3-D303AE12F104}"/>
              </c:ext>
            </c:extLst>
          </c:dPt>
          <c:dPt>
            <c:idx val="18"/>
            <c:invertIfNegative val="0"/>
            <c:bubble3D val="0"/>
            <c:spPr>
              <a:solidFill>
                <a:srgbClr val="BDCFD6"/>
              </a:solidFill>
              <a:ln>
                <a:noFill/>
              </a:ln>
              <a:effectLst/>
            </c:spPr>
            <c:extLst>
              <c:ext xmlns:c16="http://schemas.microsoft.com/office/drawing/2014/chart" uri="{C3380CC4-5D6E-409C-BE32-E72D297353CC}">
                <c16:uniqueId val="{00000024-E611-4931-9CF3-D303AE12F104}"/>
              </c:ext>
            </c:extLst>
          </c:dPt>
          <c:dPt>
            <c:idx val="19"/>
            <c:invertIfNegative val="0"/>
            <c:bubble3D val="0"/>
            <c:extLst>
              <c:ext xmlns:c16="http://schemas.microsoft.com/office/drawing/2014/chart" uri="{C3380CC4-5D6E-409C-BE32-E72D297353CC}">
                <c16:uniqueId val="{00000025-E611-4931-9CF3-D303AE12F104}"/>
              </c:ext>
            </c:extLst>
          </c:dPt>
          <c:dPt>
            <c:idx val="20"/>
            <c:invertIfNegative val="0"/>
            <c:bubble3D val="0"/>
            <c:spPr>
              <a:solidFill>
                <a:srgbClr val="BDCFD6"/>
              </a:solidFill>
              <a:ln>
                <a:noFill/>
              </a:ln>
              <a:effectLst/>
            </c:spPr>
            <c:extLst>
              <c:ext xmlns:c16="http://schemas.microsoft.com/office/drawing/2014/chart" uri="{C3380CC4-5D6E-409C-BE32-E72D297353CC}">
                <c16:uniqueId val="{00000027-E611-4931-9CF3-D303AE12F104}"/>
              </c:ext>
            </c:extLst>
          </c:dPt>
          <c:dPt>
            <c:idx val="21"/>
            <c:invertIfNegative val="0"/>
            <c:bubble3D val="0"/>
            <c:spPr>
              <a:solidFill>
                <a:srgbClr val="BDCFD6"/>
              </a:solidFill>
              <a:ln>
                <a:noFill/>
              </a:ln>
              <a:effectLst/>
            </c:spPr>
            <c:extLst>
              <c:ext xmlns:c16="http://schemas.microsoft.com/office/drawing/2014/chart" uri="{C3380CC4-5D6E-409C-BE32-E72D297353CC}">
                <c16:uniqueId val="{00000029-E611-4931-9CF3-D303AE12F104}"/>
              </c:ext>
            </c:extLst>
          </c:dPt>
          <c:dPt>
            <c:idx val="22"/>
            <c:invertIfNegative val="0"/>
            <c:bubble3D val="0"/>
            <c:spPr>
              <a:solidFill>
                <a:srgbClr val="BDCFD6"/>
              </a:solidFill>
              <a:ln>
                <a:noFill/>
              </a:ln>
              <a:effectLst/>
            </c:spPr>
            <c:extLst>
              <c:ext xmlns:c16="http://schemas.microsoft.com/office/drawing/2014/chart" uri="{C3380CC4-5D6E-409C-BE32-E72D297353CC}">
                <c16:uniqueId val="{0000002B-E611-4931-9CF3-D303AE12F104}"/>
              </c:ext>
            </c:extLst>
          </c:dPt>
          <c:dPt>
            <c:idx val="23"/>
            <c:invertIfNegative val="0"/>
            <c:bubble3D val="0"/>
            <c:spPr>
              <a:solidFill>
                <a:srgbClr val="BDCFD6"/>
              </a:solidFill>
              <a:ln>
                <a:noFill/>
              </a:ln>
              <a:effectLst/>
            </c:spPr>
            <c:extLst>
              <c:ext xmlns:c16="http://schemas.microsoft.com/office/drawing/2014/chart" uri="{C3380CC4-5D6E-409C-BE32-E72D297353CC}">
                <c16:uniqueId val="{0000002D-E611-4931-9CF3-D303AE12F104}"/>
              </c:ext>
            </c:extLst>
          </c:dPt>
          <c:dPt>
            <c:idx val="24"/>
            <c:invertIfNegative val="0"/>
            <c:bubble3D val="0"/>
            <c:spPr>
              <a:solidFill>
                <a:srgbClr val="BDCFD6"/>
              </a:solidFill>
              <a:ln>
                <a:noFill/>
              </a:ln>
              <a:effectLst/>
            </c:spPr>
            <c:extLst>
              <c:ext xmlns:c16="http://schemas.microsoft.com/office/drawing/2014/chart" uri="{C3380CC4-5D6E-409C-BE32-E72D297353CC}">
                <c16:uniqueId val="{0000002F-E611-4931-9CF3-D303AE12F104}"/>
              </c:ext>
            </c:extLst>
          </c:dPt>
          <c:dPt>
            <c:idx val="25"/>
            <c:invertIfNegative val="0"/>
            <c:bubble3D val="0"/>
            <c:spPr>
              <a:solidFill>
                <a:srgbClr val="BDCFD6"/>
              </a:solidFill>
              <a:ln>
                <a:noFill/>
              </a:ln>
              <a:effectLst/>
            </c:spPr>
            <c:extLst>
              <c:ext xmlns:c16="http://schemas.microsoft.com/office/drawing/2014/chart" uri="{C3380CC4-5D6E-409C-BE32-E72D297353CC}">
                <c16:uniqueId val="{00000031-E611-4931-9CF3-D303AE12F104}"/>
              </c:ext>
            </c:extLst>
          </c:dPt>
          <c:dPt>
            <c:idx val="26"/>
            <c:invertIfNegative val="0"/>
            <c:bubble3D val="0"/>
            <c:spPr>
              <a:solidFill>
                <a:srgbClr val="7C878E"/>
              </a:solidFill>
              <a:ln>
                <a:noFill/>
              </a:ln>
              <a:effectLst/>
            </c:spPr>
            <c:extLst>
              <c:ext xmlns:c16="http://schemas.microsoft.com/office/drawing/2014/chart" uri="{C3380CC4-5D6E-409C-BE32-E72D297353CC}">
                <c16:uniqueId val="{00000033-E611-4931-9CF3-D303AE12F104}"/>
              </c:ext>
            </c:extLst>
          </c:dPt>
          <c:dPt>
            <c:idx val="27"/>
            <c:invertIfNegative val="0"/>
            <c:bubble3D val="0"/>
            <c:spPr>
              <a:solidFill>
                <a:srgbClr val="BDCFD6"/>
              </a:solidFill>
              <a:ln>
                <a:noFill/>
              </a:ln>
              <a:effectLst/>
            </c:spPr>
            <c:extLst>
              <c:ext xmlns:c16="http://schemas.microsoft.com/office/drawing/2014/chart" uri="{C3380CC4-5D6E-409C-BE32-E72D297353CC}">
                <c16:uniqueId val="{00000035-E611-4931-9CF3-D303AE12F104}"/>
              </c:ext>
            </c:extLst>
          </c:dPt>
          <c:dPt>
            <c:idx val="28"/>
            <c:invertIfNegative val="0"/>
            <c:bubble3D val="0"/>
            <c:spPr>
              <a:solidFill>
                <a:srgbClr val="BDCFD6"/>
              </a:solidFill>
              <a:ln>
                <a:noFill/>
              </a:ln>
              <a:effectLst/>
            </c:spPr>
            <c:extLst>
              <c:ext xmlns:c16="http://schemas.microsoft.com/office/drawing/2014/chart" uri="{C3380CC4-5D6E-409C-BE32-E72D297353CC}">
                <c16:uniqueId val="{00000037-E611-4931-9CF3-D303AE12F104}"/>
              </c:ext>
            </c:extLst>
          </c:dPt>
          <c:dPt>
            <c:idx val="29"/>
            <c:invertIfNegative val="0"/>
            <c:bubble3D val="0"/>
            <c:spPr>
              <a:solidFill>
                <a:srgbClr val="BDCFD6"/>
              </a:solidFill>
              <a:ln>
                <a:noFill/>
              </a:ln>
              <a:effectLst/>
            </c:spPr>
            <c:extLst>
              <c:ext xmlns:c16="http://schemas.microsoft.com/office/drawing/2014/chart" uri="{C3380CC4-5D6E-409C-BE32-E72D297353CC}">
                <c16:uniqueId val="{00000039-E611-4931-9CF3-D303AE12F104}"/>
              </c:ext>
            </c:extLst>
          </c:dPt>
          <c:dPt>
            <c:idx val="30"/>
            <c:invertIfNegative val="0"/>
            <c:bubble3D val="0"/>
            <c:spPr>
              <a:solidFill>
                <a:srgbClr val="BDCFD6"/>
              </a:solidFill>
              <a:ln>
                <a:noFill/>
              </a:ln>
              <a:effectLst/>
            </c:spPr>
            <c:extLst>
              <c:ext xmlns:c16="http://schemas.microsoft.com/office/drawing/2014/chart" uri="{C3380CC4-5D6E-409C-BE32-E72D297353CC}">
                <c16:uniqueId val="{0000003B-E611-4931-9CF3-D303AE12F104}"/>
              </c:ext>
            </c:extLst>
          </c:dPt>
          <c:dPt>
            <c:idx val="31"/>
            <c:invertIfNegative val="0"/>
            <c:bubble3D val="0"/>
            <c:extLst>
              <c:ext xmlns:c16="http://schemas.microsoft.com/office/drawing/2014/chart" uri="{C3380CC4-5D6E-409C-BE32-E72D297353CC}">
                <c16:uniqueId val="{0000003C-E611-4931-9CF3-D303AE12F104}"/>
              </c:ext>
            </c:extLst>
          </c:dPt>
          <c:dPt>
            <c:idx val="32"/>
            <c:invertIfNegative val="0"/>
            <c:bubble3D val="0"/>
            <c:spPr>
              <a:solidFill>
                <a:srgbClr val="BDCFD6"/>
              </a:solidFill>
              <a:ln>
                <a:noFill/>
              </a:ln>
              <a:effectLst/>
            </c:spPr>
            <c:extLst>
              <c:ext xmlns:c16="http://schemas.microsoft.com/office/drawing/2014/chart" uri="{C3380CC4-5D6E-409C-BE32-E72D297353CC}">
                <c16:uniqueId val="{0000003E-E611-4931-9CF3-D303AE12F104}"/>
              </c:ext>
            </c:extLst>
          </c:dPt>
          <c:dPt>
            <c:idx val="33"/>
            <c:invertIfNegative val="0"/>
            <c:bubble3D val="0"/>
            <c:spPr>
              <a:solidFill>
                <a:srgbClr val="BDCFD6"/>
              </a:solidFill>
              <a:ln>
                <a:noFill/>
              </a:ln>
              <a:effectLst/>
            </c:spPr>
            <c:extLst>
              <c:ext xmlns:c16="http://schemas.microsoft.com/office/drawing/2014/chart" uri="{C3380CC4-5D6E-409C-BE32-E72D297353CC}">
                <c16:uniqueId val="{00000040-E611-4931-9CF3-D303AE12F104}"/>
              </c:ext>
            </c:extLst>
          </c:dPt>
          <c:dPt>
            <c:idx val="34"/>
            <c:invertIfNegative val="0"/>
            <c:bubble3D val="0"/>
            <c:spPr>
              <a:solidFill>
                <a:srgbClr val="BDCFD6"/>
              </a:solidFill>
              <a:ln>
                <a:noFill/>
              </a:ln>
              <a:effectLst/>
            </c:spPr>
            <c:extLst>
              <c:ext xmlns:c16="http://schemas.microsoft.com/office/drawing/2014/chart" uri="{C3380CC4-5D6E-409C-BE32-E72D297353CC}">
                <c16:uniqueId val="{00000042-E611-4931-9CF3-D303AE12F104}"/>
              </c:ext>
            </c:extLst>
          </c:dPt>
          <c:dPt>
            <c:idx val="35"/>
            <c:invertIfNegative val="0"/>
            <c:bubble3D val="0"/>
            <c:spPr>
              <a:solidFill>
                <a:srgbClr val="BDCFD6"/>
              </a:solidFill>
              <a:ln>
                <a:noFill/>
              </a:ln>
              <a:effectLst/>
            </c:spPr>
            <c:extLst>
              <c:ext xmlns:c16="http://schemas.microsoft.com/office/drawing/2014/chart" uri="{C3380CC4-5D6E-409C-BE32-E72D297353CC}">
                <c16:uniqueId val="{00000044-E611-4931-9CF3-D303AE12F104}"/>
              </c:ext>
            </c:extLst>
          </c:dPt>
          <c:dPt>
            <c:idx val="36"/>
            <c:invertIfNegative val="0"/>
            <c:bubble3D val="0"/>
            <c:spPr>
              <a:solidFill>
                <a:srgbClr val="BDCFD6"/>
              </a:solidFill>
              <a:ln>
                <a:noFill/>
              </a:ln>
              <a:effectLst/>
            </c:spPr>
            <c:extLst>
              <c:ext xmlns:c16="http://schemas.microsoft.com/office/drawing/2014/chart" uri="{C3380CC4-5D6E-409C-BE32-E72D297353CC}">
                <c16:uniqueId val="{00000046-E611-4931-9CF3-D303AE12F104}"/>
              </c:ext>
            </c:extLst>
          </c:dPt>
          <c:dPt>
            <c:idx val="37"/>
            <c:invertIfNegative val="0"/>
            <c:bubble3D val="0"/>
            <c:spPr>
              <a:solidFill>
                <a:srgbClr val="BDCFD6"/>
              </a:solidFill>
              <a:ln>
                <a:noFill/>
              </a:ln>
              <a:effectLst/>
            </c:spPr>
            <c:extLst>
              <c:ext xmlns:c16="http://schemas.microsoft.com/office/drawing/2014/chart" uri="{C3380CC4-5D6E-409C-BE32-E72D297353CC}">
                <c16:uniqueId val="{00000048-E611-4931-9CF3-D303AE12F104}"/>
              </c:ext>
            </c:extLst>
          </c:dPt>
          <c:dPt>
            <c:idx val="38"/>
            <c:invertIfNegative val="0"/>
            <c:bubble3D val="0"/>
            <c:spPr>
              <a:solidFill>
                <a:srgbClr val="7C878E"/>
              </a:solidFill>
              <a:ln>
                <a:noFill/>
              </a:ln>
              <a:effectLst/>
            </c:spPr>
            <c:extLst>
              <c:ext xmlns:c16="http://schemas.microsoft.com/office/drawing/2014/chart" uri="{C3380CC4-5D6E-409C-BE32-E72D297353CC}">
                <c16:uniqueId val="{0000004A-E611-4931-9CF3-D303AE12F104}"/>
              </c:ext>
            </c:extLst>
          </c:dPt>
          <c:dPt>
            <c:idx val="39"/>
            <c:invertIfNegative val="0"/>
            <c:bubble3D val="0"/>
            <c:spPr>
              <a:solidFill>
                <a:srgbClr val="BDCFD6"/>
              </a:solidFill>
              <a:ln>
                <a:noFill/>
              </a:ln>
              <a:effectLst/>
            </c:spPr>
            <c:extLst>
              <c:ext xmlns:c16="http://schemas.microsoft.com/office/drawing/2014/chart" uri="{C3380CC4-5D6E-409C-BE32-E72D297353CC}">
                <c16:uniqueId val="{0000004C-E611-4931-9CF3-D303AE12F104}"/>
              </c:ext>
            </c:extLst>
          </c:dPt>
          <c:dPt>
            <c:idx val="40"/>
            <c:invertIfNegative val="0"/>
            <c:bubble3D val="0"/>
            <c:spPr>
              <a:solidFill>
                <a:srgbClr val="BDCFD6"/>
              </a:solidFill>
              <a:ln>
                <a:noFill/>
              </a:ln>
              <a:effectLst/>
            </c:spPr>
            <c:extLst>
              <c:ext xmlns:c16="http://schemas.microsoft.com/office/drawing/2014/chart" uri="{C3380CC4-5D6E-409C-BE32-E72D297353CC}">
                <c16:uniqueId val="{0000004E-E611-4931-9CF3-D303AE12F104}"/>
              </c:ext>
            </c:extLst>
          </c:dPt>
          <c:dPt>
            <c:idx val="41"/>
            <c:invertIfNegative val="0"/>
            <c:bubble3D val="0"/>
            <c:spPr>
              <a:solidFill>
                <a:srgbClr val="BDCFD6"/>
              </a:solidFill>
              <a:ln>
                <a:noFill/>
              </a:ln>
              <a:effectLst/>
            </c:spPr>
            <c:extLst>
              <c:ext xmlns:c16="http://schemas.microsoft.com/office/drawing/2014/chart" uri="{C3380CC4-5D6E-409C-BE32-E72D297353CC}">
                <c16:uniqueId val="{00000050-E611-4931-9CF3-D303AE12F104}"/>
              </c:ext>
            </c:extLst>
          </c:dPt>
          <c:dPt>
            <c:idx val="42"/>
            <c:invertIfNegative val="0"/>
            <c:bubble3D val="0"/>
            <c:spPr>
              <a:solidFill>
                <a:srgbClr val="BDCFD6"/>
              </a:solidFill>
              <a:ln>
                <a:noFill/>
              </a:ln>
              <a:effectLst/>
            </c:spPr>
            <c:extLst>
              <c:ext xmlns:c16="http://schemas.microsoft.com/office/drawing/2014/chart" uri="{C3380CC4-5D6E-409C-BE32-E72D297353CC}">
                <c16:uniqueId val="{00000052-E611-4931-9CF3-D303AE12F104}"/>
              </c:ext>
            </c:extLst>
          </c:dPt>
          <c:dPt>
            <c:idx val="43"/>
            <c:invertIfNegative val="0"/>
            <c:bubble3D val="0"/>
            <c:extLst>
              <c:ext xmlns:c16="http://schemas.microsoft.com/office/drawing/2014/chart" uri="{C3380CC4-5D6E-409C-BE32-E72D297353CC}">
                <c16:uniqueId val="{00000053-E611-4931-9CF3-D303AE12F104}"/>
              </c:ext>
            </c:extLst>
          </c:dPt>
          <c:dPt>
            <c:idx val="44"/>
            <c:invertIfNegative val="0"/>
            <c:bubble3D val="0"/>
            <c:spPr>
              <a:solidFill>
                <a:srgbClr val="BDCFD6"/>
              </a:solidFill>
              <a:ln>
                <a:noFill/>
              </a:ln>
              <a:effectLst/>
            </c:spPr>
            <c:extLst>
              <c:ext xmlns:c16="http://schemas.microsoft.com/office/drawing/2014/chart" uri="{C3380CC4-5D6E-409C-BE32-E72D297353CC}">
                <c16:uniqueId val="{00000055-E611-4931-9CF3-D303AE12F104}"/>
              </c:ext>
            </c:extLst>
          </c:dPt>
          <c:dPt>
            <c:idx val="45"/>
            <c:invertIfNegative val="0"/>
            <c:bubble3D val="0"/>
            <c:spPr>
              <a:solidFill>
                <a:srgbClr val="BDCFD6"/>
              </a:solidFill>
              <a:ln>
                <a:noFill/>
              </a:ln>
              <a:effectLst/>
            </c:spPr>
            <c:extLst>
              <c:ext xmlns:c16="http://schemas.microsoft.com/office/drawing/2014/chart" uri="{C3380CC4-5D6E-409C-BE32-E72D297353CC}">
                <c16:uniqueId val="{00000057-E611-4931-9CF3-D303AE12F104}"/>
              </c:ext>
            </c:extLst>
          </c:dPt>
          <c:dPt>
            <c:idx val="46"/>
            <c:invertIfNegative val="0"/>
            <c:bubble3D val="0"/>
            <c:spPr>
              <a:solidFill>
                <a:srgbClr val="BDCFD6"/>
              </a:solidFill>
              <a:ln>
                <a:noFill/>
              </a:ln>
              <a:effectLst/>
            </c:spPr>
            <c:extLst>
              <c:ext xmlns:c16="http://schemas.microsoft.com/office/drawing/2014/chart" uri="{C3380CC4-5D6E-409C-BE32-E72D297353CC}">
                <c16:uniqueId val="{00000059-E611-4931-9CF3-D303AE12F104}"/>
              </c:ext>
            </c:extLst>
          </c:dPt>
          <c:dPt>
            <c:idx val="47"/>
            <c:invertIfNegative val="0"/>
            <c:bubble3D val="0"/>
            <c:spPr>
              <a:solidFill>
                <a:srgbClr val="BDCFD6"/>
              </a:solidFill>
              <a:ln>
                <a:noFill/>
              </a:ln>
              <a:effectLst/>
            </c:spPr>
            <c:extLst>
              <c:ext xmlns:c16="http://schemas.microsoft.com/office/drawing/2014/chart" uri="{C3380CC4-5D6E-409C-BE32-E72D297353CC}">
                <c16:uniqueId val="{0000005B-E611-4931-9CF3-D303AE12F104}"/>
              </c:ext>
            </c:extLst>
          </c:dPt>
          <c:dPt>
            <c:idx val="48"/>
            <c:invertIfNegative val="0"/>
            <c:bubble3D val="0"/>
            <c:spPr>
              <a:solidFill>
                <a:srgbClr val="BDCFD6"/>
              </a:solidFill>
              <a:ln>
                <a:noFill/>
              </a:ln>
              <a:effectLst/>
            </c:spPr>
            <c:extLst>
              <c:ext xmlns:c16="http://schemas.microsoft.com/office/drawing/2014/chart" uri="{C3380CC4-5D6E-409C-BE32-E72D297353CC}">
                <c16:uniqueId val="{0000005D-E611-4931-9CF3-D303AE12F104}"/>
              </c:ext>
            </c:extLst>
          </c:dPt>
          <c:dPt>
            <c:idx val="49"/>
            <c:invertIfNegative val="0"/>
            <c:bubble3D val="0"/>
            <c:spPr>
              <a:solidFill>
                <a:srgbClr val="BDCFD6"/>
              </a:solidFill>
              <a:ln>
                <a:noFill/>
              </a:ln>
              <a:effectLst/>
            </c:spPr>
            <c:extLst>
              <c:ext xmlns:c16="http://schemas.microsoft.com/office/drawing/2014/chart" uri="{C3380CC4-5D6E-409C-BE32-E72D297353CC}">
                <c16:uniqueId val="{0000005F-E611-4931-9CF3-D303AE12F104}"/>
              </c:ext>
            </c:extLst>
          </c:dPt>
          <c:dPt>
            <c:idx val="50"/>
            <c:invertIfNegative val="0"/>
            <c:bubble3D val="0"/>
            <c:spPr>
              <a:solidFill>
                <a:srgbClr val="7C878E"/>
              </a:solidFill>
              <a:ln>
                <a:noFill/>
              </a:ln>
              <a:effectLst/>
            </c:spPr>
            <c:extLst>
              <c:ext xmlns:c16="http://schemas.microsoft.com/office/drawing/2014/chart" uri="{C3380CC4-5D6E-409C-BE32-E72D297353CC}">
                <c16:uniqueId val="{00000061-E611-4931-9CF3-D303AE12F104}"/>
              </c:ext>
            </c:extLst>
          </c:dPt>
          <c:dPt>
            <c:idx val="51"/>
            <c:invertIfNegative val="0"/>
            <c:bubble3D val="0"/>
            <c:spPr>
              <a:solidFill>
                <a:srgbClr val="BDCFD6"/>
              </a:solidFill>
              <a:ln>
                <a:noFill/>
              </a:ln>
              <a:effectLst/>
            </c:spPr>
            <c:extLst>
              <c:ext xmlns:c16="http://schemas.microsoft.com/office/drawing/2014/chart" uri="{C3380CC4-5D6E-409C-BE32-E72D297353CC}">
                <c16:uniqueId val="{00000063-E611-4931-9CF3-D303AE12F104}"/>
              </c:ext>
            </c:extLst>
          </c:dPt>
          <c:dPt>
            <c:idx val="52"/>
            <c:invertIfNegative val="0"/>
            <c:bubble3D val="0"/>
            <c:spPr>
              <a:solidFill>
                <a:srgbClr val="BDCFD6"/>
              </a:solidFill>
              <a:ln>
                <a:noFill/>
              </a:ln>
              <a:effectLst/>
            </c:spPr>
            <c:extLst>
              <c:ext xmlns:c16="http://schemas.microsoft.com/office/drawing/2014/chart" uri="{C3380CC4-5D6E-409C-BE32-E72D297353CC}">
                <c16:uniqueId val="{00000065-E611-4931-9CF3-D303AE12F104}"/>
              </c:ext>
            </c:extLst>
          </c:dPt>
          <c:dPt>
            <c:idx val="53"/>
            <c:invertIfNegative val="0"/>
            <c:bubble3D val="0"/>
            <c:spPr>
              <a:solidFill>
                <a:srgbClr val="BDCFD6"/>
              </a:solidFill>
              <a:ln>
                <a:noFill/>
              </a:ln>
              <a:effectLst/>
            </c:spPr>
            <c:extLst>
              <c:ext xmlns:c16="http://schemas.microsoft.com/office/drawing/2014/chart" uri="{C3380CC4-5D6E-409C-BE32-E72D297353CC}">
                <c16:uniqueId val="{00000067-E611-4931-9CF3-D303AE12F104}"/>
              </c:ext>
            </c:extLst>
          </c:dPt>
          <c:dPt>
            <c:idx val="54"/>
            <c:invertIfNegative val="0"/>
            <c:bubble3D val="0"/>
            <c:spPr>
              <a:solidFill>
                <a:srgbClr val="BDCFD6"/>
              </a:solidFill>
              <a:ln>
                <a:noFill/>
              </a:ln>
              <a:effectLst/>
            </c:spPr>
            <c:extLst>
              <c:ext xmlns:c16="http://schemas.microsoft.com/office/drawing/2014/chart" uri="{C3380CC4-5D6E-409C-BE32-E72D297353CC}">
                <c16:uniqueId val="{00000069-E611-4931-9CF3-D303AE12F104}"/>
              </c:ext>
            </c:extLst>
          </c:dPt>
          <c:dPt>
            <c:idx val="56"/>
            <c:invertIfNegative val="0"/>
            <c:bubble3D val="0"/>
            <c:spPr>
              <a:solidFill>
                <a:srgbClr val="BDCFD6"/>
              </a:solidFill>
              <a:ln>
                <a:noFill/>
              </a:ln>
              <a:effectLst/>
            </c:spPr>
            <c:extLst>
              <c:ext xmlns:c16="http://schemas.microsoft.com/office/drawing/2014/chart" uri="{C3380CC4-5D6E-409C-BE32-E72D297353CC}">
                <c16:uniqueId val="{0000006B-E611-4931-9CF3-D303AE12F104}"/>
              </c:ext>
            </c:extLst>
          </c:dPt>
          <c:dPt>
            <c:idx val="57"/>
            <c:invertIfNegative val="0"/>
            <c:bubble3D val="0"/>
            <c:spPr>
              <a:solidFill>
                <a:srgbClr val="BDCFD6"/>
              </a:solidFill>
              <a:ln>
                <a:noFill/>
              </a:ln>
              <a:effectLst/>
            </c:spPr>
            <c:extLst>
              <c:ext xmlns:c16="http://schemas.microsoft.com/office/drawing/2014/chart" uri="{C3380CC4-5D6E-409C-BE32-E72D297353CC}">
                <c16:uniqueId val="{0000006D-E611-4931-9CF3-D303AE12F104}"/>
              </c:ext>
            </c:extLst>
          </c:dPt>
          <c:dPt>
            <c:idx val="58"/>
            <c:invertIfNegative val="0"/>
            <c:bubble3D val="0"/>
            <c:spPr>
              <a:solidFill>
                <a:srgbClr val="BDCFD6"/>
              </a:solidFill>
              <a:ln>
                <a:noFill/>
              </a:ln>
              <a:effectLst/>
            </c:spPr>
            <c:extLst>
              <c:ext xmlns:c16="http://schemas.microsoft.com/office/drawing/2014/chart" uri="{C3380CC4-5D6E-409C-BE32-E72D297353CC}">
                <c16:uniqueId val="{0000006F-E611-4931-9CF3-D303AE12F104}"/>
              </c:ext>
            </c:extLst>
          </c:dPt>
          <c:dPt>
            <c:idx val="59"/>
            <c:invertIfNegative val="0"/>
            <c:bubble3D val="0"/>
            <c:spPr>
              <a:solidFill>
                <a:srgbClr val="BDCFD6"/>
              </a:solidFill>
              <a:ln>
                <a:noFill/>
              </a:ln>
              <a:effectLst/>
            </c:spPr>
            <c:extLst>
              <c:ext xmlns:c16="http://schemas.microsoft.com/office/drawing/2014/chart" uri="{C3380CC4-5D6E-409C-BE32-E72D297353CC}">
                <c16:uniqueId val="{00000071-E611-4931-9CF3-D303AE12F104}"/>
              </c:ext>
            </c:extLst>
          </c:dPt>
          <c:dPt>
            <c:idx val="60"/>
            <c:invertIfNegative val="0"/>
            <c:bubble3D val="0"/>
            <c:spPr>
              <a:solidFill>
                <a:srgbClr val="BDCFD6"/>
              </a:solidFill>
              <a:ln>
                <a:noFill/>
              </a:ln>
              <a:effectLst/>
            </c:spPr>
            <c:extLst>
              <c:ext xmlns:c16="http://schemas.microsoft.com/office/drawing/2014/chart" uri="{C3380CC4-5D6E-409C-BE32-E72D297353CC}">
                <c16:uniqueId val="{00000073-E611-4931-9CF3-D303AE12F104}"/>
              </c:ext>
            </c:extLst>
          </c:dPt>
          <c:dPt>
            <c:idx val="61"/>
            <c:invertIfNegative val="0"/>
            <c:bubble3D val="0"/>
            <c:spPr>
              <a:solidFill>
                <a:srgbClr val="BDCFD6"/>
              </a:solidFill>
              <a:ln>
                <a:noFill/>
              </a:ln>
              <a:effectLst/>
            </c:spPr>
            <c:extLst>
              <c:ext xmlns:c16="http://schemas.microsoft.com/office/drawing/2014/chart" uri="{C3380CC4-5D6E-409C-BE32-E72D297353CC}">
                <c16:uniqueId val="{00000075-E611-4931-9CF3-D303AE12F104}"/>
              </c:ext>
            </c:extLst>
          </c:dPt>
          <c:dPt>
            <c:idx val="62"/>
            <c:invertIfNegative val="0"/>
            <c:bubble3D val="0"/>
            <c:spPr>
              <a:solidFill>
                <a:srgbClr val="FBBB27"/>
              </a:solidFill>
              <a:ln>
                <a:noFill/>
              </a:ln>
              <a:effectLst/>
            </c:spPr>
            <c:extLst>
              <c:ext xmlns:c16="http://schemas.microsoft.com/office/drawing/2014/chart" uri="{C3380CC4-5D6E-409C-BE32-E72D297353CC}">
                <c16:uniqueId val="{00000077-E611-4931-9CF3-D303AE12F104}"/>
              </c:ext>
            </c:extLst>
          </c:dPt>
          <c:dPt>
            <c:idx val="64"/>
            <c:invertIfNegative val="0"/>
            <c:bubble3D val="0"/>
            <c:extLst>
              <c:ext xmlns:c16="http://schemas.microsoft.com/office/drawing/2014/chart" uri="{C3380CC4-5D6E-409C-BE32-E72D297353CC}">
                <c16:uniqueId val="{00000078-E611-4931-9CF3-D303AE12F104}"/>
              </c:ext>
            </c:extLst>
          </c:dPt>
          <c:dPt>
            <c:idx val="76"/>
            <c:invertIfNegative val="0"/>
            <c:bubble3D val="0"/>
            <c:extLst>
              <c:ext xmlns:c16="http://schemas.microsoft.com/office/drawing/2014/chart" uri="{C3380CC4-5D6E-409C-BE32-E72D297353CC}">
                <c16:uniqueId val="{00000079-E611-4931-9CF3-D303AE12F104}"/>
              </c:ext>
            </c:extLst>
          </c:dPt>
          <c:dLbls>
            <c:dLbl>
              <c:idx val="2"/>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611-4931-9CF3-D303AE12F104}"/>
                </c:ext>
              </c:extLst>
            </c:dLbl>
            <c:dLbl>
              <c:idx val="14"/>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611-4931-9CF3-D303AE12F104}"/>
                </c:ext>
              </c:extLst>
            </c:dLbl>
            <c:dLbl>
              <c:idx val="26"/>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E611-4931-9CF3-D303AE12F104}"/>
                </c:ext>
              </c:extLst>
            </c:dLbl>
            <c:dLbl>
              <c:idx val="38"/>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A-E611-4931-9CF3-D303AE12F104}"/>
                </c:ext>
              </c:extLst>
            </c:dLbl>
            <c:dLbl>
              <c:idx val="50"/>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1-E611-4931-9CF3-D303AE12F104}"/>
                </c:ext>
              </c:extLst>
            </c:dLbl>
            <c:dLbl>
              <c:idx val="62"/>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7-E611-4931-9CF3-D303AE12F10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3"/>
              <c:pt idx="0">
                <c:v>2018 Enero</c:v>
              </c:pt>
              <c:pt idx="1">
                <c:v>2018 Febrero</c:v>
              </c:pt>
              <c:pt idx="2">
                <c:v>2018 Marzo</c:v>
              </c:pt>
              <c:pt idx="3">
                <c:v>2018 Abril</c:v>
              </c:pt>
              <c:pt idx="4">
                <c:v>2018 Mayo</c:v>
              </c:pt>
              <c:pt idx="5">
                <c:v>2018 Junio</c:v>
              </c:pt>
              <c:pt idx="6">
                <c:v>2018 Julio</c:v>
              </c:pt>
              <c:pt idx="7">
                <c:v>2018 Agosto</c:v>
              </c:pt>
              <c:pt idx="8">
                <c:v>2018 Septiembre</c:v>
              </c:pt>
              <c:pt idx="9">
                <c:v>2018 Octubre</c:v>
              </c:pt>
              <c:pt idx="10">
                <c:v>2018 Noviembre</c:v>
              </c:pt>
              <c:pt idx="11">
                <c:v>2018 Diciembre</c:v>
              </c:pt>
              <c:pt idx="12">
                <c:v>2019 Enero</c:v>
              </c:pt>
              <c:pt idx="13">
                <c:v>2019 Febrero</c:v>
              </c:pt>
              <c:pt idx="14">
                <c:v>2019 Marzo</c:v>
              </c:pt>
              <c:pt idx="15">
                <c:v>2019 Abril</c:v>
              </c:pt>
              <c:pt idx="16">
                <c:v>2019 Mayo</c:v>
              </c:pt>
              <c:pt idx="17">
                <c:v>2019 Junio</c:v>
              </c:pt>
              <c:pt idx="18">
                <c:v>2019 Julio</c:v>
              </c:pt>
              <c:pt idx="19">
                <c:v>2019 Agosto</c:v>
              </c:pt>
              <c:pt idx="20">
                <c:v>2019 Septiembre</c:v>
              </c:pt>
              <c:pt idx="21">
                <c:v>2019 Octubre</c:v>
              </c:pt>
              <c:pt idx="22">
                <c:v>2019 Noviembre</c:v>
              </c:pt>
              <c:pt idx="23">
                <c:v>2019 Diciembre</c:v>
              </c:pt>
              <c:pt idx="24">
                <c:v>2020 Enero</c:v>
              </c:pt>
              <c:pt idx="25">
                <c:v>2020 Febrero</c:v>
              </c:pt>
              <c:pt idx="26">
                <c:v>2020 Marzo</c:v>
              </c:pt>
              <c:pt idx="27">
                <c:v>2020 Abril</c:v>
              </c:pt>
              <c:pt idx="28">
                <c:v>2020 Mayo</c:v>
              </c:pt>
              <c:pt idx="29">
                <c:v>2020 Junio</c:v>
              </c:pt>
              <c:pt idx="30">
                <c:v>2020 Julio</c:v>
              </c:pt>
              <c:pt idx="31">
                <c:v>2020 Agosto</c:v>
              </c:pt>
              <c:pt idx="32">
                <c:v>2020 Septiembre</c:v>
              </c:pt>
              <c:pt idx="33">
                <c:v>2020 Octubre</c:v>
              </c:pt>
              <c:pt idx="34">
                <c:v>2020 Noviembre</c:v>
              </c:pt>
              <c:pt idx="35">
                <c:v>2020 Diciembre</c:v>
              </c:pt>
              <c:pt idx="36">
                <c:v>2021 Enero</c:v>
              </c:pt>
              <c:pt idx="37">
                <c:v>2021 Febrero</c:v>
              </c:pt>
              <c:pt idx="38">
                <c:v>2021 Marzo</c:v>
              </c:pt>
              <c:pt idx="39">
                <c:v>2021 Abril</c:v>
              </c:pt>
              <c:pt idx="40">
                <c:v>2021 Mayo</c:v>
              </c:pt>
              <c:pt idx="41">
                <c:v>2021 Junio</c:v>
              </c:pt>
              <c:pt idx="42">
                <c:v>2021 Julio</c:v>
              </c:pt>
              <c:pt idx="43">
                <c:v>2021 Agosto</c:v>
              </c:pt>
              <c:pt idx="44">
                <c:v>2021 Septiembre</c:v>
              </c:pt>
              <c:pt idx="45">
                <c:v>2021 Octubre</c:v>
              </c:pt>
              <c:pt idx="46">
                <c:v>2021 Noviembre</c:v>
              </c:pt>
              <c:pt idx="47">
                <c:v>2021 Diciembre</c:v>
              </c:pt>
              <c:pt idx="48">
                <c:v>2022 Enero</c:v>
              </c:pt>
              <c:pt idx="49">
                <c:v>2022 Febrero</c:v>
              </c:pt>
              <c:pt idx="50">
                <c:v>2022 Marzo</c:v>
              </c:pt>
              <c:pt idx="51">
                <c:v>2022 Abril</c:v>
              </c:pt>
              <c:pt idx="52">
                <c:v>2022 Mayo</c:v>
              </c:pt>
              <c:pt idx="53">
                <c:v>2022 Junio</c:v>
              </c:pt>
              <c:pt idx="54">
                <c:v>2022 Julio</c:v>
              </c:pt>
              <c:pt idx="55">
                <c:v>2022 Agosto</c:v>
              </c:pt>
              <c:pt idx="56">
                <c:v>2022 Septiembre</c:v>
              </c:pt>
              <c:pt idx="57">
                <c:v>2022 Octubre</c:v>
              </c:pt>
              <c:pt idx="58">
                <c:v>2022 Noviembre</c:v>
              </c:pt>
              <c:pt idx="59">
                <c:v>2022 Diciembre</c:v>
              </c:pt>
              <c:pt idx="60">
                <c:v>2023 Enero</c:v>
              </c:pt>
              <c:pt idx="61">
                <c:v>2023 Febrero</c:v>
              </c:pt>
              <c:pt idx="62">
                <c:v>2023 Marzo</c:v>
              </c:pt>
            </c:strLit>
          </c:cat>
          <c:val>
            <c:numLit>
              <c:formatCode>General</c:formatCode>
              <c:ptCount val="63"/>
              <c:pt idx="0">
                <c:v>4.5949208423403699E-2</c:v>
              </c:pt>
              <c:pt idx="1">
                <c:v>4.619089215808618E-2</c:v>
              </c:pt>
              <c:pt idx="2">
                <c:v>4.5893680793183095E-2</c:v>
              </c:pt>
              <c:pt idx="3">
                <c:v>4.5180847589388805E-2</c:v>
              </c:pt>
              <c:pt idx="4">
                <c:v>4.4723860220728266E-2</c:v>
              </c:pt>
              <c:pt idx="5">
                <c:v>4.4358953869336408E-2</c:v>
              </c:pt>
              <c:pt idx="6">
                <c:v>4.4686655947820779E-2</c:v>
              </c:pt>
              <c:pt idx="7">
                <c:v>4.4349566922699785E-2</c:v>
              </c:pt>
              <c:pt idx="8">
                <c:v>4.3550595211111813E-2</c:v>
              </c:pt>
              <c:pt idx="9">
                <c:v>4.3427450253507631E-2</c:v>
              </c:pt>
              <c:pt idx="10">
                <c:v>4.2986231219772131E-2</c:v>
              </c:pt>
              <c:pt idx="11">
                <c:v>4.383107014277126E-2</c:v>
              </c:pt>
              <c:pt idx="12">
                <c:v>4.4192976296576369E-2</c:v>
              </c:pt>
              <c:pt idx="13">
                <c:v>4.4898105819060362E-2</c:v>
              </c:pt>
              <c:pt idx="14">
                <c:v>4.5250035886025983E-2</c:v>
              </c:pt>
              <c:pt idx="15">
                <c:v>4.4783947711715101E-2</c:v>
              </c:pt>
              <c:pt idx="16">
                <c:v>4.5291683544558752E-2</c:v>
              </c:pt>
              <c:pt idx="17">
                <c:v>4.5914928377889769E-2</c:v>
              </c:pt>
              <c:pt idx="18">
                <c:v>4.6416272852535065E-2</c:v>
              </c:pt>
              <c:pt idx="19">
                <c:v>4.7947650473653444E-2</c:v>
              </c:pt>
              <c:pt idx="20">
                <c:v>4.9785352298333585E-2</c:v>
              </c:pt>
              <c:pt idx="21">
                <c:v>5.253486734079451E-2</c:v>
              </c:pt>
              <c:pt idx="22">
                <c:v>5.6314431550378075E-2</c:v>
              </c:pt>
              <c:pt idx="23">
                <c:v>7.3347597345201701E-2</c:v>
              </c:pt>
              <c:pt idx="24">
                <c:v>7.9413821207006352E-2</c:v>
              </c:pt>
              <c:pt idx="25">
                <c:v>8.3946797261951145E-2</c:v>
              </c:pt>
              <c:pt idx="26">
                <c:v>8.5885060126427645E-2</c:v>
              </c:pt>
              <c:pt idx="27">
                <c:v>8.9919923381840433E-2</c:v>
              </c:pt>
              <c:pt idx="28">
                <c:v>9.1432769568152633E-2</c:v>
              </c:pt>
              <c:pt idx="29">
                <c:v>9.420064276538187E-2</c:v>
              </c:pt>
              <c:pt idx="30">
                <c:v>9.452291020181286E-2</c:v>
              </c:pt>
              <c:pt idx="31">
                <c:v>9.6365611198540757E-2</c:v>
              </c:pt>
              <c:pt idx="32">
                <c:v>9.6940583961605625E-2</c:v>
              </c:pt>
              <c:pt idx="33">
                <c:v>9.899936635907329E-2</c:v>
              </c:pt>
              <c:pt idx="34">
                <c:v>9.9452613919863722E-2</c:v>
              </c:pt>
              <c:pt idx="35">
                <c:v>0.10181896598199364</c:v>
              </c:pt>
              <c:pt idx="36">
                <c:v>0.10296532364383319</c:v>
              </c:pt>
              <c:pt idx="37">
                <c:v>0.10577049533768124</c:v>
              </c:pt>
              <c:pt idx="38">
                <c:v>0.10587185736357936</c:v>
              </c:pt>
              <c:pt idx="39">
                <c:v>0.10867085119939385</c:v>
              </c:pt>
              <c:pt idx="40">
                <c:v>0.10977430346417939</c:v>
              </c:pt>
              <c:pt idx="41">
                <c:v>0.11180368699871594</c:v>
              </c:pt>
              <c:pt idx="42">
                <c:v>0.11028001411296789</c:v>
              </c:pt>
              <c:pt idx="43">
                <c:v>0.11233128310268238</c:v>
              </c:pt>
              <c:pt idx="44">
                <c:v>0.11143413527799073</c:v>
              </c:pt>
              <c:pt idx="45">
                <c:v>0.11342888025771762</c:v>
              </c:pt>
              <c:pt idx="46">
                <c:v>0.112132536494063</c:v>
              </c:pt>
              <c:pt idx="47">
                <c:v>0.11429700311838829</c:v>
              </c:pt>
              <c:pt idx="48">
                <c:v>0.11401924815228373</c:v>
              </c:pt>
              <c:pt idx="49">
                <c:v>0.1169105050913463</c:v>
              </c:pt>
              <c:pt idx="50">
                <c:v>0.11708746839460572</c:v>
              </c:pt>
              <c:pt idx="51">
                <c:v>0.1207204902744471</c:v>
              </c:pt>
              <c:pt idx="52">
                <c:v>0.12096197025728453</c:v>
              </c:pt>
              <c:pt idx="53">
                <c:v>0.1231869223847115</c:v>
              </c:pt>
              <c:pt idx="54">
                <c:v>0.12328295896194466</c:v>
              </c:pt>
              <c:pt idx="55">
                <c:v>0.12605839182129924</c:v>
              </c:pt>
              <c:pt idx="56">
                <c:v>0.12499359423310159</c:v>
              </c:pt>
              <c:pt idx="57">
                <c:v>0.12747959425500616</c:v>
              </c:pt>
              <c:pt idx="58">
                <c:v>0.12606530444604169</c:v>
              </c:pt>
              <c:pt idx="59">
                <c:v>0.12940977550622929</c:v>
              </c:pt>
              <c:pt idx="60">
                <c:v>0.12702598239209792</c:v>
              </c:pt>
              <c:pt idx="61">
                <c:v>0.13204421075222664</c:v>
              </c:pt>
              <c:pt idx="62">
                <c:v>0.13087855852756514</c:v>
              </c:pt>
            </c:numLit>
          </c:val>
          <c:extLst>
            <c:ext xmlns:c16="http://schemas.microsoft.com/office/drawing/2014/chart" uri="{C3380CC4-5D6E-409C-BE32-E72D297353CC}">
              <c16:uniqueId val="{0000007A-E611-4931-9CF3-D303AE12F104}"/>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v>Nacional</c:v>
          </c:tx>
          <c:spPr>
            <a:ln w="28575" cap="rnd">
              <a:solidFill>
                <a:srgbClr val="B69630"/>
              </a:solidFill>
              <a:round/>
            </a:ln>
            <a:effectLst/>
          </c:spPr>
          <c:marker>
            <c:symbol val="none"/>
          </c:marker>
          <c:dLbls>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B-E611-4931-9CF3-D303AE12F104}"/>
                </c:ext>
              </c:extLst>
            </c:dLbl>
            <c:dLbl>
              <c:idx val="1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C-E611-4931-9CF3-D303AE12F104}"/>
                </c:ext>
              </c:extLst>
            </c:dLbl>
            <c:dLbl>
              <c:idx val="2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D-E611-4931-9CF3-D303AE12F104}"/>
                </c:ext>
              </c:extLst>
            </c:dLbl>
            <c:dLbl>
              <c:idx val="3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E611-4931-9CF3-D303AE12F104}"/>
                </c:ext>
              </c:extLst>
            </c:dLbl>
            <c:dLbl>
              <c:idx val="5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F-E611-4931-9CF3-D303AE12F104}"/>
                </c:ext>
              </c:extLst>
            </c:dLbl>
            <c:dLbl>
              <c:idx val="6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0-E611-4931-9CF3-D303AE12F10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3"/>
              <c:pt idx="0">
                <c:v>2018 Enero</c:v>
              </c:pt>
              <c:pt idx="1">
                <c:v>2018 Febrero</c:v>
              </c:pt>
              <c:pt idx="2">
                <c:v>2018 Marzo</c:v>
              </c:pt>
              <c:pt idx="3">
                <c:v>2018 Abril</c:v>
              </c:pt>
              <c:pt idx="4">
                <c:v>2018 Mayo</c:v>
              </c:pt>
              <c:pt idx="5">
                <c:v>2018 Junio</c:v>
              </c:pt>
              <c:pt idx="6">
                <c:v>2018 Julio</c:v>
              </c:pt>
              <c:pt idx="7">
                <c:v>2018 Agosto</c:v>
              </c:pt>
              <c:pt idx="8">
                <c:v>2018 Septiembre</c:v>
              </c:pt>
              <c:pt idx="9">
                <c:v>2018 Octubre</c:v>
              </c:pt>
              <c:pt idx="10">
                <c:v>2018 Noviembre</c:v>
              </c:pt>
              <c:pt idx="11">
                <c:v>2018 Diciembre</c:v>
              </c:pt>
              <c:pt idx="12">
                <c:v>2019 Enero</c:v>
              </c:pt>
              <c:pt idx="13">
                <c:v>2019 Febrero</c:v>
              </c:pt>
              <c:pt idx="14">
                <c:v>2019 Marzo</c:v>
              </c:pt>
              <c:pt idx="15">
                <c:v>2019 Abril</c:v>
              </c:pt>
              <c:pt idx="16">
                <c:v>2019 Mayo</c:v>
              </c:pt>
              <c:pt idx="17">
                <c:v>2019 Junio</c:v>
              </c:pt>
              <c:pt idx="18">
                <c:v>2019 Julio</c:v>
              </c:pt>
              <c:pt idx="19">
                <c:v>2019 Agosto</c:v>
              </c:pt>
              <c:pt idx="20">
                <c:v>2019 Septiembre</c:v>
              </c:pt>
              <c:pt idx="21">
                <c:v>2019 Octubre</c:v>
              </c:pt>
              <c:pt idx="22">
                <c:v>2019 Noviembre</c:v>
              </c:pt>
              <c:pt idx="23">
                <c:v>2019 Diciembre</c:v>
              </c:pt>
              <c:pt idx="24">
                <c:v>2020 Enero</c:v>
              </c:pt>
              <c:pt idx="25">
                <c:v>2020 Febrero</c:v>
              </c:pt>
              <c:pt idx="26">
                <c:v>2020 Marzo</c:v>
              </c:pt>
              <c:pt idx="27">
                <c:v>2020 Abril</c:v>
              </c:pt>
              <c:pt idx="28">
                <c:v>2020 Mayo</c:v>
              </c:pt>
              <c:pt idx="29">
                <c:v>2020 Junio</c:v>
              </c:pt>
              <c:pt idx="30">
                <c:v>2020 Julio</c:v>
              </c:pt>
              <c:pt idx="31">
                <c:v>2020 Agosto</c:v>
              </c:pt>
              <c:pt idx="32">
                <c:v>2020 Septiembre</c:v>
              </c:pt>
              <c:pt idx="33">
                <c:v>2020 Octubre</c:v>
              </c:pt>
              <c:pt idx="34">
                <c:v>2020 Noviembre</c:v>
              </c:pt>
              <c:pt idx="35">
                <c:v>2020 Diciembre</c:v>
              </c:pt>
              <c:pt idx="36">
                <c:v>2021 Enero</c:v>
              </c:pt>
              <c:pt idx="37">
                <c:v>2021 Febrero</c:v>
              </c:pt>
              <c:pt idx="38">
                <c:v>2021 Marzo</c:v>
              </c:pt>
              <c:pt idx="39">
                <c:v>2021 Abril</c:v>
              </c:pt>
              <c:pt idx="40">
                <c:v>2021 Mayo</c:v>
              </c:pt>
              <c:pt idx="41">
                <c:v>2021 Junio</c:v>
              </c:pt>
              <c:pt idx="42">
                <c:v>2021 Julio</c:v>
              </c:pt>
              <c:pt idx="43">
                <c:v>2021 Agosto</c:v>
              </c:pt>
              <c:pt idx="44">
                <c:v>2021 Septiembre</c:v>
              </c:pt>
              <c:pt idx="45">
                <c:v>2021 Octubre</c:v>
              </c:pt>
              <c:pt idx="46">
                <c:v>2021 Noviembre</c:v>
              </c:pt>
              <c:pt idx="47">
                <c:v>2021 Diciembre</c:v>
              </c:pt>
              <c:pt idx="48">
                <c:v>2022 Enero</c:v>
              </c:pt>
              <c:pt idx="49">
                <c:v>2022 Febrero</c:v>
              </c:pt>
              <c:pt idx="50">
                <c:v>2022 Marzo</c:v>
              </c:pt>
              <c:pt idx="51">
                <c:v>2022 Abril</c:v>
              </c:pt>
              <c:pt idx="52">
                <c:v>2022 Mayo</c:v>
              </c:pt>
              <c:pt idx="53">
                <c:v>2022 Junio</c:v>
              </c:pt>
              <c:pt idx="54">
                <c:v>2022 Julio</c:v>
              </c:pt>
              <c:pt idx="55">
                <c:v>2022 Agosto</c:v>
              </c:pt>
              <c:pt idx="56">
                <c:v>2022 Septiembre</c:v>
              </c:pt>
              <c:pt idx="57">
                <c:v>2022 Octubre</c:v>
              </c:pt>
              <c:pt idx="58">
                <c:v>2022 Noviembre</c:v>
              </c:pt>
              <c:pt idx="59">
                <c:v>2022 Diciembre</c:v>
              </c:pt>
              <c:pt idx="60">
                <c:v>2023 Enero</c:v>
              </c:pt>
              <c:pt idx="61">
                <c:v>2023 Febrero</c:v>
              </c:pt>
              <c:pt idx="62">
                <c:v>2023 Marzo</c:v>
              </c:pt>
            </c:strLit>
          </c:cat>
          <c:val>
            <c:numLit>
              <c:formatCode>General</c:formatCode>
              <c:ptCount val="63"/>
              <c:pt idx="0">
                <c:v>5.8039058144557336E-2</c:v>
              </c:pt>
              <c:pt idx="1">
                <c:v>5.8352863524522861E-2</c:v>
              </c:pt>
              <c:pt idx="2">
                <c:v>5.8772921160575899E-2</c:v>
              </c:pt>
              <c:pt idx="3">
                <c:v>5.8990332433742403E-2</c:v>
              </c:pt>
              <c:pt idx="4">
                <c:v>5.8363394602311741E-2</c:v>
              </c:pt>
              <c:pt idx="5">
                <c:v>5.7638662023780998E-2</c:v>
              </c:pt>
              <c:pt idx="6">
                <c:v>5.7344820703878648E-2</c:v>
              </c:pt>
              <c:pt idx="7">
                <c:v>5.6872989256004237E-2</c:v>
              </c:pt>
              <c:pt idx="8">
                <c:v>5.6172995561989E-2</c:v>
              </c:pt>
              <c:pt idx="9">
                <c:v>5.6213884319815811E-2</c:v>
              </c:pt>
              <c:pt idx="10">
                <c:v>5.5964575797152381E-2</c:v>
              </c:pt>
              <c:pt idx="11">
                <c:v>5.6158535569925519E-2</c:v>
              </c:pt>
              <c:pt idx="12">
                <c:v>5.6301794643203222E-2</c:v>
              </c:pt>
              <c:pt idx="13">
                <c:v>5.6850537765425584E-2</c:v>
              </c:pt>
              <c:pt idx="14">
                <c:v>5.7069968606765109E-2</c:v>
              </c:pt>
              <c:pt idx="15">
                <c:v>5.7440479175716534E-2</c:v>
              </c:pt>
              <c:pt idx="16">
                <c:v>5.7850719699571534E-2</c:v>
              </c:pt>
              <c:pt idx="17">
                <c:v>5.7836699963812868E-2</c:v>
              </c:pt>
              <c:pt idx="18">
                <c:v>5.7873237323502712E-2</c:v>
              </c:pt>
              <c:pt idx="19">
                <c:v>5.9138120605385626E-2</c:v>
              </c:pt>
              <c:pt idx="20">
                <c:v>6.068630924320402E-2</c:v>
              </c:pt>
              <c:pt idx="21">
                <c:v>6.3534825249674021E-2</c:v>
              </c:pt>
              <c:pt idx="22">
                <c:v>6.7990099316020125E-2</c:v>
              </c:pt>
              <c:pt idx="23">
                <c:v>8.8664199682685241E-2</c:v>
              </c:pt>
              <c:pt idx="24">
                <c:v>9.5810472003197561E-2</c:v>
              </c:pt>
              <c:pt idx="25">
                <c:v>0.1016165187954733</c:v>
              </c:pt>
              <c:pt idx="26">
                <c:v>0.10423210739422495</c:v>
              </c:pt>
              <c:pt idx="27">
                <c:v>0.10925548599630389</c:v>
              </c:pt>
              <c:pt idx="28">
                <c:v>0.11088736692301117</c:v>
              </c:pt>
              <c:pt idx="29">
                <c:v>0.113894079939988</c:v>
              </c:pt>
              <c:pt idx="30">
                <c:v>0.11468434444245257</c:v>
              </c:pt>
              <c:pt idx="31">
                <c:v>0.11688954510774237</c:v>
              </c:pt>
              <c:pt idx="32">
                <c:v>0.11729624609582179</c:v>
              </c:pt>
              <c:pt idx="33">
                <c:v>0.11977153482935839</c:v>
              </c:pt>
              <c:pt idx="34">
                <c:v>0.12060093339245599</c:v>
              </c:pt>
              <c:pt idx="35">
                <c:v>0.12302204958680746</c:v>
              </c:pt>
              <c:pt idx="36">
                <c:v>0.12440540451394101</c:v>
              </c:pt>
              <c:pt idx="37">
                <c:v>0.12760052423688681</c:v>
              </c:pt>
              <c:pt idx="38">
                <c:v>0.12740844891624309</c:v>
              </c:pt>
              <c:pt idx="39">
                <c:v>0.13045422576724031</c:v>
              </c:pt>
              <c:pt idx="40">
                <c:v>0.13083140306510355</c:v>
              </c:pt>
              <c:pt idx="41">
                <c:v>0.1330246192165413</c:v>
              </c:pt>
              <c:pt idx="42">
                <c:v>0.13103280142168003</c:v>
              </c:pt>
              <c:pt idx="43">
                <c:v>0.1329665764043266</c:v>
              </c:pt>
              <c:pt idx="44">
                <c:v>0.13179697606426774</c:v>
              </c:pt>
              <c:pt idx="45">
                <c:v>0.1334237307773426</c:v>
              </c:pt>
              <c:pt idx="46">
                <c:v>0.13137210897550497</c:v>
              </c:pt>
              <c:pt idx="47">
                <c:v>0.1329077115330817</c:v>
              </c:pt>
              <c:pt idx="48">
                <c:v>0.13239091185939267</c:v>
              </c:pt>
              <c:pt idx="49">
                <c:v>0.13516746736802751</c:v>
              </c:pt>
              <c:pt idx="50">
                <c:v>0.13461848033868093</c:v>
              </c:pt>
              <c:pt idx="51">
                <c:v>0.1381338144600589</c:v>
              </c:pt>
              <c:pt idx="52">
                <c:v>0.13810218234383856</c:v>
              </c:pt>
              <c:pt idx="53">
                <c:v>0.14025850956169136</c:v>
              </c:pt>
              <c:pt idx="54">
                <c:v>0.13973555009920688</c:v>
              </c:pt>
              <c:pt idx="55">
                <c:v>0.1423982754503911</c:v>
              </c:pt>
              <c:pt idx="56">
                <c:v>0.14102409995144638</c:v>
              </c:pt>
              <c:pt idx="57">
                <c:v>0.14308069010160143</c:v>
              </c:pt>
              <c:pt idx="58">
                <c:v>0.14131099938150621</c:v>
              </c:pt>
              <c:pt idx="59">
                <c:v>0.14452107388373794</c:v>
              </c:pt>
              <c:pt idx="60">
                <c:v>0.14198261716831267</c:v>
              </c:pt>
              <c:pt idx="61">
                <c:v>0.14702038439520529</c:v>
              </c:pt>
              <c:pt idx="62">
                <c:v>0.14606747735835809</c:v>
              </c:pt>
            </c:numLit>
          </c:val>
          <c:smooth val="0"/>
          <c:extLst>
            <c:ext xmlns:c16="http://schemas.microsoft.com/office/drawing/2014/chart" uri="{C3380CC4-5D6E-409C-BE32-E72D297353CC}">
              <c16:uniqueId val="{00000081-E611-4931-9CF3-D303AE12F104}"/>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8EB2-48A6-BAB5-544B4BB09635}"/>
              </c:ext>
            </c:extLst>
          </c:dPt>
          <c:dPt>
            <c:idx val="2"/>
            <c:invertIfNegative val="0"/>
            <c:bubble3D val="0"/>
            <c:extLst>
              <c:ext xmlns:c16="http://schemas.microsoft.com/office/drawing/2014/chart" uri="{C3380CC4-5D6E-409C-BE32-E72D297353CC}">
                <c16:uniqueId val="{00000001-8EB2-48A6-BAB5-544B4BB09635}"/>
              </c:ext>
            </c:extLst>
          </c:dPt>
          <c:dPt>
            <c:idx val="3"/>
            <c:invertIfNegative val="0"/>
            <c:bubble3D val="0"/>
            <c:extLst>
              <c:ext xmlns:c16="http://schemas.microsoft.com/office/drawing/2014/chart" uri="{C3380CC4-5D6E-409C-BE32-E72D297353CC}">
                <c16:uniqueId val="{00000002-8EB2-48A6-BAB5-544B4BB09635}"/>
              </c:ext>
            </c:extLst>
          </c:dPt>
          <c:dPt>
            <c:idx val="4"/>
            <c:invertIfNegative val="0"/>
            <c:bubble3D val="0"/>
            <c:spPr>
              <a:solidFill>
                <a:srgbClr val="7C878E"/>
              </a:solidFill>
              <a:ln>
                <a:noFill/>
              </a:ln>
              <a:effectLst/>
            </c:spPr>
            <c:extLst>
              <c:ext xmlns:c16="http://schemas.microsoft.com/office/drawing/2014/chart" uri="{C3380CC4-5D6E-409C-BE32-E72D297353CC}">
                <c16:uniqueId val="{00000004-8EB2-48A6-BAB5-544B4BB09635}"/>
              </c:ext>
            </c:extLst>
          </c:dPt>
          <c:dPt>
            <c:idx val="5"/>
            <c:invertIfNegative val="0"/>
            <c:bubble3D val="0"/>
            <c:extLst>
              <c:ext xmlns:c16="http://schemas.microsoft.com/office/drawing/2014/chart" uri="{C3380CC4-5D6E-409C-BE32-E72D297353CC}">
                <c16:uniqueId val="{00000005-8EB2-48A6-BAB5-544B4BB09635}"/>
              </c:ext>
            </c:extLst>
          </c:dPt>
          <c:dPt>
            <c:idx val="6"/>
            <c:invertIfNegative val="0"/>
            <c:bubble3D val="0"/>
            <c:extLst>
              <c:ext xmlns:c16="http://schemas.microsoft.com/office/drawing/2014/chart" uri="{C3380CC4-5D6E-409C-BE32-E72D297353CC}">
                <c16:uniqueId val="{00000006-8EB2-48A6-BAB5-544B4BB09635}"/>
              </c:ext>
            </c:extLst>
          </c:dPt>
          <c:dPt>
            <c:idx val="7"/>
            <c:invertIfNegative val="0"/>
            <c:bubble3D val="0"/>
            <c:extLst>
              <c:ext xmlns:c16="http://schemas.microsoft.com/office/drawing/2014/chart" uri="{C3380CC4-5D6E-409C-BE32-E72D297353CC}">
                <c16:uniqueId val="{00000007-8EB2-48A6-BAB5-544B4BB09635}"/>
              </c:ext>
            </c:extLst>
          </c:dPt>
          <c:dPt>
            <c:idx val="8"/>
            <c:invertIfNegative val="0"/>
            <c:bubble3D val="0"/>
            <c:extLst>
              <c:ext xmlns:c16="http://schemas.microsoft.com/office/drawing/2014/chart" uri="{C3380CC4-5D6E-409C-BE32-E72D297353CC}">
                <c16:uniqueId val="{00000008-8EB2-48A6-BAB5-544B4BB09635}"/>
              </c:ext>
            </c:extLst>
          </c:dPt>
          <c:dPt>
            <c:idx val="9"/>
            <c:invertIfNegative val="0"/>
            <c:bubble3D val="0"/>
            <c:spPr>
              <a:solidFill>
                <a:srgbClr val="7C878E"/>
              </a:solidFill>
              <a:ln>
                <a:noFill/>
              </a:ln>
              <a:effectLst/>
            </c:spPr>
            <c:extLst>
              <c:ext xmlns:c16="http://schemas.microsoft.com/office/drawing/2014/chart" uri="{C3380CC4-5D6E-409C-BE32-E72D297353CC}">
                <c16:uniqueId val="{0000000A-8EB2-48A6-BAB5-544B4BB09635}"/>
              </c:ext>
            </c:extLst>
          </c:dPt>
          <c:dPt>
            <c:idx val="11"/>
            <c:invertIfNegative val="0"/>
            <c:bubble3D val="0"/>
            <c:spPr>
              <a:solidFill>
                <a:srgbClr val="7C878E"/>
              </a:solidFill>
              <a:ln>
                <a:noFill/>
              </a:ln>
              <a:effectLst/>
            </c:spPr>
            <c:extLst>
              <c:ext xmlns:c16="http://schemas.microsoft.com/office/drawing/2014/chart" uri="{C3380CC4-5D6E-409C-BE32-E72D297353CC}">
                <c16:uniqueId val="{0000000C-8EB2-48A6-BAB5-544B4BB09635}"/>
              </c:ext>
            </c:extLst>
          </c:dPt>
          <c:dPt>
            <c:idx val="12"/>
            <c:invertIfNegative val="0"/>
            <c:bubble3D val="0"/>
            <c:extLst>
              <c:ext xmlns:c16="http://schemas.microsoft.com/office/drawing/2014/chart" uri="{C3380CC4-5D6E-409C-BE32-E72D297353CC}">
                <c16:uniqueId val="{0000000D-8EB2-48A6-BAB5-544B4BB09635}"/>
              </c:ext>
            </c:extLst>
          </c:dPt>
          <c:dPt>
            <c:idx val="13"/>
            <c:invertIfNegative val="0"/>
            <c:bubble3D val="0"/>
            <c:spPr>
              <a:solidFill>
                <a:srgbClr val="7C878E"/>
              </a:solidFill>
              <a:ln>
                <a:noFill/>
              </a:ln>
              <a:effectLst/>
            </c:spPr>
            <c:extLst>
              <c:ext xmlns:c16="http://schemas.microsoft.com/office/drawing/2014/chart" uri="{C3380CC4-5D6E-409C-BE32-E72D297353CC}">
                <c16:uniqueId val="{0000000F-8EB2-48A6-BAB5-544B4BB09635}"/>
              </c:ext>
            </c:extLst>
          </c:dPt>
          <c:dPt>
            <c:idx val="14"/>
            <c:invertIfNegative val="0"/>
            <c:bubble3D val="0"/>
            <c:spPr>
              <a:solidFill>
                <a:srgbClr val="7C878E"/>
              </a:solidFill>
              <a:ln>
                <a:noFill/>
              </a:ln>
              <a:effectLst/>
            </c:spPr>
            <c:extLst>
              <c:ext xmlns:c16="http://schemas.microsoft.com/office/drawing/2014/chart" uri="{C3380CC4-5D6E-409C-BE32-E72D297353CC}">
                <c16:uniqueId val="{00000011-8EB2-48A6-BAB5-544B4BB09635}"/>
              </c:ext>
            </c:extLst>
          </c:dPt>
          <c:dPt>
            <c:idx val="15"/>
            <c:invertIfNegative val="0"/>
            <c:bubble3D val="0"/>
            <c:extLst>
              <c:ext xmlns:c16="http://schemas.microsoft.com/office/drawing/2014/chart" uri="{C3380CC4-5D6E-409C-BE32-E72D297353CC}">
                <c16:uniqueId val="{00000012-8EB2-48A6-BAB5-544B4BB09635}"/>
              </c:ext>
            </c:extLst>
          </c:dPt>
          <c:dPt>
            <c:idx val="16"/>
            <c:invertIfNegative val="0"/>
            <c:bubble3D val="0"/>
            <c:extLst>
              <c:ext xmlns:c16="http://schemas.microsoft.com/office/drawing/2014/chart" uri="{C3380CC4-5D6E-409C-BE32-E72D297353CC}">
                <c16:uniqueId val="{00000013-8EB2-48A6-BAB5-544B4BB09635}"/>
              </c:ext>
            </c:extLst>
          </c:dPt>
          <c:dPt>
            <c:idx val="20"/>
            <c:invertIfNegative val="0"/>
            <c:bubble3D val="0"/>
            <c:extLst>
              <c:ext xmlns:c16="http://schemas.microsoft.com/office/drawing/2014/chart" uri="{C3380CC4-5D6E-409C-BE32-E72D297353CC}">
                <c16:uniqueId val="{00000014-8EB2-48A6-BAB5-544B4BB09635}"/>
              </c:ext>
            </c:extLst>
          </c:dPt>
          <c:dPt>
            <c:idx val="22"/>
            <c:invertIfNegative val="0"/>
            <c:bubble3D val="0"/>
            <c:spPr>
              <a:solidFill>
                <a:srgbClr val="7C878E"/>
              </a:solidFill>
              <a:ln>
                <a:noFill/>
              </a:ln>
              <a:effectLst/>
            </c:spPr>
            <c:extLst>
              <c:ext xmlns:c16="http://schemas.microsoft.com/office/drawing/2014/chart" uri="{C3380CC4-5D6E-409C-BE32-E72D297353CC}">
                <c16:uniqueId val="{00000016-8EB2-48A6-BAB5-544B4BB09635}"/>
              </c:ext>
            </c:extLst>
          </c:dPt>
          <c:dPt>
            <c:idx val="24"/>
            <c:invertIfNegative val="0"/>
            <c:bubble3D val="0"/>
            <c:spPr>
              <a:solidFill>
                <a:srgbClr val="7C878E"/>
              </a:solidFill>
              <a:ln>
                <a:noFill/>
              </a:ln>
              <a:effectLst/>
            </c:spPr>
            <c:extLst>
              <c:ext xmlns:c16="http://schemas.microsoft.com/office/drawing/2014/chart" uri="{C3380CC4-5D6E-409C-BE32-E72D297353CC}">
                <c16:uniqueId val="{00000018-8EB2-48A6-BAB5-544B4BB09635}"/>
              </c:ext>
            </c:extLst>
          </c:dPt>
          <c:dPt>
            <c:idx val="25"/>
            <c:invertIfNegative val="0"/>
            <c:bubble3D val="0"/>
            <c:spPr>
              <a:solidFill>
                <a:srgbClr val="7C878E"/>
              </a:solidFill>
              <a:ln>
                <a:noFill/>
              </a:ln>
              <a:effectLst/>
            </c:spPr>
            <c:extLst>
              <c:ext xmlns:c16="http://schemas.microsoft.com/office/drawing/2014/chart" uri="{C3380CC4-5D6E-409C-BE32-E72D297353CC}">
                <c16:uniqueId val="{0000001A-8EB2-48A6-BAB5-544B4BB09635}"/>
              </c:ext>
            </c:extLst>
          </c:dPt>
          <c:dPt>
            <c:idx val="28"/>
            <c:invertIfNegative val="0"/>
            <c:bubble3D val="0"/>
            <c:spPr>
              <a:solidFill>
                <a:srgbClr val="7C878E"/>
              </a:solidFill>
              <a:ln>
                <a:noFill/>
              </a:ln>
              <a:effectLst/>
            </c:spPr>
            <c:extLst>
              <c:ext xmlns:c16="http://schemas.microsoft.com/office/drawing/2014/chart" uri="{C3380CC4-5D6E-409C-BE32-E72D297353CC}">
                <c16:uniqueId val="{0000001C-8EB2-48A6-BAB5-544B4BB09635}"/>
              </c:ext>
            </c:extLst>
          </c:dPt>
          <c:dPt>
            <c:idx val="30"/>
            <c:invertIfNegative val="0"/>
            <c:bubble3D val="0"/>
            <c:extLst>
              <c:ext xmlns:c16="http://schemas.microsoft.com/office/drawing/2014/chart" uri="{C3380CC4-5D6E-409C-BE32-E72D297353CC}">
                <c16:uniqueId val="{0000001D-8EB2-48A6-BAB5-544B4BB09635}"/>
              </c:ext>
            </c:extLst>
          </c:dPt>
          <c:dPt>
            <c:idx val="31"/>
            <c:invertIfNegative val="0"/>
            <c:bubble3D val="0"/>
            <c:spPr>
              <a:solidFill>
                <a:srgbClr val="7C878E"/>
              </a:solidFill>
              <a:ln>
                <a:noFill/>
              </a:ln>
              <a:effectLst/>
            </c:spPr>
            <c:extLst>
              <c:ext xmlns:c16="http://schemas.microsoft.com/office/drawing/2014/chart" uri="{C3380CC4-5D6E-409C-BE32-E72D297353CC}">
                <c16:uniqueId val="{0000001F-8EB2-48A6-BAB5-544B4BB0963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'F38'!$A$7:$A$39</c:f>
              <c:strCache>
                <c:ptCount val="33"/>
                <c:pt idx="0">
                  <c:v>Tabasco</c:v>
                </c:pt>
                <c:pt idx="1">
                  <c:v>Sonora</c:v>
                </c:pt>
                <c:pt idx="2">
                  <c:v>Tamaulipas</c:v>
                </c:pt>
                <c:pt idx="3">
                  <c:v>Veracruz</c:v>
                </c:pt>
                <c:pt idx="4">
                  <c:v>México</c:v>
                </c:pt>
                <c:pt idx="5">
                  <c:v>Coahuila</c:v>
                </c:pt>
                <c:pt idx="6">
                  <c:v>Guerrero</c:v>
                </c:pt>
                <c:pt idx="7">
                  <c:v>Ciudad de México</c:v>
                </c:pt>
                <c:pt idx="8">
                  <c:v>Quintana Roo</c:v>
                </c:pt>
                <c:pt idx="9">
                  <c:v>Oaxaca</c:v>
                </c:pt>
                <c:pt idx="10">
                  <c:v>Durango</c:v>
                </c:pt>
                <c:pt idx="11">
                  <c:v>Hidalgo</c:v>
                </c:pt>
                <c:pt idx="12">
                  <c:v>Nacional</c:v>
                </c:pt>
                <c:pt idx="13">
                  <c:v>Nuevo León</c:v>
                </c:pt>
                <c:pt idx="14">
                  <c:v>Campeche</c:v>
                </c:pt>
                <c:pt idx="15">
                  <c:v>Yucatán</c:v>
                </c:pt>
                <c:pt idx="16">
                  <c:v>Morelos</c:v>
                </c:pt>
                <c:pt idx="17">
                  <c:v>Chiapas</c:v>
                </c:pt>
                <c:pt idx="18">
                  <c:v>Tlaxcala</c:v>
                </c:pt>
                <c:pt idx="19">
                  <c:v>Puebla</c:v>
                </c:pt>
                <c:pt idx="20">
                  <c:v>Baja California Sur</c:v>
                </c:pt>
                <c:pt idx="21">
                  <c:v>Chihuahua</c:v>
                </c:pt>
                <c:pt idx="22">
                  <c:v>Baja California</c:v>
                </c:pt>
                <c:pt idx="23">
                  <c:v>Sinaloa</c:v>
                </c:pt>
                <c:pt idx="24">
                  <c:v>Jalisco</c:v>
                </c:pt>
                <c:pt idx="25">
                  <c:v>Michoacán</c:v>
                </c:pt>
                <c:pt idx="26">
                  <c:v>Colima</c:v>
                </c:pt>
                <c:pt idx="27">
                  <c:v>Guanajuato</c:v>
                </c:pt>
                <c:pt idx="28">
                  <c:v>Nayarit</c:v>
                </c:pt>
                <c:pt idx="29">
                  <c:v>Aguascalientes</c:v>
                </c:pt>
                <c:pt idx="30">
                  <c:v>Querétaro</c:v>
                </c:pt>
                <c:pt idx="31">
                  <c:v>San Luis Potosí</c:v>
                </c:pt>
                <c:pt idx="32">
                  <c:v>Zacatecas</c:v>
                </c:pt>
              </c:strCache>
            </c:strRef>
          </c:cat>
          <c:val>
            <c:numRef>
              <c:f>'F38'!$B$7:$B$39</c:f>
              <c:numCache>
                <c:formatCode>0.00%</c:formatCode>
                <c:ptCount val="33"/>
                <c:pt idx="0">
                  <c:v>0.22142315059087131</c:v>
                </c:pt>
                <c:pt idx="1">
                  <c:v>0.1929939953645288</c:v>
                </c:pt>
                <c:pt idx="2">
                  <c:v>0.180423540193768</c:v>
                </c:pt>
                <c:pt idx="3">
                  <c:v>0.17896311300539683</c:v>
                </c:pt>
                <c:pt idx="4">
                  <c:v>0.16489814642258124</c:v>
                </c:pt>
                <c:pt idx="5">
                  <c:v>0.16242994663877938</c:v>
                </c:pt>
                <c:pt idx="6">
                  <c:v>0.16177274715660542</c:v>
                </c:pt>
                <c:pt idx="7">
                  <c:v>0.15734312692411001</c:v>
                </c:pt>
                <c:pt idx="8">
                  <c:v>0.15655883297745696</c:v>
                </c:pt>
                <c:pt idx="9">
                  <c:v>0.15320654171260567</c:v>
                </c:pt>
                <c:pt idx="10">
                  <c:v>0.15109377459025608</c:v>
                </c:pt>
                <c:pt idx="11">
                  <c:v>0.14716883601720165</c:v>
                </c:pt>
                <c:pt idx="12">
                  <c:v>0.14606747735835809</c:v>
                </c:pt>
                <c:pt idx="13">
                  <c:v>0.14568938491441469</c:v>
                </c:pt>
                <c:pt idx="14">
                  <c:v>0.14379868184541642</c:v>
                </c:pt>
                <c:pt idx="15">
                  <c:v>0.1410236585743003</c:v>
                </c:pt>
                <c:pt idx="16">
                  <c:v>0.14078745525822398</c:v>
                </c:pt>
                <c:pt idx="17">
                  <c:v>0.13965784130430411</c:v>
                </c:pt>
                <c:pt idx="18">
                  <c:v>0.13922256475674144</c:v>
                </c:pt>
                <c:pt idx="19">
                  <c:v>0.13887782158902001</c:v>
                </c:pt>
                <c:pt idx="20">
                  <c:v>0.13679106670584779</c:v>
                </c:pt>
                <c:pt idx="21">
                  <c:v>0.13655334114888629</c:v>
                </c:pt>
                <c:pt idx="22">
                  <c:v>0.13569835676284564</c:v>
                </c:pt>
                <c:pt idx="23">
                  <c:v>0.13482900718908872</c:v>
                </c:pt>
                <c:pt idx="24">
                  <c:v>0.13087855852756514</c:v>
                </c:pt>
                <c:pt idx="25">
                  <c:v>0.12809280220577565</c:v>
                </c:pt>
                <c:pt idx="26">
                  <c:v>0.12804761656862235</c:v>
                </c:pt>
                <c:pt idx="27">
                  <c:v>0.12155820889445344</c:v>
                </c:pt>
                <c:pt idx="28">
                  <c:v>0.11683944482522275</c:v>
                </c:pt>
                <c:pt idx="29">
                  <c:v>0.1066734441943214</c:v>
                </c:pt>
                <c:pt idx="30">
                  <c:v>0.10244638192988265</c:v>
                </c:pt>
                <c:pt idx="31">
                  <c:v>9.2536240916856707E-2</c:v>
                </c:pt>
                <c:pt idx="32">
                  <c:v>8.7284400397442105E-2</c:v>
                </c:pt>
              </c:numCache>
            </c:numRef>
          </c:val>
          <c:extLst>
            <c:ext xmlns:c16="http://schemas.microsoft.com/office/drawing/2014/chart" uri="{C3380CC4-5D6E-409C-BE32-E72D297353CC}">
              <c16:uniqueId val="{00000020-8EB2-48A6-BAB5-544B4BB09635}"/>
            </c:ext>
          </c:extLst>
        </c:ser>
        <c:dLbls>
          <c:showLegendKey val="0"/>
          <c:showVal val="0"/>
          <c:showCatName val="0"/>
          <c:showSerName val="0"/>
          <c:showPercent val="0"/>
          <c:showBubbleSize val="0"/>
        </c:dLbls>
        <c:gapWidth val="94"/>
        <c:axId val="852507103"/>
        <c:axId val="1148842399"/>
      </c:barChart>
      <c:catAx>
        <c:axId val="852507103"/>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148842399"/>
        <c:crosses val="autoZero"/>
        <c:auto val="1"/>
        <c:lblAlgn val="ctr"/>
        <c:lblOffset val="100"/>
        <c:noMultiLvlLbl val="0"/>
      </c:catAx>
      <c:valAx>
        <c:axId val="1148842399"/>
        <c:scaling>
          <c:orientation val="minMax"/>
        </c:scaling>
        <c:delete val="1"/>
        <c:axPos val="b"/>
        <c:numFmt formatCode="0.00%" sourceLinked="1"/>
        <c:majorTickMark val="out"/>
        <c:minorTickMark val="none"/>
        <c:tickLblPos val="nextTo"/>
        <c:crossAx val="85250710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370005235007924E-2"/>
          <c:y val="2.2749384430324582E-2"/>
          <c:w val="0.92118431017645508"/>
          <c:h val="0.55968051231968097"/>
        </c:manualLayout>
      </c:layout>
      <c:lineChart>
        <c:grouping val="standard"/>
        <c:varyColors val="0"/>
        <c:ser>
          <c:idx val="0"/>
          <c:order val="0"/>
          <c:tx>
            <c:v>Jalisco: Cartera en prórroga</c:v>
          </c:tx>
          <c:spPr>
            <a:ln w="28575" cap="rnd">
              <a:solidFill>
                <a:srgbClr val="FBBB27"/>
              </a:solidFill>
              <a:prstDash val="sysDash"/>
              <a:round/>
            </a:ln>
            <a:effectLst/>
          </c:spPr>
          <c:marker>
            <c:symbol val="none"/>
          </c:marker>
          <c:dPt>
            <c:idx val="4"/>
            <c:marker>
              <c:symbol val="none"/>
            </c:marker>
            <c:bubble3D val="0"/>
            <c:extLst>
              <c:ext xmlns:c16="http://schemas.microsoft.com/office/drawing/2014/chart" uri="{C3380CC4-5D6E-409C-BE32-E72D297353CC}">
                <c16:uniqueId val="{00000000-9FA1-4F9E-AE20-DBB8F34B6564}"/>
              </c:ext>
            </c:extLst>
          </c:dPt>
          <c:dPt>
            <c:idx val="16"/>
            <c:marker>
              <c:symbol val="none"/>
            </c:marker>
            <c:bubble3D val="0"/>
            <c:extLst>
              <c:ext xmlns:c16="http://schemas.microsoft.com/office/drawing/2014/chart" uri="{C3380CC4-5D6E-409C-BE32-E72D297353CC}">
                <c16:uniqueId val="{00000001-9FA1-4F9E-AE20-DBB8F34B6564}"/>
              </c:ext>
            </c:extLst>
          </c:dPt>
          <c:dPt>
            <c:idx val="28"/>
            <c:marker>
              <c:symbol val="none"/>
            </c:marker>
            <c:bubble3D val="0"/>
            <c:extLst>
              <c:ext xmlns:c16="http://schemas.microsoft.com/office/drawing/2014/chart" uri="{C3380CC4-5D6E-409C-BE32-E72D297353CC}">
                <c16:uniqueId val="{00000002-9FA1-4F9E-AE20-DBB8F34B6564}"/>
              </c:ext>
            </c:extLst>
          </c:dPt>
          <c:dPt>
            <c:idx val="40"/>
            <c:marker>
              <c:symbol val="none"/>
            </c:marker>
            <c:bubble3D val="0"/>
            <c:extLst>
              <c:ext xmlns:c16="http://schemas.microsoft.com/office/drawing/2014/chart" uri="{C3380CC4-5D6E-409C-BE32-E72D297353CC}">
                <c16:uniqueId val="{00000003-9FA1-4F9E-AE20-DBB8F34B6564}"/>
              </c:ext>
            </c:extLst>
          </c:dPt>
          <c:dPt>
            <c:idx val="52"/>
            <c:marker>
              <c:symbol val="none"/>
            </c:marker>
            <c:bubble3D val="0"/>
            <c:extLst>
              <c:ext xmlns:c16="http://schemas.microsoft.com/office/drawing/2014/chart" uri="{C3380CC4-5D6E-409C-BE32-E72D297353CC}">
                <c16:uniqueId val="{00000004-9FA1-4F9E-AE20-DBB8F34B6564}"/>
              </c:ext>
            </c:extLst>
          </c:dPt>
          <c:dPt>
            <c:idx val="64"/>
            <c:marker>
              <c:symbol val="none"/>
            </c:marker>
            <c:bubble3D val="0"/>
            <c:extLst>
              <c:ext xmlns:c16="http://schemas.microsoft.com/office/drawing/2014/chart" uri="{C3380CC4-5D6E-409C-BE32-E72D297353CC}">
                <c16:uniqueId val="{00000005-9FA1-4F9E-AE20-DBB8F34B6564}"/>
              </c:ext>
            </c:extLst>
          </c:dPt>
          <c:dPt>
            <c:idx val="76"/>
            <c:marker>
              <c:symbol val="none"/>
            </c:marker>
            <c:bubble3D val="0"/>
            <c:extLst>
              <c:ext xmlns:c16="http://schemas.microsoft.com/office/drawing/2014/chart" uri="{C3380CC4-5D6E-409C-BE32-E72D297353CC}">
                <c16:uniqueId val="{00000006-9FA1-4F9E-AE20-DBB8F34B6564}"/>
              </c:ext>
            </c:extLst>
          </c:dPt>
          <c:dLbls>
            <c:dLbl>
              <c:idx val="6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FA1-4F9E-AE20-DBB8F34B656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3"/>
              <c:pt idx="0">
                <c:v>2018 Enero</c:v>
              </c:pt>
              <c:pt idx="1">
                <c:v>2018 Febrero</c:v>
              </c:pt>
              <c:pt idx="2">
                <c:v>2018 Marzo</c:v>
              </c:pt>
              <c:pt idx="3">
                <c:v>2018 Abril</c:v>
              </c:pt>
              <c:pt idx="4">
                <c:v>2018 Mayo</c:v>
              </c:pt>
              <c:pt idx="5">
                <c:v>2018 Junio</c:v>
              </c:pt>
              <c:pt idx="6">
                <c:v>2018 Julio</c:v>
              </c:pt>
              <c:pt idx="7">
                <c:v>2018 Agosto</c:v>
              </c:pt>
              <c:pt idx="8">
                <c:v>2018 Septiembre</c:v>
              </c:pt>
              <c:pt idx="9">
                <c:v>2018 Octubre</c:v>
              </c:pt>
              <c:pt idx="10">
                <c:v>2018 Noviembre</c:v>
              </c:pt>
              <c:pt idx="11">
                <c:v>2018 Diciembre</c:v>
              </c:pt>
              <c:pt idx="12">
                <c:v>2019 Enero</c:v>
              </c:pt>
              <c:pt idx="13">
                <c:v>2019 Febrero</c:v>
              </c:pt>
              <c:pt idx="14">
                <c:v>2019 Marzo</c:v>
              </c:pt>
              <c:pt idx="15">
                <c:v>2019 Abril</c:v>
              </c:pt>
              <c:pt idx="16">
                <c:v>2019 Mayo</c:v>
              </c:pt>
              <c:pt idx="17">
                <c:v>2019 Junio</c:v>
              </c:pt>
              <c:pt idx="18">
                <c:v>2019 Julio</c:v>
              </c:pt>
              <c:pt idx="19">
                <c:v>2019 Agosto</c:v>
              </c:pt>
              <c:pt idx="20">
                <c:v>2019 Septiembre</c:v>
              </c:pt>
              <c:pt idx="21">
                <c:v>2019 Octubre</c:v>
              </c:pt>
              <c:pt idx="22">
                <c:v>2019 Noviembre</c:v>
              </c:pt>
              <c:pt idx="23">
                <c:v>2019 Diciembre</c:v>
              </c:pt>
              <c:pt idx="24">
                <c:v>2020 Enero</c:v>
              </c:pt>
              <c:pt idx="25">
                <c:v>2020 Febrero</c:v>
              </c:pt>
              <c:pt idx="26">
                <c:v>2020 Marzo</c:v>
              </c:pt>
              <c:pt idx="27">
                <c:v>2020 Abril</c:v>
              </c:pt>
              <c:pt idx="28">
                <c:v>2020 Mayo</c:v>
              </c:pt>
              <c:pt idx="29">
                <c:v>2020 Junio</c:v>
              </c:pt>
              <c:pt idx="30">
                <c:v>2020 Julio</c:v>
              </c:pt>
              <c:pt idx="31">
                <c:v>2020 Agosto</c:v>
              </c:pt>
              <c:pt idx="32">
                <c:v>2020 Septiembre</c:v>
              </c:pt>
              <c:pt idx="33">
                <c:v>2020 Octubre</c:v>
              </c:pt>
              <c:pt idx="34">
                <c:v>2020 Noviembre</c:v>
              </c:pt>
              <c:pt idx="35">
                <c:v>2020 Diciembre</c:v>
              </c:pt>
              <c:pt idx="36">
                <c:v>2021 Enero</c:v>
              </c:pt>
              <c:pt idx="37">
                <c:v>2021 Febrero</c:v>
              </c:pt>
              <c:pt idx="38">
                <c:v>2021 Marzo</c:v>
              </c:pt>
              <c:pt idx="39">
                <c:v>2021 Abril</c:v>
              </c:pt>
              <c:pt idx="40">
                <c:v>2021 Mayo</c:v>
              </c:pt>
              <c:pt idx="41">
                <c:v>2021 Junio</c:v>
              </c:pt>
              <c:pt idx="42">
                <c:v>2021 Julio</c:v>
              </c:pt>
              <c:pt idx="43">
                <c:v>2021 Agosto</c:v>
              </c:pt>
              <c:pt idx="44">
                <c:v>2021 Septiembre</c:v>
              </c:pt>
              <c:pt idx="45">
                <c:v>2021 Octubre</c:v>
              </c:pt>
              <c:pt idx="46">
                <c:v>2021 Noviembre</c:v>
              </c:pt>
              <c:pt idx="47">
                <c:v>2021 Diciembre</c:v>
              </c:pt>
              <c:pt idx="48">
                <c:v>2022 Enero</c:v>
              </c:pt>
              <c:pt idx="49">
                <c:v>2022 Febrero</c:v>
              </c:pt>
              <c:pt idx="50">
                <c:v>2022 Marzo</c:v>
              </c:pt>
              <c:pt idx="51">
                <c:v>2022 Abril</c:v>
              </c:pt>
              <c:pt idx="52">
                <c:v>2022 Mayo</c:v>
              </c:pt>
              <c:pt idx="53">
                <c:v>2022 Junio</c:v>
              </c:pt>
              <c:pt idx="54">
                <c:v>2022 Julio</c:v>
              </c:pt>
              <c:pt idx="55">
                <c:v>2022 Agosto</c:v>
              </c:pt>
              <c:pt idx="56">
                <c:v>2022 Septiembre</c:v>
              </c:pt>
              <c:pt idx="57">
                <c:v>2022 Octubre</c:v>
              </c:pt>
              <c:pt idx="58">
                <c:v>2022 Noviembre</c:v>
              </c:pt>
              <c:pt idx="59">
                <c:v>2022 Diciembre</c:v>
              </c:pt>
              <c:pt idx="60">
                <c:v>2023 Enero</c:v>
              </c:pt>
              <c:pt idx="61">
                <c:v>2023 Febrero</c:v>
              </c:pt>
              <c:pt idx="62">
                <c:v>2023 Marzo</c:v>
              </c:pt>
            </c:strLit>
          </c:cat>
          <c:val>
            <c:numLit>
              <c:formatCode>General</c:formatCode>
              <c:ptCount val="63"/>
              <c:pt idx="0">
                <c:v>4.0931184479757965E-2</c:v>
              </c:pt>
              <c:pt idx="1">
                <c:v>3.9811552292802158E-2</c:v>
              </c:pt>
              <c:pt idx="2">
                <c:v>4.1367840294514263E-2</c:v>
              </c:pt>
              <c:pt idx="3">
                <c:v>3.9513563582854579E-2</c:v>
              </c:pt>
              <c:pt idx="4">
                <c:v>4.0323165159157653E-2</c:v>
              </c:pt>
              <c:pt idx="5">
                <c:v>3.6934377492993428E-2</c:v>
              </c:pt>
              <c:pt idx="6">
                <c:v>3.9542317218209756E-2</c:v>
              </c:pt>
              <c:pt idx="7">
                <c:v>3.5271643516572332E-2</c:v>
              </c:pt>
              <c:pt idx="8">
                <c:v>3.6834607150578243E-2</c:v>
              </c:pt>
              <c:pt idx="9">
                <c:v>3.4141755901481219E-2</c:v>
              </c:pt>
              <c:pt idx="10">
                <c:v>3.2809290968900451E-2</c:v>
              </c:pt>
              <c:pt idx="11">
                <c:v>3.0138593845821567E-2</c:v>
              </c:pt>
              <c:pt idx="12">
                <c:v>3.8651452390359761E-2</c:v>
              </c:pt>
              <c:pt idx="13">
                <c:v>3.3613438585584417E-2</c:v>
              </c:pt>
              <c:pt idx="14">
                <c:v>3.5476956093233307E-2</c:v>
              </c:pt>
              <c:pt idx="15">
                <c:v>3.3674163585528813E-2</c:v>
              </c:pt>
              <c:pt idx="16">
                <c:v>3.6569421704101643E-2</c:v>
              </c:pt>
              <c:pt idx="17">
                <c:v>3.4624249404285178E-2</c:v>
              </c:pt>
              <c:pt idx="18">
                <c:v>3.8245710236100627E-2</c:v>
              </c:pt>
              <c:pt idx="19">
                <c:v>3.7596605911798045E-2</c:v>
              </c:pt>
              <c:pt idx="20">
                <c:v>3.9761456518229335E-2</c:v>
              </c:pt>
              <c:pt idx="21">
                <c:v>3.6136716644600365E-2</c:v>
              </c:pt>
              <c:pt idx="22">
                <c:v>4.970618679522773E-2</c:v>
              </c:pt>
              <c:pt idx="23">
                <c:v>3.8872545902774717E-2</c:v>
              </c:pt>
              <c:pt idx="24">
                <c:v>4.685005625796277E-2</c:v>
              </c:pt>
              <c:pt idx="25">
                <c:v>4.1815207584014039E-2</c:v>
              </c:pt>
              <c:pt idx="26">
                <c:v>3.937618872108975E-2</c:v>
              </c:pt>
              <c:pt idx="27">
                <c:v>4.3349119138567302E-2</c:v>
              </c:pt>
              <c:pt idx="28">
                <c:v>6.3526464902228505E-2</c:v>
              </c:pt>
              <c:pt idx="29">
                <c:v>5.0601103397093367E-2</c:v>
              </c:pt>
              <c:pt idx="30">
                <c:v>5.8049707239328681E-2</c:v>
              </c:pt>
              <c:pt idx="31">
                <c:v>3.9415393279741792E-2</c:v>
              </c:pt>
              <c:pt idx="32">
                <c:v>5.3295790511521904E-2</c:v>
              </c:pt>
              <c:pt idx="33">
                <c:v>3.7493826706857615E-2</c:v>
              </c:pt>
              <c:pt idx="34">
                <c:v>5.4363643978593577E-2</c:v>
              </c:pt>
              <c:pt idx="35">
                <c:v>5.1588153641549984E-2</c:v>
              </c:pt>
              <c:pt idx="36">
                <c:v>6.6292687098387454E-2</c:v>
              </c:pt>
              <c:pt idx="37">
                <c:v>6.7373296133710375E-2</c:v>
              </c:pt>
              <c:pt idx="38">
                <c:v>7.0864849621042073E-2</c:v>
              </c:pt>
              <c:pt idx="39">
                <c:v>5.0434852213563378E-2</c:v>
              </c:pt>
              <c:pt idx="40">
                <c:v>5.3332984012631049E-2</c:v>
              </c:pt>
              <c:pt idx="41">
                <c:v>3.9157399618078091E-2</c:v>
              </c:pt>
              <c:pt idx="42">
                <c:v>4.7877332158901144E-2</c:v>
              </c:pt>
              <c:pt idx="43">
                <c:v>3.7155119123653546E-2</c:v>
              </c:pt>
              <c:pt idx="44">
                <c:v>4.4193421728809509E-2</c:v>
              </c:pt>
              <c:pt idx="45">
                <c:v>3.6121091115825801E-2</c:v>
              </c:pt>
              <c:pt idx="46">
                <c:v>4.5436716161880525E-2</c:v>
              </c:pt>
              <c:pt idx="47">
                <c:v>3.5071314938752658E-2</c:v>
              </c:pt>
              <c:pt idx="48">
                <c:v>4.3332886628525948E-2</c:v>
              </c:pt>
              <c:pt idx="49">
                <c:v>3.5080999710907904E-2</c:v>
              </c:pt>
              <c:pt idx="50">
                <c:v>4.0063573140926269E-2</c:v>
              </c:pt>
              <c:pt idx="51">
                <c:v>3.3287434992584269E-2</c:v>
              </c:pt>
              <c:pt idx="52">
                <c:v>4.0562583911229327E-2</c:v>
              </c:pt>
              <c:pt idx="53">
                <c:v>3.5509834092780267E-2</c:v>
              </c:pt>
              <c:pt idx="54">
                <c:v>4.1393810250234704E-2</c:v>
              </c:pt>
              <c:pt idx="55">
                <c:v>3.352005328016814E-2</c:v>
              </c:pt>
              <c:pt idx="56">
                <c:v>3.8452830332331191E-2</c:v>
              </c:pt>
              <c:pt idx="57">
                <c:v>3.2305054665018672E-2</c:v>
              </c:pt>
              <c:pt idx="58">
                <c:v>4.2501065983467937E-2</c:v>
              </c:pt>
              <c:pt idx="59">
                <c:v>3.1941752197392349E-2</c:v>
              </c:pt>
              <c:pt idx="60">
                <c:v>3.4973685549285108E-2</c:v>
              </c:pt>
              <c:pt idx="61">
                <c:v>3.0154791420382434E-2</c:v>
              </c:pt>
              <c:pt idx="62">
                <c:v>3.1836159097244437E-2</c:v>
              </c:pt>
            </c:numLit>
          </c:val>
          <c:smooth val="0"/>
          <c:extLst>
            <c:ext xmlns:c16="http://schemas.microsoft.com/office/drawing/2014/chart" uri="{C3380CC4-5D6E-409C-BE32-E72D297353CC}">
              <c16:uniqueId val="{00000008-9FA1-4F9E-AE20-DBB8F34B6564}"/>
            </c:ext>
          </c:extLst>
        </c:ser>
        <c:ser>
          <c:idx val="1"/>
          <c:order val="1"/>
          <c:tx>
            <c:v>Jalisco: Cartera vencida</c:v>
          </c:tx>
          <c:spPr>
            <a:ln w="28575" cap="rnd">
              <a:solidFill>
                <a:srgbClr val="FBBB27"/>
              </a:solidFill>
              <a:round/>
            </a:ln>
            <a:effectLst/>
          </c:spPr>
          <c:marker>
            <c:symbol val="none"/>
          </c:marker>
          <c:dLbls>
            <c:dLbl>
              <c:idx val="6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FA1-4F9E-AE20-DBB8F34B656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3"/>
              <c:pt idx="0">
                <c:v>2018 Enero</c:v>
              </c:pt>
              <c:pt idx="1">
                <c:v>2018 Febrero</c:v>
              </c:pt>
              <c:pt idx="2">
                <c:v>2018 Marzo</c:v>
              </c:pt>
              <c:pt idx="3">
                <c:v>2018 Abril</c:v>
              </c:pt>
              <c:pt idx="4">
                <c:v>2018 Mayo</c:v>
              </c:pt>
              <c:pt idx="5">
                <c:v>2018 Junio</c:v>
              </c:pt>
              <c:pt idx="6">
                <c:v>2018 Julio</c:v>
              </c:pt>
              <c:pt idx="7">
                <c:v>2018 Agosto</c:v>
              </c:pt>
              <c:pt idx="8">
                <c:v>2018 Septiembre</c:v>
              </c:pt>
              <c:pt idx="9">
                <c:v>2018 Octubre</c:v>
              </c:pt>
              <c:pt idx="10">
                <c:v>2018 Noviembre</c:v>
              </c:pt>
              <c:pt idx="11">
                <c:v>2018 Diciembre</c:v>
              </c:pt>
              <c:pt idx="12">
                <c:v>2019 Enero</c:v>
              </c:pt>
              <c:pt idx="13">
                <c:v>2019 Febrero</c:v>
              </c:pt>
              <c:pt idx="14">
                <c:v>2019 Marzo</c:v>
              </c:pt>
              <c:pt idx="15">
                <c:v>2019 Abril</c:v>
              </c:pt>
              <c:pt idx="16">
                <c:v>2019 Mayo</c:v>
              </c:pt>
              <c:pt idx="17">
                <c:v>2019 Junio</c:v>
              </c:pt>
              <c:pt idx="18">
                <c:v>2019 Julio</c:v>
              </c:pt>
              <c:pt idx="19">
                <c:v>2019 Agosto</c:v>
              </c:pt>
              <c:pt idx="20">
                <c:v>2019 Septiembre</c:v>
              </c:pt>
              <c:pt idx="21">
                <c:v>2019 Octubre</c:v>
              </c:pt>
              <c:pt idx="22">
                <c:v>2019 Noviembre</c:v>
              </c:pt>
              <c:pt idx="23">
                <c:v>2019 Diciembre</c:v>
              </c:pt>
              <c:pt idx="24">
                <c:v>2020 Enero</c:v>
              </c:pt>
              <c:pt idx="25">
                <c:v>2020 Febrero</c:v>
              </c:pt>
              <c:pt idx="26">
                <c:v>2020 Marzo</c:v>
              </c:pt>
              <c:pt idx="27">
                <c:v>2020 Abril</c:v>
              </c:pt>
              <c:pt idx="28">
                <c:v>2020 Mayo</c:v>
              </c:pt>
              <c:pt idx="29">
                <c:v>2020 Junio</c:v>
              </c:pt>
              <c:pt idx="30">
                <c:v>2020 Julio</c:v>
              </c:pt>
              <c:pt idx="31">
                <c:v>2020 Agosto</c:v>
              </c:pt>
              <c:pt idx="32">
                <c:v>2020 Septiembre</c:v>
              </c:pt>
              <c:pt idx="33">
                <c:v>2020 Octubre</c:v>
              </c:pt>
              <c:pt idx="34">
                <c:v>2020 Noviembre</c:v>
              </c:pt>
              <c:pt idx="35">
                <c:v>2020 Diciembre</c:v>
              </c:pt>
              <c:pt idx="36">
                <c:v>2021 Enero</c:v>
              </c:pt>
              <c:pt idx="37">
                <c:v>2021 Febrero</c:v>
              </c:pt>
              <c:pt idx="38">
                <c:v>2021 Marzo</c:v>
              </c:pt>
              <c:pt idx="39">
                <c:v>2021 Abril</c:v>
              </c:pt>
              <c:pt idx="40">
                <c:v>2021 Mayo</c:v>
              </c:pt>
              <c:pt idx="41">
                <c:v>2021 Junio</c:v>
              </c:pt>
              <c:pt idx="42">
                <c:v>2021 Julio</c:v>
              </c:pt>
              <c:pt idx="43">
                <c:v>2021 Agosto</c:v>
              </c:pt>
              <c:pt idx="44">
                <c:v>2021 Septiembre</c:v>
              </c:pt>
              <c:pt idx="45">
                <c:v>2021 Octubre</c:v>
              </c:pt>
              <c:pt idx="46">
                <c:v>2021 Noviembre</c:v>
              </c:pt>
              <c:pt idx="47">
                <c:v>2021 Diciembre</c:v>
              </c:pt>
              <c:pt idx="48">
                <c:v>2022 Enero</c:v>
              </c:pt>
              <c:pt idx="49">
                <c:v>2022 Febrero</c:v>
              </c:pt>
              <c:pt idx="50">
                <c:v>2022 Marzo</c:v>
              </c:pt>
              <c:pt idx="51">
                <c:v>2022 Abril</c:v>
              </c:pt>
              <c:pt idx="52">
                <c:v>2022 Mayo</c:v>
              </c:pt>
              <c:pt idx="53">
                <c:v>2022 Junio</c:v>
              </c:pt>
              <c:pt idx="54">
                <c:v>2022 Julio</c:v>
              </c:pt>
              <c:pt idx="55">
                <c:v>2022 Agosto</c:v>
              </c:pt>
              <c:pt idx="56">
                <c:v>2022 Septiembre</c:v>
              </c:pt>
              <c:pt idx="57">
                <c:v>2022 Octubre</c:v>
              </c:pt>
              <c:pt idx="58">
                <c:v>2022 Noviembre</c:v>
              </c:pt>
              <c:pt idx="59">
                <c:v>2022 Diciembre</c:v>
              </c:pt>
              <c:pt idx="60">
                <c:v>2023 Enero</c:v>
              </c:pt>
              <c:pt idx="61">
                <c:v>2023 Febrero</c:v>
              </c:pt>
              <c:pt idx="62">
                <c:v>2023 Marzo</c:v>
              </c:pt>
            </c:strLit>
          </c:cat>
          <c:val>
            <c:numLit>
              <c:formatCode>General</c:formatCode>
              <c:ptCount val="63"/>
              <c:pt idx="0">
                <c:v>6.2933926924759451E-2</c:v>
              </c:pt>
              <c:pt idx="1">
                <c:v>6.3015362514989418E-2</c:v>
              </c:pt>
              <c:pt idx="2">
                <c:v>6.3163593117657624E-2</c:v>
              </c:pt>
              <c:pt idx="3">
                <c:v>6.1674374640313716E-2</c:v>
              </c:pt>
              <c:pt idx="4">
                <c:v>6.0937207055575426E-2</c:v>
              </c:pt>
              <c:pt idx="5">
                <c:v>6.0412996245941576E-2</c:v>
              </c:pt>
              <c:pt idx="6">
                <c:v>6.110643883657349E-2</c:v>
              </c:pt>
              <c:pt idx="7">
                <c:v>6.0590792341586965E-2</c:v>
              </c:pt>
              <c:pt idx="8">
                <c:v>6.0016125293587137E-2</c:v>
              </c:pt>
              <c:pt idx="9">
                <c:v>5.980075068103944E-2</c:v>
              </c:pt>
              <c:pt idx="10">
                <c:v>5.9423014585093296E-2</c:v>
              </c:pt>
              <c:pt idx="11">
                <c:v>6.0247070229374089E-2</c:v>
              </c:pt>
              <c:pt idx="12">
                <c:v>6.1684620541800628E-2</c:v>
              </c:pt>
              <c:pt idx="13">
                <c:v>6.202403856519241E-2</c:v>
              </c:pt>
              <c:pt idx="14">
                <c:v>6.2566353255355076E-2</c:v>
              </c:pt>
              <c:pt idx="15">
                <c:v>6.1446917608619429E-2</c:v>
              </c:pt>
              <c:pt idx="16">
                <c:v>6.2770041613867067E-2</c:v>
              </c:pt>
              <c:pt idx="17">
                <c:v>6.3450441874328536E-2</c:v>
              </c:pt>
              <c:pt idx="18">
                <c:v>6.4298340886633873E-2</c:v>
              </c:pt>
              <c:pt idx="19">
                <c:v>6.5141205451279743E-2</c:v>
              </c:pt>
              <c:pt idx="20">
                <c:v>6.7480420346656203E-2</c:v>
              </c:pt>
              <c:pt idx="21">
                <c:v>7.1638299820573584E-2</c:v>
              </c:pt>
              <c:pt idx="22">
                <c:v>7.7184710587249322E-2</c:v>
              </c:pt>
              <c:pt idx="23">
                <c:v>9.7835689908061033E-2</c:v>
              </c:pt>
              <c:pt idx="24">
                <c:v>0.10703821064883803</c:v>
              </c:pt>
              <c:pt idx="25">
                <c:v>0.11212391642062181</c:v>
              </c:pt>
              <c:pt idx="26">
                <c:v>0.11536050731019142</c:v>
              </c:pt>
              <c:pt idx="27">
                <c:v>0.11940737063929616</c:v>
              </c:pt>
              <c:pt idx="28">
                <c:v>0.12229239777500057</c:v>
              </c:pt>
              <c:pt idx="29">
                <c:v>0.12493221195745094</c:v>
              </c:pt>
              <c:pt idx="30">
                <c:v>0.12585438445376496</c:v>
              </c:pt>
              <c:pt idx="31">
                <c:v>0.12716774317970189</c:v>
              </c:pt>
              <c:pt idx="32">
                <c:v>0.12837884802016086</c:v>
              </c:pt>
              <c:pt idx="33">
                <c:v>0.12999483922141555</c:v>
              </c:pt>
              <c:pt idx="34">
                <c:v>0.13135424495762513</c:v>
              </c:pt>
              <c:pt idx="35">
                <c:v>0.13323370927851563</c:v>
              </c:pt>
              <c:pt idx="36">
                <c:v>0.13647210028858506</c:v>
              </c:pt>
              <c:pt idx="37">
                <c:v>0.13897586473101525</c:v>
              </c:pt>
              <c:pt idx="38">
                <c:v>0.13995034096954945</c:v>
              </c:pt>
              <c:pt idx="39">
                <c:v>0.14235163178314456</c:v>
              </c:pt>
              <c:pt idx="40">
                <c:v>0.14413848800101189</c:v>
              </c:pt>
              <c:pt idx="41">
                <c:v>0.14532963629816115</c:v>
              </c:pt>
              <c:pt idx="42">
                <c:v>0.14407608636901786</c:v>
              </c:pt>
              <c:pt idx="43">
                <c:v>0.14546689708457103</c:v>
              </c:pt>
              <c:pt idx="44">
                <c:v>0.14522828272141136</c:v>
              </c:pt>
              <c:pt idx="45">
                <c:v>0.14616988611586695</c:v>
              </c:pt>
              <c:pt idx="46">
                <c:v>0.14490057520124505</c:v>
              </c:pt>
              <c:pt idx="47">
                <c:v>0.14600987791177503</c:v>
              </c:pt>
              <c:pt idx="48">
                <c:v>0.14822831210346379</c:v>
              </c:pt>
              <c:pt idx="49">
                <c:v>0.15024801026790502</c:v>
              </c:pt>
              <c:pt idx="50">
                <c:v>0.15080873643625239</c:v>
              </c:pt>
              <c:pt idx="51">
                <c:v>0.15368512589095776</c:v>
              </c:pt>
              <c:pt idx="52">
                <c:v>0.1547296502290747</c:v>
              </c:pt>
              <c:pt idx="53">
                <c:v>0.15586461430339718</c:v>
              </c:pt>
              <c:pt idx="54">
                <c:v>0.15629647154114051</c:v>
              </c:pt>
              <c:pt idx="55">
                <c:v>0.15809448820173946</c:v>
              </c:pt>
              <c:pt idx="56">
                <c:v>0.15762791947786073</c:v>
              </c:pt>
              <c:pt idx="57">
                <c:v>0.15904624492184552</c:v>
              </c:pt>
              <c:pt idx="58">
                <c:v>0.15793826859421958</c:v>
              </c:pt>
              <c:pt idx="59">
                <c:v>0.16021564869670682</c:v>
              </c:pt>
              <c:pt idx="60">
                <c:v>0.16080211397124081</c:v>
              </c:pt>
              <c:pt idx="61">
                <c:v>0.16497427222451652</c:v>
              </c:pt>
              <c:pt idx="62">
                <c:v>0.16421394995889585</c:v>
              </c:pt>
            </c:numLit>
          </c:val>
          <c:smooth val="0"/>
          <c:extLst>
            <c:ext xmlns:c16="http://schemas.microsoft.com/office/drawing/2014/chart" uri="{C3380CC4-5D6E-409C-BE32-E72D297353CC}">
              <c16:uniqueId val="{0000000A-9FA1-4F9E-AE20-DBB8F34B6564}"/>
            </c:ext>
          </c:extLst>
        </c:ser>
        <c:ser>
          <c:idx val="2"/>
          <c:order val="2"/>
          <c:tx>
            <c:v>Nacional: Cartera en prórroga</c:v>
          </c:tx>
          <c:spPr>
            <a:ln w="28575" cap="rnd">
              <a:solidFill>
                <a:srgbClr val="95682B"/>
              </a:solidFill>
              <a:prstDash val="sysDot"/>
              <a:round/>
            </a:ln>
            <a:effectLst/>
          </c:spPr>
          <c:marker>
            <c:symbol val="none"/>
          </c:marker>
          <c:dLbls>
            <c:dLbl>
              <c:idx val="62"/>
              <c:layout>
                <c:manualLayout>
                  <c:x val="-1.0639699415675868E-16"/>
                  <c:y val="-8.27291296804264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FA1-4F9E-AE20-DBB8F34B656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3"/>
              <c:pt idx="0">
                <c:v>2018 Enero</c:v>
              </c:pt>
              <c:pt idx="1">
                <c:v>2018 Febrero</c:v>
              </c:pt>
              <c:pt idx="2">
                <c:v>2018 Marzo</c:v>
              </c:pt>
              <c:pt idx="3">
                <c:v>2018 Abril</c:v>
              </c:pt>
              <c:pt idx="4">
                <c:v>2018 Mayo</c:v>
              </c:pt>
              <c:pt idx="5">
                <c:v>2018 Junio</c:v>
              </c:pt>
              <c:pt idx="6">
                <c:v>2018 Julio</c:v>
              </c:pt>
              <c:pt idx="7">
                <c:v>2018 Agosto</c:v>
              </c:pt>
              <c:pt idx="8">
                <c:v>2018 Septiembre</c:v>
              </c:pt>
              <c:pt idx="9">
                <c:v>2018 Octubre</c:v>
              </c:pt>
              <c:pt idx="10">
                <c:v>2018 Noviembre</c:v>
              </c:pt>
              <c:pt idx="11">
                <c:v>2018 Diciembre</c:v>
              </c:pt>
              <c:pt idx="12">
                <c:v>2019 Enero</c:v>
              </c:pt>
              <c:pt idx="13">
                <c:v>2019 Febrero</c:v>
              </c:pt>
              <c:pt idx="14">
                <c:v>2019 Marzo</c:v>
              </c:pt>
              <c:pt idx="15">
                <c:v>2019 Abril</c:v>
              </c:pt>
              <c:pt idx="16">
                <c:v>2019 Mayo</c:v>
              </c:pt>
              <c:pt idx="17">
                <c:v>2019 Junio</c:v>
              </c:pt>
              <c:pt idx="18">
                <c:v>2019 Julio</c:v>
              </c:pt>
              <c:pt idx="19">
                <c:v>2019 Agosto</c:v>
              </c:pt>
              <c:pt idx="20">
                <c:v>2019 Septiembre</c:v>
              </c:pt>
              <c:pt idx="21">
                <c:v>2019 Octubre</c:v>
              </c:pt>
              <c:pt idx="22">
                <c:v>2019 Noviembre</c:v>
              </c:pt>
              <c:pt idx="23">
                <c:v>2019 Diciembre</c:v>
              </c:pt>
              <c:pt idx="24">
                <c:v>2020 Enero</c:v>
              </c:pt>
              <c:pt idx="25">
                <c:v>2020 Febrero</c:v>
              </c:pt>
              <c:pt idx="26">
                <c:v>2020 Marzo</c:v>
              </c:pt>
              <c:pt idx="27">
                <c:v>2020 Abril</c:v>
              </c:pt>
              <c:pt idx="28">
                <c:v>2020 Mayo</c:v>
              </c:pt>
              <c:pt idx="29">
                <c:v>2020 Junio</c:v>
              </c:pt>
              <c:pt idx="30">
                <c:v>2020 Julio</c:v>
              </c:pt>
              <c:pt idx="31">
                <c:v>2020 Agosto</c:v>
              </c:pt>
              <c:pt idx="32">
                <c:v>2020 Septiembre</c:v>
              </c:pt>
              <c:pt idx="33">
                <c:v>2020 Octubre</c:v>
              </c:pt>
              <c:pt idx="34">
                <c:v>2020 Noviembre</c:v>
              </c:pt>
              <c:pt idx="35">
                <c:v>2020 Diciembre</c:v>
              </c:pt>
              <c:pt idx="36">
                <c:v>2021 Enero</c:v>
              </c:pt>
              <c:pt idx="37">
                <c:v>2021 Febrero</c:v>
              </c:pt>
              <c:pt idx="38">
                <c:v>2021 Marzo</c:v>
              </c:pt>
              <c:pt idx="39">
                <c:v>2021 Abril</c:v>
              </c:pt>
              <c:pt idx="40">
                <c:v>2021 Mayo</c:v>
              </c:pt>
              <c:pt idx="41">
                <c:v>2021 Junio</c:v>
              </c:pt>
              <c:pt idx="42">
                <c:v>2021 Julio</c:v>
              </c:pt>
              <c:pt idx="43">
                <c:v>2021 Agosto</c:v>
              </c:pt>
              <c:pt idx="44">
                <c:v>2021 Septiembre</c:v>
              </c:pt>
              <c:pt idx="45">
                <c:v>2021 Octubre</c:v>
              </c:pt>
              <c:pt idx="46">
                <c:v>2021 Noviembre</c:v>
              </c:pt>
              <c:pt idx="47">
                <c:v>2021 Diciembre</c:v>
              </c:pt>
              <c:pt idx="48">
                <c:v>2022 Enero</c:v>
              </c:pt>
              <c:pt idx="49">
                <c:v>2022 Febrero</c:v>
              </c:pt>
              <c:pt idx="50">
                <c:v>2022 Marzo</c:v>
              </c:pt>
              <c:pt idx="51">
                <c:v>2022 Abril</c:v>
              </c:pt>
              <c:pt idx="52">
                <c:v>2022 Mayo</c:v>
              </c:pt>
              <c:pt idx="53">
                <c:v>2022 Junio</c:v>
              </c:pt>
              <c:pt idx="54">
                <c:v>2022 Julio</c:v>
              </c:pt>
              <c:pt idx="55">
                <c:v>2022 Agosto</c:v>
              </c:pt>
              <c:pt idx="56">
                <c:v>2022 Septiembre</c:v>
              </c:pt>
              <c:pt idx="57">
                <c:v>2022 Octubre</c:v>
              </c:pt>
              <c:pt idx="58">
                <c:v>2022 Noviembre</c:v>
              </c:pt>
              <c:pt idx="59">
                <c:v>2022 Diciembre</c:v>
              </c:pt>
              <c:pt idx="60">
                <c:v>2023 Enero</c:v>
              </c:pt>
              <c:pt idx="61">
                <c:v>2023 Febrero</c:v>
              </c:pt>
              <c:pt idx="62">
                <c:v>2023 Marzo</c:v>
              </c:pt>
            </c:strLit>
          </c:cat>
          <c:val>
            <c:numLit>
              <c:formatCode>General</c:formatCode>
              <c:ptCount val="63"/>
              <c:pt idx="0">
                <c:v>4.1908600566468536E-2</c:v>
              </c:pt>
              <c:pt idx="1">
                <c:v>4.045763443320028E-2</c:v>
              </c:pt>
              <c:pt idx="2">
                <c:v>4.1670444039278311E-2</c:v>
              </c:pt>
              <c:pt idx="3">
                <c:v>4.0039163836293974E-2</c:v>
              </c:pt>
              <c:pt idx="4">
                <c:v>4.1084838036470894E-2</c:v>
              </c:pt>
              <c:pt idx="5">
                <c:v>3.7251339258620939E-2</c:v>
              </c:pt>
              <c:pt idx="6">
                <c:v>3.9485004622921302E-2</c:v>
              </c:pt>
              <c:pt idx="7">
                <c:v>3.5052231531424317E-2</c:v>
              </c:pt>
              <c:pt idx="8">
                <c:v>3.6959832375328759E-2</c:v>
              </c:pt>
              <c:pt idx="9">
                <c:v>3.3415183491260964E-2</c:v>
              </c:pt>
              <c:pt idx="10">
                <c:v>3.269898032993105E-2</c:v>
              </c:pt>
              <c:pt idx="11">
                <c:v>2.9485438912324746E-2</c:v>
              </c:pt>
              <c:pt idx="12">
                <c:v>3.8346023777673439E-2</c:v>
              </c:pt>
              <c:pt idx="13">
                <c:v>3.3177910565851919E-2</c:v>
              </c:pt>
              <c:pt idx="14">
                <c:v>3.4425613970336465E-2</c:v>
              </c:pt>
              <c:pt idx="15">
                <c:v>3.233458188127282E-2</c:v>
              </c:pt>
              <c:pt idx="16">
                <c:v>3.4555412576495921E-2</c:v>
              </c:pt>
              <c:pt idx="17">
                <c:v>3.3133171722488496E-2</c:v>
              </c:pt>
              <c:pt idx="18">
                <c:v>3.6442472099498392E-2</c:v>
              </c:pt>
              <c:pt idx="19">
                <c:v>3.5708040014824707E-2</c:v>
              </c:pt>
              <c:pt idx="20">
                <c:v>3.8629680895040666E-2</c:v>
              </c:pt>
              <c:pt idx="21">
                <c:v>3.6132368843057261E-2</c:v>
              </c:pt>
              <c:pt idx="22">
                <c:v>4.7941964336866309E-2</c:v>
              </c:pt>
              <c:pt idx="23">
                <c:v>3.7390053101261096E-2</c:v>
              </c:pt>
              <c:pt idx="24">
                <c:v>4.4919010750206032E-2</c:v>
              </c:pt>
              <c:pt idx="25">
                <c:v>4.0529445304394437E-2</c:v>
              </c:pt>
              <c:pt idx="26">
                <c:v>3.7854973297316206E-2</c:v>
              </c:pt>
              <c:pt idx="27">
                <c:v>4.4668014207687359E-2</c:v>
              </c:pt>
              <c:pt idx="28">
                <c:v>6.4602585520551217E-2</c:v>
              </c:pt>
              <c:pt idx="29">
                <c:v>5.3601777782284497E-2</c:v>
              </c:pt>
              <c:pt idx="30">
                <c:v>5.8574803340557063E-2</c:v>
              </c:pt>
              <c:pt idx="31">
                <c:v>4.0085754659612345E-2</c:v>
              </c:pt>
              <c:pt idx="32">
                <c:v>5.4417987253325945E-2</c:v>
              </c:pt>
              <c:pt idx="33">
                <c:v>3.9015694609885562E-2</c:v>
              </c:pt>
              <c:pt idx="34">
                <c:v>5.6099816642968398E-2</c:v>
              </c:pt>
              <c:pt idx="35">
                <c:v>5.3039713624676153E-2</c:v>
              </c:pt>
              <c:pt idx="36">
                <c:v>6.6834523488522229E-2</c:v>
              </c:pt>
              <c:pt idx="37">
                <c:v>6.7884006749311304E-2</c:v>
              </c:pt>
              <c:pt idx="38">
                <c:v>7.1208634898172488E-2</c:v>
              </c:pt>
              <c:pt idx="39">
                <c:v>4.9322279526174816E-2</c:v>
              </c:pt>
              <c:pt idx="40">
                <c:v>5.300748200854339E-2</c:v>
              </c:pt>
              <c:pt idx="41">
                <c:v>3.9179293128660538E-2</c:v>
              </c:pt>
              <c:pt idx="42">
                <c:v>4.818131164294661E-2</c:v>
              </c:pt>
              <c:pt idx="43">
                <c:v>3.6853815095306608E-2</c:v>
              </c:pt>
              <c:pt idx="44">
                <c:v>4.3320422460700912E-2</c:v>
              </c:pt>
              <c:pt idx="45">
                <c:v>3.5290075541425887E-2</c:v>
              </c:pt>
              <c:pt idx="46">
                <c:v>4.4361957061377751E-2</c:v>
              </c:pt>
              <c:pt idx="47">
                <c:v>3.4053092654728404E-2</c:v>
              </c:pt>
              <c:pt idx="48">
                <c:v>4.1952144183965416E-2</c:v>
              </c:pt>
              <c:pt idx="49">
                <c:v>3.4173665452440993E-2</c:v>
              </c:pt>
              <c:pt idx="50">
                <c:v>3.9905989492006688E-2</c:v>
              </c:pt>
              <c:pt idx="51">
                <c:v>3.2482893792538083E-2</c:v>
              </c:pt>
              <c:pt idx="52">
                <c:v>3.9412352899691014E-2</c:v>
              </c:pt>
              <c:pt idx="53">
                <c:v>3.4663325240432738E-2</c:v>
              </c:pt>
              <c:pt idx="54">
                <c:v>4.1510399979741958E-2</c:v>
              </c:pt>
              <c:pt idx="55">
                <c:v>3.3600873378454119E-2</c:v>
              </c:pt>
              <c:pt idx="56">
                <c:v>3.7831611058409265E-2</c:v>
              </c:pt>
              <c:pt idx="57">
                <c:v>3.1967861608754464E-2</c:v>
              </c:pt>
              <c:pt idx="58">
                <c:v>4.0523942639033778E-2</c:v>
              </c:pt>
              <c:pt idx="59">
                <c:v>3.2463665794267543E-2</c:v>
              </c:pt>
              <c:pt idx="60">
                <c:v>3.5686285870838476E-2</c:v>
              </c:pt>
              <c:pt idx="61">
                <c:v>3.0936174171431876E-2</c:v>
              </c:pt>
              <c:pt idx="62">
                <c:v>3.3188572267150898E-2</c:v>
              </c:pt>
            </c:numLit>
          </c:val>
          <c:smooth val="0"/>
          <c:extLst>
            <c:ext xmlns:c16="http://schemas.microsoft.com/office/drawing/2014/chart" uri="{C3380CC4-5D6E-409C-BE32-E72D297353CC}">
              <c16:uniqueId val="{0000000C-9FA1-4F9E-AE20-DBB8F34B6564}"/>
            </c:ext>
          </c:extLst>
        </c:ser>
        <c:ser>
          <c:idx val="3"/>
          <c:order val="3"/>
          <c:tx>
            <c:v>Nacional: Cartera vencida</c:v>
          </c:tx>
          <c:spPr>
            <a:ln w="28575" cap="rnd">
              <a:solidFill>
                <a:srgbClr val="95682B"/>
              </a:solidFill>
              <a:round/>
            </a:ln>
            <a:effectLst/>
          </c:spPr>
          <c:marker>
            <c:symbol val="none"/>
          </c:marker>
          <c:dLbls>
            <c:dLbl>
              <c:idx val="6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FA1-4F9E-AE20-DBB8F34B656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3"/>
              <c:pt idx="0">
                <c:v>2018 Enero</c:v>
              </c:pt>
              <c:pt idx="1">
                <c:v>2018 Febrero</c:v>
              </c:pt>
              <c:pt idx="2">
                <c:v>2018 Marzo</c:v>
              </c:pt>
              <c:pt idx="3">
                <c:v>2018 Abril</c:v>
              </c:pt>
              <c:pt idx="4">
                <c:v>2018 Mayo</c:v>
              </c:pt>
              <c:pt idx="5">
                <c:v>2018 Junio</c:v>
              </c:pt>
              <c:pt idx="6">
                <c:v>2018 Julio</c:v>
              </c:pt>
              <c:pt idx="7">
                <c:v>2018 Agosto</c:v>
              </c:pt>
              <c:pt idx="8">
                <c:v>2018 Septiembre</c:v>
              </c:pt>
              <c:pt idx="9">
                <c:v>2018 Octubre</c:v>
              </c:pt>
              <c:pt idx="10">
                <c:v>2018 Noviembre</c:v>
              </c:pt>
              <c:pt idx="11">
                <c:v>2018 Diciembre</c:v>
              </c:pt>
              <c:pt idx="12">
                <c:v>2019 Enero</c:v>
              </c:pt>
              <c:pt idx="13">
                <c:v>2019 Febrero</c:v>
              </c:pt>
              <c:pt idx="14">
                <c:v>2019 Marzo</c:v>
              </c:pt>
              <c:pt idx="15">
                <c:v>2019 Abril</c:v>
              </c:pt>
              <c:pt idx="16">
                <c:v>2019 Mayo</c:v>
              </c:pt>
              <c:pt idx="17">
                <c:v>2019 Junio</c:v>
              </c:pt>
              <c:pt idx="18">
                <c:v>2019 Julio</c:v>
              </c:pt>
              <c:pt idx="19">
                <c:v>2019 Agosto</c:v>
              </c:pt>
              <c:pt idx="20">
                <c:v>2019 Septiembre</c:v>
              </c:pt>
              <c:pt idx="21">
                <c:v>2019 Octubre</c:v>
              </c:pt>
              <c:pt idx="22">
                <c:v>2019 Noviembre</c:v>
              </c:pt>
              <c:pt idx="23">
                <c:v>2019 Diciembre</c:v>
              </c:pt>
              <c:pt idx="24">
                <c:v>2020 Enero</c:v>
              </c:pt>
              <c:pt idx="25">
                <c:v>2020 Febrero</c:v>
              </c:pt>
              <c:pt idx="26">
                <c:v>2020 Marzo</c:v>
              </c:pt>
              <c:pt idx="27">
                <c:v>2020 Abril</c:v>
              </c:pt>
              <c:pt idx="28">
                <c:v>2020 Mayo</c:v>
              </c:pt>
              <c:pt idx="29">
                <c:v>2020 Junio</c:v>
              </c:pt>
              <c:pt idx="30">
                <c:v>2020 Julio</c:v>
              </c:pt>
              <c:pt idx="31">
                <c:v>2020 Agosto</c:v>
              </c:pt>
              <c:pt idx="32">
                <c:v>2020 Septiembre</c:v>
              </c:pt>
              <c:pt idx="33">
                <c:v>2020 Octubre</c:v>
              </c:pt>
              <c:pt idx="34">
                <c:v>2020 Noviembre</c:v>
              </c:pt>
              <c:pt idx="35">
                <c:v>2020 Diciembre</c:v>
              </c:pt>
              <c:pt idx="36">
                <c:v>2021 Enero</c:v>
              </c:pt>
              <c:pt idx="37">
                <c:v>2021 Febrero</c:v>
              </c:pt>
              <c:pt idx="38">
                <c:v>2021 Marzo</c:v>
              </c:pt>
              <c:pt idx="39">
                <c:v>2021 Abril</c:v>
              </c:pt>
              <c:pt idx="40">
                <c:v>2021 Mayo</c:v>
              </c:pt>
              <c:pt idx="41">
                <c:v>2021 Junio</c:v>
              </c:pt>
              <c:pt idx="42">
                <c:v>2021 Julio</c:v>
              </c:pt>
              <c:pt idx="43">
                <c:v>2021 Agosto</c:v>
              </c:pt>
              <c:pt idx="44">
                <c:v>2021 Septiembre</c:v>
              </c:pt>
              <c:pt idx="45">
                <c:v>2021 Octubre</c:v>
              </c:pt>
              <c:pt idx="46">
                <c:v>2021 Noviembre</c:v>
              </c:pt>
              <c:pt idx="47">
                <c:v>2021 Diciembre</c:v>
              </c:pt>
              <c:pt idx="48">
                <c:v>2022 Enero</c:v>
              </c:pt>
              <c:pt idx="49">
                <c:v>2022 Febrero</c:v>
              </c:pt>
              <c:pt idx="50">
                <c:v>2022 Marzo</c:v>
              </c:pt>
              <c:pt idx="51">
                <c:v>2022 Abril</c:v>
              </c:pt>
              <c:pt idx="52">
                <c:v>2022 Mayo</c:v>
              </c:pt>
              <c:pt idx="53">
                <c:v>2022 Junio</c:v>
              </c:pt>
              <c:pt idx="54">
                <c:v>2022 Julio</c:v>
              </c:pt>
              <c:pt idx="55">
                <c:v>2022 Agosto</c:v>
              </c:pt>
              <c:pt idx="56">
                <c:v>2022 Septiembre</c:v>
              </c:pt>
              <c:pt idx="57">
                <c:v>2022 Octubre</c:v>
              </c:pt>
              <c:pt idx="58">
                <c:v>2022 Noviembre</c:v>
              </c:pt>
              <c:pt idx="59">
                <c:v>2022 Diciembre</c:v>
              </c:pt>
              <c:pt idx="60">
                <c:v>2023 Enero</c:v>
              </c:pt>
              <c:pt idx="61">
                <c:v>2023 Febrero</c:v>
              </c:pt>
              <c:pt idx="62">
                <c:v>2023 Marzo</c:v>
              </c:pt>
            </c:strLit>
          </c:cat>
          <c:val>
            <c:numLit>
              <c:formatCode>General</c:formatCode>
              <c:ptCount val="63"/>
              <c:pt idx="0">
                <c:v>7.8838823001645075E-2</c:v>
              </c:pt>
              <c:pt idx="1">
                <c:v>7.9049442966268535E-2</c:v>
              </c:pt>
              <c:pt idx="2">
                <c:v>8.0009644694729959E-2</c:v>
              </c:pt>
              <c:pt idx="3">
                <c:v>7.946316528403452E-2</c:v>
              </c:pt>
              <c:pt idx="4">
                <c:v>7.8645026380104857E-2</c:v>
              </c:pt>
              <c:pt idx="5">
                <c:v>7.7700474291856975E-2</c:v>
              </c:pt>
              <c:pt idx="6">
                <c:v>7.7557381471072398E-2</c:v>
              </c:pt>
              <c:pt idx="7">
                <c:v>7.6611551239286521E-2</c:v>
              </c:pt>
              <c:pt idx="8">
                <c:v>7.6277738996861924E-2</c:v>
              </c:pt>
              <c:pt idx="9">
                <c:v>7.6164106746489699E-2</c:v>
              </c:pt>
              <c:pt idx="10">
                <c:v>7.5975510609979188E-2</c:v>
              </c:pt>
              <c:pt idx="11">
                <c:v>7.5783729081586121E-2</c:v>
              </c:pt>
              <c:pt idx="12">
                <c:v>7.699560077352445E-2</c:v>
              </c:pt>
              <c:pt idx="13">
                <c:v>7.6914850574331672E-2</c:v>
              </c:pt>
              <c:pt idx="14">
                <c:v>7.7220714023111106E-2</c:v>
              </c:pt>
              <c:pt idx="15">
                <c:v>7.7188017406474463E-2</c:v>
              </c:pt>
              <c:pt idx="16">
                <c:v>7.8254181047467647E-2</c:v>
              </c:pt>
              <c:pt idx="17">
                <c:v>7.8186505196954373E-2</c:v>
              </c:pt>
              <c:pt idx="18">
                <c:v>7.8440036039788705E-2</c:v>
              </c:pt>
              <c:pt idx="19">
                <c:v>7.8821348570396299E-2</c:v>
              </c:pt>
              <c:pt idx="20">
                <c:v>8.0757780900566484E-2</c:v>
              </c:pt>
              <c:pt idx="21">
                <c:v>8.5576751265161913E-2</c:v>
              </c:pt>
              <c:pt idx="22">
                <c:v>9.2256082538805212E-2</c:v>
              </c:pt>
              <c:pt idx="23">
                <c:v>0.11689497138863619</c:v>
              </c:pt>
              <c:pt idx="24">
                <c:v>0.12760889315478124</c:v>
              </c:pt>
              <c:pt idx="25">
                <c:v>0.1339019421336026</c:v>
              </c:pt>
              <c:pt idx="26">
                <c:v>0.13788089784138308</c:v>
              </c:pt>
              <c:pt idx="27">
                <c:v>0.14285723981673676</c:v>
              </c:pt>
              <c:pt idx="28">
                <c:v>0.14630507796333814</c:v>
              </c:pt>
              <c:pt idx="29">
                <c:v>0.14928476222702736</c:v>
              </c:pt>
              <c:pt idx="30">
                <c:v>0.15113912866114548</c:v>
              </c:pt>
              <c:pt idx="31">
                <c:v>0.15287797197849309</c:v>
              </c:pt>
              <c:pt idx="32">
                <c:v>0.15418725384274212</c:v>
              </c:pt>
              <c:pt idx="33">
                <c:v>0.15624547182727491</c:v>
              </c:pt>
              <c:pt idx="34">
                <c:v>0.15830099499295511</c:v>
              </c:pt>
              <c:pt idx="35">
                <c:v>0.15997891853743451</c:v>
              </c:pt>
              <c:pt idx="36">
                <c:v>0.16401720048668958</c:v>
              </c:pt>
              <c:pt idx="37">
                <c:v>0.16663575368851871</c:v>
              </c:pt>
              <c:pt idx="38">
                <c:v>0.1673554829535065</c:v>
              </c:pt>
              <c:pt idx="39">
                <c:v>0.16991521222450953</c:v>
              </c:pt>
              <c:pt idx="40">
                <c:v>0.17104496589193238</c:v>
              </c:pt>
              <c:pt idx="41">
                <c:v>0.17227064155611621</c:v>
              </c:pt>
              <c:pt idx="42">
                <c:v>0.17075570933695286</c:v>
              </c:pt>
              <c:pt idx="43">
                <c:v>0.17169394662862253</c:v>
              </c:pt>
              <c:pt idx="44">
                <c:v>0.17120702491378825</c:v>
              </c:pt>
              <c:pt idx="45">
                <c:v>0.17159309065821016</c:v>
              </c:pt>
              <c:pt idx="46">
                <c:v>0.16972002812876569</c:v>
              </c:pt>
              <c:pt idx="47">
                <c:v>0.16987781537282684</c:v>
              </c:pt>
              <c:pt idx="48">
                <c:v>0.17251876985475412</c:v>
              </c:pt>
              <c:pt idx="49">
                <c:v>0.17429460481217657</c:v>
              </c:pt>
              <c:pt idx="50">
                <c:v>0.17416098116396331</c:v>
              </c:pt>
              <c:pt idx="51">
                <c:v>0.17672388849792839</c:v>
              </c:pt>
              <c:pt idx="52">
                <c:v>0.17764171418304006</c:v>
              </c:pt>
              <c:pt idx="53">
                <c:v>0.17848552855952096</c:v>
              </c:pt>
              <c:pt idx="54">
                <c:v>0.17847215961489776</c:v>
              </c:pt>
              <c:pt idx="55">
                <c:v>0.17993154045581167</c:v>
              </c:pt>
              <c:pt idx="56">
                <c:v>0.17937748835586248</c:v>
              </c:pt>
              <c:pt idx="57">
                <c:v>0.18027966482978378</c:v>
              </c:pt>
              <c:pt idx="58">
                <c:v>0.17895034636644566</c:v>
              </c:pt>
              <c:pt idx="59">
                <c:v>0.1809359231099989</c:v>
              </c:pt>
              <c:pt idx="60">
                <c:v>0.18181556527516515</c:v>
              </c:pt>
              <c:pt idx="61">
                <c:v>0.18587702877927223</c:v>
              </c:pt>
              <c:pt idx="62">
                <c:v>0.18537544888208368</c:v>
              </c:pt>
            </c:numLit>
          </c:val>
          <c:smooth val="0"/>
          <c:extLst>
            <c:ext xmlns:c16="http://schemas.microsoft.com/office/drawing/2014/chart" uri="{C3380CC4-5D6E-409C-BE32-E72D297353CC}">
              <c16:uniqueId val="{0000000E-9FA1-4F9E-AE20-DBB8F34B6564}"/>
            </c:ext>
          </c:extLst>
        </c:ser>
        <c:dLbls>
          <c:showLegendKey val="0"/>
          <c:showVal val="0"/>
          <c:showCatName val="0"/>
          <c:showSerName val="0"/>
          <c:showPercent val="0"/>
          <c:showBubbleSize val="0"/>
        </c:dLbls>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layout>
        <c:manualLayout>
          <c:xMode val="edge"/>
          <c:yMode val="edge"/>
          <c:x val="8.9971063036337909E-2"/>
          <c:y val="0.86647936045579166"/>
          <c:w val="0.77808200791754367"/>
          <c:h val="0.1148972097210867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4F5C-4F51-9770-6A6130385A2B}"/>
              </c:ext>
            </c:extLst>
          </c:dPt>
          <c:dPt>
            <c:idx val="1"/>
            <c:invertIfNegative val="0"/>
            <c:bubble3D val="0"/>
            <c:spPr>
              <a:solidFill>
                <a:srgbClr val="7C878E"/>
              </a:solidFill>
              <a:ln>
                <a:noFill/>
              </a:ln>
              <a:effectLst/>
            </c:spPr>
            <c:extLst>
              <c:ext xmlns:c16="http://schemas.microsoft.com/office/drawing/2014/chart" uri="{C3380CC4-5D6E-409C-BE32-E72D297353CC}">
                <c16:uniqueId val="{00000003-4F5C-4F51-9770-6A6130385A2B}"/>
              </c:ext>
            </c:extLst>
          </c:dPt>
          <c:dPt>
            <c:idx val="4"/>
            <c:invertIfNegative val="0"/>
            <c:bubble3D val="0"/>
            <c:spPr>
              <a:solidFill>
                <a:srgbClr val="7C878E"/>
              </a:solidFill>
              <a:ln>
                <a:noFill/>
              </a:ln>
              <a:effectLst/>
            </c:spPr>
            <c:extLst>
              <c:ext xmlns:c16="http://schemas.microsoft.com/office/drawing/2014/chart" uri="{C3380CC4-5D6E-409C-BE32-E72D297353CC}">
                <c16:uniqueId val="{00000005-4F5C-4F51-9770-6A6130385A2B}"/>
              </c:ext>
            </c:extLst>
          </c:dPt>
          <c:dPt>
            <c:idx val="5"/>
            <c:invertIfNegative val="0"/>
            <c:bubble3D val="0"/>
            <c:spPr>
              <a:solidFill>
                <a:srgbClr val="7C878E"/>
              </a:solidFill>
              <a:ln>
                <a:noFill/>
              </a:ln>
              <a:effectLst/>
            </c:spPr>
            <c:extLst>
              <c:ext xmlns:c16="http://schemas.microsoft.com/office/drawing/2014/chart" uri="{C3380CC4-5D6E-409C-BE32-E72D297353CC}">
                <c16:uniqueId val="{00000007-4F5C-4F51-9770-6A6130385A2B}"/>
              </c:ext>
            </c:extLst>
          </c:dPt>
          <c:dPt>
            <c:idx val="8"/>
            <c:invertIfNegative val="0"/>
            <c:bubble3D val="0"/>
            <c:spPr>
              <a:solidFill>
                <a:srgbClr val="7C878E"/>
              </a:solidFill>
              <a:ln>
                <a:noFill/>
              </a:ln>
              <a:effectLst/>
            </c:spPr>
            <c:extLst>
              <c:ext xmlns:c16="http://schemas.microsoft.com/office/drawing/2014/chart" uri="{C3380CC4-5D6E-409C-BE32-E72D297353CC}">
                <c16:uniqueId val="{00000009-4F5C-4F51-9770-6A6130385A2B}"/>
              </c:ext>
            </c:extLst>
          </c:dPt>
          <c:dPt>
            <c:idx val="12"/>
            <c:invertIfNegative val="0"/>
            <c:bubble3D val="0"/>
            <c:spPr>
              <a:solidFill>
                <a:srgbClr val="7C878E"/>
              </a:solidFill>
              <a:ln>
                <a:noFill/>
              </a:ln>
              <a:effectLst/>
            </c:spPr>
            <c:extLst>
              <c:ext xmlns:c16="http://schemas.microsoft.com/office/drawing/2014/chart" uri="{C3380CC4-5D6E-409C-BE32-E72D297353CC}">
                <c16:uniqueId val="{0000000B-4F5C-4F51-9770-6A6130385A2B}"/>
              </c:ext>
            </c:extLst>
          </c:dPt>
          <c:dPt>
            <c:idx val="13"/>
            <c:invertIfNegative val="0"/>
            <c:bubble3D val="0"/>
            <c:spPr>
              <a:solidFill>
                <a:srgbClr val="7C878E"/>
              </a:solidFill>
              <a:ln>
                <a:noFill/>
              </a:ln>
              <a:effectLst/>
            </c:spPr>
            <c:extLst>
              <c:ext xmlns:c16="http://schemas.microsoft.com/office/drawing/2014/chart" uri="{C3380CC4-5D6E-409C-BE32-E72D297353CC}">
                <c16:uniqueId val="{0000000D-4F5C-4F51-9770-6A6130385A2B}"/>
              </c:ext>
            </c:extLst>
          </c:dPt>
          <c:dPt>
            <c:idx val="14"/>
            <c:invertIfNegative val="0"/>
            <c:bubble3D val="0"/>
            <c:spPr>
              <a:solidFill>
                <a:srgbClr val="7C878E"/>
              </a:solidFill>
              <a:ln>
                <a:noFill/>
              </a:ln>
              <a:effectLst/>
            </c:spPr>
            <c:extLst>
              <c:ext xmlns:c16="http://schemas.microsoft.com/office/drawing/2014/chart" uri="{C3380CC4-5D6E-409C-BE32-E72D297353CC}">
                <c16:uniqueId val="{0000000F-4F5C-4F51-9770-6A6130385A2B}"/>
              </c:ext>
            </c:extLst>
          </c:dPt>
          <c:dPt>
            <c:idx val="15"/>
            <c:invertIfNegative val="0"/>
            <c:bubble3D val="0"/>
            <c:spPr>
              <a:solidFill>
                <a:srgbClr val="7C878E"/>
              </a:solidFill>
              <a:ln>
                <a:noFill/>
              </a:ln>
              <a:effectLst/>
            </c:spPr>
            <c:extLst>
              <c:ext xmlns:c16="http://schemas.microsoft.com/office/drawing/2014/chart" uri="{C3380CC4-5D6E-409C-BE32-E72D297353CC}">
                <c16:uniqueId val="{00000011-4F5C-4F51-9770-6A6130385A2B}"/>
              </c:ext>
            </c:extLst>
          </c:dPt>
          <c:dPt>
            <c:idx val="16"/>
            <c:invertIfNegative val="0"/>
            <c:bubble3D val="0"/>
            <c:spPr>
              <a:solidFill>
                <a:srgbClr val="7C878E"/>
              </a:solidFill>
              <a:ln>
                <a:noFill/>
              </a:ln>
              <a:effectLst/>
            </c:spPr>
            <c:extLst>
              <c:ext xmlns:c16="http://schemas.microsoft.com/office/drawing/2014/chart" uri="{C3380CC4-5D6E-409C-BE32-E72D297353CC}">
                <c16:uniqueId val="{00000013-4F5C-4F51-9770-6A6130385A2B}"/>
              </c:ext>
            </c:extLst>
          </c:dPt>
          <c:dPt>
            <c:idx val="17"/>
            <c:invertIfNegative val="0"/>
            <c:bubble3D val="0"/>
            <c:spPr>
              <a:solidFill>
                <a:srgbClr val="7C878E"/>
              </a:solidFill>
              <a:ln>
                <a:noFill/>
              </a:ln>
              <a:effectLst/>
            </c:spPr>
            <c:extLst>
              <c:ext xmlns:c16="http://schemas.microsoft.com/office/drawing/2014/chart" uri="{C3380CC4-5D6E-409C-BE32-E72D297353CC}">
                <c16:uniqueId val="{00000015-4F5C-4F51-9770-6A6130385A2B}"/>
              </c:ext>
            </c:extLst>
          </c:dPt>
          <c:dPt>
            <c:idx val="19"/>
            <c:invertIfNegative val="0"/>
            <c:bubble3D val="0"/>
            <c:spPr>
              <a:solidFill>
                <a:srgbClr val="7C878E"/>
              </a:solidFill>
              <a:ln>
                <a:noFill/>
              </a:ln>
              <a:effectLst/>
            </c:spPr>
            <c:extLst>
              <c:ext xmlns:c16="http://schemas.microsoft.com/office/drawing/2014/chart" uri="{C3380CC4-5D6E-409C-BE32-E72D297353CC}">
                <c16:uniqueId val="{00000017-4F5C-4F51-9770-6A6130385A2B}"/>
              </c:ext>
            </c:extLst>
          </c:dPt>
          <c:dPt>
            <c:idx val="20"/>
            <c:invertIfNegative val="0"/>
            <c:bubble3D val="0"/>
            <c:spPr>
              <a:solidFill>
                <a:srgbClr val="7C878E"/>
              </a:solidFill>
              <a:ln>
                <a:noFill/>
              </a:ln>
              <a:effectLst/>
            </c:spPr>
            <c:extLst>
              <c:ext xmlns:c16="http://schemas.microsoft.com/office/drawing/2014/chart" uri="{C3380CC4-5D6E-409C-BE32-E72D297353CC}">
                <c16:uniqueId val="{00000019-4F5C-4F51-9770-6A6130385A2B}"/>
              </c:ext>
            </c:extLst>
          </c:dPt>
          <c:dPt>
            <c:idx val="22"/>
            <c:invertIfNegative val="0"/>
            <c:bubble3D val="0"/>
            <c:spPr>
              <a:solidFill>
                <a:srgbClr val="7C878E"/>
              </a:solidFill>
              <a:ln>
                <a:noFill/>
              </a:ln>
              <a:effectLst/>
            </c:spPr>
            <c:extLst>
              <c:ext xmlns:c16="http://schemas.microsoft.com/office/drawing/2014/chart" uri="{C3380CC4-5D6E-409C-BE32-E72D297353CC}">
                <c16:uniqueId val="{0000001B-4F5C-4F51-9770-6A6130385A2B}"/>
              </c:ext>
            </c:extLst>
          </c:dPt>
          <c:dPt>
            <c:idx val="25"/>
            <c:invertIfNegative val="0"/>
            <c:bubble3D val="0"/>
            <c:spPr>
              <a:solidFill>
                <a:srgbClr val="7C878E"/>
              </a:solidFill>
              <a:ln>
                <a:noFill/>
              </a:ln>
              <a:effectLst/>
            </c:spPr>
            <c:extLst>
              <c:ext xmlns:c16="http://schemas.microsoft.com/office/drawing/2014/chart" uri="{C3380CC4-5D6E-409C-BE32-E72D297353CC}">
                <c16:uniqueId val="{0000001D-4F5C-4F51-9770-6A6130385A2B}"/>
              </c:ext>
            </c:extLst>
          </c:dPt>
          <c:dPt>
            <c:idx val="26"/>
            <c:invertIfNegative val="0"/>
            <c:bubble3D val="0"/>
            <c:spPr>
              <a:solidFill>
                <a:srgbClr val="7C878E"/>
              </a:solidFill>
              <a:ln>
                <a:noFill/>
              </a:ln>
              <a:effectLst/>
            </c:spPr>
            <c:extLst>
              <c:ext xmlns:c16="http://schemas.microsoft.com/office/drawing/2014/chart" uri="{C3380CC4-5D6E-409C-BE32-E72D297353CC}">
                <c16:uniqueId val="{0000001F-4F5C-4F51-9770-6A6130385A2B}"/>
              </c:ext>
            </c:extLst>
          </c:dPt>
          <c:dPt>
            <c:idx val="28"/>
            <c:invertIfNegative val="0"/>
            <c:bubble3D val="0"/>
            <c:spPr>
              <a:solidFill>
                <a:srgbClr val="7C878E"/>
              </a:solidFill>
              <a:ln>
                <a:noFill/>
              </a:ln>
              <a:effectLst/>
            </c:spPr>
            <c:extLst>
              <c:ext xmlns:c16="http://schemas.microsoft.com/office/drawing/2014/chart" uri="{C3380CC4-5D6E-409C-BE32-E72D297353CC}">
                <c16:uniqueId val="{00000021-4F5C-4F51-9770-6A6130385A2B}"/>
              </c:ext>
            </c:extLst>
          </c:dPt>
          <c:dPt>
            <c:idx val="30"/>
            <c:invertIfNegative val="0"/>
            <c:bubble3D val="0"/>
            <c:spPr>
              <a:solidFill>
                <a:srgbClr val="7C878E"/>
              </a:solidFill>
              <a:ln>
                <a:noFill/>
              </a:ln>
              <a:effectLst/>
            </c:spPr>
            <c:extLst>
              <c:ext xmlns:c16="http://schemas.microsoft.com/office/drawing/2014/chart" uri="{C3380CC4-5D6E-409C-BE32-E72D297353CC}">
                <c16:uniqueId val="{00000023-4F5C-4F51-9770-6A6130385A2B}"/>
              </c:ext>
            </c:extLst>
          </c:dPt>
          <c:dPt>
            <c:idx val="31"/>
            <c:invertIfNegative val="0"/>
            <c:bubble3D val="0"/>
            <c:spPr>
              <a:solidFill>
                <a:srgbClr val="7C878E"/>
              </a:solidFill>
              <a:ln>
                <a:noFill/>
              </a:ln>
              <a:effectLst/>
            </c:spPr>
            <c:extLst>
              <c:ext xmlns:c16="http://schemas.microsoft.com/office/drawing/2014/chart" uri="{C3380CC4-5D6E-409C-BE32-E72D297353CC}">
                <c16:uniqueId val="{00000025-4F5C-4F51-9770-6A6130385A2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'F40'!$A$7:$A$39</c:f>
              <c:strCache>
                <c:ptCount val="33"/>
                <c:pt idx="0">
                  <c:v>Tabasco</c:v>
                </c:pt>
                <c:pt idx="1">
                  <c:v>Sonora</c:v>
                </c:pt>
                <c:pt idx="2">
                  <c:v>Guerrero</c:v>
                </c:pt>
                <c:pt idx="3">
                  <c:v>Veracruz</c:v>
                </c:pt>
                <c:pt idx="4">
                  <c:v>Tamaulipas</c:v>
                </c:pt>
                <c:pt idx="5">
                  <c:v>Ciudad de México</c:v>
                </c:pt>
                <c:pt idx="6">
                  <c:v>México</c:v>
                </c:pt>
                <c:pt idx="7">
                  <c:v>Oaxaca</c:v>
                </c:pt>
                <c:pt idx="8">
                  <c:v>Campeche</c:v>
                </c:pt>
                <c:pt idx="9">
                  <c:v>Morelos</c:v>
                </c:pt>
                <c:pt idx="10">
                  <c:v>Quintana Roo</c:v>
                </c:pt>
                <c:pt idx="11">
                  <c:v>Coahuila</c:v>
                </c:pt>
                <c:pt idx="12">
                  <c:v>Nacional</c:v>
                </c:pt>
                <c:pt idx="13">
                  <c:v>Puebla</c:v>
                </c:pt>
                <c:pt idx="14">
                  <c:v>Chiapas</c:v>
                </c:pt>
                <c:pt idx="15">
                  <c:v>Hidalgo</c:v>
                </c:pt>
                <c:pt idx="16">
                  <c:v>Baja California Sur</c:v>
                </c:pt>
                <c:pt idx="17">
                  <c:v>Yucatán</c:v>
                </c:pt>
                <c:pt idx="18">
                  <c:v>Durango</c:v>
                </c:pt>
                <c:pt idx="19">
                  <c:v>Tlaxcala</c:v>
                </c:pt>
                <c:pt idx="20">
                  <c:v>Nuevo León</c:v>
                </c:pt>
                <c:pt idx="21">
                  <c:v>Sinaloa</c:v>
                </c:pt>
                <c:pt idx="22">
                  <c:v>Michoacán</c:v>
                </c:pt>
                <c:pt idx="23">
                  <c:v>Colima</c:v>
                </c:pt>
                <c:pt idx="24">
                  <c:v>Baja California</c:v>
                </c:pt>
                <c:pt idx="25">
                  <c:v>Chihuahua</c:v>
                </c:pt>
                <c:pt idx="26">
                  <c:v>Jalisco</c:v>
                </c:pt>
                <c:pt idx="27">
                  <c:v>Nayarit</c:v>
                </c:pt>
                <c:pt idx="28">
                  <c:v>Guanajuato</c:v>
                </c:pt>
                <c:pt idx="29">
                  <c:v>Querétaro</c:v>
                </c:pt>
                <c:pt idx="30">
                  <c:v>Aguascalientes</c:v>
                </c:pt>
                <c:pt idx="31">
                  <c:v>San Luis Potosí</c:v>
                </c:pt>
                <c:pt idx="32">
                  <c:v>Zacatecas</c:v>
                </c:pt>
              </c:strCache>
            </c:strRef>
          </c:cat>
          <c:val>
            <c:numRef>
              <c:f>'F40'!$B$7:$B$39</c:f>
              <c:numCache>
                <c:formatCode>0.00%</c:formatCode>
                <c:ptCount val="33"/>
                <c:pt idx="0">
                  <c:v>0.28185837244763623</c:v>
                </c:pt>
                <c:pt idx="1">
                  <c:v>0.23472610236075944</c:v>
                </c:pt>
                <c:pt idx="2">
                  <c:v>0.23238206784592819</c:v>
                </c:pt>
                <c:pt idx="3">
                  <c:v>0.23009193232342953</c:v>
                </c:pt>
                <c:pt idx="4">
                  <c:v>0.21928439273048994</c:v>
                </c:pt>
                <c:pt idx="5">
                  <c:v>0.21923592422970417</c:v>
                </c:pt>
                <c:pt idx="6">
                  <c:v>0.21573368955913652</c:v>
                </c:pt>
                <c:pt idx="7">
                  <c:v>0.21468140628830235</c:v>
                </c:pt>
                <c:pt idx="8">
                  <c:v>0.20349675464869074</c:v>
                </c:pt>
                <c:pt idx="9">
                  <c:v>0.19888890645715862</c:v>
                </c:pt>
                <c:pt idx="10">
                  <c:v>0.19819631648875718</c:v>
                </c:pt>
                <c:pt idx="11">
                  <c:v>0.19505015288136068</c:v>
                </c:pt>
                <c:pt idx="12">
                  <c:v>0.18537544888208368</c:v>
                </c:pt>
                <c:pt idx="13">
                  <c:v>0.18456280876774822</c:v>
                </c:pt>
                <c:pt idx="14">
                  <c:v>0.18446753629599008</c:v>
                </c:pt>
                <c:pt idx="15">
                  <c:v>0.18350649727353116</c:v>
                </c:pt>
                <c:pt idx="16">
                  <c:v>0.18327093284262436</c:v>
                </c:pt>
                <c:pt idx="17">
                  <c:v>0.18170058669665129</c:v>
                </c:pt>
                <c:pt idx="18">
                  <c:v>0.18076236484523414</c:v>
                </c:pt>
                <c:pt idx="19">
                  <c:v>0.18048913971133643</c:v>
                </c:pt>
                <c:pt idx="20">
                  <c:v>0.17755879191212073</c:v>
                </c:pt>
                <c:pt idx="21">
                  <c:v>0.1747214098388282</c:v>
                </c:pt>
                <c:pt idx="22">
                  <c:v>0.16946778023131404</c:v>
                </c:pt>
                <c:pt idx="23">
                  <c:v>0.16792383108932879</c:v>
                </c:pt>
                <c:pt idx="24">
                  <c:v>0.1668624353329132</c:v>
                </c:pt>
                <c:pt idx="25">
                  <c:v>0.1658576149081222</c:v>
                </c:pt>
                <c:pt idx="26">
                  <c:v>0.16421394995889585</c:v>
                </c:pt>
                <c:pt idx="27">
                  <c:v>0.15705281690652914</c:v>
                </c:pt>
                <c:pt idx="28">
                  <c:v>0.15413535565833464</c:v>
                </c:pt>
                <c:pt idx="29">
                  <c:v>0.14033131529704379</c:v>
                </c:pt>
                <c:pt idx="30">
                  <c:v>0.13192824287376381</c:v>
                </c:pt>
                <c:pt idx="31">
                  <c:v>0.1223358494903581</c:v>
                </c:pt>
                <c:pt idx="32">
                  <c:v>0.11420281106974765</c:v>
                </c:pt>
              </c:numCache>
            </c:numRef>
          </c:val>
          <c:extLst>
            <c:ext xmlns:c16="http://schemas.microsoft.com/office/drawing/2014/chart" uri="{C3380CC4-5D6E-409C-BE32-E72D297353CC}">
              <c16:uniqueId val="{00000026-4F5C-4F51-9770-6A6130385A2B}"/>
            </c:ext>
          </c:extLst>
        </c:ser>
        <c:dLbls>
          <c:dLblPos val="outEnd"/>
          <c:showLegendKey val="0"/>
          <c:showVal val="1"/>
          <c:showCatName val="0"/>
          <c:showSerName val="0"/>
          <c:showPercent val="0"/>
          <c:showBubbleSize val="0"/>
        </c:dLbls>
        <c:gapWidth val="100"/>
        <c:axId val="1043134591"/>
        <c:axId val="850027871"/>
      </c:barChart>
      <c:catAx>
        <c:axId val="1043134591"/>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50027871"/>
        <c:crosses val="autoZero"/>
        <c:auto val="1"/>
        <c:lblAlgn val="ctr"/>
        <c:lblOffset val="100"/>
        <c:noMultiLvlLbl val="0"/>
      </c:catAx>
      <c:valAx>
        <c:axId val="850027871"/>
        <c:scaling>
          <c:orientation val="minMax"/>
        </c:scaling>
        <c:delete val="1"/>
        <c:axPos val="b"/>
        <c:numFmt formatCode="0.00%" sourceLinked="1"/>
        <c:majorTickMark val="out"/>
        <c:minorTickMark val="none"/>
        <c:tickLblPos val="nextTo"/>
        <c:crossAx val="10431345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v>Nacional</c:v>
          </c:tx>
          <c:spPr>
            <a:solidFill>
              <a:srgbClr val="FFDF79"/>
            </a:solidFill>
            <a:ln w="0" cmpd="sng">
              <a:noFill/>
              <a:prstDash val="solid"/>
            </a:ln>
          </c:spPr>
          <c:invertIfNegative val="0"/>
          <c:dPt>
            <c:idx val="0"/>
            <c:invertIfNegative val="0"/>
            <c:bubble3D val="0"/>
            <c:extLst>
              <c:ext xmlns:c16="http://schemas.microsoft.com/office/drawing/2014/chart" uri="{C3380CC4-5D6E-409C-BE32-E72D297353CC}">
                <c16:uniqueId val="{00000000-471E-4D33-B592-544A0A105953}"/>
              </c:ext>
            </c:extLst>
          </c:dPt>
          <c:dPt>
            <c:idx val="1"/>
            <c:invertIfNegative val="0"/>
            <c:bubble3D val="0"/>
            <c:extLst>
              <c:ext xmlns:c16="http://schemas.microsoft.com/office/drawing/2014/chart" uri="{C3380CC4-5D6E-409C-BE32-E72D297353CC}">
                <c16:uniqueId val="{00000001-471E-4D33-B592-544A0A105953}"/>
              </c:ext>
            </c:extLst>
          </c:dPt>
          <c:dPt>
            <c:idx val="2"/>
            <c:invertIfNegative val="0"/>
            <c:bubble3D val="0"/>
            <c:extLst>
              <c:ext xmlns:c16="http://schemas.microsoft.com/office/drawing/2014/chart" uri="{C3380CC4-5D6E-409C-BE32-E72D297353CC}">
                <c16:uniqueId val="{00000002-471E-4D33-B592-544A0A105953}"/>
              </c:ext>
            </c:extLst>
          </c:dPt>
          <c:dPt>
            <c:idx val="3"/>
            <c:invertIfNegative val="0"/>
            <c:bubble3D val="0"/>
            <c:spPr>
              <a:solidFill>
                <a:srgbClr val="E2AC00"/>
              </a:solidFill>
              <a:ln w="0" cmpd="sng">
                <a:noFill/>
                <a:prstDash val="solid"/>
              </a:ln>
            </c:spPr>
            <c:extLst>
              <c:ext xmlns:c16="http://schemas.microsoft.com/office/drawing/2014/chart" uri="{C3380CC4-5D6E-409C-BE32-E72D297353CC}">
                <c16:uniqueId val="{00000004-471E-4D33-B592-544A0A105953}"/>
              </c:ext>
            </c:extLst>
          </c:dPt>
          <c:dPt>
            <c:idx val="4"/>
            <c:invertIfNegative val="0"/>
            <c:bubble3D val="0"/>
            <c:extLst>
              <c:ext xmlns:c16="http://schemas.microsoft.com/office/drawing/2014/chart" uri="{C3380CC4-5D6E-409C-BE32-E72D297353CC}">
                <c16:uniqueId val="{00000005-471E-4D33-B592-544A0A105953}"/>
              </c:ext>
            </c:extLst>
          </c:dPt>
          <c:dPt>
            <c:idx val="5"/>
            <c:invertIfNegative val="0"/>
            <c:bubble3D val="0"/>
            <c:extLst>
              <c:ext xmlns:c16="http://schemas.microsoft.com/office/drawing/2014/chart" uri="{C3380CC4-5D6E-409C-BE32-E72D297353CC}">
                <c16:uniqueId val="{00000006-471E-4D33-B592-544A0A105953}"/>
              </c:ext>
            </c:extLst>
          </c:dPt>
          <c:dPt>
            <c:idx val="6"/>
            <c:invertIfNegative val="0"/>
            <c:bubble3D val="0"/>
            <c:extLst>
              <c:ext xmlns:c16="http://schemas.microsoft.com/office/drawing/2014/chart" uri="{C3380CC4-5D6E-409C-BE32-E72D297353CC}">
                <c16:uniqueId val="{00000007-471E-4D33-B592-544A0A105953}"/>
              </c:ext>
            </c:extLst>
          </c:dPt>
          <c:dPt>
            <c:idx val="7"/>
            <c:invertIfNegative val="0"/>
            <c:bubble3D val="0"/>
            <c:extLst>
              <c:ext xmlns:c16="http://schemas.microsoft.com/office/drawing/2014/chart" uri="{C3380CC4-5D6E-409C-BE32-E72D297353CC}">
                <c16:uniqueId val="{00000008-471E-4D33-B592-544A0A105953}"/>
              </c:ext>
            </c:extLst>
          </c:dPt>
          <c:dPt>
            <c:idx val="8"/>
            <c:invertIfNegative val="0"/>
            <c:bubble3D val="0"/>
            <c:extLst>
              <c:ext xmlns:c16="http://schemas.microsoft.com/office/drawing/2014/chart" uri="{C3380CC4-5D6E-409C-BE32-E72D297353CC}">
                <c16:uniqueId val="{00000009-471E-4D33-B592-544A0A105953}"/>
              </c:ext>
            </c:extLst>
          </c:dPt>
          <c:dPt>
            <c:idx val="9"/>
            <c:invertIfNegative val="0"/>
            <c:bubble3D val="0"/>
            <c:extLst>
              <c:ext xmlns:c16="http://schemas.microsoft.com/office/drawing/2014/chart" uri="{C3380CC4-5D6E-409C-BE32-E72D297353CC}">
                <c16:uniqueId val="{0000000A-471E-4D33-B592-544A0A105953}"/>
              </c:ext>
            </c:extLst>
          </c:dPt>
          <c:dPt>
            <c:idx val="10"/>
            <c:invertIfNegative val="0"/>
            <c:bubble3D val="0"/>
            <c:extLst>
              <c:ext xmlns:c16="http://schemas.microsoft.com/office/drawing/2014/chart" uri="{C3380CC4-5D6E-409C-BE32-E72D297353CC}">
                <c16:uniqueId val="{0000000B-471E-4D33-B592-544A0A105953}"/>
              </c:ext>
            </c:extLst>
          </c:dPt>
          <c:dPt>
            <c:idx val="11"/>
            <c:invertIfNegative val="0"/>
            <c:bubble3D val="0"/>
            <c:extLst>
              <c:ext xmlns:c16="http://schemas.microsoft.com/office/drawing/2014/chart" uri="{C3380CC4-5D6E-409C-BE32-E72D297353CC}">
                <c16:uniqueId val="{0000000C-471E-4D33-B592-544A0A105953}"/>
              </c:ext>
            </c:extLst>
          </c:dPt>
          <c:dPt>
            <c:idx val="12"/>
            <c:invertIfNegative val="0"/>
            <c:bubble3D val="0"/>
            <c:extLst>
              <c:ext xmlns:c16="http://schemas.microsoft.com/office/drawing/2014/chart" uri="{C3380CC4-5D6E-409C-BE32-E72D297353CC}">
                <c16:uniqueId val="{0000000D-471E-4D33-B592-544A0A105953}"/>
              </c:ext>
            </c:extLst>
          </c:dPt>
          <c:dPt>
            <c:idx val="13"/>
            <c:invertIfNegative val="0"/>
            <c:bubble3D val="0"/>
            <c:extLst>
              <c:ext xmlns:c16="http://schemas.microsoft.com/office/drawing/2014/chart" uri="{C3380CC4-5D6E-409C-BE32-E72D297353CC}">
                <c16:uniqueId val="{0000000E-471E-4D33-B592-544A0A105953}"/>
              </c:ext>
            </c:extLst>
          </c:dPt>
          <c:dPt>
            <c:idx val="14"/>
            <c:invertIfNegative val="0"/>
            <c:bubble3D val="0"/>
            <c:extLst>
              <c:ext xmlns:c16="http://schemas.microsoft.com/office/drawing/2014/chart" uri="{C3380CC4-5D6E-409C-BE32-E72D297353CC}">
                <c16:uniqueId val="{0000000F-471E-4D33-B592-544A0A105953}"/>
              </c:ext>
            </c:extLst>
          </c:dPt>
          <c:dPt>
            <c:idx val="15"/>
            <c:invertIfNegative val="0"/>
            <c:bubble3D val="0"/>
            <c:spPr>
              <a:solidFill>
                <a:srgbClr val="E2AC00"/>
              </a:solidFill>
              <a:ln w="0" cmpd="sng">
                <a:noFill/>
                <a:prstDash val="solid"/>
              </a:ln>
            </c:spPr>
            <c:extLst>
              <c:ext xmlns:c16="http://schemas.microsoft.com/office/drawing/2014/chart" uri="{C3380CC4-5D6E-409C-BE32-E72D297353CC}">
                <c16:uniqueId val="{00000011-471E-4D33-B592-544A0A105953}"/>
              </c:ext>
            </c:extLst>
          </c:dPt>
          <c:dPt>
            <c:idx val="16"/>
            <c:invertIfNegative val="0"/>
            <c:bubble3D val="0"/>
            <c:extLst>
              <c:ext xmlns:c16="http://schemas.microsoft.com/office/drawing/2014/chart" uri="{C3380CC4-5D6E-409C-BE32-E72D297353CC}">
                <c16:uniqueId val="{00000012-471E-4D33-B592-544A0A105953}"/>
              </c:ext>
            </c:extLst>
          </c:dPt>
          <c:dPt>
            <c:idx val="17"/>
            <c:invertIfNegative val="0"/>
            <c:bubble3D val="0"/>
            <c:extLst>
              <c:ext xmlns:c16="http://schemas.microsoft.com/office/drawing/2014/chart" uri="{C3380CC4-5D6E-409C-BE32-E72D297353CC}">
                <c16:uniqueId val="{00000013-471E-4D33-B592-544A0A105953}"/>
              </c:ext>
            </c:extLst>
          </c:dPt>
          <c:dPt>
            <c:idx val="18"/>
            <c:invertIfNegative val="0"/>
            <c:bubble3D val="0"/>
            <c:extLst>
              <c:ext xmlns:c16="http://schemas.microsoft.com/office/drawing/2014/chart" uri="{C3380CC4-5D6E-409C-BE32-E72D297353CC}">
                <c16:uniqueId val="{00000014-471E-4D33-B592-544A0A105953}"/>
              </c:ext>
            </c:extLst>
          </c:dPt>
          <c:dPt>
            <c:idx val="19"/>
            <c:invertIfNegative val="0"/>
            <c:bubble3D val="0"/>
            <c:extLst>
              <c:ext xmlns:c16="http://schemas.microsoft.com/office/drawing/2014/chart" uri="{C3380CC4-5D6E-409C-BE32-E72D297353CC}">
                <c16:uniqueId val="{00000015-471E-4D33-B592-544A0A105953}"/>
              </c:ext>
            </c:extLst>
          </c:dPt>
          <c:dPt>
            <c:idx val="20"/>
            <c:invertIfNegative val="0"/>
            <c:bubble3D val="0"/>
            <c:extLst>
              <c:ext xmlns:c16="http://schemas.microsoft.com/office/drawing/2014/chart" uri="{C3380CC4-5D6E-409C-BE32-E72D297353CC}">
                <c16:uniqueId val="{00000016-471E-4D33-B592-544A0A105953}"/>
              </c:ext>
            </c:extLst>
          </c:dPt>
          <c:dPt>
            <c:idx val="21"/>
            <c:invertIfNegative val="0"/>
            <c:bubble3D val="0"/>
            <c:extLst>
              <c:ext xmlns:c16="http://schemas.microsoft.com/office/drawing/2014/chart" uri="{C3380CC4-5D6E-409C-BE32-E72D297353CC}">
                <c16:uniqueId val="{00000017-471E-4D33-B592-544A0A105953}"/>
              </c:ext>
            </c:extLst>
          </c:dPt>
          <c:dPt>
            <c:idx val="22"/>
            <c:invertIfNegative val="0"/>
            <c:bubble3D val="0"/>
            <c:extLst>
              <c:ext xmlns:c16="http://schemas.microsoft.com/office/drawing/2014/chart" uri="{C3380CC4-5D6E-409C-BE32-E72D297353CC}">
                <c16:uniqueId val="{00000018-471E-4D33-B592-544A0A105953}"/>
              </c:ext>
            </c:extLst>
          </c:dPt>
          <c:dPt>
            <c:idx val="23"/>
            <c:invertIfNegative val="0"/>
            <c:bubble3D val="0"/>
            <c:extLst>
              <c:ext xmlns:c16="http://schemas.microsoft.com/office/drawing/2014/chart" uri="{C3380CC4-5D6E-409C-BE32-E72D297353CC}">
                <c16:uniqueId val="{00000019-471E-4D33-B592-544A0A105953}"/>
              </c:ext>
            </c:extLst>
          </c:dPt>
          <c:dPt>
            <c:idx val="24"/>
            <c:invertIfNegative val="0"/>
            <c:bubble3D val="0"/>
            <c:extLst>
              <c:ext xmlns:c16="http://schemas.microsoft.com/office/drawing/2014/chart" uri="{C3380CC4-5D6E-409C-BE32-E72D297353CC}">
                <c16:uniqueId val="{0000001A-471E-4D33-B592-544A0A105953}"/>
              </c:ext>
            </c:extLst>
          </c:dPt>
          <c:dPt>
            <c:idx val="25"/>
            <c:invertIfNegative val="0"/>
            <c:bubble3D val="0"/>
            <c:extLst>
              <c:ext xmlns:c16="http://schemas.microsoft.com/office/drawing/2014/chart" uri="{C3380CC4-5D6E-409C-BE32-E72D297353CC}">
                <c16:uniqueId val="{0000001B-471E-4D33-B592-544A0A105953}"/>
              </c:ext>
            </c:extLst>
          </c:dPt>
          <c:dPt>
            <c:idx val="26"/>
            <c:invertIfNegative val="0"/>
            <c:bubble3D val="0"/>
            <c:extLst>
              <c:ext xmlns:c16="http://schemas.microsoft.com/office/drawing/2014/chart" uri="{C3380CC4-5D6E-409C-BE32-E72D297353CC}">
                <c16:uniqueId val="{0000001C-471E-4D33-B592-544A0A105953}"/>
              </c:ext>
            </c:extLst>
          </c:dPt>
          <c:dPt>
            <c:idx val="27"/>
            <c:invertIfNegative val="0"/>
            <c:bubble3D val="0"/>
            <c:spPr>
              <a:solidFill>
                <a:srgbClr val="E2AC00"/>
              </a:solidFill>
              <a:ln w="0" cmpd="sng">
                <a:noFill/>
                <a:prstDash val="solid"/>
              </a:ln>
            </c:spPr>
            <c:extLst>
              <c:ext xmlns:c16="http://schemas.microsoft.com/office/drawing/2014/chart" uri="{C3380CC4-5D6E-409C-BE32-E72D297353CC}">
                <c16:uniqueId val="{0000001E-471E-4D33-B592-544A0A105953}"/>
              </c:ext>
            </c:extLst>
          </c:dPt>
          <c:dPt>
            <c:idx val="28"/>
            <c:invertIfNegative val="0"/>
            <c:bubble3D val="0"/>
            <c:extLst>
              <c:ext xmlns:c16="http://schemas.microsoft.com/office/drawing/2014/chart" uri="{C3380CC4-5D6E-409C-BE32-E72D297353CC}">
                <c16:uniqueId val="{0000001F-471E-4D33-B592-544A0A105953}"/>
              </c:ext>
            </c:extLst>
          </c:dPt>
          <c:dPt>
            <c:idx val="29"/>
            <c:invertIfNegative val="0"/>
            <c:bubble3D val="0"/>
            <c:extLst>
              <c:ext xmlns:c16="http://schemas.microsoft.com/office/drawing/2014/chart" uri="{C3380CC4-5D6E-409C-BE32-E72D297353CC}">
                <c16:uniqueId val="{00000020-471E-4D33-B592-544A0A105953}"/>
              </c:ext>
            </c:extLst>
          </c:dPt>
          <c:dPt>
            <c:idx val="30"/>
            <c:invertIfNegative val="0"/>
            <c:bubble3D val="0"/>
            <c:extLst>
              <c:ext xmlns:c16="http://schemas.microsoft.com/office/drawing/2014/chart" uri="{C3380CC4-5D6E-409C-BE32-E72D297353CC}">
                <c16:uniqueId val="{00000021-471E-4D33-B592-544A0A105953}"/>
              </c:ext>
            </c:extLst>
          </c:dPt>
          <c:dPt>
            <c:idx val="31"/>
            <c:invertIfNegative val="0"/>
            <c:bubble3D val="0"/>
            <c:extLst>
              <c:ext xmlns:c16="http://schemas.microsoft.com/office/drawing/2014/chart" uri="{C3380CC4-5D6E-409C-BE32-E72D297353CC}">
                <c16:uniqueId val="{00000022-471E-4D33-B592-544A0A105953}"/>
              </c:ext>
            </c:extLst>
          </c:dPt>
          <c:dPt>
            <c:idx val="32"/>
            <c:invertIfNegative val="0"/>
            <c:bubble3D val="0"/>
            <c:extLst>
              <c:ext xmlns:c16="http://schemas.microsoft.com/office/drawing/2014/chart" uri="{C3380CC4-5D6E-409C-BE32-E72D297353CC}">
                <c16:uniqueId val="{00000023-471E-4D33-B592-544A0A105953}"/>
              </c:ext>
            </c:extLst>
          </c:dPt>
          <c:dPt>
            <c:idx val="33"/>
            <c:invertIfNegative val="0"/>
            <c:bubble3D val="0"/>
            <c:extLst>
              <c:ext xmlns:c16="http://schemas.microsoft.com/office/drawing/2014/chart" uri="{C3380CC4-5D6E-409C-BE32-E72D297353CC}">
                <c16:uniqueId val="{00000024-471E-4D33-B592-544A0A105953}"/>
              </c:ext>
            </c:extLst>
          </c:dPt>
          <c:dPt>
            <c:idx val="34"/>
            <c:invertIfNegative val="0"/>
            <c:bubble3D val="0"/>
            <c:extLst>
              <c:ext xmlns:c16="http://schemas.microsoft.com/office/drawing/2014/chart" uri="{C3380CC4-5D6E-409C-BE32-E72D297353CC}">
                <c16:uniqueId val="{00000025-471E-4D33-B592-544A0A105953}"/>
              </c:ext>
            </c:extLst>
          </c:dPt>
          <c:dPt>
            <c:idx val="35"/>
            <c:invertIfNegative val="0"/>
            <c:bubble3D val="0"/>
            <c:extLst>
              <c:ext xmlns:c16="http://schemas.microsoft.com/office/drawing/2014/chart" uri="{C3380CC4-5D6E-409C-BE32-E72D297353CC}">
                <c16:uniqueId val="{00000026-471E-4D33-B592-544A0A105953}"/>
              </c:ext>
            </c:extLst>
          </c:dPt>
          <c:dPt>
            <c:idx val="36"/>
            <c:invertIfNegative val="0"/>
            <c:bubble3D val="0"/>
            <c:extLst>
              <c:ext xmlns:c16="http://schemas.microsoft.com/office/drawing/2014/chart" uri="{C3380CC4-5D6E-409C-BE32-E72D297353CC}">
                <c16:uniqueId val="{00000027-471E-4D33-B592-544A0A105953}"/>
              </c:ext>
            </c:extLst>
          </c:dPt>
          <c:dPt>
            <c:idx val="37"/>
            <c:invertIfNegative val="0"/>
            <c:bubble3D val="0"/>
            <c:extLst>
              <c:ext xmlns:c16="http://schemas.microsoft.com/office/drawing/2014/chart" uri="{C3380CC4-5D6E-409C-BE32-E72D297353CC}">
                <c16:uniqueId val="{00000028-471E-4D33-B592-544A0A105953}"/>
              </c:ext>
            </c:extLst>
          </c:dPt>
          <c:dPt>
            <c:idx val="38"/>
            <c:invertIfNegative val="0"/>
            <c:bubble3D val="0"/>
            <c:extLst>
              <c:ext xmlns:c16="http://schemas.microsoft.com/office/drawing/2014/chart" uri="{C3380CC4-5D6E-409C-BE32-E72D297353CC}">
                <c16:uniqueId val="{00000029-471E-4D33-B592-544A0A105953}"/>
              </c:ext>
            </c:extLst>
          </c:dPt>
          <c:dPt>
            <c:idx val="39"/>
            <c:invertIfNegative val="0"/>
            <c:bubble3D val="0"/>
            <c:spPr>
              <a:solidFill>
                <a:srgbClr val="E2AC00"/>
              </a:solidFill>
              <a:ln w="0" cmpd="sng">
                <a:noFill/>
                <a:prstDash val="solid"/>
              </a:ln>
            </c:spPr>
            <c:extLst>
              <c:ext xmlns:c16="http://schemas.microsoft.com/office/drawing/2014/chart" uri="{C3380CC4-5D6E-409C-BE32-E72D297353CC}">
                <c16:uniqueId val="{0000002B-471E-4D33-B592-544A0A105953}"/>
              </c:ext>
            </c:extLst>
          </c:dPt>
          <c:dPt>
            <c:idx val="40"/>
            <c:invertIfNegative val="0"/>
            <c:bubble3D val="0"/>
            <c:extLst>
              <c:ext xmlns:c16="http://schemas.microsoft.com/office/drawing/2014/chart" uri="{C3380CC4-5D6E-409C-BE32-E72D297353CC}">
                <c16:uniqueId val="{0000002C-471E-4D33-B592-544A0A105953}"/>
              </c:ext>
            </c:extLst>
          </c:dPt>
          <c:dPt>
            <c:idx val="41"/>
            <c:invertIfNegative val="0"/>
            <c:bubble3D val="0"/>
            <c:extLst>
              <c:ext xmlns:c16="http://schemas.microsoft.com/office/drawing/2014/chart" uri="{C3380CC4-5D6E-409C-BE32-E72D297353CC}">
                <c16:uniqueId val="{0000002D-471E-4D33-B592-544A0A105953}"/>
              </c:ext>
            </c:extLst>
          </c:dPt>
          <c:dPt>
            <c:idx val="42"/>
            <c:invertIfNegative val="0"/>
            <c:bubble3D val="0"/>
            <c:extLst>
              <c:ext xmlns:c16="http://schemas.microsoft.com/office/drawing/2014/chart" uri="{C3380CC4-5D6E-409C-BE32-E72D297353CC}">
                <c16:uniqueId val="{0000002E-471E-4D33-B592-544A0A105953}"/>
              </c:ext>
            </c:extLst>
          </c:dPt>
          <c:dPt>
            <c:idx val="43"/>
            <c:invertIfNegative val="0"/>
            <c:bubble3D val="0"/>
            <c:extLst>
              <c:ext xmlns:c16="http://schemas.microsoft.com/office/drawing/2014/chart" uri="{C3380CC4-5D6E-409C-BE32-E72D297353CC}">
                <c16:uniqueId val="{0000002F-471E-4D33-B592-544A0A105953}"/>
              </c:ext>
            </c:extLst>
          </c:dPt>
          <c:dPt>
            <c:idx val="44"/>
            <c:invertIfNegative val="0"/>
            <c:bubble3D val="0"/>
            <c:extLst>
              <c:ext xmlns:c16="http://schemas.microsoft.com/office/drawing/2014/chart" uri="{C3380CC4-5D6E-409C-BE32-E72D297353CC}">
                <c16:uniqueId val="{00000030-471E-4D33-B592-544A0A105953}"/>
              </c:ext>
            </c:extLst>
          </c:dPt>
          <c:dPt>
            <c:idx val="45"/>
            <c:invertIfNegative val="0"/>
            <c:bubble3D val="0"/>
            <c:extLst>
              <c:ext xmlns:c16="http://schemas.microsoft.com/office/drawing/2014/chart" uri="{C3380CC4-5D6E-409C-BE32-E72D297353CC}">
                <c16:uniqueId val="{00000031-471E-4D33-B592-544A0A105953}"/>
              </c:ext>
            </c:extLst>
          </c:dPt>
          <c:dPt>
            <c:idx val="46"/>
            <c:invertIfNegative val="0"/>
            <c:bubble3D val="0"/>
            <c:extLst>
              <c:ext xmlns:c16="http://schemas.microsoft.com/office/drawing/2014/chart" uri="{C3380CC4-5D6E-409C-BE32-E72D297353CC}">
                <c16:uniqueId val="{00000032-471E-4D33-B592-544A0A105953}"/>
              </c:ext>
            </c:extLst>
          </c:dPt>
          <c:dPt>
            <c:idx val="47"/>
            <c:invertIfNegative val="0"/>
            <c:bubble3D val="0"/>
            <c:extLst>
              <c:ext xmlns:c16="http://schemas.microsoft.com/office/drawing/2014/chart" uri="{C3380CC4-5D6E-409C-BE32-E72D297353CC}">
                <c16:uniqueId val="{00000033-471E-4D33-B592-544A0A105953}"/>
              </c:ext>
            </c:extLst>
          </c:dPt>
          <c:dPt>
            <c:idx val="48"/>
            <c:invertIfNegative val="0"/>
            <c:bubble3D val="0"/>
            <c:extLst>
              <c:ext xmlns:c16="http://schemas.microsoft.com/office/drawing/2014/chart" uri="{C3380CC4-5D6E-409C-BE32-E72D297353CC}">
                <c16:uniqueId val="{00000034-471E-4D33-B592-544A0A105953}"/>
              </c:ext>
            </c:extLst>
          </c:dPt>
          <c:dPt>
            <c:idx val="49"/>
            <c:invertIfNegative val="0"/>
            <c:bubble3D val="0"/>
            <c:extLst>
              <c:ext xmlns:c16="http://schemas.microsoft.com/office/drawing/2014/chart" uri="{C3380CC4-5D6E-409C-BE32-E72D297353CC}">
                <c16:uniqueId val="{00000035-471E-4D33-B592-544A0A105953}"/>
              </c:ext>
            </c:extLst>
          </c:dPt>
          <c:dPt>
            <c:idx val="50"/>
            <c:invertIfNegative val="0"/>
            <c:bubble3D val="0"/>
            <c:extLst>
              <c:ext xmlns:c16="http://schemas.microsoft.com/office/drawing/2014/chart" uri="{C3380CC4-5D6E-409C-BE32-E72D297353CC}">
                <c16:uniqueId val="{00000036-471E-4D33-B592-544A0A105953}"/>
              </c:ext>
            </c:extLst>
          </c:dPt>
          <c:dPt>
            <c:idx val="51"/>
            <c:invertIfNegative val="0"/>
            <c:bubble3D val="0"/>
            <c:spPr>
              <a:solidFill>
                <a:srgbClr val="E2AC00"/>
              </a:solidFill>
              <a:ln w="0" cmpd="sng">
                <a:noFill/>
                <a:prstDash val="solid"/>
              </a:ln>
            </c:spPr>
            <c:extLst>
              <c:ext xmlns:c16="http://schemas.microsoft.com/office/drawing/2014/chart" uri="{C3380CC4-5D6E-409C-BE32-E72D297353CC}">
                <c16:uniqueId val="{00000038-471E-4D33-B592-544A0A105953}"/>
              </c:ext>
            </c:extLst>
          </c:dPt>
          <c:dPt>
            <c:idx val="52"/>
            <c:invertIfNegative val="0"/>
            <c:bubble3D val="0"/>
            <c:extLst>
              <c:ext xmlns:c16="http://schemas.microsoft.com/office/drawing/2014/chart" uri="{C3380CC4-5D6E-409C-BE32-E72D297353CC}">
                <c16:uniqueId val="{00000039-471E-4D33-B592-544A0A105953}"/>
              </c:ext>
            </c:extLst>
          </c:dPt>
          <c:dPt>
            <c:idx val="53"/>
            <c:invertIfNegative val="0"/>
            <c:bubble3D val="0"/>
            <c:extLst>
              <c:ext xmlns:c16="http://schemas.microsoft.com/office/drawing/2014/chart" uri="{C3380CC4-5D6E-409C-BE32-E72D297353CC}">
                <c16:uniqueId val="{0000003A-471E-4D33-B592-544A0A105953}"/>
              </c:ext>
            </c:extLst>
          </c:dPt>
          <c:dPt>
            <c:idx val="54"/>
            <c:invertIfNegative val="0"/>
            <c:bubble3D val="0"/>
            <c:extLst>
              <c:ext xmlns:c16="http://schemas.microsoft.com/office/drawing/2014/chart" uri="{C3380CC4-5D6E-409C-BE32-E72D297353CC}">
                <c16:uniqueId val="{0000003B-471E-4D33-B592-544A0A105953}"/>
              </c:ext>
            </c:extLst>
          </c:dPt>
          <c:dPt>
            <c:idx val="55"/>
            <c:invertIfNegative val="0"/>
            <c:bubble3D val="0"/>
            <c:extLst>
              <c:ext xmlns:c16="http://schemas.microsoft.com/office/drawing/2014/chart" uri="{C3380CC4-5D6E-409C-BE32-E72D297353CC}">
                <c16:uniqueId val="{0000003C-471E-4D33-B592-544A0A105953}"/>
              </c:ext>
            </c:extLst>
          </c:dPt>
          <c:dPt>
            <c:idx val="56"/>
            <c:invertIfNegative val="0"/>
            <c:bubble3D val="0"/>
            <c:extLst>
              <c:ext xmlns:c16="http://schemas.microsoft.com/office/drawing/2014/chart" uri="{C3380CC4-5D6E-409C-BE32-E72D297353CC}">
                <c16:uniqueId val="{0000003D-471E-4D33-B592-544A0A105953}"/>
              </c:ext>
            </c:extLst>
          </c:dPt>
          <c:dPt>
            <c:idx val="57"/>
            <c:invertIfNegative val="0"/>
            <c:bubble3D val="0"/>
            <c:extLst>
              <c:ext xmlns:c16="http://schemas.microsoft.com/office/drawing/2014/chart" uri="{C3380CC4-5D6E-409C-BE32-E72D297353CC}">
                <c16:uniqueId val="{0000003E-471E-4D33-B592-544A0A105953}"/>
              </c:ext>
            </c:extLst>
          </c:dPt>
          <c:dPt>
            <c:idx val="58"/>
            <c:invertIfNegative val="0"/>
            <c:bubble3D val="0"/>
            <c:extLst>
              <c:ext xmlns:c16="http://schemas.microsoft.com/office/drawing/2014/chart" uri="{C3380CC4-5D6E-409C-BE32-E72D297353CC}">
                <c16:uniqueId val="{0000003F-471E-4D33-B592-544A0A105953}"/>
              </c:ext>
            </c:extLst>
          </c:dPt>
          <c:dPt>
            <c:idx val="59"/>
            <c:invertIfNegative val="0"/>
            <c:bubble3D val="0"/>
            <c:extLst>
              <c:ext xmlns:c16="http://schemas.microsoft.com/office/drawing/2014/chart" uri="{C3380CC4-5D6E-409C-BE32-E72D297353CC}">
                <c16:uniqueId val="{00000040-471E-4D33-B592-544A0A105953}"/>
              </c:ext>
            </c:extLst>
          </c:dPt>
          <c:dPt>
            <c:idx val="60"/>
            <c:invertIfNegative val="0"/>
            <c:bubble3D val="0"/>
            <c:extLst>
              <c:ext xmlns:c16="http://schemas.microsoft.com/office/drawing/2014/chart" uri="{C3380CC4-5D6E-409C-BE32-E72D297353CC}">
                <c16:uniqueId val="{00000041-471E-4D33-B592-544A0A105953}"/>
              </c:ext>
            </c:extLst>
          </c:dPt>
          <c:dPt>
            <c:idx val="61"/>
            <c:invertIfNegative val="0"/>
            <c:bubble3D val="0"/>
            <c:extLst>
              <c:ext xmlns:c16="http://schemas.microsoft.com/office/drawing/2014/chart" uri="{C3380CC4-5D6E-409C-BE32-E72D297353CC}">
                <c16:uniqueId val="{00000042-471E-4D33-B592-544A0A105953}"/>
              </c:ext>
            </c:extLst>
          </c:dPt>
          <c:dPt>
            <c:idx val="62"/>
            <c:invertIfNegative val="0"/>
            <c:bubble3D val="0"/>
            <c:extLst>
              <c:ext xmlns:c16="http://schemas.microsoft.com/office/drawing/2014/chart" uri="{C3380CC4-5D6E-409C-BE32-E72D297353CC}">
                <c16:uniqueId val="{00000043-471E-4D33-B592-544A0A105953}"/>
              </c:ext>
            </c:extLst>
          </c:dPt>
          <c:dPt>
            <c:idx val="63"/>
            <c:invertIfNegative val="0"/>
            <c:bubble3D val="0"/>
            <c:spPr>
              <a:solidFill>
                <a:srgbClr val="E2AC00"/>
              </a:solidFill>
              <a:ln w="0" cmpd="sng">
                <a:noFill/>
                <a:prstDash val="solid"/>
              </a:ln>
            </c:spPr>
            <c:extLst>
              <c:ext xmlns:c16="http://schemas.microsoft.com/office/drawing/2014/chart" uri="{C3380CC4-5D6E-409C-BE32-E72D297353CC}">
                <c16:uniqueId val="{00000045-471E-4D33-B592-544A0A105953}"/>
              </c:ext>
            </c:extLst>
          </c:dPt>
          <c:dPt>
            <c:idx val="64"/>
            <c:invertIfNegative val="0"/>
            <c:bubble3D val="0"/>
            <c:extLst>
              <c:ext xmlns:c16="http://schemas.microsoft.com/office/drawing/2014/chart" uri="{C3380CC4-5D6E-409C-BE32-E72D297353CC}">
                <c16:uniqueId val="{00000046-471E-4D33-B592-544A0A105953}"/>
              </c:ext>
            </c:extLst>
          </c:dPt>
          <c:dPt>
            <c:idx val="65"/>
            <c:invertIfNegative val="0"/>
            <c:bubble3D val="0"/>
            <c:extLst>
              <c:ext xmlns:c16="http://schemas.microsoft.com/office/drawing/2014/chart" uri="{C3380CC4-5D6E-409C-BE32-E72D297353CC}">
                <c16:uniqueId val="{00000047-471E-4D33-B592-544A0A105953}"/>
              </c:ext>
            </c:extLst>
          </c:dPt>
          <c:dPt>
            <c:idx val="66"/>
            <c:invertIfNegative val="0"/>
            <c:bubble3D val="0"/>
            <c:extLst>
              <c:ext xmlns:c16="http://schemas.microsoft.com/office/drawing/2014/chart" uri="{C3380CC4-5D6E-409C-BE32-E72D297353CC}">
                <c16:uniqueId val="{00000048-471E-4D33-B592-544A0A105953}"/>
              </c:ext>
            </c:extLst>
          </c:dPt>
          <c:dPt>
            <c:idx val="67"/>
            <c:invertIfNegative val="0"/>
            <c:bubble3D val="0"/>
            <c:extLst>
              <c:ext xmlns:c16="http://schemas.microsoft.com/office/drawing/2014/chart" uri="{C3380CC4-5D6E-409C-BE32-E72D297353CC}">
                <c16:uniqueId val="{00000049-471E-4D33-B592-544A0A105953}"/>
              </c:ext>
            </c:extLst>
          </c:dPt>
          <c:dPt>
            <c:idx val="68"/>
            <c:invertIfNegative val="0"/>
            <c:bubble3D val="0"/>
            <c:extLst>
              <c:ext xmlns:c16="http://schemas.microsoft.com/office/drawing/2014/chart" uri="{C3380CC4-5D6E-409C-BE32-E72D297353CC}">
                <c16:uniqueId val="{0000004A-471E-4D33-B592-544A0A105953}"/>
              </c:ext>
            </c:extLst>
          </c:dPt>
          <c:dPt>
            <c:idx val="69"/>
            <c:invertIfNegative val="0"/>
            <c:bubble3D val="0"/>
            <c:extLst>
              <c:ext xmlns:c16="http://schemas.microsoft.com/office/drawing/2014/chart" uri="{C3380CC4-5D6E-409C-BE32-E72D297353CC}">
                <c16:uniqueId val="{0000004B-471E-4D33-B592-544A0A105953}"/>
              </c:ext>
            </c:extLst>
          </c:dPt>
          <c:dPt>
            <c:idx val="70"/>
            <c:invertIfNegative val="0"/>
            <c:bubble3D val="0"/>
            <c:extLst>
              <c:ext xmlns:c16="http://schemas.microsoft.com/office/drawing/2014/chart" uri="{C3380CC4-5D6E-409C-BE32-E72D297353CC}">
                <c16:uniqueId val="{0000004C-471E-4D33-B592-544A0A105953}"/>
              </c:ext>
            </c:extLst>
          </c:dPt>
          <c:dPt>
            <c:idx val="71"/>
            <c:invertIfNegative val="0"/>
            <c:bubble3D val="0"/>
            <c:extLst>
              <c:ext xmlns:c16="http://schemas.microsoft.com/office/drawing/2014/chart" uri="{C3380CC4-5D6E-409C-BE32-E72D297353CC}">
                <c16:uniqueId val="{0000004D-471E-4D33-B592-544A0A105953}"/>
              </c:ext>
            </c:extLst>
          </c:dPt>
          <c:dPt>
            <c:idx val="72"/>
            <c:invertIfNegative val="0"/>
            <c:bubble3D val="0"/>
            <c:extLst>
              <c:ext xmlns:c16="http://schemas.microsoft.com/office/drawing/2014/chart" uri="{C3380CC4-5D6E-409C-BE32-E72D297353CC}">
                <c16:uniqueId val="{0000004E-471E-4D33-B592-544A0A105953}"/>
              </c:ext>
            </c:extLst>
          </c:dPt>
          <c:dPt>
            <c:idx val="73"/>
            <c:invertIfNegative val="0"/>
            <c:bubble3D val="0"/>
            <c:extLst>
              <c:ext xmlns:c16="http://schemas.microsoft.com/office/drawing/2014/chart" uri="{C3380CC4-5D6E-409C-BE32-E72D297353CC}">
                <c16:uniqueId val="{0000004F-471E-4D33-B592-544A0A105953}"/>
              </c:ext>
            </c:extLst>
          </c:dPt>
          <c:dPt>
            <c:idx val="74"/>
            <c:invertIfNegative val="0"/>
            <c:bubble3D val="0"/>
            <c:extLst>
              <c:ext xmlns:c16="http://schemas.microsoft.com/office/drawing/2014/chart" uri="{C3380CC4-5D6E-409C-BE32-E72D297353CC}">
                <c16:uniqueId val="{00000050-471E-4D33-B592-544A0A105953}"/>
              </c:ext>
            </c:extLst>
          </c:dPt>
          <c:dPt>
            <c:idx val="75"/>
            <c:invertIfNegative val="0"/>
            <c:bubble3D val="0"/>
            <c:spPr>
              <a:solidFill>
                <a:srgbClr val="E2AC00"/>
              </a:solidFill>
              <a:ln w="0" cmpd="sng">
                <a:noFill/>
                <a:prstDash val="solid"/>
              </a:ln>
            </c:spPr>
            <c:extLst>
              <c:ext xmlns:c16="http://schemas.microsoft.com/office/drawing/2014/chart" uri="{C3380CC4-5D6E-409C-BE32-E72D297353CC}">
                <c16:uniqueId val="{00000052-471E-4D33-B592-544A0A105953}"/>
              </c:ext>
            </c:extLst>
          </c:dPt>
          <c:dPt>
            <c:idx val="76"/>
            <c:invertIfNegative val="0"/>
            <c:bubble3D val="0"/>
            <c:extLst>
              <c:ext xmlns:c16="http://schemas.microsoft.com/office/drawing/2014/chart" uri="{C3380CC4-5D6E-409C-BE32-E72D297353CC}">
                <c16:uniqueId val="{00000053-471E-4D33-B592-544A0A105953}"/>
              </c:ext>
            </c:extLst>
          </c:dPt>
          <c:dPt>
            <c:idx val="77"/>
            <c:invertIfNegative val="0"/>
            <c:bubble3D val="0"/>
            <c:extLst>
              <c:ext xmlns:c16="http://schemas.microsoft.com/office/drawing/2014/chart" uri="{C3380CC4-5D6E-409C-BE32-E72D297353CC}">
                <c16:uniqueId val="{00000054-471E-4D33-B592-544A0A105953}"/>
              </c:ext>
            </c:extLst>
          </c:dPt>
          <c:dPt>
            <c:idx val="78"/>
            <c:invertIfNegative val="0"/>
            <c:bubble3D val="0"/>
            <c:extLst>
              <c:ext xmlns:c16="http://schemas.microsoft.com/office/drawing/2014/chart" uri="{C3380CC4-5D6E-409C-BE32-E72D297353CC}">
                <c16:uniqueId val="{00000055-471E-4D33-B592-544A0A105953}"/>
              </c:ext>
            </c:extLst>
          </c:dPt>
          <c:dPt>
            <c:idx val="79"/>
            <c:invertIfNegative val="0"/>
            <c:bubble3D val="0"/>
            <c:extLst>
              <c:ext xmlns:c16="http://schemas.microsoft.com/office/drawing/2014/chart" uri="{C3380CC4-5D6E-409C-BE32-E72D297353CC}">
                <c16:uniqueId val="{00000056-471E-4D33-B592-544A0A105953}"/>
              </c:ext>
            </c:extLst>
          </c:dPt>
          <c:dPt>
            <c:idx val="80"/>
            <c:invertIfNegative val="0"/>
            <c:bubble3D val="0"/>
            <c:extLst>
              <c:ext xmlns:c16="http://schemas.microsoft.com/office/drawing/2014/chart" uri="{C3380CC4-5D6E-409C-BE32-E72D297353CC}">
                <c16:uniqueId val="{00000057-471E-4D33-B592-544A0A105953}"/>
              </c:ext>
            </c:extLst>
          </c:dPt>
          <c:dPt>
            <c:idx val="81"/>
            <c:invertIfNegative val="0"/>
            <c:bubble3D val="0"/>
            <c:extLst>
              <c:ext xmlns:c16="http://schemas.microsoft.com/office/drawing/2014/chart" uri="{C3380CC4-5D6E-409C-BE32-E72D297353CC}">
                <c16:uniqueId val="{00000058-471E-4D33-B592-544A0A105953}"/>
              </c:ext>
            </c:extLst>
          </c:dPt>
          <c:dPt>
            <c:idx val="82"/>
            <c:invertIfNegative val="0"/>
            <c:bubble3D val="0"/>
            <c:extLst>
              <c:ext xmlns:c16="http://schemas.microsoft.com/office/drawing/2014/chart" uri="{C3380CC4-5D6E-409C-BE32-E72D297353CC}">
                <c16:uniqueId val="{00000059-471E-4D33-B592-544A0A105953}"/>
              </c:ext>
            </c:extLst>
          </c:dPt>
          <c:dPt>
            <c:idx val="83"/>
            <c:invertIfNegative val="0"/>
            <c:bubble3D val="0"/>
            <c:extLst>
              <c:ext xmlns:c16="http://schemas.microsoft.com/office/drawing/2014/chart" uri="{C3380CC4-5D6E-409C-BE32-E72D297353CC}">
                <c16:uniqueId val="{0000005A-471E-4D33-B592-544A0A105953}"/>
              </c:ext>
            </c:extLst>
          </c:dPt>
          <c:dPt>
            <c:idx val="84"/>
            <c:invertIfNegative val="0"/>
            <c:bubble3D val="0"/>
            <c:extLst>
              <c:ext xmlns:c16="http://schemas.microsoft.com/office/drawing/2014/chart" uri="{C3380CC4-5D6E-409C-BE32-E72D297353CC}">
                <c16:uniqueId val="{0000005B-471E-4D33-B592-544A0A105953}"/>
              </c:ext>
            </c:extLst>
          </c:dPt>
          <c:dPt>
            <c:idx val="85"/>
            <c:invertIfNegative val="0"/>
            <c:bubble3D val="0"/>
            <c:extLst>
              <c:ext xmlns:c16="http://schemas.microsoft.com/office/drawing/2014/chart" uri="{C3380CC4-5D6E-409C-BE32-E72D297353CC}">
                <c16:uniqueId val="{0000005C-471E-4D33-B592-544A0A105953}"/>
              </c:ext>
            </c:extLst>
          </c:dPt>
          <c:dPt>
            <c:idx val="86"/>
            <c:invertIfNegative val="0"/>
            <c:bubble3D val="0"/>
            <c:extLst>
              <c:ext xmlns:c16="http://schemas.microsoft.com/office/drawing/2014/chart" uri="{C3380CC4-5D6E-409C-BE32-E72D297353CC}">
                <c16:uniqueId val="{0000005D-471E-4D33-B592-544A0A105953}"/>
              </c:ext>
            </c:extLst>
          </c:dPt>
          <c:dPt>
            <c:idx val="87"/>
            <c:invertIfNegative val="0"/>
            <c:bubble3D val="0"/>
            <c:spPr>
              <a:solidFill>
                <a:srgbClr val="E2AC00"/>
              </a:solidFill>
              <a:ln w="0" cmpd="sng">
                <a:noFill/>
                <a:prstDash val="solid"/>
              </a:ln>
            </c:spPr>
            <c:extLst>
              <c:ext xmlns:c16="http://schemas.microsoft.com/office/drawing/2014/chart" uri="{C3380CC4-5D6E-409C-BE32-E72D297353CC}">
                <c16:uniqueId val="{0000005F-471E-4D33-B592-544A0A105953}"/>
              </c:ext>
            </c:extLst>
          </c:dPt>
          <c:dPt>
            <c:idx val="88"/>
            <c:invertIfNegative val="0"/>
            <c:bubble3D val="0"/>
            <c:extLst>
              <c:ext xmlns:c16="http://schemas.microsoft.com/office/drawing/2014/chart" uri="{C3380CC4-5D6E-409C-BE32-E72D297353CC}">
                <c16:uniqueId val="{00000060-471E-4D33-B592-544A0A105953}"/>
              </c:ext>
            </c:extLst>
          </c:dPt>
          <c:dPt>
            <c:idx val="89"/>
            <c:invertIfNegative val="0"/>
            <c:bubble3D val="0"/>
            <c:extLst>
              <c:ext xmlns:c16="http://schemas.microsoft.com/office/drawing/2014/chart" uri="{C3380CC4-5D6E-409C-BE32-E72D297353CC}">
                <c16:uniqueId val="{00000061-471E-4D33-B592-544A0A105953}"/>
              </c:ext>
            </c:extLst>
          </c:dPt>
          <c:dPt>
            <c:idx val="90"/>
            <c:invertIfNegative val="0"/>
            <c:bubble3D val="0"/>
            <c:extLst>
              <c:ext xmlns:c16="http://schemas.microsoft.com/office/drawing/2014/chart" uri="{C3380CC4-5D6E-409C-BE32-E72D297353CC}">
                <c16:uniqueId val="{00000062-471E-4D33-B592-544A0A105953}"/>
              </c:ext>
            </c:extLst>
          </c:dPt>
          <c:dPt>
            <c:idx val="91"/>
            <c:invertIfNegative val="0"/>
            <c:bubble3D val="0"/>
            <c:extLst>
              <c:ext xmlns:c16="http://schemas.microsoft.com/office/drawing/2014/chart" uri="{C3380CC4-5D6E-409C-BE32-E72D297353CC}">
                <c16:uniqueId val="{00000063-471E-4D33-B592-544A0A105953}"/>
              </c:ext>
            </c:extLst>
          </c:dPt>
          <c:dPt>
            <c:idx val="92"/>
            <c:invertIfNegative val="0"/>
            <c:bubble3D val="0"/>
            <c:extLst>
              <c:ext xmlns:c16="http://schemas.microsoft.com/office/drawing/2014/chart" uri="{C3380CC4-5D6E-409C-BE32-E72D297353CC}">
                <c16:uniqueId val="{00000064-471E-4D33-B592-544A0A105953}"/>
              </c:ext>
            </c:extLst>
          </c:dPt>
          <c:dPt>
            <c:idx val="93"/>
            <c:invertIfNegative val="0"/>
            <c:bubble3D val="0"/>
            <c:extLst>
              <c:ext xmlns:c16="http://schemas.microsoft.com/office/drawing/2014/chart" uri="{C3380CC4-5D6E-409C-BE32-E72D297353CC}">
                <c16:uniqueId val="{00000065-471E-4D33-B592-544A0A105953}"/>
              </c:ext>
            </c:extLst>
          </c:dPt>
          <c:dPt>
            <c:idx val="94"/>
            <c:invertIfNegative val="0"/>
            <c:bubble3D val="0"/>
            <c:extLst>
              <c:ext xmlns:c16="http://schemas.microsoft.com/office/drawing/2014/chart" uri="{C3380CC4-5D6E-409C-BE32-E72D297353CC}">
                <c16:uniqueId val="{00000066-471E-4D33-B592-544A0A105953}"/>
              </c:ext>
            </c:extLst>
          </c:dPt>
          <c:dPt>
            <c:idx val="95"/>
            <c:invertIfNegative val="0"/>
            <c:bubble3D val="0"/>
            <c:extLst>
              <c:ext xmlns:c16="http://schemas.microsoft.com/office/drawing/2014/chart" uri="{C3380CC4-5D6E-409C-BE32-E72D297353CC}">
                <c16:uniqueId val="{00000067-471E-4D33-B592-544A0A105953}"/>
              </c:ext>
            </c:extLst>
          </c:dPt>
          <c:dPt>
            <c:idx val="96"/>
            <c:invertIfNegative val="0"/>
            <c:bubble3D val="0"/>
            <c:extLst>
              <c:ext xmlns:c16="http://schemas.microsoft.com/office/drawing/2014/chart" uri="{C3380CC4-5D6E-409C-BE32-E72D297353CC}">
                <c16:uniqueId val="{00000068-471E-4D33-B592-544A0A105953}"/>
              </c:ext>
            </c:extLst>
          </c:dPt>
          <c:dPt>
            <c:idx val="97"/>
            <c:invertIfNegative val="0"/>
            <c:bubble3D val="0"/>
            <c:extLst>
              <c:ext xmlns:c16="http://schemas.microsoft.com/office/drawing/2014/chart" uri="{C3380CC4-5D6E-409C-BE32-E72D297353CC}">
                <c16:uniqueId val="{00000069-471E-4D33-B592-544A0A105953}"/>
              </c:ext>
            </c:extLst>
          </c:dPt>
          <c:dPt>
            <c:idx val="98"/>
            <c:invertIfNegative val="0"/>
            <c:bubble3D val="0"/>
            <c:extLst>
              <c:ext xmlns:c16="http://schemas.microsoft.com/office/drawing/2014/chart" uri="{C3380CC4-5D6E-409C-BE32-E72D297353CC}">
                <c16:uniqueId val="{0000006A-471E-4D33-B592-544A0A105953}"/>
              </c:ext>
            </c:extLst>
          </c:dPt>
          <c:dPt>
            <c:idx val="99"/>
            <c:invertIfNegative val="0"/>
            <c:bubble3D val="0"/>
            <c:spPr>
              <a:solidFill>
                <a:srgbClr val="E2AC00"/>
              </a:solidFill>
              <a:ln w="0" cmpd="sng">
                <a:noFill/>
                <a:prstDash val="solid"/>
              </a:ln>
            </c:spPr>
            <c:extLst>
              <c:ext xmlns:c16="http://schemas.microsoft.com/office/drawing/2014/chart" uri="{C3380CC4-5D6E-409C-BE32-E72D297353CC}">
                <c16:uniqueId val="{0000006C-471E-4D33-B592-544A0A105953}"/>
              </c:ext>
            </c:extLst>
          </c:dPt>
          <c:dPt>
            <c:idx val="100"/>
            <c:invertIfNegative val="0"/>
            <c:bubble3D val="0"/>
            <c:extLst>
              <c:ext xmlns:c16="http://schemas.microsoft.com/office/drawing/2014/chart" uri="{C3380CC4-5D6E-409C-BE32-E72D297353CC}">
                <c16:uniqueId val="{0000006D-471E-4D33-B592-544A0A105953}"/>
              </c:ext>
            </c:extLst>
          </c:dPt>
          <c:dPt>
            <c:idx val="101"/>
            <c:invertIfNegative val="0"/>
            <c:bubble3D val="0"/>
            <c:extLst>
              <c:ext xmlns:c16="http://schemas.microsoft.com/office/drawing/2014/chart" uri="{C3380CC4-5D6E-409C-BE32-E72D297353CC}">
                <c16:uniqueId val="{0000006E-471E-4D33-B592-544A0A105953}"/>
              </c:ext>
            </c:extLst>
          </c:dPt>
          <c:dPt>
            <c:idx val="102"/>
            <c:invertIfNegative val="0"/>
            <c:bubble3D val="0"/>
            <c:extLst>
              <c:ext xmlns:c16="http://schemas.microsoft.com/office/drawing/2014/chart" uri="{C3380CC4-5D6E-409C-BE32-E72D297353CC}">
                <c16:uniqueId val="{0000006F-471E-4D33-B592-544A0A105953}"/>
              </c:ext>
            </c:extLst>
          </c:dPt>
          <c:dPt>
            <c:idx val="103"/>
            <c:invertIfNegative val="0"/>
            <c:bubble3D val="0"/>
            <c:extLst>
              <c:ext xmlns:c16="http://schemas.microsoft.com/office/drawing/2014/chart" uri="{C3380CC4-5D6E-409C-BE32-E72D297353CC}">
                <c16:uniqueId val="{00000070-471E-4D33-B592-544A0A105953}"/>
              </c:ext>
            </c:extLst>
          </c:dPt>
          <c:dPt>
            <c:idx val="104"/>
            <c:invertIfNegative val="0"/>
            <c:bubble3D val="0"/>
            <c:extLst>
              <c:ext xmlns:c16="http://schemas.microsoft.com/office/drawing/2014/chart" uri="{C3380CC4-5D6E-409C-BE32-E72D297353CC}">
                <c16:uniqueId val="{00000071-471E-4D33-B592-544A0A105953}"/>
              </c:ext>
            </c:extLst>
          </c:dPt>
          <c:dPt>
            <c:idx val="105"/>
            <c:invertIfNegative val="0"/>
            <c:bubble3D val="0"/>
            <c:extLst>
              <c:ext xmlns:c16="http://schemas.microsoft.com/office/drawing/2014/chart" uri="{C3380CC4-5D6E-409C-BE32-E72D297353CC}">
                <c16:uniqueId val="{00000072-471E-4D33-B592-544A0A105953}"/>
              </c:ext>
            </c:extLst>
          </c:dPt>
          <c:dPt>
            <c:idx val="111"/>
            <c:invertIfNegative val="0"/>
            <c:bubble3D val="0"/>
            <c:spPr>
              <a:solidFill>
                <a:srgbClr val="E2AC00"/>
              </a:solidFill>
              <a:ln w="0" cmpd="sng">
                <a:noFill/>
                <a:prstDash val="solid"/>
              </a:ln>
            </c:spPr>
            <c:extLst>
              <c:ext xmlns:c16="http://schemas.microsoft.com/office/drawing/2014/chart" uri="{C3380CC4-5D6E-409C-BE32-E72D297353CC}">
                <c16:uniqueId val="{00000074-471E-4D33-B592-544A0A105953}"/>
              </c:ext>
            </c:extLst>
          </c:dPt>
          <c:dPt>
            <c:idx val="123"/>
            <c:invertIfNegative val="0"/>
            <c:bubble3D val="0"/>
            <c:spPr>
              <a:solidFill>
                <a:srgbClr val="E2AC59"/>
              </a:solidFill>
              <a:ln w="0" cmpd="sng">
                <a:noFill/>
                <a:prstDash val="solid"/>
              </a:ln>
            </c:spPr>
            <c:extLst>
              <c:ext xmlns:c16="http://schemas.microsoft.com/office/drawing/2014/chart" uri="{C3380CC4-5D6E-409C-BE32-E72D297353CC}">
                <c16:uniqueId val="{00000076-471E-4D33-B592-544A0A105953}"/>
              </c:ext>
            </c:extLst>
          </c:dPt>
          <c:dLbls>
            <c:dLbl>
              <c:idx val="123"/>
              <c:layout>
                <c:manualLayout>
                  <c:x val="0"/>
                  <c:y val="-0.29162207954342784"/>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76-471E-4D33-B592-544A0A10595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'F41'!$A$7:$B$130</c:f>
              <c:multiLvlStrCache>
                <c:ptCount val="1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'F41'!$F$7:$F$130</c:f>
              <c:numCache>
                <c:formatCode>0.00</c:formatCode>
                <c:ptCount val="124"/>
                <c:pt idx="0">
                  <c:v>3.2545700000000002</c:v>
                </c:pt>
                <c:pt idx="1">
                  <c:v>3.5522900000000002</c:v>
                </c:pt>
                <c:pt idx="2">
                  <c:v>4.2522700000000002</c:v>
                </c:pt>
                <c:pt idx="3">
                  <c:v>4.6494200000000001</c:v>
                </c:pt>
                <c:pt idx="4">
                  <c:v>4.6314200000000003</c:v>
                </c:pt>
                <c:pt idx="5">
                  <c:v>4.0880299999999998</c:v>
                </c:pt>
                <c:pt idx="6">
                  <c:v>3.47262</c:v>
                </c:pt>
                <c:pt idx="7">
                  <c:v>3.4565299999999999</c:v>
                </c:pt>
                <c:pt idx="8">
                  <c:v>3.3902999999999999</c:v>
                </c:pt>
                <c:pt idx="9">
                  <c:v>3.3591099999999998</c:v>
                </c:pt>
                <c:pt idx="10">
                  <c:v>3.61869</c:v>
                </c:pt>
                <c:pt idx="11">
                  <c:v>3.97404</c:v>
                </c:pt>
                <c:pt idx="12">
                  <c:v>4.4828099999999997</c:v>
                </c:pt>
                <c:pt idx="13">
                  <c:v>4.2344400000000002</c:v>
                </c:pt>
                <c:pt idx="14">
                  <c:v>3.7586499999999998</c:v>
                </c:pt>
                <c:pt idx="15">
                  <c:v>3.4967100000000002</c:v>
                </c:pt>
                <c:pt idx="16">
                  <c:v>3.5102199999999999</c:v>
                </c:pt>
                <c:pt idx="17">
                  <c:v>3.7525900000000001</c:v>
                </c:pt>
                <c:pt idx="18">
                  <c:v>4.0724099999999996</c:v>
                </c:pt>
                <c:pt idx="19">
                  <c:v>4.1499100000000002</c:v>
                </c:pt>
                <c:pt idx="20">
                  <c:v>4.2175799999999999</c:v>
                </c:pt>
                <c:pt idx="21">
                  <c:v>4.2977600000000002</c:v>
                </c:pt>
                <c:pt idx="22">
                  <c:v>4.1678699999999997</c:v>
                </c:pt>
                <c:pt idx="23">
                  <c:v>4.0813199999999998</c:v>
                </c:pt>
                <c:pt idx="24">
                  <c:v>3.0656400000000001</c:v>
                </c:pt>
                <c:pt idx="25">
                  <c:v>3.00027</c:v>
                </c:pt>
                <c:pt idx="26">
                  <c:v>3.13707</c:v>
                </c:pt>
                <c:pt idx="27">
                  <c:v>3.0623300000000002</c:v>
                </c:pt>
                <c:pt idx="28">
                  <c:v>2.8766400000000001</c:v>
                </c:pt>
                <c:pt idx="29">
                  <c:v>2.8707799999999999</c:v>
                </c:pt>
                <c:pt idx="30">
                  <c:v>2.7390500000000002</c:v>
                </c:pt>
                <c:pt idx="31">
                  <c:v>2.5873200000000001</c:v>
                </c:pt>
                <c:pt idx="32">
                  <c:v>2.5188899999999999</c:v>
                </c:pt>
                <c:pt idx="33">
                  <c:v>2.47973</c:v>
                </c:pt>
                <c:pt idx="34">
                  <c:v>2.2148500000000002</c:v>
                </c:pt>
                <c:pt idx="35">
                  <c:v>2.1308099999999999</c:v>
                </c:pt>
                <c:pt idx="36">
                  <c:v>2.6131099999999998</c:v>
                </c:pt>
                <c:pt idx="37">
                  <c:v>2.8672499999999999</c:v>
                </c:pt>
                <c:pt idx="38">
                  <c:v>2.60101</c:v>
                </c:pt>
                <c:pt idx="39">
                  <c:v>2.5415800000000002</c:v>
                </c:pt>
                <c:pt idx="40">
                  <c:v>2.59666</c:v>
                </c:pt>
                <c:pt idx="41">
                  <c:v>2.5379900000000002</c:v>
                </c:pt>
                <c:pt idx="42">
                  <c:v>2.65483</c:v>
                </c:pt>
                <c:pt idx="43">
                  <c:v>2.7274400000000001</c:v>
                </c:pt>
                <c:pt idx="44">
                  <c:v>2.96895</c:v>
                </c:pt>
                <c:pt idx="45">
                  <c:v>3.0636199999999998</c:v>
                </c:pt>
                <c:pt idx="46">
                  <c:v>3.3053499999999998</c:v>
                </c:pt>
                <c:pt idx="47">
                  <c:v>3.3602699999999999</c:v>
                </c:pt>
                <c:pt idx="48">
                  <c:v>4.71828</c:v>
                </c:pt>
                <c:pt idx="49">
                  <c:v>4.8642300000000001</c:v>
                </c:pt>
                <c:pt idx="50">
                  <c:v>5.3525600000000004</c:v>
                </c:pt>
                <c:pt idx="51">
                  <c:v>5.81717</c:v>
                </c:pt>
                <c:pt idx="52">
                  <c:v>6.1640100000000002</c:v>
                </c:pt>
                <c:pt idx="53">
                  <c:v>6.3136599999999996</c:v>
                </c:pt>
                <c:pt idx="54">
                  <c:v>6.4381599999999999</c:v>
                </c:pt>
                <c:pt idx="55">
                  <c:v>6.6634900000000004</c:v>
                </c:pt>
                <c:pt idx="56">
                  <c:v>6.3478500000000002</c:v>
                </c:pt>
                <c:pt idx="57">
                  <c:v>6.3715299999999999</c:v>
                </c:pt>
                <c:pt idx="58">
                  <c:v>6.6345200000000002</c:v>
                </c:pt>
                <c:pt idx="59">
                  <c:v>6.7730499999999996</c:v>
                </c:pt>
                <c:pt idx="60">
                  <c:v>5.5458400000000001</c:v>
                </c:pt>
                <c:pt idx="61">
                  <c:v>5.3392200000000001</c:v>
                </c:pt>
                <c:pt idx="62">
                  <c:v>5.0354099999999997</c:v>
                </c:pt>
                <c:pt idx="63">
                  <c:v>4.5507799999999996</c:v>
                </c:pt>
                <c:pt idx="64">
                  <c:v>4.5062699999999998</c:v>
                </c:pt>
                <c:pt idx="65">
                  <c:v>4.6468600000000002</c:v>
                </c:pt>
                <c:pt idx="66">
                  <c:v>4.8114100000000004</c:v>
                </c:pt>
                <c:pt idx="67">
                  <c:v>4.9045300000000003</c:v>
                </c:pt>
                <c:pt idx="68">
                  <c:v>5.0195699999999999</c:v>
                </c:pt>
                <c:pt idx="69">
                  <c:v>4.9036400000000002</c:v>
                </c:pt>
                <c:pt idx="70">
                  <c:v>4.7165299999999997</c:v>
                </c:pt>
                <c:pt idx="71">
                  <c:v>4.8305499999999997</c:v>
                </c:pt>
                <c:pt idx="72">
                  <c:v>4.3656100000000002</c:v>
                </c:pt>
                <c:pt idx="73">
                  <c:v>3.94028</c:v>
                </c:pt>
                <c:pt idx="74">
                  <c:v>4.0041799999999999</c:v>
                </c:pt>
                <c:pt idx="75">
                  <c:v>4.4134500000000001</c:v>
                </c:pt>
                <c:pt idx="76">
                  <c:v>4.2819900000000004</c:v>
                </c:pt>
                <c:pt idx="77">
                  <c:v>3.9471500000000002</c:v>
                </c:pt>
                <c:pt idx="78">
                  <c:v>3.7813400000000001</c:v>
                </c:pt>
                <c:pt idx="79">
                  <c:v>3.1624400000000001</c:v>
                </c:pt>
                <c:pt idx="80">
                  <c:v>2.9975100000000001</c:v>
                </c:pt>
                <c:pt idx="81">
                  <c:v>3.01952</c:v>
                </c:pt>
                <c:pt idx="82">
                  <c:v>2.9744999999999999</c:v>
                </c:pt>
                <c:pt idx="83">
                  <c:v>2.8285800000000001</c:v>
                </c:pt>
                <c:pt idx="84">
                  <c:v>3.2383500000000001</c:v>
                </c:pt>
                <c:pt idx="85">
                  <c:v>3.6961900000000001</c:v>
                </c:pt>
                <c:pt idx="86">
                  <c:v>3.2490600000000001</c:v>
                </c:pt>
                <c:pt idx="87">
                  <c:v>2.1481499999999998</c:v>
                </c:pt>
                <c:pt idx="88">
                  <c:v>2.8372700000000002</c:v>
                </c:pt>
                <c:pt idx="89">
                  <c:v>3.3340100000000001</c:v>
                </c:pt>
                <c:pt idx="90">
                  <c:v>3.6234099999999998</c:v>
                </c:pt>
                <c:pt idx="91">
                  <c:v>4.0484200000000001</c:v>
                </c:pt>
                <c:pt idx="92">
                  <c:v>4.0137799999999997</c:v>
                </c:pt>
                <c:pt idx="93">
                  <c:v>4.0869600000000004</c:v>
                </c:pt>
                <c:pt idx="94">
                  <c:v>3.33188</c:v>
                </c:pt>
                <c:pt idx="95">
                  <c:v>3.1500699999999999</c:v>
                </c:pt>
                <c:pt idx="96">
                  <c:v>3.5350899999999998</c:v>
                </c:pt>
                <c:pt idx="97">
                  <c:v>3.7590400000000002</c:v>
                </c:pt>
                <c:pt idx="98">
                  <c:v>4.6668799999999999</c:v>
                </c:pt>
                <c:pt idx="99">
                  <c:v>6.0848199999999997</c:v>
                </c:pt>
                <c:pt idx="100">
                  <c:v>5.8938199999999998</c:v>
                </c:pt>
                <c:pt idx="101">
                  <c:v>5.8786100000000001</c:v>
                </c:pt>
                <c:pt idx="102">
                  <c:v>5.8058199999999998</c:v>
                </c:pt>
                <c:pt idx="103">
                  <c:v>5.5920699999999997</c:v>
                </c:pt>
                <c:pt idx="104">
                  <c:v>6.0001499999999997</c:v>
                </c:pt>
                <c:pt idx="105">
                  <c:v>6.2395399999999999</c:v>
                </c:pt>
                <c:pt idx="106">
                  <c:v>7.3748800000000001</c:v>
                </c:pt>
                <c:pt idx="107">
                  <c:v>7.3551099999999998</c:v>
                </c:pt>
                <c:pt idx="108">
                  <c:v>7.0701400000000003</c:v>
                </c:pt>
                <c:pt idx="109">
                  <c:v>7.2799699999999996</c:v>
                </c:pt>
                <c:pt idx="110">
                  <c:v>7.4536800000000003</c:v>
                </c:pt>
                <c:pt idx="111">
                  <c:v>7.6825000000000001</c:v>
                </c:pt>
                <c:pt idx="112">
                  <c:v>7.6526199999999998</c:v>
                </c:pt>
                <c:pt idx="113">
                  <c:v>7.9863400000000002</c:v>
                </c:pt>
                <c:pt idx="114">
                  <c:v>8.1508099999999999</c:v>
                </c:pt>
                <c:pt idx="115">
                  <c:v>8.6954200000000004</c:v>
                </c:pt>
                <c:pt idx="116">
                  <c:v>8.6997499999999999</c:v>
                </c:pt>
                <c:pt idx="117">
                  <c:v>8.4068199999999997</c:v>
                </c:pt>
                <c:pt idx="118">
                  <c:v>7.7966199999999999</c:v>
                </c:pt>
                <c:pt idx="119">
                  <c:v>7.8170299999999999</c:v>
                </c:pt>
                <c:pt idx="120">
                  <c:v>7.9100400000000004</c:v>
                </c:pt>
                <c:pt idx="121">
                  <c:v>7.6188599999999997</c:v>
                </c:pt>
                <c:pt idx="122">
                  <c:v>6.8492600000000001</c:v>
                </c:pt>
                <c:pt idx="123">
                  <c:v>6.2528499999999996</c:v>
                </c:pt>
              </c:numCache>
            </c:numRef>
          </c:val>
          <c:extLst>
            <c:ext xmlns:c16="http://schemas.microsoft.com/office/drawing/2014/chart" uri="{C3380CC4-5D6E-409C-BE32-E72D297353CC}">
              <c16:uniqueId val="{00000077-471E-4D33-B592-544A0A105953}"/>
            </c:ext>
          </c:extLst>
        </c:ser>
        <c:dLbls>
          <c:showLegendKey val="0"/>
          <c:showVal val="0"/>
          <c:showCatName val="0"/>
          <c:showSerName val="0"/>
          <c:showPercent val="0"/>
          <c:showBubbleSize val="0"/>
        </c:dLbls>
        <c:gapWidth val="75"/>
        <c:axId val="125943168"/>
        <c:axId val="134166016"/>
      </c:barChart>
      <c:lineChart>
        <c:grouping val="standard"/>
        <c:varyColors val="0"/>
        <c:ser>
          <c:idx val="1"/>
          <c:order val="1"/>
          <c:tx>
            <c:v>Guadalajara</c:v>
          </c:tx>
          <c:spPr>
            <a:ln w="34925" cmpd="sng">
              <a:solidFill>
                <a:srgbClr val="303233"/>
              </a:solidFill>
              <a:prstDash val="sysDash"/>
            </a:ln>
          </c:spPr>
          <c:marker>
            <c:symbol val="none"/>
          </c:marker>
          <c:dPt>
            <c:idx val="74"/>
            <c:bubble3D val="0"/>
            <c:spPr>
              <a:ln w="34925" cmpd="sng">
                <a:solidFill>
                  <a:sysClr val="windowText" lastClr="000000">
                    <a:lumMod val="75000"/>
                    <a:lumOff val="25000"/>
                  </a:sysClr>
                </a:solidFill>
                <a:prstDash val="sysDash"/>
              </a:ln>
            </c:spPr>
            <c:extLst>
              <c:ext xmlns:c16="http://schemas.microsoft.com/office/drawing/2014/chart" uri="{C3380CC4-5D6E-409C-BE32-E72D297353CC}">
                <c16:uniqueId val="{00000079-471E-4D33-B592-544A0A105953}"/>
              </c:ext>
            </c:extLst>
          </c:dPt>
          <c:dPt>
            <c:idx val="81"/>
            <c:bubble3D val="0"/>
            <c:extLst>
              <c:ext xmlns:c16="http://schemas.microsoft.com/office/drawing/2014/chart" uri="{C3380CC4-5D6E-409C-BE32-E72D297353CC}">
                <c16:uniqueId val="{0000007A-471E-4D33-B592-544A0A105953}"/>
              </c:ext>
            </c:extLst>
          </c:dPt>
          <c:dPt>
            <c:idx val="83"/>
            <c:bubble3D val="0"/>
            <c:extLst>
              <c:ext xmlns:c16="http://schemas.microsoft.com/office/drawing/2014/chart" uri="{C3380CC4-5D6E-409C-BE32-E72D297353CC}">
                <c16:uniqueId val="{0000007B-471E-4D33-B592-544A0A105953}"/>
              </c:ext>
            </c:extLst>
          </c:dPt>
          <c:dPt>
            <c:idx val="85"/>
            <c:bubble3D val="0"/>
            <c:extLst>
              <c:ext xmlns:c16="http://schemas.microsoft.com/office/drawing/2014/chart" uri="{C3380CC4-5D6E-409C-BE32-E72D297353CC}">
                <c16:uniqueId val="{0000007C-471E-4D33-B592-544A0A105953}"/>
              </c:ext>
            </c:extLst>
          </c:dPt>
          <c:dLbls>
            <c:dLbl>
              <c:idx val="123"/>
              <c:layout>
                <c:manualLayout>
                  <c:x val="0"/>
                  <c:y val="-0.38788567861601569"/>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7D-471E-4D33-B592-544A0A10595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'F41'!$G$7:$G$130</c:f>
              <c:numCache>
                <c:formatCode>0.00</c:formatCode>
                <c:ptCount val="124"/>
                <c:pt idx="0">
                  <c:v>3.3545099999999999</c:v>
                </c:pt>
                <c:pt idx="1">
                  <c:v>3.6920700000000002</c:v>
                </c:pt>
                <c:pt idx="2">
                  <c:v>4.3492899999999999</c:v>
                </c:pt>
                <c:pt idx="3">
                  <c:v>4.5427799999999996</c:v>
                </c:pt>
                <c:pt idx="4">
                  <c:v>4.6555999999999997</c:v>
                </c:pt>
                <c:pt idx="5">
                  <c:v>3.9207000000000001</c:v>
                </c:pt>
                <c:pt idx="6">
                  <c:v>2.9805700000000002</c:v>
                </c:pt>
                <c:pt idx="7">
                  <c:v>2.91777</c:v>
                </c:pt>
                <c:pt idx="8">
                  <c:v>3.0012099999999999</c:v>
                </c:pt>
                <c:pt idx="9">
                  <c:v>2.7610100000000002</c:v>
                </c:pt>
                <c:pt idx="10">
                  <c:v>3.0890599999999999</c:v>
                </c:pt>
                <c:pt idx="11">
                  <c:v>3.7076799999999999</c:v>
                </c:pt>
                <c:pt idx="12">
                  <c:v>4.1425700000000001</c:v>
                </c:pt>
                <c:pt idx="13">
                  <c:v>4.0471599999999999</c:v>
                </c:pt>
                <c:pt idx="14">
                  <c:v>3.0915599999999999</c:v>
                </c:pt>
                <c:pt idx="15">
                  <c:v>2.8372700000000002</c:v>
                </c:pt>
                <c:pt idx="16">
                  <c:v>3.0365799999999998</c:v>
                </c:pt>
                <c:pt idx="17">
                  <c:v>3.5928200000000001</c:v>
                </c:pt>
                <c:pt idx="18">
                  <c:v>4.0671900000000001</c:v>
                </c:pt>
                <c:pt idx="19">
                  <c:v>4.11599</c:v>
                </c:pt>
                <c:pt idx="20">
                  <c:v>4.2581499999999997</c:v>
                </c:pt>
                <c:pt idx="21">
                  <c:v>4.29819</c:v>
                </c:pt>
                <c:pt idx="22">
                  <c:v>4.1367599999999998</c:v>
                </c:pt>
                <c:pt idx="23">
                  <c:v>3.9573299999999998</c:v>
                </c:pt>
                <c:pt idx="24">
                  <c:v>3.0499399999999999</c:v>
                </c:pt>
                <c:pt idx="25">
                  <c:v>3.0870700000000002</c:v>
                </c:pt>
                <c:pt idx="26">
                  <c:v>3.34511</c:v>
                </c:pt>
                <c:pt idx="27">
                  <c:v>3.3276500000000002</c:v>
                </c:pt>
                <c:pt idx="28">
                  <c:v>2.8898799999999998</c:v>
                </c:pt>
                <c:pt idx="29">
                  <c:v>2.8579599999999998</c:v>
                </c:pt>
                <c:pt idx="30">
                  <c:v>2.8745099999999999</c:v>
                </c:pt>
                <c:pt idx="31">
                  <c:v>2.6866300000000001</c:v>
                </c:pt>
                <c:pt idx="32">
                  <c:v>2.70492</c:v>
                </c:pt>
                <c:pt idx="33">
                  <c:v>2.9957799999999999</c:v>
                </c:pt>
                <c:pt idx="34">
                  <c:v>2.6632099999999999</c:v>
                </c:pt>
                <c:pt idx="35">
                  <c:v>2.56399</c:v>
                </c:pt>
                <c:pt idx="36">
                  <c:v>3.22167</c:v>
                </c:pt>
                <c:pt idx="37">
                  <c:v>3.0128699999999999</c:v>
                </c:pt>
                <c:pt idx="38">
                  <c:v>3.2576700000000001</c:v>
                </c:pt>
                <c:pt idx="39">
                  <c:v>3.46007</c:v>
                </c:pt>
                <c:pt idx="40">
                  <c:v>3.6088499999999999</c:v>
                </c:pt>
                <c:pt idx="41">
                  <c:v>3.3086199999999999</c:v>
                </c:pt>
                <c:pt idx="42">
                  <c:v>3.2184200000000001</c:v>
                </c:pt>
                <c:pt idx="43">
                  <c:v>3.3120699999999998</c:v>
                </c:pt>
                <c:pt idx="44">
                  <c:v>3.1851099999999999</c:v>
                </c:pt>
                <c:pt idx="45">
                  <c:v>2.99492</c:v>
                </c:pt>
                <c:pt idx="46">
                  <c:v>3.33311</c:v>
                </c:pt>
                <c:pt idx="47">
                  <c:v>3.3164500000000001</c:v>
                </c:pt>
                <c:pt idx="48">
                  <c:v>4.3842800000000004</c:v>
                </c:pt>
                <c:pt idx="49">
                  <c:v>4.7241400000000002</c:v>
                </c:pt>
                <c:pt idx="50">
                  <c:v>5.0370699999999999</c:v>
                </c:pt>
                <c:pt idx="51">
                  <c:v>5.1323100000000004</c:v>
                </c:pt>
                <c:pt idx="52">
                  <c:v>5.1148800000000003</c:v>
                </c:pt>
                <c:pt idx="53">
                  <c:v>5.5342200000000004</c:v>
                </c:pt>
                <c:pt idx="54">
                  <c:v>5.76905</c:v>
                </c:pt>
                <c:pt idx="55">
                  <c:v>5.9798099999999996</c:v>
                </c:pt>
                <c:pt idx="56">
                  <c:v>5.7322600000000001</c:v>
                </c:pt>
                <c:pt idx="57">
                  <c:v>5.7161299999999997</c:v>
                </c:pt>
                <c:pt idx="58">
                  <c:v>5.9793900000000004</c:v>
                </c:pt>
                <c:pt idx="59">
                  <c:v>6.1529600000000002</c:v>
                </c:pt>
                <c:pt idx="60">
                  <c:v>4.7772300000000003</c:v>
                </c:pt>
                <c:pt idx="61">
                  <c:v>4.5190900000000003</c:v>
                </c:pt>
                <c:pt idx="62">
                  <c:v>4.2296899999999997</c:v>
                </c:pt>
                <c:pt idx="63">
                  <c:v>3.8251300000000001</c:v>
                </c:pt>
                <c:pt idx="64">
                  <c:v>4.23421</c:v>
                </c:pt>
                <c:pt idx="65">
                  <c:v>4.1778899999999997</c:v>
                </c:pt>
                <c:pt idx="66">
                  <c:v>4.2158300000000004</c:v>
                </c:pt>
                <c:pt idx="67">
                  <c:v>4.3098900000000002</c:v>
                </c:pt>
                <c:pt idx="68">
                  <c:v>4.67293</c:v>
                </c:pt>
                <c:pt idx="69">
                  <c:v>4.6757400000000002</c:v>
                </c:pt>
                <c:pt idx="70">
                  <c:v>4.5433000000000003</c:v>
                </c:pt>
                <c:pt idx="71">
                  <c:v>4.3830099999999996</c:v>
                </c:pt>
                <c:pt idx="72">
                  <c:v>4.0126299999999997</c:v>
                </c:pt>
                <c:pt idx="73">
                  <c:v>4.0245699999999998</c:v>
                </c:pt>
                <c:pt idx="74">
                  <c:v>4.4533800000000001</c:v>
                </c:pt>
                <c:pt idx="75">
                  <c:v>4.94062</c:v>
                </c:pt>
                <c:pt idx="76">
                  <c:v>4.6637000000000004</c:v>
                </c:pt>
                <c:pt idx="77">
                  <c:v>4.3564699999999998</c:v>
                </c:pt>
                <c:pt idx="78">
                  <c:v>4.0222199999999999</c:v>
                </c:pt>
                <c:pt idx="79">
                  <c:v>3.5401799999999999</c:v>
                </c:pt>
                <c:pt idx="80">
                  <c:v>2.99823</c:v>
                </c:pt>
                <c:pt idx="81">
                  <c:v>3.20953</c:v>
                </c:pt>
                <c:pt idx="82">
                  <c:v>3.3841399999999999</c:v>
                </c:pt>
                <c:pt idx="83">
                  <c:v>3.6160399999999999</c:v>
                </c:pt>
                <c:pt idx="84">
                  <c:v>3.6511300000000002</c:v>
                </c:pt>
                <c:pt idx="85">
                  <c:v>3.5074399999999999</c:v>
                </c:pt>
                <c:pt idx="86">
                  <c:v>2.8167499999999999</c:v>
                </c:pt>
                <c:pt idx="87">
                  <c:v>1.79939</c:v>
                </c:pt>
                <c:pt idx="88">
                  <c:v>2.6563400000000001</c:v>
                </c:pt>
                <c:pt idx="89">
                  <c:v>3.0406300000000002</c:v>
                </c:pt>
                <c:pt idx="90">
                  <c:v>3.2925300000000002</c:v>
                </c:pt>
                <c:pt idx="91">
                  <c:v>3.78931</c:v>
                </c:pt>
                <c:pt idx="92">
                  <c:v>4.1075999999999997</c:v>
                </c:pt>
                <c:pt idx="93">
                  <c:v>4.1533100000000003</c:v>
                </c:pt>
                <c:pt idx="94">
                  <c:v>3.5493999999999999</c:v>
                </c:pt>
                <c:pt idx="95">
                  <c:v>3.3442400000000001</c:v>
                </c:pt>
                <c:pt idx="96">
                  <c:v>4.2077400000000003</c:v>
                </c:pt>
                <c:pt idx="97">
                  <c:v>4.5860000000000003</c:v>
                </c:pt>
                <c:pt idx="98">
                  <c:v>5.2691600000000003</c:v>
                </c:pt>
                <c:pt idx="99">
                  <c:v>6.5557100000000004</c:v>
                </c:pt>
                <c:pt idx="100">
                  <c:v>6.3517400000000004</c:v>
                </c:pt>
                <c:pt idx="101">
                  <c:v>6.5052500000000002</c:v>
                </c:pt>
                <c:pt idx="102">
                  <c:v>6.4831500000000002</c:v>
                </c:pt>
                <c:pt idx="103">
                  <c:v>6.4311100000000003</c:v>
                </c:pt>
                <c:pt idx="104">
                  <c:v>6.6503100000000002</c:v>
                </c:pt>
                <c:pt idx="105">
                  <c:v>6.79983</c:v>
                </c:pt>
                <c:pt idx="106">
                  <c:v>7.41343</c:v>
                </c:pt>
                <c:pt idx="107">
                  <c:v>7.2579399999999996</c:v>
                </c:pt>
                <c:pt idx="108">
                  <c:v>6.8603399999999999</c:v>
                </c:pt>
                <c:pt idx="109">
                  <c:v>7.3373200000000001</c:v>
                </c:pt>
                <c:pt idx="110">
                  <c:v>7.6436500000000001</c:v>
                </c:pt>
                <c:pt idx="111">
                  <c:v>7.7809799999999996</c:v>
                </c:pt>
                <c:pt idx="112">
                  <c:v>7.31419</c:v>
                </c:pt>
                <c:pt idx="113">
                  <c:v>7.64717</c:v>
                </c:pt>
                <c:pt idx="114">
                  <c:v>7.8614499999999996</c:v>
                </c:pt>
                <c:pt idx="115">
                  <c:v>8.0749600000000008</c:v>
                </c:pt>
                <c:pt idx="116">
                  <c:v>7.9197300000000004</c:v>
                </c:pt>
                <c:pt idx="117">
                  <c:v>7.9285199999999998</c:v>
                </c:pt>
                <c:pt idx="118">
                  <c:v>7.7250199999999998</c:v>
                </c:pt>
                <c:pt idx="119">
                  <c:v>7.9226200000000002</c:v>
                </c:pt>
                <c:pt idx="120">
                  <c:v>8.2209500000000002</c:v>
                </c:pt>
                <c:pt idx="121">
                  <c:v>7.8763699999999996</c:v>
                </c:pt>
                <c:pt idx="122">
                  <c:v>6.9795499999999997</c:v>
                </c:pt>
                <c:pt idx="123">
                  <c:v>6.3865800000000004</c:v>
                </c:pt>
              </c:numCache>
            </c:numRef>
          </c:val>
          <c:smooth val="0"/>
          <c:extLst>
            <c:ext xmlns:c16="http://schemas.microsoft.com/office/drawing/2014/chart" uri="{C3380CC4-5D6E-409C-BE32-E72D297353CC}">
              <c16:uniqueId val="{0000007E-471E-4D33-B592-544A0A105953}"/>
            </c:ext>
          </c:extLst>
        </c:ser>
        <c:ser>
          <c:idx val="2"/>
          <c:order val="2"/>
          <c:tx>
            <c:v>Tepatitlán</c:v>
          </c:tx>
          <c:spPr>
            <a:ln w="34925">
              <a:solidFill>
                <a:srgbClr val="80868B"/>
              </a:solidFill>
              <a:prstDash val="sysDot"/>
            </a:ln>
          </c:spPr>
          <c:marker>
            <c:symbol val="none"/>
          </c:marker>
          <c:dPt>
            <c:idx val="74"/>
            <c:bubble3D val="0"/>
            <c:spPr>
              <a:ln w="34925">
                <a:noFill/>
                <a:prstDash val="sysDot"/>
              </a:ln>
            </c:spPr>
            <c:extLst>
              <c:ext xmlns:c16="http://schemas.microsoft.com/office/drawing/2014/chart" uri="{C3380CC4-5D6E-409C-BE32-E72D297353CC}">
                <c16:uniqueId val="{00000080-471E-4D33-B592-544A0A105953}"/>
              </c:ext>
            </c:extLst>
          </c:dPt>
          <c:dPt>
            <c:idx val="105"/>
            <c:marker>
              <c:symbol val="circle"/>
              <c:size val="2"/>
              <c:spPr>
                <a:solidFill>
                  <a:sysClr val="window" lastClr="FFFFFF">
                    <a:lumMod val="50000"/>
                  </a:sysClr>
                </a:solidFill>
                <a:ln>
                  <a:solidFill>
                    <a:sysClr val="window" lastClr="FFFFFF">
                      <a:lumMod val="50000"/>
                    </a:sysClr>
                  </a:solidFill>
                </a:ln>
              </c:spPr>
            </c:marker>
            <c:bubble3D val="0"/>
            <c:extLst>
              <c:ext xmlns:c16="http://schemas.microsoft.com/office/drawing/2014/chart" uri="{C3380CC4-5D6E-409C-BE32-E72D297353CC}">
                <c16:uniqueId val="{00000081-471E-4D33-B592-544A0A105953}"/>
              </c:ext>
            </c:extLst>
          </c:dPt>
          <c:dLbls>
            <c:dLbl>
              <c:idx val="123"/>
              <c:layout>
                <c:manualLayout>
                  <c:x val="-1.5697858930277078E-16"/>
                  <c:y val="-0.35107900838237915"/>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82-471E-4D33-B592-544A0A10595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'F41'!$H$7:$H$130</c:f>
              <c:numCache>
                <c:formatCode>0.00</c:formatCode>
                <c:ptCount val="124"/>
                <c:pt idx="0">
                  <c:v>5.9303299999999997</c:v>
                </c:pt>
                <c:pt idx="1">
                  <c:v>6.1743100000000002</c:v>
                </c:pt>
                <c:pt idx="2">
                  <c:v>6.3327200000000001</c:v>
                </c:pt>
                <c:pt idx="3">
                  <c:v>6.3485300000000002</c:v>
                </c:pt>
                <c:pt idx="4">
                  <c:v>6.0250700000000004</c:v>
                </c:pt>
                <c:pt idx="5">
                  <c:v>5.1428900000000004</c:v>
                </c:pt>
                <c:pt idx="6">
                  <c:v>4.3328199999999999</c:v>
                </c:pt>
                <c:pt idx="7">
                  <c:v>4.8182299999999998</c:v>
                </c:pt>
                <c:pt idx="8">
                  <c:v>4.7384000000000004</c:v>
                </c:pt>
                <c:pt idx="9">
                  <c:v>5.6597200000000001</c:v>
                </c:pt>
                <c:pt idx="10">
                  <c:v>5.6736500000000003</c:v>
                </c:pt>
                <c:pt idx="11">
                  <c:v>4.9171899999999997</c:v>
                </c:pt>
                <c:pt idx="12">
                  <c:v>4.66934</c:v>
                </c:pt>
                <c:pt idx="13">
                  <c:v>5.0506900000000003</c:v>
                </c:pt>
                <c:pt idx="14">
                  <c:v>4.9868699999999997</c:v>
                </c:pt>
                <c:pt idx="15">
                  <c:v>4.9569099999999997</c:v>
                </c:pt>
                <c:pt idx="16">
                  <c:v>4.63096</c:v>
                </c:pt>
                <c:pt idx="17">
                  <c:v>5.1091100000000003</c:v>
                </c:pt>
                <c:pt idx="18">
                  <c:v>5.4696100000000003</c:v>
                </c:pt>
                <c:pt idx="19">
                  <c:v>4.1761299999999997</c:v>
                </c:pt>
                <c:pt idx="20">
                  <c:v>3.5575999999999999</c:v>
                </c:pt>
                <c:pt idx="21">
                  <c:v>3.0667200000000001</c:v>
                </c:pt>
                <c:pt idx="22">
                  <c:v>3.2784200000000001</c:v>
                </c:pt>
                <c:pt idx="23">
                  <c:v>3.8927</c:v>
                </c:pt>
                <c:pt idx="24">
                  <c:v>3.14785</c:v>
                </c:pt>
                <c:pt idx="25">
                  <c:v>2.4411800000000001</c:v>
                </c:pt>
                <c:pt idx="26">
                  <c:v>2.7202600000000001</c:v>
                </c:pt>
                <c:pt idx="27">
                  <c:v>3.03226</c:v>
                </c:pt>
                <c:pt idx="28">
                  <c:v>3.2576800000000001</c:v>
                </c:pt>
                <c:pt idx="29">
                  <c:v>3.3986499999999999</c:v>
                </c:pt>
                <c:pt idx="30">
                  <c:v>3.8506900000000002</c:v>
                </c:pt>
                <c:pt idx="31">
                  <c:v>4.1554599999999997</c:v>
                </c:pt>
                <c:pt idx="32">
                  <c:v>4.7127400000000002</c:v>
                </c:pt>
                <c:pt idx="33">
                  <c:v>4.7907700000000002</c:v>
                </c:pt>
                <c:pt idx="34">
                  <c:v>4.6475200000000001</c:v>
                </c:pt>
                <c:pt idx="35">
                  <c:v>4.1641899999999996</c:v>
                </c:pt>
                <c:pt idx="36">
                  <c:v>3.81013</c:v>
                </c:pt>
                <c:pt idx="37">
                  <c:v>4.5746000000000002</c:v>
                </c:pt>
                <c:pt idx="38">
                  <c:v>4.4613399999999999</c:v>
                </c:pt>
                <c:pt idx="39">
                  <c:v>4.2295600000000002</c:v>
                </c:pt>
                <c:pt idx="40">
                  <c:v>3.71611</c:v>
                </c:pt>
                <c:pt idx="41">
                  <c:v>3.4447800000000002</c:v>
                </c:pt>
                <c:pt idx="42">
                  <c:v>3.9741599999999999</c:v>
                </c:pt>
                <c:pt idx="43">
                  <c:v>4.8757200000000003</c:v>
                </c:pt>
                <c:pt idx="44">
                  <c:v>4.6681999999999997</c:v>
                </c:pt>
                <c:pt idx="45">
                  <c:v>4.6224400000000001</c:v>
                </c:pt>
                <c:pt idx="46">
                  <c:v>4.4290599999999998</c:v>
                </c:pt>
                <c:pt idx="47">
                  <c:v>5.1699200000000003</c:v>
                </c:pt>
                <c:pt idx="48">
                  <c:v>7.4744200000000003</c:v>
                </c:pt>
                <c:pt idx="49">
                  <c:v>7.5204599999999999</c:v>
                </c:pt>
                <c:pt idx="50">
                  <c:v>7.9871800000000004</c:v>
                </c:pt>
                <c:pt idx="51">
                  <c:v>8.1839899999999997</c:v>
                </c:pt>
                <c:pt idx="52">
                  <c:v>8.6940000000000008</c:v>
                </c:pt>
                <c:pt idx="53">
                  <c:v>8.6153200000000005</c:v>
                </c:pt>
                <c:pt idx="54">
                  <c:v>7.5063199999999997</c:v>
                </c:pt>
                <c:pt idx="55">
                  <c:v>6.9289199999999997</c:v>
                </c:pt>
                <c:pt idx="56">
                  <c:v>6.8373200000000001</c:v>
                </c:pt>
                <c:pt idx="57">
                  <c:v>6.3016199999999998</c:v>
                </c:pt>
                <c:pt idx="58">
                  <c:v>6.88957</c:v>
                </c:pt>
                <c:pt idx="59">
                  <c:v>7.0516100000000002</c:v>
                </c:pt>
                <c:pt idx="60">
                  <c:v>6.2028800000000004</c:v>
                </c:pt>
                <c:pt idx="61">
                  <c:v>6.7357500000000003</c:v>
                </c:pt>
                <c:pt idx="62">
                  <c:v>6.0270299999999999</c:v>
                </c:pt>
                <c:pt idx="63">
                  <c:v>5.6066599999999998</c:v>
                </c:pt>
                <c:pt idx="64">
                  <c:v>5.1628100000000003</c:v>
                </c:pt>
                <c:pt idx="65">
                  <c:v>5.0217999999999998</c:v>
                </c:pt>
                <c:pt idx="66">
                  <c:v>5.3875299999999999</c:v>
                </c:pt>
                <c:pt idx="67">
                  <c:v>5.8467799999999999</c:v>
                </c:pt>
                <c:pt idx="68">
                  <c:v>5.8775399999999998</c:v>
                </c:pt>
                <c:pt idx="69">
                  <c:v>6.1013700000000002</c:v>
                </c:pt>
                <c:pt idx="70">
                  <c:v>6.0763299999999996</c:v>
                </c:pt>
                <c:pt idx="71">
                  <c:v>6.3148799999999996</c:v>
                </c:pt>
                <c:pt idx="72">
                  <c:v>5.1159400000000002</c:v>
                </c:pt>
                <c:pt idx="73">
                  <c:v>3.7354599999999998</c:v>
                </c:pt>
                <c:pt idx="74">
                  <c:v>4.0413899999999998</c:v>
                </c:pt>
                <c:pt idx="75">
                  <c:v>4.48813</c:v>
                </c:pt>
                <c:pt idx="76">
                  <c:v>4.5877699999999999</c:v>
                </c:pt>
                <c:pt idx="77">
                  <c:v>4.6835000000000004</c:v>
                </c:pt>
                <c:pt idx="78">
                  <c:v>4.1772900000000002</c:v>
                </c:pt>
                <c:pt idx="79">
                  <c:v>3.7180900000000001</c:v>
                </c:pt>
                <c:pt idx="80">
                  <c:v>3.57504</c:v>
                </c:pt>
                <c:pt idx="81">
                  <c:v>3.80009</c:v>
                </c:pt>
                <c:pt idx="82">
                  <c:v>3.2183000000000002</c:v>
                </c:pt>
                <c:pt idx="83">
                  <c:v>2.8170299999999999</c:v>
                </c:pt>
                <c:pt idx="84">
                  <c:v>3.7404099999999998</c:v>
                </c:pt>
                <c:pt idx="85">
                  <c:v>4.2183200000000003</c:v>
                </c:pt>
                <c:pt idx="86">
                  <c:v>3.2649300000000001</c:v>
                </c:pt>
                <c:pt idx="87">
                  <c:v>1.5443899999999999</c:v>
                </c:pt>
                <c:pt idx="88">
                  <c:v>1.4904200000000001</c:v>
                </c:pt>
                <c:pt idx="89">
                  <c:v>2.0338099999999999</c:v>
                </c:pt>
                <c:pt idx="90">
                  <c:v>2.5983000000000001</c:v>
                </c:pt>
                <c:pt idx="91">
                  <c:v>3.34185</c:v>
                </c:pt>
                <c:pt idx="92">
                  <c:v>3.10859</c:v>
                </c:pt>
                <c:pt idx="93">
                  <c:v>3.5007600000000001</c:v>
                </c:pt>
                <c:pt idx="94">
                  <c:v>3.4703400000000002</c:v>
                </c:pt>
                <c:pt idx="95">
                  <c:v>3.5360800000000001</c:v>
                </c:pt>
                <c:pt idx="96">
                  <c:v>4.2140000000000004</c:v>
                </c:pt>
                <c:pt idx="97">
                  <c:v>4.2046999999999999</c:v>
                </c:pt>
                <c:pt idx="98">
                  <c:v>5.29359</c:v>
                </c:pt>
                <c:pt idx="99">
                  <c:v>6.7496499999999999</c:v>
                </c:pt>
                <c:pt idx="100">
                  <c:v>7.5970899999999997</c:v>
                </c:pt>
                <c:pt idx="101">
                  <c:v>7.2957999999999998</c:v>
                </c:pt>
                <c:pt idx="102">
                  <c:v>7.4627299999999996</c:v>
                </c:pt>
                <c:pt idx="103">
                  <c:v>6.8085899999999997</c:v>
                </c:pt>
                <c:pt idx="104">
                  <c:v>7.2286200000000003</c:v>
                </c:pt>
                <c:pt idx="105">
                  <c:v>7.1765499999999998</c:v>
                </c:pt>
                <c:pt idx="106">
                  <c:v>8.2436500000000006</c:v>
                </c:pt>
                <c:pt idx="107">
                  <c:v>8.3366199999999999</c:v>
                </c:pt>
                <c:pt idx="108">
                  <c:v>7.1397000000000004</c:v>
                </c:pt>
                <c:pt idx="109">
                  <c:v>7.61775</c:v>
                </c:pt>
                <c:pt idx="110">
                  <c:v>8.1844400000000004</c:v>
                </c:pt>
                <c:pt idx="111">
                  <c:v>9.6220800000000004</c:v>
                </c:pt>
                <c:pt idx="112">
                  <c:v>9.1101600000000005</c:v>
                </c:pt>
                <c:pt idx="113">
                  <c:v>10.077959999999999</c:v>
                </c:pt>
                <c:pt idx="114">
                  <c:v>10.23906</c:v>
                </c:pt>
                <c:pt idx="115">
                  <c:v>9.8789800000000003</c:v>
                </c:pt>
                <c:pt idx="116">
                  <c:v>10.16398</c:v>
                </c:pt>
                <c:pt idx="117">
                  <c:v>9.7306600000000003</c:v>
                </c:pt>
                <c:pt idx="118">
                  <c:v>9.0431600000000003</c:v>
                </c:pt>
                <c:pt idx="119">
                  <c:v>8.5961800000000004</c:v>
                </c:pt>
                <c:pt idx="120">
                  <c:v>8.8706200000000006</c:v>
                </c:pt>
                <c:pt idx="121">
                  <c:v>8.3161000000000005</c:v>
                </c:pt>
                <c:pt idx="122">
                  <c:v>7.6081200000000004</c:v>
                </c:pt>
                <c:pt idx="123">
                  <c:v>6.3321899999999998</c:v>
                </c:pt>
              </c:numCache>
            </c:numRef>
          </c:val>
          <c:smooth val="0"/>
          <c:extLst>
            <c:ext xmlns:c16="http://schemas.microsoft.com/office/drawing/2014/chart" uri="{C3380CC4-5D6E-409C-BE32-E72D297353CC}">
              <c16:uniqueId val="{00000083-471E-4D33-B592-544A0A105953}"/>
            </c:ext>
          </c:extLst>
        </c:ser>
        <c:dLbls>
          <c:showLegendKey val="0"/>
          <c:showVal val="0"/>
          <c:showCatName val="0"/>
          <c:showSerName val="0"/>
          <c:showPercent val="0"/>
          <c:showBubbleSize val="0"/>
        </c:dLbls>
        <c:marker val="1"/>
        <c:smooth val="0"/>
        <c:axId val="125943168"/>
        <c:axId val="134166016"/>
      </c:lineChart>
      <c:scatterChart>
        <c:scatterStyle val="lineMarker"/>
        <c:varyColors val="0"/>
        <c:ser>
          <c:idx val="3"/>
          <c:order val="3"/>
          <c:tx>
            <c:v>L. I. Banxico</c:v>
          </c:tx>
          <c:spPr>
            <a:ln>
              <a:solidFill>
                <a:srgbClr val="FF0000"/>
              </a:solidFill>
            </a:ln>
          </c:spPr>
          <c:marker>
            <c:symbol val="none"/>
          </c:marker>
          <c:xVal>
            <c:numLit>
              <c:formatCode>General</c:formatCode>
              <c:ptCount val="2"/>
              <c:pt idx="0">
                <c:v>124</c:v>
              </c:pt>
              <c:pt idx="1">
                <c:v>1</c:v>
              </c:pt>
            </c:numLit>
          </c:xVal>
          <c:yVal>
            <c:numLit>
              <c:formatCode>General</c:formatCode>
              <c:ptCount val="2"/>
              <c:pt idx="0">
                <c:v>2</c:v>
              </c:pt>
              <c:pt idx="1">
                <c:v>2</c:v>
              </c:pt>
            </c:numLit>
          </c:yVal>
          <c:smooth val="0"/>
          <c:extLst>
            <c:ext xmlns:c16="http://schemas.microsoft.com/office/drawing/2014/chart" uri="{C3380CC4-5D6E-409C-BE32-E72D297353CC}">
              <c16:uniqueId val="{00000084-471E-4D33-B592-544A0A105953}"/>
            </c:ext>
          </c:extLst>
        </c:ser>
        <c:ser>
          <c:idx val="4"/>
          <c:order val="4"/>
          <c:tx>
            <c:v>L. S. Banxico</c:v>
          </c:tx>
          <c:spPr>
            <a:ln>
              <a:solidFill>
                <a:srgbClr val="FF0000"/>
              </a:solidFill>
            </a:ln>
          </c:spPr>
          <c:marker>
            <c:symbol val="none"/>
          </c:marker>
          <c:xVal>
            <c:numLit>
              <c:formatCode>General</c:formatCode>
              <c:ptCount val="2"/>
              <c:pt idx="0">
                <c:v>124</c:v>
              </c:pt>
              <c:pt idx="1">
                <c:v>1</c:v>
              </c:pt>
            </c:numLit>
          </c:xVal>
          <c:yVal>
            <c:numLit>
              <c:formatCode>General</c:formatCode>
              <c:ptCount val="2"/>
              <c:pt idx="0">
                <c:v>4</c:v>
              </c:pt>
              <c:pt idx="1">
                <c:v>4</c:v>
              </c:pt>
            </c:numLit>
          </c:yVal>
          <c:smooth val="0"/>
          <c:extLst>
            <c:ext xmlns:c16="http://schemas.microsoft.com/office/drawing/2014/chart" uri="{C3380CC4-5D6E-409C-BE32-E72D297353CC}">
              <c16:uniqueId val="{00000085-471E-4D33-B592-544A0A105953}"/>
            </c:ext>
          </c:extLst>
        </c:ser>
        <c:dLbls>
          <c:showLegendKey val="0"/>
          <c:showVal val="0"/>
          <c:showCatName val="0"/>
          <c:showSerName val="0"/>
          <c:showPercent val="0"/>
          <c:showBubbleSize val="0"/>
        </c:dLbls>
        <c:axId val="125943168"/>
        <c:axId val="134166016"/>
      </c:scatterChart>
      <c:catAx>
        <c:axId val="125943168"/>
        <c:scaling>
          <c:orientation val="minMax"/>
        </c:scaling>
        <c:delete val="0"/>
        <c:axPos val="b"/>
        <c:numFmt formatCode="General" sourceLinked="1"/>
        <c:majorTickMark val="none"/>
        <c:minorTickMark val="none"/>
        <c:tickLblPos val="low"/>
        <c:spPr>
          <a:noFill/>
          <a:ln>
            <a:solidFill>
              <a:sysClr val="window" lastClr="FFFFFF">
                <a:lumMod val="75000"/>
              </a:sysClr>
            </a:solidFill>
          </a:ln>
        </c:spPr>
        <c:txPr>
          <a:bodyPr rot="-5400000" vert="horz"/>
          <a:lstStyle/>
          <a:p>
            <a:pPr>
              <a:defRPr/>
            </a:pPr>
            <a:endParaRPr lang="es-MX"/>
          </a:p>
        </c:txPr>
        <c:crossAx val="134166016"/>
        <c:crosses val="autoZero"/>
        <c:auto val="1"/>
        <c:lblAlgn val="ctr"/>
        <c:lblOffset val="100"/>
        <c:tickMarkSkip val="1"/>
        <c:noMultiLvlLbl val="0"/>
      </c:catAx>
      <c:valAx>
        <c:axId val="134166016"/>
        <c:scaling>
          <c:orientation val="minMax"/>
          <c:max val="11.73906"/>
          <c:min val="1"/>
        </c:scaling>
        <c:delete val="0"/>
        <c:axPos val="l"/>
        <c:numFmt formatCode="0" sourceLinked="0"/>
        <c:majorTickMark val="none"/>
        <c:minorTickMark val="none"/>
        <c:tickLblPos val="nextTo"/>
        <c:spPr>
          <a:ln>
            <a:noFill/>
          </a:ln>
        </c:spPr>
        <c:crossAx val="125943168"/>
        <c:crosses val="autoZero"/>
        <c:crossBetween val="between"/>
      </c:valAx>
    </c:plotArea>
    <c:legend>
      <c:legendPos val="b"/>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effectLst/>
          </c:spPr>
          <c:invertIfNegative val="0"/>
          <c:dPt>
            <c:idx val="2"/>
            <c:invertIfNegative val="0"/>
            <c:bubble3D val="0"/>
            <c:extLst>
              <c:ext xmlns:c16="http://schemas.microsoft.com/office/drawing/2014/chart" uri="{C3380CC4-5D6E-409C-BE32-E72D297353CC}">
                <c16:uniqueId val="{00000000-F22C-4C88-ADEC-3C247DCA6DFA}"/>
              </c:ext>
            </c:extLst>
          </c:dPt>
          <c:dPt>
            <c:idx val="4"/>
            <c:invertIfNegative val="0"/>
            <c:bubble3D val="0"/>
            <c:extLst>
              <c:ext xmlns:c16="http://schemas.microsoft.com/office/drawing/2014/chart" uri="{C3380CC4-5D6E-409C-BE32-E72D297353CC}">
                <c16:uniqueId val="{00000001-F22C-4C88-ADEC-3C247DCA6DFA}"/>
              </c:ext>
            </c:extLst>
          </c:dPt>
          <c:dPt>
            <c:idx val="5"/>
            <c:invertIfNegative val="0"/>
            <c:bubble3D val="0"/>
            <c:extLst>
              <c:ext xmlns:c16="http://schemas.microsoft.com/office/drawing/2014/chart" uri="{C3380CC4-5D6E-409C-BE32-E72D297353CC}">
                <c16:uniqueId val="{00000002-F22C-4C88-ADEC-3C247DCA6DFA}"/>
              </c:ext>
            </c:extLst>
          </c:dPt>
          <c:dPt>
            <c:idx val="8"/>
            <c:invertIfNegative val="0"/>
            <c:bubble3D val="0"/>
            <c:extLst>
              <c:ext xmlns:c16="http://schemas.microsoft.com/office/drawing/2014/chart" uri="{C3380CC4-5D6E-409C-BE32-E72D297353CC}">
                <c16:uniqueId val="{00000003-F22C-4C88-ADEC-3C247DCA6DFA}"/>
              </c:ext>
            </c:extLst>
          </c:dPt>
          <c:dPt>
            <c:idx val="10"/>
            <c:invertIfNegative val="0"/>
            <c:bubble3D val="0"/>
            <c:extLst>
              <c:ext xmlns:c16="http://schemas.microsoft.com/office/drawing/2014/chart" uri="{C3380CC4-5D6E-409C-BE32-E72D297353CC}">
                <c16:uniqueId val="{00000004-F22C-4C88-ADEC-3C247DCA6DFA}"/>
              </c:ext>
            </c:extLst>
          </c:dPt>
          <c:dPt>
            <c:idx val="13"/>
            <c:invertIfNegative val="0"/>
            <c:bubble3D val="0"/>
            <c:extLst>
              <c:ext xmlns:c16="http://schemas.microsoft.com/office/drawing/2014/chart" uri="{C3380CC4-5D6E-409C-BE32-E72D297353CC}">
                <c16:uniqueId val="{00000005-F22C-4C88-ADEC-3C247DCA6DFA}"/>
              </c:ext>
            </c:extLst>
          </c:dPt>
          <c:dPt>
            <c:idx val="14"/>
            <c:invertIfNegative val="0"/>
            <c:bubble3D val="0"/>
            <c:extLst>
              <c:ext xmlns:c16="http://schemas.microsoft.com/office/drawing/2014/chart" uri="{C3380CC4-5D6E-409C-BE32-E72D297353CC}">
                <c16:uniqueId val="{00000006-F22C-4C88-ADEC-3C247DCA6DFA}"/>
              </c:ext>
            </c:extLst>
          </c:dPt>
          <c:dPt>
            <c:idx val="16"/>
            <c:invertIfNegative val="0"/>
            <c:bubble3D val="0"/>
            <c:extLst>
              <c:ext xmlns:c16="http://schemas.microsoft.com/office/drawing/2014/chart" uri="{C3380CC4-5D6E-409C-BE32-E72D297353CC}">
                <c16:uniqueId val="{00000007-F22C-4C88-ADEC-3C247DCA6DFA}"/>
              </c:ext>
            </c:extLst>
          </c:dPt>
          <c:dPt>
            <c:idx val="17"/>
            <c:invertIfNegative val="0"/>
            <c:bubble3D val="0"/>
            <c:extLst>
              <c:ext xmlns:c16="http://schemas.microsoft.com/office/drawing/2014/chart" uri="{C3380CC4-5D6E-409C-BE32-E72D297353CC}">
                <c16:uniqueId val="{00000008-F22C-4C88-ADEC-3C247DCA6DFA}"/>
              </c:ext>
            </c:extLst>
          </c:dPt>
          <c:dPt>
            <c:idx val="18"/>
            <c:invertIfNegative val="0"/>
            <c:bubble3D val="0"/>
            <c:extLst>
              <c:ext xmlns:c16="http://schemas.microsoft.com/office/drawing/2014/chart" uri="{C3380CC4-5D6E-409C-BE32-E72D297353CC}">
                <c16:uniqueId val="{00000009-F22C-4C88-ADEC-3C247DCA6DFA}"/>
              </c:ext>
            </c:extLst>
          </c:dPt>
          <c:dPt>
            <c:idx val="20"/>
            <c:invertIfNegative val="0"/>
            <c:bubble3D val="0"/>
            <c:extLst>
              <c:ext xmlns:c16="http://schemas.microsoft.com/office/drawing/2014/chart" uri="{C3380CC4-5D6E-409C-BE32-E72D297353CC}">
                <c16:uniqueId val="{0000000A-F22C-4C88-ADEC-3C247DCA6DFA}"/>
              </c:ext>
            </c:extLst>
          </c:dPt>
          <c:dPt>
            <c:idx val="23"/>
            <c:invertIfNegative val="0"/>
            <c:bubble3D val="0"/>
            <c:extLst>
              <c:ext xmlns:c16="http://schemas.microsoft.com/office/drawing/2014/chart" uri="{C3380CC4-5D6E-409C-BE32-E72D297353CC}">
                <c16:uniqueId val="{0000000B-F22C-4C88-ADEC-3C247DCA6DFA}"/>
              </c:ext>
            </c:extLst>
          </c:dPt>
          <c:dPt>
            <c:idx val="25"/>
            <c:invertIfNegative val="0"/>
            <c:bubble3D val="0"/>
            <c:extLst>
              <c:ext xmlns:c16="http://schemas.microsoft.com/office/drawing/2014/chart" uri="{C3380CC4-5D6E-409C-BE32-E72D297353CC}">
                <c16:uniqueId val="{0000000C-F22C-4C88-ADEC-3C247DCA6DFA}"/>
              </c:ext>
            </c:extLst>
          </c:dPt>
          <c:dPt>
            <c:idx val="26"/>
            <c:invertIfNegative val="0"/>
            <c:bubble3D val="0"/>
            <c:extLst>
              <c:ext xmlns:c16="http://schemas.microsoft.com/office/drawing/2014/chart" uri="{C3380CC4-5D6E-409C-BE32-E72D297353CC}">
                <c16:uniqueId val="{0000000D-F22C-4C88-ADEC-3C247DCA6DFA}"/>
              </c:ext>
            </c:extLst>
          </c:dPt>
          <c:dPt>
            <c:idx val="27"/>
            <c:invertIfNegative val="0"/>
            <c:bubble3D val="0"/>
            <c:spPr>
              <a:solidFill>
                <a:srgbClr val="FFC000"/>
              </a:solidFill>
              <a:effectLst/>
            </c:spPr>
            <c:extLst>
              <c:ext xmlns:c16="http://schemas.microsoft.com/office/drawing/2014/chart" uri="{C3380CC4-5D6E-409C-BE32-E72D297353CC}">
                <c16:uniqueId val="{0000000F-F22C-4C88-ADEC-3C247DCA6DFA}"/>
              </c:ext>
            </c:extLst>
          </c:dPt>
          <c:dPt>
            <c:idx val="28"/>
            <c:invertIfNegative val="0"/>
            <c:bubble3D val="0"/>
            <c:spPr>
              <a:solidFill>
                <a:srgbClr val="FFC000"/>
              </a:solidFill>
              <a:effectLst/>
            </c:spPr>
            <c:extLst>
              <c:ext xmlns:c16="http://schemas.microsoft.com/office/drawing/2014/chart" uri="{C3380CC4-5D6E-409C-BE32-E72D297353CC}">
                <c16:uniqueId val="{00000011-F22C-4C88-ADEC-3C247DCA6DFA}"/>
              </c:ext>
            </c:extLst>
          </c:dPt>
          <c:dPt>
            <c:idx val="29"/>
            <c:invertIfNegative val="0"/>
            <c:bubble3D val="0"/>
            <c:extLst>
              <c:ext xmlns:c16="http://schemas.microsoft.com/office/drawing/2014/chart" uri="{C3380CC4-5D6E-409C-BE32-E72D297353CC}">
                <c16:uniqueId val="{00000012-F22C-4C88-ADEC-3C247DCA6DFA}"/>
              </c:ext>
            </c:extLst>
          </c:dPt>
          <c:dPt>
            <c:idx val="30"/>
            <c:invertIfNegative val="0"/>
            <c:bubble3D val="0"/>
            <c:extLst>
              <c:ext xmlns:c16="http://schemas.microsoft.com/office/drawing/2014/chart" uri="{C3380CC4-5D6E-409C-BE32-E72D297353CC}">
                <c16:uniqueId val="{00000013-F22C-4C88-ADEC-3C247DCA6DFA}"/>
              </c:ext>
            </c:extLst>
          </c:dPt>
          <c:dPt>
            <c:idx val="31"/>
            <c:invertIfNegative val="0"/>
            <c:bubble3D val="0"/>
            <c:extLst>
              <c:ext xmlns:c16="http://schemas.microsoft.com/office/drawing/2014/chart" uri="{C3380CC4-5D6E-409C-BE32-E72D297353CC}">
                <c16:uniqueId val="{00000014-F22C-4C88-ADEC-3C247DCA6DFA}"/>
              </c:ext>
            </c:extLst>
          </c:dPt>
          <c:dPt>
            <c:idx val="32"/>
            <c:invertIfNegative val="0"/>
            <c:bubble3D val="0"/>
            <c:extLst>
              <c:ext xmlns:c16="http://schemas.microsoft.com/office/drawing/2014/chart" uri="{C3380CC4-5D6E-409C-BE32-E72D297353CC}">
                <c16:uniqueId val="{00000015-F22C-4C88-ADEC-3C247DCA6DFA}"/>
              </c:ext>
            </c:extLst>
          </c:dPt>
          <c:dPt>
            <c:idx val="33"/>
            <c:invertIfNegative val="0"/>
            <c:bubble3D val="0"/>
            <c:extLst>
              <c:ext xmlns:c16="http://schemas.microsoft.com/office/drawing/2014/chart" uri="{C3380CC4-5D6E-409C-BE32-E72D297353CC}">
                <c16:uniqueId val="{00000016-F22C-4C88-ADEC-3C247DCA6DFA}"/>
              </c:ext>
            </c:extLst>
          </c:dPt>
          <c:dPt>
            <c:idx val="34"/>
            <c:invertIfNegative val="0"/>
            <c:bubble3D val="0"/>
            <c:extLst>
              <c:ext xmlns:c16="http://schemas.microsoft.com/office/drawing/2014/chart" uri="{C3380CC4-5D6E-409C-BE32-E72D297353CC}">
                <c16:uniqueId val="{00000017-F22C-4C88-ADEC-3C247DCA6DFA}"/>
              </c:ext>
            </c:extLst>
          </c:dPt>
          <c:dPt>
            <c:idx val="36"/>
            <c:invertIfNegative val="0"/>
            <c:bubble3D val="0"/>
            <c:extLst>
              <c:ext xmlns:c16="http://schemas.microsoft.com/office/drawing/2014/chart" uri="{C3380CC4-5D6E-409C-BE32-E72D297353CC}">
                <c16:uniqueId val="{00000018-F22C-4C88-ADEC-3C247DCA6DFA}"/>
              </c:ext>
            </c:extLst>
          </c:dPt>
          <c:dPt>
            <c:idx val="37"/>
            <c:invertIfNegative val="0"/>
            <c:bubble3D val="0"/>
            <c:extLst>
              <c:ext xmlns:c16="http://schemas.microsoft.com/office/drawing/2014/chart" uri="{C3380CC4-5D6E-409C-BE32-E72D297353CC}">
                <c16:uniqueId val="{00000019-F22C-4C88-ADEC-3C247DCA6DFA}"/>
              </c:ext>
            </c:extLst>
          </c:dPt>
          <c:dPt>
            <c:idx val="38"/>
            <c:invertIfNegative val="0"/>
            <c:bubble3D val="0"/>
            <c:extLst>
              <c:ext xmlns:c16="http://schemas.microsoft.com/office/drawing/2014/chart" uri="{C3380CC4-5D6E-409C-BE32-E72D297353CC}">
                <c16:uniqueId val="{0000001A-F22C-4C88-ADEC-3C247DCA6DFA}"/>
              </c:ext>
            </c:extLst>
          </c:dPt>
          <c:dPt>
            <c:idx val="39"/>
            <c:invertIfNegative val="0"/>
            <c:bubble3D val="0"/>
            <c:extLst>
              <c:ext xmlns:c16="http://schemas.microsoft.com/office/drawing/2014/chart" uri="{C3380CC4-5D6E-409C-BE32-E72D297353CC}">
                <c16:uniqueId val="{0000001B-F22C-4C88-ADEC-3C247DCA6DFA}"/>
              </c:ext>
            </c:extLst>
          </c:dPt>
          <c:dPt>
            <c:idx val="41"/>
            <c:invertIfNegative val="0"/>
            <c:bubble3D val="0"/>
            <c:extLst>
              <c:ext xmlns:c16="http://schemas.microsoft.com/office/drawing/2014/chart" uri="{C3380CC4-5D6E-409C-BE32-E72D297353CC}">
                <c16:uniqueId val="{0000001C-F22C-4C88-ADEC-3C247DCA6DFA}"/>
              </c:ext>
            </c:extLst>
          </c:dPt>
          <c:dPt>
            <c:idx val="42"/>
            <c:invertIfNegative val="0"/>
            <c:bubble3D val="0"/>
            <c:extLst>
              <c:ext xmlns:c16="http://schemas.microsoft.com/office/drawing/2014/chart" uri="{C3380CC4-5D6E-409C-BE32-E72D297353CC}">
                <c16:uniqueId val="{0000001D-F22C-4C88-ADEC-3C247DCA6DFA}"/>
              </c:ext>
            </c:extLst>
          </c:dPt>
          <c:dPt>
            <c:idx val="43"/>
            <c:invertIfNegative val="0"/>
            <c:bubble3D val="0"/>
            <c:extLst>
              <c:ext xmlns:c16="http://schemas.microsoft.com/office/drawing/2014/chart" uri="{C3380CC4-5D6E-409C-BE32-E72D297353CC}">
                <c16:uniqueId val="{0000001E-F22C-4C88-ADEC-3C247DCA6DFA}"/>
              </c:ext>
            </c:extLst>
          </c:dPt>
          <c:dPt>
            <c:idx val="45"/>
            <c:invertIfNegative val="0"/>
            <c:bubble3D val="0"/>
            <c:extLst>
              <c:ext xmlns:c16="http://schemas.microsoft.com/office/drawing/2014/chart" uri="{C3380CC4-5D6E-409C-BE32-E72D297353CC}">
                <c16:uniqueId val="{0000001F-F22C-4C88-ADEC-3C247DCA6DFA}"/>
              </c:ext>
            </c:extLst>
          </c:dPt>
          <c:dPt>
            <c:idx val="47"/>
            <c:invertIfNegative val="0"/>
            <c:bubble3D val="0"/>
            <c:extLst>
              <c:ext xmlns:c16="http://schemas.microsoft.com/office/drawing/2014/chart" uri="{C3380CC4-5D6E-409C-BE32-E72D297353CC}">
                <c16:uniqueId val="{00000020-F22C-4C88-ADEC-3C247DCA6DFA}"/>
              </c:ext>
            </c:extLst>
          </c:dPt>
          <c:dPt>
            <c:idx val="48"/>
            <c:invertIfNegative val="0"/>
            <c:bubble3D val="0"/>
            <c:extLst>
              <c:ext xmlns:c16="http://schemas.microsoft.com/office/drawing/2014/chart" uri="{C3380CC4-5D6E-409C-BE32-E72D297353CC}">
                <c16:uniqueId val="{00000021-F22C-4C88-ADEC-3C247DCA6DFA}"/>
              </c:ext>
            </c:extLst>
          </c:dPt>
          <c:dPt>
            <c:idx val="49"/>
            <c:invertIfNegative val="0"/>
            <c:bubble3D val="0"/>
            <c:extLst>
              <c:ext xmlns:c16="http://schemas.microsoft.com/office/drawing/2014/chart" uri="{C3380CC4-5D6E-409C-BE32-E72D297353CC}">
                <c16:uniqueId val="{00000022-F22C-4C88-ADEC-3C247DCA6DFA}"/>
              </c:ext>
            </c:extLst>
          </c:dPt>
          <c:dPt>
            <c:idx val="50"/>
            <c:invertIfNegative val="0"/>
            <c:bubble3D val="0"/>
            <c:extLst>
              <c:ext xmlns:c16="http://schemas.microsoft.com/office/drawing/2014/chart" uri="{C3380CC4-5D6E-409C-BE32-E72D297353CC}">
                <c16:uniqueId val="{00000023-F22C-4C88-ADEC-3C247DCA6DFA}"/>
              </c:ext>
            </c:extLst>
          </c:dPt>
          <c:dPt>
            <c:idx val="51"/>
            <c:invertIfNegative val="0"/>
            <c:bubble3D val="0"/>
            <c:extLst>
              <c:ext xmlns:c16="http://schemas.microsoft.com/office/drawing/2014/chart" uri="{C3380CC4-5D6E-409C-BE32-E72D297353CC}">
                <c16:uniqueId val="{00000024-F22C-4C88-ADEC-3C247DCA6DFA}"/>
              </c:ext>
            </c:extLst>
          </c:dPt>
          <c:dPt>
            <c:idx val="52"/>
            <c:invertIfNegative val="0"/>
            <c:bubble3D val="0"/>
            <c:extLst>
              <c:ext xmlns:c16="http://schemas.microsoft.com/office/drawing/2014/chart" uri="{C3380CC4-5D6E-409C-BE32-E72D297353CC}">
                <c16:uniqueId val="{00000025-F22C-4C88-ADEC-3C247DCA6DFA}"/>
              </c:ext>
            </c:extLst>
          </c:dPt>
          <c:dPt>
            <c:idx val="53"/>
            <c:invertIfNegative val="0"/>
            <c:bubble3D val="0"/>
            <c:extLst>
              <c:ext xmlns:c16="http://schemas.microsoft.com/office/drawing/2014/chart" uri="{C3380CC4-5D6E-409C-BE32-E72D297353CC}">
                <c16:uniqueId val="{00000026-F22C-4C88-ADEC-3C247DCA6DFA}"/>
              </c:ext>
            </c:extLst>
          </c:dPt>
          <c:dLbls>
            <c:numFmt formatCode="#,##0.00&quot;%&quot;" sourceLinked="0"/>
            <c:spPr>
              <a:noFill/>
              <a:ln>
                <a:noFill/>
              </a:ln>
              <a:effectLst/>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'F42'!$A$7:$A$61</c:f>
              <c:strCache>
                <c:ptCount val="55"/>
                <c:pt idx="0">
                  <c:v>Monclova, Coah.</c:v>
                </c:pt>
                <c:pt idx="1">
                  <c:v>Hermosillo, Son.</c:v>
                </c:pt>
                <c:pt idx="2">
                  <c:v>Tulancingo, Hgo.</c:v>
                </c:pt>
                <c:pt idx="3">
                  <c:v>Cd. Jiménez, Chih.</c:v>
                </c:pt>
                <c:pt idx="4">
                  <c:v>Toluca, Edo. de Méx.</c:v>
                </c:pt>
                <c:pt idx="5">
                  <c:v>Querétaro, Qro.</c:v>
                </c:pt>
                <c:pt idx="6">
                  <c:v>Tampico, Tamps.</c:v>
                </c:pt>
                <c:pt idx="7">
                  <c:v>Tlaxcala, Tlax.</c:v>
                </c:pt>
                <c:pt idx="8">
                  <c:v>Cd. Juárez, Chih</c:v>
                </c:pt>
                <c:pt idx="9">
                  <c:v>Chihuahua, Chih.</c:v>
                </c:pt>
                <c:pt idx="10">
                  <c:v>A. M.Cd. de México</c:v>
                </c:pt>
                <c:pt idx="11">
                  <c:v>Puebla, Pue.</c:v>
                </c:pt>
                <c:pt idx="12">
                  <c:v>Esperanza, Son.</c:v>
                </c:pt>
                <c:pt idx="13">
                  <c:v>Monterrey, N. L.</c:v>
                </c:pt>
                <c:pt idx="14">
                  <c:v>Tijuana, B. C.</c:v>
                </c:pt>
                <c:pt idx="15">
                  <c:v>Torreón, Coah.</c:v>
                </c:pt>
                <c:pt idx="16">
                  <c:v>Pachuca, Hgo.</c:v>
                </c:pt>
                <c:pt idx="17">
                  <c:v>Veracruz, Ver.</c:v>
                </c:pt>
                <c:pt idx="18">
                  <c:v>Cd. Acuña, Coah.</c:v>
                </c:pt>
                <c:pt idx="19">
                  <c:v>Cortazar, Gto.</c:v>
                </c:pt>
                <c:pt idx="20">
                  <c:v>Tuxtla Gutiérrez, Chis.</c:v>
                </c:pt>
                <c:pt idx="21">
                  <c:v>Coatzacoalcos, Ver.</c:v>
                </c:pt>
                <c:pt idx="22">
                  <c:v>La Paz, B. C. S.</c:v>
                </c:pt>
                <c:pt idx="23">
                  <c:v>Atlacomulco, Méx.</c:v>
                </c:pt>
                <c:pt idx="24">
                  <c:v>Izúcar de Matamoros, Pue.</c:v>
                </c:pt>
                <c:pt idx="25">
                  <c:v>León, Gto.</c:v>
                </c:pt>
                <c:pt idx="26">
                  <c:v>Villahermosa, Tab.</c:v>
                </c:pt>
                <c:pt idx="27">
                  <c:v>Tepatitlán, Jal.</c:v>
                </c:pt>
                <c:pt idx="28">
                  <c:v>Guadalajara, Jal.</c:v>
                </c:pt>
                <c:pt idx="29">
                  <c:v>Fresnillo, Zac.</c:v>
                </c:pt>
                <c:pt idx="30">
                  <c:v>Chetumal, Q. R.</c:v>
                </c:pt>
                <c:pt idx="31">
                  <c:v>Aguascalientes, Ags.</c:v>
                </c:pt>
                <c:pt idx="32">
                  <c:v>San Luis Potosí, S. L. P.</c:v>
                </c:pt>
                <c:pt idx="33">
                  <c:v>Morelia, Mich</c:v>
                </c:pt>
                <c:pt idx="34">
                  <c:v>Saltillo, Coah.</c:v>
                </c:pt>
                <c:pt idx="35">
                  <c:v>Culiacán, Sin.</c:v>
                </c:pt>
                <c:pt idx="36">
                  <c:v>Cuernavaca, Mor.</c:v>
                </c:pt>
                <c:pt idx="37">
                  <c:v>Colima, Col.</c:v>
                </c:pt>
                <c:pt idx="38">
                  <c:v>Durango, Dgo.</c:v>
                </c:pt>
                <c:pt idx="39">
                  <c:v>Córdoba, Ver.</c:v>
                </c:pt>
                <c:pt idx="40">
                  <c:v>Iguala, Gro.</c:v>
                </c:pt>
                <c:pt idx="41">
                  <c:v>Cancún, Q. Roo.</c:v>
                </c:pt>
                <c:pt idx="42">
                  <c:v>Zacatecas, Zac.</c:v>
                </c:pt>
                <c:pt idx="43">
                  <c:v>Campeche, Camp.</c:v>
                </c:pt>
                <c:pt idx="44">
                  <c:v>Huatabampo, Son.</c:v>
                </c:pt>
                <c:pt idx="45">
                  <c:v>Mexicali, B. C.</c:v>
                </c:pt>
                <c:pt idx="46">
                  <c:v>Matamoros, Tamps.</c:v>
                </c:pt>
                <c:pt idx="47">
                  <c:v>Oaxaca, Oax.</c:v>
                </c:pt>
                <c:pt idx="48">
                  <c:v>San Andrés Tuxtla, Ver.</c:v>
                </c:pt>
                <c:pt idx="49">
                  <c:v>Tehuantepec, Oax.</c:v>
                </c:pt>
                <c:pt idx="50">
                  <c:v>Tapachula, Chis.</c:v>
                </c:pt>
                <c:pt idx="51">
                  <c:v>Acapulco, Gro.</c:v>
                </c:pt>
                <c:pt idx="52">
                  <c:v>Tepic, Nay.</c:v>
                </c:pt>
                <c:pt idx="53">
                  <c:v>Mérida, Yuc.</c:v>
                </c:pt>
                <c:pt idx="54">
                  <c:v>Jacona, Mich.</c:v>
                </c:pt>
              </c:strCache>
            </c:strRef>
          </c:cat>
          <c:val>
            <c:numRef>
              <c:f>'F42'!$D$7:$D$61</c:f>
              <c:numCache>
                <c:formatCode>General</c:formatCode>
                <c:ptCount val="55"/>
                <c:pt idx="0">
                  <c:v>4.66</c:v>
                </c:pt>
                <c:pt idx="1">
                  <c:v>4.8</c:v>
                </c:pt>
                <c:pt idx="2">
                  <c:v>5.08</c:v>
                </c:pt>
                <c:pt idx="3">
                  <c:v>5.18</c:v>
                </c:pt>
                <c:pt idx="4">
                  <c:v>5.33</c:v>
                </c:pt>
                <c:pt idx="5">
                  <c:v>5.42</c:v>
                </c:pt>
                <c:pt idx="6">
                  <c:v>5.49</c:v>
                </c:pt>
                <c:pt idx="7">
                  <c:v>5.68</c:v>
                </c:pt>
                <c:pt idx="8">
                  <c:v>5.71</c:v>
                </c:pt>
                <c:pt idx="9">
                  <c:v>5.71</c:v>
                </c:pt>
                <c:pt idx="10">
                  <c:v>5.79</c:v>
                </c:pt>
                <c:pt idx="11">
                  <c:v>5.8</c:v>
                </c:pt>
                <c:pt idx="12">
                  <c:v>5.88</c:v>
                </c:pt>
                <c:pt idx="13">
                  <c:v>5.93</c:v>
                </c:pt>
                <c:pt idx="14">
                  <c:v>5.93</c:v>
                </c:pt>
                <c:pt idx="15">
                  <c:v>5.99</c:v>
                </c:pt>
                <c:pt idx="16">
                  <c:v>6.03</c:v>
                </c:pt>
                <c:pt idx="17">
                  <c:v>6.08</c:v>
                </c:pt>
                <c:pt idx="18">
                  <c:v>6.12</c:v>
                </c:pt>
                <c:pt idx="19">
                  <c:v>6.13</c:v>
                </c:pt>
                <c:pt idx="20">
                  <c:v>6.15</c:v>
                </c:pt>
                <c:pt idx="21">
                  <c:v>6.19</c:v>
                </c:pt>
                <c:pt idx="22">
                  <c:v>6.19</c:v>
                </c:pt>
                <c:pt idx="23">
                  <c:v>6.24</c:v>
                </c:pt>
                <c:pt idx="24">
                  <c:v>6.25</c:v>
                </c:pt>
                <c:pt idx="25">
                  <c:v>6.26</c:v>
                </c:pt>
                <c:pt idx="26">
                  <c:v>6.32</c:v>
                </c:pt>
                <c:pt idx="27">
                  <c:v>6.33</c:v>
                </c:pt>
                <c:pt idx="28">
                  <c:v>6.39</c:v>
                </c:pt>
                <c:pt idx="29">
                  <c:v>6.46</c:v>
                </c:pt>
                <c:pt idx="30">
                  <c:v>6.48</c:v>
                </c:pt>
                <c:pt idx="31">
                  <c:v>6.51</c:v>
                </c:pt>
                <c:pt idx="32">
                  <c:v>6.54</c:v>
                </c:pt>
                <c:pt idx="33">
                  <c:v>6.55</c:v>
                </c:pt>
                <c:pt idx="34">
                  <c:v>6.55</c:v>
                </c:pt>
                <c:pt idx="35">
                  <c:v>6.57</c:v>
                </c:pt>
                <c:pt idx="36">
                  <c:v>6.58</c:v>
                </c:pt>
                <c:pt idx="37">
                  <c:v>6.6</c:v>
                </c:pt>
                <c:pt idx="38">
                  <c:v>6.65</c:v>
                </c:pt>
                <c:pt idx="39">
                  <c:v>6.71</c:v>
                </c:pt>
                <c:pt idx="40">
                  <c:v>6.74</c:v>
                </c:pt>
                <c:pt idx="41">
                  <c:v>7.02</c:v>
                </c:pt>
                <c:pt idx="42">
                  <c:v>7.05</c:v>
                </c:pt>
                <c:pt idx="43">
                  <c:v>7.1</c:v>
                </c:pt>
                <c:pt idx="44">
                  <c:v>7.12</c:v>
                </c:pt>
                <c:pt idx="45">
                  <c:v>7.13</c:v>
                </c:pt>
                <c:pt idx="46">
                  <c:v>7.14</c:v>
                </c:pt>
                <c:pt idx="47">
                  <c:v>7.15</c:v>
                </c:pt>
                <c:pt idx="48">
                  <c:v>7.34</c:v>
                </c:pt>
                <c:pt idx="49">
                  <c:v>7.34</c:v>
                </c:pt>
                <c:pt idx="50">
                  <c:v>7.38</c:v>
                </c:pt>
                <c:pt idx="51">
                  <c:v>7.49</c:v>
                </c:pt>
                <c:pt idx="52">
                  <c:v>7.53</c:v>
                </c:pt>
                <c:pt idx="53">
                  <c:v>8.39</c:v>
                </c:pt>
                <c:pt idx="54">
                  <c:v>8.4700000000000006</c:v>
                </c:pt>
              </c:numCache>
            </c:numRef>
          </c:val>
          <c:extLst>
            <c:ext xmlns:c16="http://schemas.microsoft.com/office/drawing/2014/chart" uri="{C3380CC4-5D6E-409C-BE32-E72D297353CC}">
              <c16:uniqueId val="{00000027-F22C-4C88-ADEC-3C247DCA6DFA}"/>
            </c:ext>
          </c:extLst>
        </c:ser>
        <c:dLbls>
          <c:showLegendKey val="0"/>
          <c:showVal val="0"/>
          <c:showCatName val="0"/>
          <c:showSerName val="0"/>
          <c:showPercent val="0"/>
          <c:showBubbleSize val="0"/>
        </c:dLbls>
        <c:gapWidth val="50"/>
        <c:axId val="49014272"/>
        <c:axId val="49015808"/>
      </c:barChart>
      <c:scatterChart>
        <c:scatterStyle val="lineMarker"/>
        <c:varyColors val="0"/>
        <c:ser>
          <c:idx val="1"/>
          <c:order val="1"/>
          <c:tx>
            <c:v>Nacional</c:v>
          </c:tx>
          <c:spPr>
            <a:ln w="57150">
              <a:solidFill>
                <a:srgbClr val="FAC090"/>
              </a:solidFill>
              <a:prstDash val="sysDot"/>
            </a:ln>
          </c:spPr>
          <c:marker>
            <c:symbol val="none"/>
          </c:marker>
          <c:dLbls>
            <c:dLbl>
              <c:idx val="0"/>
              <c:layout>
                <c:manualLayout>
                  <c:x val="-0.19571661544050764"/>
                  <c:y val="-0.54106031746031746"/>
                </c:manualLayout>
              </c:layout>
              <c:tx>
                <c:rich>
                  <a:bodyPr rot="-5400000" vert="horz" wrap="square" lIns="38100" tIns="19050" rIns="38100" bIns="19050" anchor="ctr">
                    <a:noAutofit/>
                  </a:bodyPr>
                  <a:lstStyle/>
                  <a:p>
                    <a:pPr>
                      <a:defRPr sz="900" b="1"/>
                    </a:pPr>
                    <a:r>
                      <a:rPr lang="en-US" sz="900" b="1"/>
                      <a:t>Nacional</a:t>
                    </a:r>
                    <a:r>
                      <a:rPr lang="en-US" sz="900" b="1" baseline="0"/>
                      <a:t>, 6.25</a:t>
                    </a:r>
                  </a:p>
                </c:rich>
              </c:tx>
              <c:spPr>
                <a:solidFill>
                  <a:srgbClr val="FAC090"/>
                </a:solidFill>
                <a:ln>
                  <a:noFill/>
                </a:ln>
                <a:effectLst/>
              </c:spPr>
              <c:dLblPos val="r"/>
              <c:showLegendKey val="0"/>
              <c:showVal val="0"/>
              <c:showCatName val="1"/>
              <c:showSerName val="1"/>
              <c:showPercent val="0"/>
              <c:showBubbleSize val="0"/>
              <c:extLst>
                <c:ext xmlns:c15="http://schemas.microsoft.com/office/drawing/2012/chart" uri="{CE6537A1-D6FC-4f65-9D91-7224C49458BB}">
                  <c15:layout>
                    <c:manualLayout>
                      <c:w val="0.23728906351667736"/>
                      <c:h val="4.7701603174603181E-2"/>
                    </c:manualLayout>
                  </c15:layout>
                </c:ext>
                <c:ext xmlns:c16="http://schemas.microsoft.com/office/drawing/2014/chart" uri="{C3380CC4-5D6E-409C-BE32-E72D297353CC}">
                  <c16:uniqueId val="{00000028-F22C-4C88-ADEC-3C247DCA6DFA}"/>
                </c:ext>
              </c:extLst>
            </c:dLbl>
            <c:dLbl>
              <c:idx val="1"/>
              <c:delete val="1"/>
              <c:extLst>
                <c:ext xmlns:c15="http://schemas.microsoft.com/office/drawing/2012/chart" uri="{CE6537A1-D6FC-4f65-9D91-7224C49458BB}"/>
                <c:ext xmlns:c16="http://schemas.microsoft.com/office/drawing/2014/chart" uri="{C3380CC4-5D6E-409C-BE32-E72D297353CC}">
                  <c16:uniqueId val="{00000029-F22C-4C88-ADEC-3C247DCA6DFA}"/>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Lit>
              <c:formatCode>General</c:formatCode>
              <c:ptCount val="2"/>
              <c:pt idx="0">
                <c:v>6.25</c:v>
              </c:pt>
              <c:pt idx="1">
                <c:v>6.25</c:v>
              </c:pt>
            </c:numLit>
          </c:xVal>
          <c:yVal>
            <c:numLit>
              <c:formatCode>General</c:formatCode>
              <c:ptCount val="2"/>
              <c:pt idx="0">
                <c:v>0</c:v>
              </c:pt>
              <c:pt idx="1">
                <c:v>1</c:v>
              </c:pt>
            </c:numLit>
          </c:yVal>
          <c:smooth val="0"/>
          <c:extLst>
            <c:ext xmlns:c16="http://schemas.microsoft.com/office/drawing/2014/chart" uri="{C3380CC4-5D6E-409C-BE32-E72D297353CC}">
              <c16:uniqueId val="{0000002A-F22C-4C88-ADEC-3C247DCA6DFA}"/>
            </c:ext>
          </c:extLst>
        </c:ser>
        <c:dLbls>
          <c:showLegendKey val="0"/>
          <c:showVal val="0"/>
          <c:showCatName val="0"/>
          <c:showSerName val="0"/>
          <c:showPercent val="0"/>
          <c:showBubbleSize val="0"/>
        </c:dLbls>
        <c:axId val="104361951"/>
        <c:axId val="105745199"/>
      </c:scatte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49015808"/>
        <c:crosses val="autoZero"/>
        <c:auto val="1"/>
        <c:lblAlgn val="ctr"/>
        <c:lblOffset val="100"/>
        <c:noMultiLvlLbl val="0"/>
      </c:catAx>
      <c:valAx>
        <c:axId val="49015808"/>
        <c:scaling>
          <c:orientation val="minMax"/>
        </c:scaling>
        <c:delete val="1"/>
        <c:axPos val="b"/>
        <c:numFmt formatCode="General" sourceLinked="1"/>
        <c:majorTickMark val="none"/>
        <c:minorTickMark val="none"/>
        <c:tickLblPos val="nextTo"/>
        <c:crossAx val="49014272"/>
        <c:crosses val="autoZero"/>
        <c:crossBetween val="between"/>
      </c:valAx>
      <c:valAx>
        <c:axId val="105745199"/>
        <c:scaling>
          <c:orientation val="minMax"/>
          <c:max val="1"/>
        </c:scaling>
        <c:delete val="1"/>
        <c:axPos val="r"/>
        <c:numFmt formatCode="General" sourceLinked="1"/>
        <c:majorTickMark val="out"/>
        <c:minorTickMark val="none"/>
        <c:tickLblPos val="nextTo"/>
        <c:crossAx val="104361951"/>
        <c:crosses val="max"/>
        <c:crossBetween val="midCat"/>
      </c:valAx>
      <c:valAx>
        <c:axId val="104361951"/>
        <c:scaling>
          <c:orientation val="minMax"/>
        </c:scaling>
        <c:delete val="1"/>
        <c:axPos val="b"/>
        <c:numFmt formatCode="General" sourceLinked="1"/>
        <c:majorTickMark val="out"/>
        <c:minorTickMark val="none"/>
        <c:tickLblPos val="nextTo"/>
        <c:crossAx val="105745199"/>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5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2"/>
            <c:invertIfNegative val="0"/>
            <c:bubble3D val="0"/>
            <c:extLst>
              <c:ext xmlns:c16="http://schemas.microsoft.com/office/drawing/2014/chart" uri="{C3380CC4-5D6E-409C-BE32-E72D297353CC}">
                <c16:uniqueId val="{00000000-2CCD-41D8-92E1-9EB353C3F380}"/>
              </c:ext>
            </c:extLst>
          </c:dPt>
          <c:dPt>
            <c:idx val="4"/>
            <c:invertIfNegative val="0"/>
            <c:bubble3D val="0"/>
            <c:extLst>
              <c:ext xmlns:c16="http://schemas.microsoft.com/office/drawing/2014/chart" uri="{C3380CC4-5D6E-409C-BE32-E72D297353CC}">
                <c16:uniqueId val="{00000001-2CCD-41D8-92E1-9EB353C3F380}"/>
              </c:ext>
            </c:extLst>
          </c:dPt>
          <c:dPt>
            <c:idx val="5"/>
            <c:invertIfNegative val="0"/>
            <c:bubble3D val="0"/>
            <c:extLst>
              <c:ext xmlns:c16="http://schemas.microsoft.com/office/drawing/2014/chart" uri="{C3380CC4-5D6E-409C-BE32-E72D297353CC}">
                <c16:uniqueId val="{00000002-2CCD-41D8-92E1-9EB353C3F380}"/>
              </c:ext>
            </c:extLst>
          </c:dPt>
          <c:dPt>
            <c:idx val="7"/>
            <c:invertIfNegative val="0"/>
            <c:bubble3D val="0"/>
            <c:extLst>
              <c:ext xmlns:c16="http://schemas.microsoft.com/office/drawing/2014/chart" uri="{C3380CC4-5D6E-409C-BE32-E72D297353CC}">
                <c16:uniqueId val="{00000003-2CCD-41D8-92E1-9EB353C3F380}"/>
              </c:ext>
            </c:extLst>
          </c:dPt>
          <c:dPt>
            <c:idx val="8"/>
            <c:invertIfNegative val="0"/>
            <c:bubble3D val="0"/>
            <c:extLst>
              <c:ext xmlns:c16="http://schemas.microsoft.com/office/drawing/2014/chart" uri="{C3380CC4-5D6E-409C-BE32-E72D297353CC}">
                <c16:uniqueId val="{00000004-2CCD-41D8-92E1-9EB353C3F380}"/>
              </c:ext>
            </c:extLst>
          </c:dPt>
          <c:dPt>
            <c:idx val="13"/>
            <c:invertIfNegative val="0"/>
            <c:bubble3D val="0"/>
            <c:extLst>
              <c:ext xmlns:c16="http://schemas.microsoft.com/office/drawing/2014/chart" uri="{C3380CC4-5D6E-409C-BE32-E72D297353CC}">
                <c16:uniqueId val="{00000005-2CCD-41D8-92E1-9EB353C3F380}"/>
              </c:ext>
            </c:extLst>
          </c:dPt>
          <c:dPt>
            <c:idx val="14"/>
            <c:invertIfNegative val="0"/>
            <c:bubble3D val="0"/>
            <c:spPr>
              <a:solidFill>
                <a:srgbClr val="FFC000"/>
              </a:solidFill>
              <a:ln>
                <a:noFill/>
              </a:ln>
              <a:effectLst/>
            </c:spPr>
            <c:extLst>
              <c:ext xmlns:c16="http://schemas.microsoft.com/office/drawing/2014/chart" uri="{C3380CC4-5D6E-409C-BE32-E72D297353CC}">
                <c16:uniqueId val="{00000007-2CCD-41D8-92E1-9EB353C3F380}"/>
              </c:ext>
            </c:extLst>
          </c:dPt>
          <c:dPt>
            <c:idx val="18"/>
            <c:invertIfNegative val="0"/>
            <c:bubble3D val="0"/>
            <c:extLst>
              <c:ext xmlns:c16="http://schemas.microsoft.com/office/drawing/2014/chart" uri="{C3380CC4-5D6E-409C-BE32-E72D297353CC}">
                <c16:uniqueId val="{00000008-2CCD-41D8-92E1-9EB353C3F380}"/>
              </c:ext>
            </c:extLst>
          </c:dPt>
          <c:dPt>
            <c:idx val="20"/>
            <c:invertIfNegative val="0"/>
            <c:bubble3D val="0"/>
            <c:extLst>
              <c:ext xmlns:c16="http://schemas.microsoft.com/office/drawing/2014/chart" uri="{C3380CC4-5D6E-409C-BE32-E72D297353CC}">
                <c16:uniqueId val="{00000009-2CCD-41D8-92E1-9EB353C3F380}"/>
              </c:ext>
            </c:extLst>
          </c:dPt>
          <c:dPt>
            <c:idx val="21"/>
            <c:invertIfNegative val="0"/>
            <c:bubble3D val="0"/>
            <c:extLst>
              <c:ext xmlns:c16="http://schemas.microsoft.com/office/drawing/2014/chart" uri="{C3380CC4-5D6E-409C-BE32-E72D297353CC}">
                <c16:uniqueId val="{0000000A-2CCD-41D8-92E1-9EB353C3F380}"/>
              </c:ext>
            </c:extLst>
          </c:dPt>
          <c:dPt>
            <c:idx val="23"/>
            <c:invertIfNegative val="0"/>
            <c:bubble3D val="0"/>
            <c:extLst>
              <c:ext xmlns:c16="http://schemas.microsoft.com/office/drawing/2014/chart" uri="{C3380CC4-5D6E-409C-BE32-E72D297353CC}">
                <c16:uniqueId val="{0000000B-2CCD-41D8-92E1-9EB353C3F380}"/>
              </c:ext>
            </c:extLst>
          </c:dPt>
          <c:dPt>
            <c:idx val="24"/>
            <c:invertIfNegative val="0"/>
            <c:bubble3D val="0"/>
            <c:extLst>
              <c:ext xmlns:c16="http://schemas.microsoft.com/office/drawing/2014/chart" uri="{C3380CC4-5D6E-409C-BE32-E72D297353CC}">
                <c16:uniqueId val="{0000000C-2CCD-41D8-92E1-9EB353C3F380}"/>
              </c:ext>
            </c:extLst>
          </c:dPt>
          <c:dPt>
            <c:idx val="25"/>
            <c:invertIfNegative val="0"/>
            <c:bubble3D val="0"/>
            <c:extLst>
              <c:ext xmlns:c16="http://schemas.microsoft.com/office/drawing/2014/chart" uri="{C3380CC4-5D6E-409C-BE32-E72D297353CC}">
                <c16:uniqueId val="{0000000D-2CCD-41D8-92E1-9EB353C3F380}"/>
              </c:ext>
            </c:extLst>
          </c:dPt>
          <c:dPt>
            <c:idx val="26"/>
            <c:invertIfNegative val="0"/>
            <c:bubble3D val="0"/>
            <c:extLst>
              <c:ext xmlns:c16="http://schemas.microsoft.com/office/drawing/2014/chart" uri="{C3380CC4-5D6E-409C-BE32-E72D297353CC}">
                <c16:uniqueId val="{0000000E-2CCD-41D8-92E1-9EB353C3F380}"/>
              </c:ext>
            </c:extLst>
          </c:dPt>
          <c:dPt>
            <c:idx val="27"/>
            <c:invertIfNegative val="0"/>
            <c:bubble3D val="0"/>
            <c:extLst>
              <c:ext xmlns:c16="http://schemas.microsoft.com/office/drawing/2014/chart" uri="{C3380CC4-5D6E-409C-BE32-E72D297353CC}">
                <c16:uniqueId val="{0000000F-2CCD-41D8-92E1-9EB353C3F380}"/>
              </c:ext>
            </c:extLst>
          </c:dPt>
          <c:dPt>
            <c:idx val="28"/>
            <c:invertIfNegative val="0"/>
            <c:bubble3D val="0"/>
            <c:extLst>
              <c:ext xmlns:c16="http://schemas.microsoft.com/office/drawing/2014/chart" uri="{C3380CC4-5D6E-409C-BE32-E72D297353CC}">
                <c16:uniqueId val="{00000010-2CCD-41D8-92E1-9EB353C3F380}"/>
              </c:ext>
            </c:extLst>
          </c:dPt>
          <c:dPt>
            <c:idx val="30"/>
            <c:invertIfNegative val="0"/>
            <c:bubble3D val="0"/>
            <c:extLst>
              <c:ext xmlns:c16="http://schemas.microsoft.com/office/drawing/2014/chart" uri="{C3380CC4-5D6E-409C-BE32-E72D297353CC}">
                <c16:uniqueId val="{00000011-2CCD-41D8-92E1-9EB353C3F380}"/>
              </c:ext>
            </c:extLst>
          </c:dPt>
          <c:dLbls>
            <c:numFmt formatCode="#,##0.00&quot;%&quot;"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'F43'!$B$7:$B$38</c:f>
              <c:strCache>
                <c:ptCount val="32"/>
                <c:pt idx="0">
                  <c:v>Querétaro</c:v>
                </c:pt>
                <c:pt idx="1">
                  <c:v>Estado de México</c:v>
                </c:pt>
                <c:pt idx="2">
                  <c:v>Sonora</c:v>
                </c:pt>
                <c:pt idx="3">
                  <c:v>Chihuahua</c:v>
                </c:pt>
                <c:pt idx="4">
                  <c:v>Tlaxcala</c:v>
                </c:pt>
                <c:pt idx="5">
                  <c:v>Ciudad de México</c:v>
                </c:pt>
                <c:pt idx="6">
                  <c:v>Hidalgo</c:v>
                </c:pt>
                <c:pt idx="7">
                  <c:v>Puebla</c:v>
                </c:pt>
                <c:pt idx="8">
                  <c:v>Nuevo León</c:v>
                </c:pt>
                <c:pt idx="9">
                  <c:v>Coahuila</c:v>
                </c:pt>
                <c:pt idx="10">
                  <c:v>Tamaulipas</c:v>
                </c:pt>
                <c:pt idx="11">
                  <c:v>Guanajuato</c:v>
                </c:pt>
                <c:pt idx="12">
                  <c:v>Baja California Sur</c:v>
                </c:pt>
                <c:pt idx="13">
                  <c:v>Tabasco</c:v>
                </c:pt>
                <c:pt idx="14">
                  <c:v>Jalisco</c:v>
                </c:pt>
                <c:pt idx="15">
                  <c:v>Baja California</c:v>
                </c:pt>
                <c:pt idx="16">
                  <c:v>Aguascalientes</c:v>
                </c:pt>
                <c:pt idx="17">
                  <c:v>San Luis Potosí</c:v>
                </c:pt>
                <c:pt idx="18">
                  <c:v>Sinaloa</c:v>
                </c:pt>
                <c:pt idx="19">
                  <c:v>Morelos</c:v>
                </c:pt>
                <c:pt idx="20">
                  <c:v>Colima</c:v>
                </c:pt>
                <c:pt idx="21">
                  <c:v>Veracruz</c:v>
                </c:pt>
                <c:pt idx="22">
                  <c:v>Chiapas</c:v>
                </c:pt>
                <c:pt idx="23">
                  <c:v>Durango</c:v>
                </c:pt>
                <c:pt idx="24">
                  <c:v>Zacatecas</c:v>
                </c:pt>
                <c:pt idx="25">
                  <c:v>Quintana Roo</c:v>
                </c:pt>
                <c:pt idx="26">
                  <c:v>Guerrero</c:v>
                </c:pt>
                <c:pt idx="27">
                  <c:v>Campeche</c:v>
                </c:pt>
                <c:pt idx="28">
                  <c:v>Oaxaca</c:v>
                </c:pt>
                <c:pt idx="29">
                  <c:v>Nayarit</c:v>
                </c:pt>
                <c:pt idx="30">
                  <c:v>Michoacán</c:v>
                </c:pt>
                <c:pt idx="31">
                  <c:v>Yucatán</c:v>
                </c:pt>
              </c:strCache>
            </c:strRef>
          </c:cat>
          <c:val>
            <c:numRef>
              <c:f>'F43'!$C$7:$C$38</c:f>
              <c:numCache>
                <c:formatCode>0.00</c:formatCode>
                <c:ptCount val="32"/>
                <c:pt idx="0">
                  <c:v>5.42</c:v>
                </c:pt>
                <c:pt idx="1">
                  <c:v>5.54</c:v>
                </c:pt>
                <c:pt idx="2">
                  <c:v>5.54</c:v>
                </c:pt>
                <c:pt idx="3">
                  <c:v>5.59</c:v>
                </c:pt>
                <c:pt idx="4">
                  <c:v>5.68</c:v>
                </c:pt>
                <c:pt idx="5">
                  <c:v>5.79</c:v>
                </c:pt>
                <c:pt idx="6">
                  <c:v>5.84</c:v>
                </c:pt>
                <c:pt idx="7">
                  <c:v>5.89</c:v>
                </c:pt>
                <c:pt idx="8">
                  <c:v>5.93</c:v>
                </c:pt>
                <c:pt idx="9">
                  <c:v>6.02</c:v>
                </c:pt>
                <c:pt idx="10">
                  <c:v>6.17</c:v>
                </c:pt>
                <c:pt idx="11">
                  <c:v>6.19</c:v>
                </c:pt>
                <c:pt idx="12">
                  <c:v>6.19</c:v>
                </c:pt>
                <c:pt idx="13">
                  <c:v>6.32</c:v>
                </c:pt>
                <c:pt idx="14">
                  <c:v>6.37</c:v>
                </c:pt>
                <c:pt idx="15">
                  <c:v>6.51</c:v>
                </c:pt>
                <c:pt idx="16">
                  <c:v>6.51</c:v>
                </c:pt>
                <c:pt idx="17">
                  <c:v>6.54</c:v>
                </c:pt>
                <c:pt idx="18">
                  <c:v>6.57</c:v>
                </c:pt>
                <c:pt idx="19">
                  <c:v>6.58</c:v>
                </c:pt>
                <c:pt idx="20">
                  <c:v>6.6</c:v>
                </c:pt>
                <c:pt idx="21">
                  <c:v>6.61</c:v>
                </c:pt>
                <c:pt idx="22">
                  <c:v>6.64</c:v>
                </c:pt>
                <c:pt idx="23">
                  <c:v>6.65</c:v>
                </c:pt>
                <c:pt idx="24">
                  <c:v>6.71</c:v>
                </c:pt>
                <c:pt idx="25">
                  <c:v>6.84</c:v>
                </c:pt>
                <c:pt idx="26">
                  <c:v>7.07</c:v>
                </c:pt>
                <c:pt idx="27">
                  <c:v>7.1</c:v>
                </c:pt>
                <c:pt idx="28">
                  <c:v>7.21</c:v>
                </c:pt>
                <c:pt idx="29">
                  <c:v>7.53</c:v>
                </c:pt>
                <c:pt idx="30">
                  <c:v>7.62</c:v>
                </c:pt>
                <c:pt idx="31">
                  <c:v>8.39</c:v>
                </c:pt>
              </c:numCache>
            </c:numRef>
          </c:val>
          <c:extLst>
            <c:ext xmlns:c16="http://schemas.microsoft.com/office/drawing/2014/chart" uri="{C3380CC4-5D6E-409C-BE32-E72D297353CC}">
              <c16:uniqueId val="{00000012-2CCD-41D8-92E1-9EB353C3F380}"/>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v>Nacional</c:v>
          </c:tx>
          <c:spPr>
            <a:ln w="57150">
              <a:solidFill>
                <a:srgbClr val="FAC090"/>
              </a:solidFill>
              <a:prstDash val="sysDot"/>
            </a:ln>
          </c:spPr>
          <c:marker>
            <c:symbol val="none"/>
          </c:marker>
          <c:dLbls>
            <c:dLbl>
              <c:idx val="0"/>
              <c:layout>
                <c:manualLayout>
                  <c:x val="-0.2268170415516905"/>
                  <c:y val="-0.46457056867756713"/>
                </c:manualLayout>
              </c:layout>
              <c:tx>
                <c:rich>
                  <a:bodyPr rot="-5400000" vert="horz" wrap="square" lIns="38100" tIns="19050" rIns="38100" bIns="19050" anchor="ctr">
                    <a:noAutofit/>
                  </a:bodyPr>
                  <a:lstStyle/>
                  <a:p>
                    <a:pPr>
                      <a:defRPr sz="900" b="1"/>
                    </a:pPr>
                    <a:r>
                      <a:rPr lang="en-US" sz="900" b="1"/>
                      <a:t>Nacional</a:t>
                    </a:r>
                    <a:r>
                      <a:rPr lang="en-US" sz="900" b="1" baseline="0"/>
                      <a:t>, 6.25</a:t>
                    </a:r>
                  </a:p>
                </c:rich>
              </c:tx>
              <c:spPr>
                <a:solidFill>
                  <a:srgbClr val="FAC090"/>
                </a:solidFill>
                <a:ln>
                  <a:noFill/>
                </a:ln>
                <a:effectLst/>
              </c:spPr>
              <c:dLblPos val="r"/>
              <c:showLegendKey val="0"/>
              <c:showVal val="0"/>
              <c:showCatName val="1"/>
              <c:showSerName val="1"/>
              <c:showPercent val="0"/>
              <c:showBubbleSize val="0"/>
              <c:extLst>
                <c:ext xmlns:c15="http://schemas.microsoft.com/office/drawing/2012/chart" uri="{CE6537A1-D6FC-4f65-9D91-7224C49458BB}">
                  <c15:layout>
                    <c:manualLayout>
                      <c:w val="0.23011889395940976"/>
                      <c:h val="5.5651849758574172E-2"/>
                    </c:manualLayout>
                  </c15:layout>
                </c:ext>
                <c:ext xmlns:c16="http://schemas.microsoft.com/office/drawing/2014/chart" uri="{C3380CC4-5D6E-409C-BE32-E72D297353CC}">
                  <c16:uniqueId val="{00000013-2CCD-41D8-92E1-9EB353C3F380}"/>
                </c:ext>
              </c:extLst>
            </c:dLbl>
            <c:dLbl>
              <c:idx val="1"/>
              <c:delete val="1"/>
              <c:extLst>
                <c:ext xmlns:c15="http://schemas.microsoft.com/office/drawing/2012/chart" uri="{CE6537A1-D6FC-4f65-9D91-7224C49458BB}"/>
                <c:ext xmlns:c16="http://schemas.microsoft.com/office/drawing/2014/chart" uri="{C3380CC4-5D6E-409C-BE32-E72D297353CC}">
                  <c16:uniqueId val="{00000014-2CCD-41D8-92E1-9EB353C3F380}"/>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Lit>
              <c:formatCode>General</c:formatCode>
              <c:ptCount val="2"/>
              <c:pt idx="0">
                <c:v>6.25</c:v>
              </c:pt>
              <c:pt idx="1">
                <c:v>6.25</c:v>
              </c:pt>
            </c:numLit>
          </c:xVal>
          <c:yVal>
            <c:numLit>
              <c:formatCode>General</c:formatCode>
              <c:ptCount val="2"/>
              <c:pt idx="0">
                <c:v>0</c:v>
              </c:pt>
              <c:pt idx="1">
                <c:v>1</c:v>
              </c:pt>
            </c:numLit>
          </c:yVal>
          <c:smooth val="0"/>
          <c:extLst>
            <c:ext xmlns:c16="http://schemas.microsoft.com/office/drawing/2014/chart" uri="{C3380CC4-5D6E-409C-BE32-E72D297353CC}">
              <c16:uniqueId val="{00000015-2CCD-41D8-92E1-9EB353C3F380}"/>
            </c:ext>
          </c:extLst>
        </c:ser>
        <c:dLbls>
          <c:showLegendKey val="0"/>
          <c:showVal val="0"/>
          <c:showCatName val="0"/>
          <c:showSerName val="0"/>
          <c:showPercent val="0"/>
          <c:showBubbleSize val="0"/>
        </c:dLbls>
        <c:axId val="101469295"/>
        <c:axId val="105736463"/>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nextTo"/>
        <c:crossAx val="403253368"/>
        <c:crosses val="autoZero"/>
        <c:auto val="1"/>
        <c:lblAlgn val="ctr"/>
        <c:lblOffset val="100"/>
        <c:noMultiLvlLbl val="0"/>
      </c:catAx>
      <c:valAx>
        <c:axId val="105736463"/>
        <c:scaling>
          <c:orientation val="minMax"/>
          <c:max val="1"/>
        </c:scaling>
        <c:delete val="1"/>
        <c:axPos val="l"/>
        <c:numFmt formatCode="General" sourceLinked="1"/>
        <c:majorTickMark val="out"/>
        <c:minorTickMark val="none"/>
        <c:tickLblPos val="nextTo"/>
        <c:crossAx val="101469295"/>
        <c:crosses val="autoZero"/>
        <c:crossBetween val="midCat"/>
      </c:valAx>
      <c:valAx>
        <c:axId val="101469295"/>
        <c:scaling>
          <c:orientation val="minMax"/>
        </c:scaling>
        <c:delete val="1"/>
        <c:axPos val="b"/>
        <c:numFmt formatCode="General" sourceLinked="1"/>
        <c:majorTickMark val="out"/>
        <c:minorTickMark val="none"/>
        <c:tickLblPos val="nextTo"/>
        <c:crossAx val="105736463"/>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224185794569705E-2"/>
          <c:y val="5.8092149035262809E-2"/>
          <c:w val="0.88012830929649943"/>
          <c:h val="0.5866234198270126"/>
        </c:manualLayout>
      </c:layout>
      <c:barChart>
        <c:barDir val="col"/>
        <c:grouping val="clustered"/>
        <c:varyColors val="0"/>
        <c:ser>
          <c:idx val="0"/>
          <c:order val="0"/>
          <c:tx>
            <c:strRef>
              <c:f>'F44'!$A$48</c:f>
              <c:strCache>
                <c:ptCount val="1"/>
                <c:pt idx="0">
                  <c:v>dic-22</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'F44'!$B$7:$J$7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'F44'!$B$48:$J$48</c:f>
              <c:numCache>
                <c:formatCode>0.00%</c:formatCode>
                <c:ptCount val="9"/>
                <c:pt idx="0">
                  <c:v>8.094419538974762E-2</c:v>
                </c:pt>
                <c:pt idx="1">
                  <c:v>0.12941665947437286</c:v>
                </c:pt>
                <c:pt idx="2">
                  <c:v>6.8830378353595734E-2</c:v>
                </c:pt>
                <c:pt idx="3">
                  <c:v>1.4430377632379532E-2</c:v>
                </c:pt>
                <c:pt idx="4">
                  <c:v>7.1698807179927826E-2</c:v>
                </c:pt>
                <c:pt idx="5">
                  <c:v>8.8222093880176544E-2</c:v>
                </c:pt>
                <c:pt idx="6">
                  <c:v>6.738000363111496E-2</c:v>
                </c:pt>
                <c:pt idx="7">
                  <c:v>3.7216465920209885E-2</c:v>
                </c:pt>
                <c:pt idx="8">
                  <c:v>0.12838339805603027</c:v>
                </c:pt>
              </c:numCache>
            </c:numRef>
          </c:val>
          <c:extLst>
            <c:ext xmlns:c16="http://schemas.microsoft.com/office/drawing/2014/chart" uri="{C3380CC4-5D6E-409C-BE32-E72D297353CC}">
              <c16:uniqueId val="{00000000-A7AA-4009-9325-171B28770F96}"/>
            </c:ext>
          </c:extLst>
        </c:ser>
        <c:ser>
          <c:idx val="1"/>
          <c:order val="1"/>
          <c:tx>
            <c:strRef>
              <c:f>'F44'!$A$49</c:f>
              <c:strCache>
                <c:ptCount val="1"/>
                <c:pt idx="0">
                  <c:v>ene-23</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'F44'!$B$49:$J$49</c:f>
              <c:numCache>
                <c:formatCode>0.00%</c:formatCode>
                <c:ptCount val="9"/>
                <c:pt idx="0">
                  <c:v>8.3862770012706533E-2</c:v>
                </c:pt>
                <c:pt idx="1">
                  <c:v>0.12811426617553365</c:v>
                </c:pt>
                <c:pt idx="2">
                  <c:v>0.10404889666848403</c:v>
                </c:pt>
                <c:pt idx="3">
                  <c:v>1.6593019303361576E-2</c:v>
                </c:pt>
                <c:pt idx="4">
                  <c:v>7.5471351559845384E-2</c:v>
                </c:pt>
                <c:pt idx="5">
                  <c:v>9.6544960099861826E-2</c:v>
                </c:pt>
                <c:pt idx="6">
                  <c:v>6.2817323746890613E-2</c:v>
                </c:pt>
                <c:pt idx="7">
                  <c:v>3.9957825299413316E-2</c:v>
                </c:pt>
                <c:pt idx="8">
                  <c:v>0.13826616031687702</c:v>
                </c:pt>
              </c:numCache>
            </c:numRef>
          </c:val>
          <c:extLst>
            <c:ext xmlns:c16="http://schemas.microsoft.com/office/drawing/2014/chart" uri="{C3380CC4-5D6E-409C-BE32-E72D297353CC}">
              <c16:uniqueId val="{00000001-A7AA-4009-9325-171B28770F96}"/>
            </c:ext>
          </c:extLst>
        </c:ser>
        <c:ser>
          <c:idx val="2"/>
          <c:order val="2"/>
          <c:tx>
            <c:strRef>
              <c:f>'F44'!$A$50</c:f>
              <c:strCache>
                <c:ptCount val="1"/>
                <c:pt idx="0">
                  <c:v>feb-23</c:v>
                </c:pt>
              </c:strCache>
            </c:strRef>
          </c:tx>
          <c:spPr>
            <a:solidFill>
              <a:schemeClr val="accent3"/>
            </a:solidFill>
            <a:ln>
              <a:noFill/>
            </a:ln>
            <a:effectLst/>
          </c:spPr>
          <c:invertIfNegative val="0"/>
          <c:dLbls>
            <c:dLbl>
              <c:idx val="1"/>
              <c:spPr>
                <a:noFill/>
                <a:ln>
                  <a:noFill/>
                </a:ln>
                <a:effectLst/>
              </c:spPr>
              <c:txPr>
                <a:bodyPr rot="-5400000" spcFirstLastPara="1" vertOverflow="ellipsis" wrap="square" lIns="38100" tIns="19050" rIns="38100" bIns="19050" anchor="ctr" anchorCtr="0">
                  <a:spAutoFit/>
                </a:bodyPr>
                <a:lstStyle/>
                <a:p>
                  <a:pPr algn="ctr">
                    <a:defRPr lang="es-MX"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6="http://schemas.microsoft.com/office/drawing/2014/chart" uri="{C3380CC4-5D6E-409C-BE32-E72D297353CC}">
                  <c16:uniqueId val="{00000002-A7AA-4009-9325-171B28770F96}"/>
                </c:ext>
              </c:extLst>
            </c:dLbl>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'F44'!$B$50:$J$50</c:f>
              <c:numCache>
                <c:formatCode>0.00%</c:formatCode>
                <c:ptCount val="9"/>
                <c:pt idx="0">
                  <c:v>7.9879945338240527E-2</c:v>
                </c:pt>
                <c:pt idx="1">
                  <c:v>0.11978115576154276</c:v>
                </c:pt>
                <c:pt idx="2">
                  <c:v>0.10851563465579026</c:v>
                </c:pt>
                <c:pt idx="3">
                  <c:v>1.5613935703158156E-2</c:v>
                </c:pt>
                <c:pt idx="4">
                  <c:v>8.8584701259593723E-2</c:v>
                </c:pt>
                <c:pt idx="5">
                  <c:v>9.8335214446952604E-2</c:v>
                </c:pt>
                <c:pt idx="6">
                  <c:v>5.7494866529774147E-2</c:v>
                </c:pt>
                <c:pt idx="7">
                  <c:v>3.8877913161635247E-2</c:v>
                </c:pt>
                <c:pt idx="8">
                  <c:v>0.12483174956275037</c:v>
                </c:pt>
              </c:numCache>
            </c:numRef>
          </c:val>
          <c:extLst>
            <c:ext xmlns:c16="http://schemas.microsoft.com/office/drawing/2014/chart" uri="{C3380CC4-5D6E-409C-BE32-E72D297353CC}">
              <c16:uniqueId val="{00000003-A7AA-4009-9325-171B28770F96}"/>
            </c:ext>
          </c:extLst>
        </c:ser>
        <c:ser>
          <c:idx val="3"/>
          <c:order val="3"/>
          <c:tx>
            <c:strRef>
              <c:f>'F44'!$A$51</c:f>
              <c:strCache>
                <c:ptCount val="1"/>
                <c:pt idx="0">
                  <c:v>mar-23</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0">
                <a:spAutoFit/>
              </a:bodyPr>
              <a:lstStyle/>
              <a:p>
                <a:pPr algn="ctr">
                  <a:defRPr lang="es-MX"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'F44'!$B$51:$J$51</c:f>
              <c:numCache>
                <c:formatCode>0.00%</c:formatCode>
                <c:ptCount val="9"/>
                <c:pt idx="0">
                  <c:v>7.1395991076537713E-2</c:v>
                </c:pt>
                <c:pt idx="1">
                  <c:v>0.11655121906563723</c:v>
                </c:pt>
                <c:pt idx="2">
                  <c:v>6.1745691628665042E-2</c:v>
                </c:pt>
                <c:pt idx="3">
                  <c:v>-2.957728046067257E-3</c:v>
                </c:pt>
                <c:pt idx="4">
                  <c:v>6.5984388862501894E-2</c:v>
                </c:pt>
                <c:pt idx="5">
                  <c:v>9.9404384295481873E-2</c:v>
                </c:pt>
                <c:pt idx="6">
                  <c:v>5.0178139870942037E-2</c:v>
                </c:pt>
                <c:pt idx="7">
                  <c:v>4.2693450527551843E-2</c:v>
                </c:pt>
                <c:pt idx="8">
                  <c:v>0.1272849613098577</c:v>
                </c:pt>
              </c:numCache>
            </c:numRef>
          </c:val>
          <c:extLst>
            <c:ext xmlns:c16="http://schemas.microsoft.com/office/drawing/2014/chart" uri="{C3380CC4-5D6E-409C-BE32-E72D297353CC}">
              <c16:uniqueId val="{00000004-A7AA-4009-9325-171B28770F96}"/>
            </c:ext>
          </c:extLst>
        </c:ser>
        <c:ser>
          <c:idx val="4"/>
          <c:order val="4"/>
          <c:tx>
            <c:strRef>
              <c:f>'F44'!$A$52</c:f>
              <c:strCache>
                <c:ptCount val="1"/>
                <c:pt idx="0">
                  <c:v>abr-23</c:v>
                </c:pt>
              </c:strCache>
            </c:strRef>
          </c:tx>
          <c:spPr>
            <a:solidFill>
              <a:schemeClr val="accent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'F44'!$B$52:$J$52</c:f>
              <c:numCache>
                <c:formatCode>0.00%</c:formatCode>
                <c:ptCount val="9"/>
                <c:pt idx="0">
                  <c:v>6.3726658067908212E-2</c:v>
                </c:pt>
                <c:pt idx="1">
                  <c:v>0.1064059166333693</c:v>
                </c:pt>
                <c:pt idx="2">
                  <c:v>5.5785180026590275E-2</c:v>
                </c:pt>
                <c:pt idx="3">
                  <c:v>-5.560639735041663E-3</c:v>
                </c:pt>
                <c:pt idx="4">
                  <c:v>5.3806357559379993E-2</c:v>
                </c:pt>
                <c:pt idx="5">
                  <c:v>9.0248175946023648E-2</c:v>
                </c:pt>
                <c:pt idx="6">
                  <c:v>4.3474674146180468E-2</c:v>
                </c:pt>
                <c:pt idx="7">
                  <c:v>3.6050211545858205E-2</c:v>
                </c:pt>
                <c:pt idx="8">
                  <c:v>0.11461754674077813</c:v>
                </c:pt>
              </c:numCache>
            </c:numRef>
          </c:val>
          <c:extLst>
            <c:ext xmlns:c16="http://schemas.microsoft.com/office/drawing/2014/chart" uri="{C3380CC4-5D6E-409C-BE32-E72D297353CC}">
              <c16:uniqueId val="{00000005-A7AA-4009-9325-171B28770F96}"/>
            </c:ext>
          </c:extLst>
        </c:ser>
        <c:dLbls>
          <c:showLegendKey val="0"/>
          <c:showVal val="0"/>
          <c:showCatName val="0"/>
          <c:showSerName val="0"/>
          <c:showPercent val="0"/>
          <c:showBubbleSize val="0"/>
        </c:dLbls>
        <c:gapWidth val="159"/>
        <c:overlap val="-51"/>
        <c:axId val="319380920"/>
        <c:axId val="319370424"/>
      </c:barChart>
      <c:catAx>
        <c:axId val="3193809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19370424"/>
        <c:crosses val="autoZero"/>
        <c:auto val="1"/>
        <c:lblAlgn val="ctr"/>
        <c:lblOffset val="1000"/>
        <c:tickLblSkip val="1"/>
        <c:noMultiLvlLbl val="0"/>
      </c:catAx>
      <c:valAx>
        <c:axId val="319370424"/>
        <c:scaling>
          <c:orientation val="minMax"/>
          <c:max val="0.17"/>
          <c:min val="-3.0000000000000006E-2"/>
        </c:scaling>
        <c:delete val="0"/>
        <c:axPos val="l"/>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19380920"/>
        <c:crosses val="autoZero"/>
        <c:crossBetween val="between"/>
        <c:majorUnit val="5.000000000000001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90394173454657"/>
          <c:y val="3.2107023411371234E-2"/>
          <c:w val="0.70298788906020593"/>
          <c:h val="0.93311036789297663"/>
        </c:manualLayout>
      </c:layout>
      <c:barChart>
        <c:barDir val="bar"/>
        <c:grouping val="clustered"/>
        <c:varyColors val="0"/>
        <c:ser>
          <c:idx val="0"/>
          <c:order val="0"/>
          <c:spPr>
            <a:solidFill>
              <a:schemeClr val="tx1">
                <a:lumMod val="50000"/>
                <a:lumOff val="50000"/>
              </a:schemeClr>
            </a:solidFill>
            <a:ln>
              <a:noFill/>
            </a:ln>
            <a:effectLst/>
          </c:spPr>
          <c:invertIfNegative val="0"/>
          <c:dPt>
            <c:idx val="2"/>
            <c:invertIfNegative val="0"/>
            <c:bubble3D val="0"/>
            <c:spPr>
              <a:solidFill>
                <a:schemeClr val="tx1">
                  <a:lumMod val="50000"/>
                  <a:lumOff val="50000"/>
                </a:schemeClr>
              </a:solidFill>
              <a:ln>
                <a:noFill/>
              </a:ln>
              <a:effectLst/>
            </c:spPr>
            <c:extLst>
              <c:ext xmlns:c16="http://schemas.microsoft.com/office/drawing/2014/chart" uri="{C3380CC4-5D6E-409C-BE32-E72D297353CC}">
                <c16:uniqueId val="{00000001-013F-4C95-AB1C-ACCA5DE52EC2}"/>
              </c:ext>
            </c:extLst>
          </c:dPt>
          <c:dPt>
            <c:idx val="10"/>
            <c:invertIfNegative val="0"/>
            <c:bubble3D val="0"/>
            <c:spPr>
              <a:solidFill>
                <a:schemeClr val="accent4"/>
              </a:solidFill>
              <a:ln>
                <a:noFill/>
              </a:ln>
              <a:effectLst/>
            </c:spPr>
            <c:extLst>
              <c:ext xmlns:c16="http://schemas.microsoft.com/office/drawing/2014/chart" uri="{C3380CC4-5D6E-409C-BE32-E72D297353CC}">
                <c16:uniqueId val="{00000003-013F-4C95-AB1C-ACCA5DE52EC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'F4'!$A$7:$A$38</c:f>
              <c:strCache>
                <c:ptCount val="32"/>
                <c:pt idx="0">
                  <c:v>Chiapas</c:v>
                </c:pt>
                <c:pt idx="1">
                  <c:v>Guerrero</c:v>
                </c:pt>
                <c:pt idx="2">
                  <c:v>Oaxaca</c:v>
                </c:pt>
                <c:pt idx="3">
                  <c:v>Morelos</c:v>
                </c:pt>
                <c:pt idx="4">
                  <c:v>Michoacán</c:v>
                </c:pt>
                <c:pt idx="5">
                  <c:v>Tlaxcala</c:v>
                </c:pt>
                <c:pt idx="6">
                  <c:v>Hidalgo</c:v>
                </c:pt>
                <c:pt idx="7">
                  <c:v>Veracruz </c:v>
                </c:pt>
                <c:pt idx="8">
                  <c:v>San Luis Potosí</c:v>
                </c:pt>
                <c:pt idx="9">
                  <c:v>Nayarit</c:v>
                </c:pt>
                <c:pt idx="10">
                  <c:v>Jalisco</c:v>
                </c:pt>
                <c:pt idx="11">
                  <c:v>Puebla</c:v>
                </c:pt>
                <c:pt idx="12">
                  <c:v>Sinaloa</c:v>
                </c:pt>
                <c:pt idx="13">
                  <c:v>Tabasco</c:v>
                </c:pt>
                <c:pt idx="14">
                  <c:v>Guanajuato</c:v>
                </c:pt>
                <c:pt idx="15">
                  <c:v>Yucatán</c:v>
                </c:pt>
                <c:pt idx="16">
                  <c:v>Coahuila</c:v>
                </c:pt>
                <c:pt idx="17">
                  <c:v>Aguascalientes</c:v>
                </c:pt>
                <c:pt idx="18">
                  <c:v>Durango</c:v>
                </c:pt>
                <c:pt idx="19">
                  <c:v>Colima</c:v>
                </c:pt>
                <c:pt idx="20">
                  <c:v>Estado de México</c:v>
                </c:pt>
                <c:pt idx="21">
                  <c:v>Tamaulipas</c:v>
                </c:pt>
                <c:pt idx="22">
                  <c:v>Querétaro</c:v>
                </c:pt>
                <c:pt idx="23">
                  <c:v>Zacatecas</c:v>
                </c:pt>
                <c:pt idx="24">
                  <c:v>Sonora</c:v>
                </c:pt>
                <c:pt idx="25">
                  <c:v>Baja California Sur</c:v>
                </c:pt>
                <c:pt idx="26">
                  <c:v>Chihuahua</c:v>
                </c:pt>
                <c:pt idx="27">
                  <c:v>Baja California</c:v>
                </c:pt>
                <c:pt idx="28">
                  <c:v>Campeche</c:v>
                </c:pt>
                <c:pt idx="29">
                  <c:v>Nuevo León</c:v>
                </c:pt>
                <c:pt idx="30">
                  <c:v>Quintana Roo</c:v>
                </c:pt>
                <c:pt idx="31">
                  <c:v>Ciudad de México</c:v>
                </c:pt>
              </c:strCache>
            </c:strRef>
          </c:cat>
          <c:val>
            <c:numRef>
              <c:f>'F4'!$D$7:$D$38</c:f>
              <c:numCache>
                <c:formatCode>_-* #,##0.0_-;\-* #,##0.0_-;_-* "-"??_-;_-@_-</c:formatCode>
                <c:ptCount val="32"/>
                <c:pt idx="0">
                  <c:v>331.91151439041761</c:v>
                </c:pt>
                <c:pt idx="1">
                  <c:v>346.00498180436836</c:v>
                </c:pt>
                <c:pt idx="2">
                  <c:v>365.22998135594366</c:v>
                </c:pt>
                <c:pt idx="3">
                  <c:v>390.38803106232757</c:v>
                </c:pt>
                <c:pt idx="4">
                  <c:v>452.77804397110373</c:v>
                </c:pt>
                <c:pt idx="5">
                  <c:v>464.20337503918535</c:v>
                </c:pt>
                <c:pt idx="6">
                  <c:v>531.31017525717346</c:v>
                </c:pt>
                <c:pt idx="7">
                  <c:v>655.64261596692575</c:v>
                </c:pt>
                <c:pt idx="8">
                  <c:v>731.5775580165506</c:v>
                </c:pt>
                <c:pt idx="9">
                  <c:v>753.21868929366974</c:v>
                </c:pt>
                <c:pt idx="10">
                  <c:v>769.68703536867031</c:v>
                </c:pt>
                <c:pt idx="11">
                  <c:v>802.64793086362147</c:v>
                </c:pt>
                <c:pt idx="12">
                  <c:v>926.55588228783961</c:v>
                </c:pt>
                <c:pt idx="13">
                  <c:v>941.68822291536083</c:v>
                </c:pt>
                <c:pt idx="14">
                  <c:v>987.8788185506769</c:v>
                </c:pt>
                <c:pt idx="15">
                  <c:v>1076.7071982482641</c:v>
                </c:pt>
                <c:pt idx="16">
                  <c:v>1096.4019250209183</c:v>
                </c:pt>
                <c:pt idx="17">
                  <c:v>1121.5908556846312</c:v>
                </c:pt>
                <c:pt idx="18">
                  <c:v>1220.7274989768914</c:v>
                </c:pt>
                <c:pt idx="19">
                  <c:v>1232.123173514577</c:v>
                </c:pt>
                <c:pt idx="20">
                  <c:v>1340.9479451364721</c:v>
                </c:pt>
                <c:pt idx="21">
                  <c:v>1424.6424654913139</c:v>
                </c:pt>
                <c:pt idx="22">
                  <c:v>1438.3681385470011</c:v>
                </c:pt>
                <c:pt idx="23">
                  <c:v>1454.3083307338834</c:v>
                </c:pt>
                <c:pt idx="24">
                  <c:v>1469.0932081199658</c:v>
                </c:pt>
                <c:pt idx="25">
                  <c:v>1669.147646618999</c:v>
                </c:pt>
                <c:pt idx="26">
                  <c:v>1787.4785434765354</c:v>
                </c:pt>
                <c:pt idx="27">
                  <c:v>1794.5813938371248</c:v>
                </c:pt>
                <c:pt idx="28">
                  <c:v>1810.6543324109211</c:v>
                </c:pt>
                <c:pt idx="29">
                  <c:v>2053.6934309307621</c:v>
                </c:pt>
                <c:pt idx="30">
                  <c:v>2234.249042376553</c:v>
                </c:pt>
                <c:pt idx="31">
                  <c:v>6582.4102947857227</c:v>
                </c:pt>
              </c:numCache>
            </c:numRef>
          </c:val>
          <c:extLst>
            <c:ext xmlns:c16="http://schemas.microsoft.com/office/drawing/2014/chart" uri="{C3380CC4-5D6E-409C-BE32-E72D297353CC}">
              <c16:uniqueId val="{00000004-013F-4C95-AB1C-ACCA5DE52EC2}"/>
            </c:ext>
          </c:extLst>
        </c:ser>
        <c:dLbls>
          <c:showLegendKey val="0"/>
          <c:showVal val="0"/>
          <c:showCatName val="0"/>
          <c:showSerName val="0"/>
          <c:showPercent val="0"/>
          <c:showBubbleSize val="0"/>
        </c:dLbls>
        <c:gapWidth val="80"/>
        <c:axId val="1164386416"/>
        <c:axId val="1094324832"/>
      </c:barChart>
      <c:catAx>
        <c:axId val="11643864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094324832"/>
        <c:crosses val="autoZero"/>
        <c:auto val="1"/>
        <c:lblAlgn val="ctr"/>
        <c:lblOffset val="100"/>
        <c:tickLblSkip val="1"/>
        <c:noMultiLvlLbl val="0"/>
      </c:catAx>
      <c:valAx>
        <c:axId val="1094324832"/>
        <c:scaling>
          <c:orientation val="minMax"/>
        </c:scaling>
        <c:delete val="1"/>
        <c:axPos val="b"/>
        <c:numFmt formatCode="_-* #,##0.0_-;\-* #,##0.0_-;_-* &quot;-&quot;??_-;_-@_-" sourceLinked="1"/>
        <c:majorTickMark val="none"/>
        <c:minorTickMark val="none"/>
        <c:tickLblPos val="nextTo"/>
        <c:crossAx val="11643864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6897-4435-A2A9-05F08E2CABDD}"/>
              </c:ext>
            </c:extLst>
          </c:dPt>
          <c:dPt>
            <c:idx val="5"/>
            <c:invertIfNegative val="0"/>
            <c:bubble3D val="0"/>
            <c:extLst>
              <c:ext xmlns:c16="http://schemas.microsoft.com/office/drawing/2014/chart" uri="{C3380CC4-5D6E-409C-BE32-E72D297353CC}">
                <c16:uniqueId val="{00000001-6897-4435-A2A9-05F08E2CABDD}"/>
              </c:ext>
            </c:extLst>
          </c:dPt>
          <c:dPt>
            <c:idx val="6"/>
            <c:invertIfNegative val="0"/>
            <c:bubble3D val="0"/>
            <c:extLst>
              <c:ext xmlns:c16="http://schemas.microsoft.com/office/drawing/2014/chart" uri="{C3380CC4-5D6E-409C-BE32-E72D297353CC}">
                <c16:uniqueId val="{00000002-6897-4435-A2A9-05F08E2CABDD}"/>
              </c:ext>
            </c:extLst>
          </c:dPt>
          <c:dPt>
            <c:idx val="7"/>
            <c:invertIfNegative val="0"/>
            <c:bubble3D val="0"/>
            <c:extLst>
              <c:ext xmlns:c16="http://schemas.microsoft.com/office/drawing/2014/chart" uri="{C3380CC4-5D6E-409C-BE32-E72D297353CC}">
                <c16:uniqueId val="{00000003-6897-4435-A2A9-05F08E2CABDD}"/>
              </c:ext>
            </c:extLst>
          </c:dPt>
          <c:dPt>
            <c:idx val="8"/>
            <c:invertIfNegative val="0"/>
            <c:bubble3D val="0"/>
            <c:extLst>
              <c:ext xmlns:c16="http://schemas.microsoft.com/office/drawing/2014/chart" uri="{C3380CC4-5D6E-409C-BE32-E72D297353CC}">
                <c16:uniqueId val="{00000004-6897-4435-A2A9-05F08E2CABDD}"/>
              </c:ext>
            </c:extLst>
          </c:dPt>
          <c:dPt>
            <c:idx val="9"/>
            <c:invertIfNegative val="0"/>
            <c:bubble3D val="0"/>
            <c:extLst>
              <c:ext xmlns:c16="http://schemas.microsoft.com/office/drawing/2014/chart" uri="{C3380CC4-5D6E-409C-BE32-E72D297353CC}">
                <c16:uniqueId val="{00000005-6897-4435-A2A9-05F08E2CABDD}"/>
              </c:ext>
            </c:extLst>
          </c:dPt>
          <c:dPt>
            <c:idx val="10"/>
            <c:invertIfNegative val="0"/>
            <c:bubble3D val="0"/>
            <c:extLst>
              <c:ext xmlns:c16="http://schemas.microsoft.com/office/drawing/2014/chart" uri="{C3380CC4-5D6E-409C-BE32-E72D297353CC}">
                <c16:uniqueId val="{00000006-6897-4435-A2A9-05F08E2CABDD}"/>
              </c:ext>
            </c:extLst>
          </c:dPt>
          <c:dPt>
            <c:idx val="11"/>
            <c:invertIfNegative val="0"/>
            <c:bubble3D val="0"/>
            <c:extLst>
              <c:ext xmlns:c16="http://schemas.microsoft.com/office/drawing/2014/chart" uri="{C3380CC4-5D6E-409C-BE32-E72D297353CC}">
                <c16:uniqueId val="{00000007-6897-4435-A2A9-05F08E2CABDD}"/>
              </c:ext>
            </c:extLst>
          </c:dPt>
          <c:dPt>
            <c:idx val="12"/>
            <c:invertIfNegative val="0"/>
            <c:bubble3D val="0"/>
            <c:extLst>
              <c:ext xmlns:c16="http://schemas.microsoft.com/office/drawing/2014/chart" uri="{C3380CC4-5D6E-409C-BE32-E72D297353CC}">
                <c16:uniqueId val="{00000008-6897-4435-A2A9-05F08E2CABDD}"/>
              </c:ext>
            </c:extLst>
          </c:dPt>
          <c:dPt>
            <c:idx val="13"/>
            <c:invertIfNegative val="0"/>
            <c:bubble3D val="0"/>
            <c:extLst>
              <c:ext xmlns:c16="http://schemas.microsoft.com/office/drawing/2014/chart" uri="{C3380CC4-5D6E-409C-BE32-E72D297353CC}">
                <c16:uniqueId val="{00000009-6897-4435-A2A9-05F08E2CABDD}"/>
              </c:ext>
            </c:extLst>
          </c:dPt>
          <c:dPt>
            <c:idx val="16"/>
            <c:invertIfNegative val="0"/>
            <c:bubble3D val="0"/>
            <c:extLst>
              <c:ext xmlns:c16="http://schemas.microsoft.com/office/drawing/2014/chart" uri="{C3380CC4-5D6E-409C-BE32-E72D297353CC}">
                <c16:uniqueId val="{0000000A-6897-4435-A2A9-05F08E2CABDD}"/>
              </c:ext>
            </c:extLst>
          </c:dPt>
          <c:dPt>
            <c:idx val="17"/>
            <c:invertIfNegative val="0"/>
            <c:bubble3D val="0"/>
            <c:extLst>
              <c:ext xmlns:c16="http://schemas.microsoft.com/office/drawing/2014/chart" uri="{C3380CC4-5D6E-409C-BE32-E72D297353CC}">
                <c16:uniqueId val="{0000000B-6897-4435-A2A9-05F08E2CABDD}"/>
              </c:ext>
            </c:extLst>
          </c:dPt>
          <c:dPt>
            <c:idx val="19"/>
            <c:invertIfNegative val="0"/>
            <c:bubble3D val="0"/>
            <c:extLst>
              <c:ext xmlns:c16="http://schemas.microsoft.com/office/drawing/2014/chart" uri="{C3380CC4-5D6E-409C-BE32-E72D297353CC}">
                <c16:uniqueId val="{0000000C-6897-4435-A2A9-05F08E2CABDD}"/>
              </c:ext>
            </c:extLst>
          </c:dPt>
          <c:dPt>
            <c:idx val="20"/>
            <c:invertIfNegative val="0"/>
            <c:bubble3D val="0"/>
            <c:extLst>
              <c:ext xmlns:c16="http://schemas.microsoft.com/office/drawing/2014/chart" uri="{C3380CC4-5D6E-409C-BE32-E72D297353CC}">
                <c16:uniqueId val="{0000000D-6897-4435-A2A9-05F08E2CABDD}"/>
              </c:ext>
            </c:extLst>
          </c:dPt>
          <c:dPt>
            <c:idx val="21"/>
            <c:invertIfNegative val="0"/>
            <c:bubble3D val="0"/>
            <c:extLst>
              <c:ext xmlns:c16="http://schemas.microsoft.com/office/drawing/2014/chart" uri="{C3380CC4-5D6E-409C-BE32-E72D297353CC}">
                <c16:uniqueId val="{0000000E-6897-4435-A2A9-05F08E2CABDD}"/>
              </c:ext>
            </c:extLst>
          </c:dPt>
          <c:dPt>
            <c:idx val="22"/>
            <c:invertIfNegative val="0"/>
            <c:bubble3D val="0"/>
            <c:spPr>
              <a:solidFill>
                <a:srgbClr val="FBBB27"/>
              </a:solidFill>
              <a:ln>
                <a:noFill/>
              </a:ln>
              <a:effectLst/>
            </c:spPr>
            <c:extLst>
              <c:ext xmlns:c16="http://schemas.microsoft.com/office/drawing/2014/chart" uri="{C3380CC4-5D6E-409C-BE32-E72D297353CC}">
                <c16:uniqueId val="{00000010-6897-4435-A2A9-05F08E2CABDD}"/>
              </c:ext>
            </c:extLst>
          </c:dPt>
          <c:dPt>
            <c:idx val="24"/>
            <c:invertIfNegative val="0"/>
            <c:bubble3D val="0"/>
            <c:extLst>
              <c:ext xmlns:c16="http://schemas.microsoft.com/office/drawing/2014/chart" uri="{C3380CC4-5D6E-409C-BE32-E72D297353CC}">
                <c16:uniqueId val="{00000011-6897-4435-A2A9-05F08E2CABDD}"/>
              </c:ext>
            </c:extLst>
          </c:dPt>
          <c:dPt>
            <c:idx val="25"/>
            <c:invertIfNegative val="0"/>
            <c:bubble3D val="0"/>
            <c:extLst>
              <c:ext xmlns:c16="http://schemas.microsoft.com/office/drawing/2014/chart" uri="{C3380CC4-5D6E-409C-BE32-E72D297353CC}">
                <c16:uniqueId val="{00000012-6897-4435-A2A9-05F08E2CABDD}"/>
              </c:ext>
            </c:extLst>
          </c:dPt>
          <c:dPt>
            <c:idx val="26"/>
            <c:invertIfNegative val="0"/>
            <c:bubble3D val="0"/>
            <c:extLst>
              <c:ext xmlns:c16="http://schemas.microsoft.com/office/drawing/2014/chart" uri="{C3380CC4-5D6E-409C-BE32-E72D297353CC}">
                <c16:uniqueId val="{00000013-6897-4435-A2A9-05F08E2CABDD}"/>
              </c:ext>
            </c:extLst>
          </c:dPt>
          <c:dPt>
            <c:idx val="27"/>
            <c:invertIfNegative val="0"/>
            <c:bubble3D val="0"/>
            <c:extLst>
              <c:ext xmlns:c16="http://schemas.microsoft.com/office/drawing/2014/chart" uri="{C3380CC4-5D6E-409C-BE32-E72D297353CC}">
                <c16:uniqueId val="{00000014-6897-4435-A2A9-05F08E2CABDD}"/>
              </c:ext>
            </c:extLst>
          </c:dPt>
          <c:dPt>
            <c:idx val="28"/>
            <c:invertIfNegative val="0"/>
            <c:bubble3D val="0"/>
            <c:extLst>
              <c:ext xmlns:c16="http://schemas.microsoft.com/office/drawing/2014/chart" uri="{C3380CC4-5D6E-409C-BE32-E72D297353CC}">
                <c16:uniqueId val="{00000015-6897-4435-A2A9-05F08E2CABDD}"/>
              </c:ext>
            </c:extLst>
          </c:dPt>
          <c:dPt>
            <c:idx val="30"/>
            <c:invertIfNegative val="0"/>
            <c:bubble3D val="0"/>
            <c:extLst>
              <c:ext xmlns:c16="http://schemas.microsoft.com/office/drawing/2014/chart" uri="{C3380CC4-5D6E-409C-BE32-E72D297353CC}">
                <c16:uniqueId val="{00000016-6897-4435-A2A9-05F08E2CABDD}"/>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'F45'!$B$7:$B$38</c:f>
              <c:strCache>
                <c:ptCount val="32"/>
                <c:pt idx="0">
                  <c:v>Sonora</c:v>
                </c:pt>
                <c:pt idx="1">
                  <c:v>Chihuahua</c:v>
                </c:pt>
                <c:pt idx="2">
                  <c:v>Guerrero</c:v>
                </c:pt>
                <c:pt idx="3">
                  <c:v>Nuevo León</c:v>
                </c:pt>
                <c:pt idx="4">
                  <c:v>Coahuila</c:v>
                </c:pt>
                <c:pt idx="5">
                  <c:v>Baja California</c:v>
                </c:pt>
                <c:pt idx="6">
                  <c:v>Tabasco</c:v>
                </c:pt>
                <c:pt idx="7">
                  <c:v>Ciudad de México</c:v>
                </c:pt>
                <c:pt idx="8">
                  <c:v>Tlaxcala</c:v>
                </c:pt>
                <c:pt idx="9">
                  <c:v>Colima</c:v>
                </c:pt>
                <c:pt idx="10">
                  <c:v>Hidalgo</c:v>
                </c:pt>
                <c:pt idx="11">
                  <c:v>Sinaloa</c:v>
                </c:pt>
                <c:pt idx="12">
                  <c:v>Estado de México</c:v>
                </c:pt>
                <c:pt idx="13">
                  <c:v>Quintana Roo</c:v>
                </c:pt>
                <c:pt idx="14">
                  <c:v>San Luis Potosí</c:v>
                </c:pt>
                <c:pt idx="15">
                  <c:v>Aguascalientes</c:v>
                </c:pt>
                <c:pt idx="16">
                  <c:v>Querétaro</c:v>
                </c:pt>
                <c:pt idx="17">
                  <c:v>Veracruz</c:v>
                </c:pt>
                <c:pt idx="18">
                  <c:v>Tamaulipas</c:v>
                </c:pt>
                <c:pt idx="19">
                  <c:v>Puebla</c:v>
                </c:pt>
                <c:pt idx="20">
                  <c:v>Morelos</c:v>
                </c:pt>
                <c:pt idx="21">
                  <c:v>Oaxaca</c:v>
                </c:pt>
                <c:pt idx="22">
                  <c:v>Jalisco</c:v>
                </c:pt>
                <c:pt idx="23">
                  <c:v>Campeche</c:v>
                </c:pt>
                <c:pt idx="24">
                  <c:v>Baja California Sur</c:v>
                </c:pt>
                <c:pt idx="25">
                  <c:v>Nayarit</c:v>
                </c:pt>
                <c:pt idx="26">
                  <c:v>Durango</c:v>
                </c:pt>
                <c:pt idx="27">
                  <c:v>Guanajuato</c:v>
                </c:pt>
                <c:pt idx="28">
                  <c:v>Zacatecas</c:v>
                </c:pt>
                <c:pt idx="29">
                  <c:v>Chiapas</c:v>
                </c:pt>
                <c:pt idx="30">
                  <c:v>Michoacán</c:v>
                </c:pt>
                <c:pt idx="31">
                  <c:v>Yucatán</c:v>
                </c:pt>
              </c:strCache>
            </c:strRef>
          </c:cat>
          <c:val>
            <c:numRef>
              <c:f>'F45'!$C$7:$C$38</c:f>
              <c:numCache>
                <c:formatCode>0.00%</c:formatCode>
                <c:ptCount val="32"/>
                <c:pt idx="0">
                  <c:v>8.0870512456190244E-2</c:v>
                </c:pt>
                <c:pt idx="1">
                  <c:v>8.9574222546161347E-2</c:v>
                </c:pt>
                <c:pt idx="2">
                  <c:v>9.0298012734532779E-2</c:v>
                </c:pt>
                <c:pt idx="3">
                  <c:v>9.0307959766546583E-2</c:v>
                </c:pt>
                <c:pt idx="4">
                  <c:v>9.2076126410629039E-2</c:v>
                </c:pt>
                <c:pt idx="5">
                  <c:v>9.3117562920356708E-2</c:v>
                </c:pt>
                <c:pt idx="6">
                  <c:v>9.3539209838021331E-2</c:v>
                </c:pt>
                <c:pt idx="7">
                  <c:v>9.3857694650250234E-2</c:v>
                </c:pt>
                <c:pt idx="8">
                  <c:v>9.6093302272270559E-2</c:v>
                </c:pt>
                <c:pt idx="9">
                  <c:v>9.8776878916421285E-2</c:v>
                </c:pt>
                <c:pt idx="10">
                  <c:v>9.8924018703551761E-2</c:v>
                </c:pt>
                <c:pt idx="11">
                  <c:v>0.10080886409373802</c:v>
                </c:pt>
                <c:pt idx="12">
                  <c:v>0.10087066988907473</c:v>
                </c:pt>
                <c:pt idx="13">
                  <c:v>0.10110484888158004</c:v>
                </c:pt>
                <c:pt idx="14">
                  <c:v>0.10142969129120172</c:v>
                </c:pt>
                <c:pt idx="15">
                  <c:v>0.10197492494078242</c:v>
                </c:pt>
                <c:pt idx="16">
                  <c:v>0.10328756375049039</c:v>
                </c:pt>
                <c:pt idx="17">
                  <c:v>0.10393428641964227</c:v>
                </c:pt>
                <c:pt idx="18">
                  <c:v>0.10403537264836367</c:v>
                </c:pt>
                <c:pt idx="19">
                  <c:v>0.10479390004529669</c:v>
                </c:pt>
                <c:pt idx="20">
                  <c:v>0.10503000857387829</c:v>
                </c:pt>
                <c:pt idx="21">
                  <c:v>0.10620105661508485</c:v>
                </c:pt>
                <c:pt idx="22">
                  <c:v>0.1064059166333693</c:v>
                </c:pt>
                <c:pt idx="23">
                  <c:v>0.10805730165098879</c:v>
                </c:pt>
                <c:pt idx="24">
                  <c:v>0.10953787488083506</c:v>
                </c:pt>
                <c:pt idx="25">
                  <c:v>0.11036261004901403</c:v>
                </c:pt>
                <c:pt idx="26">
                  <c:v>0.11062944469662574</c:v>
                </c:pt>
                <c:pt idx="27">
                  <c:v>0.11159948876211846</c:v>
                </c:pt>
                <c:pt idx="28">
                  <c:v>0.11233846965301579</c:v>
                </c:pt>
                <c:pt idx="29">
                  <c:v>0.11300897569243813</c:v>
                </c:pt>
                <c:pt idx="30">
                  <c:v>0.11382218844984814</c:v>
                </c:pt>
                <c:pt idx="31">
                  <c:v>0.12602948731920724</c:v>
                </c:pt>
              </c:numCache>
            </c:numRef>
          </c:val>
          <c:extLst>
            <c:ext xmlns:c16="http://schemas.microsoft.com/office/drawing/2014/chart" uri="{C3380CC4-5D6E-409C-BE32-E72D297353CC}">
              <c16:uniqueId val="{00000017-6897-4435-A2A9-05F08E2CABDD}"/>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'F45'!$B$40</c:f>
              <c:strCache>
                <c:ptCount val="1"/>
                <c:pt idx="0">
                  <c:v>Nacional</c:v>
                </c:pt>
              </c:strCache>
            </c:strRef>
          </c:tx>
          <c:spPr>
            <a:ln w="50800">
              <a:solidFill>
                <a:srgbClr val="FF6C37"/>
              </a:solidFill>
              <a:prstDash val="sysDot"/>
            </a:ln>
          </c:spPr>
          <c:marker>
            <c:symbol val="circle"/>
            <c:size val="3"/>
          </c:marker>
          <c:dLbls>
            <c:dLbl>
              <c:idx val="0"/>
              <c:layout>
                <c:manualLayout>
                  <c:x val="-5.7727272727272724E-2"/>
                  <c:y val="0.35601915708812254"/>
                </c:manualLayout>
              </c:layou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8-6897-4435-A2A9-05F08E2CABDD}"/>
                </c:ext>
              </c:extLst>
            </c:dLbl>
            <c:dLbl>
              <c:idx val="1"/>
              <c:delete val="1"/>
              <c:extLst>
                <c:ext xmlns:c15="http://schemas.microsoft.com/office/drawing/2012/chart" uri="{CE6537A1-D6FC-4f65-9D91-7224C49458BB}"/>
                <c:ext xmlns:c16="http://schemas.microsoft.com/office/drawing/2014/chart" uri="{C3380CC4-5D6E-409C-BE32-E72D297353CC}">
                  <c16:uniqueId val="{00000019-6897-4435-A2A9-05F08E2CABDD}"/>
                </c:ext>
              </c:extLst>
            </c:dLbl>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'F45'!$D$40:$D$41</c:f>
              <c:numCache>
                <c:formatCode>0.00%</c:formatCode>
                <c:ptCount val="2"/>
                <c:pt idx="0">
                  <c:v>0.10060000000000001</c:v>
                </c:pt>
                <c:pt idx="1">
                  <c:v>0.10060000000000001</c:v>
                </c:pt>
              </c:numCache>
            </c:numRef>
          </c:xVal>
          <c:yVal>
            <c:numRef>
              <c:f>'F45'!$C$40:$C$41</c:f>
              <c:numCache>
                <c:formatCode>General</c:formatCode>
                <c:ptCount val="2"/>
                <c:pt idx="0">
                  <c:v>1</c:v>
                </c:pt>
                <c:pt idx="1">
                  <c:v>0</c:v>
                </c:pt>
              </c:numCache>
            </c:numRef>
          </c:yVal>
          <c:smooth val="0"/>
          <c:extLst>
            <c:ext xmlns:c16="http://schemas.microsoft.com/office/drawing/2014/chart" uri="{C3380CC4-5D6E-409C-BE32-E72D297353CC}">
              <c16:uniqueId val="{0000001A-6897-4435-A2A9-05F08E2CABDD}"/>
            </c:ext>
          </c:extLst>
        </c:ser>
        <c:dLbls>
          <c:showLegendKey val="0"/>
          <c:showVal val="0"/>
          <c:showCatName val="0"/>
          <c:showSerName val="0"/>
          <c:showPercent val="0"/>
          <c:showBubbleSize val="0"/>
        </c:dLbls>
        <c:axId val="423062056"/>
        <c:axId val="423061400"/>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23061400"/>
        <c:scaling>
          <c:orientation val="minMax"/>
          <c:max val="1"/>
        </c:scaling>
        <c:delete val="1"/>
        <c:axPos val="l"/>
        <c:numFmt formatCode="General" sourceLinked="1"/>
        <c:majorTickMark val="out"/>
        <c:minorTickMark val="none"/>
        <c:tickLblPos val="nextTo"/>
        <c:crossAx val="423062056"/>
        <c:crosses val="autoZero"/>
        <c:crossBetween val="midCat"/>
      </c:valAx>
      <c:valAx>
        <c:axId val="423062056"/>
        <c:scaling>
          <c:orientation val="minMax"/>
        </c:scaling>
        <c:delete val="1"/>
        <c:axPos val="b"/>
        <c:numFmt formatCode="0.00%" sourceLinked="1"/>
        <c:majorTickMark val="out"/>
        <c:minorTickMark val="none"/>
        <c:tickLblPos val="nextTo"/>
        <c:crossAx val="42306140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5984470691163596E-2"/>
          <c:y val="1.1363857800757373E-2"/>
          <c:w val="0.93345997375328083"/>
          <c:h val="0.96012108720928102"/>
        </c:manualLayout>
      </c:layout>
      <c:barChart>
        <c:barDir val="bar"/>
        <c:grouping val="clustered"/>
        <c:varyColors val="0"/>
        <c:ser>
          <c:idx val="0"/>
          <c:order val="0"/>
          <c:spPr>
            <a:solidFill>
              <a:srgbClr val="606868"/>
            </a:solidFill>
            <a:ln>
              <a:noFill/>
            </a:ln>
            <a:effectLst/>
          </c:spPr>
          <c:invertIfNegative val="0"/>
          <c:dPt>
            <c:idx val="1"/>
            <c:invertIfNegative val="0"/>
            <c:bubble3D val="0"/>
            <c:extLst>
              <c:ext xmlns:c16="http://schemas.microsoft.com/office/drawing/2014/chart" uri="{C3380CC4-5D6E-409C-BE32-E72D297353CC}">
                <c16:uniqueId val="{00000000-4758-4222-A59A-DF4EE450312B}"/>
              </c:ext>
            </c:extLst>
          </c:dPt>
          <c:dPt>
            <c:idx val="2"/>
            <c:invertIfNegative val="0"/>
            <c:bubble3D val="0"/>
            <c:extLst>
              <c:ext xmlns:c16="http://schemas.microsoft.com/office/drawing/2014/chart" uri="{C3380CC4-5D6E-409C-BE32-E72D297353CC}">
                <c16:uniqueId val="{00000001-4758-4222-A59A-DF4EE450312B}"/>
              </c:ext>
            </c:extLst>
          </c:dPt>
          <c:dPt>
            <c:idx val="3"/>
            <c:invertIfNegative val="0"/>
            <c:bubble3D val="0"/>
            <c:extLst>
              <c:ext xmlns:c16="http://schemas.microsoft.com/office/drawing/2014/chart" uri="{C3380CC4-5D6E-409C-BE32-E72D297353CC}">
                <c16:uniqueId val="{00000002-4758-4222-A59A-DF4EE450312B}"/>
              </c:ext>
            </c:extLst>
          </c:dPt>
          <c:dPt>
            <c:idx val="4"/>
            <c:invertIfNegative val="0"/>
            <c:bubble3D val="0"/>
            <c:extLst>
              <c:ext xmlns:c16="http://schemas.microsoft.com/office/drawing/2014/chart" uri="{C3380CC4-5D6E-409C-BE32-E72D297353CC}">
                <c16:uniqueId val="{00000003-4758-4222-A59A-DF4EE450312B}"/>
              </c:ext>
            </c:extLst>
          </c:dPt>
          <c:dPt>
            <c:idx val="5"/>
            <c:invertIfNegative val="0"/>
            <c:bubble3D val="0"/>
            <c:extLst>
              <c:ext xmlns:c16="http://schemas.microsoft.com/office/drawing/2014/chart" uri="{C3380CC4-5D6E-409C-BE32-E72D297353CC}">
                <c16:uniqueId val="{00000004-4758-4222-A59A-DF4EE450312B}"/>
              </c:ext>
            </c:extLst>
          </c:dPt>
          <c:dPt>
            <c:idx val="8"/>
            <c:invertIfNegative val="0"/>
            <c:bubble3D val="0"/>
            <c:extLst>
              <c:ext xmlns:c16="http://schemas.microsoft.com/office/drawing/2014/chart" uri="{C3380CC4-5D6E-409C-BE32-E72D297353CC}">
                <c16:uniqueId val="{00000005-4758-4222-A59A-DF4EE450312B}"/>
              </c:ext>
            </c:extLst>
          </c:dPt>
          <c:dPt>
            <c:idx val="11"/>
            <c:invertIfNegative val="0"/>
            <c:bubble3D val="0"/>
            <c:extLst>
              <c:ext xmlns:c16="http://schemas.microsoft.com/office/drawing/2014/chart" uri="{C3380CC4-5D6E-409C-BE32-E72D297353CC}">
                <c16:uniqueId val="{00000006-4758-4222-A59A-DF4EE450312B}"/>
              </c:ext>
            </c:extLst>
          </c:dPt>
          <c:dPt>
            <c:idx val="13"/>
            <c:invertIfNegative val="0"/>
            <c:bubble3D val="0"/>
            <c:extLst>
              <c:ext xmlns:c16="http://schemas.microsoft.com/office/drawing/2014/chart" uri="{C3380CC4-5D6E-409C-BE32-E72D297353CC}">
                <c16:uniqueId val="{00000007-4758-4222-A59A-DF4EE450312B}"/>
              </c:ext>
            </c:extLst>
          </c:dPt>
          <c:dPt>
            <c:idx val="17"/>
            <c:invertIfNegative val="0"/>
            <c:bubble3D val="0"/>
            <c:extLst>
              <c:ext xmlns:c16="http://schemas.microsoft.com/office/drawing/2014/chart" uri="{C3380CC4-5D6E-409C-BE32-E72D297353CC}">
                <c16:uniqueId val="{00000008-4758-4222-A59A-DF4EE450312B}"/>
              </c:ext>
            </c:extLst>
          </c:dPt>
          <c:dPt>
            <c:idx val="18"/>
            <c:invertIfNegative val="0"/>
            <c:bubble3D val="0"/>
            <c:extLst>
              <c:ext xmlns:c16="http://schemas.microsoft.com/office/drawing/2014/chart" uri="{C3380CC4-5D6E-409C-BE32-E72D297353CC}">
                <c16:uniqueId val="{00000009-4758-4222-A59A-DF4EE450312B}"/>
              </c:ext>
            </c:extLst>
          </c:dPt>
          <c:dPt>
            <c:idx val="19"/>
            <c:invertIfNegative val="0"/>
            <c:bubble3D val="0"/>
            <c:spPr>
              <a:solidFill>
                <a:srgbClr val="FBBB27"/>
              </a:solidFill>
              <a:ln>
                <a:noFill/>
              </a:ln>
              <a:effectLst/>
            </c:spPr>
            <c:extLst>
              <c:ext xmlns:c16="http://schemas.microsoft.com/office/drawing/2014/chart" uri="{C3380CC4-5D6E-409C-BE32-E72D297353CC}">
                <c16:uniqueId val="{0000000B-4758-4222-A59A-DF4EE450312B}"/>
              </c:ext>
            </c:extLst>
          </c:dPt>
          <c:dPt>
            <c:idx val="20"/>
            <c:invertIfNegative val="0"/>
            <c:bubble3D val="0"/>
            <c:extLst>
              <c:ext xmlns:c16="http://schemas.microsoft.com/office/drawing/2014/chart" uri="{C3380CC4-5D6E-409C-BE32-E72D297353CC}">
                <c16:uniqueId val="{0000000C-4758-4222-A59A-DF4EE450312B}"/>
              </c:ext>
            </c:extLst>
          </c:dPt>
          <c:dPt>
            <c:idx val="21"/>
            <c:invertIfNegative val="0"/>
            <c:bubble3D val="0"/>
            <c:extLst>
              <c:ext xmlns:c16="http://schemas.microsoft.com/office/drawing/2014/chart" uri="{C3380CC4-5D6E-409C-BE32-E72D297353CC}">
                <c16:uniqueId val="{0000000D-4758-4222-A59A-DF4EE450312B}"/>
              </c:ext>
            </c:extLst>
          </c:dPt>
          <c:dPt>
            <c:idx val="22"/>
            <c:invertIfNegative val="0"/>
            <c:bubble3D val="0"/>
            <c:extLst>
              <c:ext xmlns:c16="http://schemas.microsoft.com/office/drawing/2014/chart" uri="{C3380CC4-5D6E-409C-BE32-E72D297353CC}">
                <c16:uniqueId val="{0000000E-4758-4222-A59A-DF4EE450312B}"/>
              </c:ext>
            </c:extLst>
          </c:dPt>
          <c:dPt>
            <c:idx val="23"/>
            <c:invertIfNegative val="0"/>
            <c:bubble3D val="0"/>
            <c:extLst>
              <c:ext xmlns:c16="http://schemas.microsoft.com/office/drawing/2014/chart" uri="{C3380CC4-5D6E-409C-BE32-E72D297353CC}">
                <c16:uniqueId val="{0000000F-4758-4222-A59A-DF4EE450312B}"/>
              </c:ext>
            </c:extLst>
          </c:dPt>
          <c:dPt>
            <c:idx val="24"/>
            <c:invertIfNegative val="0"/>
            <c:bubble3D val="0"/>
            <c:extLst>
              <c:ext xmlns:c16="http://schemas.microsoft.com/office/drawing/2014/chart" uri="{C3380CC4-5D6E-409C-BE32-E72D297353CC}">
                <c16:uniqueId val="{00000010-4758-4222-A59A-DF4EE450312B}"/>
              </c:ext>
            </c:extLst>
          </c:dPt>
          <c:dPt>
            <c:idx val="25"/>
            <c:invertIfNegative val="0"/>
            <c:bubble3D val="0"/>
            <c:extLst>
              <c:ext xmlns:c16="http://schemas.microsoft.com/office/drawing/2014/chart" uri="{C3380CC4-5D6E-409C-BE32-E72D297353CC}">
                <c16:uniqueId val="{00000011-4758-4222-A59A-DF4EE450312B}"/>
              </c:ext>
            </c:extLst>
          </c:dPt>
          <c:dPt>
            <c:idx val="26"/>
            <c:invertIfNegative val="0"/>
            <c:bubble3D val="0"/>
            <c:extLst>
              <c:ext xmlns:c16="http://schemas.microsoft.com/office/drawing/2014/chart" uri="{C3380CC4-5D6E-409C-BE32-E72D297353CC}">
                <c16:uniqueId val="{00000012-4758-4222-A59A-DF4EE450312B}"/>
              </c:ext>
            </c:extLst>
          </c:dPt>
          <c:dPt>
            <c:idx val="27"/>
            <c:invertIfNegative val="0"/>
            <c:bubble3D val="0"/>
            <c:extLst>
              <c:ext xmlns:c16="http://schemas.microsoft.com/office/drawing/2014/chart" uri="{C3380CC4-5D6E-409C-BE32-E72D297353CC}">
                <c16:uniqueId val="{00000013-4758-4222-A59A-DF4EE450312B}"/>
              </c:ext>
            </c:extLst>
          </c:dPt>
          <c:dPt>
            <c:idx val="28"/>
            <c:invertIfNegative val="0"/>
            <c:bubble3D val="0"/>
            <c:extLst>
              <c:ext xmlns:c16="http://schemas.microsoft.com/office/drawing/2014/chart" uri="{C3380CC4-5D6E-409C-BE32-E72D297353CC}">
                <c16:uniqueId val="{00000014-4758-4222-A59A-DF4EE450312B}"/>
              </c:ext>
            </c:extLst>
          </c:dPt>
          <c:dPt>
            <c:idx val="29"/>
            <c:invertIfNegative val="0"/>
            <c:bubble3D val="0"/>
            <c:extLst>
              <c:ext xmlns:c16="http://schemas.microsoft.com/office/drawing/2014/chart" uri="{C3380CC4-5D6E-409C-BE32-E72D297353CC}">
                <c16:uniqueId val="{00000015-4758-4222-A59A-DF4EE450312B}"/>
              </c:ext>
            </c:extLst>
          </c:dPt>
          <c:dPt>
            <c:idx val="31"/>
            <c:invertIfNegative val="0"/>
            <c:bubble3D val="0"/>
            <c:extLst>
              <c:ext xmlns:c16="http://schemas.microsoft.com/office/drawing/2014/chart" uri="{C3380CC4-5D6E-409C-BE32-E72D297353CC}">
                <c16:uniqueId val="{00000016-4758-4222-A59A-DF4EE450312B}"/>
              </c:ext>
            </c:extLst>
          </c:dPt>
          <c:dLbls>
            <c:dLbl>
              <c:idx val="11"/>
              <c:layout>
                <c:manualLayout>
                  <c:x val="-6.414141414141413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758-4222-A59A-DF4EE450312B}"/>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'F46'!$B$7:$B$38</c:f>
              <c:strCache>
                <c:ptCount val="32"/>
                <c:pt idx="0">
                  <c:v>Querétaro</c:v>
                </c:pt>
                <c:pt idx="1">
                  <c:v>Baja California Sur</c:v>
                </c:pt>
                <c:pt idx="2">
                  <c:v>Colima</c:v>
                </c:pt>
                <c:pt idx="3">
                  <c:v>Tlaxcala</c:v>
                </c:pt>
                <c:pt idx="4">
                  <c:v>Guanajuato</c:v>
                </c:pt>
                <c:pt idx="5">
                  <c:v>Estado de México</c:v>
                </c:pt>
                <c:pt idx="6">
                  <c:v>Sinaloa</c:v>
                </c:pt>
                <c:pt idx="7">
                  <c:v>Puebla</c:v>
                </c:pt>
                <c:pt idx="8">
                  <c:v>Sonora</c:v>
                </c:pt>
                <c:pt idx="9">
                  <c:v>Nayarit</c:v>
                </c:pt>
                <c:pt idx="10">
                  <c:v>Chihuahua</c:v>
                </c:pt>
                <c:pt idx="11">
                  <c:v>Ciudad de México</c:v>
                </c:pt>
                <c:pt idx="12">
                  <c:v>Campeche</c:v>
                </c:pt>
                <c:pt idx="13">
                  <c:v>Aguascalientes</c:v>
                </c:pt>
                <c:pt idx="14">
                  <c:v>Durango</c:v>
                </c:pt>
                <c:pt idx="15">
                  <c:v>Baja California</c:v>
                </c:pt>
                <c:pt idx="16">
                  <c:v>Coahuila</c:v>
                </c:pt>
                <c:pt idx="17">
                  <c:v>Tabasco</c:v>
                </c:pt>
                <c:pt idx="18">
                  <c:v>Nuevo León</c:v>
                </c:pt>
                <c:pt idx="19">
                  <c:v>Jalisco</c:v>
                </c:pt>
                <c:pt idx="20">
                  <c:v>Zacatecas</c:v>
                </c:pt>
                <c:pt idx="21">
                  <c:v>Chiapas</c:v>
                </c:pt>
                <c:pt idx="22">
                  <c:v>Morelos</c:v>
                </c:pt>
                <c:pt idx="23">
                  <c:v>San Luis Potosí</c:v>
                </c:pt>
                <c:pt idx="24">
                  <c:v>Michoacán</c:v>
                </c:pt>
                <c:pt idx="25">
                  <c:v>Quintana Roo</c:v>
                </c:pt>
                <c:pt idx="26">
                  <c:v>Guerrero</c:v>
                </c:pt>
                <c:pt idx="27">
                  <c:v>Oaxaca</c:v>
                </c:pt>
                <c:pt idx="28">
                  <c:v>Hidalgo</c:v>
                </c:pt>
                <c:pt idx="29">
                  <c:v>Tamaulipas</c:v>
                </c:pt>
                <c:pt idx="30">
                  <c:v>Veracruz</c:v>
                </c:pt>
                <c:pt idx="31">
                  <c:v>Yucatán</c:v>
                </c:pt>
              </c:strCache>
            </c:strRef>
          </c:cat>
          <c:val>
            <c:numRef>
              <c:f>'F46'!$C$7:$C$38</c:f>
              <c:numCache>
                <c:formatCode>0.00%</c:formatCode>
                <c:ptCount val="32"/>
                <c:pt idx="0">
                  <c:v>6.0929952577409234E-4</c:v>
                </c:pt>
                <c:pt idx="1">
                  <c:v>2.7555825069558424E-2</c:v>
                </c:pt>
                <c:pt idx="2">
                  <c:v>3.2732986385475414E-2</c:v>
                </c:pt>
                <c:pt idx="3">
                  <c:v>3.4361440131347461E-2</c:v>
                </c:pt>
                <c:pt idx="4">
                  <c:v>3.5858621050064494E-2</c:v>
                </c:pt>
                <c:pt idx="5">
                  <c:v>4.1867128737790797E-2</c:v>
                </c:pt>
                <c:pt idx="6">
                  <c:v>4.3747290070819518E-2</c:v>
                </c:pt>
                <c:pt idx="7">
                  <c:v>4.4216659856815554E-2</c:v>
                </c:pt>
                <c:pt idx="8">
                  <c:v>4.5032278381357219E-2</c:v>
                </c:pt>
                <c:pt idx="9">
                  <c:v>4.6506012908018715E-2</c:v>
                </c:pt>
                <c:pt idx="10">
                  <c:v>4.7154880943816993E-2</c:v>
                </c:pt>
                <c:pt idx="11">
                  <c:v>4.8207519148897954E-2</c:v>
                </c:pt>
                <c:pt idx="12">
                  <c:v>4.9751112518248784E-2</c:v>
                </c:pt>
                <c:pt idx="13">
                  <c:v>5.0088103736501979E-2</c:v>
                </c:pt>
                <c:pt idx="14">
                  <c:v>5.0206733608978114E-2</c:v>
                </c:pt>
                <c:pt idx="15">
                  <c:v>5.0384099927297019E-2</c:v>
                </c:pt>
                <c:pt idx="16">
                  <c:v>5.0541424908919254E-2</c:v>
                </c:pt>
                <c:pt idx="17">
                  <c:v>5.2348521237905669E-2</c:v>
                </c:pt>
                <c:pt idx="18">
                  <c:v>5.4772973539795045E-2</c:v>
                </c:pt>
                <c:pt idx="19">
                  <c:v>5.5785180026590275E-2</c:v>
                </c:pt>
                <c:pt idx="20">
                  <c:v>5.9630959037535347E-2</c:v>
                </c:pt>
                <c:pt idx="21">
                  <c:v>6.0935244959511914E-2</c:v>
                </c:pt>
                <c:pt idx="22">
                  <c:v>6.1139578306576001E-2</c:v>
                </c:pt>
                <c:pt idx="23">
                  <c:v>6.1881774296383973E-2</c:v>
                </c:pt>
                <c:pt idx="24">
                  <c:v>6.7301475885254133E-2</c:v>
                </c:pt>
                <c:pt idx="25">
                  <c:v>7.0016474464579925E-2</c:v>
                </c:pt>
                <c:pt idx="26">
                  <c:v>7.0380073008374511E-2</c:v>
                </c:pt>
                <c:pt idx="27">
                  <c:v>7.4149515898629628E-2</c:v>
                </c:pt>
                <c:pt idx="28">
                  <c:v>7.6810288480223282E-2</c:v>
                </c:pt>
                <c:pt idx="29">
                  <c:v>7.7399489135379113E-2</c:v>
                </c:pt>
                <c:pt idx="30">
                  <c:v>8.4436913451511983E-2</c:v>
                </c:pt>
                <c:pt idx="31">
                  <c:v>9.9175477390533687E-2</c:v>
                </c:pt>
              </c:numCache>
            </c:numRef>
          </c:val>
          <c:extLst>
            <c:ext xmlns:c16="http://schemas.microsoft.com/office/drawing/2014/chart" uri="{C3380CC4-5D6E-409C-BE32-E72D297353CC}">
              <c16:uniqueId val="{00000017-4758-4222-A59A-DF4EE450312B}"/>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'F46'!$B$40</c:f>
              <c:strCache>
                <c:ptCount val="1"/>
                <c:pt idx="0">
                  <c:v>Nacional</c:v>
                </c:pt>
              </c:strCache>
            </c:strRef>
          </c:tx>
          <c:spPr>
            <a:ln w="50800">
              <a:solidFill>
                <a:srgbClr val="FF6C37"/>
              </a:solidFill>
              <a:prstDash val="sysDot"/>
            </a:ln>
          </c:spPr>
          <c:marker>
            <c:symbol val="none"/>
          </c:marker>
          <c:dLbls>
            <c:dLbl>
              <c:idx val="0"/>
              <c:layout>
                <c:manualLayout>
                  <c:x val="-6.6666666666666666E-2"/>
                  <c:y val="0.41965211640211642"/>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8-4758-4222-A59A-DF4EE450312B}"/>
                </c:ext>
              </c:extLst>
            </c:dLbl>
            <c:dLbl>
              <c:idx val="1"/>
              <c:delete val="1"/>
              <c:extLst>
                <c:ext xmlns:c15="http://schemas.microsoft.com/office/drawing/2012/chart" uri="{CE6537A1-D6FC-4f65-9D91-7224C49458BB}"/>
                <c:ext xmlns:c16="http://schemas.microsoft.com/office/drawing/2014/chart" uri="{C3380CC4-5D6E-409C-BE32-E72D297353CC}">
                  <c16:uniqueId val="{00000019-4758-4222-A59A-DF4EE450312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'F46'!$D$40:$D$41</c:f>
              <c:numCache>
                <c:formatCode>0.00%</c:formatCode>
                <c:ptCount val="2"/>
                <c:pt idx="0">
                  <c:v>5.4900000000000004E-2</c:v>
                </c:pt>
                <c:pt idx="1">
                  <c:v>5.4900000000000004E-2</c:v>
                </c:pt>
              </c:numCache>
            </c:numRef>
          </c:xVal>
          <c:yVal>
            <c:numRef>
              <c:f>'F46'!$C$40:$C$41</c:f>
              <c:numCache>
                <c:formatCode>General</c:formatCode>
                <c:ptCount val="2"/>
                <c:pt idx="0">
                  <c:v>1</c:v>
                </c:pt>
                <c:pt idx="1">
                  <c:v>0</c:v>
                </c:pt>
              </c:numCache>
            </c:numRef>
          </c:yVal>
          <c:smooth val="0"/>
          <c:extLst>
            <c:ext xmlns:c16="http://schemas.microsoft.com/office/drawing/2014/chart" uri="{C3380CC4-5D6E-409C-BE32-E72D297353CC}">
              <c16:uniqueId val="{0000001A-4758-4222-A59A-DF4EE450312B}"/>
            </c:ext>
          </c:extLst>
        </c:ser>
        <c:dLbls>
          <c:showLegendKey val="0"/>
          <c:showVal val="0"/>
          <c:showCatName val="0"/>
          <c:showSerName val="0"/>
          <c:showPercent val="0"/>
          <c:showBubbleSize val="0"/>
        </c:dLbls>
        <c:axId val="426950624"/>
        <c:axId val="426950296"/>
      </c:scatterChart>
      <c:valAx>
        <c:axId val="403253368"/>
        <c:scaling>
          <c:orientation val="minMax"/>
          <c:max val="0.16200000000000003"/>
          <c:min val="-1.8000000000000002E-2"/>
        </c:scaling>
        <c:delete val="0"/>
        <c:axPos val="t"/>
        <c:numFmt formatCode="0.00%" sourceLinked="1"/>
        <c:majorTickMark val="out"/>
        <c:minorTickMark val="none"/>
        <c:tickLblPos val="nextTo"/>
        <c:txPr>
          <a:bodyPr/>
          <a:lstStyle/>
          <a:p>
            <a:pPr>
              <a:defRPr sz="500"/>
            </a:pPr>
            <a:endParaRPr lang="es-MX"/>
          </a:p>
        </c:txPr>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26950296"/>
        <c:scaling>
          <c:orientation val="minMax"/>
          <c:max val="1"/>
        </c:scaling>
        <c:delete val="1"/>
        <c:axPos val="l"/>
        <c:numFmt formatCode="General" sourceLinked="1"/>
        <c:majorTickMark val="out"/>
        <c:minorTickMark val="none"/>
        <c:tickLblPos val="nextTo"/>
        <c:crossAx val="426950624"/>
        <c:crosses val="autoZero"/>
        <c:crossBetween val="midCat"/>
      </c:valAx>
      <c:valAx>
        <c:axId val="426950624"/>
        <c:scaling>
          <c:orientation val="minMax"/>
        </c:scaling>
        <c:delete val="1"/>
        <c:axPos val="b"/>
        <c:numFmt formatCode="0.00%" sourceLinked="1"/>
        <c:majorTickMark val="out"/>
        <c:minorTickMark val="none"/>
        <c:tickLblPos val="nextTo"/>
        <c:crossAx val="4269502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C1D4-4C67-9525-25C622E77119}"/>
              </c:ext>
            </c:extLst>
          </c:dPt>
          <c:dPt>
            <c:idx val="1"/>
            <c:invertIfNegative val="0"/>
            <c:bubble3D val="0"/>
            <c:extLst>
              <c:ext xmlns:c16="http://schemas.microsoft.com/office/drawing/2014/chart" uri="{C3380CC4-5D6E-409C-BE32-E72D297353CC}">
                <c16:uniqueId val="{00000001-C1D4-4C67-9525-25C622E77119}"/>
              </c:ext>
            </c:extLst>
          </c:dPt>
          <c:dPt>
            <c:idx val="2"/>
            <c:invertIfNegative val="0"/>
            <c:bubble3D val="0"/>
            <c:extLst>
              <c:ext xmlns:c16="http://schemas.microsoft.com/office/drawing/2014/chart" uri="{C3380CC4-5D6E-409C-BE32-E72D297353CC}">
                <c16:uniqueId val="{00000002-C1D4-4C67-9525-25C622E77119}"/>
              </c:ext>
            </c:extLst>
          </c:dPt>
          <c:dPt>
            <c:idx val="3"/>
            <c:invertIfNegative val="0"/>
            <c:bubble3D val="0"/>
            <c:extLst>
              <c:ext xmlns:c16="http://schemas.microsoft.com/office/drawing/2014/chart" uri="{C3380CC4-5D6E-409C-BE32-E72D297353CC}">
                <c16:uniqueId val="{00000003-C1D4-4C67-9525-25C622E77119}"/>
              </c:ext>
            </c:extLst>
          </c:dPt>
          <c:dPt>
            <c:idx val="4"/>
            <c:invertIfNegative val="0"/>
            <c:bubble3D val="0"/>
            <c:extLst>
              <c:ext xmlns:c16="http://schemas.microsoft.com/office/drawing/2014/chart" uri="{C3380CC4-5D6E-409C-BE32-E72D297353CC}">
                <c16:uniqueId val="{00000004-C1D4-4C67-9525-25C622E77119}"/>
              </c:ext>
            </c:extLst>
          </c:dPt>
          <c:dPt>
            <c:idx val="5"/>
            <c:invertIfNegative val="0"/>
            <c:bubble3D val="0"/>
            <c:extLst>
              <c:ext xmlns:c16="http://schemas.microsoft.com/office/drawing/2014/chart" uri="{C3380CC4-5D6E-409C-BE32-E72D297353CC}">
                <c16:uniqueId val="{00000005-C1D4-4C67-9525-25C622E77119}"/>
              </c:ext>
            </c:extLst>
          </c:dPt>
          <c:dPt>
            <c:idx val="6"/>
            <c:invertIfNegative val="0"/>
            <c:bubble3D val="0"/>
            <c:extLst>
              <c:ext xmlns:c16="http://schemas.microsoft.com/office/drawing/2014/chart" uri="{C3380CC4-5D6E-409C-BE32-E72D297353CC}">
                <c16:uniqueId val="{00000006-C1D4-4C67-9525-25C622E77119}"/>
              </c:ext>
            </c:extLst>
          </c:dPt>
          <c:dPt>
            <c:idx val="7"/>
            <c:invertIfNegative val="0"/>
            <c:bubble3D val="0"/>
            <c:extLst>
              <c:ext xmlns:c16="http://schemas.microsoft.com/office/drawing/2014/chart" uri="{C3380CC4-5D6E-409C-BE32-E72D297353CC}">
                <c16:uniqueId val="{00000007-C1D4-4C67-9525-25C622E77119}"/>
              </c:ext>
            </c:extLst>
          </c:dPt>
          <c:dPt>
            <c:idx val="8"/>
            <c:invertIfNegative val="0"/>
            <c:bubble3D val="0"/>
            <c:extLst>
              <c:ext xmlns:c16="http://schemas.microsoft.com/office/drawing/2014/chart" uri="{C3380CC4-5D6E-409C-BE32-E72D297353CC}">
                <c16:uniqueId val="{00000008-C1D4-4C67-9525-25C622E77119}"/>
              </c:ext>
            </c:extLst>
          </c:dPt>
          <c:dPt>
            <c:idx val="10"/>
            <c:invertIfNegative val="0"/>
            <c:bubble3D val="0"/>
            <c:extLst>
              <c:ext xmlns:c16="http://schemas.microsoft.com/office/drawing/2014/chart" uri="{C3380CC4-5D6E-409C-BE32-E72D297353CC}">
                <c16:uniqueId val="{00000009-C1D4-4C67-9525-25C622E77119}"/>
              </c:ext>
            </c:extLst>
          </c:dPt>
          <c:dPt>
            <c:idx val="13"/>
            <c:invertIfNegative val="0"/>
            <c:bubble3D val="0"/>
            <c:extLst>
              <c:ext xmlns:c16="http://schemas.microsoft.com/office/drawing/2014/chart" uri="{C3380CC4-5D6E-409C-BE32-E72D297353CC}">
                <c16:uniqueId val="{0000000A-C1D4-4C67-9525-25C622E77119}"/>
              </c:ext>
            </c:extLst>
          </c:dPt>
          <c:dPt>
            <c:idx val="14"/>
            <c:invertIfNegative val="0"/>
            <c:bubble3D val="0"/>
            <c:extLst>
              <c:ext xmlns:c16="http://schemas.microsoft.com/office/drawing/2014/chart" uri="{C3380CC4-5D6E-409C-BE32-E72D297353CC}">
                <c16:uniqueId val="{0000000B-C1D4-4C67-9525-25C622E77119}"/>
              </c:ext>
            </c:extLst>
          </c:dPt>
          <c:dPt>
            <c:idx val="15"/>
            <c:invertIfNegative val="0"/>
            <c:bubble3D val="0"/>
            <c:extLst>
              <c:ext xmlns:c16="http://schemas.microsoft.com/office/drawing/2014/chart" uri="{C3380CC4-5D6E-409C-BE32-E72D297353CC}">
                <c16:uniqueId val="{0000000C-C1D4-4C67-9525-25C622E77119}"/>
              </c:ext>
            </c:extLst>
          </c:dPt>
          <c:dPt>
            <c:idx val="16"/>
            <c:invertIfNegative val="0"/>
            <c:bubble3D val="0"/>
            <c:spPr>
              <a:solidFill>
                <a:srgbClr val="FBBB27"/>
              </a:solidFill>
              <a:ln>
                <a:noFill/>
              </a:ln>
              <a:effectLst/>
            </c:spPr>
            <c:extLst>
              <c:ext xmlns:c16="http://schemas.microsoft.com/office/drawing/2014/chart" uri="{C3380CC4-5D6E-409C-BE32-E72D297353CC}">
                <c16:uniqueId val="{0000000E-C1D4-4C67-9525-25C622E77119}"/>
              </c:ext>
            </c:extLst>
          </c:dPt>
          <c:dPt>
            <c:idx val="17"/>
            <c:invertIfNegative val="0"/>
            <c:bubble3D val="0"/>
            <c:extLst>
              <c:ext xmlns:c16="http://schemas.microsoft.com/office/drawing/2014/chart" uri="{C3380CC4-5D6E-409C-BE32-E72D297353CC}">
                <c16:uniqueId val="{0000000F-C1D4-4C67-9525-25C622E77119}"/>
              </c:ext>
            </c:extLst>
          </c:dPt>
          <c:dPt>
            <c:idx val="18"/>
            <c:invertIfNegative val="0"/>
            <c:bubble3D val="0"/>
            <c:extLst>
              <c:ext xmlns:c16="http://schemas.microsoft.com/office/drawing/2014/chart" uri="{C3380CC4-5D6E-409C-BE32-E72D297353CC}">
                <c16:uniqueId val="{00000010-C1D4-4C67-9525-25C622E77119}"/>
              </c:ext>
            </c:extLst>
          </c:dPt>
          <c:dPt>
            <c:idx val="19"/>
            <c:invertIfNegative val="0"/>
            <c:bubble3D val="0"/>
            <c:extLst>
              <c:ext xmlns:c16="http://schemas.microsoft.com/office/drawing/2014/chart" uri="{C3380CC4-5D6E-409C-BE32-E72D297353CC}">
                <c16:uniqueId val="{00000011-C1D4-4C67-9525-25C622E77119}"/>
              </c:ext>
            </c:extLst>
          </c:dPt>
          <c:dPt>
            <c:idx val="20"/>
            <c:invertIfNegative val="0"/>
            <c:bubble3D val="0"/>
            <c:extLst>
              <c:ext xmlns:c16="http://schemas.microsoft.com/office/drawing/2014/chart" uri="{C3380CC4-5D6E-409C-BE32-E72D297353CC}">
                <c16:uniqueId val="{00000012-C1D4-4C67-9525-25C622E77119}"/>
              </c:ext>
            </c:extLst>
          </c:dPt>
          <c:dPt>
            <c:idx val="22"/>
            <c:invertIfNegative val="0"/>
            <c:bubble3D val="0"/>
            <c:extLst>
              <c:ext xmlns:c16="http://schemas.microsoft.com/office/drawing/2014/chart" uri="{C3380CC4-5D6E-409C-BE32-E72D297353CC}">
                <c16:uniqueId val="{00000013-C1D4-4C67-9525-25C622E77119}"/>
              </c:ext>
            </c:extLst>
          </c:dPt>
          <c:dPt>
            <c:idx val="23"/>
            <c:invertIfNegative val="0"/>
            <c:bubble3D val="0"/>
            <c:extLst>
              <c:ext xmlns:c16="http://schemas.microsoft.com/office/drawing/2014/chart" uri="{C3380CC4-5D6E-409C-BE32-E72D297353CC}">
                <c16:uniqueId val="{00000014-C1D4-4C67-9525-25C622E77119}"/>
              </c:ext>
            </c:extLst>
          </c:dPt>
          <c:dPt>
            <c:idx val="24"/>
            <c:invertIfNegative val="0"/>
            <c:bubble3D val="0"/>
            <c:extLst>
              <c:ext xmlns:c16="http://schemas.microsoft.com/office/drawing/2014/chart" uri="{C3380CC4-5D6E-409C-BE32-E72D297353CC}">
                <c16:uniqueId val="{00000015-C1D4-4C67-9525-25C622E77119}"/>
              </c:ext>
            </c:extLst>
          </c:dPt>
          <c:dPt>
            <c:idx val="25"/>
            <c:invertIfNegative val="0"/>
            <c:bubble3D val="0"/>
            <c:extLst>
              <c:ext xmlns:c16="http://schemas.microsoft.com/office/drawing/2014/chart" uri="{C3380CC4-5D6E-409C-BE32-E72D297353CC}">
                <c16:uniqueId val="{00000016-C1D4-4C67-9525-25C622E77119}"/>
              </c:ext>
            </c:extLst>
          </c:dPt>
          <c:dPt>
            <c:idx val="26"/>
            <c:invertIfNegative val="0"/>
            <c:bubble3D val="0"/>
            <c:extLst>
              <c:ext xmlns:c16="http://schemas.microsoft.com/office/drawing/2014/chart" uri="{C3380CC4-5D6E-409C-BE32-E72D297353CC}">
                <c16:uniqueId val="{00000017-C1D4-4C67-9525-25C622E77119}"/>
              </c:ext>
            </c:extLst>
          </c:dPt>
          <c:dPt>
            <c:idx val="28"/>
            <c:invertIfNegative val="0"/>
            <c:bubble3D val="0"/>
            <c:extLst>
              <c:ext xmlns:c16="http://schemas.microsoft.com/office/drawing/2014/chart" uri="{C3380CC4-5D6E-409C-BE32-E72D297353CC}">
                <c16:uniqueId val="{00000018-C1D4-4C67-9525-25C622E77119}"/>
              </c:ext>
            </c:extLst>
          </c:dPt>
          <c:dPt>
            <c:idx val="30"/>
            <c:invertIfNegative val="0"/>
            <c:bubble3D val="0"/>
            <c:extLst>
              <c:ext xmlns:c16="http://schemas.microsoft.com/office/drawing/2014/chart" uri="{C3380CC4-5D6E-409C-BE32-E72D297353CC}">
                <c16:uniqueId val="{00000019-C1D4-4C67-9525-25C622E77119}"/>
              </c:ext>
            </c:extLst>
          </c:dPt>
          <c:dLbls>
            <c:dLbl>
              <c:idx val="29"/>
              <c:layout>
                <c:manualLayout>
                  <c:x val="-1.069023569023569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1D4-4C67-9525-25C622E77119}"/>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'F47'!$B$7:$B$38</c:f>
              <c:strCache>
                <c:ptCount val="32"/>
                <c:pt idx="0">
                  <c:v>Chiapas</c:v>
                </c:pt>
                <c:pt idx="1">
                  <c:v>Tlaxcala</c:v>
                </c:pt>
                <c:pt idx="2">
                  <c:v>Zacatecas</c:v>
                </c:pt>
                <c:pt idx="3">
                  <c:v>Guerrero</c:v>
                </c:pt>
                <c:pt idx="4">
                  <c:v>Estado de México</c:v>
                </c:pt>
                <c:pt idx="5">
                  <c:v>Hidalgo</c:v>
                </c:pt>
                <c:pt idx="6">
                  <c:v>Durango</c:v>
                </c:pt>
                <c:pt idx="7">
                  <c:v>Puebla</c:v>
                </c:pt>
                <c:pt idx="8">
                  <c:v>Oaxaca</c:v>
                </c:pt>
                <c:pt idx="9">
                  <c:v>Querétaro</c:v>
                </c:pt>
                <c:pt idx="10">
                  <c:v>Morelos</c:v>
                </c:pt>
                <c:pt idx="11">
                  <c:v>Aguascalientes</c:v>
                </c:pt>
                <c:pt idx="12">
                  <c:v>Tabasco</c:v>
                </c:pt>
                <c:pt idx="13">
                  <c:v>Veracruz</c:v>
                </c:pt>
                <c:pt idx="14">
                  <c:v>Colima</c:v>
                </c:pt>
                <c:pt idx="15">
                  <c:v>Guanajuato</c:v>
                </c:pt>
                <c:pt idx="16">
                  <c:v>Jalisco</c:v>
                </c:pt>
                <c:pt idx="17">
                  <c:v>Nuevo León</c:v>
                </c:pt>
                <c:pt idx="18">
                  <c:v>San Luis Potosí</c:v>
                </c:pt>
                <c:pt idx="19">
                  <c:v>Coahuila</c:v>
                </c:pt>
                <c:pt idx="20">
                  <c:v>Chihuahua</c:v>
                </c:pt>
                <c:pt idx="21">
                  <c:v>Ciudad de México</c:v>
                </c:pt>
                <c:pt idx="22">
                  <c:v>Yucatán</c:v>
                </c:pt>
                <c:pt idx="23">
                  <c:v>Michoacán</c:v>
                </c:pt>
                <c:pt idx="24">
                  <c:v>Campeche</c:v>
                </c:pt>
                <c:pt idx="25">
                  <c:v>Tamaulipas</c:v>
                </c:pt>
                <c:pt idx="26">
                  <c:v>Baja California Sur</c:v>
                </c:pt>
                <c:pt idx="27">
                  <c:v>Nayarit</c:v>
                </c:pt>
                <c:pt idx="28">
                  <c:v>Sinaloa</c:v>
                </c:pt>
                <c:pt idx="29">
                  <c:v>Sonora</c:v>
                </c:pt>
                <c:pt idx="30">
                  <c:v>Quintana Roo</c:v>
                </c:pt>
                <c:pt idx="31">
                  <c:v>Baja California</c:v>
                </c:pt>
              </c:strCache>
            </c:strRef>
          </c:cat>
          <c:val>
            <c:numRef>
              <c:f>'F47'!$C$7:$C$38</c:f>
              <c:numCache>
                <c:formatCode>0.00%</c:formatCode>
                <c:ptCount val="32"/>
                <c:pt idx="0">
                  <c:v>-4.1865126881491528E-2</c:v>
                </c:pt>
                <c:pt idx="1">
                  <c:v>-3.6112271904165015E-2</c:v>
                </c:pt>
                <c:pt idx="2">
                  <c:v>-3.4257676926058474E-2</c:v>
                </c:pt>
                <c:pt idx="3">
                  <c:v>-2.8995806978892723E-2</c:v>
                </c:pt>
                <c:pt idx="4">
                  <c:v>-2.8697511487193451E-2</c:v>
                </c:pt>
                <c:pt idx="5">
                  <c:v>-2.6275171398829924E-2</c:v>
                </c:pt>
                <c:pt idx="6">
                  <c:v>-2.4311169056931745E-2</c:v>
                </c:pt>
                <c:pt idx="7">
                  <c:v>-2.2341990083925498E-2</c:v>
                </c:pt>
                <c:pt idx="8">
                  <c:v>-2.1413849407103967E-2</c:v>
                </c:pt>
                <c:pt idx="9">
                  <c:v>-1.7948672314373266E-2</c:v>
                </c:pt>
                <c:pt idx="10">
                  <c:v>-1.7749352600197235E-2</c:v>
                </c:pt>
                <c:pt idx="11">
                  <c:v>-1.1735871334776443E-2</c:v>
                </c:pt>
                <c:pt idx="12">
                  <c:v>-1.0756789000694246E-2</c:v>
                </c:pt>
                <c:pt idx="13">
                  <c:v>-7.538838480385588E-3</c:v>
                </c:pt>
                <c:pt idx="14">
                  <c:v>-7.1391243500827945E-3</c:v>
                </c:pt>
                <c:pt idx="15">
                  <c:v>-6.3833225597931349E-3</c:v>
                </c:pt>
                <c:pt idx="16">
                  <c:v>-5.560639735041663E-3</c:v>
                </c:pt>
                <c:pt idx="17">
                  <c:v>-4.562019165879381E-3</c:v>
                </c:pt>
                <c:pt idx="18">
                  <c:v>-3.5669948068752185E-3</c:v>
                </c:pt>
                <c:pt idx="19">
                  <c:v>-2.8308751752658058E-3</c:v>
                </c:pt>
                <c:pt idx="20">
                  <c:v>-4.98366013071953E-4</c:v>
                </c:pt>
                <c:pt idx="21">
                  <c:v>3.0869154042432031E-3</c:v>
                </c:pt>
                <c:pt idx="22">
                  <c:v>3.7548395210334467E-3</c:v>
                </c:pt>
                <c:pt idx="23">
                  <c:v>5.0207802063020291E-3</c:v>
                </c:pt>
                <c:pt idx="24">
                  <c:v>7.5030254134730761E-3</c:v>
                </c:pt>
                <c:pt idx="25">
                  <c:v>1.0514150656482781E-2</c:v>
                </c:pt>
                <c:pt idx="26">
                  <c:v>1.1555615623732895E-2</c:v>
                </c:pt>
                <c:pt idx="27">
                  <c:v>1.6915054849884526E-2</c:v>
                </c:pt>
                <c:pt idx="28">
                  <c:v>1.9920811680277119E-2</c:v>
                </c:pt>
                <c:pt idx="29">
                  <c:v>2.0296056874482982E-2</c:v>
                </c:pt>
                <c:pt idx="30">
                  <c:v>2.6121568200776123E-2</c:v>
                </c:pt>
                <c:pt idx="31">
                  <c:v>3.7618582924058959E-2</c:v>
                </c:pt>
              </c:numCache>
            </c:numRef>
          </c:val>
          <c:extLst>
            <c:ext xmlns:c16="http://schemas.microsoft.com/office/drawing/2014/chart" uri="{C3380CC4-5D6E-409C-BE32-E72D297353CC}">
              <c16:uniqueId val="{0000001B-C1D4-4C67-9525-25C622E77119}"/>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'F47'!$B$40</c:f>
              <c:strCache>
                <c:ptCount val="1"/>
                <c:pt idx="0">
                  <c:v>Nacional</c:v>
                </c:pt>
              </c:strCache>
            </c:strRef>
          </c:tx>
          <c:spPr>
            <a:ln w="57150">
              <a:solidFill>
                <a:srgbClr val="FF6C37"/>
              </a:solidFill>
              <a:prstDash val="sysDot"/>
            </a:ln>
          </c:spPr>
          <c:marker>
            <c:symbol val="none"/>
          </c:marker>
          <c:dLbls>
            <c:dLbl>
              <c:idx val="0"/>
              <c:layout>
                <c:manualLayout>
                  <c:x val="-5.131319915209772E-2"/>
                  <c:y val="0.20590927382227164"/>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C-C1D4-4C67-9525-25C622E77119}"/>
                </c:ext>
              </c:extLst>
            </c:dLbl>
            <c:dLbl>
              <c:idx val="1"/>
              <c:delete val="1"/>
              <c:extLst>
                <c:ext xmlns:c15="http://schemas.microsoft.com/office/drawing/2012/chart" uri="{CE6537A1-D6FC-4f65-9D91-7224C49458BB}"/>
                <c:ext xmlns:c16="http://schemas.microsoft.com/office/drawing/2014/chart" uri="{C3380CC4-5D6E-409C-BE32-E72D297353CC}">
                  <c16:uniqueId val="{0000001D-C1D4-4C67-9525-25C622E77119}"/>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'F47'!$D$40:$D$41</c:f>
              <c:numCache>
                <c:formatCode>0.00%</c:formatCode>
                <c:ptCount val="2"/>
                <c:pt idx="0">
                  <c:v>-2.2000000000000001E-3</c:v>
                </c:pt>
                <c:pt idx="1">
                  <c:v>-2.2000000000000001E-3</c:v>
                </c:pt>
              </c:numCache>
            </c:numRef>
          </c:xVal>
          <c:yVal>
            <c:numRef>
              <c:f>'F47'!$C$40:$C$41</c:f>
              <c:numCache>
                <c:formatCode>General</c:formatCode>
                <c:ptCount val="2"/>
                <c:pt idx="0">
                  <c:v>1</c:v>
                </c:pt>
                <c:pt idx="1">
                  <c:v>0</c:v>
                </c:pt>
              </c:numCache>
            </c:numRef>
          </c:yVal>
          <c:smooth val="0"/>
          <c:extLst>
            <c:ext xmlns:c16="http://schemas.microsoft.com/office/drawing/2014/chart" uri="{C3380CC4-5D6E-409C-BE32-E72D297353CC}">
              <c16:uniqueId val="{0000001E-C1D4-4C67-9525-25C622E77119}"/>
            </c:ext>
          </c:extLst>
        </c:ser>
        <c:dLbls>
          <c:showLegendKey val="0"/>
          <c:showVal val="0"/>
          <c:showCatName val="0"/>
          <c:showSerName val="0"/>
          <c:showPercent val="0"/>
          <c:showBubbleSize val="0"/>
        </c:dLbls>
        <c:axId val="394368384"/>
        <c:axId val="394368056"/>
      </c:scatterChart>
      <c:valAx>
        <c:axId val="403253368"/>
        <c:scaling>
          <c:orientation val="minMax"/>
          <c:min val="-5.5000000000000007E-2"/>
        </c:scaling>
        <c:delete val="0"/>
        <c:axPos val="t"/>
        <c:numFmt formatCode="0.00%" sourceLinked="1"/>
        <c:majorTickMark val="out"/>
        <c:minorTickMark val="none"/>
        <c:tickLblPos val="nextTo"/>
        <c:txPr>
          <a:bodyPr/>
          <a:lstStyle/>
          <a:p>
            <a:pPr>
              <a:defRPr sz="500"/>
            </a:pPr>
            <a:endParaRPr lang="es-MX"/>
          </a:p>
        </c:txPr>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394368056"/>
        <c:scaling>
          <c:orientation val="minMax"/>
          <c:max val="1"/>
        </c:scaling>
        <c:delete val="1"/>
        <c:axPos val="l"/>
        <c:numFmt formatCode="General" sourceLinked="1"/>
        <c:majorTickMark val="out"/>
        <c:minorTickMark val="none"/>
        <c:tickLblPos val="nextTo"/>
        <c:crossAx val="394368384"/>
        <c:crosses val="autoZero"/>
        <c:crossBetween val="midCat"/>
      </c:valAx>
      <c:valAx>
        <c:axId val="394368384"/>
        <c:scaling>
          <c:orientation val="minMax"/>
        </c:scaling>
        <c:delete val="1"/>
        <c:axPos val="b"/>
        <c:numFmt formatCode="0.00%" sourceLinked="1"/>
        <c:majorTickMark val="out"/>
        <c:minorTickMark val="none"/>
        <c:tickLblPos val="nextTo"/>
        <c:crossAx val="39436805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strRef>
              <c:f>'F48'!$B$6</c:f>
              <c:strCache>
                <c:ptCount val="1"/>
                <c:pt idx="0">
                  <c:v>Estado</c:v>
                </c:pt>
              </c:strCache>
            </c:strRef>
          </c:tx>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2934-4E3E-90F7-BFDDB515BEC3}"/>
              </c:ext>
            </c:extLst>
          </c:dPt>
          <c:dPt>
            <c:idx val="1"/>
            <c:invertIfNegative val="0"/>
            <c:bubble3D val="0"/>
            <c:extLst>
              <c:ext xmlns:c16="http://schemas.microsoft.com/office/drawing/2014/chart" uri="{C3380CC4-5D6E-409C-BE32-E72D297353CC}">
                <c16:uniqueId val="{00000001-2934-4E3E-90F7-BFDDB515BEC3}"/>
              </c:ext>
            </c:extLst>
          </c:dPt>
          <c:dPt>
            <c:idx val="2"/>
            <c:invertIfNegative val="0"/>
            <c:bubble3D val="0"/>
            <c:extLst>
              <c:ext xmlns:c16="http://schemas.microsoft.com/office/drawing/2014/chart" uri="{C3380CC4-5D6E-409C-BE32-E72D297353CC}">
                <c16:uniqueId val="{00000002-2934-4E3E-90F7-BFDDB515BEC3}"/>
              </c:ext>
            </c:extLst>
          </c:dPt>
          <c:dPt>
            <c:idx val="3"/>
            <c:invertIfNegative val="0"/>
            <c:bubble3D val="0"/>
            <c:extLst>
              <c:ext xmlns:c16="http://schemas.microsoft.com/office/drawing/2014/chart" uri="{C3380CC4-5D6E-409C-BE32-E72D297353CC}">
                <c16:uniqueId val="{00000003-2934-4E3E-90F7-BFDDB515BEC3}"/>
              </c:ext>
            </c:extLst>
          </c:dPt>
          <c:dPt>
            <c:idx val="4"/>
            <c:invertIfNegative val="0"/>
            <c:bubble3D val="0"/>
            <c:extLst>
              <c:ext xmlns:c16="http://schemas.microsoft.com/office/drawing/2014/chart" uri="{C3380CC4-5D6E-409C-BE32-E72D297353CC}">
                <c16:uniqueId val="{00000004-2934-4E3E-90F7-BFDDB515BEC3}"/>
              </c:ext>
            </c:extLst>
          </c:dPt>
          <c:dPt>
            <c:idx val="5"/>
            <c:invertIfNegative val="0"/>
            <c:bubble3D val="0"/>
            <c:extLst>
              <c:ext xmlns:c16="http://schemas.microsoft.com/office/drawing/2014/chart" uri="{C3380CC4-5D6E-409C-BE32-E72D297353CC}">
                <c16:uniqueId val="{00000005-2934-4E3E-90F7-BFDDB515BEC3}"/>
              </c:ext>
            </c:extLst>
          </c:dPt>
          <c:dPt>
            <c:idx val="7"/>
            <c:invertIfNegative val="0"/>
            <c:bubble3D val="0"/>
            <c:extLst>
              <c:ext xmlns:c16="http://schemas.microsoft.com/office/drawing/2014/chart" uri="{C3380CC4-5D6E-409C-BE32-E72D297353CC}">
                <c16:uniqueId val="{00000006-2934-4E3E-90F7-BFDDB515BEC3}"/>
              </c:ext>
            </c:extLst>
          </c:dPt>
          <c:dPt>
            <c:idx val="8"/>
            <c:invertIfNegative val="0"/>
            <c:bubble3D val="0"/>
            <c:extLst>
              <c:ext xmlns:c16="http://schemas.microsoft.com/office/drawing/2014/chart" uri="{C3380CC4-5D6E-409C-BE32-E72D297353CC}">
                <c16:uniqueId val="{00000007-2934-4E3E-90F7-BFDDB515BEC3}"/>
              </c:ext>
            </c:extLst>
          </c:dPt>
          <c:dPt>
            <c:idx val="13"/>
            <c:invertIfNegative val="0"/>
            <c:bubble3D val="0"/>
            <c:extLst>
              <c:ext xmlns:c16="http://schemas.microsoft.com/office/drawing/2014/chart" uri="{C3380CC4-5D6E-409C-BE32-E72D297353CC}">
                <c16:uniqueId val="{00000008-2934-4E3E-90F7-BFDDB515BEC3}"/>
              </c:ext>
            </c:extLst>
          </c:dPt>
          <c:dPt>
            <c:idx val="15"/>
            <c:invertIfNegative val="0"/>
            <c:bubble3D val="0"/>
            <c:extLst>
              <c:ext xmlns:c16="http://schemas.microsoft.com/office/drawing/2014/chart" uri="{C3380CC4-5D6E-409C-BE32-E72D297353CC}">
                <c16:uniqueId val="{00000009-2934-4E3E-90F7-BFDDB515BEC3}"/>
              </c:ext>
            </c:extLst>
          </c:dPt>
          <c:dPt>
            <c:idx val="16"/>
            <c:invertIfNegative val="0"/>
            <c:bubble3D val="0"/>
            <c:extLst>
              <c:ext xmlns:c16="http://schemas.microsoft.com/office/drawing/2014/chart" uri="{C3380CC4-5D6E-409C-BE32-E72D297353CC}">
                <c16:uniqueId val="{0000000A-2934-4E3E-90F7-BFDDB515BEC3}"/>
              </c:ext>
            </c:extLst>
          </c:dPt>
          <c:dPt>
            <c:idx val="17"/>
            <c:invertIfNegative val="0"/>
            <c:bubble3D val="0"/>
            <c:extLst>
              <c:ext xmlns:c16="http://schemas.microsoft.com/office/drawing/2014/chart" uri="{C3380CC4-5D6E-409C-BE32-E72D297353CC}">
                <c16:uniqueId val="{0000000B-2934-4E3E-90F7-BFDDB515BEC3}"/>
              </c:ext>
            </c:extLst>
          </c:dPt>
          <c:dPt>
            <c:idx val="19"/>
            <c:invertIfNegative val="0"/>
            <c:bubble3D val="0"/>
            <c:spPr>
              <a:solidFill>
                <a:srgbClr val="FBBB27"/>
              </a:solidFill>
              <a:ln>
                <a:noFill/>
              </a:ln>
              <a:effectLst/>
            </c:spPr>
            <c:extLst>
              <c:ext xmlns:c16="http://schemas.microsoft.com/office/drawing/2014/chart" uri="{C3380CC4-5D6E-409C-BE32-E72D297353CC}">
                <c16:uniqueId val="{0000000D-2934-4E3E-90F7-BFDDB515BEC3}"/>
              </c:ext>
            </c:extLst>
          </c:dPt>
          <c:dPt>
            <c:idx val="21"/>
            <c:invertIfNegative val="0"/>
            <c:bubble3D val="0"/>
            <c:extLst>
              <c:ext xmlns:c16="http://schemas.microsoft.com/office/drawing/2014/chart" uri="{C3380CC4-5D6E-409C-BE32-E72D297353CC}">
                <c16:uniqueId val="{0000000E-2934-4E3E-90F7-BFDDB515BEC3}"/>
              </c:ext>
            </c:extLst>
          </c:dPt>
          <c:dPt>
            <c:idx val="22"/>
            <c:invertIfNegative val="0"/>
            <c:bubble3D val="0"/>
            <c:extLst>
              <c:ext xmlns:c16="http://schemas.microsoft.com/office/drawing/2014/chart" uri="{C3380CC4-5D6E-409C-BE32-E72D297353CC}">
                <c16:uniqueId val="{0000000F-2934-4E3E-90F7-BFDDB515BEC3}"/>
              </c:ext>
            </c:extLst>
          </c:dPt>
          <c:dPt>
            <c:idx val="24"/>
            <c:invertIfNegative val="0"/>
            <c:bubble3D val="0"/>
            <c:extLst>
              <c:ext xmlns:c16="http://schemas.microsoft.com/office/drawing/2014/chart" uri="{C3380CC4-5D6E-409C-BE32-E72D297353CC}">
                <c16:uniqueId val="{00000010-2934-4E3E-90F7-BFDDB515BEC3}"/>
              </c:ext>
            </c:extLst>
          </c:dPt>
          <c:dPt>
            <c:idx val="25"/>
            <c:invertIfNegative val="0"/>
            <c:bubble3D val="0"/>
            <c:extLst>
              <c:ext xmlns:c16="http://schemas.microsoft.com/office/drawing/2014/chart" uri="{C3380CC4-5D6E-409C-BE32-E72D297353CC}">
                <c16:uniqueId val="{00000011-2934-4E3E-90F7-BFDDB515BEC3}"/>
              </c:ext>
            </c:extLst>
          </c:dPt>
          <c:dPt>
            <c:idx val="26"/>
            <c:invertIfNegative val="0"/>
            <c:bubble3D val="0"/>
            <c:extLst>
              <c:ext xmlns:c16="http://schemas.microsoft.com/office/drawing/2014/chart" uri="{C3380CC4-5D6E-409C-BE32-E72D297353CC}">
                <c16:uniqueId val="{00000012-2934-4E3E-90F7-BFDDB515BEC3}"/>
              </c:ext>
            </c:extLst>
          </c:dPt>
          <c:dPt>
            <c:idx val="27"/>
            <c:invertIfNegative val="0"/>
            <c:bubble3D val="0"/>
            <c:extLst>
              <c:ext xmlns:c16="http://schemas.microsoft.com/office/drawing/2014/chart" uri="{C3380CC4-5D6E-409C-BE32-E72D297353CC}">
                <c16:uniqueId val="{00000013-2934-4E3E-90F7-BFDDB515BEC3}"/>
              </c:ext>
            </c:extLst>
          </c:dPt>
          <c:dPt>
            <c:idx val="28"/>
            <c:invertIfNegative val="0"/>
            <c:bubble3D val="0"/>
            <c:extLst>
              <c:ext xmlns:c16="http://schemas.microsoft.com/office/drawing/2014/chart" uri="{C3380CC4-5D6E-409C-BE32-E72D297353CC}">
                <c16:uniqueId val="{00000014-2934-4E3E-90F7-BFDDB515BEC3}"/>
              </c:ext>
            </c:extLst>
          </c:dPt>
          <c:dPt>
            <c:idx val="29"/>
            <c:invertIfNegative val="0"/>
            <c:bubble3D val="0"/>
            <c:extLst>
              <c:ext xmlns:c16="http://schemas.microsoft.com/office/drawing/2014/chart" uri="{C3380CC4-5D6E-409C-BE32-E72D297353CC}">
                <c16:uniqueId val="{00000015-2934-4E3E-90F7-BFDDB515BEC3}"/>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'F48'!$B$7:$B$38</c:f>
              <c:strCache>
                <c:ptCount val="32"/>
                <c:pt idx="0">
                  <c:v>Estado de México</c:v>
                </c:pt>
                <c:pt idx="1">
                  <c:v>Ciudad de México</c:v>
                </c:pt>
                <c:pt idx="2">
                  <c:v>Nayarit</c:v>
                </c:pt>
                <c:pt idx="3">
                  <c:v>Colima</c:v>
                </c:pt>
                <c:pt idx="4">
                  <c:v>Tamaulipas</c:v>
                </c:pt>
                <c:pt idx="5">
                  <c:v>Guanajuato</c:v>
                </c:pt>
                <c:pt idx="6">
                  <c:v>Coahuila</c:v>
                </c:pt>
                <c:pt idx="7">
                  <c:v>Sinaloa</c:v>
                </c:pt>
                <c:pt idx="8">
                  <c:v>San Luis Potosí</c:v>
                </c:pt>
                <c:pt idx="9">
                  <c:v>Hidalgo</c:v>
                </c:pt>
                <c:pt idx="10">
                  <c:v>Tlaxcala</c:v>
                </c:pt>
                <c:pt idx="11">
                  <c:v>Aguascalientes</c:v>
                </c:pt>
                <c:pt idx="12">
                  <c:v>Quintana Roo</c:v>
                </c:pt>
                <c:pt idx="13">
                  <c:v>Nuevo León</c:v>
                </c:pt>
                <c:pt idx="14">
                  <c:v>Sonora</c:v>
                </c:pt>
                <c:pt idx="15">
                  <c:v>Chihuahua</c:v>
                </c:pt>
                <c:pt idx="16">
                  <c:v>Tabasco</c:v>
                </c:pt>
                <c:pt idx="17">
                  <c:v>Durango</c:v>
                </c:pt>
                <c:pt idx="18">
                  <c:v>Puebla</c:v>
                </c:pt>
                <c:pt idx="19">
                  <c:v>Jalisco</c:v>
                </c:pt>
                <c:pt idx="20">
                  <c:v>Yucatán</c:v>
                </c:pt>
                <c:pt idx="21">
                  <c:v>Baja California Sur</c:v>
                </c:pt>
                <c:pt idx="22">
                  <c:v>Baja California</c:v>
                </c:pt>
                <c:pt idx="23">
                  <c:v>Campeche</c:v>
                </c:pt>
                <c:pt idx="24">
                  <c:v>Chiapas</c:v>
                </c:pt>
                <c:pt idx="25">
                  <c:v>Querétaro</c:v>
                </c:pt>
                <c:pt idx="26">
                  <c:v>Morelos</c:v>
                </c:pt>
                <c:pt idx="27">
                  <c:v>Veracruz</c:v>
                </c:pt>
                <c:pt idx="28">
                  <c:v>Guerrero</c:v>
                </c:pt>
                <c:pt idx="29">
                  <c:v>Michoacán</c:v>
                </c:pt>
                <c:pt idx="30">
                  <c:v>Oaxaca</c:v>
                </c:pt>
                <c:pt idx="31">
                  <c:v>Zacatecas</c:v>
                </c:pt>
              </c:strCache>
            </c:strRef>
          </c:cat>
          <c:val>
            <c:numRef>
              <c:f>'F48'!$C$7:$C$38</c:f>
              <c:numCache>
                <c:formatCode>0.00%</c:formatCode>
                <c:ptCount val="32"/>
                <c:pt idx="0">
                  <c:v>1.4811295592451833E-2</c:v>
                </c:pt>
                <c:pt idx="1">
                  <c:v>2.036998356234046E-2</c:v>
                </c:pt>
                <c:pt idx="2">
                  <c:v>2.1572660801023276E-2</c:v>
                </c:pt>
                <c:pt idx="3">
                  <c:v>2.4775364215301434E-2</c:v>
                </c:pt>
                <c:pt idx="4">
                  <c:v>2.5037910980019625E-2</c:v>
                </c:pt>
                <c:pt idx="5">
                  <c:v>3.174711545026284E-2</c:v>
                </c:pt>
                <c:pt idx="6">
                  <c:v>3.4415247239885184E-2</c:v>
                </c:pt>
                <c:pt idx="7">
                  <c:v>3.5479229282497096E-2</c:v>
                </c:pt>
                <c:pt idx="8">
                  <c:v>3.8800598136041121E-2</c:v>
                </c:pt>
                <c:pt idx="9">
                  <c:v>4.0927866209953659E-2</c:v>
                </c:pt>
                <c:pt idx="10">
                  <c:v>4.0965321435814099E-2</c:v>
                </c:pt>
                <c:pt idx="11">
                  <c:v>4.1257670024218859E-2</c:v>
                </c:pt>
                <c:pt idx="12">
                  <c:v>4.2218479348169954E-2</c:v>
                </c:pt>
                <c:pt idx="13">
                  <c:v>4.3679864857876664E-2</c:v>
                </c:pt>
                <c:pt idx="14">
                  <c:v>4.4981048055769149E-2</c:v>
                </c:pt>
                <c:pt idx="15">
                  <c:v>4.570873256725879E-2</c:v>
                </c:pt>
                <c:pt idx="16">
                  <c:v>5.0927955575040151E-2</c:v>
                </c:pt>
                <c:pt idx="17">
                  <c:v>5.1546475202162954E-2</c:v>
                </c:pt>
                <c:pt idx="18">
                  <c:v>5.312868949232586E-2</c:v>
                </c:pt>
                <c:pt idx="19">
                  <c:v>5.3806357559379993E-2</c:v>
                </c:pt>
                <c:pt idx="20">
                  <c:v>5.6704882133196008E-2</c:v>
                </c:pt>
                <c:pt idx="21">
                  <c:v>5.8654695319399486E-2</c:v>
                </c:pt>
                <c:pt idx="22">
                  <c:v>5.9631716135541898E-2</c:v>
                </c:pt>
                <c:pt idx="23">
                  <c:v>5.9979282354339608E-2</c:v>
                </c:pt>
                <c:pt idx="24">
                  <c:v>5.99857702467309E-2</c:v>
                </c:pt>
                <c:pt idx="25">
                  <c:v>6.0312617272267458E-2</c:v>
                </c:pt>
                <c:pt idx="26">
                  <c:v>6.9295507526966615E-2</c:v>
                </c:pt>
                <c:pt idx="27">
                  <c:v>6.9426625875851231E-2</c:v>
                </c:pt>
                <c:pt idx="28">
                  <c:v>7.0597650786978314E-2</c:v>
                </c:pt>
                <c:pt idx="29">
                  <c:v>7.5847635711773873E-2</c:v>
                </c:pt>
                <c:pt idx="30">
                  <c:v>7.9880183805225158E-2</c:v>
                </c:pt>
                <c:pt idx="31">
                  <c:v>8.7425100884522919E-2</c:v>
                </c:pt>
              </c:numCache>
            </c:numRef>
          </c:val>
          <c:extLst>
            <c:ext xmlns:c16="http://schemas.microsoft.com/office/drawing/2014/chart" uri="{C3380CC4-5D6E-409C-BE32-E72D297353CC}">
              <c16:uniqueId val="{00000016-2934-4E3E-90F7-BFDDB515BEC3}"/>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'F48'!$B$40</c:f>
              <c:strCache>
                <c:ptCount val="1"/>
                <c:pt idx="0">
                  <c:v>Nacional</c:v>
                </c:pt>
              </c:strCache>
            </c:strRef>
          </c:tx>
          <c:spPr>
            <a:ln w="57150">
              <a:solidFill>
                <a:srgbClr val="FF6C37"/>
              </a:solidFill>
              <a:prstDash val="sysDot"/>
            </a:ln>
          </c:spPr>
          <c:marker>
            <c:symbol val="none"/>
          </c:marker>
          <c:dLbls>
            <c:dLbl>
              <c:idx val="0"/>
              <c:layout>
                <c:manualLayout>
                  <c:x val="-5.2350168350169136E-3"/>
                  <c:y val="0.22694322075379345"/>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7-2934-4E3E-90F7-BFDDB515BEC3}"/>
                </c:ext>
              </c:extLst>
            </c:dLbl>
            <c:dLbl>
              <c:idx val="1"/>
              <c:delete val="1"/>
              <c:extLst>
                <c:ext xmlns:c15="http://schemas.microsoft.com/office/drawing/2012/chart" uri="{CE6537A1-D6FC-4f65-9D91-7224C49458BB}"/>
                <c:ext xmlns:c16="http://schemas.microsoft.com/office/drawing/2014/chart" uri="{C3380CC4-5D6E-409C-BE32-E72D297353CC}">
                  <c16:uniqueId val="{00000018-2934-4E3E-90F7-BFDDB515BEC3}"/>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'F48'!$D$40:$D$41</c:f>
              <c:numCache>
                <c:formatCode>0.00%</c:formatCode>
                <c:ptCount val="2"/>
                <c:pt idx="0">
                  <c:v>4.5100000000000001E-2</c:v>
                </c:pt>
                <c:pt idx="1">
                  <c:v>4.5100000000000001E-2</c:v>
                </c:pt>
              </c:numCache>
            </c:numRef>
          </c:xVal>
          <c:yVal>
            <c:numRef>
              <c:f>'F48'!$C$40:$C$41</c:f>
              <c:numCache>
                <c:formatCode>General</c:formatCode>
                <c:ptCount val="2"/>
                <c:pt idx="0">
                  <c:v>1</c:v>
                </c:pt>
                <c:pt idx="1">
                  <c:v>0</c:v>
                </c:pt>
              </c:numCache>
            </c:numRef>
          </c:yVal>
          <c:smooth val="0"/>
          <c:extLst>
            <c:ext xmlns:c16="http://schemas.microsoft.com/office/drawing/2014/chart" uri="{C3380CC4-5D6E-409C-BE32-E72D297353CC}">
              <c16:uniqueId val="{00000019-2934-4E3E-90F7-BFDDB515BEC3}"/>
            </c:ext>
          </c:extLst>
        </c:ser>
        <c:dLbls>
          <c:showLegendKey val="0"/>
          <c:showVal val="0"/>
          <c:showCatName val="0"/>
          <c:showSerName val="0"/>
          <c:showPercent val="0"/>
          <c:showBubbleSize val="0"/>
        </c:dLbls>
        <c:axId val="448639344"/>
        <c:axId val="448638032"/>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48638032"/>
        <c:scaling>
          <c:orientation val="minMax"/>
          <c:max val="1"/>
        </c:scaling>
        <c:delete val="1"/>
        <c:axPos val="l"/>
        <c:numFmt formatCode="General" sourceLinked="1"/>
        <c:majorTickMark val="out"/>
        <c:minorTickMark val="none"/>
        <c:tickLblPos val="nextTo"/>
        <c:crossAx val="448639344"/>
        <c:crosses val="autoZero"/>
        <c:crossBetween val="midCat"/>
      </c:valAx>
      <c:valAx>
        <c:axId val="448639344"/>
        <c:scaling>
          <c:orientation val="minMax"/>
        </c:scaling>
        <c:delete val="1"/>
        <c:axPos val="b"/>
        <c:numFmt formatCode="0.00%" sourceLinked="1"/>
        <c:majorTickMark val="out"/>
        <c:minorTickMark val="none"/>
        <c:tickLblPos val="nextTo"/>
        <c:crossAx val="4486380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
            <c:invertIfNegative val="0"/>
            <c:bubble3D val="0"/>
            <c:extLst>
              <c:ext xmlns:c16="http://schemas.microsoft.com/office/drawing/2014/chart" uri="{C3380CC4-5D6E-409C-BE32-E72D297353CC}">
                <c16:uniqueId val="{00000000-E00C-4E48-BB26-0B70CF537131}"/>
              </c:ext>
            </c:extLst>
          </c:dPt>
          <c:dPt>
            <c:idx val="4"/>
            <c:invertIfNegative val="0"/>
            <c:bubble3D val="0"/>
            <c:extLst>
              <c:ext xmlns:c16="http://schemas.microsoft.com/office/drawing/2014/chart" uri="{C3380CC4-5D6E-409C-BE32-E72D297353CC}">
                <c16:uniqueId val="{00000001-E00C-4E48-BB26-0B70CF537131}"/>
              </c:ext>
            </c:extLst>
          </c:dPt>
          <c:dPt>
            <c:idx val="5"/>
            <c:invertIfNegative val="0"/>
            <c:bubble3D val="0"/>
            <c:extLst>
              <c:ext xmlns:c16="http://schemas.microsoft.com/office/drawing/2014/chart" uri="{C3380CC4-5D6E-409C-BE32-E72D297353CC}">
                <c16:uniqueId val="{00000002-E00C-4E48-BB26-0B70CF537131}"/>
              </c:ext>
            </c:extLst>
          </c:dPt>
          <c:dPt>
            <c:idx val="6"/>
            <c:invertIfNegative val="0"/>
            <c:bubble3D val="0"/>
            <c:extLst>
              <c:ext xmlns:c16="http://schemas.microsoft.com/office/drawing/2014/chart" uri="{C3380CC4-5D6E-409C-BE32-E72D297353CC}">
                <c16:uniqueId val="{00000003-E00C-4E48-BB26-0B70CF537131}"/>
              </c:ext>
            </c:extLst>
          </c:dPt>
          <c:dPt>
            <c:idx val="7"/>
            <c:invertIfNegative val="0"/>
            <c:bubble3D val="0"/>
            <c:extLst>
              <c:ext xmlns:c16="http://schemas.microsoft.com/office/drawing/2014/chart" uri="{C3380CC4-5D6E-409C-BE32-E72D297353CC}">
                <c16:uniqueId val="{00000004-E00C-4E48-BB26-0B70CF537131}"/>
              </c:ext>
            </c:extLst>
          </c:dPt>
          <c:dPt>
            <c:idx val="8"/>
            <c:invertIfNegative val="0"/>
            <c:bubble3D val="0"/>
            <c:extLst>
              <c:ext xmlns:c16="http://schemas.microsoft.com/office/drawing/2014/chart" uri="{C3380CC4-5D6E-409C-BE32-E72D297353CC}">
                <c16:uniqueId val="{00000005-E00C-4E48-BB26-0B70CF537131}"/>
              </c:ext>
            </c:extLst>
          </c:dPt>
          <c:dPt>
            <c:idx val="9"/>
            <c:invertIfNegative val="0"/>
            <c:bubble3D val="0"/>
            <c:extLst>
              <c:ext xmlns:c16="http://schemas.microsoft.com/office/drawing/2014/chart" uri="{C3380CC4-5D6E-409C-BE32-E72D297353CC}">
                <c16:uniqueId val="{00000006-E00C-4E48-BB26-0B70CF537131}"/>
              </c:ext>
            </c:extLst>
          </c:dPt>
          <c:dPt>
            <c:idx val="10"/>
            <c:invertIfNegative val="0"/>
            <c:bubble3D val="0"/>
            <c:extLst>
              <c:ext xmlns:c16="http://schemas.microsoft.com/office/drawing/2014/chart" uri="{C3380CC4-5D6E-409C-BE32-E72D297353CC}">
                <c16:uniqueId val="{00000007-E00C-4E48-BB26-0B70CF537131}"/>
              </c:ext>
            </c:extLst>
          </c:dPt>
          <c:dPt>
            <c:idx val="12"/>
            <c:invertIfNegative val="0"/>
            <c:bubble3D val="0"/>
            <c:extLst>
              <c:ext xmlns:c16="http://schemas.microsoft.com/office/drawing/2014/chart" uri="{C3380CC4-5D6E-409C-BE32-E72D297353CC}">
                <c16:uniqueId val="{00000008-E00C-4E48-BB26-0B70CF537131}"/>
              </c:ext>
            </c:extLst>
          </c:dPt>
          <c:dPt>
            <c:idx val="13"/>
            <c:invertIfNegative val="0"/>
            <c:bubble3D val="0"/>
            <c:extLst>
              <c:ext xmlns:c16="http://schemas.microsoft.com/office/drawing/2014/chart" uri="{C3380CC4-5D6E-409C-BE32-E72D297353CC}">
                <c16:uniqueId val="{00000009-E00C-4E48-BB26-0B70CF537131}"/>
              </c:ext>
            </c:extLst>
          </c:dPt>
          <c:dPt>
            <c:idx val="15"/>
            <c:invertIfNegative val="0"/>
            <c:bubble3D val="0"/>
            <c:extLst>
              <c:ext xmlns:c16="http://schemas.microsoft.com/office/drawing/2014/chart" uri="{C3380CC4-5D6E-409C-BE32-E72D297353CC}">
                <c16:uniqueId val="{0000000A-E00C-4E48-BB26-0B70CF537131}"/>
              </c:ext>
            </c:extLst>
          </c:dPt>
          <c:dPt>
            <c:idx val="16"/>
            <c:invertIfNegative val="0"/>
            <c:bubble3D val="0"/>
            <c:extLst>
              <c:ext xmlns:c16="http://schemas.microsoft.com/office/drawing/2014/chart" uri="{C3380CC4-5D6E-409C-BE32-E72D297353CC}">
                <c16:uniqueId val="{0000000B-E00C-4E48-BB26-0B70CF537131}"/>
              </c:ext>
            </c:extLst>
          </c:dPt>
          <c:dPt>
            <c:idx val="17"/>
            <c:invertIfNegative val="0"/>
            <c:bubble3D val="0"/>
            <c:extLst>
              <c:ext xmlns:c16="http://schemas.microsoft.com/office/drawing/2014/chart" uri="{C3380CC4-5D6E-409C-BE32-E72D297353CC}">
                <c16:uniqueId val="{0000000C-E00C-4E48-BB26-0B70CF537131}"/>
              </c:ext>
            </c:extLst>
          </c:dPt>
          <c:dPt>
            <c:idx val="18"/>
            <c:invertIfNegative val="0"/>
            <c:bubble3D val="0"/>
            <c:spPr>
              <a:solidFill>
                <a:srgbClr val="FBBB27"/>
              </a:solidFill>
              <a:ln>
                <a:noFill/>
              </a:ln>
              <a:effectLst/>
            </c:spPr>
            <c:extLst>
              <c:ext xmlns:c16="http://schemas.microsoft.com/office/drawing/2014/chart" uri="{C3380CC4-5D6E-409C-BE32-E72D297353CC}">
                <c16:uniqueId val="{0000000E-E00C-4E48-BB26-0B70CF537131}"/>
              </c:ext>
            </c:extLst>
          </c:dPt>
          <c:dPt>
            <c:idx val="19"/>
            <c:invertIfNegative val="0"/>
            <c:bubble3D val="0"/>
            <c:extLst>
              <c:ext xmlns:c16="http://schemas.microsoft.com/office/drawing/2014/chart" uri="{C3380CC4-5D6E-409C-BE32-E72D297353CC}">
                <c16:uniqueId val="{0000000F-E00C-4E48-BB26-0B70CF537131}"/>
              </c:ext>
            </c:extLst>
          </c:dPt>
          <c:dPt>
            <c:idx val="20"/>
            <c:invertIfNegative val="0"/>
            <c:bubble3D val="0"/>
            <c:extLst>
              <c:ext xmlns:c16="http://schemas.microsoft.com/office/drawing/2014/chart" uri="{C3380CC4-5D6E-409C-BE32-E72D297353CC}">
                <c16:uniqueId val="{00000010-E00C-4E48-BB26-0B70CF537131}"/>
              </c:ext>
            </c:extLst>
          </c:dPt>
          <c:dPt>
            <c:idx val="27"/>
            <c:invertIfNegative val="0"/>
            <c:bubble3D val="0"/>
            <c:extLst>
              <c:ext xmlns:c16="http://schemas.microsoft.com/office/drawing/2014/chart" uri="{C3380CC4-5D6E-409C-BE32-E72D297353CC}">
                <c16:uniqueId val="{00000011-E00C-4E48-BB26-0B70CF537131}"/>
              </c:ext>
            </c:extLst>
          </c:dPt>
          <c:dPt>
            <c:idx val="28"/>
            <c:invertIfNegative val="0"/>
            <c:bubble3D val="0"/>
            <c:extLst>
              <c:ext xmlns:c16="http://schemas.microsoft.com/office/drawing/2014/chart" uri="{C3380CC4-5D6E-409C-BE32-E72D297353CC}">
                <c16:uniqueId val="{00000012-E00C-4E48-BB26-0B70CF537131}"/>
              </c:ext>
            </c:extLst>
          </c:dPt>
          <c:dPt>
            <c:idx val="30"/>
            <c:invertIfNegative val="0"/>
            <c:bubble3D val="0"/>
            <c:extLst>
              <c:ext xmlns:c16="http://schemas.microsoft.com/office/drawing/2014/chart" uri="{C3380CC4-5D6E-409C-BE32-E72D297353CC}">
                <c16:uniqueId val="{00000013-E00C-4E48-BB26-0B70CF537131}"/>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'F49'!$B$7:$B$38</c:f>
              <c:strCache>
                <c:ptCount val="32"/>
                <c:pt idx="0">
                  <c:v>Ciudad de México</c:v>
                </c:pt>
                <c:pt idx="1">
                  <c:v>Nayarit</c:v>
                </c:pt>
                <c:pt idx="2">
                  <c:v>Tamaulipas</c:v>
                </c:pt>
                <c:pt idx="3">
                  <c:v>Veracruz</c:v>
                </c:pt>
                <c:pt idx="4">
                  <c:v>Sonora</c:v>
                </c:pt>
                <c:pt idx="5">
                  <c:v>Guanajuato</c:v>
                </c:pt>
                <c:pt idx="6">
                  <c:v>Morelos</c:v>
                </c:pt>
                <c:pt idx="7">
                  <c:v>Oaxaca</c:v>
                </c:pt>
                <c:pt idx="8">
                  <c:v>Zacatecas</c:v>
                </c:pt>
                <c:pt idx="9">
                  <c:v>Guerrero</c:v>
                </c:pt>
                <c:pt idx="10">
                  <c:v>Durango</c:v>
                </c:pt>
                <c:pt idx="11">
                  <c:v>Aguascalientes</c:v>
                </c:pt>
                <c:pt idx="12">
                  <c:v>Puebla</c:v>
                </c:pt>
                <c:pt idx="13">
                  <c:v>Sinaloa</c:v>
                </c:pt>
                <c:pt idx="14">
                  <c:v>Colima</c:v>
                </c:pt>
                <c:pt idx="15">
                  <c:v>Hidalgo</c:v>
                </c:pt>
                <c:pt idx="16">
                  <c:v>Chihuahua</c:v>
                </c:pt>
                <c:pt idx="17">
                  <c:v>Querétaro</c:v>
                </c:pt>
                <c:pt idx="18">
                  <c:v>Jalisco</c:v>
                </c:pt>
                <c:pt idx="19">
                  <c:v>Chiapas</c:v>
                </c:pt>
                <c:pt idx="20">
                  <c:v>Quintana Roo</c:v>
                </c:pt>
                <c:pt idx="21">
                  <c:v>San Luis Potosí</c:v>
                </c:pt>
                <c:pt idx="22">
                  <c:v>Campeche</c:v>
                </c:pt>
                <c:pt idx="23">
                  <c:v>Tlaxcala</c:v>
                </c:pt>
                <c:pt idx="24">
                  <c:v>Michoacán</c:v>
                </c:pt>
                <c:pt idx="25">
                  <c:v>Yucatán</c:v>
                </c:pt>
                <c:pt idx="26">
                  <c:v>Estado de México</c:v>
                </c:pt>
                <c:pt idx="27">
                  <c:v>Coahuila</c:v>
                </c:pt>
                <c:pt idx="28">
                  <c:v>Tabasco</c:v>
                </c:pt>
                <c:pt idx="29">
                  <c:v>Baja California</c:v>
                </c:pt>
                <c:pt idx="30">
                  <c:v>Nuevo León</c:v>
                </c:pt>
                <c:pt idx="31">
                  <c:v>Baja California Sur</c:v>
                </c:pt>
              </c:strCache>
            </c:strRef>
          </c:cat>
          <c:val>
            <c:numRef>
              <c:f>'F49'!$C$7:$C$38</c:f>
              <c:numCache>
                <c:formatCode>0.00%</c:formatCode>
                <c:ptCount val="32"/>
                <c:pt idx="0">
                  <c:v>7.5023947357461207E-2</c:v>
                </c:pt>
                <c:pt idx="1">
                  <c:v>7.6275448271078378E-2</c:v>
                </c:pt>
                <c:pt idx="2">
                  <c:v>7.6964293189334107E-2</c:v>
                </c:pt>
                <c:pt idx="3">
                  <c:v>8.0320519725884471E-2</c:v>
                </c:pt>
                <c:pt idx="4">
                  <c:v>8.0465394902255308E-2</c:v>
                </c:pt>
                <c:pt idx="5">
                  <c:v>8.0512050226152557E-2</c:v>
                </c:pt>
                <c:pt idx="6">
                  <c:v>8.1918788826264188E-2</c:v>
                </c:pt>
                <c:pt idx="7">
                  <c:v>8.3773231045326302E-2</c:v>
                </c:pt>
                <c:pt idx="8">
                  <c:v>8.4110612117323846E-2</c:v>
                </c:pt>
                <c:pt idx="9">
                  <c:v>8.4352225259967661E-2</c:v>
                </c:pt>
                <c:pt idx="10">
                  <c:v>8.4591561825949083E-2</c:v>
                </c:pt>
                <c:pt idx="11">
                  <c:v>8.6486662966469591E-2</c:v>
                </c:pt>
                <c:pt idx="12">
                  <c:v>8.66816815559667E-2</c:v>
                </c:pt>
                <c:pt idx="13">
                  <c:v>8.6833411986786097E-2</c:v>
                </c:pt>
                <c:pt idx="14">
                  <c:v>8.8717893498770101E-2</c:v>
                </c:pt>
                <c:pt idx="15">
                  <c:v>8.914084723921914E-2</c:v>
                </c:pt>
                <c:pt idx="16">
                  <c:v>8.956272819211851E-2</c:v>
                </c:pt>
                <c:pt idx="17">
                  <c:v>8.9974568993988965E-2</c:v>
                </c:pt>
                <c:pt idx="18">
                  <c:v>9.0248175946023648E-2</c:v>
                </c:pt>
                <c:pt idx="19">
                  <c:v>9.1130885174452933E-2</c:v>
                </c:pt>
                <c:pt idx="20">
                  <c:v>9.1213706954760318E-2</c:v>
                </c:pt>
                <c:pt idx="21">
                  <c:v>9.1846179737462064E-2</c:v>
                </c:pt>
                <c:pt idx="22">
                  <c:v>9.2054484499953529E-2</c:v>
                </c:pt>
                <c:pt idx="23">
                  <c:v>9.3151269468743386E-2</c:v>
                </c:pt>
                <c:pt idx="24">
                  <c:v>9.6563407550822822E-2</c:v>
                </c:pt>
                <c:pt idx="25">
                  <c:v>9.6930113160951764E-2</c:v>
                </c:pt>
                <c:pt idx="26">
                  <c:v>0.1002062923337759</c:v>
                </c:pt>
                <c:pt idx="27">
                  <c:v>0.10222559062497438</c:v>
                </c:pt>
                <c:pt idx="28">
                  <c:v>0.10671557514158832</c:v>
                </c:pt>
                <c:pt idx="29">
                  <c:v>0.10676254897364644</c:v>
                </c:pt>
                <c:pt idx="30">
                  <c:v>0.11037084127993232</c:v>
                </c:pt>
                <c:pt idx="31">
                  <c:v>0.121152690612899</c:v>
                </c:pt>
              </c:numCache>
            </c:numRef>
          </c:val>
          <c:extLst>
            <c:ext xmlns:c16="http://schemas.microsoft.com/office/drawing/2014/chart" uri="{C3380CC4-5D6E-409C-BE32-E72D297353CC}">
              <c16:uniqueId val="{00000014-E00C-4E48-BB26-0B70CF537131}"/>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'F49'!$B$40</c:f>
              <c:strCache>
                <c:ptCount val="1"/>
                <c:pt idx="0">
                  <c:v>Nacional</c:v>
                </c:pt>
              </c:strCache>
            </c:strRef>
          </c:tx>
          <c:spPr>
            <a:ln w="57150">
              <a:solidFill>
                <a:srgbClr val="FF6C37"/>
              </a:solidFill>
              <a:prstDash val="sysDot"/>
            </a:ln>
          </c:spPr>
          <c:marker>
            <c:symbol val="none"/>
          </c:marker>
          <c:dLbls>
            <c:dLbl>
              <c:idx val="0"/>
              <c:layout>
                <c:manualLayout>
                  <c:x val="-6.6666666666666763E-2"/>
                  <c:y val="0.22615716954625517"/>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5-E00C-4E48-BB26-0B70CF537131}"/>
                </c:ext>
              </c:extLst>
            </c:dLbl>
            <c:dLbl>
              <c:idx val="1"/>
              <c:delete val="1"/>
              <c:extLst>
                <c:ext xmlns:c15="http://schemas.microsoft.com/office/drawing/2012/chart" uri="{CE6537A1-D6FC-4f65-9D91-7224C49458BB}"/>
                <c:ext xmlns:c16="http://schemas.microsoft.com/office/drawing/2014/chart" uri="{C3380CC4-5D6E-409C-BE32-E72D297353CC}">
                  <c16:uniqueId val="{00000016-E00C-4E48-BB26-0B70CF537131}"/>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'F49'!$D$40:$D$41</c:f>
              <c:numCache>
                <c:formatCode>0.00%</c:formatCode>
                <c:ptCount val="2"/>
                <c:pt idx="0">
                  <c:v>8.7100000000000011E-2</c:v>
                </c:pt>
                <c:pt idx="1">
                  <c:v>8.7100000000000011E-2</c:v>
                </c:pt>
              </c:numCache>
            </c:numRef>
          </c:xVal>
          <c:yVal>
            <c:numRef>
              <c:f>'F49'!$C$40:$C$41</c:f>
              <c:numCache>
                <c:formatCode>General</c:formatCode>
                <c:ptCount val="2"/>
                <c:pt idx="0">
                  <c:v>1</c:v>
                </c:pt>
                <c:pt idx="1">
                  <c:v>0</c:v>
                </c:pt>
              </c:numCache>
            </c:numRef>
          </c:yVal>
          <c:smooth val="0"/>
          <c:extLst>
            <c:ext xmlns:c16="http://schemas.microsoft.com/office/drawing/2014/chart" uri="{C3380CC4-5D6E-409C-BE32-E72D297353CC}">
              <c16:uniqueId val="{00000017-E00C-4E48-BB26-0B70CF537131}"/>
            </c:ext>
          </c:extLst>
        </c:ser>
        <c:dLbls>
          <c:showLegendKey val="0"/>
          <c:showVal val="0"/>
          <c:showCatName val="0"/>
          <c:showSerName val="0"/>
          <c:showPercent val="0"/>
          <c:showBubbleSize val="0"/>
        </c:dLbls>
        <c:axId val="448639344"/>
        <c:axId val="448638032"/>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48638032"/>
        <c:scaling>
          <c:orientation val="minMax"/>
          <c:max val="1"/>
        </c:scaling>
        <c:delete val="1"/>
        <c:axPos val="l"/>
        <c:numFmt formatCode="General" sourceLinked="1"/>
        <c:majorTickMark val="out"/>
        <c:minorTickMark val="none"/>
        <c:tickLblPos val="nextTo"/>
        <c:crossAx val="448639344"/>
        <c:crosses val="autoZero"/>
        <c:crossBetween val="midCat"/>
      </c:valAx>
      <c:valAx>
        <c:axId val="448639344"/>
        <c:scaling>
          <c:orientation val="minMax"/>
        </c:scaling>
        <c:delete val="1"/>
        <c:axPos val="b"/>
        <c:numFmt formatCode="0.00%" sourceLinked="1"/>
        <c:majorTickMark val="out"/>
        <c:minorTickMark val="none"/>
        <c:tickLblPos val="nextTo"/>
        <c:crossAx val="4486380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3DBD-4A73-BD9A-9E38EA6A80A5}"/>
              </c:ext>
            </c:extLst>
          </c:dPt>
          <c:dPt>
            <c:idx val="2"/>
            <c:invertIfNegative val="0"/>
            <c:bubble3D val="0"/>
            <c:extLst>
              <c:ext xmlns:c16="http://schemas.microsoft.com/office/drawing/2014/chart" uri="{C3380CC4-5D6E-409C-BE32-E72D297353CC}">
                <c16:uniqueId val="{00000001-3DBD-4A73-BD9A-9E38EA6A80A5}"/>
              </c:ext>
            </c:extLst>
          </c:dPt>
          <c:dPt>
            <c:idx val="3"/>
            <c:invertIfNegative val="0"/>
            <c:bubble3D val="0"/>
            <c:extLst>
              <c:ext xmlns:c16="http://schemas.microsoft.com/office/drawing/2014/chart" uri="{C3380CC4-5D6E-409C-BE32-E72D297353CC}">
                <c16:uniqueId val="{00000002-3DBD-4A73-BD9A-9E38EA6A80A5}"/>
              </c:ext>
            </c:extLst>
          </c:dPt>
          <c:dPt>
            <c:idx val="4"/>
            <c:invertIfNegative val="0"/>
            <c:bubble3D val="0"/>
            <c:extLst>
              <c:ext xmlns:c16="http://schemas.microsoft.com/office/drawing/2014/chart" uri="{C3380CC4-5D6E-409C-BE32-E72D297353CC}">
                <c16:uniqueId val="{00000003-3DBD-4A73-BD9A-9E38EA6A80A5}"/>
              </c:ext>
            </c:extLst>
          </c:dPt>
          <c:dPt>
            <c:idx val="5"/>
            <c:invertIfNegative val="0"/>
            <c:bubble3D val="0"/>
            <c:extLst>
              <c:ext xmlns:c16="http://schemas.microsoft.com/office/drawing/2014/chart" uri="{C3380CC4-5D6E-409C-BE32-E72D297353CC}">
                <c16:uniqueId val="{00000004-3DBD-4A73-BD9A-9E38EA6A80A5}"/>
              </c:ext>
            </c:extLst>
          </c:dPt>
          <c:dPt>
            <c:idx val="6"/>
            <c:invertIfNegative val="0"/>
            <c:bubble3D val="0"/>
            <c:extLst>
              <c:ext xmlns:c16="http://schemas.microsoft.com/office/drawing/2014/chart" uri="{C3380CC4-5D6E-409C-BE32-E72D297353CC}">
                <c16:uniqueId val="{00000005-3DBD-4A73-BD9A-9E38EA6A80A5}"/>
              </c:ext>
            </c:extLst>
          </c:dPt>
          <c:dPt>
            <c:idx val="7"/>
            <c:invertIfNegative val="0"/>
            <c:bubble3D val="0"/>
            <c:extLst>
              <c:ext xmlns:c16="http://schemas.microsoft.com/office/drawing/2014/chart" uri="{C3380CC4-5D6E-409C-BE32-E72D297353CC}">
                <c16:uniqueId val="{00000006-3DBD-4A73-BD9A-9E38EA6A80A5}"/>
              </c:ext>
            </c:extLst>
          </c:dPt>
          <c:dPt>
            <c:idx val="8"/>
            <c:invertIfNegative val="0"/>
            <c:bubble3D val="0"/>
            <c:extLst>
              <c:ext xmlns:c16="http://schemas.microsoft.com/office/drawing/2014/chart" uri="{C3380CC4-5D6E-409C-BE32-E72D297353CC}">
                <c16:uniqueId val="{00000007-3DBD-4A73-BD9A-9E38EA6A80A5}"/>
              </c:ext>
            </c:extLst>
          </c:dPt>
          <c:dPt>
            <c:idx val="9"/>
            <c:invertIfNegative val="0"/>
            <c:bubble3D val="0"/>
            <c:spPr>
              <a:solidFill>
                <a:srgbClr val="FBBB27"/>
              </a:solidFill>
              <a:ln>
                <a:noFill/>
              </a:ln>
              <a:effectLst/>
            </c:spPr>
            <c:extLst>
              <c:ext xmlns:c16="http://schemas.microsoft.com/office/drawing/2014/chart" uri="{C3380CC4-5D6E-409C-BE32-E72D297353CC}">
                <c16:uniqueId val="{00000009-3DBD-4A73-BD9A-9E38EA6A80A5}"/>
              </c:ext>
            </c:extLst>
          </c:dPt>
          <c:dPt>
            <c:idx val="10"/>
            <c:invertIfNegative val="0"/>
            <c:bubble3D val="0"/>
            <c:extLst>
              <c:ext xmlns:c16="http://schemas.microsoft.com/office/drawing/2014/chart" uri="{C3380CC4-5D6E-409C-BE32-E72D297353CC}">
                <c16:uniqueId val="{0000000A-3DBD-4A73-BD9A-9E38EA6A80A5}"/>
              </c:ext>
            </c:extLst>
          </c:dPt>
          <c:dPt>
            <c:idx val="12"/>
            <c:invertIfNegative val="0"/>
            <c:bubble3D val="0"/>
            <c:extLst>
              <c:ext xmlns:c16="http://schemas.microsoft.com/office/drawing/2014/chart" uri="{C3380CC4-5D6E-409C-BE32-E72D297353CC}">
                <c16:uniqueId val="{0000000B-3DBD-4A73-BD9A-9E38EA6A80A5}"/>
              </c:ext>
            </c:extLst>
          </c:dPt>
          <c:dPt>
            <c:idx val="13"/>
            <c:invertIfNegative val="0"/>
            <c:bubble3D val="0"/>
            <c:extLst>
              <c:ext xmlns:c16="http://schemas.microsoft.com/office/drawing/2014/chart" uri="{C3380CC4-5D6E-409C-BE32-E72D297353CC}">
                <c16:uniqueId val="{0000000C-3DBD-4A73-BD9A-9E38EA6A80A5}"/>
              </c:ext>
            </c:extLst>
          </c:dPt>
          <c:dPt>
            <c:idx val="14"/>
            <c:invertIfNegative val="0"/>
            <c:bubble3D val="0"/>
            <c:extLst>
              <c:ext xmlns:c16="http://schemas.microsoft.com/office/drawing/2014/chart" uri="{C3380CC4-5D6E-409C-BE32-E72D297353CC}">
                <c16:uniqueId val="{0000000D-3DBD-4A73-BD9A-9E38EA6A80A5}"/>
              </c:ext>
            </c:extLst>
          </c:dPt>
          <c:dPt>
            <c:idx val="15"/>
            <c:invertIfNegative val="0"/>
            <c:bubble3D val="0"/>
            <c:extLst>
              <c:ext xmlns:c16="http://schemas.microsoft.com/office/drawing/2014/chart" uri="{C3380CC4-5D6E-409C-BE32-E72D297353CC}">
                <c16:uniqueId val="{0000000E-3DBD-4A73-BD9A-9E38EA6A80A5}"/>
              </c:ext>
            </c:extLst>
          </c:dPt>
          <c:dPt>
            <c:idx val="16"/>
            <c:invertIfNegative val="0"/>
            <c:bubble3D val="0"/>
            <c:extLst>
              <c:ext xmlns:c16="http://schemas.microsoft.com/office/drawing/2014/chart" uri="{C3380CC4-5D6E-409C-BE32-E72D297353CC}">
                <c16:uniqueId val="{0000000F-3DBD-4A73-BD9A-9E38EA6A80A5}"/>
              </c:ext>
            </c:extLst>
          </c:dPt>
          <c:dPt>
            <c:idx val="17"/>
            <c:invertIfNegative val="0"/>
            <c:bubble3D val="0"/>
            <c:extLst>
              <c:ext xmlns:c16="http://schemas.microsoft.com/office/drawing/2014/chart" uri="{C3380CC4-5D6E-409C-BE32-E72D297353CC}">
                <c16:uniqueId val="{00000010-3DBD-4A73-BD9A-9E38EA6A80A5}"/>
              </c:ext>
            </c:extLst>
          </c:dPt>
          <c:dPt>
            <c:idx val="18"/>
            <c:invertIfNegative val="0"/>
            <c:bubble3D val="0"/>
            <c:extLst>
              <c:ext xmlns:c16="http://schemas.microsoft.com/office/drawing/2014/chart" uri="{C3380CC4-5D6E-409C-BE32-E72D297353CC}">
                <c16:uniqueId val="{00000011-3DBD-4A73-BD9A-9E38EA6A80A5}"/>
              </c:ext>
            </c:extLst>
          </c:dPt>
          <c:dPt>
            <c:idx val="21"/>
            <c:invertIfNegative val="0"/>
            <c:bubble3D val="0"/>
            <c:extLst>
              <c:ext xmlns:c16="http://schemas.microsoft.com/office/drawing/2014/chart" uri="{C3380CC4-5D6E-409C-BE32-E72D297353CC}">
                <c16:uniqueId val="{00000012-3DBD-4A73-BD9A-9E38EA6A80A5}"/>
              </c:ext>
            </c:extLst>
          </c:dPt>
          <c:dPt>
            <c:idx val="22"/>
            <c:invertIfNegative val="0"/>
            <c:bubble3D val="0"/>
            <c:extLst>
              <c:ext xmlns:c16="http://schemas.microsoft.com/office/drawing/2014/chart" uri="{C3380CC4-5D6E-409C-BE32-E72D297353CC}">
                <c16:uniqueId val="{00000013-3DBD-4A73-BD9A-9E38EA6A80A5}"/>
              </c:ext>
            </c:extLst>
          </c:dPt>
          <c:dPt>
            <c:idx val="23"/>
            <c:invertIfNegative val="0"/>
            <c:bubble3D val="0"/>
            <c:extLst>
              <c:ext xmlns:c16="http://schemas.microsoft.com/office/drawing/2014/chart" uri="{C3380CC4-5D6E-409C-BE32-E72D297353CC}">
                <c16:uniqueId val="{00000014-3DBD-4A73-BD9A-9E38EA6A80A5}"/>
              </c:ext>
            </c:extLst>
          </c:dPt>
          <c:dPt>
            <c:idx val="26"/>
            <c:invertIfNegative val="0"/>
            <c:bubble3D val="0"/>
            <c:extLst>
              <c:ext xmlns:c16="http://schemas.microsoft.com/office/drawing/2014/chart" uri="{C3380CC4-5D6E-409C-BE32-E72D297353CC}">
                <c16:uniqueId val="{00000015-3DBD-4A73-BD9A-9E38EA6A80A5}"/>
              </c:ext>
            </c:extLst>
          </c:dPt>
          <c:dPt>
            <c:idx val="27"/>
            <c:invertIfNegative val="0"/>
            <c:bubble3D val="0"/>
            <c:extLst>
              <c:ext xmlns:c16="http://schemas.microsoft.com/office/drawing/2014/chart" uri="{C3380CC4-5D6E-409C-BE32-E72D297353CC}">
                <c16:uniqueId val="{00000016-3DBD-4A73-BD9A-9E38EA6A80A5}"/>
              </c:ext>
            </c:extLst>
          </c:dPt>
          <c:dPt>
            <c:idx val="28"/>
            <c:invertIfNegative val="0"/>
            <c:bubble3D val="0"/>
            <c:extLst>
              <c:ext xmlns:c16="http://schemas.microsoft.com/office/drawing/2014/chart" uri="{C3380CC4-5D6E-409C-BE32-E72D297353CC}">
                <c16:uniqueId val="{00000017-3DBD-4A73-BD9A-9E38EA6A80A5}"/>
              </c:ext>
            </c:extLst>
          </c:dPt>
          <c:dPt>
            <c:idx val="29"/>
            <c:invertIfNegative val="0"/>
            <c:bubble3D val="0"/>
            <c:extLst>
              <c:ext xmlns:c16="http://schemas.microsoft.com/office/drawing/2014/chart" uri="{C3380CC4-5D6E-409C-BE32-E72D297353CC}">
                <c16:uniqueId val="{00000018-3DBD-4A73-BD9A-9E38EA6A80A5}"/>
              </c:ext>
            </c:extLst>
          </c:dPt>
          <c:dPt>
            <c:idx val="30"/>
            <c:invertIfNegative val="0"/>
            <c:bubble3D val="0"/>
            <c:extLst>
              <c:ext xmlns:c16="http://schemas.microsoft.com/office/drawing/2014/chart" uri="{C3380CC4-5D6E-409C-BE32-E72D297353CC}">
                <c16:uniqueId val="{00000019-3DBD-4A73-BD9A-9E38EA6A80A5}"/>
              </c:ext>
            </c:extLst>
          </c:dPt>
          <c:dLbls>
            <c:dLbl>
              <c:idx val="25"/>
              <c:layout>
                <c:manualLayout>
                  <c:x val="-1.2828114478114478E-2"/>
                  <c:y val="-2.62748201364428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DBD-4A73-BD9A-9E38EA6A80A5}"/>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'F50'!$B$7:$B$38</c:f>
              <c:strCache>
                <c:ptCount val="32"/>
                <c:pt idx="0">
                  <c:v>Hidalgo</c:v>
                </c:pt>
                <c:pt idx="1">
                  <c:v>Baja California</c:v>
                </c:pt>
                <c:pt idx="2">
                  <c:v>Querétaro</c:v>
                </c:pt>
                <c:pt idx="3">
                  <c:v>Chiapas</c:v>
                </c:pt>
                <c:pt idx="4">
                  <c:v>Tamaulipas</c:v>
                </c:pt>
                <c:pt idx="5">
                  <c:v>Michoacán</c:v>
                </c:pt>
                <c:pt idx="6">
                  <c:v>Puebla</c:v>
                </c:pt>
                <c:pt idx="7">
                  <c:v>Estado de México</c:v>
                </c:pt>
                <c:pt idx="8">
                  <c:v>Sonora</c:v>
                </c:pt>
                <c:pt idx="9">
                  <c:v>Jalisco</c:v>
                </c:pt>
                <c:pt idx="10">
                  <c:v>Sinaloa</c:v>
                </c:pt>
                <c:pt idx="11">
                  <c:v>Nuevo León</c:v>
                </c:pt>
                <c:pt idx="12">
                  <c:v>Zacatecas</c:v>
                </c:pt>
                <c:pt idx="13">
                  <c:v>Coahuila</c:v>
                </c:pt>
                <c:pt idx="14">
                  <c:v>Campeche</c:v>
                </c:pt>
                <c:pt idx="15">
                  <c:v>San Luis Potosí</c:v>
                </c:pt>
                <c:pt idx="16">
                  <c:v>Quintana Roo</c:v>
                </c:pt>
                <c:pt idx="17">
                  <c:v>Veracruz</c:v>
                </c:pt>
                <c:pt idx="18">
                  <c:v>Colima</c:v>
                </c:pt>
                <c:pt idx="19">
                  <c:v>Morelos</c:v>
                </c:pt>
                <c:pt idx="20">
                  <c:v>Ciudad de México</c:v>
                </c:pt>
                <c:pt idx="21">
                  <c:v>Durango</c:v>
                </c:pt>
                <c:pt idx="22">
                  <c:v>Aguascalientes</c:v>
                </c:pt>
                <c:pt idx="23">
                  <c:v>Yucatán</c:v>
                </c:pt>
                <c:pt idx="24">
                  <c:v>Guanajuato</c:v>
                </c:pt>
                <c:pt idx="25">
                  <c:v>Baja California Sur</c:v>
                </c:pt>
                <c:pt idx="26">
                  <c:v>Chihuahua</c:v>
                </c:pt>
                <c:pt idx="27">
                  <c:v>Tabasco</c:v>
                </c:pt>
                <c:pt idx="28">
                  <c:v>Tlaxcala</c:v>
                </c:pt>
                <c:pt idx="29">
                  <c:v>Oaxaca</c:v>
                </c:pt>
                <c:pt idx="30">
                  <c:v>Guerrero</c:v>
                </c:pt>
                <c:pt idx="31">
                  <c:v>Nayarit</c:v>
                </c:pt>
              </c:strCache>
            </c:strRef>
          </c:cat>
          <c:val>
            <c:numRef>
              <c:f>'F50'!$C$7:$C$38</c:f>
              <c:numCache>
                <c:formatCode>0.00%</c:formatCode>
                <c:ptCount val="32"/>
                <c:pt idx="0">
                  <c:v>2.4245244911220744E-2</c:v>
                </c:pt>
                <c:pt idx="1">
                  <c:v>2.8899943198444016E-2</c:v>
                </c:pt>
                <c:pt idx="2">
                  <c:v>3.2290170995953639E-2</c:v>
                </c:pt>
                <c:pt idx="3">
                  <c:v>3.2501928080479421E-2</c:v>
                </c:pt>
                <c:pt idx="4">
                  <c:v>3.5728148785715445E-2</c:v>
                </c:pt>
                <c:pt idx="5">
                  <c:v>3.6512256886423573E-2</c:v>
                </c:pt>
                <c:pt idx="6">
                  <c:v>3.7347617593410237E-2</c:v>
                </c:pt>
                <c:pt idx="7">
                  <c:v>3.8281116247218014E-2</c:v>
                </c:pt>
                <c:pt idx="8">
                  <c:v>4.2168978562421112E-2</c:v>
                </c:pt>
                <c:pt idx="9">
                  <c:v>4.3474674146180468E-2</c:v>
                </c:pt>
                <c:pt idx="10">
                  <c:v>4.4807912389003557E-2</c:v>
                </c:pt>
                <c:pt idx="11">
                  <c:v>4.5164133068957904E-2</c:v>
                </c:pt>
                <c:pt idx="12">
                  <c:v>4.5487918835936565E-2</c:v>
                </c:pt>
                <c:pt idx="13">
                  <c:v>4.6035205364627026E-2</c:v>
                </c:pt>
                <c:pt idx="14">
                  <c:v>4.6317050079703437E-2</c:v>
                </c:pt>
                <c:pt idx="15">
                  <c:v>4.8004012377163501E-2</c:v>
                </c:pt>
                <c:pt idx="16">
                  <c:v>4.8288772229683044E-2</c:v>
                </c:pt>
                <c:pt idx="17">
                  <c:v>5.0206723454731504E-2</c:v>
                </c:pt>
                <c:pt idx="18">
                  <c:v>5.1689224272214333E-2</c:v>
                </c:pt>
                <c:pt idx="19">
                  <c:v>5.2023363234703426E-2</c:v>
                </c:pt>
                <c:pt idx="20">
                  <c:v>5.2352408469533034E-2</c:v>
                </c:pt>
                <c:pt idx="21">
                  <c:v>5.3691331078491875E-2</c:v>
                </c:pt>
                <c:pt idx="22">
                  <c:v>5.5012298278241015E-2</c:v>
                </c:pt>
                <c:pt idx="23">
                  <c:v>5.683959090297399E-2</c:v>
                </c:pt>
                <c:pt idx="24">
                  <c:v>5.6840444529204753E-2</c:v>
                </c:pt>
                <c:pt idx="25">
                  <c:v>5.9669848288606303E-2</c:v>
                </c:pt>
                <c:pt idx="26">
                  <c:v>6.2814959634604761E-2</c:v>
                </c:pt>
                <c:pt idx="27">
                  <c:v>6.7704697529497926E-2</c:v>
                </c:pt>
                <c:pt idx="28">
                  <c:v>6.8148675084474503E-2</c:v>
                </c:pt>
                <c:pt idx="29">
                  <c:v>6.8468483351643364E-2</c:v>
                </c:pt>
                <c:pt idx="30">
                  <c:v>8.1094449651150674E-2</c:v>
                </c:pt>
                <c:pt idx="31">
                  <c:v>8.7386766872716778E-2</c:v>
                </c:pt>
              </c:numCache>
            </c:numRef>
          </c:val>
          <c:extLst>
            <c:ext xmlns:c16="http://schemas.microsoft.com/office/drawing/2014/chart" uri="{C3380CC4-5D6E-409C-BE32-E72D297353CC}">
              <c16:uniqueId val="{0000001B-3DBD-4A73-BD9A-9E38EA6A80A5}"/>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'F50'!$B$40</c:f>
              <c:strCache>
                <c:ptCount val="1"/>
                <c:pt idx="0">
                  <c:v>Nacional</c:v>
                </c:pt>
              </c:strCache>
            </c:strRef>
          </c:tx>
          <c:spPr>
            <a:ln w="57150">
              <a:solidFill>
                <a:srgbClr val="FF6C37"/>
              </a:solidFill>
              <a:prstDash val="sysDot"/>
            </a:ln>
          </c:spPr>
          <c:marker>
            <c:symbol val="none"/>
          </c:marker>
          <c:dLbls>
            <c:dLbl>
              <c:idx val="0"/>
              <c:layout>
                <c:manualLayout>
                  <c:x val="-5.131313131313131E-2"/>
                  <c:y val="0.22315090696978143"/>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C-3DBD-4A73-BD9A-9E38EA6A80A5}"/>
                </c:ext>
              </c:extLst>
            </c:dLbl>
            <c:dLbl>
              <c:idx val="1"/>
              <c:delete val="1"/>
              <c:extLst>
                <c:ext xmlns:c15="http://schemas.microsoft.com/office/drawing/2012/chart" uri="{CE6537A1-D6FC-4f65-9D91-7224C49458BB}"/>
                <c:ext xmlns:c16="http://schemas.microsoft.com/office/drawing/2014/chart" uri="{C3380CC4-5D6E-409C-BE32-E72D297353CC}">
                  <c16:uniqueId val="{0000001D-3DBD-4A73-BD9A-9E38EA6A80A5}"/>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'F50'!$D$40:$D$41</c:f>
              <c:numCache>
                <c:formatCode>0.00%</c:formatCode>
                <c:ptCount val="2"/>
                <c:pt idx="0">
                  <c:v>4.7899999999999998E-2</c:v>
                </c:pt>
                <c:pt idx="1">
                  <c:v>4.7899999999999998E-2</c:v>
                </c:pt>
              </c:numCache>
            </c:numRef>
          </c:xVal>
          <c:yVal>
            <c:numRef>
              <c:f>'F50'!$C$40:$C$41</c:f>
              <c:numCache>
                <c:formatCode>General</c:formatCode>
                <c:ptCount val="2"/>
                <c:pt idx="0">
                  <c:v>1</c:v>
                </c:pt>
                <c:pt idx="1">
                  <c:v>0</c:v>
                </c:pt>
              </c:numCache>
            </c:numRef>
          </c:yVal>
          <c:smooth val="0"/>
          <c:extLst>
            <c:ext xmlns:c16="http://schemas.microsoft.com/office/drawing/2014/chart" uri="{C3380CC4-5D6E-409C-BE32-E72D297353CC}">
              <c16:uniqueId val="{0000001E-3DBD-4A73-BD9A-9E38EA6A80A5}"/>
            </c:ext>
          </c:extLst>
        </c:ser>
        <c:dLbls>
          <c:showLegendKey val="0"/>
          <c:showVal val="0"/>
          <c:showCatName val="0"/>
          <c:showSerName val="0"/>
          <c:showPercent val="0"/>
          <c:showBubbleSize val="0"/>
        </c:dLbls>
        <c:axId val="450158672"/>
        <c:axId val="449515896"/>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0"/>
        <c:noMultiLvlLbl val="0"/>
      </c:catAx>
      <c:valAx>
        <c:axId val="449515896"/>
        <c:scaling>
          <c:orientation val="minMax"/>
          <c:max val="1"/>
        </c:scaling>
        <c:delete val="1"/>
        <c:axPos val="l"/>
        <c:numFmt formatCode="General" sourceLinked="1"/>
        <c:majorTickMark val="out"/>
        <c:minorTickMark val="none"/>
        <c:tickLblPos val="nextTo"/>
        <c:crossAx val="450158672"/>
        <c:crosses val="autoZero"/>
        <c:crossBetween val="midCat"/>
      </c:valAx>
      <c:valAx>
        <c:axId val="450158672"/>
        <c:scaling>
          <c:orientation val="minMax"/>
        </c:scaling>
        <c:delete val="1"/>
        <c:axPos val="b"/>
        <c:numFmt formatCode="0.00%" sourceLinked="1"/>
        <c:majorTickMark val="out"/>
        <c:minorTickMark val="none"/>
        <c:tickLblPos val="nextTo"/>
        <c:crossAx val="4495158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D357-4AD1-B851-AF99ACDEBA92}"/>
              </c:ext>
            </c:extLst>
          </c:dPt>
          <c:dPt>
            <c:idx val="2"/>
            <c:invertIfNegative val="0"/>
            <c:bubble3D val="0"/>
            <c:extLst>
              <c:ext xmlns:c16="http://schemas.microsoft.com/office/drawing/2014/chart" uri="{C3380CC4-5D6E-409C-BE32-E72D297353CC}">
                <c16:uniqueId val="{00000001-D357-4AD1-B851-AF99ACDEBA92}"/>
              </c:ext>
            </c:extLst>
          </c:dPt>
          <c:dPt>
            <c:idx val="4"/>
            <c:invertIfNegative val="0"/>
            <c:bubble3D val="0"/>
            <c:spPr>
              <a:solidFill>
                <a:srgbClr val="FBBB27"/>
              </a:solidFill>
              <a:ln>
                <a:noFill/>
              </a:ln>
              <a:effectLst/>
            </c:spPr>
            <c:extLst>
              <c:ext xmlns:c16="http://schemas.microsoft.com/office/drawing/2014/chart" uri="{C3380CC4-5D6E-409C-BE32-E72D297353CC}">
                <c16:uniqueId val="{00000003-D357-4AD1-B851-AF99ACDEBA92}"/>
              </c:ext>
            </c:extLst>
          </c:dPt>
          <c:dPt>
            <c:idx val="6"/>
            <c:invertIfNegative val="0"/>
            <c:bubble3D val="0"/>
            <c:extLst>
              <c:ext xmlns:c16="http://schemas.microsoft.com/office/drawing/2014/chart" uri="{C3380CC4-5D6E-409C-BE32-E72D297353CC}">
                <c16:uniqueId val="{00000004-D357-4AD1-B851-AF99ACDEBA92}"/>
              </c:ext>
            </c:extLst>
          </c:dPt>
          <c:dPt>
            <c:idx val="7"/>
            <c:invertIfNegative val="0"/>
            <c:bubble3D val="0"/>
            <c:extLst>
              <c:ext xmlns:c16="http://schemas.microsoft.com/office/drawing/2014/chart" uri="{C3380CC4-5D6E-409C-BE32-E72D297353CC}">
                <c16:uniqueId val="{00000005-D357-4AD1-B851-AF99ACDEBA92}"/>
              </c:ext>
            </c:extLst>
          </c:dPt>
          <c:dPt>
            <c:idx val="8"/>
            <c:invertIfNegative val="0"/>
            <c:bubble3D val="0"/>
            <c:extLst>
              <c:ext xmlns:c16="http://schemas.microsoft.com/office/drawing/2014/chart" uri="{C3380CC4-5D6E-409C-BE32-E72D297353CC}">
                <c16:uniqueId val="{00000006-D357-4AD1-B851-AF99ACDEBA92}"/>
              </c:ext>
            </c:extLst>
          </c:dPt>
          <c:dPt>
            <c:idx val="9"/>
            <c:invertIfNegative val="0"/>
            <c:bubble3D val="0"/>
            <c:extLst>
              <c:ext xmlns:c16="http://schemas.microsoft.com/office/drawing/2014/chart" uri="{C3380CC4-5D6E-409C-BE32-E72D297353CC}">
                <c16:uniqueId val="{00000007-D357-4AD1-B851-AF99ACDEBA92}"/>
              </c:ext>
            </c:extLst>
          </c:dPt>
          <c:dPt>
            <c:idx val="10"/>
            <c:invertIfNegative val="0"/>
            <c:bubble3D val="0"/>
            <c:extLst>
              <c:ext xmlns:c16="http://schemas.microsoft.com/office/drawing/2014/chart" uri="{C3380CC4-5D6E-409C-BE32-E72D297353CC}">
                <c16:uniqueId val="{00000008-D357-4AD1-B851-AF99ACDEBA92}"/>
              </c:ext>
            </c:extLst>
          </c:dPt>
          <c:dPt>
            <c:idx val="11"/>
            <c:invertIfNegative val="0"/>
            <c:bubble3D val="0"/>
            <c:extLst>
              <c:ext xmlns:c16="http://schemas.microsoft.com/office/drawing/2014/chart" uri="{C3380CC4-5D6E-409C-BE32-E72D297353CC}">
                <c16:uniqueId val="{00000009-D357-4AD1-B851-AF99ACDEBA92}"/>
              </c:ext>
            </c:extLst>
          </c:dPt>
          <c:dPt>
            <c:idx val="14"/>
            <c:invertIfNegative val="0"/>
            <c:bubble3D val="0"/>
            <c:extLst>
              <c:ext xmlns:c16="http://schemas.microsoft.com/office/drawing/2014/chart" uri="{C3380CC4-5D6E-409C-BE32-E72D297353CC}">
                <c16:uniqueId val="{0000000A-D357-4AD1-B851-AF99ACDEBA92}"/>
              </c:ext>
            </c:extLst>
          </c:dPt>
          <c:dPt>
            <c:idx val="15"/>
            <c:invertIfNegative val="0"/>
            <c:bubble3D val="0"/>
            <c:extLst>
              <c:ext xmlns:c16="http://schemas.microsoft.com/office/drawing/2014/chart" uri="{C3380CC4-5D6E-409C-BE32-E72D297353CC}">
                <c16:uniqueId val="{0000000B-D357-4AD1-B851-AF99ACDEBA92}"/>
              </c:ext>
            </c:extLst>
          </c:dPt>
          <c:dPt>
            <c:idx val="16"/>
            <c:invertIfNegative val="0"/>
            <c:bubble3D val="0"/>
            <c:extLst>
              <c:ext xmlns:c16="http://schemas.microsoft.com/office/drawing/2014/chart" uri="{C3380CC4-5D6E-409C-BE32-E72D297353CC}">
                <c16:uniqueId val="{0000000C-D357-4AD1-B851-AF99ACDEBA92}"/>
              </c:ext>
            </c:extLst>
          </c:dPt>
          <c:dPt>
            <c:idx val="17"/>
            <c:invertIfNegative val="0"/>
            <c:bubble3D val="0"/>
            <c:extLst>
              <c:ext xmlns:c16="http://schemas.microsoft.com/office/drawing/2014/chart" uri="{C3380CC4-5D6E-409C-BE32-E72D297353CC}">
                <c16:uniqueId val="{0000000D-D357-4AD1-B851-AF99ACDEBA92}"/>
              </c:ext>
            </c:extLst>
          </c:dPt>
          <c:dPt>
            <c:idx val="19"/>
            <c:invertIfNegative val="0"/>
            <c:bubble3D val="0"/>
            <c:extLst>
              <c:ext xmlns:c16="http://schemas.microsoft.com/office/drawing/2014/chart" uri="{C3380CC4-5D6E-409C-BE32-E72D297353CC}">
                <c16:uniqueId val="{0000000E-D357-4AD1-B851-AF99ACDEBA92}"/>
              </c:ext>
            </c:extLst>
          </c:dPt>
          <c:dPt>
            <c:idx val="20"/>
            <c:invertIfNegative val="0"/>
            <c:bubble3D val="0"/>
            <c:extLst>
              <c:ext xmlns:c16="http://schemas.microsoft.com/office/drawing/2014/chart" uri="{C3380CC4-5D6E-409C-BE32-E72D297353CC}">
                <c16:uniqueId val="{0000000F-D357-4AD1-B851-AF99ACDEBA92}"/>
              </c:ext>
            </c:extLst>
          </c:dPt>
          <c:dPt>
            <c:idx val="21"/>
            <c:invertIfNegative val="0"/>
            <c:bubble3D val="0"/>
            <c:extLst>
              <c:ext xmlns:c16="http://schemas.microsoft.com/office/drawing/2014/chart" uri="{C3380CC4-5D6E-409C-BE32-E72D297353CC}">
                <c16:uniqueId val="{00000010-D357-4AD1-B851-AF99ACDEBA92}"/>
              </c:ext>
            </c:extLst>
          </c:dPt>
          <c:dPt>
            <c:idx val="23"/>
            <c:invertIfNegative val="0"/>
            <c:bubble3D val="0"/>
            <c:extLst>
              <c:ext xmlns:c16="http://schemas.microsoft.com/office/drawing/2014/chart" uri="{C3380CC4-5D6E-409C-BE32-E72D297353CC}">
                <c16:uniqueId val="{00000011-D357-4AD1-B851-AF99ACDEBA92}"/>
              </c:ext>
            </c:extLst>
          </c:dPt>
          <c:dPt>
            <c:idx val="24"/>
            <c:invertIfNegative val="0"/>
            <c:bubble3D val="0"/>
            <c:extLst>
              <c:ext xmlns:c16="http://schemas.microsoft.com/office/drawing/2014/chart" uri="{C3380CC4-5D6E-409C-BE32-E72D297353CC}">
                <c16:uniqueId val="{00000012-D357-4AD1-B851-AF99ACDEBA92}"/>
              </c:ext>
            </c:extLst>
          </c:dPt>
          <c:dPt>
            <c:idx val="25"/>
            <c:invertIfNegative val="0"/>
            <c:bubble3D val="0"/>
            <c:extLst>
              <c:ext xmlns:c16="http://schemas.microsoft.com/office/drawing/2014/chart" uri="{C3380CC4-5D6E-409C-BE32-E72D297353CC}">
                <c16:uniqueId val="{00000013-D357-4AD1-B851-AF99ACDEBA92}"/>
              </c:ext>
            </c:extLst>
          </c:dPt>
          <c:dPt>
            <c:idx val="27"/>
            <c:invertIfNegative val="0"/>
            <c:bubble3D val="0"/>
            <c:extLst>
              <c:ext xmlns:c16="http://schemas.microsoft.com/office/drawing/2014/chart" uri="{C3380CC4-5D6E-409C-BE32-E72D297353CC}">
                <c16:uniqueId val="{00000014-D357-4AD1-B851-AF99ACDEBA92}"/>
              </c:ext>
            </c:extLst>
          </c:dPt>
          <c:dPt>
            <c:idx val="29"/>
            <c:invertIfNegative val="0"/>
            <c:bubble3D val="0"/>
            <c:extLst>
              <c:ext xmlns:c16="http://schemas.microsoft.com/office/drawing/2014/chart" uri="{C3380CC4-5D6E-409C-BE32-E72D297353CC}">
                <c16:uniqueId val="{00000015-D357-4AD1-B851-AF99ACDEBA92}"/>
              </c:ext>
            </c:extLst>
          </c:dPt>
          <c:dPt>
            <c:idx val="30"/>
            <c:invertIfNegative val="0"/>
            <c:bubble3D val="0"/>
            <c:extLst>
              <c:ext xmlns:c16="http://schemas.microsoft.com/office/drawing/2014/chart" uri="{C3380CC4-5D6E-409C-BE32-E72D297353CC}">
                <c16:uniqueId val="{00000016-D357-4AD1-B851-AF99ACDEBA92}"/>
              </c:ext>
            </c:extLst>
          </c:dPt>
          <c:dPt>
            <c:idx val="31"/>
            <c:invertIfNegative val="0"/>
            <c:bubble3D val="0"/>
            <c:extLst>
              <c:ext xmlns:c16="http://schemas.microsoft.com/office/drawing/2014/chart" uri="{C3380CC4-5D6E-409C-BE32-E72D297353CC}">
                <c16:uniqueId val="{00000017-D357-4AD1-B851-AF99ACDEBA92}"/>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'F51'!$B$7:$B$38</c:f>
              <c:strCache>
                <c:ptCount val="32"/>
                <c:pt idx="0">
                  <c:v>Guanajuato</c:v>
                </c:pt>
                <c:pt idx="1">
                  <c:v>Aguascalientes</c:v>
                </c:pt>
                <c:pt idx="2">
                  <c:v>Baja California Sur</c:v>
                </c:pt>
                <c:pt idx="3">
                  <c:v>Quintana Roo</c:v>
                </c:pt>
                <c:pt idx="4">
                  <c:v>Jalisco</c:v>
                </c:pt>
                <c:pt idx="5">
                  <c:v>Oaxaca</c:v>
                </c:pt>
                <c:pt idx="6">
                  <c:v>Querétaro</c:v>
                </c:pt>
                <c:pt idx="7">
                  <c:v>Baja California</c:v>
                </c:pt>
                <c:pt idx="8">
                  <c:v>Nayarit</c:v>
                </c:pt>
                <c:pt idx="9">
                  <c:v>San Luis Potosí</c:v>
                </c:pt>
                <c:pt idx="10">
                  <c:v>Tamaulipas</c:v>
                </c:pt>
                <c:pt idx="11">
                  <c:v>Michoacán</c:v>
                </c:pt>
                <c:pt idx="12">
                  <c:v>Chihuahua</c:v>
                </c:pt>
                <c:pt idx="13">
                  <c:v>Yucatán</c:v>
                </c:pt>
                <c:pt idx="14">
                  <c:v>Tabasco</c:v>
                </c:pt>
                <c:pt idx="15">
                  <c:v>Ciudad de México</c:v>
                </c:pt>
                <c:pt idx="16">
                  <c:v>Veracruz</c:v>
                </c:pt>
                <c:pt idx="17">
                  <c:v>Campeche</c:v>
                </c:pt>
                <c:pt idx="18">
                  <c:v>Puebla</c:v>
                </c:pt>
                <c:pt idx="19">
                  <c:v>Durango</c:v>
                </c:pt>
                <c:pt idx="20">
                  <c:v>Colima</c:v>
                </c:pt>
                <c:pt idx="21">
                  <c:v>Estado de México</c:v>
                </c:pt>
                <c:pt idx="22">
                  <c:v>Tlaxcala</c:v>
                </c:pt>
                <c:pt idx="23">
                  <c:v>Chiapas</c:v>
                </c:pt>
                <c:pt idx="24">
                  <c:v>Sonora</c:v>
                </c:pt>
                <c:pt idx="25">
                  <c:v>Coahuila</c:v>
                </c:pt>
                <c:pt idx="26">
                  <c:v>Zacatecas</c:v>
                </c:pt>
                <c:pt idx="27">
                  <c:v>Nuevo León</c:v>
                </c:pt>
                <c:pt idx="28">
                  <c:v>Sinaloa</c:v>
                </c:pt>
                <c:pt idx="29">
                  <c:v>Hidalgo</c:v>
                </c:pt>
                <c:pt idx="30">
                  <c:v>Morelos</c:v>
                </c:pt>
                <c:pt idx="31">
                  <c:v>Guerrero</c:v>
                </c:pt>
              </c:strCache>
            </c:strRef>
          </c:cat>
          <c:val>
            <c:numRef>
              <c:f>'F51'!$C$7:$C$38</c:f>
              <c:numCache>
                <c:formatCode>0.00%</c:formatCode>
                <c:ptCount val="32"/>
                <c:pt idx="0">
                  <c:v>2.7084463736661284E-2</c:v>
                </c:pt>
                <c:pt idx="1">
                  <c:v>2.9542836219445822E-2</c:v>
                </c:pt>
                <c:pt idx="2">
                  <c:v>3.419110707640869E-2</c:v>
                </c:pt>
                <c:pt idx="3">
                  <c:v>3.4995228344559856E-2</c:v>
                </c:pt>
                <c:pt idx="4">
                  <c:v>3.6050211545858205E-2</c:v>
                </c:pt>
                <c:pt idx="5">
                  <c:v>3.8507109004739262E-2</c:v>
                </c:pt>
                <c:pt idx="6">
                  <c:v>3.9108061749571162E-2</c:v>
                </c:pt>
                <c:pt idx="7">
                  <c:v>4.1335312621496458E-2</c:v>
                </c:pt>
                <c:pt idx="8">
                  <c:v>4.2301305287216755E-2</c:v>
                </c:pt>
                <c:pt idx="9">
                  <c:v>4.3476317741805777E-2</c:v>
                </c:pt>
                <c:pt idx="10">
                  <c:v>4.3981690064697515E-2</c:v>
                </c:pt>
                <c:pt idx="11">
                  <c:v>4.4744051136058484E-2</c:v>
                </c:pt>
                <c:pt idx="12">
                  <c:v>4.6694248252218837E-2</c:v>
                </c:pt>
                <c:pt idx="13">
                  <c:v>4.6894267999275652E-2</c:v>
                </c:pt>
                <c:pt idx="14">
                  <c:v>4.708430255875512E-2</c:v>
                </c:pt>
                <c:pt idx="15">
                  <c:v>4.7344935296742587E-2</c:v>
                </c:pt>
                <c:pt idx="16">
                  <c:v>4.7756644613392227E-2</c:v>
                </c:pt>
                <c:pt idx="17">
                  <c:v>4.8317931442618499E-2</c:v>
                </c:pt>
                <c:pt idx="18">
                  <c:v>4.9539384607215853E-2</c:v>
                </c:pt>
                <c:pt idx="19">
                  <c:v>4.9866089640127037E-2</c:v>
                </c:pt>
                <c:pt idx="20">
                  <c:v>5.1201011378002446E-2</c:v>
                </c:pt>
                <c:pt idx="21">
                  <c:v>5.1222506939995777E-2</c:v>
                </c:pt>
                <c:pt idx="22">
                  <c:v>5.1712594735009831E-2</c:v>
                </c:pt>
                <c:pt idx="23">
                  <c:v>5.2203026650596035E-2</c:v>
                </c:pt>
                <c:pt idx="24">
                  <c:v>5.2993659860817541E-2</c:v>
                </c:pt>
                <c:pt idx="25">
                  <c:v>5.4042575781706126E-2</c:v>
                </c:pt>
                <c:pt idx="26">
                  <c:v>5.7590927213928146E-2</c:v>
                </c:pt>
                <c:pt idx="27">
                  <c:v>5.9202358090304143E-2</c:v>
                </c:pt>
                <c:pt idx="28">
                  <c:v>6.0790790521971845E-2</c:v>
                </c:pt>
                <c:pt idx="29">
                  <c:v>6.4478060293959777E-2</c:v>
                </c:pt>
                <c:pt idx="30">
                  <c:v>6.9225646966531953E-2</c:v>
                </c:pt>
                <c:pt idx="31">
                  <c:v>9.0557068845804653E-2</c:v>
                </c:pt>
              </c:numCache>
            </c:numRef>
          </c:val>
          <c:extLst>
            <c:ext xmlns:c16="http://schemas.microsoft.com/office/drawing/2014/chart" uri="{C3380CC4-5D6E-409C-BE32-E72D297353CC}">
              <c16:uniqueId val="{00000018-D357-4AD1-B851-AF99ACDEBA92}"/>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'F51'!$B$40</c:f>
              <c:strCache>
                <c:ptCount val="1"/>
                <c:pt idx="0">
                  <c:v>Nacional</c:v>
                </c:pt>
              </c:strCache>
            </c:strRef>
          </c:tx>
          <c:spPr>
            <a:ln w="57150">
              <a:solidFill>
                <a:srgbClr val="FF6C37"/>
              </a:solidFill>
              <a:prstDash val="sysDot"/>
            </a:ln>
          </c:spPr>
          <c:marker>
            <c:symbol val="none"/>
          </c:marker>
          <c:dLbls>
            <c:dLbl>
              <c:idx val="0"/>
              <c:layout>
                <c:manualLayout>
                  <c:x val="-5.931649831649824E-2"/>
                  <c:y val="0.36371016211941476"/>
                </c:manualLayout>
              </c:layou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9-D357-4AD1-B851-AF99ACDEBA92}"/>
                </c:ext>
              </c:extLst>
            </c:dLbl>
            <c:dLbl>
              <c:idx val="1"/>
              <c:delete val="1"/>
              <c:extLst>
                <c:ext xmlns:c15="http://schemas.microsoft.com/office/drawing/2012/chart" uri="{CE6537A1-D6FC-4f65-9D91-7224C49458BB}"/>
                <c:ext xmlns:c16="http://schemas.microsoft.com/office/drawing/2014/chart" uri="{C3380CC4-5D6E-409C-BE32-E72D297353CC}">
                  <c16:uniqueId val="{0000001A-D357-4AD1-B851-AF99ACDEBA92}"/>
                </c:ext>
              </c:extLst>
            </c:dLbl>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'F51'!$D$40:$D$41</c:f>
              <c:numCache>
                <c:formatCode>0.00%</c:formatCode>
                <c:ptCount val="2"/>
                <c:pt idx="0">
                  <c:v>4.7100000000000003E-2</c:v>
                </c:pt>
                <c:pt idx="1">
                  <c:v>4.7100000000000003E-2</c:v>
                </c:pt>
              </c:numCache>
            </c:numRef>
          </c:xVal>
          <c:yVal>
            <c:numRef>
              <c:f>'F51'!$C$40:$C$41</c:f>
              <c:numCache>
                <c:formatCode>General</c:formatCode>
                <c:ptCount val="2"/>
                <c:pt idx="0">
                  <c:v>1</c:v>
                </c:pt>
                <c:pt idx="1">
                  <c:v>0</c:v>
                </c:pt>
              </c:numCache>
            </c:numRef>
          </c:yVal>
          <c:smooth val="0"/>
          <c:extLst>
            <c:ext xmlns:c16="http://schemas.microsoft.com/office/drawing/2014/chart" uri="{C3380CC4-5D6E-409C-BE32-E72D297353CC}">
              <c16:uniqueId val="{0000001B-D357-4AD1-B851-AF99ACDEBA92}"/>
            </c:ext>
          </c:extLst>
        </c:ser>
        <c:dLbls>
          <c:showLegendKey val="0"/>
          <c:showVal val="0"/>
          <c:showCatName val="0"/>
          <c:showSerName val="0"/>
          <c:showPercent val="0"/>
          <c:showBubbleSize val="0"/>
        </c:dLbls>
        <c:axId val="454604320"/>
        <c:axId val="454608912"/>
      </c:scatterChart>
      <c:valAx>
        <c:axId val="403253368"/>
        <c:scaling>
          <c:orientation val="minMax"/>
          <c:max val="9.5000000000000029E-2"/>
          <c:min val="0"/>
        </c:scaling>
        <c:delete val="0"/>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54608912"/>
        <c:scaling>
          <c:orientation val="minMax"/>
          <c:max val="1"/>
        </c:scaling>
        <c:delete val="1"/>
        <c:axPos val="l"/>
        <c:numFmt formatCode="General" sourceLinked="1"/>
        <c:majorTickMark val="out"/>
        <c:minorTickMark val="none"/>
        <c:tickLblPos val="nextTo"/>
        <c:crossAx val="454604320"/>
        <c:crosses val="autoZero"/>
        <c:crossBetween val="midCat"/>
      </c:valAx>
      <c:valAx>
        <c:axId val="454604320"/>
        <c:scaling>
          <c:orientation val="minMax"/>
        </c:scaling>
        <c:delete val="1"/>
        <c:axPos val="b"/>
        <c:numFmt formatCode="0.00%" sourceLinked="1"/>
        <c:majorTickMark val="out"/>
        <c:minorTickMark val="none"/>
        <c:tickLblPos val="nextTo"/>
        <c:crossAx val="45460891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ED6F-49A5-8DDC-CBF3634965CA}"/>
              </c:ext>
            </c:extLst>
          </c:dPt>
          <c:dPt>
            <c:idx val="1"/>
            <c:invertIfNegative val="0"/>
            <c:bubble3D val="0"/>
            <c:extLst>
              <c:ext xmlns:c16="http://schemas.microsoft.com/office/drawing/2014/chart" uri="{C3380CC4-5D6E-409C-BE32-E72D297353CC}">
                <c16:uniqueId val="{00000001-ED6F-49A5-8DDC-CBF3634965CA}"/>
              </c:ext>
            </c:extLst>
          </c:dPt>
          <c:dPt>
            <c:idx val="2"/>
            <c:invertIfNegative val="0"/>
            <c:bubble3D val="0"/>
            <c:extLst>
              <c:ext xmlns:c16="http://schemas.microsoft.com/office/drawing/2014/chart" uri="{C3380CC4-5D6E-409C-BE32-E72D297353CC}">
                <c16:uniqueId val="{00000002-ED6F-49A5-8DDC-CBF3634965CA}"/>
              </c:ext>
            </c:extLst>
          </c:dPt>
          <c:dPt>
            <c:idx val="3"/>
            <c:invertIfNegative val="0"/>
            <c:bubble3D val="0"/>
            <c:extLst>
              <c:ext xmlns:c16="http://schemas.microsoft.com/office/drawing/2014/chart" uri="{C3380CC4-5D6E-409C-BE32-E72D297353CC}">
                <c16:uniqueId val="{00000003-ED6F-49A5-8DDC-CBF3634965CA}"/>
              </c:ext>
            </c:extLst>
          </c:dPt>
          <c:dPt>
            <c:idx val="4"/>
            <c:invertIfNegative val="0"/>
            <c:bubble3D val="0"/>
            <c:extLst>
              <c:ext xmlns:c16="http://schemas.microsoft.com/office/drawing/2014/chart" uri="{C3380CC4-5D6E-409C-BE32-E72D297353CC}">
                <c16:uniqueId val="{00000004-ED6F-49A5-8DDC-CBF3634965CA}"/>
              </c:ext>
            </c:extLst>
          </c:dPt>
          <c:dPt>
            <c:idx val="5"/>
            <c:invertIfNegative val="0"/>
            <c:bubble3D val="0"/>
            <c:extLst>
              <c:ext xmlns:c16="http://schemas.microsoft.com/office/drawing/2014/chart" uri="{C3380CC4-5D6E-409C-BE32-E72D297353CC}">
                <c16:uniqueId val="{00000005-ED6F-49A5-8DDC-CBF3634965CA}"/>
              </c:ext>
            </c:extLst>
          </c:dPt>
          <c:dPt>
            <c:idx val="7"/>
            <c:invertIfNegative val="0"/>
            <c:bubble3D val="0"/>
            <c:extLst>
              <c:ext xmlns:c16="http://schemas.microsoft.com/office/drawing/2014/chart" uri="{C3380CC4-5D6E-409C-BE32-E72D297353CC}">
                <c16:uniqueId val="{00000006-ED6F-49A5-8DDC-CBF3634965CA}"/>
              </c:ext>
            </c:extLst>
          </c:dPt>
          <c:dPt>
            <c:idx val="8"/>
            <c:invertIfNegative val="0"/>
            <c:bubble3D val="0"/>
            <c:extLst>
              <c:ext xmlns:c16="http://schemas.microsoft.com/office/drawing/2014/chart" uri="{C3380CC4-5D6E-409C-BE32-E72D297353CC}">
                <c16:uniqueId val="{00000007-ED6F-49A5-8DDC-CBF3634965CA}"/>
              </c:ext>
            </c:extLst>
          </c:dPt>
          <c:dPt>
            <c:idx val="9"/>
            <c:invertIfNegative val="0"/>
            <c:bubble3D val="0"/>
            <c:extLst>
              <c:ext xmlns:c16="http://schemas.microsoft.com/office/drawing/2014/chart" uri="{C3380CC4-5D6E-409C-BE32-E72D297353CC}">
                <c16:uniqueId val="{00000008-ED6F-49A5-8DDC-CBF3634965CA}"/>
              </c:ext>
            </c:extLst>
          </c:dPt>
          <c:dPt>
            <c:idx val="10"/>
            <c:invertIfNegative val="0"/>
            <c:bubble3D val="0"/>
            <c:extLst>
              <c:ext xmlns:c16="http://schemas.microsoft.com/office/drawing/2014/chart" uri="{C3380CC4-5D6E-409C-BE32-E72D297353CC}">
                <c16:uniqueId val="{00000009-ED6F-49A5-8DDC-CBF3634965CA}"/>
              </c:ext>
            </c:extLst>
          </c:dPt>
          <c:dPt>
            <c:idx val="11"/>
            <c:invertIfNegative val="0"/>
            <c:bubble3D val="0"/>
            <c:extLst>
              <c:ext xmlns:c16="http://schemas.microsoft.com/office/drawing/2014/chart" uri="{C3380CC4-5D6E-409C-BE32-E72D297353CC}">
                <c16:uniqueId val="{0000000A-ED6F-49A5-8DDC-CBF3634965CA}"/>
              </c:ext>
            </c:extLst>
          </c:dPt>
          <c:dPt>
            <c:idx val="12"/>
            <c:invertIfNegative val="0"/>
            <c:bubble3D val="0"/>
            <c:extLst>
              <c:ext xmlns:c16="http://schemas.microsoft.com/office/drawing/2014/chart" uri="{C3380CC4-5D6E-409C-BE32-E72D297353CC}">
                <c16:uniqueId val="{0000000B-ED6F-49A5-8DDC-CBF3634965CA}"/>
              </c:ext>
            </c:extLst>
          </c:dPt>
          <c:dPt>
            <c:idx val="14"/>
            <c:invertIfNegative val="0"/>
            <c:bubble3D val="0"/>
            <c:extLst>
              <c:ext xmlns:c16="http://schemas.microsoft.com/office/drawing/2014/chart" uri="{C3380CC4-5D6E-409C-BE32-E72D297353CC}">
                <c16:uniqueId val="{0000000C-ED6F-49A5-8DDC-CBF3634965CA}"/>
              </c:ext>
            </c:extLst>
          </c:dPt>
          <c:dPt>
            <c:idx val="15"/>
            <c:invertIfNegative val="0"/>
            <c:bubble3D val="0"/>
            <c:extLst>
              <c:ext xmlns:c16="http://schemas.microsoft.com/office/drawing/2014/chart" uri="{C3380CC4-5D6E-409C-BE32-E72D297353CC}">
                <c16:uniqueId val="{0000000D-ED6F-49A5-8DDC-CBF3634965CA}"/>
              </c:ext>
            </c:extLst>
          </c:dPt>
          <c:dPt>
            <c:idx val="16"/>
            <c:invertIfNegative val="0"/>
            <c:bubble3D val="0"/>
            <c:extLst>
              <c:ext xmlns:c16="http://schemas.microsoft.com/office/drawing/2014/chart" uri="{C3380CC4-5D6E-409C-BE32-E72D297353CC}">
                <c16:uniqueId val="{0000000E-ED6F-49A5-8DDC-CBF3634965CA}"/>
              </c:ext>
            </c:extLst>
          </c:dPt>
          <c:dPt>
            <c:idx val="17"/>
            <c:invertIfNegative val="0"/>
            <c:bubble3D val="0"/>
            <c:spPr>
              <a:solidFill>
                <a:srgbClr val="FBBB27"/>
              </a:solidFill>
              <a:ln>
                <a:noFill/>
              </a:ln>
              <a:effectLst/>
            </c:spPr>
            <c:extLst>
              <c:ext xmlns:c16="http://schemas.microsoft.com/office/drawing/2014/chart" uri="{C3380CC4-5D6E-409C-BE32-E72D297353CC}">
                <c16:uniqueId val="{00000010-ED6F-49A5-8DDC-CBF3634965CA}"/>
              </c:ext>
            </c:extLst>
          </c:dPt>
          <c:dPt>
            <c:idx val="18"/>
            <c:invertIfNegative val="0"/>
            <c:bubble3D val="0"/>
            <c:extLst>
              <c:ext xmlns:c16="http://schemas.microsoft.com/office/drawing/2014/chart" uri="{C3380CC4-5D6E-409C-BE32-E72D297353CC}">
                <c16:uniqueId val="{00000011-ED6F-49A5-8DDC-CBF3634965CA}"/>
              </c:ext>
            </c:extLst>
          </c:dPt>
          <c:dPt>
            <c:idx val="19"/>
            <c:invertIfNegative val="0"/>
            <c:bubble3D val="0"/>
            <c:extLst>
              <c:ext xmlns:c16="http://schemas.microsoft.com/office/drawing/2014/chart" uri="{C3380CC4-5D6E-409C-BE32-E72D297353CC}">
                <c16:uniqueId val="{00000012-ED6F-49A5-8DDC-CBF3634965CA}"/>
              </c:ext>
            </c:extLst>
          </c:dPt>
          <c:dPt>
            <c:idx val="20"/>
            <c:invertIfNegative val="0"/>
            <c:bubble3D val="0"/>
            <c:extLst>
              <c:ext xmlns:c16="http://schemas.microsoft.com/office/drawing/2014/chart" uri="{C3380CC4-5D6E-409C-BE32-E72D297353CC}">
                <c16:uniqueId val="{00000013-ED6F-49A5-8DDC-CBF3634965CA}"/>
              </c:ext>
            </c:extLst>
          </c:dPt>
          <c:dPt>
            <c:idx val="21"/>
            <c:invertIfNegative val="0"/>
            <c:bubble3D val="0"/>
            <c:extLst>
              <c:ext xmlns:c16="http://schemas.microsoft.com/office/drawing/2014/chart" uri="{C3380CC4-5D6E-409C-BE32-E72D297353CC}">
                <c16:uniqueId val="{00000014-ED6F-49A5-8DDC-CBF3634965CA}"/>
              </c:ext>
            </c:extLst>
          </c:dPt>
          <c:dPt>
            <c:idx val="23"/>
            <c:invertIfNegative val="0"/>
            <c:bubble3D val="0"/>
            <c:extLst>
              <c:ext xmlns:c16="http://schemas.microsoft.com/office/drawing/2014/chart" uri="{C3380CC4-5D6E-409C-BE32-E72D297353CC}">
                <c16:uniqueId val="{00000015-ED6F-49A5-8DDC-CBF3634965CA}"/>
              </c:ext>
            </c:extLst>
          </c:dPt>
          <c:dPt>
            <c:idx val="25"/>
            <c:invertIfNegative val="0"/>
            <c:bubble3D val="0"/>
            <c:extLst>
              <c:ext xmlns:c16="http://schemas.microsoft.com/office/drawing/2014/chart" uri="{C3380CC4-5D6E-409C-BE32-E72D297353CC}">
                <c16:uniqueId val="{00000016-ED6F-49A5-8DDC-CBF3634965CA}"/>
              </c:ext>
            </c:extLst>
          </c:dPt>
          <c:dPt>
            <c:idx val="27"/>
            <c:invertIfNegative val="0"/>
            <c:bubble3D val="0"/>
            <c:extLst>
              <c:ext xmlns:c16="http://schemas.microsoft.com/office/drawing/2014/chart" uri="{C3380CC4-5D6E-409C-BE32-E72D297353CC}">
                <c16:uniqueId val="{00000017-ED6F-49A5-8DDC-CBF3634965CA}"/>
              </c:ext>
            </c:extLst>
          </c:dPt>
          <c:dPt>
            <c:idx val="28"/>
            <c:invertIfNegative val="0"/>
            <c:bubble3D val="0"/>
            <c:extLst>
              <c:ext xmlns:c16="http://schemas.microsoft.com/office/drawing/2014/chart" uri="{C3380CC4-5D6E-409C-BE32-E72D297353CC}">
                <c16:uniqueId val="{00000018-ED6F-49A5-8DDC-CBF3634965CA}"/>
              </c:ext>
            </c:extLst>
          </c:dPt>
          <c:dPt>
            <c:idx val="30"/>
            <c:invertIfNegative val="0"/>
            <c:bubble3D val="0"/>
            <c:extLst>
              <c:ext xmlns:c16="http://schemas.microsoft.com/office/drawing/2014/chart" uri="{C3380CC4-5D6E-409C-BE32-E72D297353CC}">
                <c16:uniqueId val="{00000019-ED6F-49A5-8DDC-CBF3634965CA}"/>
              </c:ext>
            </c:extLst>
          </c:dPt>
          <c:dPt>
            <c:idx val="31"/>
            <c:invertIfNegative val="0"/>
            <c:bubble3D val="0"/>
            <c:extLst>
              <c:ext xmlns:c16="http://schemas.microsoft.com/office/drawing/2014/chart" uri="{C3380CC4-5D6E-409C-BE32-E72D297353CC}">
                <c16:uniqueId val="{0000001A-ED6F-49A5-8DDC-CBF3634965CA}"/>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'F52'!$B$7:$B$38</c:f>
              <c:strCache>
                <c:ptCount val="32"/>
                <c:pt idx="0">
                  <c:v>Tabasco</c:v>
                </c:pt>
                <c:pt idx="1">
                  <c:v>Tlaxcala</c:v>
                </c:pt>
                <c:pt idx="2">
                  <c:v>Guanajuato</c:v>
                </c:pt>
                <c:pt idx="3">
                  <c:v>Baja California Sur</c:v>
                </c:pt>
                <c:pt idx="4">
                  <c:v>Sinaloa</c:v>
                </c:pt>
                <c:pt idx="5">
                  <c:v>Morelos</c:v>
                </c:pt>
                <c:pt idx="6">
                  <c:v>Nayarit</c:v>
                </c:pt>
                <c:pt idx="7">
                  <c:v>Sonora</c:v>
                </c:pt>
                <c:pt idx="8">
                  <c:v>Puebla</c:v>
                </c:pt>
                <c:pt idx="9">
                  <c:v>Ciudad de México</c:v>
                </c:pt>
                <c:pt idx="10">
                  <c:v>Hidalgo</c:v>
                </c:pt>
                <c:pt idx="11">
                  <c:v>Yucatán</c:v>
                </c:pt>
                <c:pt idx="12">
                  <c:v>Quintana Roo</c:v>
                </c:pt>
                <c:pt idx="13">
                  <c:v>Estado de México</c:v>
                </c:pt>
                <c:pt idx="14">
                  <c:v>Oaxaca</c:v>
                </c:pt>
                <c:pt idx="15">
                  <c:v>Chihuahua</c:v>
                </c:pt>
                <c:pt idx="16">
                  <c:v>Chiapas</c:v>
                </c:pt>
                <c:pt idx="17">
                  <c:v>Jalisco</c:v>
                </c:pt>
                <c:pt idx="18">
                  <c:v>Tamaulipas</c:v>
                </c:pt>
                <c:pt idx="19">
                  <c:v>Zacatecas</c:v>
                </c:pt>
                <c:pt idx="20">
                  <c:v>Veracruz</c:v>
                </c:pt>
                <c:pt idx="21">
                  <c:v>Coahuila</c:v>
                </c:pt>
                <c:pt idx="22">
                  <c:v>Querétaro</c:v>
                </c:pt>
                <c:pt idx="23">
                  <c:v>Durango</c:v>
                </c:pt>
                <c:pt idx="24">
                  <c:v>Nuevo León</c:v>
                </c:pt>
                <c:pt idx="25">
                  <c:v>Campeche</c:v>
                </c:pt>
                <c:pt idx="26">
                  <c:v>Baja California</c:v>
                </c:pt>
                <c:pt idx="27">
                  <c:v>Colima</c:v>
                </c:pt>
                <c:pt idx="28">
                  <c:v>Aguascalientes</c:v>
                </c:pt>
                <c:pt idx="29">
                  <c:v>Michoacán</c:v>
                </c:pt>
                <c:pt idx="30">
                  <c:v>San Luis Potosí</c:v>
                </c:pt>
                <c:pt idx="31">
                  <c:v>Guerrero</c:v>
                </c:pt>
              </c:strCache>
            </c:strRef>
          </c:cat>
          <c:val>
            <c:numRef>
              <c:f>'F52'!$C$7:$C$38</c:f>
              <c:numCache>
                <c:formatCode>0.00%</c:formatCode>
                <c:ptCount val="32"/>
                <c:pt idx="0">
                  <c:v>6.6022177546019953E-2</c:v>
                </c:pt>
                <c:pt idx="1">
                  <c:v>7.2907668962297181E-2</c:v>
                </c:pt>
                <c:pt idx="2">
                  <c:v>8.5823890083785451E-2</c:v>
                </c:pt>
                <c:pt idx="3">
                  <c:v>9.1292653341068439E-2</c:v>
                </c:pt>
                <c:pt idx="4">
                  <c:v>9.2963504593234172E-2</c:v>
                </c:pt>
                <c:pt idx="5">
                  <c:v>9.4203649524477698E-2</c:v>
                </c:pt>
                <c:pt idx="6">
                  <c:v>9.8143509417210867E-2</c:v>
                </c:pt>
                <c:pt idx="7">
                  <c:v>9.894196807971492E-2</c:v>
                </c:pt>
                <c:pt idx="8">
                  <c:v>9.9654492790629171E-2</c:v>
                </c:pt>
                <c:pt idx="9">
                  <c:v>0.10386386057218021</c:v>
                </c:pt>
                <c:pt idx="10">
                  <c:v>0.10420264372507765</c:v>
                </c:pt>
                <c:pt idx="11">
                  <c:v>0.10956361684178237</c:v>
                </c:pt>
                <c:pt idx="12">
                  <c:v>0.10979794753351838</c:v>
                </c:pt>
                <c:pt idx="13">
                  <c:v>0.1106052138466089</c:v>
                </c:pt>
                <c:pt idx="14">
                  <c:v>0.11161154788808592</c:v>
                </c:pt>
                <c:pt idx="15">
                  <c:v>0.11264958955592909</c:v>
                </c:pt>
                <c:pt idx="16">
                  <c:v>0.11318050441461779</c:v>
                </c:pt>
                <c:pt idx="17">
                  <c:v>0.11461754674077813</c:v>
                </c:pt>
                <c:pt idx="18">
                  <c:v>0.11506890282773108</c:v>
                </c:pt>
                <c:pt idx="19">
                  <c:v>0.11589597857739539</c:v>
                </c:pt>
                <c:pt idx="20">
                  <c:v>0.11666195419477322</c:v>
                </c:pt>
                <c:pt idx="21">
                  <c:v>0.1169590199397329</c:v>
                </c:pt>
                <c:pt idx="22">
                  <c:v>0.11745719669042348</c:v>
                </c:pt>
                <c:pt idx="23">
                  <c:v>0.11831696959975675</c:v>
                </c:pt>
                <c:pt idx="24">
                  <c:v>0.11897467809104385</c:v>
                </c:pt>
                <c:pt idx="25">
                  <c:v>0.12468799358392056</c:v>
                </c:pt>
                <c:pt idx="26">
                  <c:v>0.12705718809128469</c:v>
                </c:pt>
                <c:pt idx="27">
                  <c:v>0.13097572010254865</c:v>
                </c:pt>
                <c:pt idx="28">
                  <c:v>0.132972128745552</c:v>
                </c:pt>
                <c:pt idx="29">
                  <c:v>0.13545714134230133</c:v>
                </c:pt>
                <c:pt idx="30">
                  <c:v>0.13608465279612156</c:v>
                </c:pt>
                <c:pt idx="31">
                  <c:v>0.14155813633085068</c:v>
                </c:pt>
              </c:numCache>
            </c:numRef>
          </c:val>
          <c:extLst>
            <c:ext xmlns:c16="http://schemas.microsoft.com/office/drawing/2014/chart" uri="{C3380CC4-5D6E-409C-BE32-E72D297353CC}">
              <c16:uniqueId val="{0000001B-ED6F-49A5-8DDC-CBF3634965CA}"/>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'F52'!$B$40</c:f>
              <c:strCache>
                <c:ptCount val="1"/>
                <c:pt idx="0">
                  <c:v>Nacional</c:v>
                </c:pt>
              </c:strCache>
            </c:strRef>
          </c:tx>
          <c:spPr>
            <a:ln w="57150">
              <a:solidFill>
                <a:srgbClr val="FF6C37"/>
              </a:solidFill>
              <a:prstDash val="sysDot"/>
            </a:ln>
          </c:spPr>
          <c:marker>
            <c:symbol val="none"/>
          </c:marker>
          <c:dPt>
            <c:idx val="0"/>
            <c:bubble3D val="0"/>
            <c:extLst>
              <c:ext xmlns:c16="http://schemas.microsoft.com/office/drawing/2014/chart" uri="{C3380CC4-5D6E-409C-BE32-E72D297353CC}">
                <c16:uniqueId val="{0000001C-ED6F-49A5-8DDC-CBF3634965CA}"/>
              </c:ext>
            </c:extLst>
          </c:dPt>
          <c:dLbls>
            <c:dLbl>
              <c:idx val="0"/>
              <c:layout>
                <c:manualLayout>
                  <c:x val="-5.8617003367003366E-2"/>
                  <c:y val="0.2333301851823642"/>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C-ED6F-49A5-8DDC-CBF3634965CA}"/>
                </c:ext>
              </c:extLst>
            </c:dLbl>
            <c:dLbl>
              <c:idx val="1"/>
              <c:delete val="1"/>
              <c:extLst>
                <c:ext xmlns:c15="http://schemas.microsoft.com/office/drawing/2012/chart" uri="{CE6537A1-D6FC-4f65-9D91-7224C49458BB}"/>
                <c:ext xmlns:c16="http://schemas.microsoft.com/office/drawing/2014/chart" uri="{C3380CC4-5D6E-409C-BE32-E72D297353CC}">
                  <c16:uniqueId val="{0000001D-ED6F-49A5-8DDC-CBF3634965CA}"/>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'F52'!$D$40:$D$41</c:f>
              <c:numCache>
                <c:formatCode>0.00%</c:formatCode>
                <c:ptCount val="2"/>
                <c:pt idx="0">
                  <c:v>0.10949999999999999</c:v>
                </c:pt>
                <c:pt idx="1">
                  <c:v>0.10949999999999999</c:v>
                </c:pt>
              </c:numCache>
            </c:numRef>
          </c:xVal>
          <c:yVal>
            <c:numRef>
              <c:f>'F52'!$C$40:$C$41</c:f>
              <c:numCache>
                <c:formatCode>General</c:formatCode>
                <c:ptCount val="2"/>
                <c:pt idx="0">
                  <c:v>1</c:v>
                </c:pt>
                <c:pt idx="1">
                  <c:v>0</c:v>
                </c:pt>
              </c:numCache>
            </c:numRef>
          </c:yVal>
          <c:smooth val="0"/>
          <c:extLst>
            <c:ext xmlns:c16="http://schemas.microsoft.com/office/drawing/2014/chart" uri="{C3380CC4-5D6E-409C-BE32-E72D297353CC}">
              <c16:uniqueId val="{0000001E-ED6F-49A5-8DDC-CBF3634965CA}"/>
            </c:ext>
          </c:extLst>
        </c:ser>
        <c:dLbls>
          <c:showLegendKey val="0"/>
          <c:showVal val="0"/>
          <c:showCatName val="0"/>
          <c:showSerName val="0"/>
          <c:showPercent val="0"/>
          <c:showBubbleSize val="0"/>
        </c:dLbls>
        <c:axId val="448630488"/>
        <c:axId val="448631472"/>
      </c:scatterChart>
      <c:valAx>
        <c:axId val="403253368"/>
        <c:scaling>
          <c:orientation val="minMax"/>
        </c:scaling>
        <c:delete val="0"/>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48631472"/>
        <c:scaling>
          <c:orientation val="minMax"/>
          <c:max val="1"/>
        </c:scaling>
        <c:delete val="1"/>
        <c:axPos val="l"/>
        <c:numFmt formatCode="General" sourceLinked="1"/>
        <c:majorTickMark val="out"/>
        <c:minorTickMark val="none"/>
        <c:tickLblPos val="nextTo"/>
        <c:crossAx val="448630488"/>
        <c:crosses val="autoZero"/>
        <c:crossBetween val="midCat"/>
      </c:valAx>
      <c:valAx>
        <c:axId val="448630488"/>
        <c:scaling>
          <c:orientation val="minMax"/>
        </c:scaling>
        <c:delete val="1"/>
        <c:axPos val="b"/>
        <c:numFmt formatCode="0.00%" sourceLinked="1"/>
        <c:majorTickMark val="out"/>
        <c:minorTickMark val="none"/>
        <c:tickLblPos val="nextTo"/>
        <c:crossAx val="44863147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'F53'!$B$6:$B$7</c:f>
              <c:strCache>
                <c:ptCount val="2"/>
                <c:pt idx="0">
                  <c:v>General</c:v>
                </c:pt>
                <c:pt idx="1">
                  <c:v> Jalisco</c:v>
                </c:pt>
              </c:strCache>
            </c:strRef>
          </c:tx>
          <c:spPr>
            <a:ln w="28575" cap="rnd">
              <a:solidFill>
                <a:schemeClr val="accent1"/>
              </a:solidFill>
              <a:round/>
            </a:ln>
            <a:effectLst/>
          </c:spPr>
          <c:marker>
            <c:symbol val="none"/>
          </c:marker>
          <c:dLbls>
            <c:dLbl>
              <c:idx val="95"/>
              <c:layout>
                <c:manualLayout>
                  <c:x val="-1.663254593175853E-2"/>
                  <c:y val="8.40975050532476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0CE-43BE-92D5-B81967F31213}"/>
                </c:ext>
              </c:extLst>
            </c:dLbl>
            <c:dLbl>
              <c:idx val="114"/>
              <c:layout>
                <c:manualLayout>
                  <c:x val="-1.7460115759570276E-16"/>
                  <c:y val="8.81226053639846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0CE-43BE-92D5-B81967F3121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'F53'!$A$8:$A$122</c:f>
              <c:numCache>
                <c:formatCode>m/d/yyyy</c:formatCode>
                <c:ptCount val="115"/>
                <c:pt idx="0">
                  <c:v>43296</c:v>
                </c:pt>
                <c:pt idx="1">
                  <c:v>43313</c:v>
                </c:pt>
                <c:pt idx="2">
                  <c:v>43327</c:v>
                </c:pt>
                <c:pt idx="3">
                  <c:v>43344</c:v>
                </c:pt>
                <c:pt idx="4">
                  <c:v>43358</c:v>
                </c:pt>
                <c:pt idx="5">
                  <c:v>43374</c:v>
                </c:pt>
                <c:pt idx="6">
                  <c:v>43388</c:v>
                </c:pt>
                <c:pt idx="7">
                  <c:v>43405</c:v>
                </c:pt>
                <c:pt idx="8">
                  <c:v>43419</c:v>
                </c:pt>
                <c:pt idx="9">
                  <c:v>43435</c:v>
                </c:pt>
                <c:pt idx="10">
                  <c:v>43449</c:v>
                </c:pt>
                <c:pt idx="11">
                  <c:v>43466</c:v>
                </c:pt>
                <c:pt idx="12">
                  <c:v>43480</c:v>
                </c:pt>
                <c:pt idx="13">
                  <c:v>43497</c:v>
                </c:pt>
                <c:pt idx="14">
                  <c:v>43511</c:v>
                </c:pt>
                <c:pt idx="15">
                  <c:v>43525</c:v>
                </c:pt>
                <c:pt idx="16">
                  <c:v>43539</c:v>
                </c:pt>
                <c:pt idx="17">
                  <c:v>43556</c:v>
                </c:pt>
                <c:pt idx="18">
                  <c:v>43570</c:v>
                </c:pt>
                <c:pt idx="19">
                  <c:v>43586</c:v>
                </c:pt>
                <c:pt idx="20">
                  <c:v>43600</c:v>
                </c:pt>
                <c:pt idx="21">
                  <c:v>43617</c:v>
                </c:pt>
                <c:pt idx="22">
                  <c:v>43631</c:v>
                </c:pt>
                <c:pt idx="23">
                  <c:v>43647</c:v>
                </c:pt>
                <c:pt idx="24">
                  <c:v>43661</c:v>
                </c:pt>
                <c:pt idx="25">
                  <c:v>43678</c:v>
                </c:pt>
                <c:pt idx="26">
                  <c:v>43692</c:v>
                </c:pt>
                <c:pt idx="27">
                  <c:v>43709</c:v>
                </c:pt>
                <c:pt idx="28">
                  <c:v>43723</c:v>
                </c:pt>
                <c:pt idx="29">
                  <c:v>43739</c:v>
                </c:pt>
                <c:pt idx="30">
                  <c:v>43753</c:v>
                </c:pt>
                <c:pt idx="31">
                  <c:v>43770</c:v>
                </c:pt>
                <c:pt idx="32">
                  <c:v>43784</c:v>
                </c:pt>
                <c:pt idx="33">
                  <c:v>43800</c:v>
                </c:pt>
                <c:pt idx="34">
                  <c:v>43814</c:v>
                </c:pt>
                <c:pt idx="35">
                  <c:v>43831</c:v>
                </c:pt>
                <c:pt idx="36">
                  <c:v>43845</c:v>
                </c:pt>
                <c:pt idx="37">
                  <c:v>43862</c:v>
                </c:pt>
                <c:pt idx="38">
                  <c:v>43876</c:v>
                </c:pt>
                <c:pt idx="39">
                  <c:v>43891</c:v>
                </c:pt>
                <c:pt idx="40">
                  <c:v>43905</c:v>
                </c:pt>
                <c:pt idx="41">
                  <c:v>43922</c:v>
                </c:pt>
                <c:pt idx="42">
                  <c:v>43936</c:v>
                </c:pt>
                <c:pt idx="43">
                  <c:v>43952</c:v>
                </c:pt>
                <c:pt idx="44">
                  <c:v>43966</c:v>
                </c:pt>
                <c:pt idx="45">
                  <c:v>43983</c:v>
                </c:pt>
                <c:pt idx="46">
                  <c:v>43997</c:v>
                </c:pt>
                <c:pt idx="47">
                  <c:v>44013</c:v>
                </c:pt>
                <c:pt idx="48">
                  <c:v>44027</c:v>
                </c:pt>
                <c:pt idx="49">
                  <c:v>44044</c:v>
                </c:pt>
                <c:pt idx="50">
                  <c:v>44058</c:v>
                </c:pt>
                <c:pt idx="51">
                  <c:v>44075</c:v>
                </c:pt>
                <c:pt idx="52">
                  <c:v>44089</c:v>
                </c:pt>
                <c:pt idx="53">
                  <c:v>44105</c:v>
                </c:pt>
                <c:pt idx="54">
                  <c:v>44119</c:v>
                </c:pt>
                <c:pt idx="55">
                  <c:v>44136</c:v>
                </c:pt>
                <c:pt idx="56">
                  <c:v>44150</c:v>
                </c:pt>
                <c:pt idx="57">
                  <c:v>44166</c:v>
                </c:pt>
                <c:pt idx="58">
                  <c:v>44180</c:v>
                </c:pt>
                <c:pt idx="59">
                  <c:v>44197</c:v>
                </c:pt>
                <c:pt idx="60">
                  <c:v>44211</c:v>
                </c:pt>
                <c:pt idx="61">
                  <c:v>44228</c:v>
                </c:pt>
                <c:pt idx="62">
                  <c:v>44242</c:v>
                </c:pt>
                <c:pt idx="63">
                  <c:v>44256</c:v>
                </c:pt>
                <c:pt idx="64">
                  <c:v>44270</c:v>
                </c:pt>
                <c:pt idx="65">
                  <c:v>44287</c:v>
                </c:pt>
                <c:pt idx="66">
                  <c:v>44301</c:v>
                </c:pt>
                <c:pt idx="67">
                  <c:v>44317</c:v>
                </c:pt>
                <c:pt idx="68">
                  <c:v>44331</c:v>
                </c:pt>
                <c:pt idx="69">
                  <c:v>44348</c:v>
                </c:pt>
                <c:pt idx="70">
                  <c:v>44362</c:v>
                </c:pt>
                <c:pt idx="71">
                  <c:v>44378</c:v>
                </c:pt>
                <c:pt idx="72">
                  <c:v>44392</c:v>
                </c:pt>
                <c:pt idx="73">
                  <c:v>44409</c:v>
                </c:pt>
                <c:pt idx="74">
                  <c:v>44423</c:v>
                </c:pt>
                <c:pt idx="75">
                  <c:v>44440</c:v>
                </c:pt>
                <c:pt idx="76">
                  <c:v>44454</c:v>
                </c:pt>
                <c:pt idx="77">
                  <c:v>44470</c:v>
                </c:pt>
                <c:pt idx="78">
                  <c:v>44484</c:v>
                </c:pt>
                <c:pt idx="79">
                  <c:v>44501</c:v>
                </c:pt>
                <c:pt idx="80">
                  <c:v>44515</c:v>
                </c:pt>
                <c:pt idx="81">
                  <c:v>44531</c:v>
                </c:pt>
                <c:pt idx="82">
                  <c:v>44545</c:v>
                </c:pt>
                <c:pt idx="83">
                  <c:v>44562</c:v>
                </c:pt>
                <c:pt idx="84">
                  <c:v>44576</c:v>
                </c:pt>
                <c:pt idx="85">
                  <c:v>44593</c:v>
                </c:pt>
                <c:pt idx="86">
                  <c:v>44607</c:v>
                </c:pt>
                <c:pt idx="87">
                  <c:v>44621</c:v>
                </c:pt>
                <c:pt idx="88">
                  <c:v>44635</c:v>
                </c:pt>
                <c:pt idx="89">
                  <c:v>44652</c:v>
                </c:pt>
                <c:pt idx="90">
                  <c:v>44666</c:v>
                </c:pt>
                <c:pt idx="91">
                  <c:v>44682</c:v>
                </c:pt>
                <c:pt idx="92">
                  <c:v>44696</c:v>
                </c:pt>
                <c:pt idx="93">
                  <c:v>44713</c:v>
                </c:pt>
                <c:pt idx="94">
                  <c:v>44727</c:v>
                </c:pt>
                <c:pt idx="95">
                  <c:v>44743</c:v>
                </c:pt>
                <c:pt idx="96">
                  <c:v>44757</c:v>
                </c:pt>
                <c:pt idx="97">
                  <c:v>44774</c:v>
                </c:pt>
                <c:pt idx="98">
                  <c:v>44788</c:v>
                </c:pt>
                <c:pt idx="99">
                  <c:v>44805</c:v>
                </c:pt>
                <c:pt idx="100">
                  <c:v>44819</c:v>
                </c:pt>
                <c:pt idx="101">
                  <c:v>44835</c:v>
                </c:pt>
                <c:pt idx="102">
                  <c:v>44849</c:v>
                </c:pt>
                <c:pt idx="103">
                  <c:v>44866</c:v>
                </c:pt>
                <c:pt idx="104">
                  <c:v>44880</c:v>
                </c:pt>
                <c:pt idx="105">
                  <c:v>44896</c:v>
                </c:pt>
                <c:pt idx="106">
                  <c:v>44910</c:v>
                </c:pt>
                <c:pt idx="107">
                  <c:v>44927</c:v>
                </c:pt>
                <c:pt idx="108">
                  <c:v>44941</c:v>
                </c:pt>
                <c:pt idx="109">
                  <c:v>44958</c:v>
                </c:pt>
                <c:pt idx="110">
                  <c:v>44972</c:v>
                </c:pt>
                <c:pt idx="111">
                  <c:v>44986</c:v>
                </c:pt>
                <c:pt idx="112">
                  <c:v>45000</c:v>
                </c:pt>
                <c:pt idx="113">
                  <c:v>45017</c:v>
                </c:pt>
                <c:pt idx="114">
                  <c:v>45031</c:v>
                </c:pt>
              </c:numCache>
            </c:numRef>
          </c:cat>
          <c:val>
            <c:numRef>
              <c:f>'F53'!$B$8:$B$122</c:f>
              <c:numCache>
                <c:formatCode>0.0%</c:formatCode>
                <c:ptCount val="115"/>
                <c:pt idx="24">
                  <c:v>4.0189999999999948E-2</c:v>
                </c:pt>
                <c:pt idx="25">
                  <c:v>3.6600929230891754E-2</c:v>
                </c:pt>
                <c:pt idx="26">
                  <c:v>3.5109175516048197E-2</c:v>
                </c:pt>
                <c:pt idx="27">
                  <c:v>3.1027955881041347E-2</c:v>
                </c:pt>
                <c:pt idx="28">
                  <c:v>3.1847763733111822E-2</c:v>
                </c:pt>
                <c:pt idx="29">
                  <c:v>3.2468751543896168E-2</c:v>
                </c:pt>
                <c:pt idx="30">
                  <c:v>3.4698695218434938E-2</c:v>
                </c:pt>
                <c:pt idx="31">
                  <c:v>3.3573046990444277E-2</c:v>
                </c:pt>
                <c:pt idx="32">
                  <c:v>3.3272337327588053E-2</c:v>
                </c:pt>
                <c:pt idx="33">
                  <c:v>3.1591808806998634E-2</c:v>
                </c:pt>
                <c:pt idx="34">
                  <c:v>3.6688257601740437E-2</c:v>
                </c:pt>
                <c:pt idx="35">
                  <c:v>3.7604661411154039E-2</c:v>
                </c:pt>
                <c:pt idx="36">
                  <c:v>3.5860976373024656E-2</c:v>
                </c:pt>
                <c:pt idx="37">
                  <c:v>3.8003264683745819E-2</c:v>
                </c:pt>
                <c:pt idx="38">
                  <c:v>3.5756365937971823E-2</c:v>
                </c:pt>
                <c:pt idx="39">
                  <c:v>3.2625542467451973E-2</c:v>
                </c:pt>
                <c:pt idx="40">
                  <c:v>2.5983458908752866E-2</c:v>
                </c:pt>
                <c:pt idx="41">
                  <c:v>1.8256204407734788E-2</c:v>
                </c:pt>
                <c:pt idx="42">
                  <c:v>1.6436745042465839E-2</c:v>
                </c:pt>
                <c:pt idx="43">
                  <c:v>2.1838604333041189E-2</c:v>
                </c:pt>
                <c:pt idx="44">
                  <c:v>2.5397039419826406E-2</c:v>
                </c:pt>
                <c:pt idx="45">
                  <c:v>2.7047831651062726E-2</c:v>
                </c:pt>
                <c:pt idx="46">
                  <c:v>2.8672317743161368E-2</c:v>
                </c:pt>
                <c:pt idx="47">
                  <c:v>3.1361430150415703E-2</c:v>
                </c:pt>
                <c:pt idx="48">
                  <c:v>3.0965496688104999E-2</c:v>
                </c:pt>
                <c:pt idx="49">
                  <c:v>3.6280045013417528E-2</c:v>
                </c:pt>
                <c:pt idx="50">
                  <c:v>3.7232356416241563E-2</c:v>
                </c:pt>
                <c:pt idx="51">
                  <c:v>3.8917723952325955E-2</c:v>
                </c:pt>
                <c:pt idx="52">
                  <c:v>3.8168816977551367E-2</c:v>
                </c:pt>
                <c:pt idx="53">
                  <c:v>3.886459120881236E-2</c:v>
                </c:pt>
                <c:pt idx="54">
                  <c:v>4.0904578258047275E-2</c:v>
                </c:pt>
                <c:pt idx="55">
                  <c:v>3.5723136163479996E-2</c:v>
                </c:pt>
                <c:pt idx="56">
                  <c:v>3.4866892638153457E-2</c:v>
                </c:pt>
                <c:pt idx="57">
                  <c:v>3.4348143305191536E-2</c:v>
                </c:pt>
                <c:pt idx="58">
                  <c:v>3.3499380866408801E-2</c:v>
                </c:pt>
                <c:pt idx="59">
                  <c:v>3.8837242225473023E-2</c:v>
                </c:pt>
                <c:pt idx="60">
                  <c:v>4.5353700329484603E-2</c:v>
                </c:pt>
                <c:pt idx="61">
                  <c:v>4.3994538349263257E-2</c:v>
                </c:pt>
                <c:pt idx="62">
                  <c:v>4.5775475476416583E-2</c:v>
                </c:pt>
                <c:pt idx="63">
                  <c:v>4.8461538461538556E-2</c:v>
                </c:pt>
                <c:pt idx="64">
                  <c:v>5.706950094864105E-2</c:v>
                </c:pt>
                <c:pt idx="65">
                  <c:v>6.3793495565158009E-2</c:v>
                </c:pt>
                <c:pt idx="66">
                  <c:v>6.8306840168443461E-2</c:v>
                </c:pt>
                <c:pt idx="67">
                  <c:v>6.7735731659030574E-2</c:v>
                </c:pt>
                <c:pt idx="68">
                  <c:v>6.5540819776834347E-2</c:v>
                </c:pt>
                <c:pt idx="69">
                  <c:v>6.71457212988813E-2</c:v>
                </c:pt>
                <c:pt idx="70">
                  <c:v>6.693292677223539E-2</c:v>
                </c:pt>
                <c:pt idx="71">
                  <c:v>6.5475081075036412E-2</c:v>
                </c:pt>
                <c:pt idx="72">
                  <c:v>6.9116001491980716E-2</c:v>
                </c:pt>
                <c:pt idx="73">
                  <c:v>6.4766430606732817E-2</c:v>
                </c:pt>
                <c:pt idx="74">
                  <c:v>6.5762787208623941E-2</c:v>
                </c:pt>
                <c:pt idx="75">
                  <c:v>6.7675711682039674E-2</c:v>
                </c:pt>
                <c:pt idx="76">
                  <c:v>6.8240573180189834E-2</c:v>
                </c:pt>
                <c:pt idx="77">
                  <c:v>6.9432161544697335E-2</c:v>
                </c:pt>
                <c:pt idx="78">
                  <c:v>6.8469658201960826E-2</c:v>
                </c:pt>
                <c:pt idx="79">
                  <c:v>7.4724384812176803E-2</c:v>
                </c:pt>
                <c:pt idx="80">
                  <c:v>7.7716441254945368E-2</c:v>
                </c:pt>
                <c:pt idx="81">
                  <c:v>7.6152873710631841E-2</c:v>
                </c:pt>
                <c:pt idx="82">
                  <c:v>7.4457868790985593E-2</c:v>
                </c:pt>
                <c:pt idx="83">
                  <c:v>7.0191696193331543E-2</c:v>
                </c:pt>
                <c:pt idx="84">
                  <c:v>6.8429560992350646E-2</c:v>
                </c:pt>
                <c:pt idx="85">
                  <c:v>7.3863277620933143E-2</c:v>
                </c:pt>
                <c:pt idx="86">
                  <c:v>7.4319464921428269E-2</c:v>
                </c:pt>
                <c:pt idx="87">
                  <c:v>7.5828069359196837E-2</c:v>
                </c:pt>
                <c:pt idx="88">
                  <c:v>7.9786046594694016E-2</c:v>
                </c:pt>
                <c:pt idx="89">
                  <c:v>8.3413504364867164E-2</c:v>
                </c:pt>
                <c:pt idx="90">
                  <c:v>8.1526660629627656E-2</c:v>
                </c:pt>
                <c:pt idx="91">
                  <c:v>7.6947527348820044E-2</c:v>
                </c:pt>
                <c:pt idx="92">
                  <c:v>7.8416162755848617E-2</c:v>
                </c:pt>
                <c:pt idx="93">
                  <c:v>8.1980597866643246E-2</c:v>
                </c:pt>
                <c:pt idx="94">
                  <c:v>8.3247858752158788E-2</c:v>
                </c:pt>
                <c:pt idx="95">
                  <c:v>8.609862333164231E-2</c:v>
                </c:pt>
                <c:pt idx="96">
                  <c:v>8.3190873251229869E-2</c:v>
                </c:pt>
                <c:pt idx="97">
                  <c:v>8.5966579206583127E-2</c:v>
                </c:pt>
                <c:pt idx="98">
                  <c:v>8.4662843239485586E-2</c:v>
                </c:pt>
                <c:pt idx="99">
                  <c:v>8.5083705937402554E-2</c:v>
                </c:pt>
                <c:pt idx="100">
                  <c:v>8.4633402190165796E-2</c:v>
                </c:pt>
                <c:pt idx="101">
                  <c:v>8.3849460327851899E-2</c:v>
                </c:pt>
                <c:pt idx="102">
                  <c:v>8.3823289587749983E-2</c:v>
                </c:pt>
                <c:pt idx="103">
                  <c:v>8.4436490675252163E-2</c:v>
                </c:pt>
                <c:pt idx="104">
                  <c:v>7.6764813850448643E-2</c:v>
                </c:pt>
                <c:pt idx="105">
                  <c:v>8.0698020855501262E-2</c:v>
                </c:pt>
                <c:pt idx="106">
                  <c:v>8.1172645090995754E-2</c:v>
                </c:pt>
                <c:pt idx="107">
                  <c:v>8.3916262012292409E-2</c:v>
                </c:pt>
                <c:pt idx="108">
                  <c:v>8.3809507708953124E-2</c:v>
                </c:pt>
                <c:pt idx="109">
                  <c:v>8.1314675446848561E-2</c:v>
                </c:pt>
                <c:pt idx="110">
                  <c:v>7.8441545400534052E-2</c:v>
                </c:pt>
                <c:pt idx="111">
                  <c:v>7.3859997837676161E-2</c:v>
                </c:pt>
                <c:pt idx="112">
                  <c:v>6.8937000711202456E-2</c:v>
                </c:pt>
                <c:pt idx="113">
                  <c:v>6.3951193843320375E-2</c:v>
                </c:pt>
                <c:pt idx="114">
                  <c:v>6.3503008512489467E-2</c:v>
                </c:pt>
              </c:numCache>
            </c:numRef>
          </c:val>
          <c:smooth val="0"/>
          <c:extLst>
            <c:ext xmlns:c16="http://schemas.microsoft.com/office/drawing/2014/chart" uri="{C3380CC4-5D6E-409C-BE32-E72D297353CC}">
              <c16:uniqueId val="{00000002-20CE-43BE-92D5-B81967F31213}"/>
            </c:ext>
          </c:extLst>
        </c:ser>
        <c:ser>
          <c:idx val="1"/>
          <c:order val="1"/>
          <c:tx>
            <c:strRef>
              <c:f>'F53'!$C$6:$C$7</c:f>
              <c:strCache>
                <c:ptCount val="2"/>
                <c:pt idx="0">
                  <c:v>General</c:v>
                </c:pt>
                <c:pt idx="1">
                  <c:v> Nacional</c:v>
                </c:pt>
              </c:strCache>
            </c:strRef>
          </c:tx>
          <c:spPr>
            <a:ln w="28575" cap="rnd">
              <a:solidFill>
                <a:srgbClr val="95682B"/>
              </a:solidFill>
              <a:round/>
            </a:ln>
            <a:effectLst/>
          </c:spPr>
          <c:marker>
            <c:symbol val="none"/>
          </c:marker>
          <c:dLbls>
            <c:dLbl>
              <c:idx val="98"/>
              <c:layout>
                <c:manualLayout>
                  <c:x val="-2.3809523809523812E-3"/>
                  <c:y val="-4.59770114942528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0CE-43BE-92D5-B81967F31213}"/>
                </c:ext>
              </c:extLst>
            </c:dLbl>
            <c:dLbl>
              <c:idx val="114"/>
              <c:layout>
                <c:manualLayout>
                  <c:x val="1.1904761904761904E-2"/>
                  <c:y val="4.59770114942528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0CE-43BE-92D5-B81967F3121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'F53'!$A$8:$A$122</c:f>
              <c:numCache>
                <c:formatCode>m/d/yyyy</c:formatCode>
                <c:ptCount val="115"/>
                <c:pt idx="0">
                  <c:v>43296</c:v>
                </c:pt>
                <c:pt idx="1">
                  <c:v>43313</c:v>
                </c:pt>
                <c:pt idx="2">
                  <c:v>43327</c:v>
                </c:pt>
                <c:pt idx="3">
                  <c:v>43344</c:v>
                </c:pt>
                <c:pt idx="4">
                  <c:v>43358</c:v>
                </c:pt>
                <c:pt idx="5">
                  <c:v>43374</c:v>
                </c:pt>
                <c:pt idx="6">
                  <c:v>43388</c:v>
                </c:pt>
                <c:pt idx="7">
                  <c:v>43405</c:v>
                </c:pt>
                <c:pt idx="8">
                  <c:v>43419</c:v>
                </c:pt>
                <c:pt idx="9">
                  <c:v>43435</c:v>
                </c:pt>
                <c:pt idx="10">
                  <c:v>43449</c:v>
                </c:pt>
                <c:pt idx="11">
                  <c:v>43466</c:v>
                </c:pt>
                <c:pt idx="12">
                  <c:v>43480</c:v>
                </c:pt>
                <c:pt idx="13">
                  <c:v>43497</c:v>
                </c:pt>
                <c:pt idx="14">
                  <c:v>43511</c:v>
                </c:pt>
                <c:pt idx="15">
                  <c:v>43525</c:v>
                </c:pt>
                <c:pt idx="16">
                  <c:v>43539</c:v>
                </c:pt>
                <c:pt idx="17">
                  <c:v>43556</c:v>
                </c:pt>
                <c:pt idx="18">
                  <c:v>43570</c:v>
                </c:pt>
                <c:pt idx="19">
                  <c:v>43586</c:v>
                </c:pt>
                <c:pt idx="20">
                  <c:v>43600</c:v>
                </c:pt>
                <c:pt idx="21">
                  <c:v>43617</c:v>
                </c:pt>
                <c:pt idx="22">
                  <c:v>43631</c:v>
                </c:pt>
                <c:pt idx="23">
                  <c:v>43647</c:v>
                </c:pt>
                <c:pt idx="24">
                  <c:v>43661</c:v>
                </c:pt>
                <c:pt idx="25">
                  <c:v>43678</c:v>
                </c:pt>
                <c:pt idx="26">
                  <c:v>43692</c:v>
                </c:pt>
                <c:pt idx="27">
                  <c:v>43709</c:v>
                </c:pt>
                <c:pt idx="28">
                  <c:v>43723</c:v>
                </c:pt>
                <c:pt idx="29">
                  <c:v>43739</c:v>
                </c:pt>
                <c:pt idx="30">
                  <c:v>43753</c:v>
                </c:pt>
                <c:pt idx="31">
                  <c:v>43770</c:v>
                </c:pt>
                <c:pt idx="32">
                  <c:v>43784</c:v>
                </c:pt>
                <c:pt idx="33">
                  <c:v>43800</c:v>
                </c:pt>
                <c:pt idx="34">
                  <c:v>43814</c:v>
                </c:pt>
                <c:pt idx="35">
                  <c:v>43831</c:v>
                </c:pt>
                <c:pt idx="36">
                  <c:v>43845</c:v>
                </c:pt>
                <c:pt idx="37">
                  <c:v>43862</c:v>
                </c:pt>
                <c:pt idx="38">
                  <c:v>43876</c:v>
                </c:pt>
                <c:pt idx="39">
                  <c:v>43891</c:v>
                </c:pt>
                <c:pt idx="40">
                  <c:v>43905</c:v>
                </c:pt>
                <c:pt idx="41">
                  <c:v>43922</c:v>
                </c:pt>
                <c:pt idx="42">
                  <c:v>43936</c:v>
                </c:pt>
                <c:pt idx="43">
                  <c:v>43952</c:v>
                </c:pt>
                <c:pt idx="44">
                  <c:v>43966</c:v>
                </c:pt>
                <c:pt idx="45">
                  <c:v>43983</c:v>
                </c:pt>
                <c:pt idx="46">
                  <c:v>43997</c:v>
                </c:pt>
                <c:pt idx="47">
                  <c:v>44013</c:v>
                </c:pt>
                <c:pt idx="48">
                  <c:v>44027</c:v>
                </c:pt>
                <c:pt idx="49">
                  <c:v>44044</c:v>
                </c:pt>
                <c:pt idx="50">
                  <c:v>44058</c:v>
                </c:pt>
                <c:pt idx="51">
                  <c:v>44075</c:v>
                </c:pt>
                <c:pt idx="52">
                  <c:v>44089</c:v>
                </c:pt>
                <c:pt idx="53">
                  <c:v>44105</c:v>
                </c:pt>
                <c:pt idx="54">
                  <c:v>44119</c:v>
                </c:pt>
                <c:pt idx="55">
                  <c:v>44136</c:v>
                </c:pt>
                <c:pt idx="56">
                  <c:v>44150</c:v>
                </c:pt>
                <c:pt idx="57">
                  <c:v>44166</c:v>
                </c:pt>
                <c:pt idx="58">
                  <c:v>44180</c:v>
                </c:pt>
                <c:pt idx="59">
                  <c:v>44197</c:v>
                </c:pt>
                <c:pt idx="60">
                  <c:v>44211</c:v>
                </c:pt>
                <c:pt idx="61">
                  <c:v>44228</c:v>
                </c:pt>
                <c:pt idx="62">
                  <c:v>44242</c:v>
                </c:pt>
                <c:pt idx="63">
                  <c:v>44256</c:v>
                </c:pt>
                <c:pt idx="64">
                  <c:v>44270</c:v>
                </c:pt>
                <c:pt idx="65">
                  <c:v>44287</c:v>
                </c:pt>
                <c:pt idx="66">
                  <c:v>44301</c:v>
                </c:pt>
                <c:pt idx="67">
                  <c:v>44317</c:v>
                </c:pt>
                <c:pt idx="68">
                  <c:v>44331</c:v>
                </c:pt>
                <c:pt idx="69">
                  <c:v>44348</c:v>
                </c:pt>
                <c:pt idx="70">
                  <c:v>44362</c:v>
                </c:pt>
                <c:pt idx="71">
                  <c:v>44378</c:v>
                </c:pt>
                <c:pt idx="72">
                  <c:v>44392</c:v>
                </c:pt>
                <c:pt idx="73">
                  <c:v>44409</c:v>
                </c:pt>
                <c:pt idx="74">
                  <c:v>44423</c:v>
                </c:pt>
                <c:pt idx="75">
                  <c:v>44440</c:v>
                </c:pt>
                <c:pt idx="76">
                  <c:v>44454</c:v>
                </c:pt>
                <c:pt idx="77">
                  <c:v>44470</c:v>
                </c:pt>
                <c:pt idx="78">
                  <c:v>44484</c:v>
                </c:pt>
                <c:pt idx="79">
                  <c:v>44501</c:v>
                </c:pt>
                <c:pt idx="80">
                  <c:v>44515</c:v>
                </c:pt>
                <c:pt idx="81">
                  <c:v>44531</c:v>
                </c:pt>
                <c:pt idx="82">
                  <c:v>44545</c:v>
                </c:pt>
                <c:pt idx="83">
                  <c:v>44562</c:v>
                </c:pt>
                <c:pt idx="84">
                  <c:v>44576</c:v>
                </c:pt>
                <c:pt idx="85">
                  <c:v>44593</c:v>
                </c:pt>
                <c:pt idx="86">
                  <c:v>44607</c:v>
                </c:pt>
                <c:pt idx="87">
                  <c:v>44621</c:v>
                </c:pt>
                <c:pt idx="88">
                  <c:v>44635</c:v>
                </c:pt>
                <c:pt idx="89">
                  <c:v>44652</c:v>
                </c:pt>
                <c:pt idx="90">
                  <c:v>44666</c:v>
                </c:pt>
                <c:pt idx="91">
                  <c:v>44682</c:v>
                </c:pt>
                <c:pt idx="92">
                  <c:v>44696</c:v>
                </c:pt>
                <c:pt idx="93">
                  <c:v>44713</c:v>
                </c:pt>
                <c:pt idx="94">
                  <c:v>44727</c:v>
                </c:pt>
                <c:pt idx="95">
                  <c:v>44743</c:v>
                </c:pt>
                <c:pt idx="96">
                  <c:v>44757</c:v>
                </c:pt>
                <c:pt idx="97">
                  <c:v>44774</c:v>
                </c:pt>
                <c:pt idx="98">
                  <c:v>44788</c:v>
                </c:pt>
                <c:pt idx="99">
                  <c:v>44805</c:v>
                </c:pt>
                <c:pt idx="100">
                  <c:v>44819</c:v>
                </c:pt>
                <c:pt idx="101">
                  <c:v>44835</c:v>
                </c:pt>
                <c:pt idx="102">
                  <c:v>44849</c:v>
                </c:pt>
                <c:pt idx="103">
                  <c:v>44866</c:v>
                </c:pt>
                <c:pt idx="104">
                  <c:v>44880</c:v>
                </c:pt>
                <c:pt idx="105">
                  <c:v>44896</c:v>
                </c:pt>
                <c:pt idx="106">
                  <c:v>44910</c:v>
                </c:pt>
                <c:pt idx="107">
                  <c:v>44927</c:v>
                </c:pt>
                <c:pt idx="108">
                  <c:v>44941</c:v>
                </c:pt>
                <c:pt idx="109">
                  <c:v>44958</c:v>
                </c:pt>
                <c:pt idx="110">
                  <c:v>44972</c:v>
                </c:pt>
                <c:pt idx="111">
                  <c:v>44986</c:v>
                </c:pt>
                <c:pt idx="112">
                  <c:v>45000</c:v>
                </c:pt>
                <c:pt idx="113">
                  <c:v>45017</c:v>
                </c:pt>
                <c:pt idx="114">
                  <c:v>45031</c:v>
                </c:pt>
              </c:numCache>
            </c:numRef>
          </c:cat>
          <c:val>
            <c:numRef>
              <c:f>'F53'!$C$8:$C$122</c:f>
              <c:numCache>
                <c:formatCode>0.0%</c:formatCode>
                <c:ptCount val="115"/>
                <c:pt idx="24">
                  <c:v>3.71999999999999E-2</c:v>
                </c:pt>
                <c:pt idx="25">
                  <c:v>3.2877231097335979E-2</c:v>
                </c:pt>
                <c:pt idx="26">
                  <c:v>3.0365358054868175E-2</c:v>
                </c:pt>
                <c:pt idx="27">
                  <c:v>2.986169632677349E-2</c:v>
                </c:pt>
                <c:pt idx="28">
                  <c:v>3.0078241061701538E-2</c:v>
                </c:pt>
                <c:pt idx="29">
                  <c:v>3.0067474253245408E-2</c:v>
                </c:pt>
                <c:pt idx="30">
                  <c:v>3.032243446393923E-2</c:v>
                </c:pt>
                <c:pt idx="31">
                  <c:v>3.1008890455489047E-2</c:v>
                </c:pt>
                <c:pt idx="32">
                  <c:v>2.8495310959960163E-2</c:v>
                </c:pt>
                <c:pt idx="33">
                  <c:v>2.6336985317664485E-2</c:v>
                </c:pt>
                <c:pt idx="34">
                  <c:v>3.0225648594065513E-2</c:v>
                </c:pt>
                <c:pt idx="35">
                  <c:v>3.1841326802773962E-2</c:v>
                </c:pt>
                <c:pt idx="36">
                  <c:v>3.2915664520133392E-2</c:v>
                </c:pt>
                <c:pt idx="37">
                  <c:v>3.5210515586016733E-2</c:v>
                </c:pt>
                <c:pt idx="38">
                  <c:v>3.8691226369365062E-2</c:v>
                </c:pt>
                <c:pt idx="39">
                  <c:v>3.7122274331576666E-2</c:v>
                </c:pt>
                <c:pt idx="40">
                  <c:v>2.7864434936302862E-2</c:v>
                </c:pt>
                <c:pt idx="41">
                  <c:v>2.081139312663649E-2</c:v>
                </c:pt>
                <c:pt idx="42">
                  <c:v>2.2131669917537344E-2</c:v>
                </c:pt>
                <c:pt idx="43">
                  <c:v>2.8251815980629535E-2</c:v>
                </c:pt>
                <c:pt idx="44">
                  <c:v>2.8503332816617544E-2</c:v>
                </c:pt>
                <c:pt idx="45">
                  <c:v>3.1678372487285111E-2</c:v>
                </c:pt>
                <c:pt idx="46">
                  <c:v>3.4999467946175367E-2</c:v>
                </c:pt>
                <c:pt idx="47">
                  <c:v>3.5859687035715071E-2</c:v>
                </c:pt>
                <c:pt idx="48">
                  <c:v>3.6608175858079406E-2</c:v>
                </c:pt>
                <c:pt idx="49">
                  <c:v>3.9896952972733102E-2</c:v>
                </c:pt>
                <c:pt idx="50">
                  <c:v>4.1071583555936986E-2</c:v>
                </c:pt>
                <c:pt idx="51">
                  <c:v>4.0961906870625953E-2</c:v>
                </c:pt>
                <c:pt idx="52">
                  <c:v>3.9324276250636947E-2</c:v>
                </c:pt>
                <c:pt idx="53">
                  <c:v>4.0854242482283087E-2</c:v>
                </c:pt>
                <c:pt idx="54">
                  <c:v>4.0875060954038256E-2</c:v>
                </c:pt>
                <c:pt idx="55">
                  <c:v>3.429282329366834E-2</c:v>
                </c:pt>
                <c:pt idx="56">
                  <c:v>3.2336113404116018E-2</c:v>
                </c:pt>
                <c:pt idx="57">
                  <c:v>3.2194623828749158E-2</c:v>
                </c:pt>
                <c:pt idx="58">
                  <c:v>3.0809104189246428E-2</c:v>
                </c:pt>
                <c:pt idx="59">
                  <c:v>3.3349625897657553E-2</c:v>
                </c:pt>
                <c:pt idx="60">
                  <c:v>3.7350008450228067E-2</c:v>
                </c:pt>
                <c:pt idx="61">
                  <c:v>3.8448553959263387E-2</c:v>
                </c:pt>
                <c:pt idx="62">
                  <c:v>3.6755303758598368E-2</c:v>
                </c:pt>
                <c:pt idx="63">
                  <c:v>4.1154642251104878E-2</c:v>
                </c:pt>
                <c:pt idx="64">
                  <c:v>5.2235440040593106E-2</c:v>
                </c:pt>
                <c:pt idx="65">
                  <c:v>6.054611707917279E-2</c:v>
                </c:pt>
                <c:pt idx="66">
                  <c:v>6.1159710544712587E-2</c:v>
                </c:pt>
                <c:pt idx="67">
                  <c:v>5.7965281113717015E-2</c:v>
                </c:pt>
                <c:pt idx="68">
                  <c:v>5.9901279225305526E-2</c:v>
                </c:pt>
                <c:pt idx="69">
                  <c:v>6.0171839053476672E-2</c:v>
                </c:pt>
                <c:pt idx="70">
                  <c:v>5.7397351179071077E-2</c:v>
                </c:pt>
                <c:pt idx="71">
                  <c:v>5.7520187015115853E-2</c:v>
                </c:pt>
                <c:pt idx="72">
                  <c:v>5.8604685770622389E-2</c:v>
                </c:pt>
                <c:pt idx="73">
                  <c:v>5.5828237935737546E-2</c:v>
                </c:pt>
                <c:pt idx="74">
                  <c:v>5.60135610804402E-2</c:v>
                </c:pt>
                <c:pt idx="75">
                  <c:v>5.8724521880664238E-2</c:v>
                </c:pt>
                <c:pt idx="76">
                  <c:v>6.1269045394414245E-2</c:v>
                </c:pt>
                <c:pt idx="77">
                  <c:v>6.1222236534604235E-2</c:v>
                </c:pt>
                <c:pt idx="78">
                  <c:v>6.3557531553710245E-2</c:v>
                </c:pt>
                <c:pt idx="79">
                  <c:v>7.0461849233312002E-2</c:v>
                </c:pt>
                <c:pt idx="80">
                  <c:v>7.7048924182682166E-2</c:v>
                </c:pt>
                <c:pt idx="81">
                  <c:v>7.4499853436904573E-2</c:v>
                </c:pt>
                <c:pt idx="82">
                  <c:v>7.2594949439537704E-2</c:v>
                </c:pt>
                <c:pt idx="83">
                  <c:v>7.1259641973511867E-2</c:v>
                </c:pt>
                <c:pt idx="84">
                  <c:v>7.0145903479236882E-2</c:v>
                </c:pt>
                <c:pt idx="85">
                  <c:v>7.2216803930067908E-2</c:v>
                </c:pt>
                <c:pt idx="86">
                  <c:v>7.3371204278036339E-2</c:v>
                </c:pt>
                <c:pt idx="87">
                  <c:v>7.2867786653293631E-2</c:v>
                </c:pt>
                <c:pt idx="88">
                  <c:v>7.6191496771773837E-2</c:v>
                </c:pt>
                <c:pt idx="89">
                  <c:v>7.7205226145004024E-2</c:v>
                </c:pt>
                <c:pt idx="90">
                  <c:v>7.645466847090665E-2</c:v>
                </c:pt>
                <c:pt idx="91">
                  <c:v>7.5827316352240492E-2</c:v>
                </c:pt>
                <c:pt idx="92">
                  <c:v>7.7223886168312328E-2</c:v>
                </c:pt>
                <c:pt idx="93">
                  <c:v>7.8837586246601088E-2</c:v>
                </c:pt>
                <c:pt idx="94">
                  <c:v>8.0905490930947899E-2</c:v>
                </c:pt>
                <c:pt idx="95">
                  <c:v>8.156974644860715E-2</c:v>
                </c:pt>
                <c:pt idx="96">
                  <c:v>8.1445817006097432E-2</c:v>
                </c:pt>
                <c:pt idx="97">
                  <c:v>8.6199623881751286E-2</c:v>
                </c:pt>
                <c:pt idx="98">
                  <c:v>8.7708218204784139E-2</c:v>
                </c:pt>
                <c:pt idx="99">
                  <c:v>8.7568351356545282E-2</c:v>
                </c:pt>
                <c:pt idx="100">
                  <c:v>8.6427824267782505E-2</c:v>
                </c:pt>
                <c:pt idx="101">
                  <c:v>8.5330327726721E-2</c:v>
                </c:pt>
                <c:pt idx="102">
                  <c:v>8.2828788834091949E-2</c:v>
                </c:pt>
                <c:pt idx="103">
                  <c:v>8.1357647704659364E-2</c:v>
                </c:pt>
                <c:pt idx="104">
                  <c:v>7.460062807209189E-2</c:v>
                </c:pt>
                <c:pt idx="105">
                  <c:v>7.7714597488512505E-2</c:v>
                </c:pt>
                <c:pt idx="106">
                  <c:v>7.8635116013434203E-2</c:v>
                </c:pt>
                <c:pt idx="107">
                  <c:v>7.9358070815997328E-2</c:v>
                </c:pt>
                <c:pt idx="108">
                  <c:v>7.8843649034964658E-2</c:v>
                </c:pt>
                <c:pt idx="109">
                  <c:v>7.7560577093141569E-2</c:v>
                </c:pt>
                <c:pt idx="110">
                  <c:v>7.483078781169028E-2</c:v>
                </c:pt>
                <c:pt idx="111">
                  <c:v>7.1249113142189291E-2</c:v>
                </c:pt>
                <c:pt idx="112">
                  <c:v>6.5752242496660118E-2</c:v>
                </c:pt>
                <c:pt idx="113">
                  <c:v>6.2351391431861858E-2</c:v>
                </c:pt>
                <c:pt idx="114">
                  <c:v>6.2704687551688787E-2</c:v>
                </c:pt>
              </c:numCache>
            </c:numRef>
          </c:val>
          <c:smooth val="0"/>
          <c:extLst>
            <c:ext xmlns:c16="http://schemas.microsoft.com/office/drawing/2014/chart" uri="{C3380CC4-5D6E-409C-BE32-E72D297353CC}">
              <c16:uniqueId val="{00000005-20CE-43BE-92D5-B81967F31213}"/>
            </c:ext>
          </c:extLst>
        </c:ser>
        <c:ser>
          <c:idx val="2"/>
          <c:order val="2"/>
          <c:tx>
            <c:strRef>
              <c:f>'F53'!$D$6:$D$7</c:f>
              <c:strCache>
                <c:ptCount val="2"/>
                <c:pt idx="0">
                  <c:v>Índice PACIC</c:v>
                </c:pt>
                <c:pt idx="1">
                  <c:v> Jalisco</c:v>
                </c:pt>
              </c:strCache>
            </c:strRef>
          </c:tx>
          <c:spPr>
            <a:ln w="28575" cap="rnd">
              <a:solidFill>
                <a:schemeClr val="bg1">
                  <a:lumMod val="50000"/>
                </a:schemeClr>
              </a:solidFill>
              <a:round/>
            </a:ln>
            <a:effectLst/>
          </c:spPr>
          <c:marker>
            <c:symbol val="none"/>
          </c:marker>
          <c:dLbls>
            <c:dLbl>
              <c:idx val="99"/>
              <c:layout>
                <c:manualLayout>
                  <c:x val="3.3375515560554757E-2"/>
                  <c:y val="-3.46414456813587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CE-43BE-92D5-B81967F31213}"/>
                </c:ext>
              </c:extLst>
            </c:dLbl>
            <c:dLbl>
              <c:idx val="114"/>
              <c:layout>
                <c:manualLayout>
                  <c:x val="4.7619047619045871E-3"/>
                  <c:y val="5.3639846743295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0CE-43BE-92D5-B81967F3121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'F53'!$A$8:$A$122</c:f>
              <c:numCache>
                <c:formatCode>m/d/yyyy</c:formatCode>
                <c:ptCount val="115"/>
                <c:pt idx="0">
                  <c:v>43296</c:v>
                </c:pt>
                <c:pt idx="1">
                  <c:v>43313</c:v>
                </c:pt>
                <c:pt idx="2">
                  <c:v>43327</c:v>
                </c:pt>
                <c:pt idx="3">
                  <c:v>43344</c:v>
                </c:pt>
                <c:pt idx="4">
                  <c:v>43358</c:v>
                </c:pt>
                <c:pt idx="5">
                  <c:v>43374</c:v>
                </c:pt>
                <c:pt idx="6">
                  <c:v>43388</c:v>
                </c:pt>
                <c:pt idx="7">
                  <c:v>43405</c:v>
                </c:pt>
                <c:pt idx="8">
                  <c:v>43419</c:v>
                </c:pt>
                <c:pt idx="9">
                  <c:v>43435</c:v>
                </c:pt>
                <c:pt idx="10">
                  <c:v>43449</c:v>
                </c:pt>
                <c:pt idx="11">
                  <c:v>43466</c:v>
                </c:pt>
                <c:pt idx="12">
                  <c:v>43480</c:v>
                </c:pt>
                <c:pt idx="13">
                  <c:v>43497</c:v>
                </c:pt>
                <c:pt idx="14">
                  <c:v>43511</c:v>
                </c:pt>
                <c:pt idx="15">
                  <c:v>43525</c:v>
                </c:pt>
                <c:pt idx="16">
                  <c:v>43539</c:v>
                </c:pt>
                <c:pt idx="17">
                  <c:v>43556</c:v>
                </c:pt>
                <c:pt idx="18">
                  <c:v>43570</c:v>
                </c:pt>
                <c:pt idx="19">
                  <c:v>43586</c:v>
                </c:pt>
                <c:pt idx="20">
                  <c:v>43600</c:v>
                </c:pt>
                <c:pt idx="21">
                  <c:v>43617</c:v>
                </c:pt>
                <c:pt idx="22">
                  <c:v>43631</c:v>
                </c:pt>
                <c:pt idx="23">
                  <c:v>43647</c:v>
                </c:pt>
                <c:pt idx="24">
                  <c:v>43661</c:v>
                </c:pt>
                <c:pt idx="25">
                  <c:v>43678</c:v>
                </c:pt>
                <c:pt idx="26">
                  <c:v>43692</c:v>
                </c:pt>
                <c:pt idx="27">
                  <c:v>43709</c:v>
                </c:pt>
                <c:pt idx="28">
                  <c:v>43723</c:v>
                </c:pt>
                <c:pt idx="29">
                  <c:v>43739</c:v>
                </c:pt>
                <c:pt idx="30">
                  <c:v>43753</c:v>
                </c:pt>
                <c:pt idx="31">
                  <c:v>43770</c:v>
                </c:pt>
                <c:pt idx="32">
                  <c:v>43784</c:v>
                </c:pt>
                <c:pt idx="33">
                  <c:v>43800</c:v>
                </c:pt>
                <c:pt idx="34">
                  <c:v>43814</c:v>
                </c:pt>
                <c:pt idx="35">
                  <c:v>43831</c:v>
                </c:pt>
                <c:pt idx="36">
                  <c:v>43845</c:v>
                </c:pt>
                <c:pt idx="37">
                  <c:v>43862</c:v>
                </c:pt>
                <c:pt idx="38">
                  <c:v>43876</c:v>
                </c:pt>
                <c:pt idx="39">
                  <c:v>43891</c:v>
                </c:pt>
                <c:pt idx="40">
                  <c:v>43905</c:v>
                </c:pt>
                <c:pt idx="41">
                  <c:v>43922</c:v>
                </c:pt>
                <c:pt idx="42">
                  <c:v>43936</c:v>
                </c:pt>
                <c:pt idx="43">
                  <c:v>43952</c:v>
                </c:pt>
                <c:pt idx="44">
                  <c:v>43966</c:v>
                </c:pt>
                <c:pt idx="45">
                  <c:v>43983</c:v>
                </c:pt>
                <c:pt idx="46">
                  <c:v>43997</c:v>
                </c:pt>
                <c:pt idx="47">
                  <c:v>44013</c:v>
                </c:pt>
                <c:pt idx="48">
                  <c:v>44027</c:v>
                </c:pt>
                <c:pt idx="49">
                  <c:v>44044</c:v>
                </c:pt>
                <c:pt idx="50">
                  <c:v>44058</c:v>
                </c:pt>
                <c:pt idx="51">
                  <c:v>44075</c:v>
                </c:pt>
                <c:pt idx="52">
                  <c:v>44089</c:v>
                </c:pt>
                <c:pt idx="53">
                  <c:v>44105</c:v>
                </c:pt>
                <c:pt idx="54">
                  <c:v>44119</c:v>
                </c:pt>
                <c:pt idx="55">
                  <c:v>44136</c:v>
                </c:pt>
                <c:pt idx="56">
                  <c:v>44150</c:v>
                </c:pt>
                <c:pt idx="57">
                  <c:v>44166</c:v>
                </c:pt>
                <c:pt idx="58">
                  <c:v>44180</c:v>
                </c:pt>
                <c:pt idx="59">
                  <c:v>44197</c:v>
                </c:pt>
                <c:pt idx="60">
                  <c:v>44211</c:v>
                </c:pt>
                <c:pt idx="61">
                  <c:v>44228</c:v>
                </c:pt>
                <c:pt idx="62">
                  <c:v>44242</c:v>
                </c:pt>
                <c:pt idx="63">
                  <c:v>44256</c:v>
                </c:pt>
                <c:pt idx="64">
                  <c:v>44270</c:v>
                </c:pt>
                <c:pt idx="65">
                  <c:v>44287</c:v>
                </c:pt>
                <c:pt idx="66">
                  <c:v>44301</c:v>
                </c:pt>
                <c:pt idx="67">
                  <c:v>44317</c:v>
                </c:pt>
                <c:pt idx="68">
                  <c:v>44331</c:v>
                </c:pt>
                <c:pt idx="69">
                  <c:v>44348</c:v>
                </c:pt>
                <c:pt idx="70">
                  <c:v>44362</c:v>
                </c:pt>
                <c:pt idx="71">
                  <c:v>44378</c:v>
                </c:pt>
                <c:pt idx="72">
                  <c:v>44392</c:v>
                </c:pt>
                <c:pt idx="73">
                  <c:v>44409</c:v>
                </c:pt>
                <c:pt idx="74">
                  <c:v>44423</c:v>
                </c:pt>
                <c:pt idx="75">
                  <c:v>44440</c:v>
                </c:pt>
                <c:pt idx="76">
                  <c:v>44454</c:v>
                </c:pt>
                <c:pt idx="77">
                  <c:v>44470</c:v>
                </c:pt>
                <c:pt idx="78">
                  <c:v>44484</c:v>
                </c:pt>
                <c:pt idx="79">
                  <c:v>44501</c:v>
                </c:pt>
                <c:pt idx="80">
                  <c:v>44515</c:v>
                </c:pt>
                <c:pt idx="81">
                  <c:v>44531</c:v>
                </c:pt>
                <c:pt idx="82">
                  <c:v>44545</c:v>
                </c:pt>
                <c:pt idx="83">
                  <c:v>44562</c:v>
                </c:pt>
                <c:pt idx="84">
                  <c:v>44576</c:v>
                </c:pt>
                <c:pt idx="85">
                  <c:v>44593</c:v>
                </c:pt>
                <c:pt idx="86">
                  <c:v>44607</c:v>
                </c:pt>
                <c:pt idx="87">
                  <c:v>44621</c:v>
                </c:pt>
                <c:pt idx="88">
                  <c:v>44635</c:v>
                </c:pt>
                <c:pt idx="89">
                  <c:v>44652</c:v>
                </c:pt>
                <c:pt idx="90">
                  <c:v>44666</c:v>
                </c:pt>
                <c:pt idx="91">
                  <c:v>44682</c:v>
                </c:pt>
                <c:pt idx="92">
                  <c:v>44696</c:v>
                </c:pt>
                <c:pt idx="93">
                  <c:v>44713</c:v>
                </c:pt>
                <c:pt idx="94">
                  <c:v>44727</c:v>
                </c:pt>
                <c:pt idx="95">
                  <c:v>44743</c:v>
                </c:pt>
                <c:pt idx="96">
                  <c:v>44757</c:v>
                </c:pt>
                <c:pt idx="97">
                  <c:v>44774</c:v>
                </c:pt>
                <c:pt idx="98">
                  <c:v>44788</c:v>
                </c:pt>
                <c:pt idx="99">
                  <c:v>44805</c:v>
                </c:pt>
                <c:pt idx="100">
                  <c:v>44819</c:v>
                </c:pt>
                <c:pt idx="101">
                  <c:v>44835</c:v>
                </c:pt>
                <c:pt idx="102">
                  <c:v>44849</c:v>
                </c:pt>
                <c:pt idx="103">
                  <c:v>44866</c:v>
                </c:pt>
                <c:pt idx="104">
                  <c:v>44880</c:v>
                </c:pt>
                <c:pt idx="105">
                  <c:v>44896</c:v>
                </c:pt>
                <c:pt idx="106">
                  <c:v>44910</c:v>
                </c:pt>
                <c:pt idx="107">
                  <c:v>44927</c:v>
                </c:pt>
                <c:pt idx="108">
                  <c:v>44941</c:v>
                </c:pt>
                <c:pt idx="109">
                  <c:v>44958</c:v>
                </c:pt>
                <c:pt idx="110">
                  <c:v>44972</c:v>
                </c:pt>
                <c:pt idx="111">
                  <c:v>44986</c:v>
                </c:pt>
                <c:pt idx="112">
                  <c:v>45000</c:v>
                </c:pt>
                <c:pt idx="113">
                  <c:v>45017</c:v>
                </c:pt>
                <c:pt idx="114">
                  <c:v>45031</c:v>
                </c:pt>
              </c:numCache>
            </c:numRef>
          </c:cat>
          <c:val>
            <c:numRef>
              <c:f>'F53'!$D$8:$D$122</c:f>
              <c:numCache>
                <c:formatCode>0.0%</c:formatCode>
                <c:ptCount val="115"/>
                <c:pt idx="24">
                  <c:v>4.0782691564560825E-2</c:v>
                </c:pt>
                <c:pt idx="25">
                  <c:v>2.7071610346557362E-2</c:v>
                </c:pt>
                <c:pt idx="26">
                  <c:v>2.824480645241656E-2</c:v>
                </c:pt>
                <c:pt idx="27">
                  <c:v>2.19491165086938E-2</c:v>
                </c:pt>
                <c:pt idx="28">
                  <c:v>3.3442049517340644E-2</c:v>
                </c:pt>
                <c:pt idx="29">
                  <c:v>5.0638129783360464E-2</c:v>
                </c:pt>
                <c:pt idx="30">
                  <c:v>5.7562323966620532E-2</c:v>
                </c:pt>
                <c:pt idx="31">
                  <c:v>5.5085472884235376E-2</c:v>
                </c:pt>
                <c:pt idx="32">
                  <c:v>3.2307290531279564E-2</c:v>
                </c:pt>
                <c:pt idx="33">
                  <c:v>2.3803413266700213E-2</c:v>
                </c:pt>
                <c:pt idx="34">
                  <c:v>5.0617251020431464E-2</c:v>
                </c:pt>
                <c:pt idx="35">
                  <c:v>5.2909131258418673E-2</c:v>
                </c:pt>
                <c:pt idx="36">
                  <c:v>6.4127959578612614E-2</c:v>
                </c:pt>
                <c:pt idx="37">
                  <c:v>7.0453814875052201E-2</c:v>
                </c:pt>
                <c:pt idx="38">
                  <c:v>9.0801356117047982E-2</c:v>
                </c:pt>
                <c:pt idx="39">
                  <c:v>8.781229320240902E-2</c:v>
                </c:pt>
                <c:pt idx="40">
                  <c:v>7.8915150588932503E-2</c:v>
                </c:pt>
                <c:pt idx="41">
                  <c:v>8.9727630675807468E-2</c:v>
                </c:pt>
                <c:pt idx="42">
                  <c:v>6.8495471732120672E-2</c:v>
                </c:pt>
                <c:pt idx="43">
                  <c:v>7.0836091273576818E-2</c:v>
                </c:pt>
                <c:pt idx="44">
                  <c:v>6.6111061927733195E-2</c:v>
                </c:pt>
                <c:pt idx="45">
                  <c:v>7.6315775677880726E-2</c:v>
                </c:pt>
                <c:pt idx="46">
                  <c:v>6.817312543457521E-2</c:v>
                </c:pt>
                <c:pt idx="47">
                  <c:v>7.5713473056735481E-2</c:v>
                </c:pt>
                <c:pt idx="48">
                  <c:v>5.7995681665277798E-2</c:v>
                </c:pt>
                <c:pt idx="49">
                  <c:v>6.6080311102820755E-2</c:v>
                </c:pt>
                <c:pt idx="50">
                  <c:v>6.4273830305170865E-2</c:v>
                </c:pt>
                <c:pt idx="51">
                  <c:v>6.9887472199606337E-2</c:v>
                </c:pt>
                <c:pt idx="52">
                  <c:v>6.116029313055571E-2</c:v>
                </c:pt>
                <c:pt idx="53">
                  <c:v>5.3657018410690371E-2</c:v>
                </c:pt>
                <c:pt idx="54">
                  <c:v>6.3297769252255165E-2</c:v>
                </c:pt>
                <c:pt idx="55">
                  <c:v>5.7862246610266732E-2</c:v>
                </c:pt>
                <c:pt idx="56">
                  <c:v>5.5871721962183818E-2</c:v>
                </c:pt>
                <c:pt idx="57">
                  <c:v>5.3561416146193697E-2</c:v>
                </c:pt>
                <c:pt idx="58">
                  <c:v>4.6558087647743385E-2</c:v>
                </c:pt>
                <c:pt idx="59">
                  <c:v>5.5221159713391144E-2</c:v>
                </c:pt>
                <c:pt idx="60">
                  <c:v>5.5836947406149307E-2</c:v>
                </c:pt>
                <c:pt idx="61">
                  <c:v>5.8206333296156432E-2</c:v>
                </c:pt>
                <c:pt idx="62">
                  <c:v>4.5436257791072965E-2</c:v>
                </c:pt>
                <c:pt idx="63">
                  <c:v>4.368827586705093E-2</c:v>
                </c:pt>
                <c:pt idx="64">
                  <c:v>4.7080449612794562E-2</c:v>
                </c:pt>
                <c:pt idx="65">
                  <c:v>4.2687531519161714E-2</c:v>
                </c:pt>
                <c:pt idx="66">
                  <c:v>5.7419577019591106E-2</c:v>
                </c:pt>
                <c:pt idx="67">
                  <c:v>7.3930675906509036E-2</c:v>
                </c:pt>
                <c:pt idx="68">
                  <c:v>8.8927144536621094E-2</c:v>
                </c:pt>
                <c:pt idx="69">
                  <c:v>8.6130650331794456E-2</c:v>
                </c:pt>
                <c:pt idx="70">
                  <c:v>9.0633675094263344E-2</c:v>
                </c:pt>
                <c:pt idx="71">
                  <c:v>8.1204026251803452E-2</c:v>
                </c:pt>
                <c:pt idx="72">
                  <c:v>0.10410935136902544</c:v>
                </c:pt>
                <c:pt idx="73">
                  <c:v>0.10773071476012785</c:v>
                </c:pt>
                <c:pt idx="74">
                  <c:v>0.11355997093847248</c:v>
                </c:pt>
                <c:pt idx="75">
                  <c:v>0.11203383611935225</c:v>
                </c:pt>
                <c:pt idx="76">
                  <c:v>0.11935667702052899</c:v>
                </c:pt>
                <c:pt idx="77">
                  <c:v>0.11813380449740452</c:v>
                </c:pt>
                <c:pt idx="78">
                  <c:v>0.10465263542767467</c:v>
                </c:pt>
                <c:pt idx="79">
                  <c:v>0.11230730941479861</c:v>
                </c:pt>
                <c:pt idx="80">
                  <c:v>0.13375354998275579</c:v>
                </c:pt>
                <c:pt idx="81">
                  <c:v>0.13604608188481038</c:v>
                </c:pt>
                <c:pt idx="82">
                  <c:v>0.12926205457481066</c:v>
                </c:pt>
                <c:pt idx="83">
                  <c:v>0.11505862343505191</c:v>
                </c:pt>
                <c:pt idx="84">
                  <c:v>0.11298762883628943</c:v>
                </c:pt>
                <c:pt idx="85">
                  <c:v>0.12848767155330032</c:v>
                </c:pt>
                <c:pt idx="86">
                  <c:v>0.13375291003152823</c:v>
                </c:pt>
                <c:pt idx="87">
                  <c:v>0.12532194265282359</c:v>
                </c:pt>
                <c:pt idx="88">
                  <c:v>0.13174933285494905</c:v>
                </c:pt>
                <c:pt idx="89">
                  <c:v>0.14836906702965402</c:v>
                </c:pt>
                <c:pt idx="90">
                  <c:v>0.13678049998151898</c:v>
                </c:pt>
                <c:pt idx="91">
                  <c:v>0.11850710474933512</c:v>
                </c:pt>
                <c:pt idx="92">
                  <c:v>0.12455693784288413</c:v>
                </c:pt>
                <c:pt idx="93">
                  <c:v>0.12955820639451643</c:v>
                </c:pt>
                <c:pt idx="94">
                  <c:v>0.13704797341237307</c:v>
                </c:pt>
                <c:pt idx="95">
                  <c:v>0.15944503097470553</c:v>
                </c:pt>
                <c:pt idx="96">
                  <c:v>0.14837765498786415</c:v>
                </c:pt>
                <c:pt idx="97">
                  <c:v>0.13942199715624382</c:v>
                </c:pt>
                <c:pt idx="98">
                  <c:v>0.15066260747712934</c:v>
                </c:pt>
                <c:pt idx="99">
                  <c:v>0.1634355873874016</c:v>
                </c:pt>
                <c:pt idx="100">
                  <c:v>0.16025354253048985</c:v>
                </c:pt>
                <c:pt idx="101">
                  <c:v>0.15402963789173207</c:v>
                </c:pt>
                <c:pt idx="102">
                  <c:v>0.16075367473172864</c:v>
                </c:pt>
                <c:pt idx="103">
                  <c:v>0.14862874324741182</c:v>
                </c:pt>
                <c:pt idx="104">
                  <c:v>0.11458484369480137</c:v>
                </c:pt>
                <c:pt idx="105">
                  <c:v>0.12398391617360516</c:v>
                </c:pt>
                <c:pt idx="106">
                  <c:v>0.1269404380359207</c:v>
                </c:pt>
                <c:pt idx="107">
                  <c:v>0.1251215421807832</c:v>
                </c:pt>
                <c:pt idx="108">
                  <c:v>0.12605417364165539</c:v>
                </c:pt>
                <c:pt idx="109">
                  <c:v>0.11589151397261976</c:v>
                </c:pt>
                <c:pt idx="110">
                  <c:v>0.115492803917429</c:v>
                </c:pt>
                <c:pt idx="111">
                  <c:v>0.11783584107654477</c:v>
                </c:pt>
                <c:pt idx="112">
                  <c:v>0.11797441854281532</c:v>
                </c:pt>
                <c:pt idx="113">
                  <c:v>9.7086014254645692E-2</c:v>
                </c:pt>
                <c:pt idx="114">
                  <c:v>0.1031946050882977</c:v>
                </c:pt>
              </c:numCache>
            </c:numRef>
          </c:val>
          <c:smooth val="0"/>
          <c:extLst>
            <c:ext xmlns:c16="http://schemas.microsoft.com/office/drawing/2014/chart" uri="{C3380CC4-5D6E-409C-BE32-E72D297353CC}">
              <c16:uniqueId val="{00000008-20CE-43BE-92D5-B81967F31213}"/>
            </c:ext>
          </c:extLst>
        </c:ser>
        <c:ser>
          <c:idx val="3"/>
          <c:order val="3"/>
          <c:tx>
            <c:strRef>
              <c:f>'F53'!$E$6:$E$7</c:f>
              <c:strCache>
                <c:ptCount val="2"/>
                <c:pt idx="0">
                  <c:v>Índice PACIC</c:v>
                </c:pt>
                <c:pt idx="1">
                  <c:v> Nacional</c:v>
                </c:pt>
              </c:strCache>
            </c:strRef>
          </c:tx>
          <c:spPr>
            <a:ln w="28575" cap="rnd">
              <a:solidFill>
                <a:srgbClr val="FFC000"/>
              </a:solidFill>
              <a:round/>
            </a:ln>
            <a:effectLst/>
          </c:spPr>
          <c:marker>
            <c:symbol val="none"/>
          </c:marker>
          <c:dLbls>
            <c:dLbl>
              <c:idx val="99"/>
              <c:layout>
                <c:manualLayout>
                  <c:x val="-0.12387139107611557"/>
                  <c:y val="-3.04111986001750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0CE-43BE-92D5-B81967F31213}"/>
                </c:ext>
              </c:extLst>
            </c:dLbl>
            <c:dLbl>
              <c:idx val="114"/>
              <c:layout>
                <c:manualLayout>
                  <c:x val="0"/>
                  <c:y val="-4.21455938697318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0CE-43BE-92D5-B81967F3121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'F53'!$A$8:$A$122</c:f>
              <c:numCache>
                <c:formatCode>m/d/yyyy</c:formatCode>
                <c:ptCount val="115"/>
                <c:pt idx="0">
                  <c:v>43296</c:v>
                </c:pt>
                <c:pt idx="1">
                  <c:v>43313</c:v>
                </c:pt>
                <c:pt idx="2">
                  <c:v>43327</c:v>
                </c:pt>
                <c:pt idx="3">
                  <c:v>43344</c:v>
                </c:pt>
                <c:pt idx="4">
                  <c:v>43358</c:v>
                </c:pt>
                <c:pt idx="5">
                  <c:v>43374</c:v>
                </c:pt>
                <c:pt idx="6">
                  <c:v>43388</c:v>
                </c:pt>
                <c:pt idx="7">
                  <c:v>43405</c:v>
                </c:pt>
                <c:pt idx="8">
                  <c:v>43419</c:v>
                </c:pt>
                <c:pt idx="9">
                  <c:v>43435</c:v>
                </c:pt>
                <c:pt idx="10">
                  <c:v>43449</c:v>
                </c:pt>
                <c:pt idx="11">
                  <c:v>43466</c:v>
                </c:pt>
                <c:pt idx="12">
                  <c:v>43480</c:v>
                </c:pt>
                <c:pt idx="13">
                  <c:v>43497</c:v>
                </c:pt>
                <c:pt idx="14">
                  <c:v>43511</c:v>
                </c:pt>
                <c:pt idx="15">
                  <c:v>43525</c:v>
                </c:pt>
                <c:pt idx="16">
                  <c:v>43539</c:v>
                </c:pt>
                <c:pt idx="17">
                  <c:v>43556</c:v>
                </c:pt>
                <c:pt idx="18">
                  <c:v>43570</c:v>
                </c:pt>
                <c:pt idx="19">
                  <c:v>43586</c:v>
                </c:pt>
                <c:pt idx="20">
                  <c:v>43600</c:v>
                </c:pt>
                <c:pt idx="21">
                  <c:v>43617</c:v>
                </c:pt>
                <c:pt idx="22">
                  <c:v>43631</c:v>
                </c:pt>
                <c:pt idx="23">
                  <c:v>43647</c:v>
                </c:pt>
                <c:pt idx="24">
                  <c:v>43661</c:v>
                </c:pt>
                <c:pt idx="25">
                  <c:v>43678</c:v>
                </c:pt>
                <c:pt idx="26">
                  <c:v>43692</c:v>
                </c:pt>
                <c:pt idx="27">
                  <c:v>43709</c:v>
                </c:pt>
                <c:pt idx="28">
                  <c:v>43723</c:v>
                </c:pt>
                <c:pt idx="29">
                  <c:v>43739</c:v>
                </c:pt>
                <c:pt idx="30">
                  <c:v>43753</c:v>
                </c:pt>
                <c:pt idx="31">
                  <c:v>43770</c:v>
                </c:pt>
                <c:pt idx="32">
                  <c:v>43784</c:v>
                </c:pt>
                <c:pt idx="33">
                  <c:v>43800</c:v>
                </c:pt>
                <c:pt idx="34">
                  <c:v>43814</c:v>
                </c:pt>
                <c:pt idx="35">
                  <c:v>43831</c:v>
                </c:pt>
                <c:pt idx="36">
                  <c:v>43845</c:v>
                </c:pt>
                <c:pt idx="37">
                  <c:v>43862</c:v>
                </c:pt>
                <c:pt idx="38">
                  <c:v>43876</c:v>
                </c:pt>
                <c:pt idx="39">
                  <c:v>43891</c:v>
                </c:pt>
                <c:pt idx="40">
                  <c:v>43905</c:v>
                </c:pt>
                <c:pt idx="41">
                  <c:v>43922</c:v>
                </c:pt>
                <c:pt idx="42">
                  <c:v>43936</c:v>
                </c:pt>
                <c:pt idx="43">
                  <c:v>43952</c:v>
                </c:pt>
                <c:pt idx="44">
                  <c:v>43966</c:v>
                </c:pt>
                <c:pt idx="45">
                  <c:v>43983</c:v>
                </c:pt>
                <c:pt idx="46">
                  <c:v>43997</c:v>
                </c:pt>
                <c:pt idx="47">
                  <c:v>44013</c:v>
                </c:pt>
                <c:pt idx="48">
                  <c:v>44027</c:v>
                </c:pt>
                <c:pt idx="49">
                  <c:v>44044</c:v>
                </c:pt>
                <c:pt idx="50">
                  <c:v>44058</c:v>
                </c:pt>
                <c:pt idx="51">
                  <c:v>44075</c:v>
                </c:pt>
                <c:pt idx="52">
                  <c:v>44089</c:v>
                </c:pt>
                <c:pt idx="53">
                  <c:v>44105</c:v>
                </c:pt>
                <c:pt idx="54">
                  <c:v>44119</c:v>
                </c:pt>
                <c:pt idx="55">
                  <c:v>44136</c:v>
                </c:pt>
                <c:pt idx="56">
                  <c:v>44150</c:v>
                </c:pt>
                <c:pt idx="57">
                  <c:v>44166</c:v>
                </c:pt>
                <c:pt idx="58">
                  <c:v>44180</c:v>
                </c:pt>
                <c:pt idx="59">
                  <c:v>44197</c:v>
                </c:pt>
                <c:pt idx="60">
                  <c:v>44211</c:v>
                </c:pt>
                <c:pt idx="61">
                  <c:v>44228</c:v>
                </c:pt>
                <c:pt idx="62">
                  <c:v>44242</c:v>
                </c:pt>
                <c:pt idx="63">
                  <c:v>44256</c:v>
                </c:pt>
                <c:pt idx="64">
                  <c:v>44270</c:v>
                </c:pt>
                <c:pt idx="65">
                  <c:v>44287</c:v>
                </c:pt>
                <c:pt idx="66">
                  <c:v>44301</c:v>
                </c:pt>
                <c:pt idx="67">
                  <c:v>44317</c:v>
                </c:pt>
                <c:pt idx="68">
                  <c:v>44331</c:v>
                </c:pt>
                <c:pt idx="69">
                  <c:v>44348</c:v>
                </c:pt>
                <c:pt idx="70">
                  <c:v>44362</c:v>
                </c:pt>
                <c:pt idx="71">
                  <c:v>44378</c:v>
                </c:pt>
                <c:pt idx="72">
                  <c:v>44392</c:v>
                </c:pt>
                <c:pt idx="73">
                  <c:v>44409</c:v>
                </c:pt>
                <c:pt idx="74">
                  <c:v>44423</c:v>
                </c:pt>
                <c:pt idx="75">
                  <c:v>44440</c:v>
                </c:pt>
                <c:pt idx="76">
                  <c:v>44454</c:v>
                </c:pt>
                <c:pt idx="77">
                  <c:v>44470</c:v>
                </c:pt>
                <c:pt idx="78">
                  <c:v>44484</c:v>
                </c:pt>
                <c:pt idx="79">
                  <c:v>44501</c:v>
                </c:pt>
                <c:pt idx="80">
                  <c:v>44515</c:v>
                </c:pt>
                <c:pt idx="81">
                  <c:v>44531</c:v>
                </c:pt>
                <c:pt idx="82">
                  <c:v>44545</c:v>
                </c:pt>
                <c:pt idx="83">
                  <c:v>44562</c:v>
                </c:pt>
                <c:pt idx="84">
                  <c:v>44576</c:v>
                </c:pt>
                <c:pt idx="85">
                  <c:v>44593</c:v>
                </c:pt>
                <c:pt idx="86">
                  <c:v>44607</c:v>
                </c:pt>
                <c:pt idx="87">
                  <c:v>44621</c:v>
                </c:pt>
                <c:pt idx="88">
                  <c:v>44635</c:v>
                </c:pt>
                <c:pt idx="89">
                  <c:v>44652</c:v>
                </c:pt>
                <c:pt idx="90">
                  <c:v>44666</c:v>
                </c:pt>
                <c:pt idx="91">
                  <c:v>44682</c:v>
                </c:pt>
                <c:pt idx="92">
                  <c:v>44696</c:v>
                </c:pt>
                <c:pt idx="93">
                  <c:v>44713</c:v>
                </c:pt>
                <c:pt idx="94">
                  <c:v>44727</c:v>
                </c:pt>
                <c:pt idx="95">
                  <c:v>44743</c:v>
                </c:pt>
                <c:pt idx="96">
                  <c:v>44757</c:v>
                </c:pt>
                <c:pt idx="97">
                  <c:v>44774</c:v>
                </c:pt>
                <c:pt idx="98">
                  <c:v>44788</c:v>
                </c:pt>
                <c:pt idx="99">
                  <c:v>44805</c:v>
                </c:pt>
                <c:pt idx="100">
                  <c:v>44819</c:v>
                </c:pt>
                <c:pt idx="101">
                  <c:v>44835</c:v>
                </c:pt>
                <c:pt idx="102">
                  <c:v>44849</c:v>
                </c:pt>
                <c:pt idx="103">
                  <c:v>44866</c:v>
                </c:pt>
                <c:pt idx="104">
                  <c:v>44880</c:v>
                </c:pt>
                <c:pt idx="105">
                  <c:v>44896</c:v>
                </c:pt>
                <c:pt idx="106">
                  <c:v>44910</c:v>
                </c:pt>
                <c:pt idx="107">
                  <c:v>44927</c:v>
                </c:pt>
                <c:pt idx="108">
                  <c:v>44941</c:v>
                </c:pt>
                <c:pt idx="109">
                  <c:v>44958</c:v>
                </c:pt>
                <c:pt idx="110">
                  <c:v>44972</c:v>
                </c:pt>
                <c:pt idx="111">
                  <c:v>44986</c:v>
                </c:pt>
                <c:pt idx="112">
                  <c:v>45000</c:v>
                </c:pt>
                <c:pt idx="113">
                  <c:v>45017</c:v>
                </c:pt>
                <c:pt idx="114">
                  <c:v>45031</c:v>
                </c:pt>
              </c:numCache>
            </c:numRef>
          </c:cat>
          <c:val>
            <c:numRef>
              <c:f>'F53'!$E$8:$E$122</c:f>
              <c:numCache>
                <c:formatCode>0.0%</c:formatCode>
                <c:ptCount val="115"/>
                <c:pt idx="24">
                  <c:v>3.5511406042590954E-2</c:v>
                </c:pt>
                <c:pt idx="25">
                  <c:v>1.9480451110433172E-2</c:v>
                </c:pt>
                <c:pt idx="26">
                  <c:v>1.4301394490365826E-2</c:v>
                </c:pt>
                <c:pt idx="27">
                  <c:v>1.8376483400646348E-2</c:v>
                </c:pt>
                <c:pt idx="28">
                  <c:v>2.943165635438727E-2</c:v>
                </c:pt>
                <c:pt idx="29">
                  <c:v>3.3936528261994114E-2</c:v>
                </c:pt>
                <c:pt idx="30">
                  <c:v>3.575513915096229E-2</c:v>
                </c:pt>
                <c:pt idx="31">
                  <c:v>3.8016936321282335E-2</c:v>
                </c:pt>
                <c:pt idx="32">
                  <c:v>1.7285450881018516E-2</c:v>
                </c:pt>
                <c:pt idx="33">
                  <c:v>4.1014567046890882E-3</c:v>
                </c:pt>
                <c:pt idx="34">
                  <c:v>3.2372257089805512E-2</c:v>
                </c:pt>
                <c:pt idx="35">
                  <c:v>3.1068504123255014E-2</c:v>
                </c:pt>
                <c:pt idx="36">
                  <c:v>3.544259657102411E-2</c:v>
                </c:pt>
                <c:pt idx="37">
                  <c:v>4.5447503087251206E-2</c:v>
                </c:pt>
                <c:pt idx="38">
                  <c:v>8.1057964926927406E-2</c:v>
                </c:pt>
                <c:pt idx="39">
                  <c:v>7.9196945488359649E-2</c:v>
                </c:pt>
                <c:pt idx="40">
                  <c:v>6.4657837875953472E-2</c:v>
                </c:pt>
                <c:pt idx="41">
                  <c:v>6.7801476088700463E-2</c:v>
                </c:pt>
                <c:pt idx="42">
                  <c:v>6.7185816227195438E-2</c:v>
                </c:pt>
                <c:pt idx="43">
                  <c:v>8.4515859665298843E-2</c:v>
                </c:pt>
                <c:pt idx="44">
                  <c:v>7.5737398891043473E-2</c:v>
                </c:pt>
                <c:pt idx="45">
                  <c:v>8.0232084404802118E-2</c:v>
                </c:pt>
                <c:pt idx="46">
                  <c:v>7.6085763550446606E-2</c:v>
                </c:pt>
                <c:pt idx="47">
                  <c:v>7.4030238927131453E-2</c:v>
                </c:pt>
                <c:pt idx="48">
                  <c:v>7.1789415822177016E-2</c:v>
                </c:pt>
                <c:pt idx="49">
                  <c:v>8.4937117158525588E-2</c:v>
                </c:pt>
                <c:pt idx="50">
                  <c:v>8.5140653334091931E-2</c:v>
                </c:pt>
                <c:pt idx="51">
                  <c:v>8.5306186026446795E-2</c:v>
                </c:pt>
                <c:pt idx="52">
                  <c:v>8.1478909484073103E-2</c:v>
                </c:pt>
                <c:pt idx="53">
                  <c:v>8.5527930042194722E-2</c:v>
                </c:pt>
                <c:pt idx="54">
                  <c:v>9.4272414076829181E-2</c:v>
                </c:pt>
                <c:pt idx="55">
                  <c:v>7.9039209471418959E-2</c:v>
                </c:pt>
                <c:pt idx="56">
                  <c:v>7.7295451215009692E-2</c:v>
                </c:pt>
                <c:pt idx="57">
                  <c:v>7.1488055177513665E-2</c:v>
                </c:pt>
                <c:pt idx="58">
                  <c:v>5.3042671106012129E-2</c:v>
                </c:pt>
                <c:pt idx="59">
                  <c:v>5.3753253491324537E-2</c:v>
                </c:pt>
                <c:pt idx="60">
                  <c:v>6.0043502427610251E-2</c:v>
                </c:pt>
                <c:pt idx="61">
                  <c:v>5.9426368906205118E-2</c:v>
                </c:pt>
                <c:pt idx="62">
                  <c:v>3.485583459232644E-2</c:v>
                </c:pt>
                <c:pt idx="63">
                  <c:v>3.8807136144960674E-2</c:v>
                </c:pt>
                <c:pt idx="64">
                  <c:v>4.8379417784140566E-2</c:v>
                </c:pt>
                <c:pt idx="65">
                  <c:v>5.3267205938448248E-2</c:v>
                </c:pt>
                <c:pt idx="66">
                  <c:v>5.300613572195334E-2</c:v>
                </c:pt>
                <c:pt idx="67">
                  <c:v>4.6910621421295984E-2</c:v>
                </c:pt>
                <c:pt idx="68">
                  <c:v>7.0312998392487946E-2</c:v>
                </c:pt>
                <c:pt idx="69">
                  <c:v>7.8024411536203653E-2</c:v>
                </c:pt>
                <c:pt idx="70">
                  <c:v>7.7759745068575636E-2</c:v>
                </c:pt>
                <c:pt idx="71">
                  <c:v>7.7403463698698438E-2</c:v>
                </c:pt>
                <c:pt idx="72">
                  <c:v>7.9921973233356036E-2</c:v>
                </c:pt>
                <c:pt idx="73">
                  <c:v>8.2076411849223874E-2</c:v>
                </c:pt>
                <c:pt idx="74">
                  <c:v>8.6589936015426083E-2</c:v>
                </c:pt>
                <c:pt idx="75">
                  <c:v>9.3835759186778889E-2</c:v>
                </c:pt>
                <c:pt idx="76">
                  <c:v>0.10107189507862824</c:v>
                </c:pt>
                <c:pt idx="77">
                  <c:v>9.1222030207359195E-2</c:v>
                </c:pt>
                <c:pt idx="78">
                  <c:v>8.5780972660141952E-2</c:v>
                </c:pt>
                <c:pt idx="79">
                  <c:v>9.8723510808281789E-2</c:v>
                </c:pt>
                <c:pt idx="80">
                  <c:v>0.12118624812718592</c:v>
                </c:pt>
                <c:pt idx="81">
                  <c:v>0.12613274415852649</c:v>
                </c:pt>
                <c:pt idx="82">
                  <c:v>0.11984070094254129</c:v>
                </c:pt>
                <c:pt idx="83">
                  <c:v>0.11793588285408418</c:v>
                </c:pt>
                <c:pt idx="84">
                  <c:v>0.1145743117839324</c:v>
                </c:pt>
                <c:pt idx="85">
                  <c:v>0.12023739738992734</c:v>
                </c:pt>
                <c:pt idx="86">
                  <c:v>0.12408276766379323</c:v>
                </c:pt>
                <c:pt idx="87">
                  <c:v>0.1224947007565067</c:v>
                </c:pt>
                <c:pt idx="88">
                  <c:v>0.1316133985065191</c:v>
                </c:pt>
                <c:pt idx="89">
                  <c:v>0.13330660365846847</c:v>
                </c:pt>
                <c:pt idx="90">
                  <c:v>0.12874985215039558</c:v>
                </c:pt>
                <c:pt idx="91">
                  <c:v>0.12472023062940774</c:v>
                </c:pt>
                <c:pt idx="92">
                  <c:v>0.12964073161862144</c:v>
                </c:pt>
                <c:pt idx="93">
                  <c:v>0.13444356102911259</c:v>
                </c:pt>
                <c:pt idx="94">
                  <c:v>0.14193257345580657</c:v>
                </c:pt>
                <c:pt idx="95">
                  <c:v>0.14842689426004041</c:v>
                </c:pt>
                <c:pt idx="96">
                  <c:v>0.14578406430713686</c:v>
                </c:pt>
                <c:pt idx="97">
                  <c:v>0.15058919066002319</c:v>
                </c:pt>
                <c:pt idx="98">
                  <c:v>0.16062556354916868</c:v>
                </c:pt>
                <c:pt idx="99">
                  <c:v>0.16234672233211977</c:v>
                </c:pt>
                <c:pt idx="100">
                  <c:v>0.15859074524139705</c:v>
                </c:pt>
                <c:pt idx="101">
                  <c:v>0.16156075869352104</c:v>
                </c:pt>
                <c:pt idx="102">
                  <c:v>0.15517106036766481</c:v>
                </c:pt>
                <c:pt idx="103">
                  <c:v>0.14441428073052687</c:v>
                </c:pt>
                <c:pt idx="104">
                  <c:v>0.11983512188791168</c:v>
                </c:pt>
                <c:pt idx="105">
                  <c:v>0.12048406240469345</c:v>
                </c:pt>
                <c:pt idx="106">
                  <c:v>0.12882843244108799</c:v>
                </c:pt>
                <c:pt idx="107">
                  <c:v>0.12651035938132971</c:v>
                </c:pt>
                <c:pt idx="108">
                  <c:v>0.12581115188059555</c:v>
                </c:pt>
                <c:pt idx="109">
                  <c:v>0.12479200891896891</c:v>
                </c:pt>
                <c:pt idx="110">
                  <c:v>0.12168509357355806</c:v>
                </c:pt>
                <c:pt idx="111">
                  <c:v>0.11813171757470853</c:v>
                </c:pt>
                <c:pt idx="112">
                  <c:v>0.10648690802853533</c:v>
                </c:pt>
                <c:pt idx="113">
                  <c:v>0.10129718141249744</c:v>
                </c:pt>
                <c:pt idx="114">
                  <c:v>0.10840238454306506</c:v>
                </c:pt>
              </c:numCache>
            </c:numRef>
          </c:val>
          <c:smooth val="0"/>
          <c:extLst>
            <c:ext xmlns:c16="http://schemas.microsoft.com/office/drawing/2014/chart" uri="{C3380CC4-5D6E-409C-BE32-E72D297353CC}">
              <c16:uniqueId val="{0000000B-20CE-43BE-92D5-B81967F31213}"/>
            </c:ext>
          </c:extLst>
        </c:ser>
        <c:dLbls>
          <c:showLegendKey val="0"/>
          <c:showVal val="0"/>
          <c:showCatName val="0"/>
          <c:showSerName val="0"/>
          <c:showPercent val="0"/>
          <c:showBubbleSize val="0"/>
        </c:dLbls>
        <c:smooth val="0"/>
        <c:axId val="439555663"/>
        <c:axId val="439561487"/>
      </c:lineChart>
      <c:dateAx>
        <c:axId val="439555663"/>
        <c:scaling>
          <c:orientation val="minMax"/>
          <c:max val="45061"/>
          <c:min val="44652"/>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439561487"/>
        <c:crosses val="autoZero"/>
        <c:auto val="1"/>
        <c:lblOffset val="100"/>
        <c:baseTimeUnit val="days"/>
      </c:dateAx>
      <c:valAx>
        <c:axId val="4395614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43955566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'F54'!$A$7:$B$7</c:f>
              <c:strCache>
                <c:ptCount val="2"/>
                <c:pt idx="0">
                  <c:v>marzo</c:v>
                </c:pt>
                <c:pt idx="1">
                  <c:v>2023</c:v>
                </c:pt>
              </c:strCache>
            </c:strRef>
          </c:tx>
          <c:spPr>
            <a:solidFill>
              <a:srgbClr val="AFB7BC"/>
            </a:solidFill>
          </c:spPr>
          <c:invertIfNegative val="0"/>
          <c:dPt>
            <c:idx val="24"/>
            <c:invertIfNegative val="0"/>
            <c:bubble3D val="0"/>
            <c:spPr>
              <a:solidFill>
                <a:srgbClr val="303233"/>
              </a:solidFill>
            </c:spPr>
            <c:extLst>
              <c:ext xmlns:c16="http://schemas.microsoft.com/office/drawing/2014/chart" uri="{C3380CC4-5D6E-409C-BE32-E72D297353CC}">
                <c16:uniqueId val="{00000001-EE18-4544-9A31-B46D5BB0148A}"/>
              </c:ext>
            </c:extLst>
          </c:dPt>
          <c:dLbls>
            <c:spPr>
              <a:noFill/>
              <a:ln>
                <a:noFill/>
              </a:ln>
              <a:effectLst/>
            </c:spPr>
            <c:txPr>
              <a:bodyPr rot="0" vert="horz"/>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'F54'!$C$6:$E$6</c:f>
              <c:strCache>
                <c:ptCount val="3"/>
                <c:pt idx="0">
                  <c:v>Regular</c:v>
                </c:pt>
                <c:pt idx="1">
                  <c:v>Premium</c:v>
                </c:pt>
                <c:pt idx="2">
                  <c:v>Diésel</c:v>
                </c:pt>
              </c:strCache>
            </c:strRef>
          </c:cat>
          <c:val>
            <c:numRef>
              <c:f>'F54'!$C$7:$E$7</c:f>
              <c:numCache>
                <c:formatCode>0.00</c:formatCode>
                <c:ptCount val="3"/>
                <c:pt idx="0">
                  <c:v>22.52</c:v>
                </c:pt>
                <c:pt idx="1">
                  <c:v>24.97</c:v>
                </c:pt>
                <c:pt idx="2">
                  <c:v>23.96</c:v>
                </c:pt>
              </c:numCache>
            </c:numRef>
          </c:val>
          <c:extLst>
            <c:ext xmlns:c16="http://schemas.microsoft.com/office/drawing/2014/chart" uri="{C3380CC4-5D6E-409C-BE32-E72D297353CC}">
              <c16:uniqueId val="{00000002-EE18-4544-9A31-B46D5BB0148A}"/>
            </c:ext>
          </c:extLst>
        </c:ser>
        <c:ser>
          <c:idx val="1"/>
          <c:order val="1"/>
          <c:tx>
            <c:strRef>
              <c:f>'F54'!$A$8:$B$8</c:f>
              <c:strCache>
                <c:ptCount val="2"/>
                <c:pt idx="0">
                  <c:v>abril</c:v>
                </c:pt>
                <c:pt idx="1">
                  <c:v>2023</c:v>
                </c:pt>
              </c:strCache>
            </c:strRef>
          </c:tx>
          <c:spPr>
            <a:solidFill>
              <a:srgbClr val="FFC000"/>
            </a:solidFill>
          </c:spPr>
          <c:invertIfNegative val="0"/>
          <c:dPt>
            <c:idx val="24"/>
            <c:invertIfNegative val="0"/>
            <c:bubble3D val="0"/>
            <c:extLst>
              <c:ext xmlns:c16="http://schemas.microsoft.com/office/drawing/2014/chart" uri="{C3380CC4-5D6E-409C-BE32-E72D297353CC}">
                <c16:uniqueId val="{00000003-EE18-4544-9A31-B46D5BB0148A}"/>
              </c:ext>
            </c:extLst>
          </c:dPt>
          <c:dLbls>
            <c:spPr>
              <a:noFill/>
              <a:ln>
                <a:noFill/>
              </a:ln>
              <a:effectLst/>
            </c:spPr>
            <c:txPr>
              <a:bodyPr rot="0" vert="horz"/>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'F54'!$C$6:$E$6</c:f>
              <c:strCache>
                <c:ptCount val="3"/>
                <c:pt idx="0">
                  <c:v>Regular</c:v>
                </c:pt>
                <c:pt idx="1">
                  <c:v>Premium</c:v>
                </c:pt>
                <c:pt idx="2">
                  <c:v>Diésel</c:v>
                </c:pt>
              </c:strCache>
            </c:strRef>
          </c:cat>
          <c:val>
            <c:numRef>
              <c:f>'F54'!$C$8:$E$8</c:f>
              <c:numCache>
                <c:formatCode>0.00</c:formatCode>
                <c:ptCount val="3"/>
                <c:pt idx="0">
                  <c:v>22.63</c:v>
                </c:pt>
                <c:pt idx="1">
                  <c:v>25.01</c:v>
                </c:pt>
                <c:pt idx="2">
                  <c:v>23.96</c:v>
                </c:pt>
              </c:numCache>
            </c:numRef>
          </c:val>
          <c:extLst>
            <c:ext xmlns:c16="http://schemas.microsoft.com/office/drawing/2014/chart" uri="{C3380CC4-5D6E-409C-BE32-E72D297353CC}">
              <c16:uniqueId val="{00000004-EE18-4544-9A31-B46D5BB0148A}"/>
            </c:ext>
          </c:extLst>
        </c:ser>
        <c:dLbls>
          <c:showLegendKey val="0"/>
          <c:showVal val="0"/>
          <c:showCatName val="0"/>
          <c:showSerName val="0"/>
          <c:showPercent val="0"/>
          <c:showBubbleSize val="0"/>
        </c:dLbls>
        <c:gapWidth val="75"/>
        <c:overlap val="-25"/>
        <c:axId val="183674368"/>
        <c:axId val="183675904"/>
      </c:barChart>
      <c:catAx>
        <c:axId val="183674368"/>
        <c:scaling>
          <c:orientation val="minMax"/>
        </c:scaling>
        <c:delete val="0"/>
        <c:axPos val="b"/>
        <c:numFmt formatCode="General" sourceLinked="0"/>
        <c:majorTickMark val="none"/>
        <c:minorTickMark val="none"/>
        <c:tickLblPos val="nextTo"/>
        <c:crossAx val="183675904"/>
        <c:crosses val="autoZero"/>
        <c:auto val="1"/>
        <c:lblAlgn val="ctr"/>
        <c:lblOffset val="100"/>
        <c:noMultiLvlLbl val="0"/>
      </c:catAx>
      <c:valAx>
        <c:axId val="183675904"/>
        <c:scaling>
          <c:orientation val="minMax"/>
          <c:max val="25.51"/>
          <c:min val="15.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083499177987368"/>
          <c:y val="3.3182503770739065E-2"/>
          <c:w val="0.6295399274185749"/>
          <c:h val="0.93363499245852188"/>
        </c:manualLayout>
      </c:layout>
      <c:barChart>
        <c:barDir val="bar"/>
        <c:grouping val="clustered"/>
        <c:varyColors val="0"/>
        <c:ser>
          <c:idx val="0"/>
          <c:order val="0"/>
          <c:spPr>
            <a:solidFill>
              <a:schemeClr val="tx1">
                <a:lumMod val="50000"/>
                <a:lumOff val="50000"/>
              </a:schemeClr>
            </a:solidFill>
            <a:ln>
              <a:noFill/>
            </a:ln>
            <a:effectLst/>
          </c:spPr>
          <c:invertIfNegative val="0"/>
          <c:dPt>
            <c:idx val="28"/>
            <c:invertIfNegative val="0"/>
            <c:bubble3D val="0"/>
            <c:spPr>
              <a:solidFill>
                <a:schemeClr val="tx1">
                  <a:lumMod val="50000"/>
                  <a:lumOff val="50000"/>
                </a:schemeClr>
              </a:solidFill>
              <a:ln>
                <a:noFill/>
              </a:ln>
              <a:effectLst/>
            </c:spPr>
            <c:extLst>
              <c:ext xmlns:c16="http://schemas.microsoft.com/office/drawing/2014/chart" uri="{C3380CC4-5D6E-409C-BE32-E72D297353CC}">
                <c16:uniqueId val="{00000001-9E2E-4B23-A1EF-4D1AA270BDBE}"/>
              </c:ext>
            </c:extLst>
          </c:dPt>
          <c:dPt>
            <c:idx val="29"/>
            <c:invertIfNegative val="0"/>
            <c:bubble3D val="0"/>
            <c:spPr>
              <a:solidFill>
                <a:schemeClr val="accent4"/>
              </a:solidFill>
              <a:ln>
                <a:noFill/>
              </a:ln>
              <a:effectLst/>
            </c:spPr>
            <c:extLst>
              <c:ext xmlns:c16="http://schemas.microsoft.com/office/drawing/2014/chart" uri="{C3380CC4-5D6E-409C-BE32-E72D297353CC}">
                <c16:uniqueId val="{00000003-9E2E-4B23-A1EF-4D1AA270BDBE}"/>
              </c:ext>
            </c:extLst>
          </c:dPt>
          <c:dLbls>
            <c:dLbl>
              <c:idx val="0"/>
              <c:tx>
                <c:rich>
                  <a:bodyPr/>
                  <a:lstStyle/>
                  <a:p>
                    <a:fld id="{1EBB6E8E-5044-4813-AC36-6FD6760E0075}" type="CELLRANGE">
                      <a:rPr lang="es-MX"/>
                      <a:pPr/>
                      <a:t>[CELLRANGE]</a:t>
                    </a:fld>
                    <a:r>
                      <a:rPr lang="es-MX" baseline="0"/>
                      <a:t>; </a:t>
                    </a:r>
                    <a:fld id="{F7710F7F-A685-4402-8C45-39A6F269DA5D}"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E2E-4B23-A1EF-4D1AA270BDBE}"/>
                </c:ext>
              </c:extLst>
            </c:dLbl>
            <c:dLbl>
              <c:idx val="1"/>
              <c:tx>
                <c:rich>
                  <a:bodyPr/>
                  <a:lstStyle/>
                  <a:p>
                    <a:fld id="{6D8DDDF7-3103-4D66-A8F7-7F579D779986}" type="CELLRANGE">
                      <a:rPr lang="es-MX"/>
                      <a:pPr/>
                      <a:t>[CELLRANGE]</a:t>
                    </a:fld>
                    <a:r>
                      <a:rPr lang="es-MX" baseline="0"/>
                      <a:t>; </a:t>
                    </a:r>
                    <a:fld id="{7099B9D2-C25A-48AA-9E81-ED56D4C7CB52}"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E2E-4B23-A1EF-4D1AA270BDBE}"/>
                </c:ext>
              </c:extLst>
            </c:dLbl>
            <c:dLbl>
              <c:idx val="2"/>
              <c:tx>
                <c:rich>
                  <a:bodyPr/>
                  <a:lstStyle/>
                  <a:p>
                    <a:fld id="{58B1A4A8-CCD2-4A51-BB5A-C6A2A11ABBCC}" type="CELLRANGE">
                      <a:rPr lang="es-MX"/>
                      <a:pPr/>
                      <a:t>[CELLRANGE]</a:t>
                    </a:fld>
                    <a:r>
                      <a:rPr lang="es-MX" baseline="0"/>
                      <a:t>; </a:t>
                    </a:r>
                    <a:fld id="{9858BFC5-F5C3-4971-8DB2-B8AAEF586088}"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E2E-4B23-A1EF-4D1AA270BDBE}"/>
                </c:ext>
              </c:extLst>
            </c:dLbl>
            <c:dLbl>
              <c:idx val="3"/>
              <c:tx>
                <c:rich>
                  <a:bodyPr/>
                  <a:lstStyle/>
                  <a:p>
                    <a:fld id="{B030D259-8623-4EB3-A53E-E715857DED5E}" type="CELLRANGE">
                      <a:rPr lang="es-MX"/>
                      <a:pPr/>
                      <a:t>[CELLRANGE]</a:t>
                    </a:fld>
                    <a:r>
                      <a:rPr lang="es-MX" baseline="0"/>
                      <a:t>; </a:t>
                    </a:r>
                    <a:fld id="{D9CEDC84-41CA-49AE-829B-DDBC7785345E}"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E2E-4B23-A1EF-4D1AA270BDBE}"/>
                </c:ext>
              </c:extLst>
            </c:dLbl>
            <c:dLbl>
              <c:idx val="4"/>
              <c:tx>
                <c:rich>
                  <a:bodyPr/>
                  <a:lstStyle/>
                  <a:p>
                    <a:fld id="{F39734F3-3006-4173-9DDA-DA8BCDC031EA}" type="CELLRANGE">
                      <a:rPr lang="es-MX"/>
                      <a:pPr/>
                      <a:t>[CELLRANGE]</a:t>
                    </a:fld>
                    <a:r>
                      <a:rPr lang="es-MX" baseline="0"/>
                      <a:t>; </a:t>
                    </a:r>
                    <a:fld id="{872AF055-E797-4B93-AAF9-B45BD46942CF}"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E2E-4B23-A1EF-4D1AA270BDBE}"/>
                </c:ext>
              </c:extLst>
            </c:dLbl>
            <c:dLbl>
              <c:idx val="5"/>
              <c:tx>
                <c:rich>
                  <a:bodyPr/>
                  <a:lstStyle/>
                  <a:p>
                    <a:fld id="{91F4B9F2-AA52-40C3-BA8E-9AD3EED04861}" type="CELLRANGE">
                      <a:rPr lang="es-MX"/>
                      <a:pPr/>
                      <a:t>[CELLRANGE]</a:t>
                    </a:fld>
                    <a:r>
                      <a:rPr lang="es-MX" baseline="0"/>
                      <a:t>; </a:t>
                    </a:r>
                    <a:fld id="{B84CB80C-B9DC-4ED1-AD9E-F17058755372}"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E2E-4B23-A1EF-4D1AA270BDBE}"/>
                </c:ext>
              </c:extLst>
            </c:dLbl>
            <c:dLbl>
              <c:idx val="6"/>
              <c:tx>
                <c:rich>
                  <a:bodyPr/>
                  <a:lstStyle/>
                  <a:p>
                    <a:fld id="{E5C454F1-0506-4093-AD40-44887D4B378A}" type="CELLRANGE">
                      <a:rPr lang="es-MX"/>
                      <a:pPr/>
                      <a:t>[CELLRANGE]</a:t>
                    </a:fld>
                    <a:r>
                      <a:rPr lang="es-MX" baseline="0"/>
                      <a:t>; </a:t>
                    </a:r>
                    <a:fld id="{538EF042-4314-4646-B5FB-32DEAA47880C}"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E2E-4B23-A1EF-4D1AA270BDBE}"/>
                </c:ext>
              </c:extLst>
            </c:dLbl>
            <c:dLbl>
              <c:idx val="7"/>
              <c:tx>
                <c:rich>
                  <a:bodyPr/>
                  <a:lstStyle/>
                  <a:p>
                    <a:fld id="{2EE4C2FD-FC8B-4F8A-B6C4-432CBA8C55A1}" type="CELLRANGE">
                      <a:rPr lang="es-MX"/>
                      <a:pPr/>
                      <a:t>[CELLRANGE]</a:t>
                    </a:fld>
                    <a:r>
                      <a:rPr lang="es-MX" baseline="0"/>
                      <a:t>; </a:t>
                    </a:r>
                    <a:fld id="{B70D181D-7575-41E4-83B3-3E3B9A809B00}"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E2E-4B23-A1EF-4D1AA270BDBE}"/>
                </c:ext>
              </c:extLst>
            </c:dLbl>
            <c:dLbl>
              <c:idx val="8"/>
              <c:tx>
                <c:rich>
                  <a:bodyPr/>
                  <a:lstStyle/>
                  <a:p>
                    <a:fld id="{07605F3C-5CAB-47FC-93D5-4940BF3EE48B}" type="CELLRANGE">
                      <a:rPr lang="es-MX"/>
                      <a:pPr/>
                      <a:t>[CELLRANGE]</a:t>
                    </a:fld>
                    <a:r>
                      <a:rPr lang="es-MX" baseline="0"/>
                      <a:t>; </a:t>
                    </a:r>
                    <a:fld id="{3912FDA9-3228-41B5-9916-768DBEF0D02A}"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E2E-4B23-A1EF-4D1AA270BDBE}"/>
                </c:ext>
              </c:extLst>
            </c:dLbl>
            <c:dLbl>
              <c:idx val="9"/>
              <c:tx>
                <c:rich>
                  <a:bodyPr/>
                  <a:lstStyle/>
                  <a:p>
                    <a:fld id="{FF420F22-3D9E-4753-B022-000E691787FA}" type="CELLRANGE">
                      <a:rPr lang="es-MX"/>
                      <a:pPr/>
                      <a:t>[CELLRANGE]</a:t>
                    </a:fld>
                    <a:r>
                      <a:rPr lang="es-MX" baseline="0"/>
                      <a:t>; </a:t>
                    </a:r>
                    <a:fld id="{457BF1CD-8DD4-4BD8-AA77-7B8A638F1266}"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E2E-4B23-A1EF-4D1AA270BDBE}"/>
                </c:ext>
              </c:extLst>
            </c:dLbl>
            <c:dLbl>
              <c:idx val="10"/>
              <c:tx>
                <c:rich>
                  <a:bodyPr/>
                  <a:lstStyle/>
                  <a:p>
                    <a:fld id="{B36B42A8-9186-4FF4-A79A-32FEF9CC9AA9}" type="CELLRANGE">
                      <a:rPr lang="es-MX"/>
                      <a:pPr/>
                      <a:t>[CELLRANGE]</a:t>
                    </a:fld>
                    <a:r>
                      <a:rPr lang="es-MX" baseline="0"/>
                      <a:t>; </a:t>
                    </a:r>
                    <a:fld id="{AEAFA209-48C3-4759-9E64-3DCDD581F413}"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E2E-4B23-A1EF-4D1AA270BDBE}"/>
                </c:ext>
              </c:extLst>
            </c:dLbl>
            <c:dLbl>
              <c:idx val="11"/>
              <c:tx>
                <c:rich>
                  <a:bodyPr/>
                  <a:lstStyle/>
                  <a:p>
                    <a:fld id="{8DF75B78-4D57-4C7B-AD71-CEEE5D45721D}" type="CELLRANGE">
                      <a:rPr lang="es-MX"/>
                      <a:pPr/>
                      <a:t>[CELLRANGE]</a:t>
                    </a:fld>
                    <a:r>
                      <a:rPr lang="es-MX" baseline="0"/>
                      <a:t>; </a:t>
                    </a:r>
                    <a:fld id="{C90EDB9F-DBFC-46F8-AAC2-D10B4C836F0A}"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E2E-4B23-A1EF-4D1AA270BDBE}"/>
                </c:ext>
              </c:extLst>
            </c:dLbl>
            <c:dLbl>
              <c:idx val="12"/>
              <c:tx>
                <c:rich>
                  <a:bodyPr/>
                  <a:lstStyle/>
                  <a:p>
                    <a:fld id="{E6FD77EA-579F-4FE2-B609-DF1E5AE93FD0}" type="CELLRANGE">
                      <a:rPr lang="es-MX"/>
                      <a:pPr/>
                      <a:t>[CELLRANGE]</a:t>
                    </a:fld>
                    <a:r>
                      <a:rPr lang="es-MX" baseline="0"/>
                      <a:t>; </a:t>
                    </a:r>
                    <a:fld id="{9C5D551F-D0C9-4567-B397-E068BD27C05B}"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9E2E-4B23-A1EF-4D1AA270BDBE}"/>
                </c:ext>
              </c:extLst>
            </c:dLbl>
            <c:dLbl>
              <c:idx val="13"/>
              <c:tx>
                <c:rich>
                  <a:bodyPr/>
                  <a:lstStyle/>
                  <a:p>
                    <a:fld id="{4EE2C75C-3253-46AA-AA62-7690B2F1E0F4}" type="CELLRANGE">
                      <a:rPr lang="es-MX"/>
                      <a:pPr/>
                      <a:t>[CELLRANGE]</a:t>
                    </a:fld>
                    <a:r>
                      <a:rPr lang="es-MX" baseline="0"/>
                      <a:t>; </a:t>
                    </a:r>
                    <a:fld id="{D0EB8747-4261-40A4-A167-9ECA7FEA691A}"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E2E-4B23-A1EF-4D1AA270BDBE}"/>
                </c:ext>
              </c:extLst>
            </c:dLbl>
            <c:dLbl>
              <c:idx val="14"/>
              <c:tx>
                <c:rich>
                  <a:bodyPr/>
                  <a:lstStyle/>
                  <a:p>
                    <a:fld id="{C83D6710-E8FD-46A4-B994-D7D6BE1DC5D0}" type="CELLRANGE">
                      <a:rPr lang="es-MX"/>
                      <a:pPr/>
                      <a:t>[CELLRANGE]</a:t>
                    </a:fld>
                    <a:r>
                      <a:rPr lang="es-MX" baseline="0"/>
                      <a:t>; </a:t>
                    </a:r>
                    <a:fld id="{F3BAD9A7-F6F9-40B8-B709-6A02794CC1DF}"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9E2E-4B23-A1EF-4D1AA270BDBE}"/>
                </c:ext>
              </c:extLst>
            </c:dLbl>
            <c:dLbl>
              <c:idx val="15"/>
              <c:tx>
                <c:rich>
                  <a:bodyPr/>
                  <a:lstStyle/>
                  <a:p>
                    <a:fld id="{69718421-5489-457D-A7AB-0E90EB996355}" type="CELLRANGE">
                      <a:rPr lang="es-MX"/>
                      <a:pPr/>
                      <a:t>[CELLRANGE]</a:t>
                    </a:fld>
                    <a:r>
                      <a:rPr lang="es-MX" baseline="0"/>
                      <a:t>; </a:t>
                    </a:r>
                    <a:fld id="{4A20E6CF-4F53-4854-A0A4-C9126C0CAD33}"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9E2E-4B23-A1EF-4D1AA270BDBE}"/>
                </c:ext>
              </c:extLst>
            </c:dLbl>
            <c:dLbl>
              <c:idx val="16"/>
              <c:tx>
                <c:rich>
                  <a:bodyPr/>
                  <a:lstStyle/>
                  <a:p>
                    <a:fld id="{7DDEDE8E-56B0-4345-BD0C-945F1070B301}" type="CELLRANGE">
                      <a:rPr lang="es-MX"/>
                      <a:pPr/>
                      <a:t>[CELLRANGE]</a:t>
                    </a:fld>
                    <a:r>
                      <a:rPr lang="es-MX" baseline="0"/>
                      <a:t>; </a:t>
                    </a:r>
                    <a:fld id="{56F77CB4-B7EE-4EC7-90CE-04F53C71E378}"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9E2E-4B23-A1EF-4D1AA270BDBE}"/>
                </c:ext>
              </c:extLst>
            </c:dLbl>
            <c:dLbl>
              <c:idx val="17"/>
              <c:tx>
                <c:rich>
                  <a:bodyPr/>
                  <a:lstStyle/>
                  <a:p>
                    <a:fld id="{3C0C0A96-2277-45E6-9F58-62AC6993A4D2}" type="CELLRANGE">
                      <a:rPr lang="es-MX"/>
                      <a:pPr/>
                      <a:t>[CELLRANGE]</a:t>
                    </a:fld>
                    <a:r>
                      <a:rPr lang="es-MX" baseline="0"/>
                      <a:t>; </a:t>
                    </a:r>
                    <a:fld id="{760CBEA2-E233-4157-BE97-EA5512002A17}"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9E2E-4B23-A1EF-4D1AA270BDBE}"/>
                </c:ext>
              </c:extLst>
            </c:dLbl>
            <c:dLbl>
              <c:idx val="18"/>
              <c:tx>
                <c:rich>
                  <a:bodyPr/>
                  <a:lstStyle/>
                  <a:p>
                    <a:fld id="{95599BDB-056F-4F54-B07B-33130FFC1C3E}" type="CELLRANGE">
                      <a:rPr lang="es-MX"/>
                      <a:pPr/>
                      <a:t>[CELLRANGE]</a:t>
                    </a:fld>
                    <a:r>
                      <a:rPr lang="es-MX" baseline="0"/>
                      <a:t>; </a:t>
                    </a:r>
                    <a:fld id="{F6376F82-399C-42C1-877A-EB2FEF80A37F}"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9E2E-4B23-A1EF-4D1AA270BDBE}"/>
                </c:ext>
              </c:extLst>
            </c:dLbl>
            <c:dLbl>
              <c:idx val="19"/>
              <c:tx>
                <c:rich>
                  <a:bodyPr/>
                  <a:lstStyle/>
                  <a:p>
                    <a:fld id="{67A26E3F-6A54-46A2-BC54-B1D2185CB484}" type="CELLRANGE">
                      <a:rPr lang="es-MX"/>
                      <a:pPr/>
                      <a:t>[CELLRANGE]</a:t>
                    </a:fld>
                    <a:r>
                      <a:rPr lang="es-MX" baseline="0"/>
                      <a:t>; </a:t>
                    </a:r>
                    <a:fld id="{C9BC2D42-D9A6-45A7-8AC8-200C36F16770}"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9E2E-4B23-A1EF-4D1AA270BDBE}"/>
                </c:ext>
              </c:extLst>
            </c:dLbl>
            <c:dLbl>
              <c:idx val="20"/>
              <c:tx>
                <c:rich>
                  <a:bodyPr/>
                  <a:lstStyle/>
                  <a:p>
                    <a:fld id="{BB878308-2CA0-4550-B1FD-77208768EA9A}" type="CELLRANGE">
                      <a:rPr lang="es-MX"/>
                      <a:pPr/>
                      <a:t>[CELLRANGE]</a:t>
                    </a:fld>
                    <a:r>
                      <a:rPr lang="es-MX" baseline="0"/>
                      <a:t>; </a:t>
                    </a:r>
                    <a:fld id="{99164142-89CC-4B3A-88F0-C90383BFB50A}"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9E2E-4B23-A1EF-4D1AA270BDBE}"/>
                </c:ext>
              </c:extLst>
            </c:dLbl>
            <c:dLbl>
              <c:idx val="21"/>
              <c:tx>
                <c:rich>
                  <a:bodyPr/>
                  <a:lstStyle/>
                  <a:p>
                    <a:fld id="{8C535E9D-B306-4D4E-952C-19C7D9632870}" type="CELLRANGE">
                      <a:rPr lang="es-MX"/>
                      <a:pPr/>
                      <a:t>[CELLRANGE]</a:t>
                    </a:fld>
                    <a:r>
                      <a:rPr lang="es-MX" baseline="0"/>
                      <a:t>; </a:t>
                    </a:r>
                    <a:fld id="{48996765-8EBE-4ABE-8B98-24DDEC19FAAB}"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9E2E-4B23-A1EF-4D1AA270BDBE}"/>
                </c:ext>
              </c:extLst>
            </c:dLbl>
            <c:dLbl>
              <c:idx val="22"/>
              <c:tx>
                <c:rich>
                  <a:bodyPr/>
                  <a:lstStyle/>
                  <a:p>
                    <a:fld id="{B704D1E5-B8B3-4BCC-AFEC-7D25ECE557DC}" type="CELLRANGE">
                      <a:rPr lang="es-MX"/>
                      <a:pPr/>
                      <a:t>[CELLRANGE]</a:t>
                    </a:fld>
                    <a:r>
                      <a:rPr lang="es-MX" baseline="0"/>
                      <a:t>; </a:t>
                    </a:r>
                    <a:fld id="{0170E399-6ABD-4541-A949-3B4648EA22D6}"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9E2E-4B23-A1EF-4D1AA270BDBE}"/>
                </c:ext>
              </c:extLst>
            </c:dLbl>
            <c:dLbl>
              <c:idx val="23"/>
              <c:tx>
                <c:rich>
                  <a:bodyPr/>
                  <a:lstStyle/>
                  <a:p>
                    <a:fld id="{C677202D-1D5A-4C1D-B3BC-BC8097B5CC0F}" type="CELLRANGE">
                      <a:rPr lang="es-MX"/>
                      <a:pPr/>
                      <a:t>[CELLRANGE]</a:t>
                    </a:fld>
                    <a:r>
                      <a:rPr lang="es-MX" baseline="0"/>
                      <a:t>; </a:t>
                    </a:r>
                    <a:fld id="{E880C8B4-4572-408B-977C-72E1A4DD941F}"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9E2E-4B23-A1EF-4D1AA270BDBE}"/>
                </c:ext>
              </c:extLst>
            </c:dLbl>
            <c:dLbl>
              <c:idx val="24"/>
              <c:tx>
                <c:rich>
                  <a:bodyPr/>
                  <a:lstStyle/>
                  <a:p>
                    <a:fld id="{D0A718E6-7BCE-4443-8A3A-8EAC618CCA1D}" type="CELLRANGE">
                      <a:rPr lang="es-MX"/>
                      <a:pPr/>
                      <a:t>[CELLRANGE]</a:t>
                    </a:fld>
                    <a:r>
                      <a:rPr lang="es-MX" baseline="0"/>
                      <a:t>; </a:t>
                    </a:r>
                    <a:fld id="{58D85A0E-8FEB-434A-98BF-01257E5A7768}"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9E2E-4B23-A1EF-4D1AA270BDBE}"/>
                </c:ext>
              </c:extLst>
            </c:dLbl>
            <c:dLbl>
              <c:idx val="25"/>
              <c:tx>
                <c:rich>
                  <a:bodyPr/>
                  <a:lstStyle/>
                  <a:p>
                    <a:fld id="{52BBE251-375F-4BAC-B66E-AAC13D19D066}" type="CELLRANGE">
                      <a:rPr lang="es-MX"/>
                      <a:pPr/>
                      <a:t>[CELLRANGE]</a:t>
                    </a:fld>
                    <a:r>
                      <a:rPr lang="es-MX" baseline="0"/>
                      <a:t>; </a:t>
                    </a:r>
                    <a:fld id="{4E7BD412-1BBF-460A-856F-001637BDE4B6}"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9E2E-4B23-A1EF-4D1AA270BDBE}"/>
                </c:ext>
              </c:extLst>
            </c:dLbl>
            <c:dLbl>
              <c:idx val="26"/>
              <c:tx>
                <c:rich>
                  <a:bodyPr/>
                  <a:lstStyle/>
                  <a:p>
                    <a:fld id="{9F519C98-C1C2-454F-A671-574A849D9D9F}" type="CELLRANGE">
                      <a:rPr lang="es-MX"/>
                      <a:pPr/>
                      <a:t>[CELLRANGE]</a:t>
                    </a:fld>
                    <a:r>
                      <a:rPr lang="es-MX" baseline="0"/>
                      <a:t>; </a:t>
                    </a:r>
                    <a:fld id="{06572B72-0059-43A3-A89A-21E8A93AA016}"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9E2E-4B23-A1EF-4D1AA270BDBE}"/>
                </c:ext>
              </c:extLst>
            </c:dLbl>
            <c:dLbl>
              <c:idx val="27"/>
              <c:tx>
                <c:rich>
                  <a:bodyPr/>
                  <a:lstStyle/>
                  <a:p>
                    <a:fld id="{3E2DCE0E-EF20-4AC3-92E9-35FA55BA45D4}" type="CELLRANGE">
                      <a:rPr lang="es-MX"/>
                      <a:pPr/>
                      <a:t>[CELLRANGE]</a:t>
                    </a:fld>
                    <a:r>
                      <a:rPr lang="es-MX" baseline="0"/>
                      <a:t>; </a:t>
                    </a:r>
                    <a:fld id="{66482BD4-FDAC-48C0-8E4A-73097569247A}"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9E2E-4B23-A1EF-4D1AA270BDBE}"/>
                </c:ext>
              </c:extLst>
            </c:dLbl>
            <c:dLbl>
              <c:idx val="28"/>
              <c:tx>
                <c:rich>
                  <a:bodyPr/>
                  <a:lstStyle/>
                  <a:p>
                    <a:fld id="{CF7B2D05-05F2-4C40-82C7-D8D03CB50320}" type="CELLRANGE">
                      <a:rPr lang="es-MX"/>
                      <a:pPr/>
                      <a:t>[CELLRANGE]</a:t>
                    </a:fld>
                    <a:r>
                      <a:rPr lang="es-MX" baseline="0"/>
                      <a:t>; </a:t>
                    </a:r>
                    <a:fld id="{E25EA6F9-2495-4A4D-A43A-F6186531212C}"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9E2E-4B23-A1EF-4D1AA270BDBE}"/>
                </c:ext>
              </c:extLst>
            </c:dLbl>
            <c:dLbl>
              <c:idx val="29"/>
              <c:tx>
                <c:rich>
                  <a:bodyPr/>
                  <a:lstStyle/>
                  <a:p>
                    <a:fld id="{0B8694FE-D1B2-46C7-A353-ADD94DB4E0F6}" type="CELLRANGE">
                      <a:rPr lang="es-MX"/>
                      <a:pPr/>
                      <a:t>[CELLRANGE]</a:t>
                    </a:fld>
                    <a:r>
                      <a:rPr lang="es-MX" baseline="0"/>
                      <a:t>; </a:t>
                    </a:r>
                    <a:fld id="{527D2B69-3249-45D3-802B-6C760921193D}"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E2E-4B23-A1EF-4D1AA270BDBE}"/>
                </c:ext>
              </c:extLst>
            </c:dLbl>
            <c:dLbl>
              <c:idx val="30"/>
              <c:tx>
                <c:rich>
                  <a:bodyPr/>
                  <a:lstStyle/>
                  <a:p>
                    <a:fld id="{4657CF89-FD07-48EA-8B14-5361B34C2C2E}" type="CELLRANGE">
                      <a:rPr lang="es-MX"/>
                      <a:pPr/>
                      <a:t>[CELLRANGE]</a:t>
                    </a:fld>
                    <a:r>
                      <a:rPr lang="es-MX" baseline="0"/>
                      <a:t>; </a:t>
                    </a:r>
                    <a:fld id="{5E5E272A-784E-4F9A-A3B5-063C5A8EF7E7}"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9E2E-4B23-A1EF-4D1AA270BDBE}"/>
                </c:ext>
              </c:extLst>
            </c:dLbl>
            <c:dLbl>
              <c:idx val="31"/>
              <c:tx>
                <c:rich>
                  <a:bodyPr/>
                  <a:lstStyle/>
                  <a:p>
                    <a:fld id="{CCA15091-533B-4523-9748-2770FE870EBB}" type="CELLRANGE">
                      <a:rPr lang="es-MX"/>
                      <a:pPr/>
                      <a:t>[CELLRANGE]</a:t>
                    </a:fld>
                    <a:r>
                      <a:rPr lang="es-MX" baseline="0"/>
                      <a:t>; </a:t>
                    </a:r>
                    <a:fld id="{DFA2E4F3-5024-43F0-B40D-CF2472A9CECA}"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9E2E-4B23-A1EF-4D1AA270BDBE}"/>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'F5'!$A$7:$A$38</c:f>
              <c:strCache>
                <c:ptCount val="32"/>
                <c:pt idx="0">
                  <c:v>Colima</c:v>
                </c:pt>
                <c:pt idx="1">
                  <c:v>Baja California Sur</c:v>
                </c:pt>
                <c:pt idx="2">
                  <c:v>Nayarit</c:v>
                </c:pt>
                <c:pt idx="3">
                  <c:v>Campeche</c:v>
                </c:pt>
                <c:pt idx="4">
                  <c:v>Tlaxcala</c:v>
                </c:pt>
                <c:pt idx="5">
                  <c:v>Aguascalientes</c:v>
                </c:pt>
                <c:pt idx="6">
                  <c:v>Zacatecas</c:v>
                </c:pt>
                <c:pt idx="7">
                  <c:v>Morelos</c:v>
                </c:pt>
                <c:pt idx="8">
                  <c:v>Durango</c:v>
                </c:pt>
                <c:pt idx="9">
                  <c:v>Quintana Roo</c:v>
                </c:pt>
                <c:pt idx="10">
                  <c:v>Yucatán</c:v>
                </c:pt>
                <c:pt idx="11">
                  <c:v>Hidalgo</c:v>
                </c:pt>
                <c:pt idx="12">
                  <c:v>Querétaro</c:v>
                </c:pt>
                <c:pt idx="13">
                  <c:v>San Luis Potosí</c:v>
                </c:pt>
                <c:pt idx="14">
                  <c:v>Guerrero</c:v>
                </c:pt>
                <c:pt idx="15">
                  <c:v>Coahuila</c:v>
                </c:pt>
                <c:pt idx="16">
                  <c:v>Oaxaca</c:v>
                </c:pt>
                <c:pt idx="17">
                  <c:v>Sinaloa</c:v>
                </c:pt>
                <c:pt idx="18">
                  <c:v>Sonora</c:v>
                </c:pt>
                <c:pt idx="19">
                  <c:v>Tamaulipas</c:v>
                </c:pt>
                <c:pt idx="20">
                  <c:v>Tabasco</c:v>
                </c:pt>
                <c:pt idx="21">
                  <c:v>Chihuahua</c:v>
                </c:pt>
                <c:pt idx="22">
                  <c:v>Baja California</c:v>
                </c:pt>
                <c:pt idx="23">
                  <c:v>Michoacán</c:v>
                </c:pt>
                <c:pt idx="24">
                  <c:v>Chiapas</c:v>
                </c:pt>
                <c:pt idx="25">
                  <c:v>Puebla</c:v>
                </c:pt>
                <c:pt idx="26">
                  <c:v>Guanajuato</c:v>
                </c:pt>
                <c:pt idx="27">
                  <c:v>Nuevo León</c:v>
                </c:pt>
                <c:pt idx="28">
                  <c:v>Veracruz </c:v>
                </c:pt>
                <c:pt idx="29">
                  <c:v>Jalisco</c:v>
                </c:pt>
                <c:pt idx="30">
                  <c:v>Ciudad de México</c:v>
                </c:pt>
                <c:pt idx="31">
                  <c:v>Estado de México</c:v>
                </c:pt>
              </c:strCache>
            </c:strRef>
          </c:cat>
          <c:val>
            <c:numRef>
              <c:f>'F5'!$D$7:$D$38</c:f>
              <c:numCache>
                <c:formatCode>0.0%</c:formatCode>
                <c:ptCount val="32"/>
                <c:pt idx="0">
                  <c:v>6.6528300602422428E-3</c:v>
                </c:pt>
                <c:pt idx="1">
                  <c:v>7.3436831294583999E-3</c:v>
                </c:pt>
                <c:pt idx="2">
                  <c:v>9.5272692366682246E-3</c:v>
                </c:pt>
                <c:pt idx="3">
                  <c:v>9.6246731087173739E-3</c:v>
                </c:pt>
                <c:pt idx="4">
                  <c:v>1.0012011622455188E-2</c:v>
                </c:pt>
                <c:pt idx="5">
                  <c:v>1.1224275552905651E-2</c:v>
                </c:pt>
                <c:pt idx="6">
                  <c:v>1.194706509600609E-2</c:v>
                </c:pt>
                <c:pt idx="7">
                  <c:v>1.3357859609165834E-2</c:v>
                </c:pt>
                <c:pt idx="8">
                  <c:v>1.3659913893654492E-2</c:v>
                </c:pt>
                <c:pt idx="9">
                  <c:v>1.3659929554729179E-2</c:v>
                </c:pt>
                <c:pt idx="10">
                  <c:v>1.6987179733016083E-2</c:v>
                </c:pt>
                <c:pt idx="11">
                  <c:v>1.8816051592013144E-2</c:v>
                </c:pt>
                <c:pt idx="12">
                  <c:v>1.9233922462729938E-2</c:v>
                </c:pt>
                <c:pt idx="13">
                  <c:v>2.0456774738769706E-2</c:v>
                </c:pt>
                <c:pt idx="14">
                  <c:v>2.2619785810530903E-2</c:v>
                </c:pt>
                <c:pt idx="15">
                  <c:v>2.3188204273364908E-2</c:v>
                </c:pt>
                <c:pt idx="16">
                  <c:v>2.4726403129627234E-2</c:v>
                </c:pt>
                <c:pt idx="17">
                  <c:v>2.536406031078969E-2</c:v>
                </c:pt>
                <c:pt idx="18">
                  <c:v>2.6271792331583842E-2</c:v>
                </c:pt>
                <c:pt idx="19">
                  <c:v>2.7289480414515708E-2</c:v>
                </c:pt>
                <c:pt idx="20">
                  <c:v>2.8455076149104874E-2</c:v>
                </c:pt>
                <c:pt idx="21">
                  <c:v>3.009799522436768E-2</c:v>
                </c:pt>
                <c:pt idx="22">
                  <c:v>3.0468909276470005E-2</c:v>
                </c:pt>
                <c:pt idx="23">
                  <c:v>3.2410891526782046E-2</c:v>
                </c:pt>
                <c:pt idx="24">
                  <c:v>4.1048248339943236E-2</c:v>
                </c:pt>
                <c:pt idx="25">
                  <c:v>4.2644702040723029E-2</c:v>
                </c:pt>
                <c:pt idx="26">
                  <c:v>4.277952372138924E-2</c:v>
                </c:pt>
                <c:pt idx="27">
                  <c:v>5.1025622399904616E-2</c:v>
                </c:pt>
                <c:pt idx="28">
                  <c:v>6.477805892834379E-2</c:v>
                </c:pt>
                <c:pt idx="29">
                  <c:v>6.6675415399642127E-2</c:v>
                </c:pt>
                <c:pt idx="30">
                  <c:v>0.10154966919092751</c:v>
                </c:pt>
                <c:pt idx="31">
                  <c:v>0.13610272214145799</c:v>
                </c:pt>
              </c:numCache>
            </c:numRef>
          </c:val>
          <c:extLst>
            <c:ext xmlns:c15="http://schemas.microsoft.com/office/drawing/2012/chart" uri="{02D57815-91ED-43cb-92C2-25804820EDAC}">
              <c15:datalabelsRange>
                <c15:f>'F5'!$C$7:$C$38</c15:f>
                <c15:dlblRangeCache>
                  <c:ptCount val="32"/>
                  <c:pt idx="0">
                    <c:v> 6,105.2 </c:v>
                  </c:pt>
                  <c:pt idx="1">
                    <c:v> 6,739.2 </c:v>
                  </c:pt>
                  <c:pt idx="2">
                    <c:v> 8,743.1 </c:v>
                  </c:pt>
                  <c:pt idx="3">
                    <c:v> 8,832.5 </c:v>
                  </c:pt>
                  <c:pt idx="4">
                    <c:v> 9,187.9 </c:v>
                  </c:pt>
                  <c:pt idx="5">
                    <c:v> 10,300.4 </c:v>
                  </c:pt>
                  <c:pt idx="6">
                    <c:v> 10,963.7 </c:v>
                  </c:pt>
                  <c:pt idx="7">
                    <c:v> 12,258.4 </c:v>
                  </c:pt>
                  <c:pt idx="8">
                    <c:v> 12,535.6 </c:v>
                  </c:pt>
                  <c:pt idx="9">
                    <c:v> 12,535.6 </c:v>
                  </c:pt>
                  <c:pt idx="10">
                    <c:v> 15,589.0 </c:v>
                  </c:pt>
                  <c:pt idx="11">
                    <c:v> 17,267.3 </c:v>
                  </c:pt>
                  <c:pt idx="12">
                    <c:v> 17,650.8 </c:v>
                  </c:pt>
                  <c:pt idx="13">
                    <c:v> 18,773.0 </c:v>
                  </c:pt>
                  <c:pt idx="14">
                    <c:v> 20,757.9 </c:v>
                  </c:pt>
                  <c:pt idx="15">
                    <c:v> 21,279.6 </c:v>
                  </c:pt>
                  <c:pt idx="16">
                    <c:v> 22,691.2 </c:v>
                  </c:pt>
                  <c:pt idx="17">
                    <c:v> 23,276.3 </c:v>
                  </c:pt>
                  <c:pt idx="18">
                    <c:v> 24,109.3 </c:v>
                  </c:pt>
                  <c:pt idx="19">
                    <c:v> 25,043.3 </c:v>
                  </c:pt>
                  <c:pt idx="20">
                    <c:v> 26,112.9 </c:v>
                  </c:pt>
                  <c:pt idx="21">
                    <c:v> 27,620.6 </c:v>
                  </c:pt>
                  <c:pt idx="22">
                    <c:v> 27,961.0 </c:v>
                  </c:pt>
                  <c:pt idx="23">
                    <c:v> 29,743.1 </c:v>
                  </c:pt>
                  <c:pt idx="24">
                    <c:v> 37,669.5 </c:v>
                  </c:pt>
                  <c:pt idx="25">
                    <c:v> 39,134.6 </c:v>
                  </c:pt>
                  <c:pt idx="26">
                    <c:v> 39,258.3 </c:v>
                  </c:pt>
                  <c:pt idx="27">
                    <c:v> 46,825.7 </c:v>
                  </c:pt>
                  <c:pt idx="28">
                    <c:v> 59,446.1 </c:v>
                  </c:pt>
                  <c:pt idx="29">
                    <c:v> 61,187.3 </c:v>
                  </c:pt>
                  <c:pt idx="30">
                    <c:v> 93,191.0 </c:v>
                  </c:pt>
                  <c:pt idx="31">
                    <c:v> 124,900.0 </c:v>
                  </c:pt>
                </c15:dlblRangeCache>
              </c15:datalabelsRange>
            </c:ext>
            <c:ext xmlns:c16="http://schemas.microsoft.com/office/drawing/2014/chart" uri="{C3380CC4-5D6E-409C-BE32-E72D297353CC}">
              <c16:uniqueId val="{00000022-9E2E-4B23-A1EF-4D1AA270BDBE}"/>
            </c:ext>
          </c:extLst>
        </c:ser>
        <c:dLbls>
          <c:showLegendKey val="0"/>
          <c:showVal val="0"/>
          <c:showCatName val="0"/>
          <c:showSerName val="0"/>
          <c:showPercent val="0"/>
          <c:showBubbleSize val="0"/>
        </c:dLbls>
        <c:gapWidth val="80"/>
        <c:axId val="1054425984"/>
        <c:axId val="1145139712"/>
      </c:barChart>
      <c:catAx>
        <c:axId val="10544259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45139712"/>
        <c:crosses val="autoZero"/>
        <c:auto val="1"/>
        <c:lblAlgn val="ctr"/>
        <c:lblOffset val="100"/>
        <c:tickLblSkip val="1"/>
        <c:noMultiLvlLbl val="0"/>
      </c:catAx>
      <c:valAx>
        <c:axId val="1145139712"/>
        <c:scaling>
          <c:orientation val="minMax"/>
        </c:scaling>
        <c:delete val="1"/>
        <c:axPos val="b"/>
        <c:numFmt formatCode="0.0%" sourceLinked="1"/>
        <c:majorTickMark val="none"/>
        <c:minorTickMark val="none"/>
        <c:tickLblPos val="nextTo"/>
        <c:crossAx val="10544259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Jalisco</c:v>
          </c:tx>
          <c:spPr>
            <a:ln w="31750">
              <a:solidFill>
                <a:srgbClr val="595959"/>
              </a:solidFill>
            </a:ln>
          </c:spPr>
          <c:marker>
            <c:symbol val="none"/>
          </c:marker>
          <c:dPt>
            <c:idx val="0"/>
            <c:bubble3D val="0"/>
            <c:extLst>
              <c:ext xmlns:c16="http://schemas.microsoft.com/office/drawing/2014/chart" uri="{C3380CC4-5D6E-409C-BE32-E72D297353CC}">
                <c16:uniqueId val="{00000000-0177-47B8-91CD-1B81EE7DCB58}"/>
              </c:ext>
            </c:extLst>
          </c:dPt>
          <c:dPt>
            <c:idx val="1"/>
            <c:bubble3D val="0"/>
            <c:extLst>
              <c:ext xmlns:c16="http://schemas.microsoft.com/office/drawing/2014/chart" uri="{C3380CC4-5D6E-409C-BE32-E72D297353CC}">
                <c16:uniqueId val="{00000001-0177-47B8-91CD-1B81EE7DCB58}"/>
              </c:ext>
            </c:extLst>
          </c:dPt>
          <c:dPt>
            <c:idx val="2"/>
            <c:bubble3D val="0"/>
            <c:extLst>
              <c:ext xmlns:c16="http://schemas.microsoft.com/office/drawing/2014/chart" uri="{C3380CC4-5D6E-409C-BE32-E72D297353CC}">
                <c16:uniqueId val="{00000002-0177-47B8-91CD-1B81EE7DCB58}"/>
              </c:ext>
            </c:extLst>
          </c:dPt>
          <c:dPt>
            <c:idx val="3"/>
            <c:bubble3D val="0"/>
            <c:extLst>
              <c:ext xmlns:c16="http://schemas.microsoft.com/office/drawing/2014/chart" uri="{C3380CC4-5D6E-409C-BE32-E72D297353CC}">
                <c16:uniqueId val="{00000003-0177-47B8-91CD-1B81EE7DCB58}"/>
              </c:ext>
            </c:extLst>
          </c:dPt>
          <c:dPt>
            <c:idx val="4"/>
            <c:bubble3D val="0"/>
            <c:extLst>
              <c:ext xmlns:c16="http://schemas.microsoft.com/office/drawing/2014/chart" uri="{C3380CC4-5D6E-409C-BE32-E72D297353CC}">
                <c16:uniqueId val="{00000004-0177-47B8-91CD-1B81EE7DCB58}"/>
              </c:ext>
            </c:extLst>
          </c:dPt>
          <c:dPt>
            <c:idx val="5"/>
            <c:bubble3D val="0"/>
            <c:extLst>
              <c:ext xmlns:c16="http://schemas.microsoft.com/office/drawing/2014/chart" uri="{C3380CC4-5D6E-409C-BE32-E72D297353CC}">
                <c16:uniqueId val="{00000005-0177-47B8-91CD-1B81EE7DCB58}"/>
              </c:ext>
            </c:extLst>
          </c:dPt>
          <c:dPt>
            <c:idx val="6"/>
            <c:bubble3D val="0"/>
            <c:extLst>
              <c:ext xmlns:c16="http://schemas.microsoft.com/office/drawing/2014/chart" uri="{C3380CC4-5D6E-409C-BE32-E72D297353CC}">
                <c16:uniqueId val="{00000006-0177-47B8-91CD-1B81EE7DCB58}"/>
              </c:ext>
            </c:extLst>
          </c:dPt>
          <c:dPt>
            <c:idx val="7"/>
            <c:bubble3D val="0"/>
            <c:extLst>
              <c:ext xmlns:c16="http://schemas.microsoft.com/office/drawing/2014/chart" uri="{C3380CC4-5D6E-409C-BE32-E72D297353CC}">
                <c16:uniqueId val="{00000007-0177-47B8-91CD-1B81EE7DCB58}"/>
              </c:ext>
            </c:extLst>
          </c:dPt>
          <c:dPt>
            <c:idx val="8"/>
            <c:bubble3D val="0"/>
            <c:extLst>
              <c:ext xmlns:c16="http://schemas.microsoft.com/office/drawing/2014/chart" uri="{C3380CC4-5D6E-409C-BE32-E72D297353CC}">
                <c16:uniqueId val="{00000008-0177-47B8-91CD-1B81EE7DCB58}"/>
              </c:ext>
            </c:extLst>
          </c:dPt>
          <c:dPt>
            <c:idx val="9"/>
            <c:bubble3D val="0"/>
            <c:extLst>
              <c:ext xmlns:c16="http://schemas.microsoft.com/office/drawing/2014/chart" uri="{C3380CC4-5D6E-409C-BE32-E72D297353CC}">
                <c16:uniqueId val="{00000009-0177-47B8-91CD-1B81EE7DCB58}"/>
              </c:ext>
            </c:extLst>
          </c:dPt>
          <c:dPt>
            <c:idx val="10"/>
            <c:bubble3D val="0"/>
            <c:extLst>
              <c:ext xmlns:c16="http://schemas.microsoft.com/office/drawing/2014/chart" uri="{C3380CC4-5D6E-409C-BE32-E72D297353CC}">
                <c16:uniqueId val="{0000000A-0177-47B8-91CD-1B81EE7DCB58}"/>
              </c:ext>
            </c:extLst>
          </c:dPt>
          <c:dPt>
            <c:idx val="11"/>
            <c:bubble3D val="0"/>
            <c:extLst>
              <c:ext xmlns:c16="http://schemas.microsoft.com/office/drawing/2014/chart" uri="{C3380CC4-5D6E-409C-BE32-E72D297353CC}">
                <c16:uniqueId val="{0000000B-0177-47B8-91CD-1B81EE7DCB58}"/>
              </c:ext>
            </c:extLst>
          </c:dPt>
          <c:dPt>
            <c:idx val="12"/>
            <c:bubble3D val="0"/>
            <c:extLst>
              <c:ext xmlns:c16="http://schemas.microsoft.com/office/drawing/2014/chart" uri="{C3380CC4-5D6E-409C-BE32-E72D297353CC}">
                <c16:uniqueId val="{0000000C-0177-47B8-91CD-1B81EE7DCB58}"/>
              </c:ext>
            </c:extLst>
          </c:dPt>
          <c:dPt>
            <c:idx val="13"/>
            <c:bubble3D val="0"/>
            <c:extLst>
              <c:ext xmlns:c16="http://schemas.microsoft.com/office/drawing/2014/chart" uri="{C3380CC4-5D6E-409C-BE32-E72D297353CC}">
                <c16:uniqueId val="{0000000D-0177-47B8-91CD-1B81EE7DCB58}"/>
              </c:ext>
            </c:extLst>
          </c:dPt>
          <c:dPt>
            <c:idx val="14"/>
            <c:bubble3D val="0"/>
            <c:extLst>
              <c:ext xmlns:c16="http://schemas.microsoft.com/office/drawing/2014/chart" uri="{C3380CC4-5D6E-409C-BE32-E72D297353CC}">
                <c16:uniqueId val="{0000000E-0177-47B8-91CD-1B81EE7DCB58}"/>
              </c:ext>
            </c:extLst>
          </c:dPt>
          <c:dPt>
            <c:idx val="15"/>
            <c:bubble3D val="0"/>
            <c:extLst>
              <c:ext xmlns:c16="http://schemas.microsoft.com/office/drawing/2014/chart" uri="{C3380CC4-5D6E-409C-BE32-E72D297353CC}">
                <c16:uniqueId val="{0000000F-0177-47B8-91CD-1B81EE7DCB58}"/>
              </c:ext>
            </c:extLst>
          </c:dPt>
          <c:dPt>
            <c:idx val="16"/>
            <c:bubble3D val="0"/>
            <c:extLst>
              <c:ext xmlns:c16="http://schemas.microsoft.com/office/drawing/2014/chart" uri="{C3380CC4-5D6E-409C-BE32-E72D297353CC}">
                <c16:uniqueId val="{00000010-0177-47B8-91CD-1B81EE7DCB58}"/>
              </c:ext>
            </c:extLst>
          </c:dPt>
          <c:dPt>
            <c:idx val="17"/>
            <c:bubble3D val="0"/>
            <c:extLst>
              <c:ext xmlns:c16="http://schemas.microsoft.com/office/drawing/2014/chart" uri="{C3380CC4-5D6E-409C-BE32-E72D297353CC}">
                <c16:uniqueId val="{00000011-0177-47B8-91CD-1B81EE7DCB58}"/>
              </c:ext>
            </c:extLst>
          </c:dPt>
          <c:dPt>
            <c:idx val="18"/>
            <c:bubble3D val="0"/>
            <c:extLst>
              <c:ext xmlns:c16="http://schemas.microsoft.com/office/drawing/2014/chart" uri="{C3380CC4-5D6E-409C-BE32-E72D297353CC}">
                <c16:uniqueId val="{00000012-0177-47B8-91CD-1B81EE7DCB58}"/>
              </c:ext>
            </c:extLst>
          </c:dPt>
          <c:dPt>
            <c:idx val="19"/>
            <c:bubble3D val="0"/>
            <c:extLst>
              <c:ext xmlns:c16="http://schemas.microsoft.com/office/drawing/2014/chart" uri="{C3380CC4-5D6E-409C-BE32-E72D297353CC}">
                <c16:uniqueId val="{00000013-0177-47B8-91CD-1B81EE7DCB58}"/>
              </c:ext>
            </c:extLst>
          </c:dPt>
          <c:dPt>
            <c:idx val="20"/>
            <c:bubble3D val="0"/>
            <c:extLst>
              <c:ext xmlns:c16="http://schemas.microsoft.com/office/drawing/2014/chart" uri="{C3380CC4-5D6E-409C-BE32-E72D297353CC}">
                <c16:uniqueId val="{00000014-0177-47B8-91CD-1B81EE7DCB58}"/>
              </c:ext>
            </c:extLst>
          </c:dPt>
          <c:dPt>
            <c:idx val="21"/>
            <c:bubble3D val="0"/>
            <c:extLst>
              <c:ext xmlns:c16="http://schemas.microsoft.com/office/drawing/2014/chart" uri="{C3380CC4-5D6E-409C-BE32-E72D297353CC}">
                <c16:uniqueId val="{00000015-0177-47B8-91CD-1B81EE7DCB58}"/>
              </c:ext>
            </c:extLst>
          </c:dPt>
          <c:dPt>
            <c:idx val="22"/>
            <c:bubble3D val="0"/>
            <c:extLst>
              <c:ext xmlns:c16="http://schemas.microsoft.com/office/drawing/2014/chart" uri="{C3380CC4-5D6E-409C-BE32-E72D297353CC}">
                <c16:uniqueId val="{00000016-0177-47B8-91CD-1B81EE7DCB58}"/>
              </c:ext>
            </c:extLst>
          </c:dPt>
          <c:dPt>
            <c:idx val="23"/>
            <c:bubble3D val="0"/>
            <c:extLst>
              <c:ext xmlns:c16="http://schemas.microsoft.com/office/drawing/2014/chart" uri="{C3380CC4-5D6E-409C-BE32-E72D297353CC}">
                <c16:uniqueId val="{00000017-0177-47B8-91CD-1B81EE7DCB58}"/>
              </c:ext>
            </c:extLst>
          </c:dPt>
          <c:dPt>
            <c:idx val="24"/>
            <c:bubble3D val="0"/>
            <c:extLst>
              <c:ext xmlns:c16="http://schemas.microsoft.com/office/drawing/2014/chart" uri="{C3380CC4-5D6E-409C-BE32-E72D297353CC}">
                <c16:uniqueId val="{00000018-0177-47B8-91CD-1B81EE7DCB58}"/>
              </c:ext>
            </c:extLst>
          </c:dPt>
          <c:dPt>
            <c:idx val="25"/>
            <c:bubble3D val="0"/>
            <c:extLst>
              <c:ext xmlns:c16="http://schemas.microsoft.com/office/drawing/2014/chart" uri="{C3380CC4-5D6E-409C-BE32-E72D297353CC}">
                <c16:uniqueId val="{00000019-0177-47B8-91CD-1B81EE7DCB58}"/>
              </c:ext>
            </c:extLst>
          </c:dPt>
          <c:dPt>
            <c:idx val="26"/>
            <c:bubble3D val="0"/>
            <c:extLst>
              <c:ext xmlns:c16="http://schemas.microsoft.com/office/drawing/2014/chart" uri="{C3380CC4-5D6E-409C-BE32-E72D297353CC}">
                <c16:uniqueId val="{0000001A-0177-47B8-91CD-1B81EE7DCB58}"/>
              </c:ext>
            </c:extLst>
          </c:dPt>
          <c:dPt>
            <c:idx val="27"/>
            <c:bubble3D val="0"/>
            <c:extLst>
              <c:ext xmlns:c16="http://schemas.microsoft.com/office/drawing/2014/chart" uri="{C3380CC4-5D6E-409C-BE32-E72D297353CC}">
                <c16:uniqueId val="{0000001B-0177-47B8-91CD-1B81EE7DCB58}"/>
              </c:ext>
            </c:extLst>
          </c:dPt>
          <c:dPt>
            <c:idx val="28"/>
            <c:bubble3D val="0"/>
            <c:extLst>
              <c:ext xmlns:c16="http://schemas.microsoft.com/office/drawing/2014/chart" uri="{C3380CC4-5D6E-409C-BE32-E72D297353CC}">
                <c16:uniqueId val="{0000001C-0177-47B8-91CD-1B81EE7DCB58}"/>
              </c:ext>
            </c:extLst>
          </c:dPt>
          <c:dPt>
            <c:idx val="29"/>
            <c:bubble3D val="0"/>
            <c:extLst>
              <c:ext xmlns:c16="http://schemas.microsoft.com/office/drawing/2014/chart" uri="{C3380CC4-5D6E-409C-BE32-E72D297353CC}">
                <c16:uniqueId val="{0000001D-0177-47B8-91CD-1B81EE7DCB58}"/>
              </c:ext>
            </c:extLst>
          </c:dPt>
          <c:dPt>
            <c:idx val="30"/>
            <c:bubble3D val="0"/>
            <c:extLst>
              <c:ext xmlns:c16="http://schemas.microsoft.com/office/drawing/2014/chart" uri="{C3380CC4-5D6E-409C-BE32-E72D297353CC}">
                <c16:uniqueId val="{0000001E-0177-47B8-91CD-1B81EE7DCB58}"/>
              </c:ext>
            </c:extLst>
          </c:dPt>
          <c:dPt>
            <c:idx val="31"/>
            <c:bubble3D val="0"/>
            <c:extLst>
              <c:ext xmlns:c16="http://schemas.microsoft.com/office/drawing/2014/chart" uri="{C3380CC4-5D6E-409C-BE32-E72D297353CC}">
                <c16:uniqueId val="{0000001F-0177-47B8-91CD-1B81EE7DCB58}"/>
              </c:ext>
            </c:extLst>
          </c:dPt>
          <c:dPt>
            <c:idx val="32"/>
            <c:bubble3D val="0"/>
            <c:extLst>
              <c:ext xmlns:c16="http://schemas.microsoft.com/office/drawing/2014/chart" uri="{C3380CC4-5D6E-409C-BE32-E72D297353CC}">
                <c16:uniqueId val="{00000020-0177-47B8-91CD-1B81EE7DCB58}"/>
              </c:ext>
            </c:extLst>
          </c:dPt>
          <c:dPt>
            <c:idx val="33"/>
            <c:bubble3D val="0"/>
            <c:extLst>
              <c:ext xmlns:c16="http://schemas.microsoft.com/office/drawing/2014/chart" uri="{C3380CC4-5D6E-409C-BE32-E72D297353CC}">
                <c16:uniqueId val="{00000021-0177-47B8-91CD-1B81EE7DCB58}"/>
              </c:ext>
            </c:extLst>
          </c:dPt>
          <c:dPt>
            <c:idx val="34"/>
            <c:bubble3D val="0"/>
            <c:extLst>
              <c:ext xmlns:c16="http://schemas.microsoft.com/office/drawing/2014/chart" uri="{C3380CC4-5D6E-409C-BE32-E72D297353CC}">
                <c16:uniqueId val="{00000022-0177-47B8-91CD-1B81EE7DCB58}"/>
              </c:ext>
            </c:extLst>
          </c:dPt>
          <c:dPt>
            <c:idx val="35"/>
            <c:bubble3D val="0"/>
            <c:extLst>
              <c:ext xmlns:c16="http://schemas.microsoft.com/office/drawing/2014/chart" uri="{C3380CC4-5D6E-409C-BE32-E72D297353CC}">
                <c16:uniqueId val="{00000023-0177-47B8-91CD-1B81EE7DCB58}"/>
              </c:ext>
            </c:extLst>
          </c:dPt>
          <c:dPt>
            <c:idx val="36"/>
            <c:bubble3D val="0"/>
            <c:extLst>
              <c:ext xmlns:c16="http://schemas.microsoft.com/office/drawing/2014/chart" uri="{C3380CC4-5D6E-409C-BE32-E72D297353CC}">
                <c16:uniqueId val="{00000024-0177-47B8-91CD-1B81EE7DCB58}"/>
              </c:ext>
            </c:extLst>
          </c:dPt>
          <c:dPt>
            <c:idx val="37"/>
            <c:bubble3D val="0"/>
            <c:extLst>
              <c:ext xmlns:c16="http://schemas.microsoft.com/office/drawing/2014/chart" uri="{C3380CC4-5D6E-409C-BE32-E72D297353CC}">
                <c16:uniqueId val="{00000025-0177-47B8-91CD-1B81EE7DCB58}"/>
              </c:ext>
            </c:extLst>
          </c:dPt>
          <c:dPt>
            <c:idx val="38"/>
            <c:bubble3D val="0"/>
            <c:extLst>
              <c:ext xmlns:c16="http://schemas.microsoft.com/office/drawing/2014/chart" uri="{C3380CC4-5D6E-409C-BE32-E72D297353CC}">
                <c16:uniqueId val="{00000026-0177-47B8-91CD-1B81EE7DCB58}"/>
              </c:ext>
            </c:extLst>
          </c:dPt>
          <c:dPt>
            <c:idx val="39"/>
            <c:bubble3D val="0"/>
            <c:extLst>
              <c:ext xmlns:c16="http://schemas.microsoft.com/office/drawing/2014/chart" uri="{C3380CC4-5D6E-409C-BE32-E72D297353CC}">
                <c16:uniqueId val="{00000027-0177-47B8-91CD-1B81EE7DCB58}"/>
              </c:ext>
            </c:extLst>
          </c:dPt>
          <c:dPt>
            <c:idx val="40"/>
            <c:bubble3D val="0"/>
            <c:extLst>
              <c:ext xmlns:c16="http://schemas.microsoft.com/office/drawing/2014/chart" uri="{C3380CC4-5D6E-409C-BE32-E72D297353CC}">
                <c16:uniqueId val="{00000028-0177-47B8-91CD-1B81EE7DCB58}"/>
              </c:ext>
            </c:extLst>
          </c:dPt>
          <c:dPt>
            <c:idx val="41"/>
            <c:bubble3D val="0"/>
            <c:extLst>
              <c:ext xmlns:c16="http://schemas.microsoft.com/office/drawing/2014/chart" uri="{C3380CC4-5D6E-409C-BE32-E72D297353CC}">
                <c16:uniqueId val="{00000029-0177-47B8-91CD-1B81EE7DCB58}"/>
              </c:ext>
            </c:extLst>
          </c:dPt>
          <c:dPt>
            <c:idx val="42"/>
            <c:bubble3D val="0"/>
            <c:extLst>
              <c:ext xmlns:c16="http://schemas.microsoft.com/office/drawing/2014/chart" uri="{C3380CC4-5D6E-409C-BE32-E72D297353CC}">
                <c16:uniqueId val="{0000002A-0177-47B8-91CD-1B81EE7DCB58}"/>
              </c:ext>
            </c:extLst>
          </c:dPt>
          <c:dPt>
            <c:idx val="43"/>
            <c:bubble3D val="0"/>
            <c:extLst>
              <c:ext xmlns:c16="http://schemas.microsoft.com/office/drawing/2014/chart" uri="{C3380CC4-5D6E-409C-BE32-E72D297353CC}">
                <c16:uniqueId val="{0000002B-0177-47B8-91CD-1B81EE7DCB58}"/>
              </c:ext>
            </c:extLst>
          </c:dPt>
          <c:dPt>
            <c:idx val="44"/>
            <c:bubble3D val="0"/>
            <c:extLst>
              <c:ext xmlns:c16="http://schemas.microsoft.com/office/drawing/2014/chart" uri="{C3380CC4-5D6E-409C-BE32-E72D297353CC}">
                <c16:uniqueId val="{0000002C-0177-47B8-91CD-1B81EE7DCB58}"/>
              </c:ext>
            </c:extLst>
          </c:dPt>
          <c:dPt>
            <c:idx val="45"/>
            <c:bubble3D val="0"/>
            <c:extLst>
              <c:ext xmlns:c16="http://schemas.microsoft.com/office/drawing/2014/chart" uri="{C3380CC4-5D6E-409C-BE32-E72D297353CC}">
                <c16:uniqueId val="{0000002D-0177-47B8-91CD-1B81EE7DCB58}"/>
              </c:ext>
            </c:extLst>
          </c:dPt>
          <c:dPt>
            <c:idx val="46"/>
            <c:bubble3D val="0"/>
            <c:extLst>
              <c:ext xmlns:c16="http://schemas.microsoft.com/office/drawing/2014/chart" uri="{C3380CC4-5D6E-409C-BE32-E72D297353CC}">
                <c16:uniqueId val="{0000002E-0177-47B8-91CD-1B81EE7DCB58}"/>
              </c:ext>
            </c:extLst>
          </c:dPt>
          <c:dPt>
            <c:idx val="47"/>
            <c:bubble3D val="0"/>
            <c:extLst>
              <c:ext xmlns:c16="http://schemas.microsoft.com/office/drawing/2014/chart" uri="{C3380CC4-5D6E-409C-BE32-E72D297353CC}">
                <c16:uniqueId val="{0000002F-0177-47B8-91CD-1B81EE7DCB58}"/>
              </c:ext>
            </c:extLst>
          </c:dPt>
          <c:dPt>
            <c:idx val="48"/>
            <c:bubble3D val="0"/>
            <c:extLst>
              <c:ext xmlns:c16="http://schemas.microsoft.com/office/drawing/2014/chart" uri="{C3380CC4-5D6E-409C-BE32-E72D297353CC}">
                <c16:uniqueId val="{00000030-0177-47B8-91CD-1B81EE7DCB58}"/>
              </c:ext>
            </c:extLst>
          </c:dPt>
          <c:dPt>
            <c:idx val="49"/>
            <c:bubble3D val="0"/>
            <c:extLst>
              <c:ext xmlns:c16="http://schemas.microsoft.com/office/drawing/2014/chart" uri="{C3380CC4-5D6E-409C-BE32-E72D297353CC}">
                <c16:uniqueId val="{00000031-0177-47B8-91CD-1B81EE7DCB58}"/>
              </c:ext>
            </c:extLst>
          </c:dPt>
          <c:dPt>
            <c:idx val="50"/>
            <c:bubble3D val="0"/>
            <c:extLst>
              <c:ext xmlns:c16="http://schemas.microsoft.com/office/drawing/2014/chart" uri="{C3380CC4-5D6E-409C-BE32-E72D297353CC}">
                <c16:uniqueId val="{00000032-0177-47B8-91CD-1B81EE7DCB58}"/>
              </c:ext>
            </c:extLst>
          </c:dPt>
          <c:dPt>
            <c:idx val="51"/>
            <c:bubble3D val="0"/>
            <c:extLst>
              <c:ext xmlns:c16="http://schemas.microsoft.com/office/drawing/2014/chart" uri="{C3380CC4-5D6E-409C-BE32-E72D297353CC}">
                <c16:uniqueId val="{00000033-0177-47B8-91CD-1B81EE7DCB58}"/>
              </c:ext>
            </c:extLst>
          </c:dPt>
          <c:dPt>
            <c:idx val="52"/>
            <c:bubble3D val="0"/>
            <c:extLst>
              <c:ext xmlns:c16="http://schemas.microsoft.com/office/drawing/2014/chart" uri="{C3380CC4-5D6E-409C-BE32-E72D297353CC}">
                <c16:uniqueId val="{00000034-0177-47B8-91CD-1B81EE7DCB58}"/>
              </c:ext>
            </c:extLst>
          </c:dPt>
          <c:dPt>
            <c:idx val="53"/>
            <c:bubble3D val="0"/>
            <c:extLst>
              <c:ext xmlns:c16="http://schemas.microsoft.com/office/drawing/2014/chart" uri="{C3380CC4-5D6E-409C-BE32-E72D297353CC}">
                <c16:uniqueId val="{00000035-0177-47B8-91CD-1B81EE7DCB58}"/>
              </c:ext>
            </c:extLst>
          </c:dPt>
          <c:dPt>
            <c:idx val="54"/>
            <c:bubble3D val="0"/>
            <c:extLst>
              <c:ext xmlns:c16="http://schemas.microsoft.com/office/drawing/2014/chart" uri="{C3380CC4-5D6E-409C-BE32-E72D297353CC}">
                <c16:uniqueId val="{00000036-0177-47B8-91CD-1B81EE7DCB58}"/>
              </c:ext>
            </c:extLst>
          </c:dPt>
          <c:dPt>
            <c:idx val="55"/>
            <c:bubble3D val="0"/>
            <c:extLst>
              <c:ext xmlns:c16="http://schemas.microsoft.com/office/drawing/2014/chart" uri="{C3380CC4-5D6E-409C-BE32-E72D297353CC}">
                <c16:uniqueId val="{00000037-0177-47B8-91CD-1B81EE7DCB58}"/>
              </c:ext>
            </c:extLst>
          </c:dPt>
          <c:dPt>
            <c:idx val="56"/>
            <c:bubble3D val="0"/>
            <c:extLst>
              <c:ext xmlns:c16="http://schemas.microsoft.com/office/drawing/2014/chart" uri="{C3380CC4-5D6E-409C-BE32-E72D297353CC}">
                <c16:uniqueId val="{00000038-0177-47B8-91CD-1B81EE7DCB58}"/>
              </c:ext>
            </c:extLst>
          </c:dPt>
          <c:dPt>
            <c:idx val="59"/>
            <c:bubble3D val="0"/>
            <c:extLst>
              <c:ext xmlns:c16="http://schemas.microsoft.com/office/drawing/2014/chart" uri="{C3380CC4-5D6E-409C-BE32-E72D297353CC}">
                <c16:uniqueId val="{00000039-0177-47B8-91CD-1B81EE7DCB58}"/>
              </c:ext>
            </c:extLst>
          </c:dPt>
          <c:dPt>
            <c:idx val="60"/>
            <c:bubble3D val="0"/>
            <c:extLst>
              <c:ext xmlns:c16="http://schemas.microsoft.com/office/drawing/2014/chart" uri="{C3380CC4-5D6E-409C-BE32-E72D297353CC}">
                <c16:uniqueId val="{0000003A-0177-47B8-91CD-1B81EE7DCB58}"/>
              </c:ext>
            </c:extLst>
          </c:dPt>
          <c:dPt>
            <c:idx val="63"/>
            <c:bubble3D val="0"/>
            <c:extLst>
              <c:ext xmlns:c16="http://schemas.microsoft.com/office/drawing/2014/chart" uri="{C3380CC4-5D6E-409C-BE32-E72D297353CC}">
                <c16:uniqueId val="{0000003B-0177-47B8-91CD-1B81EE7DCB58}"/>
              </c:ext>
            </c:extLst>
          </c:dPt>
          <c:dPt>
            <c:idx val="71"/>
            <c:bubble3D val="0"/>
            <c:extLst>
              <c:ext xmlns:c16="http://schemas.microsoft.com/office/drawing/2014/chart" uri="{C3380CC4-5D6E-409C-BE32-E72D297353CC}">
                <c16:uniqueId val="{0000003C-0177-47B8-91CD-1B81EE7DCB58}"/>
              </c:ext>
            </c:extLst>
          </c:dPt>
          <c:dPt>
            <c:idx val="72"/>
            <c:bubble3D val="0"/>
            <c:extLst>
              <c:ext xmlns:c16="http://schemas.microsoft.com/office/drawing/2014/chart" uri="{C3380CC4-5D6E-409C-BE32-E72D297353CC}">
                <c16:uniqueId val="{0000003D-0177-47B8-91CD-1B81EE7DCB58}"/>
              </c:ext>
            </c:extLst>
          </c:dPt>
          <c:dPt>
            <c:idx val="75"/>
            <c:bubble3D val="0"/>
            <c:extLst>
              <c:ext xmlns:c16="http://schemas.microsoft.com/office/drawing/2014/chart" uri="{C3380CC4-5D6E-409C-BE32-E72D297353CC}">
                <c16:uniqueId val="{0000003E-0177-47B8-91CD-1B81EE7DCB58}"/>
              </c:ext>
            </c:extLst>
          </c:dPt>
          <c:dLbls>
            <c:dLbl>
              <c:idx val="3"/>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177-47B8-91CD-1B81EE7DCB58}"/>
                </c:ext>
              </c:extLst>
            </c:dLbl>
            <c:dLbl>
              <c:idx val="15"/>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177-47B8-91CD-1B81EE7DCB58}"/>
                </c:ext>
              </c:extLst>
            </c:dLbl>
            <c:dLbl>
              <c:idx val="27"/>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0177-47B8-91CD-1B81EE7DCB58}"/>
                </c:ext>
              </c:extLst>
            </c:dLbl>
            <c:dLbl>
              <c:idx val="39"/>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0177-47B8-91CD-1B81EE7DCB58}"/>
                </c:ext>
              </c:extLst>
            </c:dLbl>
            <c:dLbl>
              <c:idx val="51"/>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0177-47B8-91CD-1B81EE7DCB58}"/>
                </c:ext>
              </c:extLst>
            </c:dLbl>
            <c:dLbl>
              <c:idx val="63"/>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0177-47B8-91CD-1B81EE7DCB58}"/>
                </c:ext>
              </c:extLst>
            </c:dLbl>
            <c:dLbl>
              <c:idx val="75"/>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0177-47B8-91CD-1B81EE7DCB5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'F55-56'!$A$7:$B$82</c:f>
              <c:multiLvlStrCache>
                <c:ptCount val="7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lvl>
                <c:lvl>
                  <c:pt idx="0">
                    <c:v>2017</c:v>
                  </c:pt>
                  <c:pt idx="12">
                    <c:v>2018</c:v>
                  </c:pt>
                  <c:pt idx="24">
                    <c:v>2019</c:v>
                  </c:pt>
                  <c:pt idx="36">
                    <c:v>2020</c:v>
                  </c:pt>
                  <c:pt idx="48">
                    <c:v>2021</c:v>
                  </c:pt>
                  <c:pt idx="60">
                    <c:v>2022</c:v>
                  </c:pt>
                  <c:pt idx="72">
                    <c:v>2023</c:v>
                  </c:pt>
                </c:lvl>
              </c:multiLvlStrCache>
            </c:multiLvlStrRef>
          </c:cat>
          <c:val>
            <c:numRef>
              <c:f>'F55-56'!$G$7:$G$82</c:f>
              <c:numCache>
                <c:formatCode>0.00</c:formatCode>
                <c:ptCount val="76"/>
                <c:pt idx="0">
                  <c:v>22.567353749311302</c:v>
                </c:pt>
                <c:pt idx="1">
                  <c:v>22.421396649570099</c:v>
                </c:pt>
                <c:pt idx="2">
                  <c:v>22.1633061338561</c:v>
                </c:pt>
                <c:pt idx="3">
                  <c:v>22.137719697332901</c:v>
                </c:pt>
                <c:pt idx="4">
                  <c:v>22.0061657800481</c:v>
                </c:pt>
                <c:pt idx="5">
                  <c:v>21.786902196123901</c:v>
                </c:pt>
                <c:pt idx="6">
                  <c:v>21.582760970273998</c:v>
                </c:pt>
                <c:pt idx="7">
                  <c:v>21.5619520678706</c:v>
                </c:pt>
                <c:pt idx="8">
                  <c:v>21.792975691374799</c:v>
                </c:pt>
                <c:pt idx="9">
                  <c:v>21.827299117690199</c:v>
                </c:pt>
                <c:pt idx="10">
                  <c:v>21.708878084215598</c:v>
                </c:pt>
                <c:pt idx="11">
                  <c:v>21.774803184314901</c:v>
                </c:pt>
                <c:pt idx="12">
                  <c:v>22.458326529491199</c:v>
                </c:pt>
                <c:pt idx="13">
                  <c:v>23.4070597151944</c:v>
                </c:pt>
                <c:pt idx="14">
                  <c:v>23.647455508186798</c:v>
                </c:pt>
                <c:pt idx="15">
                  <c:v>23.8418069154799</c:v>
                </c:pt>
                <c:pt idx="16">
                  <c:v>24.1853602820843</c:v>
                </c:pt>
                <c:pt idx="17">
                  <c:v>24.466949327737002</c:v>
                </c:pt>
                <c:pt idx="18">
                  <c:v>24.6933113962289</c:v>
                </c:pt>
                <c:pt idx="19">
                  <c:v>25.079688076964899</c:v>
                </c:pt>
                <c:pt idx="20">
                  <c:v>25.304593996144199</c:v>
                </c:pt>
                <c:pt idx="21">
                  <c:v>25.486906346330201</c:v>
                </c:pt>
                <c:pt idx="22">
                  <c:v>25.325539480439801</c:v>
                </c:pt>
                <c:pt idx="23">
                  <c:v>24.8599489255169</c:v>
                </c:pt>
                <c:pt idx="24">
                  <c:v>24.765721806511799</c:v>
                </c:pt>
                <c:pt idx="25">
                  <c:v>25.281071281516201</c:v>
                </c:pt>
                <c:pt idx="26">
                  <c:v>25.770883703351</c:v>
                </c:pt>
                <c:pt idx="27">
                  <c:v>25.6139434933168</c:v>
                </c:pt>
                <c:pt idx="28">
                  <c:v>25.691014346356699</c:v>
                </c:pt>
                <c:pt idx="29">
                  <c:v>25.497923065969498</c:v>
                </c:pt>
                <c:pt idx="30">
                  <c:v>25.4146703194391</c:v>
                </c:pt>
                <c:pt idx="31">
                  <c:v>25.244438186364199</c:v>
                </c:pt>
                <c:pt idx="32">
                  <c:v>25.154894643934799</c:v>
                </c:pt>
                <c:pt idx="33">
                  <c:v>24.994848506642299</c:v>
                </c:pt>
                <c:pt idx="34">
                  <c:v>24.782732649200199</c:v>
                </c:pt>
                <c:pt idx="35">
                  <c:v>24.808932442779501</c:v>
                </c:pt>
                <c:pt idx="36">
                  <c:v>24.815817583299602</c:v>
                </c:pt>
                <c:pt idx="37">
                  <c:v>24.531727212346201</c:v>
                </c:pt>
                <c:pt idx="38">
                  <c:v>22.841646137415299</c:v>
                </c:pt>
                <c:pt idx="39">
                  <c:v>19.4395958989696</c:v>
                </c:pt>
                <c:pt idx="40">
                  <c:v>20.595577025209099</c:v>
                </c:pt>
                <c:pt idx="41">
                  <c:v>22.093552685154499</c:v>
                </c:pt>
                <c:pt idx="42">
                  <c:v>23.162706387454101</c:v>
                </c:pt>
                <c:pt idx="43">
                  <c:v>23.0294737294731</c:v>
                </c:pt>
                <c:pt idx="44">
                  <c:v>22.8142847645735</c:v>
                </c:pt>
                <c:pt idx="45">
                  <c:v>22.473619729464701</c:v>
                </c:pt>
                <c:pt idx="46">
                  <c:v>21.5779147854226</c:v>
                </c:pt>
                <c:pt idx="47">
                  <c:v>21.6636644737533</c:v>
                </c:pt>
                <c:pt idx="48">
                  <c:v>22.604669222342199</c:v>
                </c:pt>
                <c:pt idx="49">
                  <c:v>23.387906439466601</c:v>
                </c:pt>
                <c:pt idx="50">
                  <c:v>23.757462565614698</c:v>
                </c:pt>
                <c:pt idx="51">
                  <c:v>23.719328793890501</c:v>
                </c:pt>
                <c:pt idx="52">
                  <c:v>23.732199130967601</c:v>
                </c:pt>
                <c:pt idx="53">
                  <c:v>23.608865423636601</c:v>
                </c:pt>
                <c:pt idx="54">
                  <c:v>23.377106855955201</c:v>
                </c:pt>
                <c:pt idx="55">
                  <c:v>23.242227674902999</c:v>
                </c:pt>
                <c:pt idx="56">
                  <c:v>23.0138198607359</c:v>
                </c:pt>
                <c:pt idx="57">
                  <c:v>22.725715299551599</c:v>
                </c:pt>
                <c:pt idx="58">
                  <c:v>22.443678363043201</c:v>
                </c:pt>
                <c:pt idx="59">
                  <c:v>22.735324996971698</c:v>
                </c:pt>
                <c:pt idx="60">
                  <c:v>23.030056602032801</c:v>
                </c:pt>
                <c:pt idx="61">
                  <c:v>23.031449368909399</c:v>
                </c:pt>
                <c:pt idx="62">
                  <c:v>23.4060800210076</c:v>
                </c:pt>
                <c:pt idx="63">
                  <c:v>23.515335856988699</c:v>
                </c:pt>
                <c:pt idx="64">
                  <c:v>23.6935627744691</c:v>
                </c:pt>
                <c:pt idx="65">
                  <c:v>23.753736677476802</c:v>
                </c:pt>
                <c:pt idx="66">
                  <c:v>23.533259969637101</c:v>
                </c:pt>
                <c:pt idx="67">
                  <c:v>23.344007228058398</c:v>
                </c:pt>
                <c:pt idx="68">
                  <c:v>22.8521973427925</c:v>
                </c:pt>
                <c:pt idx="69">
                  <c:v>22.964424169852101</c:v>
                </c:pt>
                <c:pt idx="70">
                  <c:v>22.789427618912601</c:v>
                </c:pt>
                <c:pt idx="71">
                  <c:v>22.417777445177201</c:v>
                </c:pt>
                <c:pt idx="72">
                  <c:v>22.5062456591711</c:v>
                </c:pt>
                <c:pt idx="73">
                  <c:v>22.448315358104701</c:v>
                </c:pt>
                <c:pt idx="74">
                  <c:v>22.519189402771101</c:v>
                </c:pt>
                <c:pt idx="75">
                  <c:v>22.634216381182501</c:v>
                </c:pt>
              </c:numCache>
            </c:numRef>
          </c:val>
          <c:smooth val="0"/>
          <c:extLst>
            <c:ext xmlns:c16="http://schemas.microsoft.com/office/drawing/2014/chart" uri="{C3380CC4-5D6E-409C-BE32-E72D297353CC}">
              <c16:uniqueId val="{0000003F-0177-47B8-91CD-1B81EE7DCB58}"/>
            </c:ext>
          </c:extLst>
        </c:ser>
        <c:ser>
          <c:idx val="1"/>
          <c:order val="1"/>
          <c:tx>
            <c:v>Nacional</c:v>
          </c:tx>
          <c:spPr>
            <a:ln w="31750">
              <a:solidFill>
                <a:srgbClr val="FFC000"/>
              </a:solidFill>
            </a:ln>
          </c:spPr>
          <c:marker>
            <c:symbol val="none"/>
          </c:marker>
          <c:dPt>
            <c:idx val="0"/>
            <c:bubble3D val="0"/>
            <c:extLst>
              <c:ext xmlns:c16="http://schemas.microsoft.com/office/drawing/2014/chart" uri="{C3380CC4-5D6E-409C-BE32-E72D297353CC}">
                <c16:uniqueId val="{00000040-0177-47B8-91CD-1B81EE7DCB58}"/>
              </c:ext>
            </c:extLst>
          </c:dPt>
          <c:dPt>
            <c:idx val="1"/>
            <c:bubble3D val="0"/>
            <c:extLst>
              <c:ext xmlns:c16="http://schemas.microsoft.com/office/drawing/2014/chart" uri="{C3380CC4-5D6E-409C-BE32-E72D297353CC}">
                <c16:uniqueId val="{00000041-0177-47B8-91CD-1B81EE7DCB58}"/>
              </c:ext>
            </c:extLst>
          </c:dPt>
          <c:dPt>
            <c:idx val="2"/>
            <c:bubble3D val="0"/>
            <c:extLst>
              <c:ext xmlns:c16="http://schemas.microsoft.com/office/drawing/2014/chart" uri="{C3380CC4-5D6E-409C-BE32-E72D297353CC}">
                <c16:uniqueId val="{00000042-0177-47B8-91CD-1B81EE7DCB58}"/>
              </c:ext>
            </c:extLst>
          </c:dPt>
          <c:dPt>
            <c:idx val="3"/>
            <c:bubble3D val="0"/>
            <c:extLst>
              <c:ext xmlns:c16="http://schemas.microsoft.com/office/drawing/2014/chart" uri="{C3380CC4-5D6E-409C-BE32-E72D297353CC}">
                <c16:uniqueId val="{00000043-0177-47B8-91CD-1B81EE7DCB58}"/>
              </c:ext>
            </c:extLst>
          </c:dPt>
          <c:dPt>
            <c:idx val="4"/>
            <c:bubble3D val="0"/>
            <c:extLst>
              <c:ext xmlns:c16="http://schemas.microsoft.com/office/drawing/2014/chart" uri="{C3380CC4-5D6E-409C-BE32-E72D297353CC}">
                <c16:uniqueId val="{00000044-0177-47B8-91CD-1B81EE7DCB58}"/>
              </c:ext>
            </c:extLst>
          </c:dPt>
          <c:dPt>
            <c:idx val="5"/>
            <c:bubble3D val="0"/>
            <c:extLst>
              <c:ext xmlns:c16="http://schemas.microsoft.com/office/drawing/2014/chart" uri="{C3380CC4-5D6E-409C-BE32-E72D297353CC}">
                <c16:uniqueId val="{00000045-0177-47B8-91CD-1B81EE7DCB58}"/>
              </c:ext>
            </c:extLst>
          </c:dPt>
          <c:dPt>
            <c:idx val="6"/>
            <c:bubble3D val="0"/>
            <c:extLst>
              <c:ext xmlns:c16="http://schemas.microsoft.com/office/drawing/2014/chart" uri="{C3380CC4-5D6E-409C-BE32-E72D297353CC}">
                <c16:uniqueId val="{00000046-0177-47B8-91CD-1B81EE7DCB58}"/>
              </c:ext>
            </c:extLst>
          </c:dPt>
          <c:dPt>
            <c:idx val="7"/>
            <c:bubble3D val="0"/>
            <c:extLst>
              <c:ext xmlns:c16="http://schemas.microsoft.com/office/drawing/2014/chart" uri="{C3380CC4-5D6E-409C-BE32-E72D297353CC}">
                <c16:uniqueId val="{00000047-0177-47B8-91CD-1B81EE7DCB58}"/>
              </c:ext>
            </c:extLst>
          </c:dPt>
          <c:dPt>
            <c:idx val="8"/>
            <c:bubble3D val="0"/>
            <c:extLst>
              <c:ext xmlns:c16="http://schemas.microsoft.com/office/drawing/2014/chart" uri="{C3380CC4-5D6E-409C-BE32-E72D297353CC}">
                <c16:uniqueId val="{00000048-0177-47B8-91CD-1B81EE7DCB58}"/>
              </c:ext>
            </c:extLst>
          </c:dPt>
          <c:dPt>
            <c:idx val="9"/>
            <c:bubble3D val="0"/>
            <c:extLst>
              <c:ext xmlns:c16="http://schemas.microsoft.com/office/drawing/2014/chart" uri="{C3380CC4-5D6E-409C-BE32-E72D297353CC}">
                <c16:uniqueId val="{00000049-0177-47B8-91CD-1B81EE7DCB58}"/>
              </c:ext>
            </c:extLst>
          </c:dPt>
          <c:dPt>
            <c:idx val="10"/>
            <c:bubble3D val="0"/>
            <c:extLst>
              <c:ext xmlns:c16="http://schemas.microsoft.com/office/drawing/2014/chart" uri="{C3380CC4-5D6E-409C-BE32-E72D297353CC}">
                <c16:uniqueId val="{0000004A-0177-47B8-91CD-1B81EE7DCB58}"/>
              </c:ext>
            </c:extLst>
          </c:dPt>
          <c:dPt>
            <c:idx val="11"/>
            <c:bubble3D val="0"/>
            <c:extLst>
              <c:ext xmlns:c16="http://schemas.microsoft.com/office/drawing/2014/chart" uri="{C3380CC4-5D6E-409C-BE32-E72D297353CC}">
                <c16:uniqueId val="{0000004B-0177-47B8-91CD-1B81EE7DCB58}"/>
              </c:ext>
            </c:extLst>
          </c:dPt>
          <c:dPt>
            <c:idx val="12"/>
            <c:bubble3D val="0"/>
            <c:extLst>
              <c:ext xmlns:c16="http://schemas.microsoft.com/office/drawing/2014/chart" uri="{C3380CC4-5D6E-409C-BE32-E72D297353CC}">
                <c16:uniqueId val="{0000004C-0177-47B8-91CD-1B81EE7DCB58}"/>
              </c:ext>
            </c:extLst>
          </c:dPt>
          <c:dPt>
            <c:idx val="13"/>
            <c:bubble3D val="0"/>
            <c:extLst>
              <c:ext xmlns:c16="http://schemas.microsoft.com/office/drawing/2014/chart" uri="{C3380CC4-5D6E-409C-BE32-E72D297353CC}">
                <c16:uniqueId val="{0000004D-0177-47B8-91CD-1B81EE7DCB58}"/>
              </c:ext>
            </c:extLst>
          </c:dPt>
          <c:dPt>
            <c:idx val="14"/>
            <c:bubble3D val="0"/>
            <c:extLst>
              <c:ext xmlns:c16="http://schemas.microsoft.com/office/drawing/2014/chart" uri="{C3380CC4-5D6E-409C-BE32-E72D297353CC}">
                <c16:uniqueId val="{0000004E-0177-47B8-91CD-1B81EE7DCB58}"/>
              </c:ext>
            </c:extLst>
          </c:dPt>
          <c:dPt>
            <c:idx val="15"/>
            <c:bubble3D val="0"/>
            <c:extLst>
              <c:ext xmlns:c16="http://schemas.microsoft.com/office/drawing/2014/chart" uri="{C3380CC4-5D6E-409C-BE32-E72D297353CC}">
                <c16:uniqueId val="{0000004F-0177-47B8-91CD-1B81EE7DCB58}"/>
              </c:ext>
            </c:extLst>
          </c:dPt>
          <c:dPt>
            <c:idx val="16"/>
            <c:bubble3D val="0"/>
            <c:extLst>
              <c:ext xmlns:c16="http://schemas.microsoft.com/office/drawing/2014/chart" uri="{C3380CC4-5D6E-409C-BE32-E72D297353CC}">
                <c16:uniqueId val="{00000050-0177-47B8-91CD-1B81EE7DCB58}"/>
              </c:ext>
            </c:extLst>
          </c:dPt>
          <c:dPt>
            <c:idx val="17"/>
            <c:bubble3D val="0"/>
            <c:extLst>
              <c:ext xmlns:c16="http://schemas.microsoft.com/office/drawing/2014/chart" uri="{C3380CC4-5D6E-409C-BE32-E72D297353CC}">
                <c16:uniqueId val="{00000051-0177-47B8-91CD-1B81EE7DCB58}"/>
              </c:ext>
            </c:extLst>
          </c:dPt>
          <c:dPt>
            <c:idx val="18"/>
            <c:bubble3D val="0"/>
            <c:extLst>
              <c:ext xmlns:c16="http://schemas.microsoft.com/office/drawing/2014/chart" uri="{C3380CC4-5D6E-409C-BE32-E72D297353CC}">
                <c16:uniqueId val="{00000052-0177-47B8-91CD-1B81EE7DCB58}"/>
              </c:ext>
            </c:extLst>
          </c:dPt>
          <c:dPt>
            <c:idx val="19"/>
            <c:bubble3D val="0"/>
            <c:extLst>
              <c:ext xmlns:c16="http://schemas.microsoft.com/office/drawing/2014/chart" uri="{C3380CC4-5D6E-409C-BE32-E72D297353CC}">
                <c16:uniqueId val="{00000053-0177-47B8-91CD-1B81EE7DCB58}"/>
              </c:ext>
            </c:extLst>
          </c:dPt>
          <c:dPt>
            <c:idx val="20"/>
            <c:bubble3D val="0"/>
            <c:extLst>
              <c:ext xmlns:c16="http://schemas.microsoft.com/office/drawing/2014/chart" uri="{C3380CC4-5D6E-409C-BE32-E72D297353CC}">
                <c16:uniqueId val="{00000054-0177-47B8-91CD-1B81EE7DCB58}"/>
              </c:ext>
            </c:extLst>
          </c:dPt>
          <c:dPt>
            <c:idx val="21"/>
            <c:bubble3D val="0"/>
            <c:extLst>
              <c:ext xmlns:c16="http://schemas.microsoft.com/office/drawing/2014/chart" uri="{C3380CC4-5D6E-409C-BE32-E72D297353CC}">
                <c16:uniqueId val="{00000055-0177-47B8-91CD-1B81EE7DCB58}"/>
              </c:ext>
            </c:extLst>
          </c:dPt>
          <c:dPt>
            <c:idx val="22"/>
            <c:bubble3D val="0"/>
            <c:extLst>
              <c:ext xmlns:c16="http://schemas.microsoft.com/office/drawing/2014/chart" uri="{C3380CC4-5D6E-409C-BE32-E72D297353CC}">
                <c16:uniqueId val="{00000056-0177-47B8-91CD-1B81EE7DCB58}"/>
              </c:ext>
            </c:extLst>
          </c:dPt>
          <c:dPt>
            <c:idx val="23"/>
            <c:bubble3D val="0"/>
            <c:extLst>
              <c:ext xmlns:c16="http://schemas.microsoft.com/office/drawing/2014/chart" uri="{C3380CC4-5D6E-409C-BE32-E72D297353CC}">
                <c16:uniqueId val="{00000057-0177-47B8-91CD-1B81EE7DCB58}"/>
              </c:ext>
            </c:extLst>
          </c:dPt>
          <c:dPt>
            <c:idx val="24"/>
            <c:bubble3D val="0"/>
            <c:extLst>
              <c:ext xmlns:c16="http://schemas.microsoft.com/office/drawing/2014/chart" uri="{C3380CC4-5D6E-409C-BE32-E72D297353CC}">
                <c16:uniqueId val="{00000058-0177-47B8-91CD-1B81EE7DCB58}"/>
              </c:ext>
            </c:extLst>
          </c:dPt>
          <c:dPt>
            <c:idx val="25"/>
            <c:bubble3D val="0"/>
            <c:extLst>
              <c:ext xmlns:c16="http://schemas.microsoft.com/office/drawing/2014/chart" uri="{C3380CC4-5D6E-409C-BE32-E72D297353CC}">
                <c16:uniqueId val="{00000059-0177-47B8-91CD-1B81EE7DCB58}"/>
              </c:ext>
            </c:extLst>
          </c:dPt>
          <c:dPt>
            <c:idx val="26"/>
            <c:bubble3D val="0"/>
            <c:extLst>
              <c:ext xmlns:c16="http://schemas.microsoft.com/office/drawing/2014/chart" uri="{C3380CC4-5D6E-409C-BE32-E72D297353CC}">
                <c16:uniqueId val="{0000005A-0177-47B8-91CD-1B81EE7DCB58}"/>
              </c:ext>
            </c:extLst>
          </c:dPt>
          <c:dPt>
            <c:idx val="27"/>
            <c:bubble3D val="0"/>
            <c:extLst>
              <c:ext xmlns:c16="http://schemas.microsoft.com/office/drawing/2014/chart" uri="{C3380CC4-5D6E-409C-BE32-E72D297353CC}">
                <c16:uniqueId val="{0000005B-0177-47B8-91CD-1B81EE7DCB58}"/>
              </c:ext>
            </c:extLst>
          </c:dPt>
          <c:dPt>
            <c:idx val="28"/>
            <c:bubble3D val="0"/>
            <c:extLst>
              <c:ext xmlns:c16="http://schemas.microsoft.com/office/drawing/2014/chart" uri="{C3380CC4-5D6E-409C-BE32-E72D297353CC}">
                <c16:uniqueId val="{0000005C-0177-47B8-91CD-1B81EE7DCB58}"/>
              </c:ext>
            </c:extLst>
          </c:dPt>
          <c:dPt>
            <c:idx val="29"/>
            <c:bubble3D val="0"/>
            <c:extLst>
              <c:ext xmlns:c16="http://schemas.microsoft.com/office/drawing/2014/chart" uri="{C3380CC4-5D6E-409C-BE32-E72D297353CC}">
                <c16:uniqueId val="{0000005D-0177-47B8-91CD-1B81EE7DCB58}"/>
              </c:ext>
            </c:extLst>
          </c:dPt>
          <c:dPt>
            <c:idx val="30"/>
            <c:bubble3D val="0"/>
            <c:extLst>
              <c:ext xmlns:c16="http://schemas.microsoft.com/office/drawing/2014/chart" uri="{C3380CC4-5D6E-409C-BE32-E72D297353CC}">
                <c16:uniqueId val="{0000005E-0177-47B8-91CD-1B81EE7DCB58}"/>
              </c:ext>
            </c:extLst>
          </c:dPt>
          <c:dPt>
            <c:idx val="31"/>
            <c:bubble3D val="0"/>
            <c:extLst>
              <c:ext xmlns:c16="http://schemas.microsoft.com/office/drawing/2014/chart" uri="{C3380CC4-5D6E-409C-BE32-E72D297353CC}">
                <c16:uniqueId val="{0000005F-0177-47B8-91CD-1B81EE7DCB58}"/>
              </c:ext>
            </c:extLst>
          </c:dPt>
          <c:dPt>
            <c:idx val="32"/>
            <c:bubble3D val="0"/>
            <c:extLst>
              <c:ext xmlns:c16="http://schemas.microsoft.com/office/drawing/2014/chart" uri="{C3380CC4-5D6E-409C-BE32-E72D297353CC}">
                <c16:uniqueId val="{00000060-0177-47B8-91CD-1B81EE7DCB58}"/>
              </c:ext>
            </c:extLst>
          </c:dPt>
          <c:dPt>
            <c:idx val="33"/>
            <c:bubble3D val="0"/>
            <c:extLst>
              <c:ext xmlns:c16="http://schemas.microsoft.com/office/drawing/2014/chart" uri="{C3380CC4-5D6E-409C-BE32-E72D297353CC}">
                <c16:uniqueId val="{00000061-0177-47B8-91CD-1B81EE7DCB58}"/>
              </c:ext>
            </c:extLst>
          </c:dPt>
          <c:dPt>
            <c:idx val="34"/>
            <c:bubble3D val="0"/>
            <c:extLst>
              <c:ext xmlns:c16="http://schemas.microsoft.com/office/drawing/2014/chart" uri="{C3380CC4-5D6E-409C-BE32-E72D297353CC}">
                <c16:uniqueId val="{00000062-0177-47B8-91CD-1B81EE7DCB58}"/>
              </c:ext>
            </c:extLst>
          </c:dPt>
          <c:dPt>
            <c:idx val="35"/>
            <c:bubble3D val="0"/>
            <c:extLst>
              <c:ext xmlns:c16="http://schemas.microsoft.com/office/drawing/2014/chart" uri="{C3380CC4-5D6E-409C-BE32-E72D297353CC}">
                <c16:uniqueId val="{00000063-0177-47B8-91CD-1B81EE7DCB58}"/>
              </c:ext>
            </c:extLst>
          </c:dPt>
          <c:dPt>
            <c:idx val="36"/>
            <c:bubble3D val="0"/>
            <c:extLst>
              <c:ext xmlns:c16="http://schemas.microsoft.com/office/drawing/2014/chart" uri="{C3380CC4-5D6E-409C-BE32-E72D297353CC}">
                <c16:uniqueId val="{00000064-0177-47B8-91CD-1B81EE7DCB58}"/>
              </c:ext>
            </c:extLst>
          </c:dPt>
          <c:dPt>
            <c:idx val="37"/>
            <c:bubble3D val="0"/>
            <c:extLst>
              <c:ext xmlns:c16="http://schemas.microsoft.com/office/drawing/2014/chart" uri="{C3380CC4-5D6E-409C-BE32-E72D297353CC}">
                <c16:uniqueId val="{00000065-0177-47B8-91CD-1B81EE7DCB58}"/>
              </c:ext>
            </c:extLst>
          </c:dPt>
          <c:dPt>
            <c:idx val="38"/>
            <c:bubble3D val="0"/>
            <c:extLst>
              <c:ext xmlns:c16="http://schemas.microsoft.com/office/drawing/2014/chart" uri="{C3380CC4-5D6E-409C-BE32-E72D297353CC}">
                <c16:uniqueId val="{00000066-0177-47B8-91CD-1B81EE7DCB58}"/>
              </c:ext>
            </c:extLst>
          </c:dPt>
          <c:dPt>
            <c:idx val="39"/>
            <c:bubble3D val="0"/>
            <c:extLst>
              <c:ext xmlns:c16="http://schemas.microsoft.com/office/drawing/2014/chart" uri="{C3380CC4-5D6E-409C-BE32-E72D297353CC}">
                <c16:uniqueId val="{00000067-0177-47B8-91CD-1B81EE7DCB58}"/>
              </c:ext>
            </c:extLst>
          </c:dPt>
          <c:dPt>
            <c:idx val="40"/>
            <c:bubble3D val="0"/>
            <c:extLst>
              <c:ext xmlns:c16="http://schemas.microsoft.com/office/drawing/2014/chart" uri="{C3380CC4-5D6E-409C-BE32-E72D297353CC}">
                <c16:uniqueId val="{00000068-0177-47B8-91CD-1B81EE7DCB58}"/>
              </c:ext>
            </c:extLst>
          </c:dPt>
          <c:dPt>
            <c:idx val="41"/>
            <c:bubble3D val="0"/>
            <c:extLst>
              <c:ext xmlns:c16="http://schemas.microsoft.com/office/drawing/2014/chart" uri="{C3380CC4-5D6E-409C-BE32-E72D297353CC}">
                <c16:uniqueId val="{00000069-0177-47B8-91CD-1B81EE7DCB58}"/>
              </c:ext>
            </c:extLst>
          </c:dPt>
          <c:dPt>
            <c:idx val="42"/>
            <c:bubble3D val="0"/>
            <c:extLst>
              <c:ext xmlns:c16="http://schemas.microsoft.com/office/drawing/2014/chart" uri="{C3380CC4-5D6E-409C-BE32-E72D297353CC}">
                <c16:uniqueId val="{0000006A-0177-47B8-91CD-1B81EE7DCB58}"/>
              </c:ext>
            </c:extLst>
          </c:dPt>
          <c:dPt>
            <c:idx val="43"/>
            <c:bubble3D val="0"/>
            <c:extLst>
              <c:ext xmlns:c16="http://schemas.microsoft.com/office/drawing/2014/chart" uri="{C3380CC4-5D6E-409C-BE32-E72D297353CC}">
                <c16:uniqueId val="{0000006B-0177-47B8-91CD-1B81EE7DCB58}"/>
              </c:ext>
            </c:extLst>
          </c:dPt>
          <c:dPt>
            <c:idx val="44"/>
            <c:bubble3D val="0"/>
            <c:extLst>
              <c:ext xmlns:c16="http://schemas.microsoft.com/office/drawing/2014/chart" uri="{C3380CC4-5D6E-409C-BE32-E72D297353CC}">
                <c16:uniqueId val="{0000006C-0177-47B8-91CD-1B81EE7DCB58}"/>
              </c:ext>
            </c:extLst>
          </c:dPt>
          <c:dPt>
            <c:idx val="45"/>
            <c:bubble3D val="0"/>
            <c:extLst>
              <c:ext xmlns:c16="http://schemas.microsoft.com/office/drawing/2014/chart" uri="{C3380CC4-5D6E-409C-BE32-E72D297353CC}">
                <c16:uniqueId val="{0000006D-0177-47B8-91CD-1B81EE7DCB58}"/>
              </c:ext>
            </c:extLst>
          </c:dPt>
          <c:dPt>
            <c:idx val="46"/>
            <c:bubble3D val="0"/>
            <c:extLst>
              <c:ext xmlns:c16="http://schemas.microsoft.com/office/drawing/2014/chart" uri="{C3380CC4-5D6E-409C-BE32-E72D297353CC}">
                <c16:uniqueId val="{0000006E-0177-47B8-91CD-1B81EE7DCB58}"/>
              </c:ext>
            </c:extLst>
          </c:dPt>
          <c:dPt>
            <c:idx val="47"/>
            <c:bubble3D val="0"/>
            <c:extLst>
              <c:ext xmlns:c16="http://schemas.microsoft.com/office/drawing/2014/chart" uri="{C3380CC4-5D6E-409C-BE32-E72D297353CC}">
                <c16:uniqueId val="{0000006F-0177-47B8-91CD-1B81EE7DCB58}"/>
              </c:ext>
            </c:extLst>
          </c:dPt>
          <c:dPt>
            <c:idx val="48"/>
            <c:bubble3D val="0"/>
            <c:extLst>
              <c:ext xmlns:c16="http://schemas.microsoft.com/office/drawing/2014/chart" uri="{C3380CC4-5D6E-409C-BE32-E72D297353CC}">
                <c16:uniqueId val="{00000070-0177-47B8-91CD-1B81EE7DCB58}"/>
              </c:ext>
            </c:extLst>
          </c:dPt>
          <c:dPt>
            <c:idx val="49"/>
            <c:bubble3D val="0"/>
            <c:extLst>
              <c:ext xmlns:c16="http://schemas.microsoft.com/office/drawing/2014/chart" uri="{C3380CC4-5D6E-409C-BE32-E72D297353CC}">
                <c16:uniqueId val="{00000071-0177-47B8-91CD-1B81EE7DCB58}"/>
              </c:ext>
            </c:extLst>
          </c:dPt>
          <c:dPt>
            <c:idx val="50"/>
            <c:bubble3D val="0"/>
            <c:extLst>
              <c:ext xmlns:c16="http://schemas.microsoft.com/office/drawing/2014/chart" uri="{C3380CC4-5D6E-409C-BE32-E72D297353CC}">
                <c16:uniqueId val="{00000072-0177-47B8-91CD-1B81EE7DCB58}"/>
              </c:ext>
            </c:extLst>
          </c:dPt>
          <c:dPt>
            <c:idx val="51"/>
            <c:bubble3D val="0"/>
            <c:extLst>
              <c:ext xmlns:c16="http://schemas.microsoft.com/office/drawing/2014/chart" uri="{C3380CC4-5D6E-409C-BE32-E72D297353CC}">
                <c16:uniqueId val="{00000073-0177-47B8-91CD-1B81EE7DCB58}"/>
              </c:ext>
            </c:extLst>
          </c:dPt>
          <c:dPt>
            <c:idx val="52"/>
            <c:bubble3D val="0"/>
            <c:extLst>
              <c:ext xmlns:c16="http://schemas.microsoft.com/office/drawing/2014/chart" uri="{C3380CC4-5D6E-409C-BE32-E72D297353CC}">
                <c16:uniqueId val="{00000074-0177-47B8-91CD-1B81EE7DCB58}"/>
              </c:ext>
            </c:extLst>
          </c:dPt>
          <c:dPt>
            <c:idx val="53"/>
            <c:bubble3D val="0"/>
            <c:extLst>
              <c:ext xmlns:c16="http://schemas.microsoft.com/office/drawing/2014/chart" uri="{C3380CC4-5D6E-409C-BE32-E72D297353CC}">
                <c16:uniqueId val="{00000075-0177-47B8-91CD-1B81EE7DCB58}"/>
              </c:ext>
            </c:extLst>
          </c:dPt>
          <c:dPt>
            <c:idx val="54"/>
            <c:bubble3D val="0"/>
            <c:extLst>
              <c:ext xmlns:c16="http://schemas.microsoft.com/office/drawing/2014/chart" uri="{C3380CC4-5D6E-409C-BE32-E72D297353CC}">
                <c16:uniqueId val="{00000076-0177-47B8-91CD-1B81EE7DCB58}"/>
              </c:ext>
            </c:extLst>
          </c:dPt>
          <c:dPt>
            <c:idx val="55"/>
            <c:bubble3D val="0"/>
            <c:extLst>
              <c:ext xmlns:c16="http://schemas.microsoft.com/office/drawing/2014/chart" uri="{C3380CC4-5D6E-409C-BE32-E72D297353CC}">
                <c16:uniqueId val="{00000077-0177-47B8-91CD-1B81EE7DCB58}"/>
              </c:ext>
            </c:extLst>
          </c:dPt>
          <c:dPt>
            <c:idx val="56"/>
            <c:bubble3D val="0"/>
            <c:extLst>
              <c:ext xmlns:c16="http://schemas.microsoft.com/office/drawing/2014/chart" uri="{C3380CC4-5D6E-409C-BE32-E72D297353CC}">
                <c16:uniqueId val="{00000078-0177-47B8-91CD-1B81EE7DCB58}"/>
              </c:ext>
            </c:extLst>
          </c:dPt>
          <c:dPt>
            <c:idx val="59"/>
            <c:bubble3D val="0"/>
            <c:extLst>
              <c:ext xmlns:c16="http://schemas.microsoft.com/office/drawing/2014/chart" uri="{C3380CC4-5D6E-409C-BE32-E72D297353CC}">
                <c16:uniqueId val="{00000079-0177-47B8-91CD-1B81EE7DCB58}"/>
              </c:ext>
            </c:extLst>
          </c:dPt>
          <c:dPt>
            <c:idx val="60"/>
            <c:bubble3D val="0"/>
            <c:extLst>
              <c:ext xmlns:c16="http://schemas.microsoft.com/office/drawing/2014/chart" uri="{C3380CC4-5D6E-409C-BE32-E72D297353CC}">
                <c16:uniqueId val="{0000007A-0177-47B8-91CD-1B81EE7DCB58}"/>
              </c:ext>
            </c:extLst>
          </c:dPt>
          <c:dPt>
            <c:idx val="63"/>
            <c:bubble3D val="0"/>
            <c:extLst>
              <c:ext xmlns:c16="http://schemas.microsoft.com/office/drawing/2014/chart" uri="{C3380CC4-5D6E-409C-BE32-E72D297353CC}">
                <c16:uniqueId val="{0000007B-0177-47B8-91CD-1B81EE7DCB58}"/>
              </c:ext>
            </c:extLst>
          </c:dPt>
          <c:dPt>
            <c:idx val="71"/>
            <c:bubble3D val="0"/>
            <c:extLst>
              <c:ext xmlns:c16="http://schemas.microsoft.com/office/drawing/2014/chart" uri="{C3380CC4-5D6E-409C-BE32-E72D297353CC}">
                <c16:uniqueId val="{0000007C-0177-47B8-91CD-1B81EE7DCB58}"/>
              </c:ext>
            </c:extLst>
          </c:dPt>
          <c:dPt>
            <c:idx val="72"/>
            <c:bubble3D val="0"/>
            <c:extLst>
              <c:ext xmlns:c16="http://schemas.microsoft.com/office/drawing/2014/chart" uri="{C3380CC4-5D6E-409C-BE32-E72D297353CC}">
                <c16:uniqueId val="{0000007D-0177-47B8-91CD-1B81EE7DCB58}"/>
              </c:ext>
            </c:extLst>
          </c:dPt>
          <c:dPt>
            <c:idx val="75"/>
            <c:bubble3D val="0"/>
            <c:extLst>
              <c:ext xmlns:c16="http://schemas.microsoft.com/office/drawing/2014/chart" uri="{C3380CC4-5D6E-409C-BE32-E72D297353CC}">
                <c16:uniqueId val="{0000007E-0177-47B8-91CD-1B81EE7DCB58}"/>
              </c:ext>
            </c:extLst>
          </c:dPt>
          <c:dLbls>
            <c:dLbl>
              <c:idx val="3"/>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0177-47B8-91CD-1B81EE7DCB58}"/>
                </c:ext>
              </c:extLst>
            </c:dLbl>
            <c:dLbl>
              <c:idx val="15"/>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F-0177-47B8-91CD-1B81EE7DCB58}"/>
                </c:ext>
              </c:extLst>
            </c:dLbl>
            <c:dLbl>
              <c:idx val="27"/>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B-0177-47B8-91CD-1B81EE7DCB58}"/>
                </c:ext>
              </c:extLst>
            </c:dLbl>
            <c:dLbl>
              <c:idx val="39"/>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7-0177-47B8-91CD-1B81EE7DCB58}"/>
                </c:ext>
              </c:extLst>
            </c:dLbl>
            <c:dLbl>
              <c:idx val="51"/>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3-0177-47B8-91CD-1B81EE7DCB58}"/>
                </c:ext>
              </c:extLst>
            </c:dLbl>
            <c:dLbl>
              <c:idx val="63"/>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B-0177-47B8-91CD-1B81EE7DCB58}"/>
                </c:ext>
              </c:extLst>
            </c:dLbl>
            <c:dLbl>
              <c:idx val="75"/>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0177-47B8-91CD-1B81EE7DCB5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'F55-56'!$H$7:$H$82</c:f>
              <c:numCache>
                <c:formatCode>0.00</c:formatCode>
                <c:ptCount val="76"/>
                <c:pt idx="0">
                  <c:v>21.9483130089966</c:v>
                </c:pt>
                <c:pt idx="1">
                  <c:v>21.612118795099502</c:v>
                </c:pt>
                <c:pt idx="2">
                  <c:v>21.389264682794099</c:v>
                </c:pt>
                <c:pt idx="3">
                  <c:v>21.354969144822</c:v>
                </c:pt>
                <c:pt idx="4">
                  <c:v>21.2440097608572</c:v>
                </c:pt>
                <c:pt idx="5">
                  <c:v>21.050708958524201</c:v>
                </c:pt>
                <c:pt idx="6">
                  <c:v>20.849661526580299</c:v>
                </c:pt>
                <c:pt idx="7">
                  <c:v>20.849283516027601</c:v>
                </c:pt>
                <c:pt idx="8">
                  <c:v>21.0859265745347</c:v>
                </c:pt>
                <c:pt idx="9">
                  <c:v>21.1300749376638</c:v>
                </c:pt>
                <c:pt idx="10">
                  <c:v>21.046130244221601</c:v>
                </c:pt>
                <c:pt idx="11">
                  <c:v>21.106236047164099</c:v>
                </c:pt>
                <c:pt idx="12">
                  <c:v>21.705661291601999</c:v>
                </c:pt>
                <c:pt idx="13">
                  <c:v>22.4584220010811</c:v>
                </c:pt>
                <c:pt idx="14">
                  <c:v>22.680719265989602</c:v>
                </c:pt>
                <c:pt idx="15">
                  <c:v>22.890230890984299</c:v>
                </c:pt>
                <c:pt idx="16">
                  <c:v>23.196667237362501</c:v>
                </c:pt>
                <c:pt idx="17">
                  <c:v>23.3741132272126</c:v>
                </c:pt>
                <c:pt idx="18">
                  <c:v>23.7063108700806</c:v>
                </c:pt>
                <c:pt idx="19">
                  <c:v>24.232630831106601</c:v>
                </c:pt>
                <c:pt idx="20">
                  <c:v>24.4581180492249</c:v>
                </c:pt>
                <c:pt idx="21">
                  <c:v>24.5869896385686</c:v>
                </c:pt>
                <c:pt idx="22">
                  <c:v>24.348041648074101</c:v>
                </c:pt>
                <c:pt idx="23">
                  <c:v>23.804455483105901</c:v>
                </c:pt>
                <c:pt idx="24">
                  <c:v>23.425077642421702</c:v>
                </c:pt>
                <c:pt idx="25">
                  <c:v>23.957303348375302</c:v>
                </c:pt>
                <c:pt idx="26">
                  <c:v>24.488602627944701</c:v>
                </c:pt>
                <c:pt idx="27">
                  <c:v>24.2037950289074</c:v>
                </c:pt>
                <c:pt idx="28">
                  <c:v>24.174798542503101</c:v>
                </c:pt>
                <c:pt idx="29">
                  <c:v>24.01990093038</c:v>
                </c:pt>
                <c:pt idx="30">
                  <c:v>24.015635693076501</c:v>
                </c:pt>
                <c:pt idx="31">
                  <c:v>23.878242171678099</c:v>
                </c:pt>
                <c:pt idx="32">
                  <c:v>23.9192812635794</c:v>
                </c:pt>
                <c:pt idx="33">
                  <c:v>23.740680758473999</c:v>
                </c:pt>
                <c:pt idx="34">
                  <c:v>23.541195677258699</c:v>
                </c:pt>
                <c:pt idx="35">
                  <c:v>23.558163394743101</c:v>
                </c:pt>
                <c:pt idx="36">
                  <c:v>23.537146043602998</c:v>
                </c:pt>
                <c:pt idx="37">
                  <c:v>23.303333528941199</c:v>
                </c:pt>
                <c:pt idx="38">
                  <c:v>21.488892199763001</c:v>
                </c:pt>
                <c:pt idx="39">
                  <c:v>18.3302923547222</c:v>
                </c:pt>
                <c:pt idx="40">
                  <c:v>19.6536012619808</c:v>
                </c:pt>
                <c:pt idx="41">
                  <c:v>21.228936612298501</c:v>
                </c:pt>
                <c:pt idx="42">
                  <c:v>22.222062765943601</c:v>
                </c:pt>
                <c:pt idx="43">
                  <c:v>22.13496567336</c:v>
                </c:pt>
                <c:pt idx="44">
                  <c:v>22.006500427836698</c:v>
                </c:pt>
                <c:pt idx="45">
                  <c:v>21.704836012459701</c:v>
                </c:pt>
                <c:pt idx="46">
                  <c:v>20.8972582140225</c:v>
                </c:pt>
                <c:pt idx="47">
                  <c:v>21.0434172240452</c:v>
                </c:pt>
                <c:pt idx="48">
                  <c:v>22.041486732829199</c:v>
                </c:pt>
                <c:pt idx="49">
                  <c:v>22.859094038987799</c:v>
                </c:pt>
                <c:pt idx="50">
                  <c:v>23.0795576114715</c:v>
                </c:pt>
                <c:pt idx="51">
                  <c:v>23.097390700993898</c:v>
                </c:pt>
                <c:pt idx="52">
                  <c:v>23.0921345861878</c:v>
                </c:pt>
                <c:pt idx="53">
                  <c:v>23.021070285003301</c:v>
                </c:pt>
                <c:pt idx="54">
                  <c:v>22.902904222012399</c:v>
                </c:pt>
                <c:pt idx="55">
                  <c:v>22.88093438508</c:v>
                </c:pt>
                <c:pt idx="56">
                  <c:v>22.613483881347001</c:v>
                </c:pt>
                <c:pt idx="57">
                  <c:v>22.357292445790701</c:v>
                </c:pt>
                <c:pt idx="58">
                  <c:v>22.035448251942601</c:v>
                </c:pt>
                <c:pt idx="59">
                  <c:v>22.1871834020146</c:v>
                </c:pt>
                <c:pt idx="60">
                  <c:v>22.464151357997501</c:v>
                </c:pt>
                <c:pt idx="61">
                  <c:v>22.496831980365901</c:v>
                </c:pt>
                <c:pt idx="62">
                  <c:v>22.72875896715</c:v>
                </c:pt>
                <c:pt idx="63">
                  <c:v>22.816818310367001</c:v>
                </c:pt>
                <c:pt idx="64">
                  <c:v>22.9747917553889</c:v>
                </c:pt>
                <c:pt idx="65">
                  <c:v>22.986838015718</c:v>
                </c:pt>
                <c:pt idx="66">
                  <c:v>22.794369116397299</c:v>
                </c:pt>
                <c:pt idx="67">
                  <c:v>22.7391711246954</c:v>
                </c:pt>
                <c:pt idx="68">
                  <c:v>22.3546365318855</c:v>
                </c:pt>
                <c:pt idx="69">
                  <c:v>22.4326142697657</c:v>
                </c:pt>
                <c:pt idx="70">
                  <c:v>22.198589958514201</c:v>
                </c:pt>
                <c:pt idx="71">
                  <c:v>21.822053660888201</c:v>
                </c:pt>
                <c:pt idx="72">
                  <c:v>21.9361630979406</c:v>
                </c:pt>
                <c:pt idx="73">
                  <c:v>21.843831094996599</c:v>
                </c:pt>
                <c:pt idx="74">
                  <c:v>21.857621256083601</c:v>
                </c:pt>
                <c:pt idx="75">
                  <c:v>21.963588493703</c:v>
                </c:pt>
              </c:numCache>
            </c:numRef>
          </c:val>
          <c:smooth val="0"/>
          <c:extLst>
            <c:ext xmlns:c16="http://schemas.microsoft.com/office/drawing/2014/chart" uri="{C3380CC4-5D6E-409C-BE32-E72D297353CC}">
              <c16:uniqueId val="{0000007F-0177-47B8-91CD-1B81EE7DCB58}"/>
            </c:ext>
          </c:extLst>
        </c:ser>
        <c:dLbls>
          <c:showLegendKey val="0"/>
          <c:showVal val="0"/>
          <c:showCatName val="0"/>
          <c:showSerName val="0"/>
          <c:showPercent val="0"/>
          <c:showBubbleSize val="0"/>
        </c:dLbls>
        <c:smooth val="0"/>
        <c:axId val="183674368"/>
        <c:axId val="183675904"/>
      </c:lineChart>
      <c:catAx>
        <c:axId val="183674368"/>
        <c:scaling>
          <c:orientation val="minMax"/>
        </c:scaling>
        <c:delete val="0"/>
        <c:axPos val="b"/>
        <c:numFmt formatCode="General" sourceLinked="0"/>
        <c:majorTickMark val="none"/>
        <c:minorTickMark val="none"/>
        <c:tickLblPos val="low"/>
        <c:spPr>
          <a:ln/>
        </c:spPr>
        <c:crossAx val="183675904"/>
        <c:crosses val="autoZero"/>
        <c:auto val="1"/>
        <c:lblAlgn val="ctr"/>
        <c:lblOffset val="100"/>
        <c:noMultiLvlLbl val="0"/>
      </c:catAx>
      <c:valAx>
        <c:axId val="183675904"/>
        <c:scaling>
          <c:orientation val="minMax"/>
          <c:max val="26.770883703351"/>
          <c:min val="14.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Jalisco</c:v>
          </c:tx>
          <c:spPr>
            <a:ln w="31750">
              <a:solidFill>
                <a:srgbClr val="595959"/>
              </a:solidFill>
            </a:ln>
          </c:spPr>
          <c:marker>
            <c:symbol val="none"/>
          </c:marker>
          <c:dPt>
            <c:idx val="0"/>
            <c:bubble3D val="0"/>
            <c:extLst>
              <c:ext xmlns:c16="http://schemas.microsoft.com/office/drawing/2014/chart" uri="{C3380CC4-5D6E-409C-BE32-E72D297353CC}">
                <c16:uniqueId val="{00000000-ED06-45A1-8404-0E8BE56EDC06}"/>
              </c:ext>
            </c:extLst>
          </c:dPt>
          <c:dPt>
            <c:idx val="1"/>
            <c:bubble3D val="0"/>
            <c:extLst>
              <c:ext xmlns:c16="http://schemas.microsoft.com/office/drawing/2014/chart" uri="{C3380CC4-5D6E-409C-BE32-E72D297353CC}">
                <c16:uniqueId val="{00000001-ED06-45A1-8404-0E8BE56EDC06}"/>
              </c:ext>
            </c:extLst>
          </c:dPt>
          <c:dPt>
            <c:idx val="2"/>
            <c:bubble3D val="0"/>
            <c:extLst>
              <c:ext xmlns:c16="http://schemas.microsoft.com/office/drawing/2014/chart" uri="{C3380CC4-5D6E-409C-BE32-E72D297353CC}">
                <c16:uniqueId val="{00000002-ED06-45A1-8404-0E8BE56EDC06}"/>
              </c:ext>
            </c:extLst>
          </c:dPt>
          <c:dPt>
            <c:idx val="3"/>
            <c:bubble3D val="0"/>
            <c:extLst>
              <c:ext xmlns:c16="http://schemas.microsoft.com/office/drawing/2014/chart" uri="{C3380CC4-5D6E-409C-BE32-E72D297353CC}">
                <c16:uniqueId val="{00000003-ED06-45A1-8404-0E8BE56EDC06}"/>
              </c:ext>
            </c:extLst>
          </c:dPt>
          <c:dPt>
            <c:idx val="4"/>
            <c:bubble3D val="0"/>
            <c:extLst>
              <c:ext xmlns:c16="http://schemas.microsoft.com/office/drawing/2014/chart" uri="{C3380CC4-5D6E-409C-BE32-E72D297353CC}">
                <c16:uniqueId val="{00000004-ED06-45A1-8404-0E8BE56EDC06}"/>
              </c:ext>
            </c:extLst>
          </c:dPt>
          <c:dPt>
            <c:idx val="5"/>
            <c:bubble3D val="0"/>
            <c:extLst>
              <c:ext xmlns:c16="http://schemas.microsoft.com/office/drawing/2014/chart" uri="{C3380CC4-5D6E-409C-BE32-E72D297353CC}">
                <c16:uniqueId val="{00000005-ED06-45A1-8404-0E8BE56EDC06}"/>
              </c:ext>
            </c:extLst>
          </c:dPt>
          <c:dPt>
            <c:idx val="6"/>
            <c:bubble3D val="0"/>
            <c:extLst>
              <c:ext xmlns:c16="http://schemas.microsoft.com/office/drawing/2014/chart" uri="{C3380CC4-5D6E-409C-BE32-E72D297353CC}">
                <c16:uniqueId val="{00000006-ED06-45A1-8404-0E8BE56EDC06}"/>
              </c:ext>
            </c:extLst>
          </c:dPt>
          <c:dPt>
            <c:idx val="7"/>
            <c:bubble3D val="0"/>
            <c:extLst>
              <c:ext xmlns:c16="http://schemas.microsoft.com/office/drawing/2014/chart" uri="{C3380CC4-5D6E-409C-BE32-E72D297353CC}">
                <c16:uniqueId val="{00000007-ED06-45A1-8404-0E8BE56EDC06}"/>
              </c:ext>
            </c:extLst>
          </c:dPt>
          <c:dPt>
            <c:idx val="8"/>
            <c:bubble3D val="0"/>
            <c:extLst>
              <c:ext xmlns:c16="http://schemas.microsoft.com/office/drawing/2014/chart" uri="{C3380CC4-5D6E-409C-BE32-E72D297353CC}">
                <c16:uniqueId val="{00000008-ED06-45A1-8404-0E8BE56EDC06}"/>
              </c:ext>
            </c:extLst>
          </c:dPt>
          <c:dPt>
            <c:idx val="9"/>
            <c:bubble3D val="0"/>
            <c:extLst>
              <c:ext xmlns:c16="http://schemas.microsoft.com/office/drawing/2014/chart" uri="{C3380CC4-5D6E-409C-BE32-E72D297353CC}">
                <c16:uniqueId val="{00000009-ED06-45A1-8404-0E8BE56EDC06}"/>
              </c:ext>
            </c:extLst>
          </c:dPt>
          <c:dPt>
            <c:idx val="10"/>
            <c:bubble3D val="0"/>
            <c:extLst>
              <c:ext xmlns:c16="http://schemas.microsoft.com/office/drawing/2014/chart" uri="{C3380CC4-5D6E-409C-BE32-E72D297353CC}">
                <c16:uniqueId val="{0000000A-ED06-45A1-8404-0E8BE56EDC06}"/>
              </c:ext>
            </c:extLst>
          </c:dPt>
          <c:dPt>
            <c:idx val="11"/>
            <c:bubble3D val="0"/>
            <c:extLst>
              <c:ext xmlns:c16="http://schemas.microsoft.com/office/drawing/2014/chart" uri="{C3380CC4-5D6E-409C-BE32-E72D297353CC}">
                <c16:uniqueId val="{0000000B-ED06-45A1-8404-0E8BE56EDC06}"/>
              </c:ext>
            </c:extLst>
          </c:dPt>
          <c:dPt>
            <c:idx val="12"/>
            <c:bubble3D val="0"/>
            <c:extLst>
              <c:ext xmlns:c16="http://schemas.microsoft.com/office/drawing/2014/chart" uri="{C3380CC4-5D6E-409C-BE32-E72D297353CC}">
                <c16:uniqueId val="{0000000C-ED06-45A1-8404-0E8BE56EDC06}"/>
              </c:ext>
            </c:extLst>
          </c:dPt>
          <c:dPt>
            <c:idx val="13"/>
            <c:bubble3D val="0"/>
            <c:extLst>
              <c:ext xmlns:c16="http://schemas.microsoft.com/office/drawing/2014/chart" uri="{C3380CC4-5D6E-409C-BE32-E72D297353CC}">
                <c16:uniqueId val="{0000000D-ED06-45A1-8404-0E8BE56EDC06}"/>
              </c:ext>
            </c:extLst>
          </c:dPt>
          <c:dPt>
            <c:idx val="14"/>
            <c:bubble3D val="0"/>
            <c:extLst>
              <c:ext xmlns:c16="http://schemas.microsoft.com/office/drawing/2014/chart" uri="{C3380CC4-5D6E-409C-BE32-E72D297353CC}">
                <c16:uniqueId val="{0000000E-ED06-45A1-8404-0E8BE56EDC06}"/>
              </c:ext>
            </c:extLst>
          </c:dPt>
          <c:dPt>
            <c:idx val="15"/>
            <c:bubble3D val="0"/>
            <c:extLst>
              <c:ext xmlns:c16="http://schemas.microsoft.com/office/drawing/2014/chart" uri="{C3380CC4-5D6E-409C-BE32-E72D297353CC}">
                <c16:uniqueId val="{0000000F-ED06-45A1-8404-0E8BE56EDC06}"/>
              </c:ext>
            </c:extLst>
          </c:dPt>
          <c:dPt>
            <c:idx val="16"/>
            <c:bubble3D val="0"/>
            <c:extLst>
              <c:ext xmlns:c16="http://schemas.microsoft.com/office/drawing/2014/chart" uri="{C3380CC4-5D6E-409C-BE32-E72D297353CC}">
                <c16:uniqueId val="{00000010-ED06-45A1-8404-0E8BE56EDC06}"/>
              </c:ext>
            </c:extLst>
          </c:dPt>
          <c:dPt>
            <c:idx val="17"/>
            <c:bubble3D val="0"/>
            <c:extLst>
              <c:ext xmlns:c16="http://schemas.microsoft.com/office/drawing/2014/chart" uri="{C3380CC4-5D6E-409C-BE32-E72D297353CC}">
                <c16:uniqueId val="{00000011-ED06-45A1-8404-0E8BE56EDC06}"/>
              </c:ext>
            </c:extLst>
          </c:dPt>
          <c:dPt>
            <c:idx val="18"/>
            <c:bubble3D val="0"/>
            <c:extLst>
              <c:ext xmlns:c16="http://schemas.microsoft.com/office/drawing/2014/chart" uri="{C3380CC4-5D6E-409C-BE32-E72D297353CC}">
                <c16:uniqueId val="{00000012-ED06-45A1-8404-0E8BE56EDC06}"/>
              </c:ext>
            </c:extLst>
          </c:dPt>
          <c:dPt>
            <c:idx val="19"/>
            <c:bubble3D val="0"/>
            <c:extLst>
              <c:ext xmlns:c16="http://schemas.microsoft.com/office/drawing/2014/chart" uri="{C3380CC4-5D6E-409C-BE32-E72D297353CC}">
                <c16:uniqueId val="{00000013-ED06-45A1-8404-0E8BE56EDC06}"/>
              </c:ext>
            </c:extLst>
          </c:dPt>
          <c:dPt>
            <c:idx val="20"/>
            <c:bubble3D val="0"/>
            <c:extLst>
              <c:ext xmlns:c16="http://schemas.microsoft.com/office/drawing/2014/chart" uri="{C3380CC4-5D6E-409C-BE32-E72D297353CC}">
                <c16:uniqueId val="{00000014-ED06-45A1-8404-0E8BE56EDC06}"/>
              </c:ext>
            </c:extLst>
          </c:dPt>
          <c:dPt>
            <c:idx val="21"/>
            <c:bubble3D val="0"/>
            <c:extLst>
              <c:ext xmlns:c16="http://schemas.microsoft.com/office/drawing/2014/chart" uri="{C3380CC4-5D6E-409C-BE32-E72D297353CC}">
                <c16:uniqueId val="{00000015-ED06-45A1-8404-0E8BE56EDC06}"/>
              </c:ext>
            </c:extLst>
          </c:dPt>
          <c:dPt>
            <c:idx val="22"/>
            <c:bubble3D val="0"/>
            <c:extLst>
              <c:ext xmlns:c16="http://schemas.microsoft.com/office/drawing/2014/chart" uri="{C3380CC4-5D6E-409C-BE32-E72D297353CC}">
                <c16:uniqueId val="{00000016-ED06-45A1-8404-0E8BE56EDC06}"/>
              </c:ext>
            </c:extLst>
          </c:dPt>
          <c:dPt>
            <c:idx val="23"/>
            <c:bubble3D val="0"/>
            <c:extLst>
              <c:ext xmlns:c16="http://schemas.microsoft.com/office/drawing/2014/chart" uri="{C3380CC4-5D6E-409C-BE32-E72D297353CC}">
                <c16:uniqueId val="{00000017-ED06-45A1-8404-0E8BE56EDC06}"/>
              </c:ext>
            </c:extLst>
          </c:dPt>
          <c:dPt>
            <c:idx val="24"/>
            <c:bubble3D val="0"/>
            <c:extLst>
              <c:ext xmlns:c16="http://schemas.microsoft.com/office/drawing/2014/chart" uri="{C3380CC4-5D6E-409C-BE32-E72D297353CC}">
                <c16:uniqueId val="{00000018-ED06-45A1-8404-0E8BE56EDC06}"/>
              </c:ext>
            </c:extLst>
          </c:dPt>
          <c:dPt>
            <c:idx val="25"/>
            <c:bubble3D val="0"/>
            <c:extLst>
              <c:ext xmlns:c16="http://schemas.microsoft.com/office/drawing/2014/chart" uri="{C3380CC4-5D6E-409C-BE32-E72D297353CC}">
                <c16:uniqueId val="{00000019-ED06-45A1-8404-0E8BE56EDC06}"/>
              </c:ext>
            </c:extLst>
          </c:dPt>
          <c:dPt>
            <c:idx val="26"/>
            <c:bubble3D val="0"/>
            <c:extLst>
              <c:ext xmlns:c16="http://schemas.microsoft.com/office/drawing/2014/chart" uri="{C3380CC4-5D6E-409C-BE32-E72D297353CC}">
                <c16:uniqueId val="{0000001A-ED06-45A1-8404-0E8BE56EDC06}"/>
              </c:ext>
            </c:extLst>
          </c:dPt>
          <c:dPt>
            <c:idx val="27"/>
            <c:bubble3D val="0"/>
            <c:extLst>
              <c:ext xmlns:c16="http://schemas.microsoft.com/office/drawing/2014/chart" uri="{C3380CC4-5D6E-409C-BE32-E72D297353CC}">
                <c16:uniqueId val="{0000001B-ED06-45A1-8404-0E8BE56EDC06}"/>
              </c:ext>
            </c:extLst>
          </c:dPt>
          <c:dPt>
            <c:idx val="28"/>
            <c:bubble3D val="0"/>
            <c:extLst>
              <c:ext xmlns:c16="http://schemas.microsoft.com/office/drawing/2014/chart" uri="{C3380CC4-5D6E-409C-BE32-E72D297353CC}">
                <c16:uniqueId val="{0000001C-ED06-45A1-8404-0E8BE56EDC06}"/>
              </c:ext>
            </c:extLst>
          </c:dPt>
          <c:dPt>
            <c:idx val="29"/>
            <c:bubble3D val="0"/>
            <c:extLst>
              <c:ext xmlns:c16="http://schemas.microsoft.com/office/drawing/2014/chart" uri="{C3380CC4-5D6E-409C-BE32-E72D297353CC}">
                <c16:uniqueId val="{0000001D-ED06-45A1-8404-0E8BE56EDC06}"/>
              </c:ext>
            </c:extLst>
          </c:dPt>
          <c:dPt>
            <c:idx val="30"/>
            <c:bubble3D val="0"/>
            <c:extLst>
              <c:ext xmlns:c16="http://schemas.microsoft.com/office/drawing/2014/chart" uri="{C3380CC4-5D6E-409C-BE32-E72D297353CC}">
                <c16:uniqueId val="{0000001E-ED06-45A1-8404-0E8BE56EDC06}"/>
              </c:ext>
            </c:extLst>
          </c:dPt>
          <c:dPt>
            <c:idx val="31"/>
            <c:bubble3D val="0"/>
            <c:extLst>
              <c:ext xmlns:c16="http://schemas.microsoft.com/office/drawing/2014/chart" uri="{C3380CC4-5D6E-409C-BE32-E72D297353CC}">
                <c16:uniqueId val="{0000001F-ED06-45A1-8404-0E8BE56EDC06}"/>
              </c:ext>
            </c:extLst>
          </c:dPt>
          <c:dPt>
            <c:idx val="32"/>
            <c:bubble3D val="0"/>
            <c:extLst>
              <c:ext xmlns:c16="http://schemas.microsoft.com/office/drawing/2014/chart" uri="{C3380CC4-5D6E-409C-BE32-E72D297353CC}">
                <c16:uniqueId val="{00000020-ED06-45A1-8404-0E8BE56EDC06}"/>
              </c:ext>
            </c:extLst>
          </c:dPt>
          <c:dPt>
            <c:idx val="33"/>
            <c:bubble3D val="0"/>
            <c:extLst>
              <c:ext xmlns:c16="http://schemas.microsoft.com/office/drawing/2014/chart" uri="{C3380CC4-5D6E-409C-BE32-E72D297353CC}">
                <c16:uniqueId val="{00000021-ED06-45A1-8404-0E8BE56EDC06}"/>
              </c:ext>
            </c:extLst>
          </c:dPt>
          <c:dPt>
            <c:idx val="34"/>
            <c:bubble3D val="0"/>
            <c:extLst>
              <c:ext xmlns:c16="http://schemas.microsoft.com/office/drawing/2014/chart" uri="{C3380CC4-5D6E-409C-BE32-E72D297353CC}">
                <c16:uniqueId val="{00000022-ED06-45A1-8404-0E8BE56EDC06}"/>
              </c:ext>
            </c:extLst>
          </c:dPt>
          <c:dPt>
            <c:idx val="35"/>
            <c:bubble3D val="0"/>
            <c:extLst>
              <c:ext xmlns:c16="http://schemas.microsoft.com/office/drawing/2014/chart" uri="{C3380CC4-5D6E-409C-BE32-E72D297353CC}">
                <c16:uniqueId val="{00000023-ED06-45A1-8404-0E8BE56EDC06}"/>
              </c:ext>
            </c:extLst>
          </c:dPt>
          <c:dPt>
            <c:idx val="36"/>
            <c:bubble3D val="0"/>
            <c:extLst>
              <c:ext xmlns:c16="http://schemas.microsoft.com/office/drawing/2014/chart" uri="{C3380CC4-5D6E-409C-BE32-E72D297353CC}">
                <c16:uniqueId val="{00000024-ED06-45A1-8404-0E8BE56EDC06}"/>
              </c:ext>
            </c:extLst>
          </c:dPt>
          <c:dPt>
            <c:idx val="37"/>
            <c:bubble3D val="0"/>
            <c:extLst>
              <c:ext xmlns:c16="http://schemas.microsoft.com/office/drawing/2014/chart" uri="{C3380CC4-5D6E-409C-BE32-E72D297353CC}">
                <c16:uniqueId val="{00000025-ED06-45A1-8404-0E8BE56EDC06}"/>
              </c:ext>
            </c:extLst>
          </c:dPt>
          <c:dPt>
            <c:idx val="38"/>
            <c:bubble3D val="0"/>
            <c:extLst>
              <c:ext xmlns:c16="http://schemas.microsoft.com/office/drawing/2014/chart" uri="{C3380CC4-5D6E-409C-BE32-E72D297353CC}">
                <c16:uniqueId val="{00000026-ED06-45A1-8404-0E8BE56EDC06}"/>
              </c:ext>
            </c:extLst>
          </c:dPt>
          <c:dPt>
            <c:idx val="39"/>
            <c:bubble3D val="0"/>
            <c:extLst>
              <c:ext xmlns:c16="http://schemas.microsoft.com/office/drawing/2014/chart" uri="{C3380CC4-5D6E-409C-BE32-E72D297353CC}">
                <c16:uniqueId val="{00000027-ED06-45A1-8404-0E8BE56EDC06}"/>
              </c:ext>
            </c:extLst>
          </c:dPt>
          <c:dPt>
            <c:idx val="40"/>
            <c:bubble3D val="0"/>
            <c:extLst>
              <c:ext xmlns:c16="http://schemas.microsoft.com/office/drawing/2014/chart" uri="{C3380CC4-5D6E-409C-BE32-E72D297353CC}">
                <c16:uniqueId val="{00000028-ED06-45A1-8404-0E8BE56EDC06}"/>
              </c:ext>
            </c:extLst>
          </c:dPt>
          <c:dPt>
            <c:idx val="41"/>
            <c:bubble3D val="0"/>
            <c:extLst>
              <c:ext xmlns:c16="http://schemas.microsoft.com/office/drawing/2014/chart" uri="{C3380CC4-5D6E-409C-BE32-E72D297353CC}">
                <c16:uniqueId val="{00000029-ED06-45A1-8404-0E8BE56EDC06}"/>
              </c:ext>
            </c:extLst>
          </c:dPt>
          <c:dPt>
            <c:idx val="42"/>
            <c:bubble3D val="0"/>
            <c:extLst>
              <c:ext xmlns:c16="http://schemas.microsoft.com/office/drawing/2014/chart" uri="{C3380CC4-5D6E-409C-BE32-E72D297353CC}">
                <c16:uniqueId val="{0000002A-ED06-45A1-8404-0E8BE56EDC06}"/>
              </c:ext>
            </c:extLst>
          </c:dPt>
          <c:dPt>
            <c:idx val="43"/>
            <c:bubble3D val="0"/>
            <c:extLst>
              <c:ext xmlns:c16="http://schemas.microsoft.com/office/drawing/2014/chart" uri="{C3380CC4-5D6E-409C-BE32-E72D297353CC}">
                <c16:uniqueId val="{0000002B-ED06-45A1-8404-0E8BE56EDC06}"/>
              </c:ext>
            </c:extLst>
          </c:dPt>
          <c:dPt>
            <c:idx val="44"/>
            <c:bubble3D val="0"/>
            <c:extLst>
              <c:ext xmlns:c16="http://schemas.microsoft.com/office/drawing/2014/chart" uri="{C3380CC4-5D6E-409C-BE32-E72D297353CC}">
                <c16:uniqueId val="{0000002C-ED06-45A1-8404-0E8BE56EDC06}"/>
              </c:ext>
            </c:extLst>
          </c:dPt>
          <c:dPt>
            <c:idx val="45"/>
            <c:bubble3D val="0"/>
            <c:extLst>
              <c:ext xmlns:c16="http://schemas.microsoft.com/office/drawing/2014/chart" uri="{C3380CC4-5D6E-409C-BE32-E72D297353CC}">
                <c16:uniqueId val="{0000002D-ED06-45A1-8404-0E8BE56EDC06}"/>
              </c:ext>
            </c:extLst>
          </c:dPt>
          <c:dPt>
            <c:idx val="46"/>
            <c:bubble3D val="0"/>
            <c:extLst>
              <c:ext xmlns:c16="http://schemas.microsoft.com/office/drawing/2014/chart" uri="{C3380CC4-5D6E-409C-BE32-E72D297353CC}">
                <c16:uniqueId val="{0000002E-ED06-45A1-8404-0E8BE56EDC06}"/>
              </c:ext>
            </c:extLst>
          </c:dPt>
          <c:dPt>
            <c:idx val="47"/>
            <c:bubble3D val="0"/>
            <c:extLst>
              <c:ext xmlns:c16="http://schemas.microsoft.com/office/drawing/2014/chart" uri="{C3380CC4-5D6E-409C-BE32-E72D297353CC}">
                <c16:uniqueId val="{0000002F-ED06-45A1-8404-0E8BE56EDC06}"/>
              </c:ext>
            </c:extLst>
          </c:dPt>
          <c:dPt>
            <c:idx val="48"/>
            <c:bubble3D val="0"/>
            <c:extLst>
              <c:ext xmlns:c16="http://schemas.microsoft.com/office/drawing/2014/chart" uri="{C3380CC4-5D6E-409C-BE32-E72D297353CC}">
                <c16:uniqueId val="{00000030-ED06-45A1-8404-0E8BE56EDC06}"/>
              </c:ext>
            </c:extLst>
          </c:dPt>
          <c:dPt>
            <c:idx val="49"/>
            <c:bubble3D val="0"/>
            <c:extLst>
              <c:ext xmlns:c16="http://schemas.microsoft.com/office/drawing/2014/chart" uri="{C3380CC4-5D6E-409C-BE32-E72D297353CC}">
                <c16:uniqueId val="{00000031-ED06-45A1-8404-0E8BE56EDC06}"/>
              </c:ext>
            </c:extLst>
          </c:dPt>
          <c:dPt>
            <c:idx val="50"/>
            <c:bubble3D val="0"/>
            <c:extLst>
              <c:ext xmlns:c16="http://schemas.microsoft.com/office/drawing/2014/chart" uri="{C3380CC4-5D6E-409C-BE32-E72D297353CC}">
                <c16:uniqueId val="{00000032-ED06-45A1-8404-0E8BE56EDC06}"/>
              </c:ext>
            </c:extLst>
          </c:dPt>
          <c:dPt>
            <c:idx val="51"/>
            <c:bubble3D val="0"/>
            <c:extLst>
              <c:ext xmlns:c16="http://schemas.microsoft.com/office/drawing/2014/chart" uri="{C3380CC4-5D6E-409C-BE32-E72D297353CC}">
                <c16:uniqueId val="{00000033-ED06-45A1-8404-0E8BE56EDC06}"/>
              </c:ext>
            </c:extLst>
          </c:dPt>
          <c:dPt>
            <c:idx val="52"/>
            <c:bubble3D val="0"/>
            <c:extLst>
              <c:ext xmlns:c16="http://schemas.microsoft.com/office/drawing/2014/chart" uri="{C3380CC4-5D6E-409C-BE32-E72D297353CC}">
                <c16:uniqueId val="{00000034-ED06-45A1-8404-0E8BE56EDC06}"/>
              </c:ext>
            </c:extLst>
          </c:dPt>
          <c:dPt>
            <c:idx val="53"/>
            <c:bubble3D val="0"/>
            <c:extLst>
              <c:ext xmlns:c16="http://schemas.microsoft.com/office/drawing/2014/chart" uri="{C3380CC4-5D6E-409C-BE32-E72D297353CC}">
                <c16:uniqueId val="{00000035-ED06-45A1-8404-0E8BE56EDC06}"/>
              </c:ext>
            </c:extLst>
          </c:dPt>
          <c:dPt>
            <c:idx val="54"/>
            <c:bubble3D val="0"/>
            <c:extLst>
              <c:ext xmlns:c16="http://schemas.microsoft.com/office/drawing/2014/chart" uri="{C3380CC4-5D6E-409C-BE32-E72D297353CC}">
                <c16:uniqueId val="{00000036-ED06-45A1-8404-0E8BE56EDC06}"/>
              </c:ext>
            </c:extLst>
          </c:dPt>
          <c:dPt>
            <c:idx val="55"/>
            <c:bubble3D val="0"/>
            <c:extLst>
              <c:ext xmlns:c16="http://schemas.microsoft.com/office/drawing/2014/chart" uri="{C3380CC4-5D6E-409C-BE32-E72D297353CC}">
                <c16:uniqueId val="{00000037-ED06-45A1-8404-0E8BE56EDC06}"/>
              </c:ext>
            </c:extLst>
          </c:dPt>
          <c:dPt>
            <c:idx val="56"/>
            <c:bubble3D val="0"/>
            <c:extLst>
              <c:ext xmlns:c16="http://schemas.microsoft.com/office/drawing/2014/chart" uri="{C3380CC4-5D6E-409C-BE32-E72D297353CC}">
                <c16:uniqueId val="{00000038-ED06-45A1-8404-0E8BE56EDC06}"/>
              </c:ext>
            </c:extLst>
          </c:dPt>
          <c:dPt>
            <c:idx val="59"/>
            <c:bubble3D val="0"/>
            <c:extLst>
              <c:ext xmlns:c16="http://schemas.microsoft.com/office/drawing/2014/chart" uri="{C3380CC4-5D6E-409C-BE32-E72D297353CC}">
                <c16:uniqueId val="{00000039-ED06-45A1-8404-0E8BE56EDC06}"/>
              </c:ext>
            </c:extLst>
          </c:dPt>
          <c:dPt>
            <c:idx val="60"/>
            <c:bubble3D val="0"/>
            <c:extLst>
              <c:ext xmlns:c16="http://schemas.microsoft.com/office/drawing/2014/chart" uri="{C3380CC4-5D6E-409C-BE32-E72D297353CC}">
                <c16:uniqueId val="{0000003A-ED06-45A1-8404-0E8BE56EDC06}"/>
              </c:ext>
            </c:extLst>
          </c:dPt>
          <c:dPt>
            <c:idx val="63"/>
            <c:bubble3D val="0"/>
            <c:extLst>
              <c:ext xmlns:c16="http://schemas.microsoft.com/office/drawing/2014/chart" uri="{C3380CC4-5D6E-409C-BE32-E72D297353CC}">
                <c16:uniqueId val="{0000003B-ED06-45A1-8404-0E8BE56EDC06}"/>
              </c:ext>
            </c:extLst>
          </c:dPt>
          <c:dPt>
            <c:idx val="71"/>
            <c:bubble3D val="0"/>
            <c:extLst>
              <c:ext xmlns:c16="http://schemas.microsoft.com/office/drawing/2014/chart" uri="{C3380CC4-5D6E-409C-BE32-E72D297353CC}">
                <c16:uniqueId val="{0000003C-ED06-45A1-8404-0E8BE56EDC06}"/>
              </c:ext>
            </c:extLst>
          </c:dPt>
          <c:dPt>
            <c:idx val="72"/>
            <c:bubble3D val="0"/>
            <c:extLst>
              <c:ext xmlns:c16="http://schemas.microsoft.com/office/drawing/2014/chart" uri="{C3380CC4-5D6E-409C-BE32-E72D297353CC}">
                <c16:uniqueId val="{0000003D-ED06-45A1-8404-0E8BE56EDC06}"/>
              </c:ext>
            </c:extLst>
          </c:dPt>
          <c:dPt>
            <c:idx val="75"/>
            <c:bubble3D val="0"/>
            <c:extLst>
              <c:ext xmlns:c16="http://schemas.microsoft.com/office/drawing/2014/chart" uri="{C3380CC4-5D6E-409C-BE32-E72D297353CC}">
                <c16:uniqueId val="{0000003E-ED06-45A1-8404-0E8BE56EDC06}"/>
              </c:ext>
            </c:extLst>
          </c:dPt>
          <c:dLbls>
            <c:dLbl>
              <c:idx val="3"/>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D06-45A1-8404-0E8BE56EDC06}"/>
                </c:ext>
              </c:extLst>
            </c:dLbl>
            <c:dLbl>
              <c:idx val="15"/>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D06-45A1-8404-0E8BE56EDC06}"/>
                </c:ext>
              </c:extLst>
            </c:dLbl>
            <c:dLbl>
              <c:idx val="27"/>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D06-45A1-8404-0E8BE56EDC06}"/>
                </c:ext>
              </c:extLst>
            </c:dLbl>
            <c:dLbl>
              <c:idx val="39"/>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ED06-45A1-8404-0E8BE56EDC06}"/>
                </c:ext>
              </c:extLst>
            </c:dLbl>
            <c:dLbl>
              <c:idx val="51"/>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ED06-45A1-8404-0E8BE56EDC06}"/>
                </c:ext>
              </c:extLst>
            </c:dLbl>
            <c:dLbl>
              <c:idx val="63"/>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ED06-45A1-8404-0E8BE56EDC06}"/>
                </c:ext>
              </c:extLst>
            </c:dLbl>
            <c:dLbl>
              <c:idx val="75"/>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ED06-45A1-8404-0E8BE56EDC0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'F55-56'!$A$7:$B$82</c:f>
              <c:multiLvlStrCache>
                <c:ptCount val="7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lvl>
                <c:lvl>
                  <c:pt idx="0">
                    <c:v>2017</c:v>
                  </c:pt>
                  <c:pt idx="12">
                    <c:v>2018</c:v>
                  </c:pt>
                  <c:pt idx="24">
                    <c:v>2019</c:v>
                  </c:pt>
                  <c:pt idx="36">
                    <c:v>2020</c:v>
                  </c:pt>
                  <c:pt idx="48">
                    <c:v>2021</c:v>
                  </c:pt>
                  <c:pt idx="60">
                    <c:v>2022</c:v>
                  </c:pt>
                  <c:pt idx="72">
                    <c:v>2023</c:v>
                  </c:pt>
                </c:lvl>
              </c:multiLvlStrCache>
            </c:multiLvlStrRef>
          </c:cat>
          <c:val>
            <c:numRef>
              <c:f>'F55-56'!$E$7:$E$82</c:f>
              <c:numCache>
                <c:formatCode>0.00</c:formatCode>
                <c:ptCount val="76"/>
                <c:pt idx="0">
                  <c:v>16.456392632160899</c:v>
                </c:pt>
                <c:pt idx="1">
                  <c:v>16.4444385250086</c:v>
                </c:pt>
                <c:pt idx="2">
                  <c:v>16.3548961058288</c:v>
                </c:pt>
                <c:pt idx="3">
                  <c:v>16.356097215837099</c:v>
                </c:pt>
                <c:pt idx="4">
                  <c:v>16.239453203925699</c:v>
                </c:pt>
                <c:pt idx="5">
                  <c:v>16.1180677380863</c:v>
                </c:pt>
                <c:pt idx="6">
                  <c:v>16.0274208341791</c:v>
                </c:pt>
                <c:pt idx="7">
                  <c:v>16.091090318572199</c:v>
                </c:pt>
                <c:pt idx="8">
                  <c:v>16.314386868657198</c:v>
                </c:pt>
                <c:pt idx="9">
                  <c:v>16.442916139327501</c:v>
                </c:pt>
                <c:pt idx="10">
                  <c:v>16.522304881777099</c:v>
                </c:pt>
                <c:pt idx="11">
                  <c:v>16.6704789181466</c:v>
                </c:pt>
                <c:pt idx="12">
                  <c:v>17.285123927708</c:v>
                </c:pt>
                <c:pt idx="13">
                  <c:v>18.083951641280098</c:v>
                </c:pt>
                <c:pt idx="14">
                  <c:v>18.328773522058398</c:v>
                </c:pt>
                <c:pt idx="15">
                  <c:v>18.4167612007118</c:v>
                </c:pt>
                <c:pt idx="16">
                  <c:v>18.651850570488801</c:v>
                </c:pt>
                <c:pt idx="17">
                  <c:v>18.941898614520198</c:v>
                </c:pt>
                <c:pt idx="18">
                  <c:v>19.2196076400867</c:v>
                </c:pt>
                <c:pt idx="19">
                  <c:v>19.634224926422402</c:v>
                </c:pt>
                <c:pt idx="20">
                  <c:v>19.894079386652599</c:v>
                </c:pt>
                <c:pt idx="21">
                  <c:v>20.141253942115199</c:v>
                </c:pt>
                <c:pt idx="22">
                  <c:v>20.1839990142598</c:v>
                </c:pt>
                <c:pt idx="23">
                  <c:v>19.951792481530902</c:v>
                </c:pt>
                <c:pt idx="24">
                  <c:v>19.893147122035298</c:v>
                </c:pt>
                <c:pt idx="25">
                  <c:v>20.301391729917601</c:v>
                </c:pt>
                <c:pt idx="26">
                  <c:v>20.774428473064201</c:v>
                </c:pt>
                <c:pt idx="27">
                  <c:v>20.658890675713199</c:v>
                </c:pt>
                <c:pt idx="28">
                  <c:v>20.6614093159045</c:v>
                </c:pt>
                <c:pt idx="29">
                  <c:v>20.5192302672233</c:v>
                </c:pt>
                <c:pt idx="30">
                  <c:v>20.529053710272301</c:v>
                </c:pt>
                <c:pt idx="31">
                  <c:v>20.3882030396639</c:v>
                </c:pt>
                <c:pt idx="32">
                  <c:v>20.369187842913199</c:v>
                </c:pt>
                <c:pt idx="33">
                  <c:v>20.348828349988999</c:v>
                </c:pt>
                <c:pt idx="34">
                  <c:v>20.338896361588901</c:v>
                </c:pt>
                <c:pt idx="35">
                  <c:v>20.4740419699867</c:v>
                </c:pt>
                <c:pt idx="36">
                  <c:v>20.578899950059501</c:v>
                </c:pt>
                <c:pt idx="37">
                  <c:v>20.427785187324002</c:v>
                </c:pt>
                <c:pt idx="38">
                  <c:v>19.011364567898699</c:v>
                </c:pt>
                <c:pt idx="39">
                  <c:v>16.015786981416198</c:v>
                </c:pt>
                <c:pt idx="40">
                  <c:v>17.033472637366302</c:v>
                </c:pt>
                <c:pt idx="41">
                  <c:v>18.372366603082298</c:v>
                </c:pt>
                <c:pt idx="42">
                  <c:v>19.387937529456401</c:v>
                </c:pt>
                <c:pt idx="43">
                  <c:v>19.352307462252199</c:v>
                </c:pt>
                <c:pt idx="44">
                  <c:v>19.215378131058799</c:v>
                </c:pt>
                <c:pt idx="45">
                  <c:v>19.0440042103472</c:v>
                </c:pt>
                <c:pt idx="46">
                  <c:v>18.298773726712302</c:v>
                </c:pt>
                <c:pt idx="47">
                  <c:v>18.441531287921698</c:v>
                </c:pt>
                <c:pt idx="48">
                  <c:v>19.407933711383599</c:v>
                </c:pt>
                <c:pt idx="49">
                  <c:v>20.2074004150879</c:v>
                </c:pt>
                <c:pt idx="50">
                  <c:v>20.696419481761101</c:v>
                </c:pt>
                <c:pt idx="51">
                  <c:v>20.730829735878501</c:v>
                </c:pt>
                <c:pt idx="52">
                  <c:v>20.784416803161701</c:v>
                </c:pt>
                <c:pt idx="53">
                  <c:v>20.786572084234201</c:v>
                </c:pt>
                <c:pt idx="54">
                  <c:v>20.703444618766301</c:v>
                </c:pt>
                <c:pt idx="55">
                  <c:v>20.6232831107389</c:v>
                </c:pt>
                <c:pt idx="56">
                  <c:v>20.546471879437199</c:v>
                </c:pt>
                <c:pt idx="57">
                  <c:v>20.459216329717201</c:v>
                </c:pt>
                <c:pt idx="58">
                  <c:v>20.4366281700018</c:v>
                </c:pt>
                <c:pt idx="59">
                  <c:v>20.777291779911401</c:v>
                </c:pt>
                <c:pt idx="60">
                  <c:v>21.171153207334399</c:v>
                </c:pt>
                <c:pt idx="61">
                  <c:v>21.348090005392599</c:v>
                </c:pt>
                <c:pt idx="62">
                  <c:v>21.9101389749714</c:v>
                </c:pt>
                <c:pt idx="63">
                  <c:v>22.1314881199953</c:v>
                </c:pt>
                <c:pt idx="64">
                  <c:v>22.338542680459302</c:v>
                </c:pt>
                <c:pt idx="65">
                  <c:v>22.5843976774147</c:v>
                </c:pt>
                <c:pt idx="66">
                  <c:v>22.540508142899</c:v>
                </c:pt>
                <c:pt idx="67">
                  <c:v>22.514728752485599</c:v>
                </c:pt>
                <c:pt idx="68">
                  <c:v>22.177115486464199</c:v>
                </c:pt>
                <c:pt idx="69">
                  <c:v>22.4121530526896</c:v>
                </c:pt>
                <c:pt idx="70">
                  <c:v>22.369370548367701</c:v>
                </c:pt>
                <c:pt idx="71">
                  <c:v>22.0885742442224</c:v>
                </c:pt>
                <c:pt idx="72">
                  <c:v>22.326178861947799</c:v>
                </c:pt>
                <c:pt idx="73">
                  <c:v>22.392877919212498</c:v>
                </c:pt>
                <c:pt idx="74">
                  <c:v>22.523750677628101</c:v>
                </c:pt>
                <c:pt idx="75">
                  <c:v>22.634216381182501</c:v>
                </c:pt>
              </c:numCache>
            </c:numRef>
          </c:val>
          <c:smooth val="0"/>
          <c:extLst>
            <c:ext xmlns:c16="http://schemas.microsoft.com/office/drawing/2014/chart" uri="{C3380CC4-5D6E-409C-BE32-E72D297353CC}">
              <c16:uniqueId val="{0000003F-ED06-45A1-8404-0E8BE56EDC06}"/>
            </c:ext>
          </c:extLst>
        </c:ser>
        <c:ser>
          <c:idx val="1"/>
          <c:order val="1"/>
          <c:tx>
            <c:v>Nacional</c:v>
          </c:tx>
          <c:spPr>
            <a:ln w="31750">
              <a:solidFill>
                <a:srgbClr val="FFC000"/>
              </a:solidFill>
            </a:ln>
          </c:spPr>
          <c:marker>
            <c:symbol val="none"/>
          </c:marker>
          <c:dPt>
            <c:idx val="0"/>
            <c:bubble3D val="0"/>
            <c:extLst>
              <c:ext xmlns:c16="http://schemas.microsoft.com/office/drawing/2014/chart" uri="{C3380CC4-5D6E-409C-BE32-E72D297353CC}">
                <c16:uniqueId val="{00000040-ED06-45A1-8404-0E8BE56EDC06}"/>
              </c:ext>
            </c:extLst>
          </c:dPt>
          <c:dPt>
            <c:idx val="1"/>
            <c:bubble3D val="0"/>
            <c:extLst>
              <c:ext xmlns:c16="http://schemas.microsoft.com/office/drawing/2014/chart" uri="{C3380CC4-5D6E-409C-BE32-E72D297353CC}">
                <c16:uniqueId val="{00000041-ED06-45A1-8404-0E8BE56EDC06}"/>
              </c:ext>
            </c:extLst>
          </c:dPt>
          <c:dPt>
            <c:idx val="2"/>
            <c:bubble3D val="0"/>
            <c:extLst>
              <c:ext xmlns:c16="http://schemas.microsoft.com/office/drawing/2014/chart" uri="{C3380CC4-5D6E-409C-BE32-E72D297353CC}">
                <c16:uniqueId val="{00000042-ED06-45A1-8404-0E8BE56EDC06}"/>
              </c:ext>
            </c:extLst>
          </c:dPt>
          <c:dPt>
            <c:idx val="3"/>
            <c:bubble3D val="0"/>
            <c:extLst>
              <c:ext xmlns:c16="http://schemas.microsoft.com/office/drawing/2014/chart" uri="{C3380CC4-5D6E-409C-BE32-E72D297353CC}">
                <c16:uniqueId val="{00000043-ED06-45A1-8404-0E8BE56EDC06}"/>
              </c:ext>
            </c:extLst>
          </c:dPt>
          <c:dPt>
            <c:idx val="4"/>
            <c:bubble3D val="0"/>
            <c:extLst>
              <c:ext xmlns:c16="http://schemas.microsoft.com/office/drawing/2014/chart" uri="{C3380CC4-5D6E-409C-BE32-E72D297353CC}">
                <c16:uniqueId val="{00000044-ED06-45A1-8404-0E8BE56EDC06}"/>
              </c:ext>
            </c:extLst>
          </c:dPt>
          <c:dPt>
            <c:idx val="5"/>
            <c:bubble3D val="0"/>
            <c:extLst>
              <c:ext xmlns:c16="http://schemas.microsoft.com/office/drawing/2014/chart" uri="{C3380CC4-5D6E-409C-BE32-E72D297353CC}">
                <c16:uniqueId val="{00000045-ED06-45A1-8404-0E8BE56EDC06}"/>
              </c:ext>
            </c:extLst>
          </c:dPt>
          <c:dPt>
            <c:idx val="6"/>
            <c:bubble3D val="0"/>
            <c:extLst>
              <c:ext xmlns:c16="http://schemas.microsoft.com/office/drawing/2014/chart" uri="{C3380CC4-5D6E-409C-BE32-E72D297353CC}">
                <c16:uniqueId val="{00000046-ED06-45A1-8404-0E8BE56EDC06}"/>
              </c:ext>
            </c:extLst>
          </c:dPt>
          <c:dPt>
            <c:idx val="7"/>
            <c:bubble3D val="0"/>
            <c:extLst>
              <c:ext xmlns:c16="http://schemas.microsoft.com/office/drawing/2014/chart" uri="{C3380CC4-5D6E-409C-BE32-E72D297353CC}">
                <c16:uniqueId val="{00000047-ED06-45A1-8404-0E8BE56EDC06}"/>
              </c:ext>
            </c:extLst>
          </c:dPt>
          <c:dPt>
            <c:idx val="8"/>
            <c:bubble3D val="0"/>
            <c:extLst>
              <c:ext xmlns:c16="http://schemas.microsoft.com/office/drawing/2014/chart" uri="{C3380CC4-5D6E-409C-BE32-E72D297353CC}">
                <c16:uniqueId val="{00000048-ED06-45A1-8404-0E8BE56EDC06}"/>
              </c:ext>
            </c:extLst>
          </c:dPt>
          <c:dPt>
            <c:idx val="9"/>
            <c:bubble3D val="0"/>
            <c:extLst>
              <c:ext xmlns:c16="http://schemas.microsoft.com/office/drawing/2014/chart" uri="{C3380CC4-5D6E-409C-BE32-E72D297353CC}">
                <c16:uniqueId val="{00000049-ED06-45A1-8404-0E8BE56EDC06}"/>
              </c:ext>
            </c:extLst>
          </c:dPt>
          <c:dPt>
            <c:idx val="10"/>
            <c:bubble3D val="0"/>
            <c:extLst>
              <c:ext xmlns:c16="http://schemas.microsoft.com/office/drawing/2014/chart" uri="{C3380CC4-5D6E-409C-BE32-E72D297353CC}">
                <c16:uniqueId val="{0000004A-ED06-45A1-8404-0E8BE56EDC06}"/>
              </c:ext>
            </c:extLst>
          </c:dPt>
          <c:dPt>
            <c:idx val="11"/>
            <c:bubble3D val="0"/>
            <c:extLst>
              <c:ext xmlns:c16="http://schemas.microsoft.com/office/drawing/2014/chart" uri="{C3380CC4-5D6E-409C-BE32-E72D297353CC}">
                <c16:uniqueId val="{0000004B-ED06-45A1-8404-0E8BE56EDC06}"/>
              </c:ext>
            </c:extLst>
          </c:dPt>
          <c:dPt>
            <c:idx val="12"/>
            <c:bubble3D val="0"/>
            <c:extLst>
              <c:ext xmlns:c16="http://schemas.microsoft.com/office/drawing/2014/chart" uri="{C3380CC4-5D6E-409C-BE32-E72D297353CC}">
                <c16:uniqueId val="{0000004C-ED06-45A1-8404-0E8BE56EDC06}"/>
              </c:ext>
            </c:extLst>
          </c:dPt>
          <c:dPt>
            <c:idx val="13"/>
            <c:bubble3D val="0"/>
            <c:extLst>
              <c:ext xmlns:c16="http://schemas.microsoft.com/office/drawing/2014/chart" uri="{C3380CC4-5D6E-409C-BE32-E72D297353CC}">
                <c16:uniqueId val="{0000004D-ED06-45A1-8404-0E8BE56EDC06}"/>
              </c:ext>
            </c:extLst>
          </c:dPt>
          <c:dPt>
            <c:idx val="14"/>
            <c:bubble3D val="0"/>
            <c:extLst>
              <c:ext xmlns:c16="http://schemas.microsoft.com/office/drawing/2014/chart" uri="{C3380CC4-5D6E-409C-BE32-E72D297353CC}">
                <c16:uniqueId val="{0000004E-ED06-45A1-8404-0E8BE56EDC06}"/>
              </c:ext>
            </c:extLst>
          </c:dPt>
          <c:dPt>
            <c:idx val="15"/>
            <c:bubble3D val="0"/>
            <c:extLst>
              <c:ext xmlns:c16="http://schemas.microsoft.com/office/drawing/2014/chart" uri="{C3380CC4-5D6E-409C-BE32-E72D297353CC}">
                <c16:uniqueId val="{0000004F-ED06-45A1-8404-0E8BE56EDC06}"/>
              </c:ext>
            </c:extLst>
          </c:dPt>
          <c:dPt>
            <c:idx val="16"/>
            <c:bubble3D val="0"/>
            <c:extLst>
              <c:ext xmlns:c16="http://schemas.microsoft.com/office/drawing/2014/chart" uri="{C3380CC4-5D6E-409C-BE32-E72D297353CC}">
                <c16:uniqueId val="{00000050-ED06-45A1-8404-0E8BE56EDC06}"/>
              </c:ext>
            </c:extLst>
          </c:dPt>
          <c:dPt>
            <c:idx val="17"/>
            <c:bubble3D val="0"/>
            <c:extLst>
              <c:ext xmlns:c16="http://schemas.microsoft.com/office/drawing/2014/chart" uri="{C3380CC4-5D6E-409C-BE32-E72D297353CC}">
                <c16:uniqueId val="{00000051-ED06-45A1-8404-0E8BE56EDC06}"/>
              </c:ext>
            </c:extLst>
          </c:dPt>
          <c:dPt>
            <c:idx val="18"/>
            <c:bubble3D val="0"/>
            <c:extLst>
              <c:ext xmlns:c16="http://schemas.microsoft.com/office/drawing/2014/chart" uri="{C3380CC4-5D6E-409C-BE32-E72D297353CC}">
                <c16:uniqueId val="{00000052-ED06-45A1-8404-0E8BE56EDC06}"/>
              </c:ext>
            </c:extLst>
          </c:dPt>
          <c:dPt>
            <c:idx val="19"/>
            <c:bubble3D val="0"/>
            <c:extLst>
              <c:ext xmlns:c16="http://schemas.microsoft.com/office/drawing/2014/chart" uri="{C3380CC4-5D6E-409C-BE32-E72D297353CC}">
                <c16:uniqueId val="{00000053-ED06-45A1-8404-0E8BE56EDC06}"/>
              </c:ext>
            </c:extLst>
          </c:dPt>
          <c:dPt>
            <c:idx val="20"/>
            <c:bubble3D val="0"/>
            <c:extLst>
              <c:ext xmlns:c16="http://schemas.microsoft.com/office/drawing/2014/chart" uri="{C3380CC4-5D6E-409C-BE32-E72D297353CC}">
                <c16:uniqueId val="{00000054-ED06-45A1-8404-0E8BE56EDC06}"/>
              </c:ext>
            </c:extLst>
          </c:dPt>
          <c:dPt>
            <c:idx val="21"/>
            <c:bubble3D val="0"/>
            <c:extLst>
              <c:ext xmlns:c16="http://schemas.microsoft.com/office/drawing/2014/chart" uri="{C3380CC4-5D6E-409C-BE32-E72D297353CC}">
                <c16:uniqueId val="{00000055-ED06-45A1-8404-0E8BE56EDC06}"/>
              </c:ext>
            </c:extLst>
          </c:dPt>
          <c:dPt>
            <c:idx val="22"/>
            <c:bubble3D val="0"/>
            <c:extLst>
              <c:ext xmlns:c16="http://schemas.microsoft.com/office/drawing/2014/chart" uri="{C3380CC4-5D6E-409C-BE32-E72D297353CC}">
                <c16:uniqueId val="{00000056-ED06-45A1-8404-0E8BE56EDC06}"/>
              </c:ext>
            </c:extLst>
          </c:dPt>
          <c:dPt>
            <c:idx val="23"/>
            <c:bubble3D val="0"/>
            <c:extLst>
              <c:ext xmlns:c16="http://schemas.microsoft.com/office/drawing/2014/chart" uri="{C3380CC4-5D6E-409C-BE32-E72D297353CC}">
                <c16:uniqueId val="{00000057-ED06-45A1-8404-0E8BE56EDC06}"/>
              </c:ext>
            </c:extLst>
          </c:dPt>
          <c:dPt>
            <c:idx val="24"/>
            <c:bubble3D val="0"/>
            <c:extLst>
              <c:ext xmlns:c16="http://schemas.microsoft.com/office/drawing/2014/chart" uri="{C3380CC4-5D6E-409C-BE32-E72D297353CC}">
                <c16:uniqueId val="{00000058-ED06-45A1-8404-0E8BE56EDC06}"/>
              </c:ext>
            </c:extLst>
          </c:dPt>
          <c:dPt>
            <c:idx val="25"/>
            <c:bubble3D val="0"/>
            <c:extLst>
              <c:ext xmlns:c16="http://schemas.microsoft.com/office/drawing/2014/chart" uri="{C3380CC4-5D6E-409C-BE32-E72D297353CC}">
                <c16:uniqueId val="{00000059-ED06-45A1-8404-0E8BE56EDC06}"/>
              </c:ext>
            </c:extLst>
          </c:dPt>
          <c:dPt>
            <c:idx val="26"/>
            <c:bubble3D val="0"/>
            <c:extLst>
              <c:ext xmlns:c16="http://schemas.microsoft.com/office/drawing/2014/chart" uri="{C3380CC4-5D6E-409C-BE32-E72D297353CC}">
                <c16:uniqueId val="{0000005A-ED06-45A1-8404-0E8BE56EDC06}"/>
              </c:ext>
            </c:extLst>
          </c:dPt>
          <c:dPt>
            <c:idx val="27"/>
            <c:bubble3D val="0"/>
            <c:extLst>
              <c:ext xmlns:c16="http://schemas.microsoft.com/office/drawing/2014/chart" uri="{C3380CC4-5D6E-409C-BE32-E72D297353CC}">
                <c16:uniqueId val="{0000005B-ED06-45A1-8404-0E8BE56EDC06}"/>
              </c:ext>
            </c:extLst>
          </c:dPt>
          <c:dPt>
            <c:idx val="28"/>
            <c:bubble3D val="0"/>
            <c:extLst>
              <c:ext xmlns:c16="http://schemas.microsoft.com/office/drawing/2014/chart" uri="{C3380CC4-5D6E-409C-BE32-E72D297353CC}">
                <c16:uniqueId val="{0000005C-ED06-45A1-8404-0E8BE56EDC06}"/>
              </c:ext>
            </c:extLst>
          </c:dPt>
          <c:dPt>
            <c:idx val="29"/>
            <c:bubble3D val="0"/>
            <c:extLst>
              <c:ext xmlns:c16="http://schemas.microsoft.com/office/drawing/2014/chart" uri="{C3380CC4-5D6E-409C-BE32-E72D297353CC}">
                <c16:uniqueId val="{0000005D-ED06-45A1-8404-0E8BE56EDC06}"/>
              </c:ext>
            </c:extLst>
          </c:dPt>
          <c:dPt>
            <c:idx val="30"/>
            <c:bubble3D val="0"/>
            <c:extLst>
              <c:ext xmlns:c16="http://schemas.microsoft.com/office/drawing/2014/chart" uri="{C3380CC4-5D6E-409C-BE32-E72D297353CC}">
                <c16:uniqueId val="{0000005E-ED06-45A1-8404-0E8BE56EDC06}"/>
              </c:ext>
            </c:extLst>
          </c:dPt>
          <c:dPt>
            <c:idx val="31"/>
            <c:bubble3D val="0"/>
            <c:extLst>
              <c:ext xmlns:c16="http://schemas.microsoft.com/office/drawing/2014/chart" uri="{C3380CC4-5D6E-409C-BE32-E72D297353CC}">
                <c16:uniqueId val="{0000005F-ED06-45A1-8404-0E8BE56EDC06}"/>
              </c:ext>
            </c:extLst>
          </c:dPt>
          <c:dPt>
            <c:idx val="32"/>
            <c:bubble3D val="0"/>
            <c:extLst>
              <c:ext xmlns:c16="http://schemas.microsoft.com/office/drawing/2014/chart" uri="{C3380CC4-5D6E-409C-BE32-E72D297353CC}">
                <c16:uniqueId val="{00000060-ED06-45A1-8404-0E8BE56EDC06}"/>
              </c:ext>
            </c:extLst>
          </c:dPt>
          <c:dPt>
            <c:idx val="33"/>
            <c:bubble3D val="0"/>
            <c:extLst>
              <c:ext xmlns:c16="http://schemas.microsoft.com/office/drawing/2014/chart" uri="{C3380CC4-5D6E-409C-BE32-E72D297353CC}">
                <c16:uniqueId val="{00000061-ED06-45A1-8404-0E8BE56EDC06}"/>
              </c:ext>
            </c:extLst>
          </c:dPt>
          <c:dPt>
            <c:idx val="34"/>
            <c:bubble3D val="0"/>
            <c:extLst>
              <c:ext xmlns:c16="http://schemas.microsoft.com/office/drawing/2014/chart" uri="{C3380CC4-5D6E-409C-BE32-E72D297353CC}">
                <c16:uniqueId val="{00000062-ED06-45A1-8404-0E8BE56EDC06}"/>
              </c:ext>
            </c:extLst>
          </c:dPt>
          <c:dPt>
            <c:idx val="35"/>
            <c:bubble3D val="0"/>
            <c:extLst>
              <c:ext xmlns:c16="http://schemas.microsoft.com/office/drawing/2014/chart" uri="{C3380CC4-5D6E-409C-BE32-E72D297353CC}">
                <c16:uniqueId val="{00000063-ED06-45A1-8404-0E8BE56EDC06}"/>
              </c:ext>
            </c:extLst>
          </c:dPt>
          <c:dPt>
            <c:idx val="36"/>
            <c:bubble3D val="0"/>
            <c:extLst>
              <c:ext xmlns:c16="http://schemas.microsoft.com/office/drawing/2014/chart" uri="{C3380CC4-5D6E-409C-BE32-E72D297353CC}">
                <c16:uniqueId val="{00000064-ED06-45A1-8404-0E8BE56EDC06}"/>
              </c:ext>
            </c:extLst>
          </c:dPt>
          <c:dPt>
            <c:idx val="37"/>
            <c:bubble3D val="0"/>
            <c:extLst>
              <c:ext xmlns:c16="http://schemas.microsoft.com/office/drawing/2014/chart" uri="{C3380CC4-5D6E-409C-BE32-E72D297353CC}">
                <c16:uniqueId val="{00000065-ED06-45A1-8404-0E8BE56EDC06}"/>
              </c:ext>
            </c:extLst>
          </c:dPt>
          <c:dPt>
            <c:idx val="38"/>
            <c:bubble3D val="0"/>
            <c:extLst>
              <c:ext xmlns:c16="http://schemas.microsoft.com/office/drawing/2014/chart" uri="{C3380CC4-5D6E-409C-BE32-E72D297353CC}">
                <c16:uniqueId val="{00000066-ED06-45A1-8404-0E8BE56EDC06}"/>
              </c:ext>
            </c:extLst>
          </c:dPt>
          <c:dPt>
            <c:idx val="39"/>
            <c:bubble3D val="0"/>
            <c:extLst>
              <c:ext xmlns:c16="http://schemas.microsoft.com/office/drawing/2014/chart" uri="{C3380CC4-5D6E-409C-BE32-E72D297353CC}">
                <c16:uniqueId val="{00000067-ED06-45A1-8404-0E8BE56EDC06}"/>
              </c:ext>
            </c:extLst>
          </c:dPt>
          <c:dPt>
            <c:idx val="40"/>
            <c:bubble3D val="0"/>
            <c:extLst>
              <c:ext xmlns:c16="http://schemas.microsoft.com/office/drawing/2014/chart" uri="{C3380CC4-5D6E-409C-BE32-E72D297353CC}">
                <c16:uniqueId val="{00000068-ED06-45A1-8404-0E8BE56EDC06}"/>
              </c:ext>
            </c:extLst>
          </c:dPt>
          <c:dPt>
            <c:idx val="41"/>
            <c:bubble3D val="0"/>
            <c:extLst>
              <c:ext xmlns:c16="http://schemas.microsoft.com/office/drawing/2014/chart" uri="{C3380CC4-5D6E-409C-BE32-E72D297353CC}">
                <c16:uniqueId val="{00000069-ED06-45A1-8404-0E8BE56EDC06}"/>
              </c:ext>
            </c:extLst>
          </c:dPt>
          <c:dPt>
            <c:idx val="42"/>
            <c:bubble3D val="0"/>
            <c:extLst>
              <c:ext xmlns:c16="http://schemas.microsoft.com/office/drawing/2014/chart" uri="{C3380CC4-5D6E-409C-BE32-E72D297353CC}">
                <c16:uniqueId val="{0000006A-ED06-45A1-8404-0E8BE56EDC06}"/>
              </c:ext>
            </c:extLst>
          </c:dPt>
          <c:dPt>
            <c:idx val="43"/>
            <c:bubble3D val="0"/>
            <c:extLst>
              <c:ext xmlns:c16="http://schemas.microsoft.com/office/drawing/2014/chart" uri="{C3380CC4-5D6E-409C-BE32-E72D297353CC}">
                <c16:uniqueId val="{0000006B-ED06-45A1-8404-0E8BE56EDC06}"/>
              </c:ext>
            </c:extLst>
          </c:dPt>
          <c:dPt>
            <c:idx val="44"/>
            <c:bubble3D val="0"/>
            <c:extLst>
              <c:ext xmlns:c16="http://schemas.microsoft.com/office/drawing/2014/chart" uri="{C3380CC4-5D6E-409C-BE32-E72D297353CC}">
                <c16:uniqueId val="{0000006C-ED06-45A1-8404-0E8BE56EDC06}"/>
              </c:ext>
            </c:extLst>
          </c:dPt>
          <c:dPt>
            <c:idx val="45"/>
            <c:bubble3D val="0"/>
            <c:extLst>
              <c:ext xmlns:c16="http://schemas.microsoft.com/office/drawing/2014/chart" uri="{C3380CC4-5D6E-409C-BE32-E72D297353CC}">
                <c16:uniqueId val="{0000006D-ED06-45A1-8404-0E8BE56EDC06}"/>
              </c:ext>
            </c:extLst>
          </c:dPt>
          <c:dPt>
            <c:idx val="46"/>
            <c:bubble3D val="0"/>
            <c:extLst>
              <c:ext xmlns:c16="http://schemas.microsoft.com/office/drawing/2014/chart" uri="{C3380CC4-5D6E-409C-BE32-E72D297353CC}">
                <c16:uniqueId val="{0000006E-ED06-45A1-8404-0E8BE56EDC06}"/>
              </c:ext>
            </c:extLst>
          </c:dPt>
          <c:dPt>
            <c:idx val="47"/>
            <c:bubble3D val="0"/>
            <c:extLst>
              <c:ext xmlns:c16="http://schemas.microsoft.com/office/drawing/2014/chart" uri="{C3380CC4-5D6E-409C-BE32-E72D297353CC}">
                <c16:uniqueId val="{0000006F-ED06-45A1-8404-0E8BE56EDC06}"/>
              </c:ext>
            </c:extLst>
          </c:dPt>
          <c:dPt>
            <c:idx val="48"/>
            <c:bubble3D val="0"/>
            <c:extLst>
              <c:ext xmlns:c16="http://schemas.microsoft.com/office/drawing/2014/chart" uri="{C3380CC4-5D6E-409C-BE32-E72D297353CC}">
                <c16:uniqueId val="{00000070-ED06-45A1-8404-0E8BE56EDC06}"/>
              </c:ext>
            </c:extLst>
          </c:dPt>
          <c:dPt>
            <c:idx val="49"/>
            <c:bubble3D val="0"/>
            <c:extLst>
              <c:ext xmlns:c16="http://schemas.microsoft.com/office/drawing/2014/chart" uri="{C3380CC4-5D6E-409C-BE32-E72D297353CC}">
                <c16:uniqueId val="{00000071-ED06-45A1-8404-0E8BE56EDC06}"/>
              </c:ext>
            </c:extLst>
          </c:dPt>
          <c:dPt>
            <c:idx val="50"/>
            <c:bubble3D val="0"/>
            <c:extLst>
              <c:ext xmlns:c16="http://schemas.microsoft.com/office/drawing/2014/chart" uri="{C3380CC4-5D6E-409C-BE32-E72D297353CC}">
                <c16:uniqueId val="{00000072-ED06-45A1-8404-0E8BE56EDC06}"/>
              </c:ext>
            </c:extLst>
          </c:dPt>
          <c:dPt>
            <c:idx val="51"/>
            <c:bubble3D val="0"/>
            <c:extLst>
              <c:ext xmlns:c16="http://schemas.microsoft.com/office/drawing/2014/chart" uri="{C3380CC4-5D6E-409C-BE32-E72D297353CC}">
                <c16:uniqueId val="{00000073-ED06-45A1-8404-0E8BE56EDC06}"/>
              </c:ext>
            </c:extLst>
          </c:dPt>
          <c:dPt>
            <c:idx val="52"/>
            <c:bubble3D val="0"/>
            <c:extLst>
              <c:ext xmlns:c16="http://schemas.microsoft.com/office/drawing/2014/chart" uri="{C3380CC4-5D6E-409C-BE32-E72D297353CC}">
                <c16:uniqueId val="{00000074-ED06-45A1-8404-0E8BE56EDC06}"/>
              </c:ext>
            </c:extLst>
          </c:dPt>
          <c:dPt>
            <c:idx val="53"/>
            <c:bubble3D val="0"/>
            <c:extLst>
              <c:ext xmlns:c16="http://schemas.microsoft.com/office/drawing/2014/chart" uri="{C3380CC4-5D6E-409C-BE32-E72D297353CC}">
                <c16:uniqueId val="{00000075-ED06-45A1-8404-0E8BE56EDC06}"/>
              </c:ext>
            </c:extLst>
          </c:dPt>
          <c:dPt>
            <c:idx val="54"/>
            <c:bubble3D val="0"/>
            <c:extLst>
              <c:ext xmlns:c16="http://schemas.microsoft.com/office/drawing/2014/chart" uri="{C3380CC4-5D6E-409C-BE32-E72D297353CC}">
                <c16:uniqueId val="{00000076-ED06-45A1-8404-0E8BE56EDC06}"/>
              </c:ext>
            </c:extLst>
          </c:dPt>
          <c:dPt>
            <c:idx val="55"/>
            <c:bubble3D val="0"/>
            <c:extLst>
              <c:ext xmlns:c16="http://schemas.microsoft.com/office/drawing/2014/chart" uri="{C3380CC4-5D6E-409C-BE32-E72D297353CC}">
                <c16:uniqueId val="{00000077-ED06-45A1-8404-0E8BE56EDC06}"/>
              </c:ext>
            </c:extLst>
          </c:dPt>
          <c:dPt>
            <c:idx val="56"/>
            <c:bubble3D val="0"/>
            <c:extLst>
              <c:ext xmlns:c16="http://schemas.microsoft.com/office/drawing/2014/chart" uri="{C3380CC4-5D6E-409C-BE32-E72D297353CC}">
                <c16:uniqueId val="{00000078-ED06-45A1-8404-0E8BE56EDC06}"/>
              </c:ext>
            </c:extLst>
          </c:dPt>
          <c:dPt>
            <c:idx val="59"/>
            <c:bubble3D val="0"/>
            <c:extLst>
              <c:ext xmlns:c16="http://schemas.microsoft.com/office/drawing/2014/chart" uri="{C3380CC4-5D6E-409C-BE32-E72D297353CC}">
                <c16:uniqueId val="{00000079-ED06-45A1-8404-0E8BE56EDC06}"/>
              </c:ext>
            </c:extLst>
          </c:dPt>
          <c:dPt>
            <c:idx val="60"/>
            <c:bubble3D val="0"/>
            <c:extLst>
              <c:ext xmlns:c16="http://schemas.microsoft.com/office/drawing/2014/chart" uri="{C3380CC4-5D6E-409C-BE32-E72D297353CC}">
                <c16:uniqueId val="{0000007A-ED06-45A1-8404-0E8BE56EDC06}"/>
              </c:ext>
            </c:extLst>
          </c:dPt>
          <c:dPt>
            <c:idx val="63"/>
            <c:bubble3D val="0"/>
            <c:extLst>
              <c:ext xmlns:c16="http://schemas.microsoft.com/office/drawing/2014/chart" uri="{C3380CC4-5D6E-409C-BE32-E72D297353CC}">
                <c16:uniqueId val="{0000007B-ED06-45A1-8404-0E8BE56EDC06}"/>
              </c:ext>
            </c:extLst>
          </c:dPt>
          <c:dPt>
            <c:idx val="71"/>
            <c:bubble3D val="0"/>
            <c:extLst>
              <c:ext xmlns:c16="http://schemas.microsoft.com/office/drawing/2014/chart" uri="{C3380CC4-5D6E-409C-BE32-E72D297353CC}">
                <c16:uniqueId val="{0000007C-ED06-45A1-8404-0E8BE56EDC06}"/>
              </c:ext>
            </c:extLst>
          </c:dPt>
          <c:dPt>
            <c:idx val="72"/>
            <c:bubble3D val="0"/>
            <c:extLst>
              <c:ext xmlns:c16="http://schemas.microsoft.com/office/drawing/2014/chart" uri="{C3380CC4-5D6E-409C-BE32-E72D297353CC}">
                <c16:uniqueId val="{0000007D-ED06-45A1-8404-0E8BE56EDC06}"/>
              </c:ext>
            </c:extLst>
          </c:dPt>
          <c:dPt>
            <c:idx val="75"/>
            <c:bubble3D val="0"/>
            <c:extLst>
              <c:ext xmlns:c16="http://schemas.microsoft.com/office/drawing/2014/chart" uri="{C3380CC4-5D6E-409C-BE32-E72D297353CC}">
                <c16:uniqueId val="{0000007E-ED06-45A1-8404-0E8BE56EDC06}"/>
              </c:ext>
            </c:extLst>
          </c:dPt>
          <c:dLbls>
            <c:dLbl>
              <c:idx val="3"/>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ED06-45A1-8404-0E8BE56EDC06}"/>
                </c:ext>
              </c:extLst>
            </c:dLbl>
            <c:dLbl>
              <c:idx val="15"/>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F-ED06-45A1-8404-0E8BE56EDC06}"/>
                </c:ext>
              </c:extLst>
            </c:dLbl>
            <c:dLbl>
              <c:idx val="27"/>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B-ED06-45A1-8404-0E8BE56EDC06}"/>
                </c:ext>
              </c:extLst>
            </c:dLbl>
            <c:dLbl>
              <c:idx val="39"/>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7-ED06-45A1-8404-0E8BE56EDC06}"/>
                </c:ext>
              </c:extLst>
            </c:dLbl>
            <c:dLbl>
              <c:idx val="51"/>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3-ED06-45A1-8404-0E8BE56EDC06}"/>
                </c:ext>
              </c:extLst>
            </c:dLbl>
            <c:dLbl>
              <c:idx val="63"/>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B-ED06-45A1-8404-0E8BE56EDC06}"/>
                </c:ext>
              </c:extLst>
            </c:dLbl>
            <c:dLbl>
              <c:idx val="75"/>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ED06-45A1-8404-0E8BE56EDC0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'F55-56'!$F$7:$F$82</c:f>
              <c:numCache>
                <c:formatCode>0.00</c:formatCode>
                <c:ptCount val="76"/>
                <c:pt idx="0">
                  <c:v>16.004980490928599</c:v>
                </c:pt>
                <c:pt idx="1">
                  <c:v>15.8508929874362</c:v>
                </c:pt>
                <c:pt idx="2">
                  <c:v>15.7837102260116</c:v>
                </c:pt>
                <c:pt idx="3">
                  <c:v>15.777774592384599</c:v>
                </c:pt>
                <c:pt idx="4">
                  <c:v>15.6770200598946</c:v>
                </c:pt>
                <c:pt idx="5">
                  <c:v>15.573428010733799</c:v>
                </c:pt>
                <c:pt idx="6">
                  <c:v>15.4830190630821</c:v>
                </c:pt>
                <c:pt idx="7">
                  <c:v>15.559245428145999</c:v>
                </c:pt>
                <c:pt idx="8">
                  <c:v>15.7850845379142</c:v>
                </c:pt>
                <c:pt idx="9">
                  <c:v>15.9176840132329</c:v>
                </c:pt>
                <c:pt idx="10">
                  <c:v>16.017897338022902</c:v>
                </c:pt>
                <c:pt idx="11">
                  <c:v>16.1586334483668</c:v>
                </c:pt>
                <c:pt idx="12">
                  <c:v>16.705832683727301</c:v>
                </c:pt>
                <c:pt idx="13">
                  <c:v>17.3510480320334</c:v>
                </c:pt>
                <c:pt idx="14">
                  <c:v>17.579471355799399</c:v>
                </c:pt>
                <c:pt idx="15">
                  <c:v>17.681710016479698</c:v>
                </c:pt>
                <c:pt idx="16">
                  <c:v>17.889366376945802</c:v>
                </c:pt>
                <c:pt idx="17">
                  <c:v>18.095843377263801</c:v>
                </c:pt>
                <c:pt idx="18">
                  <c:v>18.451393019182198</c:v>
                </c:pt>
                <c:pt idx="19">
                  <c:v>18.971086196797899</c:v>
                </c:pt>
                <c:pt idx="20">
                  <c:v>19.228593123981401</c:v>
                </c:pt>
                <c:pt idx="21">
                  <c:v>19.430086776846899</c:v>
                </c:pt>
                <c:pt idx="22">
                  <c:v>19.404950840373999</c:v>
                </c:pt>
                <c:pt idx="23">
                  <c:v>19.104687517973002</c:v>
                </c:pt>
                <c:pt idx="24">
                  <c:v>18.816270308070301</c:v>
                </c:pt>
                <c:pt idx="25">
                  <c:v>19.238369871747899</c:v>
                </c:pt>
                <c:pt idx="26">
                  <c:v>19.740755868351499</c:v>
                </c:pt>
                <c:pt idx="27">
                  <c:v>19.521537383341101</c:v>
                </c:pt>
                <c:pt idx="28">
                  <c:v>19.4420275152358</c:v>
                </c:pt>
                <c:pt idx="29">
                  <c:v>19.3298048986649</c:v>
                </c:pt>
                <c:pt idx="30">
                  <c:v>19.3989640169521</c:v>
                </c:pt>
                <c:pt idx="31">
                  <c:v>19.284820126811301</c:v>
                </c:pt>
                <c:pt idx="32">
                  <c:v>19.3686493233951</c:v>
                </c:pt>
                <c:pt idx="33">
                  <c:v>19.327784184716901</c:v>
                </c:pt>
                <c:pt idx="34">
                  <c:v>19.319981613210199</c:v>
                </c:pt>
                <c:pt idx="35">
                  <c:v>19.4418210937631</c:v>
                </c:pt>
                <c:pt idx="36">
                  <c:v>19.5185418298373</c:v>
                </c:pt>
                <c:pt idx="37">
                  <c:v>19.404890954363701</c:v>
                </c:pt>
                <c:pt idx="38">
                  <c:v>17.885451920244002</c:v>
                </c:pt>
                <c:pt idx="39">
                  <c:v>15.1018600996677</c:v>
                </c:pt>
                <c:pt idx="40">
                  <c:v>16.2544161259429</c:v>
                </c:pt>
                <c:pt idx="41">
                  <c:v>17.653376602343201</c:v>
                </c:pt>
                <c:pt idx="42">
                  <c:v>18.600588267834599</c:v>
                </c:pt>
                <c:pt idx="43">
                  <c:v>18.600627457198101</c:v>
                </c:pt>
                <c:pt idx="44">
                  <c:v>18.535020116818199</c:v>
                </c:pt>
                <c:pt idx="45">
                  <c:v>18.392541717000199</c:v>
                </c:pt>
                <c:pt idx="46">
                  <c:v>17.721554810542202</c:v>
                </c:pt>
                <c:pt idx="47">
                  <c:v>17.913536170770701</c:v>
                </c:pt>
                <c:pt idx="48">
                  <c:v>18.924396070714401</c:v>
                </c:pt>
                <c:pt idx="49">
                  <c:v>19.7505008653741</c:v>
                </c:pt>
                <c:pt idx="50">
                  <c:v>20.1058595572337</c:v>
                </c:pt>
                <c:pt idx="51">
                  <c:v>20.187252266965601</c:v>
                </c:pt>
                <c:pt idx="52">
                  <c:v>20.223854833905801</c:v>
                </c:pt>
                <c:pt idx="53">
                  <c:v>20.269044206434099</c:v>
                </c:pt>
                <c:pt idx="54">
                  <c:v>20.283476997007099</c:v>
                </c:pt>
                <c:pt idx="55">
                  <c:v>20.302700509696901</c:v>
                </c:pt>
                <c:pt idx="56">
                  <c:v>20.189056552793598</c:v>
                </c:pt>
                <c:pt idx="57">
                  <c:v>20.127537314709301</c:v>
                </c:pt>
                <c:pt idx="58">
                  <c:v>20.0649044777706</c:v>
                </c:pt>
                <c:pt idx="59">
                  <c:v>20.276357755143799</c:v>
                </c:pt>
                <c:pt idx="60">
                  <c:v>20.6509258006312</c:v>
                </c:pt>
                <c:pt idx="61">
                  <c:v>20.852547586578002</c:v>
                </c:pt>
                <c:pt idx="62">
                  <c:v>21.276107201715298</c:v>
                </c:pt>
                <c:pt idx="63">
                  <c:v>21.474077446438098</c:v>
                </c:pt>
                <c:pt idx="64">
                  <c:v>21.660877728166799</c:v>
                </c:pt>
                <c:pt idx="65">
                  <c:v>21.855251581766399</c:v>
                </c:pt>
                <c:pt idx="66">
                  <c:v>21.832787439704699</c:v>
                </c:pt>
                <c:pt idx="67">
                  <c:v>21.931379001352902</c:v>
                </c:pt>
                <c:pt idx="68">
                  <c:v>21.6942532303975</c:v>
                </c:pt>
                <c:pt idx="69">
                  <c:v>21.893132641486801</c:v>
                </c:pt>
                <c:pt idx="70">
                  <c:v>21.789423268410001</c:v>
                </c:pt>
                <c:pt idx="71">
                  <c:v>21.501598614256601</c:v>
                </c:pt>
                <c:pt idx="72">
                  <c:v>21.760657387559998</c:v>
                </c:pt>
                <c:pt idx="73">
                  <c:v>21.789886465647701</c:v>
                </c:pt>
                <c:pt idx="74">
                  <c:v>21.8620485299293</c:v>
                </c:pt>
                <c:pt idx="75">
                  <c:v>21.963588493703</c:v>
                </c:pt>
              </c:numCache>
            </c:numRef>
          </c:val>
          <c:smooth val="0"/>
          <c:extLst>
            <c:ext xmlns:c16="http://schemas.microsoft.com/office/drawing/2014/chart" uri="{C3380CC4-5D6E-409C-BE32-E72D297353CC}">
              <c16:uniqueId val="{0000007F-ED06-45A1-8404-0E8BE56EDC06}"/>
            </c:ext>
          </c:extLst>
        </c:ser>
        <c:dLbls>
          <c:showLegendKey val="0"/>
          <c:showVal val="0"/>
          <c:showCatName val="0"/>
          <c:showSerName val="0"/>
          <c:showPercent val="0"/>
          <c:showBubbleSize val="0"/>
        </c:dLbls>
        <c:smooth val="0"/>
        <c:axId val="183674368"/>
        <c:axId val="183675904"/>
      </c:lineChart>
      <c:catAx>
        <c:axId val="183674368"/>
        <c:scaling>
          <c:orientation val="minMax"/>
        </c:scaling>
        <c:delete val="0"/>
        <c:axPos val="b"/>
        <c:numFmt formatCode="General" sourceLinked="0"/>
        <c:majorTickMark val="none"/>
        <c:minorTickMark val="none"/>
        <c:tickLblPos val="low"/>
        <c:spPr>
          <a:ln/>
        </c:spPr>
        <c:crossAx val="183675904"/>
        <c:crosses val="autoZero"/>
        <c:auto val="1"/>
        <c:lblAlgn val="ctr"/>
        <c:lblOffset val="100"/>
        <c:noMultiLvlLbl val="0"/>
      </c:catAx>
      <c:valAx>
        <c:axId val="183675904"/>
        <c:scaling>
          <c:orientation val="minMax"/>
          <c:max val="24.634216381182501"/>
          <c:min val="14.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Jalisco</c:v>
          </c:tx>
          <c:spPr>
            <a:ln w="31750">
              <a:solidFill>
                <a:srgbClr val="595959"/>
              </a:solidFill>
            </a:ln>
          </c:spPr>
          <c:marker>
            <c:symbol val="none"/>
          </c:marker>
          <c:dPt>
            <c:idx val="0"/>
            <c:bubble3D val="0"/>
            <c:extLst>
              <c:ext xmlns:c16="http://schemas.microsoft.com/office/drawing/2014/chart" uri="{C3380CC4-5D6E-409C-BE32-E72D297353CC}">
                <c16:uniqueId val="{00000000-0C9D-4F87-ACDE-FDA015336B09}"/>
              </c:ext>
            </c:extLst>
          </c:dPt>
          <c:dPt>
            <c:idx val="1"/>
            <c:bubble3D val="0"/>
            <c:extLst>
              <c:ext xmlns:c16="http://schemas.microsoft.com/office/drawing/2014/chart" uri="{C3380CC4-5D6E-409C-BE32-E72D297353CC}">
                <c16:uniqueId val="{00000001-0C9D-4F87-ACDE-FDA015336B09}"/>
              </c:ext>
            </c:extLst>
          </c:dPt>
          <c:dPt>
            <c:idx val="2"/>
            <c:bubble3D val="0"/>
            <c:extLst>
              <c:ext xmlns:c16="http://schemas.microsoft.com/office/drawing/2014/chart" uri="{C3380CC4-5D6E-409C-BE32-E72D297353CC}">
                <c16:uniqueId val="{00000002-0C9D-4F87-ACDE-FDA015336B09}"/>
              </c:ext>
            </c:extLst>
          </c:dPt>
          <c:dPt>
            <c:idx val="3"/>
            <c:bubble3D val="0"/>
            <c:extLst>
              <c:ext xmlns:c16="http://schemas.microsoft.com/office/drawing/2014/chart" uri="{C3380CC4-5D6E-409C-BE32-E72D297353CC}">
                <c16:uniqueId val="{00000003-0C9D-4F87-ACDE-FDA015336B09}"/>
              </c:ext>
            </c:extLst>
          </c:dPt>
          <c:dPt>
            <c:idx val="4"/>
            <c:bubble3D val="0"/>
            <c:extLst>
              <c:ext xmlns:c16="http://schemas.microsoft.com/office/drawing/2014/chart" uri="{C3380CC4-5D6E-409C-BE32-E72D297353CC}">
                <c16:uniqueId val="{00000004-0C9D-4F87-ACDE-FDA015336B09}"/>
              </c:ext>
            </c:extLst>
          </c:dPt>
          <c:dPt>
            <c:idx val="5"/>
            <c:bubble3D val="0"/>
            <c:extLst>
              <c:ext xmlns:c16="http://schemas.microsoft.com/office/drawing/2014/chart" uri="{C3380CC4-5D6E-409C-BE32-E72D297353CC}">
                <c16:uniqueId val="{00000005-0C9D-4F87-ACDE-FDA015336B09}"/>
              </c:ext>
            </c:extLst>
          </c:dPt>
          <c:dPt>
            <c:idx val="6"/>
            <c:bubble3D val="0"/>
            <c:extLst>
              <c:ext xmlns:c16="http://schemas.microsoft.com/office/drawing/2014/chart" uri="{C3380CC4-5D6E-409C-BE32-E72D297353CC}">
                <c16:uniqueId val="{00000006-0C9D-4F87-ACDE-FDA015336B09}"/>
              </c:ext>
            </c:extLst>
          </c:dPt>
          <c:dPt>
            <c:idx val="7"/>
            <c:bubble3D val="0"/>
            <c:extLst>
              <c:ext xmlns:c16="http://schemas.microsoft.com/office/drawing/2014/chart" uri="{C3380CC4-5D6E-409C-BE32-E72D297353CC}">
                <c16:uniqueId val="{00000007-0C9D-4F87-ACDE-FDA015336B09}"/>
              </c:ext>
            </c:extLst>
          </c:dPt>
          <c:dPt>
            <c:idx val="8"/>
            <c:bubble3D val="0"/>
            <c:extLst>
              <c:ext xmlns:c16="http://schemas.microsoft.com/office/drawing/2014/chart" uri="{C3380CC4-5D6E-409C-BE32-E72D297353CC}">
                <c16:uniqueId val="{00000008-0C9D-4F87-ACDE-FDA015336B09}"/>
              </c:ext>
            </c:extLst>
          </c:dPt>
          <c:dPt>
            <c:idx val="9"/>
            <c:bubble3D val="0"/>
            <c:extLst>
              <c:ext xmlns:c16="http://schemas.microsoft.com/office/drawing/2014/chart" uri="{C3380CC4-5D6E-409C-BE32-E72D297353CC}">
                <c16:uniqueId val="{00000009-0C9D-4F87-ACDE-FDA015336B09}"/>
              </c:ext>
            </c:extLst>
          </c:dPt>
          <c:dPt>
            <c:idx val="10"/>
            <c:bubble3D val="0"/>
            <c:extLst>
              <c:ext xmlns:c16="http://schemas.microsoft.com/office/drawing/2014/chart" uri="{C3380CC4-5D6E-409C-BE32-E72D297353CC}">
                <c16:uniqueId val="{0000000A-0C9D-4F87-ACDE-FDA015336B09}"/>
              </c:ext>
            </c:extLst>
          </c:dPt>
          <c:dPt>
            <c:idx val="11"/>
            <c:bubble3D val="0"/>
            <c:extLst>
              <c:ext xmlns:c16="http://schemas.microsoft.com/office/drawing/2014/chart" uri="{C3380CC4-5D6E-409C-BE32-E72D297353CC}">
                <c16:uniqueId val="{0000000B-0C9D-4F87-ACDE-FDA015336B09}"/>
              </c:ext>
            </c:extLst>
          </c:dPt>
          <c:dPt>
            <c:idx val="12"/>
            <c:bubble3D val="0"/>
            <c:extLst>
              <c:ext xmlns:c16="http://schemas.microsoft.com/office/drawing/2014/chart" uri="{C3380CC4-5D6E-409C-BE32-E72D297353CC}">
                <c16:uniqueId val="{0000000C-0C9D-4F87-ACDE-FDA015336B09}"/>
              </c:ext>
            </c:extLst>
          </c:dPt>
          <c:dPt>
            <c:idx val="13"/>
            <c:bubble3D val="0"/>
            <c:extLst>
              <c:ext xmlns:c16="http://schemas.microsoft.com/office/drawing/2014/chart" uri="{C3380CC4-5D6E-409C-BE32-E72D297353CC}">
                <c16:uniqueId val="{0000000D-0C9D-4F87-ACDE-FDA015336B09}"/>
              </c:ext>
            </c:extLst>
          </c:dPt>
          <c:dPt>
            <c:idx val="14"/>
            <c:bubble3D val="0"/>
            <c:extLst>
              <c:ext xmlns:c16="http://schemas.microsoft.com/office/drawing/2014/chart" uri="{C3380CC4-5D6E-409C-BE32-E72D297353CC}">
                <c16:uniqueId val="{0000000E-0C9D-4F87-ACDE-FDA015336B09}"/>
              </c:ext>
            </c:extLst>
          </c:dPt>
          <c:dPt>
            <c:idx val="15"/>
            <c:bubble3D val="0"/>
            <c:extLst>
              <c:ext xmlns:c16="http://schemas.microsoft.com/office/drawing/2014/chart" uri="{C3380CC4-5D6E-409C-BE32-E72D297353CC}">
                <c16:uniqueId val="{0000000F-0C9D-4F87-ACDE-FDA015336B09}"/>
              </c:ext>
            </c:extLst>
          </c:dPt>
          <c:dPt>
            <c:idx val="16"/>
            <c:bubble3D val="0"/>
            <c:extLst>
              <c:ext xmlns:c16="http://schemas.microsoft.com/office/drawing/2014/chart" uri="{C3380CC4-5D6E-409C-BE32-E72D297353CC}">
                <c16:uniqueId val="{00000010-0C9D-4F87-ACDE-FDA015336B09}"/>
              </c:ext>
            </c:extLst>
          </c:dPt>
          <c:dPt>
            <c:idx val="17"/>
            <c:bubble3D val="0"/>
            <c:extLst>
              <c:ext xmlns:c16="http://schemas.microsoft.com/office/drawing/2014/chart" uri="{C3380CC4-5D6E-409C-BE32-E72D297353CC}">
                <c16:uniqueId val="{00000011-0C9D-4F87-ACDE-FDA015336B09}"/>
              </c:ext>
            </c:extLst>
          </c:dPt>
          <c:dPt>
            <c:idx val="18"/>
            <c:bubble3D val="0"/>
            <c:extLst>
              <c:ext xmlns:c16="http://schemas.microsoft.com/office/drawing/2014/chart" uri="{C3380CC4-5D6E-409C-BE32-E72D297353CC}">
                <c16:uniqueId val="{00000012-0C9D-4F87-ACDE-FDA015336B09}"/>
              </c:ext>
            </c:extLst>
          </c:dPt>
          <c:dPt>
            <c:idx val="19"/>
            <c:bubble3D val="0"/>
            <c:extLst>
              <c:ext xmlns:c16="http://schemas.microsoft.com/office/drawing/2014/chart" uri="{C3380CC4-5D6E-409C-BE32-E72D297353CC}">
                <c16:uniqueId val="{00000013-0C9D-4F87-ACDE-FDA015336B09}"/>
              </c:ext>
            </c:extLst>
          </c:dPt>
          <c:dPt>
            <c:idx val="20"/>
            <c:bubble3D val="0"/>
            <c:extLst>
              <c:ext xmlns:c16="http://schemas.microsoft.com/office/drawing/2014/chart" uri="{C3380CC4-5D6E-409C-BE32-E72D297353CC}">
                <c16:uniqueId val="{00000014-0C9D-4F87-ACDE-FDA015336B09}"/>
              </c:ext>
            </c:extLst>
          </c:dPt>
          <c:dPt>
            <c:idx val="21"/>
            <c:bubble3D val="0"/>
            <c:extLst>
              <c:ext xmlns:c16="http://schemas.microsoft.com/office/drawing/2014/chart" uri="{C3380CC4-5D6E-409C-BE32-E72D297353CC}">
                <c16:uniqueId val="{00000015-0C9D-4F87-ACDE-FDA015336B09}"/>
              </c:ext>
            </c:extLst>
          </c:dPt>
          <c:dPt>
            <c:idx val="22"/>
            <c:bubble3D val="0"/>
            <c:extLst>
              <c:ext xmlns:c16="http://schemas.microsoft.com/office/drawing/2014/chart" uri="{C3380CC4-5D6E-409C-BE32-E72D297353CC}">
                <c16:uniqueId val="{00000016-0C9D-4F87-ACDE-FDA015336B09}"/>
              </c:ext>
            </c:extLst>
          </c:dPt>
          <c:dPt>
            <c:idx val="23"/>
            <c:bubble3D val="0"/>
            <c:extLst>
              <c:ext xmlns:c16="http://schemas.microsoft.com/office/drawing/2014/chart" uri="{C3380CC4-5D6E-409C-BE32-E72D297353CC}">
                <c16:uniqueId val="{00000017-0C9D-4F87-ACDE-FDA015336B09}"/>
              </c:ext>
            </c:extLst>
          </c:dPt>
          <c:dPt>
            <c:idx val="24"/>
            <c:bubble3D val="0"/>
            <c:extLst>
              <c:ext xmlns:c16="http://schemas.microsoft.com/office/drawing/2014/chart" uri="{C3380CC4-5D6E-409C-BE32-E72D297353CC}">
                <c16:uniqueId val="{00000018-0C9D-4F87-ACDE-FDA015336B09}"/>
              </c:ext>
            </c:extLst>
          </c:dPt>
          <c:dPt>
            <c:idx val="25"/>
            <c:bubble3D val="0"/>
            <c:extLst>
              <c:ext xmlns:c16="http://schemas.microsoft.com/office/drawing/2014/chart" uri="{C3380CC4-5D6E-409C-BE32-E72D297353CC}">
                <c16:uniqueId val="{00000019-0C9D-4F87-ACDE-FDA015336B09}"/>
              </c:ext>
            </c:extLst>
          </c:dPt>
          <c:dPt>
            <c:idx val="26"/>
            <c:bubble3D val="0"/>
            <c:extLst>
              <c:ext xmlns:c16="http://schemas.microsoft.com/office/drawing/2014/chart" uri="{C3380CC4-5D6E-409C-BE32-E72D297353CC}">
                <c16:uniqueId val="{0000001A-0C9D-4F87-ACDE-FDA015336B09}"/>
              </c:ext>
            </c:extLst>
          </c:dPt>
          <c:dPt>
            <c:idx val="27"/>
            <c:bubble3D val="0"/>
            <c:extLst>
              <c:ext xmlns:c16="http://schemas.microsoft.com/office/drawing/2014/chart" uri="{C3380CC4-5D6E-409C-BE32-E72D297353CC}">
                <c16:uniqueId val="{0000001B-0C9D-4F87-ACDE-FDA015336B09}"/>
              </c:ext>
            </c:extLst>
          </c:dPt>
          <c:dPt>
            <c:idx val="28"/>
            <c:bubble3D val="0"/>
            <c:extLst>
              <c:ext xmlns:c16="http://schemas.microsoft.com/office/drawing/2014/chart" uri="{C3380CC4-5D6E-409C-BE32-E72D297353CC}">
                <c16:uniqueId val="{0000001C-0C9D-4F87-ACDE-FDA015336B09}"/>
              </c:ext>
            </c:extLst>
          </c:dPt>
          <c:dPt>
            <c:idx val="29"/>
            <c:bubble3D val="0"/>
            <c:extLst>
              <c:ext xmlns:c16="http://schemas.microsoft.com/office/drawing/2014/chart" uri="{C3380CC4-5D6E-409C-BE32-E72D297353CC}">
                <c16:uniqueId val="{0000001D-0C9D-4F87-ACDE-FDA015336B09}"/>
              </c:ext>
            </c:extLst>
          </c:dPt>
          <c:dPt>
            <c:idx val="30"/>
            <c:bubble3D val="0"/>
            <c:extLst>
              <c:ext xmlns:c16="http://schemas.microsoft.com/office/drawing/2014/chart" uri="{C3380CC4-5D6E-409C-BE32-E72D297353CC}">
                <c16:uniqueId val="{0000001E-0C9D-4F87-ACDE-FDA015336B09}"/>
              </c:ext>
            </c:extLst>
          </c:dPt>
          <c:dPt>
            <c:idx val="31"/>
            <c:bubble3D val="0"/>
            <c:extLst>
              <c:ext xmlns:c16="http://schemas.microsoft.com/office/drawing/2014/chart" uri="{C3380CC4-5D6E-409C-BE32-E72D297353CC}">
                <c16:uniqueId val="{0000001F-0C9D-4F87-ACDE-FDA015336B09}"/>
              </c:ext>
            </c:extLst>
          </c:dPt>
          <c:dPt>
            <c:idx val="32"/>
            <c:bubble3D val="0"/>
            <c:extLst>
              <c:ext xmlns:c16="http://schemas.microsoft.com/office/drawing/2014/chart" uri="{C3380CC4-5D6E-409C-BE32-E72D297353CC}">
                <c16:uniqueId val="{00000020-0C9D-4F87-ACDE-FDA015336B09}"/>
              </c:ext>
            </c:extLst>
          </c:dPt>
          <c:dPt>
            <c:idx val="33"/>
            <c:bubble3D val="0"/>
            <c:extLst>
              <c:ext xmlns:c16="http://schemas.microsoft.com/office/drawing/2014/chart" uri="{C3380CC4-5D6E-409C-BE32-E72D297353CC}">
                <c16:uniqueId val="{00000021-0C9D-4F87-ACDE-FDA015336B09}"/>
              </c:ext>
            </c:extLst>
          </c:dPt>
          <c:dPt>
            <c:idx val="34"/>
            <c:bubble3D val="0"/>
            <c:extLst>
              <c:ext xmlns:c16="http://schemas.microsoft.com/office/drawing/2014/chart" uri="{C3380CC4-5D6E-409C-BE32-E72D297353CC}">
                <c16:uniqueId val="{00000022-0C9D-4F87-ACDE-FDA015336B09}"/>
              </c:ext>
            </c:extLst>
          </c:dPt>
          <c:dPt>
            <c:idx val="35"/>
            <c:bubble3D val="0"/>
            <c:extLst>
              <c:ext xmlns:c16="http://schemas.microsoft.com/office/drawing/2014/chart" uri="{C3380CC4-5D6E-409C-BE32-E72D297353CC}">
                <c16:uniqueId val="{00000023-0C9D-4F87-ACDE-FDA015336B09}"/>
              </c:ext>
            </c:extLst>
          </c:dPt>
          <c:dPt>
            <c:idx val="36"/>
            <c:bubble3D val="0"/>
            <c:extLst>
              <c:ext xmlns:c16="http://schemas.microsoft.com/office/drawing/2014/chart" uri="{C3380CC4-5D6E-409C-BE32-E72D297353CC}">
                <c16:uniqueId val="{00000024-0C9D-4F87-ACDE-FDA015336B09}"/>
              </c:ext>
            </c:extLst>
          </c:dPt>
          <c:dPt>
            <c:idx val="37"/>
            <c:bubble3D val="0"/>
            <c:extLst>
              <c:ext xmlns:c16="http://schemas.microsoft.com/office/drawing/2014/chart" uri="{C3380CC4-5D6E-409C-BE32-E72D297353CC}">
                <c16:uniqueId val="{00000025-0C9D-4F87-ACDE-FDA015336B09}"/>
              </c:ext>
            </c:extLst>
          </c:dPt>
          <c:dPt>
            <c:idx val="38"/>
            <c:bubble3D val="0"/>
            <c:extLst>
              <c:ext xmlns:c16="http://schemas.microsoft.com/office/drawing/2014/chart" uri="{C3380CC4-5D6E-409C-BE32-E72D297353CC}">
                <c16:uniqueId val="{00000026-0C9D-4F87-ACDE-FDA015336B09}"/>
              </c:ext>
            </c:extLst>
          </c:dPt>
          <c:dPt>
            <c:idx val="39"/>
            <c:bubble3D val="0"/>
            <c:extLst>
              <c:ext xmlns:c16="http://schemas.microsoft.com/office/drawing/2014/chart" uri="{C3380CC4-5D6E-409C-BE32-E72D297353CC}">
                <c16:uniqueId val="{00000027-0C9D-4F87-ACDE-FDA015336B09}"/>
              </c:ext>
            </c:extLst>
          </c:dPt>
          <c:dPt>
            <c:idx val="40"/>
            <c:bubble3D val="0"/>
            <c:extLst>
              <c:ext xmlns:c16="http://schemas.microsoft.com/office/drawing/2014/chart" uri="{C3380CC4-5D6E-409C-BE32-E72D297353CC}">
                <c16:uniqueId val="{00000028-0C9D-4F87-ACDE-FDA015336B09}"/>
              </c:ext>
            </c:extLst>
          </c:dPt>
          <c:dPt>
            <c:idx val="41"/>
            <c:bubble3D val="0"/>
            <c:extLst>
              <c:ext xmlns:c16="http://schemas.microsoft.com/office/drawing/2014/chart" uri="{C3380CC4-5D6E-409C-BE32-E72D297353CC}">
                <c16:uniqueId val="{00000029-0C9D-4F87-ACDE-FDA015336B09}"/>
              </c:ext>
            </c:extLst>
          </c:dPt>
          <c:dPt>
            <c:idx val="42"/>
            <c:bubble3D val="0"/>
            <c:extLst>
              <c:ext xmlns:c16="http://schemas.microsoft.com/office/drawing/2014/chart" uri="{C3380CC4-5D6E-409C-BE32-E72D297353CC}">
                <c16:uniqueId val="{0000002A-0C9D-4F87-ACDE-FDA015336B09}"/>
              </c:ext>
            </c:extLst>
          </c:dPt>
          <c:dPt>
            <c:idx val="43"/>
            <c:bubble3D val="0"/>
            <c:extLst>
              <c:ext xmlns:c16="http://schemas.microsoft.com/office/drawing/2014/chart" uri="{C3380CC4-5D6E-409C-BE32-E72D297353CC}">
                <c16:uniqueId val="{0000002B-0C9D-4F87-ACDE-FDA015336B09}"/>
              </c:ext>
            </c:extLst>
          </c:dPt>
          <c:dPt>
            <c:idx val="44"/>
            <c:bubble3D val="0"/>
            <c:extLst>
              <c:ext xmlns:c16="http://schemas.microsoft.com/office/drawing/2014/chart" uri="{C3380CC4-5D6E-409C-BE32-E72D297353CC}">
                <c16:uniqueId val="{0000002C-0C9D-4F87-ACDE-FDA015336B09}"/>
              </c:ext>
            </c:extLst>
          </c:dPt>
          <c:dPt>
            <c:idx val="45"/>
            <c:bubble3D val="0"/>
            <c:extLst>
              <c:ext xmlns:c16="http://schemas.microsoft.com/office/drawing/2014/chart" uri="{C3380CC4-5D6E-409C-BE32-E72D297353CC}">
                <c16:uniqueId val="{0000002D-0C9D-4F87-ACDE-FDA015336B09}"/>
              </c:ext>
            </c:extLst>
          </c:dPt>
          <c:dPt>
            <c:idx val="46"/>
            <c:bubble3D val="0"/>
            <c:extLst>
              <c:ext xmlns:c16="http://schemas.microsoft.com/office/drawing/2014/chart" uri="{C3380CC4-5D6E-409C-BE32-E72D297353CC}">
                <c16:uniqueId val="{0000002E-0C9D-4F87-ACDE-FDA015336B09}"/>
              </c:ext>
            </c:extLst>
          </c:dPt>
          <c:dPt>
            <c:idx val="47"/>
            <c:bubble3D val="0"/>
            <c:extLst>
              <c:ext xmlns:c16="http://schemas.microsoft.com/office/drawing/2014/chart" uri="{C3380CC4-5D6E-409C-BE32-E72D297353CC}">
                <c16:uniqueId val="{0000002F-0C9D-4F87-ACDE-FDA015336B09}"/>
              </c:ext>
            </c:extLst>
          </c:dPt>
          <c:dPt>
            <c:idx val="48"/>
            <c:bubble3D val="0"/>
            <c:extLst>
              <c:ext xmlns:c16="http://schemas.microsoft.com/office/drawing/2014/chart" uri="{C3380CC4-5D6E-409C-BE32-E72D297353CC}">
                <c16:uniqueId val="{00000030-0C9D-4F87-ACDE-FDA015336B09}"/>
              </c:ext>
            </c:extLst>
          </c:dPt>
          <c:dPt>
            <c:idx val="49"/>
            <c:bubble3D val="0"/>
            <c:extLst>
              <c:ext xmlns:c16="http://schemas.microsoft.com/office/drawing/2014/chart" uri="{C3380CC4-5D6E-409C-BE32-E72D297353CC}">
                <c16:uniqueId val="{00000031-0C9D-4F87-ACDE-FDA015336B09}"/>
              </c:ext>
            </c:extLst>
          </c:dPt>
          <c:dPt>
            <c:idx val="50"/>
            <c:bubble3D val="0"/>
            <c:extLst>
              <c:ext xmlns:c16="http://schemas.microsoft.com/office/drawing/2014/chart" uri="{C3380CC4-5D6E-409C-BE32-E72D297353CC}">
                <c16:uniqueId val="{00000032-0C9D-4F87-ACDE-FDA015336B09}"/>
              </c:ext>
            </c:extLst>
          </c:dPt>
          <c:dPt>
            <c:idx val="51"/>
            <c:bubble3D val="0"/>
            <c:extLst>
              <c:ext xmlns:c16="http://schemas.microsoft.com/office/drawing/2014/chart" uri="{C3380CC4-5D6E-409C-BE32-E72D297353CC}">
                <c16:uniqueId val="{00000033-0C9D-4F87-ACDE-FDA015336B09}"/>
              </c:ext>
            </c:extLst>
          </c:dPt>
          <c:dPt>
            <c:idx val="52"/>
            <c:bubble3D val="0"/>
            <c:extLst>
              <c:ext xmlns:c16="http://schemas.microsoft.com/office/drawing/2014/chart" uri="{C3380CC4-5D6E-409C-BE32-E72D297353CC}">
                <c16:uniqueId val="{00000034-0C9D-4F87-ACDE-FDA015336B09}"/>
              </c:ext>
            </c:extLst>
          </c:dPt>
          <c:dPt>
            <c:idx val="53"/>
            <c:bubble3D val="0"/>
            <c:extLst>
              <c:ext xmlns:c16="http://schemas.microsoft.com/office/drawing/2014/chart" uri="{C3380CC4-5D6E-409C-BE32-E72D297353CC}">
                <c16:uniqueId val="{00000035-0C9D-4F87-ACDE-FDA015336B09}"/>
              </c:ext>
            </c:extLst>
          </c:dPt>
          <c:dPt>
            <c:idx val="54"/>
            <c:bubble3D val="0"/>
            <c:extLst>
              <c:ext xmlns:c16="http://schemas.microsoft.com/office/drawing/2014/chart" uri="{C3380CC4-5D6E-409C-BE32-E72D297353CC}">
                <c16:uniqueId val="{00000036-0C9D-4F87-ACDE-FDA015336B09}"/>
              </c:ext>
            </c:extLst>
          </c:dPt>
          <c:dPt>
            <c:idx val="55"/>
            <c:bubble3D val="0"/>
            <c:extLst>
              <c:ext xmlns:c16="http://schemas.microsoft.com/office/drawing/2014/chart" uri="{C3380CC4-5D6E-409C-BE32-E72D297353CC}">
                <c16:uniqueId val="{00000037-0C9D-4F87-ACDE-FDA015336B09}"/>
              </c:ext>
            </c:extLst>
          </c:dPt>
          <c:dPt>
            <c:idx val="56"/>
            <c:bubble3D val="0"/>
            <c:extLst>
              <c:ext xmlns:c16="http://schemas.microsoft.com/office/drawing/2014/chart" uri="{C3380CC4-5D6E-409C-BE32-E72D297353CC}">
                <c16:uniqueId val="{00000038-0C9D-4F87-ACDE-FDA015336B09}"/>
              </c:ext>
            </c:extLst>
          </c:dPt>
          <c:dPt>
            <c:idx val="59"/>
            <c:bubble3D val="0"/>
            <c:extLst>
              <c:ext xmlns:c16="http://schemas.microsoft.com/office/drawing/2014/chart" uri="{C3380CC4-5D6E-409C-BE32-E72D297353CC}">
                <c16:uniqueId val="{00000039-0C9D-4F87-ACDE-FDA015336B09}"/>
              </c:ext>
            </c:extLst>
          </c:dPt>
          <c:dPt>
            <c:idx val="60"/>
            <c:bubble3D val="0"/>
            <c:extLst>
              <c:ext xmlns:c16="http://schemas.microsoft.com/office/drawing/2014/chart" uri="{C3380CC4-5D6E-409C-BE32-E72D297353CC}">
                <c16:uniqueId val="{0000003A-0C9D-4F87-ACDE-FDA015336B09}"/>
              </c:ext>
            </c:extLst>
          </c:dPt>
          <c:dPt>
            <c:idx val="63"/>
            <c:bubble3D val="0"/>
            <c:extLst>
              <c:ext xmlns:c16="http://schemas.microsoft.com/office/drawing/2014/chart" uri="{C3380CC4-5D6E-409C-BE32-E72D297353CC}">
                <c16:uniqueId val="{0000003B-0C9D-4F87-ACDE-FDA015336B09}"/>
              </c:ext>
            </c:extLst>
          </c:dPt>
          <c:dPt>
            <c:idx val="71"/>
            <c:bubble3D val="0"/>
            <c:extLst>
              <c:ext xmlns:c16="http://schemas.microsoft.com/office/drawing/2014/chart" uri="{C3380CC4-5D6E-409C-BE32-E72D297353CC}">
                <c16:uniqueId val="{0000003C-0C9D-4F87-ACDE-FDA015336B09}"/>
              </c:ext>
            </c:extLst>
          </c:dPt>
          <c:dPt>
            <c:idx val="72"/>
            <c:bubble3D val="0"/>
            <c:extLst>
              <c:ext xmlns:c16="http://schemas.microsoft.com/office/drawing/2014/chart" uri="{C3380CC4-5D6E-409C-BE32-E72D297353CC}">
                <c16:uniqueId val="{0000003D-0C9D-4F87-ACDE-FDA015336B09}"/>
              </c:ext>
            </c:extLst>
          </c:dPt>
          <c:dPt>
            <c:idx val="75"/>
            <c:bubble3D val="0"/>
            <c:extLst>
              <c:ext xmlns:c16="http://schemas.microsoft.com/office/drawing/2014/chart" uri="{C3380CC4-5D6E-409C-BE32-E72D297353CC}">
                <c16:uniqueId val="{0000003E-0C9D-4F87-ACDE-FDA015336B09}"/>
              </c:ext>
            </c:extLst>
          </c:dPt>
          <c:dLbls>
            <c:dLbl>
              <c:idx val="3"/>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C9D-4F87-ACDE-FDA015336B09}"/>
                </c:ext>
              </c:extLst>
            </c:dLbl>
            <c:dLbl>
              <c:idx val="15"/>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C9D-4F87-ACDE-FDA015336B09}"/>
                </c:ext>
              </c:extLst>
            </c:dLbl>
            <c:dLbl>
              <c:idx val="27"/>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0C9D-4F87-ACDE-FDA015336B09}"/>
                </c:ext>
              </c:extLst>
            </c:dLbl>
            <c:dLbl>
              <c:idx val="39"/>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0C9D-4F87-ACDE-FDA015336B09}"/>
                </c:ext>
              </c:extLst>
            </c:dLbl>
            <c:dLbl>
              <c:idx val="51"/>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0C9D-4F87-ACDE-FDA015336B09}"/>
                </c:ext>
              </c:extLst>
            </c:dLbl>
            <c:dLbl>
              <c:idx val="63"/>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0C9D-4F87-ACDE-FDA015336B09}"/>
                </c:ext>
              </c:extLst>
            </c:dLbl>
            <c:dLbl>
              <c:idx val="75"/>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0C9D-4F87-ACDE-FDA015336B0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'F57-58'!$A$7:$B$82</c:f>
              <c:multiLvlStrCache>
                <c:ptCount val="7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lvl>
                <c:lvl>
                  <c:pt idx="0">
                    <c:v>2017</c:v>
                  </c:pt>
                  <c:pt idx="12">
                    <c:v>2018</c:v>
                  </c:pt>
                  <c:pt idx="24">
                    <c:v>2019</c:v>
                  </c:pt>
                  <c:pt idx="36">
                    <c:v>2020</c:v>
                  </c:pt>
                  <c:pt idx="48">
                    <c:v>2021</c:v>
                  </c:pt>
                  <c:pt idx="60">
                    <c:v>2022</c:v>
                  </c:pt>
                  <c:pt idx="72">
                    <c:v>2023</c:v>
                  </c:pt>
                </c:lvl>
              </c:multiLvlStrCache>
            </c:multiLvlStrRef>
          </c:cat>
          <c:val>
            <c:numRef>
              <c:f>'F57-58'!$G$7:$G$82</c:f>
              <c:numCache>
                <c:formatCode>0.00</c:formatCode>
                <c:ptCount val="76"/>
                <c:pt idx="0">
                  <c:v>25.102086486393802</c:v>
                </c:pt>
                <c:pt idx="1">
                  <c:v>24.941504197268198</c:v>
                </c:pt>
                <c:pt idx="2">
                  <c:v>24.6703423294726</c:v>
                </c:pt>
                <c:pt idx="3">
                  <c:v>24.607957124279402</c:v>
                </c:pt>
                <c:pt idx="4">
                  <c:v>24.538643339866798</c:v>
                </c:pt>
                <c:pt idx="5">
                  <c:v>24.301497012660199</c:v>
                </c:pt>
                <c:pt idx="6">
                  <c:v>24.073581492538501</c:v>
                </c:pt>
                <c:pt idx="7">
                  <c:v>24.059019769288</c:v>
                </c:pt>
                <c:pt idx="8">
                  <c:v>24.317502666240799</c:v>
                </c:pt>
                <c:pt idx="9">
                  <c:v>24.2865679974079</c:v>
                </c:pt>
                <c:pt idx="10">
                  <c:v>24.171381656877699</c:v>
                </c:pt>
                <c:pt idx="11">
                  <c:v>24.195779128484102</c:v>
                </c:pt>
                <c:pt idx="12">
                  <c:v>24.7179996206299</c:v>
                </c:pt>
                <c:pt idx="13">
                  <c:v>25.4634370369557</c:v>
                </c:pt>
                <c:pt idx="14">
                  <c:v>25.588978123788099</c:v>
                </c:pt>
                <c:pt idx="15">
                  <c:v>25.747658321900499</c:v>
                </c:pt>
                <c:pt idx="16">
                  <c:v>26.058011821055299</c:v>
                </c:pt>
                <c:pt idx="17">
                  <c:v>26.334389035077901</c:v>
                </c:pt>
                <c:pt idx="18">
                  <c:v>26.533601182109599</c:v>
                </c:pt>
                <c:pt idx="19">
                  <c:v>26.8274975290404</c:v>
                </c:pt>
                <c:pt idx="20">
                  <c:v>27.012440413799201</c:v>
                </c:pt>
                <c:pt idx="21">
                  <c:v>27.185436172029299</c:v>
                </c:pt>
                <c:pt idx="22">
                  <c:v>27.0003337217851</c:v>
                </c:pt>
                <c:pt idx="23">
                  <c:v>26.520973173976</c:v>
                </c:pt>
                <c:pt idx="24">
                  <c:v>26.276297057851998</c:v>
                </c:pt>
                <c:pt idx="25">
                  <c:v>26.430033803975</c:v>
                </c:pt>
                <c:pt idx="26">
                  <c:v>26.848460311202</c:v>
                </c:pt>
                <c:pt idx="27">
                  <c:v>26.9596582638437</c:v>
                </c:pt>
                <c:pt idx="28">
                  <c:v>27.0649663151986</c:v>
                </c:pt>
                <c:pt idx="29">
                  <c:v>27.027762358992899</c:v>
                </c:pt>
                <c:pt idx="30">
                  <c:v>26.944128364731899</c:v>
                </c:pt>
                <c:pt idx="31">
                  <c:v>26.927267861127302</c:v>
                </c:pt>
                <c:pt idx="32">
                  <c:v>26.8650623624162</c:v>
                </c:pt>
                <c:pt idx="33">
                  <c:v>26.710280409538299</c:v>
                </c:pt>
                <c:pt idx="34">
                  <c:v>26.4526671686756</c:v>
                </c:pt>
                <c:pt idx="35">
                  <c:v>26.3679733482644</c:v>
                </c:pt>
                <c:pt idx="36">
                  <c:v>26.301007700123701</c:v>
                </c:pt>
                <c:pt idx="37">
                  <c:v>25.858821437592901</c:v>
                </c:pt>
                <c:pt idx="38">
                  <c:v>24.185383256039</c:v>
                </c:pt>
                <c:pt idx="39">
                  <c:v>20.970507424420202</c:v>
                </c:pt>
                <c:pt idx="40">
                  <c:v>21.495795634555201</c:v>
                </c:pt>
                <c:pt idx="41">
                  <c:v>22.666958386988298</c:v>
                </c:pt>
                <c:pt idx="42">
                  <c:v>23.581014429474799</c:v>
                </c:pt>
                <c:pt idx="43">
                  <c:v>23.463459339726999</c:v>
                </c:pt>
                <c:pt idx="44">
                  <c:v>23.277655627169999</c:v>
                </c:pt>
                <c:pt idx="45">
                  <c:v>22.9991151245171</c:v>
                </c:pt>
                <c:pt idx="46">
                  <c:v>22.255787363988802</c:v>
                </c:pt>
                <c:pt idx="47">
                  <c:v>22.285699388393201</c:v>
                </c:pt>
                <c:pt idx="48">
                  <c:v>23.140827851786</c:v>
                </c:pt>
                <c:pt idx="49">
                  <c:v>24.115132162923601</c:v>
                </c:pt>
                <c:pt idx="50">
                  <c:v>25.461295705630398</c:v>
                </c:pt>
                <c:pt idx="51">
                  <c:v>25.6166677482755</c:v>
                </c:pt>
                <c:pt idx="52">
                  <c:v>25.711368893416299</c:v>
                </c:pt>
                <c:pt idx="53">
                  <c:v>25.6480309197119</c:v>
                </c:pt>
                <c:pt idx="54">
                  <c:v>25.549323112447102</c:v>
                </c:pt>
                <c:pt idx="55">
                  <c:v>25.5466547474911</c:v>
                </c:pt>
                <c:pt idx="56">
                  <c:v>25.398738451218101</c:v>
                </c:pt>
                <c:pt idx="57">
                  <c:v>25.190073100505501</c:v>
                </c:pt>
                <c:pt idx="58">
                  <c:v>24.931937620724401</c:v>
                </c:pt>
                <c:pt idx="59">
                  <c:v>25.090918028205898</c:v>
                </c:pt>
                <c:pt idx="60">
                  <c:v>25.3416487566307</c:v>
                </c:pt>
                <c:pt idx="61">
                  <c:v>25.3343000045674</c:v>
                </c:pt>
                <c:pt idx="62">
                  <c:v>25.5071043711173</c:v>
                </c:pt>
                <c:pt idx="63">
                  <c:v>25.651475936939502</c:v>
                </c:pt>
                <c:pt idx="64">
                  <c:v>25.9209257247899</c:v>
                </c:pt>
                <c:pt idx="65">
                  <c:v>25.951084665984499</c:v>
                </c:pt>
                <c:pt idx="66">
                  <c:v>25.739116308940201</c:v>
                </c:pt>
                <c:pt idx="67">
                  <c:v>25.604500054068801</c:v>
                </c:pt>
                <c:pt idx="68">
                  <c:v>25.395310442107501</c:v>
                </c:pt>
                <c:pt idx="69">
                  <c:v>25.382585182286299</c:v>
                </c:pt>
                <c:pt idx="70">
                  <c:v>25.339036567264099</c:v>
                </c:pt>
                <c:pt idx="71">
                  <c:v>25.026560761934601</c:v>
                </c:pt>
                <c:pt idx="72">
                  <c:v>24.996693078710699</c:v>
                </c:pt>
                <c:pt idx="73">
                  <c:v>24.867664681837802</c:v>
                </c:pt>
                <c:pt idx="74">
                  <c:v>24.969455906036099</c:v>
                </c:pt>
                <c:pt idx="75">
                  <c:v>25.007489586930198</c:v>
                </c:pt>
              </c:numCache>
            </c:numRef>
          </c:val>
          <c:smooth val="0"/>
          <c:extLst>
            <c:ext xmlns:c16="http://schemas.microsoft.com/office/drawing/2014/chart" uri="{C3380CC4-5D6E-409C-BE32-E72D297353CC}">
              <c16:uniqueId val="{0000003F-0C9D-4F87-ACDE-FDA015336B09}"/>
            </c:ext>
          </c:extLst>
        </c:ser>
        <c:ser>
          <c:idx val="1"/>
          <c:order val="1"/>
          <c:tx>
            <c:v>Nacional</c:v>
          </c:tx>
          <c:spPr>
            <a:ln w="31750">
              <a:solidFill>
                <a:srgbClr val="FFC000"/>
              </a:solidFill>
            </a:ln>
          </c:spPr>
          <c:marker>
            <c:symbol val="none"/>
          </c:marker>
          <c:dPt>
            <c:idx val="0"/>
            <c:bubble3D val="0"/>
            <c:extLst>
              <c:ext xmlns:c16="http://schemas.microsoft.com/office/drawing/2014/chart" uri="{C3380CC4-5D6E-409C-BE32-E72D297353CC}">
                <c16:uniqueId val="{00000040-0C9D-4F87-ACDE-FDA015336B09}"/>
              </c:ext>
            </c:extLst>
          </c:dPt>
          <c:dPt>
            <c:idx val="1"/>
            <c:bubble3D val="0"/>
            <c:extLst>
              <c:ext xmlns:c16="http://schemas.microsoft.com/office/drawing/2014/chart" uri="{C3380CC4-5D6E-409C-BE32-E72D297353CC}">
                <c16:uniqueId val="{00000041-0C9D-4F87-ACDE-FDA015336B09}"/>
              </c:ext>
            </c:extLst>
          </c:dPt>
          <c:dPt>
            <c:idx val="2"/>
            <c:bubble3D val="0"/>
            <c:extLst>
              <c:ext xmlns:c16="http://schemas.microsoft.com/office/drawing/2014/chart" uri="{C3380CC4-5D6E-409C-BE32-E72D297353CC}">
                <c16:uniqueId val="{00000042-0C9D-4F87-ACDE-FDA015336B09}"/>
              </c:ext>
            </c:extLst>
          </c:dPt>
          <c:dPt>
            <c:idx val="3"/>
            <c:bubble3D val="0"/>
            <c:extLst>
              <c:ext xmlns:c16="http://schemas.microsoft.com/office/drawing/2014/chart" uri="{C3380CC4-5D6E-409C-BE32-E72D297353CC}">
                <c16:uniqueId val="{00000043-0C9D-4F87-ACDE-FDA015336B09}"/>
              </c:ext>
            </c:extLst>
          </c:dPt>
          <c:dPt>
            <c:idx val="4"/>
            <c:bubble3D val="0"/>
            <c:extLst>
              <c:ext xmlns:c16="http://schemas.microsoft.com/office/drawing/2014/chart" uri="{C3380CC4-5D6E-409C-BE32-E72D297353CC}">
                <c16:uniqueId val="{00000044-0C9D-4F87-ACDE-FDA015336B09}"/>
              </c:ext>
            </c:extLst>
          </c:dPt>
          <c:dPt>
            <c:idx val="5"/>
            <c:bubble3D val="0"/>
            <c:extLst>
              <c:ext xmlns:c16="http://schemas.microsoft.com/office/drawing/2014/chart" uri="{C3380CC4-5D6E-409C-BE32-E72D297353CC}">
                <c16:uniqueId val="{00000045-0C9D-4F87-ACDE-FDA015336B09}"/>
              </c:ext>
            </c:extLst>
          </c:dPt>
          <c:dPt>
            <c:idx val="6"/>
            <c:bubble3D val="0"/>
            <c:extLst>
              <c:ext xmlns:c16="http://schemas.microsoft.com/office/drawing/2014/chart" uri="{C3380CC4-5D6E-409C-BE32-E72D297353CC}">
                <c16:uniqueId val="{00000046-0C9D-4F87-ACDE-FDA015336B09}"/>
              </c:ext>
            </c:extLst>
          </c:dPt>
          <c:dPt>
            <c:idx val="7"/>
            <c:bubble3D val="0"/>
            <c:extLst>
              <c:ext xmlns:c16="http://schemas.microsoft.com/office/drawing/2014/chart" uri="{C3380CC4-5D6E-409C-BE32-E72D297353CC}">
                <c16:uniqueId val="{00000047-0C9D-4F87-ACDE-FDA015336B09}"/>
              </c:ext>
            </c:extLst>
          </c:dPt>
          <c:dPt>
            <c:idx val="8"/>
            <c:bubble3D val="0"/>
            <c:extLst>
              <c:ext xmlns:c16="http://schemas.microsoft.com/office/drawing/2014/chart" uri="{C3380CC4-5D6E-409C-BE32-E72D297353CC}">
                <c16:uniqueId val="{00000048-0C9D-4F87-ACDE-FDA015336B09}"/>
              </c:ext>
            </c:extLst>
          </c:dPt>
          <c:dPt>
            <c:idx val="9"/>
            <c:bubble3D val="0"/>
            <c:extLst>
              <c:ext xmlns:c16="http://schemas.microsoft.com/office/drawing/2014/chart" uri="{C3380CC4-5D6E-409C-BE32-E72D297353CC}">
                <c16:uniqueId val="{00000049-0C9D-4F87-ACDE-FDA015336B09}"/>
              </c:ext>
            </c:extLst>
          </c:dPt>
          <c:dPt>
            <c:idx val="10"/>
            <c:bubble3D val="0"/>
            <c:extLst>
              <c:ext xmlns:c16="http://schemas.microsoft.com/office/drawing/2014/chart" uri="{C3380CC4-5D6E-409C-BE32-E72D297353CC}">
                <c16:uniqueId val="{0000004A-0C9D-4F87-ACDE-FDA015336B09}"/>
              </c:ext>
            </c:extLst>
          </c:dPt>
          <c:dPt>
            <c:idx val="11"/>
            <c:bubble3D val="0"/>
            <c:extLst>
              <c:ext xmlns:c16="http://schemas.microsoft.com/office/drawing/2014/chart" uri="{C3380CC4-5D6E-409C-BE32-E72D297353CC}">
                <c16:uniqueId val="{0000004B-0C9D-4F87-ACDE-FDA015336B09}"/>
              </c:ext>
            </c:extLst>
          </c:dPt>
          <c:dPt>
            <c:idx val="12"/>
            <c:bubble3D val="0"/>
            <c:extLst>
              <c:ext xmlns:c16="http://schemas.microsoft.com/office/drawing/2014/chart" uri="{C3380CC4-5D6E-409C-BE32-E72D297353CC}">
                <c16:uniqueId val="{0000004C-0C9D-4F87-ACDE-FDA015336B09}"/>
              </c:ext>
            </c:extLst>
          </c:dPt>
          <c:dPt>
            <c:idx val="13"/>
            <c:bubble3D val="0"/>
            <c:extLst>
              <c:ext xmlns:c16="http://schemas.microsoft.com/office/drawing/2014/chart" uri="{C3380CC4-5D6E-409C-BE32-E72D297353CC}">
                <c16:uniqueId val="{0000004D-0C9D-4F87-ACDE-FDA015336B09}"/>
              </c:ext>
            </c:extLst>
          </c:dPt>
          <c:dPt>
            <c:idx val="14"/>
            <c:bubble3D val="0"/>
            <c:extLst>
              <c:ext xmlns:c16="http://schemas.microsoft.com/office/drawing/2014/chart" uri="{C3380CC4-5D6E-409C-BE32-E72D297353CC}">
                <c16:uniqueId val="{0000004E-0C9D-4F87-ACDE-FDA015336B09}"/>
              </c:ext>
            </c:extLst>
          </c:dPt>
          <c:dPt>
            <c:idx val="15"/>
            <c:bubble3D val="0"/>
            <c:extLst>
              <c:ext xmlns:c16="http://schemas.microsoft.com/office/drawing/2014/chart" uri="{C3380CC4-5D6E-409C-BE32-E72D297353CC}">
                <c16:uniqueId val="{0000004F-0C9D-4F87-ACDE-FDA015336B09}"/>
              </c:ext>
            </c:extLst>
          </c:dPt>
          <c:dPt>
            <c:idx val="16"/>
            <c:bubble3D val="0"/>
            <c:extLst>
              <c:ext xmlns:c16="http://schemas.microsoft.com/office/drawing/2014/chart" uri="{C3380CC4-5D6E-409C-BE32-E72D297353CC}">
                <c16:uniqueId val="{00000050-0C9D-4F87-ACDE-FDA015336B09}"/>
              </c:ext>
            </c:extLst>
          </c:dPt>
          <c:dPt>
            <c:idx val="17"/>
            <c:bubble3D val="0"/>
            <c:extLst>
              <c:ext xmlns:c16="http://schemas.microsoft.com/office/drawing/2014/chart" uri="{C3380CC4-5D6E-409C-BE32-E72D297353CC}">
                <c16:uniqueId val="{00000051-0C9D-4F87-ACDE-FDA015336B09}"/>
              </c:ext>
            </c:extLst>
          </c:dPt>
          <c:dPt>
            <c:idx val="18"/>
            <c:bubble3D val="0"/>
            <c:extLst>
              <c:ext xmlns:c16="http://schemas.microsoft.com/office/drawing/2014/chart" uri="{C3380CC4-5D6E-409C-BE32-E72D297353CC}">
                <c16:uniqueId val="{00000052-0C9D-4F87-ACDE-FDA015336B09}"/>
              </c:ext>
            </c:extLst>
          </c:dPt>
          <c:dPt>
            <c:idx val="19"/>
            <c:bubble3D val="0"/>
            <c:extLst>
              <c:ext xmlns:c16="http://schemas.microsoft.com/office/drawing/2014/chart" uri="{C3380CC4-5D6E-409C-BE32-E72D297353CC}">
                <c16:uniqueId val="{00000053-0C9D-4F87-ACDE-FDA015336B09}"/>
              </c:ext>
            </c:extLst>
          </c:dPt>
          <c:dPt>
            <c:idx val="20"/>
            <c:bubble3D val="0"/>
            <c:extLst>
              <c:ext xmlns:c16="http://schemas.microsoft.com/office/drawing/2014/chart" uri="{C3380CC4-5D6E-409C-BE32-E72D297353CC}">
                <c16:uniqueId val="{00000054-0C9D-4F87-ACDE-FDA015336B09}"/>
              </c:ext>
            </c:extLst>
          </c:dPt>
          <c:dPt>
            <c:idx val="21"/>
            <c:bubble3D val="0"/>
            <c:extLst>
              <c:ext xmlns:c16="http://schemas.microsoft.com/office/drawing/2014/chart" uri="{C3380CC4-5D6E-409C-BE32-E72D297353CC}">
                <c16:uniqueId val="{00000055-0C9D-4F87-ACDE-FDA015336B09}"/>
              </c:ext>
            </c:extLst>
          </c:dPt>
          <c:dPt>
            <c:idx val="22"/>
            <c:bubble3D val="0"/>
            <c:extLst>
              <c:ext xmlns:c16="http://schemas.microsoft.com/office/drawing/2014/chart" uri="{C3380CC4-5D6E-409C-BE32-E72D297353CC}">
                <c16:uniqueId val="{00000056-0C9D-4F87-ACDE-FDA015336B09}"/>
              </c:ext>
            </c:extLst>
          </c:dPt>
          <c:dPt>
            <c:idx val="23"/>
            <c:bubble3D val="0"/>
            <c:extLst>
              <c:ext xmlns:c16="http://schemas.microsoft.com/office/drawing/2014/chart" uri="{C3380CC4-5D6E-409C-BE32-E72D297353CC}">
                <c16:uniqueId val="{00000057-0C9D-4F87-ACDE-FDA015336B09}"/>
              </c:ext>
            </c:extLst>
          </c:dPt>
          <c:dPt>
            <c:idx val="24"/>
            <c:bubble3D val="0"/>
            <c:extLst>
              <c:ext xmlns:c16="http://schemas.microsoft.com/office/drawing/2014/chart" uri="{C3380CC4-5D6E-409C-BE32-E72D297353CC}">
                <c16:uniqueId val="{00000058-0C9D-4F87-ACDE-FDA015336B09}"/>
              </c:ext>
            </c:extLst>
          </c:dPt>
          <c:dPt>
            <c:idx val="25"/>
            <c:bubble3D val="0"/>
            <c:extLst>
              <c:ext xmlns:c16="http://schemas.microsoft.com/office/drawing/2014/chart" uri="{C3380CC4-5D6E-409C-BE32-E72D297353CC}">
                <c16:uniqueId val="{00000059-0C9D-4F87-ACDE-FDA015336B09}"/>
              </c:ext>
            </c:extLst>
          </c:dPt>
          <c:dPt>
            <c:idx val="26"/>
            <c:bubble3D val="0"/>
            <c:extLst>
              <c:ext xmlns:c16="http://schemas.microsoft.com/office/drawing/2014/chart" uri="{C3380CC4-5D6E-409C-BE32-E72D297353CC}">
                <c16:uniqueId val="{0000005A-0C9D-4F87-ACDE-FDA015336B09}"/>
              </c:ext>
            </c:extLst>
          </c:dPt>
          <c:dPt>
            <c:idx val="27"/>
            <c:bubble3D val="0"/>
            <c:extLst>
              <c:ext xmlns:c16="http://schemas.microsoft.com/office/drawing/2014/chart" uri="{C3380CC4-5D6E-409C-BE32-E72D297353CC}">
                <c16:uniqueId val="{0000005B-0C9D-4F87-ACDE-FDA015336B09}"/>
              </c:ext>
            </c:extLst>
          </c:dPt>
          <c:dPt>
            <c:idx val="28"/>
            <c:bubble3D val="0"/>
            <c:extLst>
              <c:ext xmlns:c16="http://schemas.microsoft.com/office/drawing/2014/chart" uri="{C3380CC4-5D6E-409C-BE32-E72D297353CC}">
                <c16:uniqueId val="{0000005C-0C9D-4F87-ACDE-FDA015336B09}"/>
              </c:ext>
            </c:extLst>
          </c:dPt>
          <c:dPt>
            <c:idx val="29"/>
            <c:bubble3D val="0"/>
            <c:extLst>
              <c:ext xmlns:c16="http://schemas.microsoft.com/office/drawing/2014/chart" uri="{C3380CC4-5D6E-409C-BE32-E72D297353CC}">
                <c16:uniqueId val="{0000005D-0C9D-4F87-ACDE-FDA015336B09}"/>
              </c:ext>
            </c:extLst>
          </c:dPt>
          <c:dPt>
            <c:idx val="30"/>
            <c:bubble3D val="0"/>
            <c:extLst>
              <c:ext xmlns:c16="http://schemas.microsoft.com/office/drawing/2014/chart" uri="{C3380CC4-5D6E-409C-BE32-E72D297353CC}">
                <c16:uniqueId val="{0000005E-0C9D-4F87-ACDE-FDA015336B09}"/>
              </c:ext>
            </c:extLst>
          </c:dPt>
          <c:dPt>
            <c:idx val="31"/>
            <c:bubble3D val="0"/>
            <c:extLst>
              <c:ext xmlns:c16="http://schemas.microsoft.com/office/drawing/2014/chart" uri="{C3380CC4-5D6E-409C-BE32-E72D297353CC}">
                <c16:uniqueId val="{0000005F-0C9D-4F87-ACDE-FDA015336B09}"/>
              </c:ext>
            </c:extLst>
          </c:dPt>
          <c:dPt>
            <c:idx val="32"/>
            <c:bubble3D val="0"/>
            <c:extLst>
              <c:ext xmlns:c16="http://schemas.microsoft.com/office/drawing/2014/chart" uri="{C3380CC4-5D6E-409C-BE32-E72D297353CC}">
                <c16:uniqueId val="{00000060-0C9D-4F87-ACDE-FDA015336B09}"/>
              </c:ext>
            </c:extLst>
          </c:dPt>
          <c:dPt>
            <c:idx val="33"/>
            <c:bubble3D val="0"/>
            <c:extLst>
              <c:ext xmlns:c16="http://schemas.microsoft.com/office/drawing/2014/chart" uri="{C3380CC4-5D6E-409C-BE32-E72D297353CC}">
                <c16:uniqueId val="{00000061-0C9D-4F87-ACDE-FDA015336B09}"/>
              </c:ext>
            </c:extLst>
          </c:dPt>
          <c:dPt>
            <c:idx val="34"/>
            <c:bubble3D val="0"/>
            <c:extLst>
              <c:ext xmlns:c16="http://schemas.microsoft.com/office/drawing/2014/chart" uri="{C3380CC4-5D6E-409C-BE32-E72D297353CC}">
                <c16:uniqueId val="{00000062-0C9D-4F87-ACDE-FDA015336B09}"/>
              </c:ext>
            </c:extLst>
          </c:dPt>
          <c:dPt>
            <c:idx val="35"/>
            <c:bubble3D val="0"/>
            <c:extLst>
              <c:ext xmlns:c16="http://schemas.microsoft.com/office/drawing/2014/chart" uri="{C3380CC4-5D6E-409C-BE32-E72D297353CC}">
                <c16:uniqueId val="{00000063-0C9D-4F87-ACDE-FDA015336B09}"/>
              </c:ext>
            </c:extLst>
          </c:dPt>
          <c:dPt>
            <c:idx val="36"/>
            <c:bubble3D val="0"/>
            <c:extLst>
              <c:ext xmlns:c16="http://schemas.microsoft.com/office/drawing/2014/chart" uri="{C3380CC4-5D6E-409C-BE32-E72D297353CC}">
                <c16:uniqueId val="{00000064-0C9D-4F87-ACDE-FDA015336B09}"/>
              </c:ext>
            </c:extLst>
          </c:dPt>
          <c:dPt>
            <c:idx val="37"/>
            <c:bubble3D val="0"/>
            <c:extLst>
              <c:ext xmlns:c16="http://schemas.microsoft.com/office/drawing/2014/chart" uri="{C3380CC4-5D6E-409C-BE32-E72D297353CC}">
                <c16:uniqueId val="{00000065-0C9D-4F87-ACDE-FDA015336B09}"/>
              </c:ext>
            </c:extLst>
          </c:dPt>
          <c:dPt>
            <c:idx val="38"/>
            <c:bubble3D val="0"/>
            <c:extLst>
              <c:ext xmlns:c16="http://schemas.microsoft.com/office/drawing/2014/chart" uri="{C3380CC4-5D6E-409C-BE32-E72D297353CC}">
                <c16:uniqueId val="{00000066-0C9D-4F87-ACDE-FDA015336B09}"/>
              </c:ext>
            </c:extLst>
          </c:dPt>
          <c:dPt>
            <c:idx val="39"/>
            <c:bubble3D val="0"/>
            <c:extLst>
              <c:ext xmlns:c16="http://schemas.microsoft.com/office/drawing/2014/chart" uri="{C3380CC4-5D6E-409C-BE32-E72D297353CC}">
                <c16:uniqueId val="{00000067-0C9D-4F87-ACDE-FDA015336B09}"/>
              </c:ext>
            </c:extLst>
          </c:dPt>
          <c:dPt>
            <c:idx val="40"/>
            <c:bubble3D val="0"/>
            <c:extLst>
              <c:ext xmlns:c16="http://schemas.microsoft.com/office/drawing/2014/chart" uri="{C3380CC4-5D6E-409C-BE32-E72D297353CC}">
                <c16:uniqueId val="{00000068-0C9D-4F87-ACDE-FDA015336B09}"/>
              </c:ext>
            </c:extLst>
          </c:dPt>
          <c:dPt>
            <c:idx val="41"/>
            <c:bubble3D val="0"/>
            <c:extLst>
              <c:ext xmlns:c16="http://schemas.microsoft.com/office/drawing/2014/chart" uri="{C3380CC4-5D6E-409C-BE32-E72D297353CC}">
                <c16:uniqueId val="{00000069-0C9D-4F87-ACDE-FDA015336B09}"/>
              </c:ext>
            </c:extLst>
          </c:dPt>
          <c:dPt>
            <c:idx val="42"/>
            <c:bubble3D val="0"/>
            <c:extLst>
              <c:ext xmlns:c16="http://schemas.microsoft.com/office/drawing/2014/chart" uri="{C3380CC4-5D6E-409C-BE32-E72D297353CC}">
                <c16:uniqueId val="{0000006A-0C9D-4F87-ACDE-FDA015336B09}"/>
              </c:ext>
            </c:extLst>
          </c:dPt>
          <c:dPt>
            <c:idx val="43"/>
            <c:bubble3D val="0"/>
            <c:extLst>
              <c:ext xmlns:c16="http://schemas.microsoft.com/office/drawing/2014/chart" uri="{C3380CC4-5D6E-409C-BE32-E72D297353CC}">
                <c16:uniqueId val="{0000006B-0C9D-4F87-ACDE-FDA015336B09}"/>
              </c:ext>
            </c:extLst>
          </c:dPt>
          <c:dPt>
            <c:idx val="44"/>
            <c:bubble3D val="0"/>
            <c:extLst>
              <c:ext xmlns:c16="http://schemas.microsoft.com/office/drawing/2014/chart" uri="{C3380CC4-5D6E-409C-BE32-E72D297353CC}">
                <c16:uniqueId val="{0000006C-0C9D-4F87-ACDE-FDA015336B09}"/>
              </c:ext>
            </c:extLst>
          </c:dPt>
          <c:dPt>
            <c:idx val="45"/>
            <c:bubble3D val="0"/>
            <c:extLst>
              <c:ext xmlns:c16="http://schemas.microsoft.com/office/drawing/2014/chart" uri="{C3380CC4-5D6E-409C-BE32-E72D297353CC}">
                <c16:uniqueId val="{0000006D-0C9D-4F87-ACDE-FDA015336B09}"/>
              </c:ext>
            </c:extLst>
          </c:dPt>
          <c:dPt>
            <c:idx val="46"/>
            <c:bubble3D val="0"/>
            <c:extLst>
              <c:ext xmlns:c16="http://schemas.microsoft.com/office/drawing/2014/chart" uri="{C3380CC4-5D6E-409C-BE32-E72D297353CC}">
                <c16:uniqueId val="{0000006E-0C9D-4F87-ACDE-FDA015336B09}"/>
              </c:ext>
            </c:extLst>
          </c:dPt>
          <c:dPt>
            <c:idx val="47"/>
            <c:bubble3D val="0"/>
            <c:extLst>
              <c:ext xmlns:c16="http://schemas.microsoft.com/office/drawing/2014/chart" uri="{C3380CC4-5D6E-409C-BE32-E72D297353CC}">
                <c16:uniqueId val="{0000006F-0C9D-4F87-ACDE-FDA015336B09}"/>
              </c:ext>
            </c:extLst>
          </c:dPt>
          <c:dPt>
            <c:idx val="48"/>
            <c:bubble3D val="0"/>
            <c:extLst>
              <c:ext xmlns:c16="http://schemas.microsoft.com/office/drawing/2014/chart" uri="{C3380CC4-5D6E-409C-BE32-E72D297353CC}">
                <c16:uniqueId val="{00000070-0C9D-4F87-ACDE-FDA015336B09}"/>
              </c:ext>
            </c:extLst>
          </c:dPt>
          <c:dPt>
            <c:idx val="49"/>
            <c:bubble3D val="0"/>
            <c:extLst>
              <c:ext xmlns:c16="http://schemas.microsoft.com/office/drawing/2014/chart" uri="{C3380CC4-5D6E-409C-BE32-E72D297353CC}">
                <c16:uniqueId val="{00000071-0C9D-4F87-ACDE-FDA015336B09}"/>
              </c:ext>
            </c:extLst>
          </c:dPt>
          <c:dPt>
            <c:idx val="50"/>
            <c:bubble3D val="0"/>
            <c:extLst>
              <c:ext xmlns:c16="http://schemas.microsoft.com/office/drawing/2014/chart" uri="{C3380CC4-5D6E-409C-BE32-E72D297353CC}">
                <c16:uniqueId val="{00000072-0C9D-4F87-ACDE-FDA015336B09}"/>
              </c:ext>
            </c:extLst>
          </c:dPt>
          <c:dPt>
            <c:idx val="51"/>
            <c:bubble3D val="0"/>
            <c:extLst>
              <c:ext xmlns:c16="http://schemas.microsoft.com/office/drawing/2014/chart" uri="{C3380CC4-5D6E-409C-BE32-E72D297353CC}">
                <c16:uniqueId val="{00000073-0C9D-4F87-ACDE-FDA015336B09}"/>
              </c:ext>
            </c:extLst>
          </c:dPt>
          <c:dPt>
            <c:idx val="52"/>
            <c:bubble3D val="0"/>
            <c:extLst>
              <c:ext xmlns:c16="http://schemas.microsoft.com/office/drawing/2014/chart" uri="{C3380CC4-5D6E-409C-BE32-E72D297353CC}">
                <c16:uniqueId val="{00000074-0C9D-4F87-ACDE-FDA015336B09}"/>
              </c:ext>
            </c:extLst>
          </c:dPt>
          <c:dPt>
            <c:idx val="53"/>
            <c:bubble3D val="0"/>
            <c:extLst>
              <c:ext xmlns:c16="http://schemas.microsoft.com/office/drawing/2014/chart" uri="{C3380CC4-5D6E-409C-BE32-E72D297353CC}">
                <c16:uniqueId val="{00000075-0C9D-4F87-ACDE-FDA015336B09}"/>
              </c:ext>
            </c:extLst>
          </c:dPt>
          <c:dPt>
            <c:idx val="54"/>
            <c:bubble3D val="0"/>
            <c:extLst>
              <c:ext xmlns:c16="http://schemas.microsoft.com/office/drawing/2014/chart" uri="{C3380CC4-5D6E-409C-BE32-E72D297353CC}">
                <c16:uniqueId val="{00000076-0C9D-4F87-ACDE-FDA015336B09}"/>
              </c:ext>
            </c:extLst>
          </c:dPt>
          <c:dPt>
            <c:idx val="55"/>
            <c:bubble3D val="0"/>
            <c:extLst>
              <c:ext xmlns:c16="http://schemas.microsoft.com/office/drawing/2014/chart" uri="{C3380CC4-5D6E-409C-BE32-E72D297353CC}">
                <c16:uniqueId val="{00000077-0C9D-4F87-ACDE-FDA015336B09}"/>
              </c:ext>
            </c:extLst>
          </c:dPt>
          <c:dPt>
            <c:idx val="56"/>
            <c:bubble3D val="0"/>
            <c:extLst>
              <c:ext xmlns:c16="http://schemas.microsoft.com/office/drawing/2014/chart" uri="{C3380CC4-5D6E-409C-BE32-E72D297353CC}">
                <c16:uniqueId val="{00000078-0C9D-4F87-ACDE-FDA015336B09}"/>
              </c:ext>
            </c:extLst>
          </c:dPt>
          <c:dPt>
            <c:idx val="59"/>
            <c:bubble3D val="0"/>
            <c:extLst>
              <c:ext xmlns:c16="http://schemas.microsoft.com/office/drawing/2014/chart" uri="{C3380CC4-5D6E-409C-BE32-E72D297353CC}">
                <c16:uniqueId val="{00000079-0C9D-4F87-ACDE-FDA015336B09}"/>
              </c:ext>
            </c:extLst>
          </c:dPt>
          <c:dPt>
            <c:idx val="60"/>
            <c:bubble3D val="0"/>
            <c:extLst>
              <c:ext xmlns:c16="http://schemas.microsoft.com/office/drawing/2014/chart" uri="{C3380CC4-5D6E-409C-BE32-E72D297353CC}">
                <c16:uniqueId val="{0000007A-0C9D-4F87-ACDE-FDA015336B09}"/>
              </c:ext>
            </c:extLst>
          </c:dPt>
          <c:dPt>
            <c:idx val="63"/>
            <c:bubble3D val="0"/>
            <c:extLst>
              <c:ext xmlns:c16="http://schemas.microsoft.com/office/drawing/2014/chart" uri="{C3380CC4-5D6E-409C-BE32-E72D297353CC}">
                <c16:uniqueId val="{0000007B-0C9D-4F87-ACDE-FDA015336B09}"/>
              </c:ext>
            </c:extLst>
          </c:dPt>
          <c:dPt>
            <c:idx val="71"/>
            <c:bubble3D val="0"/>
            <c:extLst>
              <c:ext xmlns:c16="http://schemas.microsoft.com/office/drawing/2014/chart" uri="{C3380CC4-5D6E-409C-BE32-E72D297353CC}">
                <c16:uniqueId val="{0000007C-0C9D-4F87-ACDE-FDA015336B09}"/>
              </c:ext>
            </c:extLst>
          </c:dPt>
          <c:dPt>
            <c:idx val="72"/>
            <c:bubble3D val="0"/>
            <c:extLst>
              <c:ext xmlns:c16="http://schemas.microsoft.com/office/drawing/2014/chart" uri="{C3380CC4-5D6E-409C-BE32-E72D297353CC}">
                <c16:uniqueId val="{0000007D-0C9D-4F87-ACDE-FDA015336B09}"/>
              </c:ext>
            </c:extLst>
          </c:dPt>
          <c:dPt>
            <c:idx val="75"/>
            <c:bubble3D val="0"/>
            <c:extLst>
              <c:ext xmlns:c16="http://schemas.microsoft.com/office/drawing/2014/chart" uri="{C3380CC4-5D6E-409C-BE32-E72D297353CC}">
                <c16:uniqueId val="{0000007E-0C9D-4F87-ACDE-FDA015336B09}"/>
              </c:ext>
            </c:extLst>
          </c:dPt>
          <c:dLbls>
            <c:dLbl>
              <c:idx val="3"/>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0C9D-4F87-ACDE-FDA015336B09}"/>
                </c:ext>
              </c:extLst>
            </c:dLbl>
            <c:dLbl>
              <c:idx val="15"/>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F-0C9D-4F87-ACDE-FDA015336B09}"/>
                </c:ext>
              </c:extLst>
            </c:dLbl>
            <c:dLbl>
              <c:idx val="27"/>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B-0C9D-4F87-ACDE-FDA015336B09}"/>
                </c:ext>
              </c:extLst>
            </c:dLbl>
            <c:dLbl>
              <c:idx val="39"/>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7-0C9D-4F87-ACDE-FDA015336B09}"/>
                </c:ext>
              </c:extLst>
            </c:dLbl>
            <c:dLbl>
              <c:idx val="51"/>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3-0C9D-4F87-ACDE-FDA015336B09}"/>
                </c:ext>
              </c:extLst>
            </c:dLbl>
            <c:dLbl>
              <c:idx val="63"/>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B-0C9D-4F87-ACDE-FDA015336B09}"/>
                </c:ext>
              </c:extLst>
            </c:dLbl>
            <c:dLbl>
              <c:idx val="75"/>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0C9D-4F87-ACDE-FDA015336B0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'F57-58'!$H$7:$H$82</c:f>
              <c:numCache>
                <c:formatCode>0.00</c:formatCode>
                <c:ptCount val="76"/>
                <c:pt idx="0">
                  <c:v>24.432900825213199</c:v>
                </c:pt>
                <c:pt idx="1">
                  <c:v>24.1558247759754</c:v>
                </c:pt>
                <c:pt idx="2">
                  <c:v>23.902182632678201</c:v>
                </c:pt>
                <c:pt idx="3">
                  <c:v>23.822889474023199</c:v>
                </c:pt>
                <c:pt idx="4">
                  <c:v>23.756847949268401</c:v>
                </c:pt>
                <c:pt idx="5">
                  <c:v>23.5244347850354</c:v>
                </c:pt>
                <c:pt idx="6">
                  <c:v>23.300550281169802</c:v>
                </c:pt>
                <c:pt idx="7">
                  <c:v>23.301903247693001</c:v>
                </c:pt>
                <c:pt idx="8">
                  <c:v>23.562426348694299</c:v>
                </c:pt>
                <c:pt idx="9">
                  <c:v>23.549466211606799</c:v>
                </c:pt>
                <c:pt idx="10">
                  <c:v>23.457394991750601</c:v>
                </c:pt>
                <c:pt idx="11">
                  <c:v>23.479163128917602</c:v>
                </c:pt>
                <c:pt idx="12">
                  <c:v>23.981421371802099</c:v>
                </c:pt>
                <c:pt idx="13">
                  <c:v>24.593633458318301</c:v>
                </c:pt>
                <c:pt idx="14">
                  <c:v>24.7158993117135</c:v>
                </c:pt>
                <c:pt idx="15">
                  <c:v>24.898313725237301</c:v>
                </c:pt>
                <c:pt idx="16">
                  <c:v>25.147819560264399</c:v>
                </c:pt>
                <c:pt idx="17">
                  <c:v>25.334715426631298</c:v>
                </c:pt>
                <c:pt idx="18">
                  <c:v>25.6532289554907</c:v>
                </c:pt>
                <c:pt idx="19">
                  <c:v>26.146466193565601</c:v>
                </c:pt>
                <c:pt idx="20">
                  <c:v>26.330144473196398</c:v>
                </c:pt>
                <c:pt idx="21">
                  <c:v>26.498340941334199</c:v>
                </c:pt>
                <c:pt idx="22">
                  <c:v>26.279189657350599</c:v>
                </c:pt>
                <c:pt idx="23">
                  <c:v>25.731242356921001</c:v>
                </c:pt>
                <c:pt idx="24">
                  <c:v>25.147597765812399</c:v>
                </c:pt>
                <c:pt idx="25">
                  <c:v>25.136850764254302</c:v>
                </c:pt>
                <c:pt idx="26">
                  <c:v>25.850501766159901</c:v>
                </c:pt>
                <c:pt idx="27">
                  <c:v>25.964956593179199</c:v>
                </c:pt>
                <c:pt idx="28">
                  <c:v>26.045734091693198</c:v>
                </c:pt>
                <c:pt idx="29">
                  <c:v>26.035795979296999</c:v>
                </c:pt>
                <c:pt idx="30">
                  <c:v>25.956048350173301</c:v>
                </c:pt>
                <c:pt idx="31">
                  <c:v>25.932892165758101</c:v>
                </c:pt>
                <c:pt idx="32">
                  <c:v>25.864809587674401</c:v>
                </c:pt>
                <c:pt idx="33">
                  <c:v>25.663236554147002</c:v>
                </c:pt>
                <c:pt idx="34">
                  <c:v>25.2604727775283</c:v>
                </c:pt>
                <c:pt idx="35">
                  <c:v>25.1756918100455</c:v>
                </c:pt>
                <c:pt idx="36">
                  <c:v>25.115175978188098</c:v>
                </c:pt>
                <c:pt idx="37">
                  <c:v>24.626106332740498</c:v>
                </c:pt>
                <c:pt idx="38">
                  <c:v>22.9584854732202</c:v>
                </c:pt>
                <c:pt idx="39">
                  <c:v>19.960383307445301</c:v>
                </c:pt>
                <c:pt idx="40">
                  <c:v>20.630014237231102</c:v>
                </c:pt>
                <c:pt idx="41">
                  <c:v>21.8403751112081</c:v>
                </c:pt>
                <c:pt idx="42">
                  <c:v>22.790934439080399</c:v>
                </c:pt>
                <c:pt idx="43">
                  <c:v>22.713449840269298</c:v>
                </c:pt>
                <c:pt idx="44">
                  <c:v>22.6120728797612</c:v>
                </c:pt>
                <c:pt idx="45">
                  <c:v>22.337798751639198</c:v>
                </c:pt>
                <c:pt idx="46">
                  <c:v>21.638419269992902</c:v>
                </c:pt>
                <c:pt idx="47">
                  <c:v>21.709365582528001</c:v>
                </c:pt>
                <c:pt idx="48">
                  <c:v>22.639247532723601</c:v>
                </c:pt>
                <c:pt idx="49">
                  <c:v>23.6331655165657</c:v>
                </c:pt>
                <c:pt idx="50">
                  <c:v>24.784358223842101</c:v>
                </c:pt>
                <c:pt idx="51">
                  <c:v>25.038587282324801</c:v>
                </c:pt>
                <c:pt idx="52">
                  <c:v>25.137375778545898</c:v>
                </c:pt>
                <c:pt idx="53">
                  <c:v>25.135721097742401</c:v>
                </c:pt>
                <c:pt idx="54">
                  <c:v>25.076258987802198</c:v>
                </c:pt>
                <c:pt idx="55">
                  <c:v>25.122793300666402</c:v>
                </c:pt>
                <c:pt idx="56">
                  <c:v>24.982176567310301</c:v>
                </c:pt>
                <c:pt idx="57">
                  <c:v>24.835984011349002</c:v>
                </c:pt>
                <c:pt idx="58">
                  <c:v>24.470973839915501</c:v>
                </c:pt>
                <c:pt idx="59">
                  <c:v>24.564659985038201</c:v>
                </c:pt>
                <c:pt idx="60">
                  <c:v>24.737105577445401</c:v>
                </c:pt>
                <c:pt idx="61">
                  <c:v>24.762906474486002</c:v>
                </c:pt>
                <c:pt idx="62">
                  <c:v>24.834095018368</c:v>
                </c:pt>
                <c:pt idx="63">
                  <c:v>24.888860700574799</c:v>
                </c:pt>
                <c:pt idx="64">
                  <c:v>25.129264222877101</c:v>
                </c:pt>
                <c:pt idx="65">
                  <c:v>25.085225711670098</c:v>
                </c:pt>
                <c:pt idx="66">
                  <c:v>24.935418868355999</c:v>
                </c:pt>
                <c:pt idx="67">
                  <c:v>24.8769448737545</c:v>
                </c:pt>
                <c:pt idx="68">
                  <c:v>24.704632538456</c:v>
                </c:pt>
                <c:pt idx="69">
                  <c:v>24.731495070934599</c:v>
                </c:pt>
                <c:pt idx="70">
                  <c:v>24.580709191608101</c:v>
                </c:pt>
                <c:pt idx="71">
                  <c:v>24.257629023700499</c:v>
                </c:pt>
                <c:pt idx="72">
                  <c:v>24.227642742573099</c:v>
                </c:pt>
                <c:pt idx="73">
                  <c:v>24.146058493763199</c:v>
                </c:pt>
                <c:pt idx="74">
                  <c:v>24.177572767497001</c:v>
                </c:pt>
                <c:pt idx="75">
                  <c:v>24.2544517043663</c:v>
                </c:pt>
              </c:numCache>
            </c:numRef>
          </c:val>
          <c:smooth val="0"/>
          <c:extLst>
            <c:ext xmlns:c16="http://schemas.microsoft.com/office/drawing/2014/chart" uri="{C3380CC4-5D6E-409C-BE32-E72D297353CC}">
              <c16:uniqueId val="{0000007F-0C9D-4F87-ACDE-FDA015336B09}"/>
            </c:ext>
          </c:extLst>
        </c:ser>
        <c:dLbls>
          <c:showLegendKey val="0"/>
          <c:showVal val="0"/>
          <c:showCatName val="0"/>
          <c:showSerName val="0"/>
          <c:showPercent val="0"/>
          <c:showBubbleSize val="0"/>
        </c:dLbls>
        <c:smooth val="0"/>
        <c:axId val="183674368"/>
        <c:axId val="183675904"/>
      </c:lineChart>
      <c:catAx>
        <c:axId val="183674368"/>
        <c:scaling>
          <c:orientation val="minMax"/>
        </c:scaling>
        <c:delete val="0"/>
        <c:axPos val="b"/>
        <c:numFmt formatCode="General" sourceLinked="0"/>
        <c:majorTickMark val="none"/>
        <c:minorTickMark val="none"/>
        <c:tickLblPos val="low"/>
        <c:spPr>
          <a:ln/>
        </c:spPr>
        <c:crossAx val="183675904"/>
        <c:crosses val="autoZero"/>
        <c:auto val="1"/>
        <c:lblAlgn val="ctr"/>
        <c:lblOffset val="100"/>
        <c:noMultiLvlLbl val="0"/>
      </c:catAx>
      <c:valAx>
        <c:axId val="183675904"/>
        <c:scaling>
          <c:orientation val="minMax"/>
          <c:max val="28.685436172029299"/>
          <c:min val="16.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Jalisco</c:v>
          </c:tx>
          <c:spPr>
            <a:ln w="31750">
              <a:solidFill>
                <a:srgbClr val="595959"/>
              </a:solidFill>
            </a:ln>
          </c:spPr>
          <c:marker>
            <c:symbol val="none"/>
          </c:marker>
          <c:dPt>
            <c:idx val="0"/>
            <c:bubble3D val="0"/>
            <c:extLst>
              <c:ext xmlns:c16="http://schemas.microsoft.com/office/drawing/2014/chart" uri="{C3380CC4-5D6E-409C-BE32-E72D297353CC}">
                <c16:uniqueId val="{00000000-3812-45F8-B001-81D22E840148}"/>
              </c:ext>
            </c:extLst>
          </c:dPt>
          <c:dPt>
            <c:idx val="1"/>
            <c:bubble3D val="0"/>
            <c:extLst>
              <c:ext xmlns:c16="http://schemas.microsoft.com/office/drawing/2014/chart" uri="{C3380CC4-5D6E-409C-BE32-E72D297353CC}">
                <c16:uniqueId val="{00000001-3812-45F8-B001-81D22E840148}"/>
              </c:ext>
            </c:extLst>
          </c:dPt>
          <c:dPt>
            <c:idx val="2"/>
            <c:bubble3D val="0"/>
            <c:extLst>
              <c:ext xmlns:c16="http://schemas.microsoft.com/office/drawing/2014/chart" uri="{C3380CC4-5D6E-409C-BE32-E72D297353CC}">
                <c16:uniqueId val="{00000002-3812-45F8-B001-81D22E840148}"/>
              </c:ext>
            </c:extLst>
          </c:dPt>
          <c:dPt>
            <c:idx val="3"/>
            <c:bubble3D val="0"/>
            <c:extLst>
              <c:ext xmlns:c16="http://schemas.microsoft.com/office/drawing/2014/chart" uri="{C3380CC4-5D6E-409C-BE32-E72D297353CC}">
                <c16:uniqueId val="{00000003-3812-45F8-B001-81D22E840148}"/>
              </c:ext>
            </c:extLst>
          </c:dPt>
          <c:dPt>
            <c:idx val="4"/>
            <c:bubble3D val="0"/>
            <c:extLst>
              <c:ext xmlns:c16="http://schemas.microsoft.com/office/drawing/2014/chart" uri="{C3380CC4-5D6E-409C-BE32-E72D297353CC}">
                <c16:uniqueId val="{00000004-3812-45F8-B001-81D22E840148}"/>
              </c:ext>
            </c:extLst>
          </c:dPt>
          <c:dPt>
            <c:idx val="5"/>
            <c:bubble3D val="0"/>
            <c:extLst>
              <c:ext xmlns:c16="http://schemas.microsoft.com/office/drawing/2014/chart" uri="{C3380CC4-5D6E-409C-BE32-E72D297353CC}">
                <c16:uniqueId val="{00000005-3812-45F8-B001-81D22E840148}"/>
              </c:ext>
            </c:extLst>
          </c:dPt>
          <c:dPt>
            <c:idx val="6"/>
            <c:bubble3D val="0"/>
            <c:extLst>
              <c:ext xmlns:c16="http://schemas.microsoft.com/office/drawing/2014/chart" uri="{C3380CC4-5D6E-409C-BE32-E72D297353CC}">
                <c16:uniqueId val="{00000006-3812-45F8-B001-81D22E840148}"/>
              </c:ext>
            </c:extLst>
          </c:dPt>
          <c:dPt>
            <c:idx val="7"/>
            <c:bubble3D val="0"/>
            <c:extLst>
              <c:ext xmlns:c16="http://schemas.microsoft.com/office/drawing/2014/chart" uri="{C3380CC4-5D6E-409C-BE32-E72D297353CC}">
                <c16:uniqueId val="{00000007-3812-45F8-B001-81D22E840148}"/>
              </c:ext>
            </c:extLst>
          </c:dPt>
          <c:dPt>
            <c:idx val="8"/>
            <c:bubble3D val="0"/>
            <c:extLst>
              <c:ext xmlns:c16="http://schemas.microsoft.com/office/drawing/2014/chart" uri="{C3380CC4-5D6E-409C-BE32-E72D297353CC}">
                <c16:uniqueId val="{00000008-3812-45F8-B001-81D22E840148}"/>
              </c:ext>
            </c:extLst>
          </c:dPt>
          <c:dPt>
            <c:idx val="9"/>
            <c:bubble3D val="0"/>
            <c:extLst>
              <c:ext xmlns:c16="http://schemas.microsoft.com/office/drawing/2014/chart" uri="{C3380CC4-5D6E-409C-BE32-E72D297353CC}">
                <c16:uniqueId val="{00000009-3812-45F8-B001-81D22E840148}"/>
              </c:ext>
            </c:extLst>
          </c:dPt>
          <c:dPt>
            <c:idx val="10"/>
            <c:bubble3D val="0"/>
            <c:extLst>
              <c:ext xmlns:c16="http://schemas.microsoft.com/office/drawing/2014/chart" uri="{C3380CC4-5D6E-409C-BE32-E72D297353CC}">
                <c16:uniqueId val="{0000000A-3812-45F8-B001-81D22E840148}"/>
              </c:ext>
            </c:extLst>
          </c:dPt>
          <c:dPt>
            <c:idx val="11"/>
            <c:bubble3D val="0"/>
            <c:extLst>
              <c:ext xmlns:c16="http://schemas.microsoft.com/office/drawing/2014/chart" uri="{C3380CC4-5D6E-409C-BE32-E72D297353CC}">
                <c16:uniqueId val="{0000000B-3812-45F8-B001-81D22E840148}"/>
              </c:ext>
            </c:extLst>
          </c:dPt>
          <c:dPt>
            <c:idx val="12"/>
            <c:bubble3D val="0"/>
            <c:extLst>
              <c:ext xmlns:c16="http://schemas.microsoft.com/office/drawing/2014/chart" uri="{C3380CC4-5D6E-409C-BE32-E72D297353CC}">
                <c16:uniqueId val="{0000000C-3812-45F8-B001-81D22E840148}"/>
              </c:ext>
            </c:extLst>
          </c:dPt>
          <c:dPt>
            <c:idx val="13"/>
            <c:bubble3D val="0"/>
            <c:extLst>
              <c:ext xmlns:c16="http://schemas.microsoft.com/office/drawing/2014/chart" uri="{C3380CC4-5D6E-409C-BE32-E72D297353CC}">
                <c16:uniqueId val="{0000000D-3812-45F8-B001-81D22E840148}"/>
              </c:ext>
            </c:extLst>
          </c:dPt>
          <c:dPt>
            <c:idx val="14"/>
            <c:bubble3D val="0"/>
            <c:extLst>
              <c:ext xmlns:c16="http://schemas.microsoft.com/office/drawing/2014/chart" uri="{C3380CC4-5D6E-409C-BE32-E72D297353CC}">
                <c16:uniqueId val="{0000000E-3812-45F8-B001-81D22E840148}"/>
              </c:ext>
            </c:extLst>
          </c:dPt>
          <c:dPt>
            <c:idx val="15"/>
            <c:bubble3D val="0"/>
            <c:extLst>
              <c:ext xmlns:c16="http://schemas.microsoft.com/office/drawing/2014/chart" uri="{C3380CC4-5D6E-409C-BE32-E72D297353CC}">
                <c16:uniqueId val="{0000000F-3812-45F8-B001-81D22E840148}"/>
              </c:ext>
            </c:extLst>
          </c:dPt>
          <c:dPt>
            <c:idx val="16"/>
            <c:bubble3D val="0"/>
            <c:extLst>
              <c:ext xmlns:c16="http://schemas.microsoft.com/office/drawing/2014/chart" uri="{C3380CC4-5D6E-409C-BE32-E72D297353CC}">
                <c16:uniqueId val="{00000010-3812-45F8-B001-81D22E840148}"/>
              </c:ext>
            </c:extLst>
          </c:dPt>
          <c:dPt>
            <c:idx val="17"/>
            <c:bubble3D val="0"/>
            <c:extLst>
              <c:ext xmlns:c16="http://schemas.microsoft.com/office/drawing/2014/chart" uri="{C3380CC4-5D6E-409C-BE32-E72D297353CC}">
                <c16:uniqueId val="{00000011-3812-45F8-B001-81D22E840148}"/>
              </c:ext>
            </c:extLst>
          </c:dPt>
          <c:dPt>
            <c:idx val="18"/>
            <c:bubble3D val="0"/>
            <c:extLst>
              <c:ext xmlns:c16="http://schemas.microsoft.com/office/drawing/2014/chart" uri="{C3380CC4-5D6E-409C-BE32-E72D297353CC}">
                <c16:uniqueId val="{00000012-3812-45F8-B001-81D22E840148}"/>
              </c:ext>
            </c:extLst>
          </c:dPt>
          <c:dPt>
            <c:idx val="19"/>
            <c:bubble3D val="0"/>
            <c:extLst>
              <c:ext xmlns:c16="http://schemas.microsoft.com/office/drawing/2014/chart" uri="{C3380CC4-5D6E-409C-BE32-E72D297353CC}">
                <c16:uniqueId val="{00000013-3812-45F8-B001-81D22E840148}"/>
              </c:ext>
            </c:extLst>
          </c:dPt>
          <c:dPt>
            <c:idx val="20"/>
            <c:bubble3D val="0"/>
            <c:extLst>
              <c:ext xmlns:c16="http://schemas.microsoft.com/office/drawing/2014/chart" uri="{C3380CC4-5D6E-409C-BE32-E72D297353CC}">
                <c16:uniqueId val="{00000014-3812-45F8-B001-81D22E840148}"/>
              </c:ext>
            </c:extLst>
          </c:dPt>
          <c:dPt>
            <c:idx val="21"/>
            <c:bubble3D val="0"/>
            <c:extLst>
              <c:ext xmlns:c16="http://schemas.microsoft.com/office/drawing/2014/chart" uri="{C3380CC4-5D6E-409C-BE32-E72D297353CC}">
                <c16:uniqueId val="{00000015-3812-45F8-B001-81D22E840148}"/>
              </c:ext>
            </c:extLst>
          </c:dPt>
          <c:dPt>
            <c:idx val="22"/>
            <c:bubble3D val="0"/>
            <c:extLst>
              <c:ext xmlns:c16="http://schemas.microsoft.com/office/drawing/2014/chart" uri="{C3380CC4-5D6E-409C-BE32-E72D297353CC}">
                <c16:uniqueId val="{00000016-3812-45F8-B001-81D22E840148}"/>
              </c:ext>
            </c:extLst>
          </c:dPt>
          <c:dPt>
            <c:idx val="23"/>
            <c:bubble3D val="0"/>
            <c:extLst>
              <c:ext xmlns:c16="http://schemas.microsoft.com/office/drawing/2014/chart" uri="{C3380CC4-5D6E-409C-BE32-E72D297353CC}">
                <c16:uniqueId val="{00000017-3812-45F8-B001-81D22E840148}"/>
              </c:ext>
            </c:extLst>
          </c:dPt>
          <c:dPt>
            <c:idx val="24"/>
            <c:bubble3D val="0"/>
            <c:extLst>
              <c:ext xmlns:c16="http://schemas.microsoft.com/office/drawing/2014/chart" uri="{C3380CC4-5D6E-409C-BE32-E72D297353CC}">
                <c16:uniqueId val="{00000018-3812-45F8-B001-81D22E840148}"/>
              </c:ext>
            </c:extLst>
          </c:dPt>
          <c:dPt>
            <c:idx val="25"/>
            <c:bubble3D val="0"/>
            <c:extLst>
              <c:ext xmlns:c16="http://schemas.microsoft.com/office/drawing/2014/chart" uri="{C3380CC4-5D6E-409C-BE32-E72D297353CC}">
                <c16:uniqueId val="{00000019-3812-45F8-B001-81D22E840148}"/>
              </c:ext>
            </c:extLst>
          </c:dPt>
          <c:dPt>
            <c:idx val="26"/>
            <c:bubble3D val="0"/>
            <c:extLst>
              <c:ext xmlns:c16="http://schemas.microsoft.com/office/drawing/2014/chart" uri="{C3380CC4-5D6E-409C-BE32-E72D297353CC}">
                <c16:uniqueId val="{0000001A-3812-45F8-B001-81D22E840148}"/>
              </c:ext>
            </c:extLst>
          </c:dPt>
          <c:dPt>
            <c:idx val="27"/>
            <c:bubble3D val="0"/>
            <c:extLst>
              <c:ext xmlns:c16="http://schemas.microsoft.com/office/drawing/2014/chart" uri="{C3380CC4-5D6E-409C-BE32-E72D297353CC}">
                <c16:uniqueId val="{0000001B-3812-45F8-B001-81D22E840148}"/>
              </c:ext>
            </c:extLst>
          </c:dPt>
          <c:dPt>
            <c:idx val="28"/>
            <c:bubble3D val="0"/>
            <c:extLst>
              <c:ext xmlns:c16="http://schemas.microsoft.com/office/drawing/2014/chart" uri="{C3380CC4-5D6E-409C-BE32-E72D297353CC}">
                <c16:uniqueId val="{0000001C-3812-45F8-B001-81D22E840148}"/>
              </c:ext>
            </c:extLst>
          </c:dPt>
          <c:dPt>
            <c:idx val="29"/>
            <c:bubble3D val="0"/>
            <c:extLst>
              <c:ext xmlns:c16="http://schemas.microsoft.com/office/drawing/2014/chart" uri="{C3380CC4-5D6E-409C-BE32-E72D297353CC}">
                <c16:uniqueId val="{0000001D-3812-45F8-B001-81D22E840148}"/>
              </c:ext>
            </c:extLst>
          </c:dPt>
          <c:dPt>
            <c:idx val="30"/>
            <c:bubble3D val="0"/>
            <c:extLst>
              <c:ext xmlns:c16="http://schemas.microsoft.com/office/drawing/2014/chart" uri="{C3380CC4-5D6E-409C-BE32-E72D297353CC}">
                <c16:uniqueId val="{0000001E-3812-45F8-B001-81D22E840148}"/>
              </c:ext>
            </c:extLst>
          </c:dPt>
          <c:dPt>
            <c:idx val="31"/>
            <c:bubble3D val="0"/>
            <c:extLst>
              <c:ext xmlns:c16="http://schemas.microsoft.com/office/drawing/2014/chart" uri="{C3380CC4-5D6E-409C-BE32-E72D297353CC}">
                <c16:uniqueId val="{0000001F-3812-45F8-B001-81D22E840148}"/>
              </c:ext>
            </c:extLst>
          </c:dPt>
          <c:dPt>
            <c:idx val="32"/>
            <c:bubble3D val="0"/>
            <c:extLst>
              <c:ext xmlns:c16="http://schemas.microsoft.com/office/drawing/2014/chart" uri="{C3380CC4-5D6E-409C-BE32-E72D297353CC}">
                <c16:uniqueId val="{00000020-3812-45F8-B001-81D22E840148}"/>
              </c:ext>
            </c:extLst>
          </c:dPt>
          <c:dPt>
            <c:idx val="33"/>
            <c:bubble3D val="0"/>
            <c:extLst>
              <c:ext xmlns:c16="http://schemas.microsoft.com/office/drawing/2014/chart" uri="{C3380CC4-5D6E-409C-BE32-E72D297353CC}">
                <c16:uniqueId val="{00000021-3812-45F8-B001-81D22E840148}"/>
              </c:ext>
            </c:extLst>
          </c:dPt>
          <c:dPt>
            <c:idx val="34"/>
            <c:bubble3D val="0"/>
            <c:extLst>
              <c:ext xmlns:c16="http://schemas.microsoft.com/office/drawing/2014/chart" uri="{C3380CC4-5D6E-409C-BE32-E72D297353CC}">
                <c16:uniqueId val="{00000022-3812-45F8-B001-81D22E840148}"/>
              </c:ext>
            </c:extLst>
          </c:dPt>
          <c:dPt>
            <c:idx val="35"/>
            <c:bubble3D val="0"/>
            <c:extLst>
              <c:ext xmlns:c16="http://schemas.microsoft.com/office/drawing/2014/chart" uri="{C3380CC4-5D6E-409C-BE32-E72D297353CC}">
                <c16:uniqueId val="{00000023-3812-45F8-B001-81D22E840148}"/>
              </c:ext>
            </c:extLst>
          </c:dPt>
          <c:dPt>
            <c:idx val="36"/>
            <c:bubble3D val="0"/>
            <c:extLst>
              <c:ext xmlns:c16="http://schemas.microsoft.com/office/drawing/2014/chart" uri="{C3380CC4-5D6E-409C-BE32-E72D297353CC}">
                <c16:uniqueId val="{00000024-3812-45F8-B001-81D22E840148}"/>
              </c:ext>
            </c:extLst>
          </c:dPt>
          <c:dPt>
            <c:idx val="37"/>
            <c:bubble3D val="0"/>
            <c:extLst>
              <c:ext xmlns:c16="http://schemas.microsoft.com/office/drawing/2014/chart" uri="{C3380CC4-5D6E-409C-BE32-E72D297353CC}">
                <c16:uniqueId val="{00000025-3812-45F8-B001-81D22E840148}"/>
              </c:ext>
            </c:extLst>
          </c:dPt>
          <c:dPt>
            <c:idx val="38"/>
            <c:bubble3D val="0"/>
            <c:extLst>
              <c:ext xmlns:c16="http://schemas.microsoft.com/office/drawing/2014/chart" uri="{C3380CC4-5D6E-409C-BE32-E72D297353CC}">
                <c16:uniqueId val="{00000026-3812-45F8-B001-81D22E840148}"/>
              </c:ext>
            </c:extLst>
          </c:dPt>
          <c:dPt>
            <c:idx val="39"/>
            <c:bubble3D val="0"/>
            <c:extLst>
              <c:ext xmlns:c16="http://schemas.microsoft.com/office/drawing/2014/chart" uri="{C3380CC4-5D6E-409C-BE32-E72D297353CC}">
                <c16:uniqueId val="{00000027-3812-45F8-B001-81D22E840148}"/>
              </c:ext>
            </c:extLst>
          </c:dPt>
          <c:dPt>
            <c:idx val="40"/>
            <c:bubble3D val="0"/>
            <c:extLst>
              <c:ext xmlns:c16="http://schemas.microsoft.com/office/drawing/2014/chart" uri="{C3380CC4-5D6E-409C-BE32-E72D297353CC}">
                <c16:uniqueId val="{00000028-3812-45F8-B001-81D22E840148}"/>
              </c:ext>
            </c:extLst>
          </c:dPt>
          <c:dPt>
            <c:idx val="41"/>
            <c:bubble3D val="0"/>
            <c:extLst>
              <c:ext xmlns:c16="http://schemas.microsoft.com/office/drawing/2014/chart" uri="{C3380CC4-5D6E-409C-BE32-E72D297353CC}">
                <c16:uniqueId val="{00000029-3812-45F8-B001-81D22E840148}"/>
              </c:ext>
            </c:extLst>
          </c:dPt>
          <c:dPt>
            <c:idx val="42"/>
            <c:bubble3D val="0"/>
            <c:extLst>
              <c:ext xmlns:c16="http://schemas.microsoft.com/office/drawing/2014/chart" uri="{C3380CC4-5D6E-409C-BE32-E72D297353CC}">
                <c16:uniqueId val="{0000002A-3812-45F8-B001-81D22E840148}"/>
              </c:ext>
            </c:extLst>
          </c:dPt>
          <c:dPt>
            <c:idx val="43"/>
            <c:bubble3D val="0"/>
            <c:extLst>
              <c:ext xmlns:c16="http://schemas.microsoft.com/office/drawing/2014/chart" uri="{C3380CC4-5D6E-409C-BE32-E72D297353CC}">
                <c16:uniqueId val="{0000002B-3812-45F8-B001-81D22E840148}"/>
              </c:ext>
            </c:extLst>
          </c:dPt>
          <c:dPt>
            <c:idx val="44"/>
            <c:bubble3D val="0"/>
            <c:extLst>
              <c:ext xmlns:c16="http://schemas.microsoft.com/office/drawing/2014/chart" uri="{C3380CC4-5D6E-409C-BE32-E72D297353CC}">
                <c16:uniqueId val="{0000002C-3812-45F8-B001-81D22E840148}"/>
              </c:ext>
            </c:extLst>
          </c:dPt>
          <c:dPt>
            <c:idx val="45"/>
            <c:bubble3D val="0"/>
            <c:extLst>
              <c:ext xmlns:c16="http://schemas.microsoft.com/office/drawing/2014/chart" uri="{C3380CC4-5D6E-409C-BE32-E72D297353CC}">
                <c16:uniqueId val="{0000002D-3812-45F8-B001-81D22E840148}"/>
              </c:ext>
            </c:extLst>
          </c:dPt>
          <c:dPt>
            <c:idx val="46"/>
            <c:bubble3D val="0"/>
            <c:extLst>
              <c:ext xmlns:c16="http://schemas.microsoft.com/office/drawing/2014/chart" uri="{C3380CC4-5D6E-409C-BE32-E72D297353CC}">
                <c16:uniqueId val="{0000002E-3812-45F8-B001-81D22E840148}"/>
              </c:ext>
            </c:extLst>
          </c:dPt>
          <c:dPt>
            <c:idx val="47"/>
            <c:bubble3D val="0"/>
            <c:extLst>
              <c:ext xmlns:c16="http://schemas.microsoft.com/office/drawing/2014/chart" uri="{C3380CC4-5D6E-409C-BE32-E72D297353CC}">
                <c16:uniqueId val="{0000002F-3812-45F8-B001-81D22E840148}"/>
              </c:ext>
            </c:extLst>
          </c:dPt>
          <c:dPt>
            <c:idx val="48"/>
            <c:bubble3D val="0"/>
            <c:extLst>
              <c:ext xmlns:c16="http://schemas.microsoft.com/office/drawing/2014/chart" uri="{C3380CC4-5D6E-409C-BE32-E72D297353CC}">
                <c16:uniqueId val="{00000030-3812-45F8-B001-81D22E840148}"/>
              </c:ext>
            </c:extLst>
          </c:dPt>
          <c:dPt>
            <c:idx val="49"/>
            <c:bubble3D val="0"/>
            <c:extLst>
              <c:ext xmlns:c16="http://schemas.microsoft.com/office/drawing/2014/chart" uri="{C3380CC4-5D6E-409C-BE32-E72D297353CC}">
                <c16:uniqueId val="{00000031-3812-45F8-B001-81D22E840148}"/>
              </c:ext>
            </c:extLst>
          </c:dPt>
          <c:dPt>
            <c:idx val="50"/>
            <c:bubble3D val="0"/>
            <c:extLst>
              <c:ext xmlns:c16="http://schemas.microsoft.com/office/drawing/2014/chart" uri="{C3380CC4-5D6E-409C-BE32-E72D297353CC}">
                <c16:uniqueId val="{00000032-3812-45F8-B001-81D22E840148}"/>
              </c:ext>
            </c:extLst>
          </c:dPt>
          <c:dPt>
            <c:idx val="51"/>
            <c:bubble3D val="0"/>
            <c:extLst>
              <c:ext xmlns:c16="http://schemas.microsoft.com/office/drawing/2014/chart" uri="{C3380CC4-5D6E-409C-BE32-E72D297353CC}">
                <c16:uniqueId val="{00000033-3812-45F8-B001-81D22E840148}"/>
              </c:ext>
            </c:extLst>
          </c:dPt>
          <c:dPt>
            <c:idx val="52"/>
            <c:bubble3D val="0"/>
            <c:extLst>
              <c:ext xmlns:c16="http://schemas.microsoft.com/office/drawing/2014/chart" uri="{C3380CC4-5D6E-409C-BE32-E72D297353CC}">
                <c16:uniqueId val="{00000034-3812-45F8-B001-81D22E840148}"/>
              </c:ext>
            </c:extLst>
          </c:dPt>
          <c:dPt>
            <c:idx val="53"/>
            <c:bubble3D val="0"/>
            <c:extLst>
              <c:ext xmlns:c16="http://schemas.microsoft.com/office/drawing/2014/chart" uri="{C3380CC4-5D6E-409C-BE32-E72D297353CC}">
                <c16:uniqueId val="{00000035-3812-45F8-B001-81D22E840148}"/>
              </c:ext>
            </c:extLst>
          </c:dPt>
          <c:dPt>
            <c:idx val="54"/>
            <c:bubble3D val="0"/>
            <c:extLst>
              <c:ext xmlns:c16="http://schemas.microsoft.com/office/drawing/2014/chart" uri="{C3380CC4-5D6E-409C-BE32-E72D297353CC}">
                <c16:uniqueId val="{00000036-3812-45F8-B001-81D22E840148}"/>
              </c:ext>
            </c:extLst>
          </c:dPt>
          <c:dPt>
            <c:idx val="55"/>
            <c:bubble3D val="0"/>
            <c:extLst>
              <c:ext xmlns:c16="http://schemas.microsoft.com/office/drawing/2014/chart" uri="{C3380CC4-5D6E-409C-BE32-E72D297353CC}">
                <c16:uniqueId val="{00000037-3812-45F8-B001-81D22E840148}"/>
              </c:ext>
            </c:extLst>
          </c:dPt>
          <c:dPt>
            <c:idx val="56"/>
            <c:bubble3D val="0"/>
            <c:extLst>
              <c:ext xmlns:c16="http://schemas.microsoft.com/office/drawing/2014/chart" uri="{C3380CC4-5D6E-409C-BE32-E72D297353CC}">
                <c16:uniqueId val="{00000038-3812-45F8-B001-81D22E840148}"/>
              </c:ext>
            </c:extLst>
          </c:dPt>
          <c:dPt>
            <c:idx val="59"/>
            <c:bubble3D val="0"/>
            <c:extLst>
              <c:ext xmlns:c16="http://schemas.microsoft.com/office/drawing/2014/chart" uri="{C3380CC4-5D6E-409C-BE32-E72D297353CC}">
                <c16:uniqueId val="{00000039-3812-45F8-B001-81D22E840148}"/>
              </c:ext>
            </c:extLst>
          </c:dPt>
          <c:dPt>
            <c:idx val="60"/>
            <c:bubble3D val="0"/>
            <c:extLst>
              <c:ext xmlns:c16="http://schemas.microsoft.com/office/drawing/2014/chart" uri="{C3380CC4-5D6E-409C-BE32-E72D297353CC}">
                <c16:uniqueId val="{0000003A-3812-45F8-B001-81D22E840148}"/>
              </c:ext>
            </c:extLst>
          </c:dPt>
          <c:dPt>
            <c:idx val="63"/>
            <c:bubble3D val="0"/>
            <c:extLst>
              <c:ext xmlns:c16="http://schemas.microsoft.com/office/drawing/2014/chart" uri="{C3380CC4-5D6E-409C-BE32-E72D297353CC}">
                <c16:uniqueId val="{0000003B-3812-45F8-B001-81D22E840148}"/>
              </c:ext>
            </c:extLst>
          </c:dPt>
          <c:dPt>
            <c:idx val="71"/>
            <c:bubble3D val="0"/>
            <c:extLst>
              <c:ext xmlns:c16="http://schemas.microsoft.com/office/drawing/2014/chart" uri="{C3380CC4-5D6E-409C-BE32-E72D297353CC}">
                <c16:uniqueId val="{0000003C-3812-45F8-B001-81D22E840148}"/>
              </c:ext>
            </c:extLst>
          </c:dPt>
          <c:dPt>
            <c:idx val="72"/>
            <c:bubble3D val="0"/>
            <c:extLst>
              <c:ext xmlns:c16="http://schemas.microsoft.com/office/drawing/2014/chart" uri="{C3380CC4-5D6E-409C-BE32-E72D297353CC}">
                <c16:uniqueId val="{0000003D-3812-45F8-B001-81D22E840148}"/>
              </c:ext>
            </c:extLst>
          </c:dPt>
          <c:dPt>
            <c:idx val="75"/>
            <c:bubble3D val="0"/>
            <c:extLst>
              <c:ext xmlns:c16="http://schemas.microsoft.com/office/drawing/2014/chart" uri="{C3380CC4-5D6E-409C-BE32-E72D297353CC}">
                <c16:uniqueId val="{0000003E-3812-45F8-B001-81D22E840148}"/>
              </c:ext>
            </c:extLst>
          </c:dPt>
          <c:dLbls>
            <c:dLbl>
              <c:idx val="3"/>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812-45F8-B001-81D22E840148}"/>
                </c:ext>
              </c:extLst>
            </c:dLbl>
            <c:dLbl>
              <c:idx val="15"/>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812-45F8-B001-81D22E840148}"/>
                </c:ext>
              </c:extLst>
            </c:dLbl>
            <c:dLbl>
              <c:idx val="27"/>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3812-45F8-B001-81D22E840148}"/>
                </c:ext>
              </c:extLst>
            </c:dLbl>
            <c:dLbl>
              <c:idx val="39"/>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3812-45F8-B001-81D22E840148}"/>
                </c:ext>
              </c:extLst>
            </c:dLbl>
            <c:dLbl>
              <c:idx val="51"/>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3812-45F8-B001-81D22E840148}"/>
                </c:ext>
              </c:extLst>
            </c:dLbl>
            <c:dLbl>
              <c:idx val="63"/>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3812-45F8-B001-81D22E840148}"/>
                </c:ext>
              </c:extLst>
            </c:dLbl>
            <c:dLbl>
              <c:idx val="75"/>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3812-45F8-B001-81D22E84014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'F57-58'!$A$7:$B$82</c:f>
              <c:multiLvlStrCache>
                <c:ptCount val="7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lvl>
                <c:lvl>
                  <c:pt idx="0">
                    <c:v>2017</c:v>
                  </c:pt>
                  <c:pt idx="12">
                    <c:v>2018</c:v>
                  </c:pt>
                  <c:pt idx="24">
                    <c:v>2019</c:v>
                  </c:pt>
                  <c:pt idx="36">
                    <c:v>2020</c:v>
                  </c:pt>
                  <c:pt idx="48">
                    <c:v>2021</c:v>
                  </c:pt>
                  <c:pt idx="60">
                    <c:v>2022</c:v>
                  </c:pt>
                  <c:pt idx="72">
                    <c:v>2023</c:v>
                  </c:pt>
                </c:lvl>
              </c:multiLvlStrCache>
            </c:multiLvlStrRef>
          </c:cat>
          <c:val>
            <c:numRef>
              <c:f>'F57-58'!$E$7:$E$82</c:f>
              <c:numCache>
                <c:formatCode>0.00</c:formatCode>
                <c:ptCount val="76"/>
                <c:pt idx="0">
                  <c:v>18.304750999844799</c:v>
                </c:pt>
                <c:pt idx="1">
                  <c:v>18.292751290365601</c:v>
                </c:pt>
                <c:pt idx="2">
                  <c:v>18.2049051372082</c:v>
                </c:pt>
                <c:pt idx="3">
                  <c:v>18.1811923048406</c:v>
                </c:pt>
                <c:pt idx="4">
                  <c:v>18.108295383600399</c:v>
                </c:pt>
                <c:pt idx="5">
                  <c:v>17.9783785441807</c:v>
                </c:pt>
                <c:pt idx="6">
                  <c:v>17.8771113713502</c:v>
                </c:pt>
                <c:pt idx="7">
                  <c:v>17.9545830945797</c:v>
                </c:pt>
                <c:pt idx="8">
                  <c:v>18.2042669066836</c:v>
                </c:pt>
                <c:pt idx="9">
                  <c:v>18.295529773988399</c:v>
                </c:pt>
                <c:pt idx="10">
                  <c:v>18.396479799622</c:v>
                </c:pt>
                <c:pt idx="11">
                  <c:v>18.523943589996499</c:v>
                </c:pt>
                <c:pt idx="12">
                  <c:v>19.024288658666499</c:v>
                </c:pt>
                <c:pt idx="13">
                  <c:v>19.672678653362599</c:v>
                </c:pt>
                <c:pt idx="14">
                  <c:v>19.833617385576499</c:v>
                </c:pt>
                <c:pt idx="15">
                  <c:v>19.888948705648801</c:v>
                </c:pt>
                <c:pt idx="16">
                  <c:v>20.096047236078999</c:v>
                </c:pt>
                <c:pt idx="17">
                  <c:v>20.387638871360501</c:v>
                </c:pt>
                <c:pt idx="18">
                  <c:v>20.651965053037301</c:v>
                </c:pt>
                <c:pt idx="19">
                  <c:v>21.002538750951</c:v>
                </c:pt>
                <c:pt idx="20">
                  <c:v>21.2367617556413</c:v>
                </c:pt>
                <c:pt idx="21">
                  <c:v>21.483532211701601</c:v>
                </c:pt>
                <c:pt idx="22">
                  <c:v>21.518779872235601</c:v>
                </c:pt>
                <c:pt idx="23">
                  <c:v>21.284876922345301</c:v>
                </c:pt>
                <c:pt idx="24">
                  <c:v>21.106521638174598</c:v>
                </c:pt>
                <c:pt idx="25">
                  <c:v>21.224040062011198</c:v>
                </c:pt>
                <c:pt idx="26">
                  <c:v>21.643084682984501</c:v>
                </c:pt>
                <c:pt idx="27">
                  <c:v>21.744275061458499</c:v>
                </c:pt>
                <c:pt idx="28">
                  <c:v>21.766378688694498</c:v>
                </c:pt>
                <c:pt idx="29">
                  <c:v>21.750355039393</c:v>
                </c:pt>
                <c:pt idx="30">
                  <c:v>21.764494735663401</c:v>
                </c:pt>
                <c:pt idx="31">
                  <c:v>21.747309264843199</c:v>
                </c:pt>
                <c:pt idx="32">
                  <c:v>21.753996962319899</c:v>
                </c:pt>
                <c:pt idx="33">
                  <c:v>21.745397300140802</c:v>
                </c:pt>
                <c:pt idx="34">
                  <c:v>21.709391924084802</c:v>
                </c:pt>
                <c:pt idx="35">
                  <c:v>21.760670042574901</c:v>
                </c:pt>
                <c:pt idx="36">
                  <c:v>21.810516789534901</c:v>
                </c:pt>
                <c:pt idx="37">
                  <c:v>21.5328682302756</c:v>
                </c:pt>
                <c:pt idx="38">
                  <c:v>20.1297724134579</c:v>
                </c:pt>
                <c:pt idx="39">
                  <c:v>17.277065919848901</c:v>
                </c:pt>
                <c:pt idx="40">
                  <c:v>17.7779940960842</c:v>
                </c:pt>
                <c:pt idx="41">
                  <c:v>18.849194387029701</c:v>
                </c:pt>
                <c:pt idx="42">
                  <c:v>19.738074946522701</c:v>
                </c:pt>
                <c:pt idx="43">
                  <c:v>19.716997644168</c:v>
                </c:pt>
                <c:pt idx="44">
                  <c:v>19.605653190373101</c:v>
                </c:pt>
                <c:pt idx="45">
                  <c:v>19.4893057076745</c:v>
                </c:pt>
                <c:pt idx="46">
                  <c:v>18.873631726388201</c:v>
                </c:pt>
                <c:pt idx="47">
                  <c:v>18.971048182646999</c:v>
                </c:pt>
                <c:pt idx="48">
                  <c:v>19.868269186177798</c:v>
                </c:pt>
                <c:pt idx="49">
                  <c:v>20.835731190400399</c:v>
                </c:pt>
                <c:pt idx="50">
                  <c:v>22.180721321458801</c:v>
                </c:pt>
                <c:pt idx="51">
                  <c:v>22.389114890420402</c:v>
                </c:pt>
                <c:pt idx="52">
                  <c:v>22.517753399569699</c:v>
                </c:pt>
                <c:pt idx="53">
                  <c:v>22.581968000779</c:v>
                </c:pt>
                <c:pt idx="54">
                  <c:v>22.627222408865599</c:v>
                </c:pt>
                <c:pt idx="55">
                  <c:v>22.668046314627201</c:v>
                </c:pt>
                <c:pt idx="56">
                  <c:v>22.675699580471299</c:v>
                </c:pt>
                <c:pt idx="57">
                  <c:v>22.677796853980698</c:v>
                </c:pt>
                <c:pt idx="58">
                  <c:v>22.702372154442902</c:v>
                </c:pt>
                <c:pt idx="59">
                  <c:v>22.9300141945325</c:v>
                </c:pt>
                <c:pt idx="60">
                  <c:v>23.296161951496501</c:v>
                </c:pt>
                <c:pt idx="61">
                  <c:v>23.4826262150575</c:v>
                </c:pt>
                <c:pt idx="62">
                  <c:v>23.876881610192001</c:v>
                </c:pt>
                <c:pt idx="63">
                  <c:v>24.141919061300499</c:v>
                </c:pt>
                <c:pt idx="64">
                  <c:v>24.4385241312958</c:v>
                </c:pt>
                <c:pt idx="65">
                  <c:v>24.673575539488901</c:v>
                </c:pt>
                <c:pt idx="66">
                  <c:v>24.653310314900502</c:v>
                </c:pt>
                <c:pt idx="67">
                  <c:v>24.694919253942999</c:v>
                </c:pt>
                <c:pt idx="68">
                  <c:v>24.6451019147556</c:v>
                </c:pt>
                <c:pt idx="69">
                  <c:v>24.772159744600099</c:v>
                </c:pt>
                <c:pt idx="70">
                  <c:v>24.871984842716099</c:v>
                </c:pt>
                <c:pt idx="71">
                  <c:v>24.6590477945199</c:v>
                </c:pt>
                <c:pt idx="72">
                  <c:v>24.7967008395776</c:v>
                </c:pt>
                <c:pt idx="73">
                  <c:v>24.806252517085198</c:v>
                </c:pt>
                <c:pt idx="74">
                  <c:v>24.974513483792599</c:v>
                </c:pt>
                <c:pt idx="75">
                  <c:v>25.007489586930198</c:v>
                </c:pt>
              </c:numCache>
            </c:numRef>
          </c:val>
          <c:smooth val="0"/>
          <c:extLst>
            <c:ext xmlns:c16="http://schemas.microsoft.com/office/drawing/2014/chart" uri="{C3380CC4-5D6E-409C-BE32-E72D297353CC}">
              <c16:uniqueId val="{0000003F-3812-45F8-B001-81D22E840148}"/>
            </c:ext>
          </c:extLst>
        </c:ser>
        <c:ser>
          <c:idx val="1"/>
          <c:order val="1"/>
          <c:tx>
            <c:v>Nacional</c:v>
          </c:tx>
          <c:spPr>
            <a:ln w="31750">
              <a:solidFill>
                <a:srgbClr val="FFC000"/>
              </a:solidFill>
            </a:ln>
          </c:spPr>
          <c:marker>
            <c:symbol val="none"/>
          </c:marker>
          <c:dPt>
            <c:idx val="0"/>
            <c:bubble3D val="0"/>
            <c:extLst>
              <c:ext xmlns:c16="http://schemas.microsoft.com/office/drawing/2014/chart" uri="{C3380CC4-5D6E-409C-BE32-E72D297353CC}">
                <c16:uniqueId val="{00000040-3812-45F8-B001-81D22E840148}"/>
              </c:ext>
            </c:extLst>
          </c:dPt>
          <c:dPt>
            <c:idx val="1"/>
            <c:bubble3D val="0"/>
            <c:extLst>
              <c:ext xmlns:c16="http://schemas.microsoft.com/office/drawing/2014/chart" uri="{C3380CC4-5D6E-409C-BE32-E72D297353CC}">
                <c16:uniqueId val="{00000041-3812-45F8-B001-81D22E840148}"/>
              </c:ext>
            </c:extLst>
          </c:dPt>
          <c:dPt>
            <c:idx val="2"/>
            <c:bubble3D val="0"/>
            <c:extLst>
              <c:ext xmlns:c16="http://schemas.microsoft.com/office/drawing/2014/chart" uri="{C3380CC4-5D6E-409C-BE32-E72D297353CC}">
                <c16:uniqueId val="{00000042-3812-45F8-B001-81D22E840148}"/>
              </c:ext>
            </c:extLst>
          </c:dPt>
          <c:dPt>
            <c:idx val="3"/>
            <c:bubble3D val="0"/>
            <c:extLst>
              <c:ext xmlns:c16="http://schemas.microsoft.com/office/drawing/2014/chart" uri="{C3380CC4-5D6E-409C-BE32-E72D297353CC}">
                <c16:uniqueId val="{00000043-3812-45F8-B001-81D22E840148}"/>
              </c:ext>
            </c:extLst>
          </c:dPt>
          <c:dPt>
            <c:idx val="4"/>
            <c:bubble3D val="0"/>
            <c:extLst>
              <c:ext xmlns:c16="http://schemas.microsoft.com/office/drawing/2014/chart" uri="{C3380CC4-5D6E-409C-BE32-E72D297353CC}">
                <c16:uniqueId val="{00000044-3812-45F8-B001-81D22E840148}"/>
              </c:ext>
            </c:extLst>
          </c:dPt>
          <c:dPt>
            <c:idx val="5"/>
            <c:bubble3D val="0"/>
            <c:extLst>
              <c:ext xmlns:c16="http://schemas.microsoft.com/office/drawing/2014/chart" uri="{C3380CC4-5D6E-409C-BE32-E72D297353CC}">
                <c16:uniqueId val="{00000045-3812-45F8-B001-81D22E840148}"/>
              </c:ext>
            </c:extLst>
          </c:dPt>
          <c:dPt>
            <c:idx val="6"/>
            <c:bubble3D val="0"/>
            <c:extLst>
              <c:ext xmlns:c16="http://schemas.microsoft.com/office/drawing/2014/chart" uri="{C3380CC4-5D6E-409C-BE32-E72D297353CC}">
                <c16:uniqueId val="{00000046-3812-45F8-B001-81D22E840148}"/>
              </c:ext>
            </c:extLst>
          </c:dPt>
          <c:dPt>
            <c:idx val="7"/>
            <c:bubble3D val="0"/>
            <c:extLst>
              <c:ext xmlns:c16="http://schemas.microsoft.com/office/drawing/2014/chart" uri="{C3380CC4-5D6E-409C-BE32-E72D297353CC}">
                <c16:uniqueId val="{00000047-3812-45F8-B001-81D22E840148}"/>
              </c:ext>
            </c:extLst>
          </c:dPt>
          <c:dPt>
            <c:idx val="8"/>
            <c:bubble3D val="0"/>
            <c:extLst>
              <c:ext xmlns:c16="http://schemas.microsoft.com/office/drawing/2014/chart" uri="{C3380CC4-5D6E-409C-BE32-E72D297353CC}">
                <c16:uniqueId val="{00000048-3812-45F8-B001-81D22E840148}"/>
              </c:ext>
            </c:extLst>
          </c:dPt>
          <c:dPt>
            <c:idx val="9"/>
            <c:bubble3D val="0"/>
            <c:extLst>
              <c:ext xmlns:c16="http://schemas.microsoft.com/office/drawing/2014/chart" uri="{C3380CC4-5D6E-409C-BE32-E72D297353CC}">
                <c16:uniqueId val="{00000049-3812-45F8-B001-81D22E840148}"/>
              </c:ext>
            </c:extLst>
          </c:dPt>
          <c:dPt>
            <c:idx val="10"/>
            <c:bubble3D val="0"/>
            <c:extLst>
              <c:ext xmlns:c16="http://schemas.microsoft.com/office/drawing/2014/chart" uri="{C3380CC4-5D6E-409C-BE32-E72D297353CC}">
                <c16:uniqueId val="{0000004A-3812-45F8-B001-81D22E840148}"/>
              </c:ext>
            </c:extLst>
          </c:dPt>
          <c:dPt>
            <c:idx val="11"/>
            <c:bubble3D val="0"/>
            <c:extLst>
              <c:ext xmlns:c16="http://schemas.microsoft.com/office/drawing/2014/chart" uri="{C3380CC4-5D6E-409C-BE32-E72D297353CC}">
                <c16:uniqueId val="{0000004B-3812-45F8-B001-81D22E840148}"/>
              </c:ext>
            </c:extLst>
          </c:dPt>
          <c:dPt>
            <c:idx val="12"/>
            <c:bubble3D val="0"/>
            <c:extLst>
              <c:ext xmlns:c16="http://schemas.microsoft.com/office/drawing/2014/chart" uri="{C3380CC4-5D6E-409C-BE32-E72D297353CC}">
                <c16:uniqueId val="{0000004C-3812-45F8-B001-81D22E840148}"/>
              </c:ext>
            </c:extLst>
          </c:dPt>
          <c:dPt>
            <c:idx val="13"/>
            <c:bubble3D val="0"/>
            <c:extLst>
              <c:ext xmlns:c16="http://schemas.microsoft.com/office/drawing/2014/chart" uri="{C3380CC4-5D6E-409C-BE32-E72D297353CC}">
                <c16:uniqueId val="{0000004D-3812-45F8-B001-81D22E840148}"/>
              </c:ext>
            </c:extLst>
          </c:dPt>
          <c:dPt>
            <c:idx val="14"/>
            <c:bubble3D val="0"/>
            <c:extLst>
              <c:ext xmlns:c16="http://schemas.microsoft.com/office/drawing/2014/chart" uri="{C3380CC4-5D6E-409C-BE32-E72D297353CC}">
                <c16:uniqueId val="{0000004E-3812-45F8-B001-81D22E840148}"/>
              </c:ext>
            </c:extLst>
          </c:dPt>
          <c:dPt>
            <c:idx val="15"/>
            <c:bubble3D val="0"/>
            <c:extLst>
              <c:ext xmlns:c16="http://schemas.microsoft.com/office/drawing/2014/chart" uri="{C3380CC4-5D6E-409C-BE32-E72D297353CC}">
                <c16:uniqueId val="{0000004F-3812-45F8-B001-81D22E840148}"/>
              </c:ext>
            </c:extLst>
          </c:dPt>
          <c:dPt>
            <c:idx val="16"/>
            <c:bubble3D val="0"/>
            <c:extLst>
              <c:ext xmlns:c16="http://schemas.microsoft.com/office/drawing/2014/chart" uri="{C3380CC4-5D6E-409C-BE32-E72D297353CC}">
                <c16:uniqueId val="{00000050-3812-45F8-B001-81D22E840148}"/>
              </c:ext>
            </c:extLst>
          </c:dPt>
          <c:dPt>
            <c:idx val="17"/>
            <c:bubble3D val="0"/>
            <c:extLst>
              <c:ext xmlns:c16="http://schemas.microsoft.com/office/drawing/2014/chart" uri="{C3380CC4-5D6E-409C-BE32-E72D297353CC}">
                <c16:uniqueId val="{00000051-3812-45F8-B001-81D22E840148}"/>
              </c:ext>
            </c:extLst>
          </c:dPt>
          <c:dPt>
            <c:idx val="18"/>
            <c:bubble3D val="0"/>
            <c:extLst>
              <c:ext xmlns:c16="http://schemas.microsoft.com/office/drawing/2014/chart" uri="{C3380CC4-5D6E-409C-BE32-E72D297353CC}">
                <c16:uniqueId val="{00000052-3812-45F8-B001-81D22E840148}"/>
              </c:ext>
            </c:extLst>
          </c:dPt>
          <c:dPt>
            <c:idx val="19"/>
            <c:bubble3D val="0"/>
            <c:extLst>
              <c:ext xmlns:c16="http://schemas.microsoft.com/office/drawing/2014/chart" uri="{C3380CC4-5D6E-409C-BE32-E72D297353CC}">
                <c16:uniqueId val="{00000053-3812-45F8-B001-81D22E840148}"/>
              </c:ext>
            </c:extLst>
          </c:dPt>
          <c:dPt>
            <c:idx val="20"/>
            <c:bubble3D val="0"/>
            <c:extLst>
              <c:ext xmlns:c16="http://schemas.microsoft.com/office/drawing/2014/chart" uri="{C3380CC4-5D6E-409C-BE32-E72D297353CC}">
                <c16:uniqueId val="{00000054-3812-45F8-B001-81D22E840148}"/>
              </c:ext>
            </c:extLst>
          </c:dPt>
          <c:dPt>
            <c:idx val="21"/>
            <c:bubble3D val="0"/>
            <c:extLst>
              <c:ext xmlns:c16="http://schemas.microsoft.com/office/drawing/2014/chart" uri="{C3380CC4-5D6E-409C-BE32-E72D297353CC}">
                <c16:uniqueId val="{00000055-3812-45F8-B001-81D22E840148}"/>
              </c:ext>
            </c:extLst>
          </c:dPt>
          <c:dPt>
            <c:idx val="22"/>
            <c:bubble3D val="0"/>
            <c:extLst>
              <c:ext xmlns:c16="http://schemas.microsoft.com/office/drawing/2014/chart" uri="{C3380CC4-5D6E-409C-BE32-E72D297353CC}">
                <c16:uniqueId val="{00000056-3812-45F8-B001-81D22E840148}"/>
              </c:ext>
            </c:extLst>
          </c:dPt>
          <c:dPt>
            <c:idx val="23"/>
            <c:bubble3D val="0"/>
            <c:extLst>
              <c:ext xmlns:c16="http://schemas.microsoft.com/office/drawing/2014/chart" uri="{C3380CC4-5D6E-409C-BE32-E72D297353CC}">
                <c16:uniqueId val="{00000057-3812-45F8-B001-81D22E840148}"/>
              </c:ext>
            </c:extLst>
          </c:dPt>
          <c:dPt>
            <c:idx val="24"/>
            <c:bubble3D val="0"/>
            <c:extLst>
              <c:ext xmlns:c16="http://schemas.microsoft.com/office/drawing/2014/chart" uri="{C3380CC4-5D6E-409C-BE32-E72D297353CC}">
                <c16:uniqueId val="{00000058-3812-45F8-B001-81D22E840148}"/>
              </c:ext>
            </c:extLst>
          </c:dPt>
          <c:dPt>
            <c:idx val="25"/>
            <c:bubble3D val="0"/>
            <c:extLst>
              <c:ext xmlns:c16="http://schemas.microsoft.com/office/drawing/2014/chart" uri="{C3380CC4-5D6E-409C-BE32-E72D297353CC}">
                <c16:uniqueId val="{00000059-3812-45F8-B001-81D22E840148}"/>
              </c:ext>
            </c:extLst>
          </c:dPt>
          <c:dPt>
            <c:idx val="26"/>
            <c:bubble3D val="0"/>
            <c:extLst>
              <c:ext xmlns:c16="http://schemas.microsoft.com/office/drawing/2014/chart" uri="{C3380CC4-5D6E-409C-BE32-E72D297353CC}">
                <c16:uniqueId val="{0000005A-3812-45F8-B001-81D22E840148}"/>
              </c:ext>
            </c:extLst>
          </c:dPt>
          <c:dPt>
            <c:idx val="27"/>
            <c:bubble3D val="0"/>
            <c:extLst>
              <c:ext xmlns:c16="http://schemas.microsoft.com/office/drawing/2014/chart" uri="{C3380CC4-5D6E-409C-BE32-E72D297353CC}">
                <c16:uniqueId val="{0000005B-3812-45F8-B001-81D22E840148}"/>
              </c:ext>
            </c:extLst>
          </c:dPt>
          <c:dPt>
            <c:idx val="28"/>
            <c:bubble3D val="0"/>
            <c:extLst>
              <c:ext xmlns:c16="http://schemas.microsoft.com/office/drawing/2014/chart" uri="{C3380CC4-5D6E-409C-BE32-E72D297353CC}">
                <c16:uniqueId val="{0000005C-3812-45F8-B001-81D22E840148}"/>
              </c:ext>
            </c:extLst>
          </c:dPt>
          <c:dPt>
            <c:idx val="29"/>
            <c:bubble3D val="0"/>
            <c:extLst>
              <c:ext xmlns:c16="http://schemas.microsoft.com/office/drawing/2014/chart" uri="{C3380CC4-5D6E-409C-BE32-E72D297353CC}">
                <c16:uniqueId val="{0000005D-3812-45F8-B001-81D22E840148}"/>
              </c:ext>
            </c:extLst>
          </c:dPt>
          <c:dPt>
            <c:idx val="30"/>
            <c:bubble3D val="0"/>
            <c:extLst>
              <c:ext xmlns:c16="http://schemas.microsoft.com/office/drawing/2014/chart" uri="{C3380CC4-5D6E-409C-BE32-E72D297353CC}">
                <c16:uniqueId val="{0000005E-3812-45F8-B001-81D22E840148}"/>
              </c:ext>
            </c:extLst>
          </c:dPt>
          <c:dPt>
            <c:idx val="31"/>
            <c:bubble3D val="0"/>
            <c:extLst>
              <c:ext xmlns:c16="http://schemas.microsoft.com/office/drawing/2014/chart" uri="{C3380CC4-5D6E-409C-BE32-E72D297353CC}">
                <c16:uniqueId val="{0000005F-3812-45F8-B001-81D22E840148}"/>
              </c:ext>
            </c:extLst>
          </c:dPt>
          <c:dPt>
            <c:idx val="32"/>
            <c:bubble3D val="0"/>
            <c:extLst>
              <c:ext xmlns:c16="http://schemas.microsoft.com/office/drawing/2014/chart" uri="{C3380CC4-5D6E-409C-BE32-E72D297353CC}">
                <c16:uniqueId val="{00000060-3812-45F8-B001-81D22E840148}"/>
              </c:ext>
            </c:extLst>
          </c:dPt>
          <c:dPt>
            <c:idx val="33"/>
            <c:bubble3D val="0"/>
            <c:extLst>
              <c:ext xmlns:c16="http://schemas.microsoft.com/office/drawing/2014/chart" uri="{C3380CC4-5D6E-409C-BE32-E72D297353CC}">
                <c16:uniqueId val="{00000061-3812-45F8-B001-81D22E840148}"/>
              </c:ext>
            </c:extLst>
          </c:dPt>
          <c:dPt>
            <c:idx val="34"/>
            <c:bubble3D val="0"/>
            <c:extLst>
              <c:ext xmlns:c16="http://schemas.microsoft.com/office/drawing/2014/chart" uri="{C3380CC4-5D6E-409C-BE32-E72D297353CC}">
                <c16:uniqueId val="{00000062-3812-45F8-B001-81D22E840148}"/>
              </c:ext>
            </c:extLst>
          </c:dPt>
          <c:dPt>
            <c:idx val="35"/>
            <c:bubble3D val="0"/>
            <c:extLst>
              <c:ext xmlns:c16="http://schemas.microsoft.com/office/drawing/2014/chart" uri="{C3380CC4-5D6E-409C-BE32-E72D297353CC}">
                <c16:uniqueId val="{00000063-3812-45F8-B001-81D22E840148}"/>
              </c:ext>
            </c:extLst>
          </c:dPt>
          <c:dPt>
            <c:idx val="36"/>
            <c:bubble3D val="0"/>
            <c:extLst>
              <c:ext xmlns:c16="http://schemas.microsoft.com/office/drawing/2014/chart" uri="{C3380CC4-5D6E-409C-BE32-E72D297353CC}">
                <c16:uniqueId val="{00000064-3812-45F8-B001-81D22E840148}"/>
              </c:ext>
            </c:extLst>
          </c:dPt>
          <c:dPt>
            <c:idx val="37"/>
            <c:bubble3D val="0"/>
            <c:extLst>
              <c:ext xmlns:c16="http://schemas.microsoft.com/office/drawing/2014/chart" uri="{C3380CC4-5D6E-409C-BE32-E72D297353CC}">
                <c16:uniqueId val="{00000065-3812-45F8-B001-81D22E840148}"/>
              </c:ext>
            </c:extLst>
          </c:dPt>
          <c:dPt>
            <c:idx val="38"/>
            <c:bubble3D val="0"/>
            <c:extLst>
              <c:ext xmlns:c16="http://schemas.microsoft.com/office/drawing/2014/chart" uri="{C3380CC4-5D6E-409C-BE32-E72D297353CC}">
                <c16:uniqueId val="{00000066-3812-45F8-B001-81D22E840148}"/>
              </c:ext>
            </c:extLst>
          </c:dPt>
          <c:dPt>
            <c:idx val="39"/>
            <c:bubble3D val="0"/>
            <c:extLst>
              <c:ext xmlns:c16="http://schemas.microsoft.com/office/drawing/2014/chart" uri="{C3380CC4-5D6E-409C-BE32-E72D297353CC}">
                <c16:uniqueId val="{00000067-3812-45F8-B001-81D22E840148}"/>
              </c:ext>
            </c:extLst>
          </c:dPt>
          <c:dPt>
            <c:idx val="40"/>
            <c:bubble3D val="0"/>
            <c:extLst>
              <c:ext xmlns:c16="http://schemas.microsoft.com/office/drawing/2014/chart" uri="{C3380CC4-5D6E-409C-BE32-E72D297353CC}">
                <c16:uniqueId val="{00000068-3812-45F8-B001-81D22E840148}"/>
              </c:ext>
            </c:extLst>
          </c:dPt>
          <c:dPt>
            <c:idx val="41"/>
            <c:bubble3D val="0"/>
            <c:extLst>
              <c:ext xmlns:c16="http://schemas.microsoft.com/office/drawing/2014/chart" uri="{C3380CC4-5D6E-409C-BE32-E72D297353CC}">
                <c16:uniqueId val="{00000069-3812-45F8-B001-81D22E840148}"/>
              </c:ext>
            </c:extLst>
          </c:dPt>
          <c:dPt>
            <c:idx val="42"/>
            <c:bubble3D val="0"/>
            <c:extLst>
              <c:ext xmlns:c16="http://schemas.microsoft.com/office/drawing/2014/chart" uri="{C3380CC4-5D6E-409C-BE32-E72D297353CC}">
                <c16:uniqueId val="{0000006A-3812-45F8-B001-81D22E840148}"/>
              </c:ext>
            </c:extLst>
          </c:dPt>
          <c:dPt>
            <c:idx val="43"/>
            <c:bubble3D val="0"/>
            <c:extLst>
              <c:ext xmlns:c16="http://schemas.microsoft.com/office/drawing/2014/chart" uri="{C3380CC4-5D6E-409C-BE32-E72D297353CC}">
                <c16:uniqueId val="{0000006B-3812-45F8-B001-81D22E840148}"/>
              </c:ext>
            </c:extLst>
          </c:dPt>
          <c:dPt>
            <c:idx val="44"/>
            <c:bubble3D val="0"/>
            <c:extLst>
              <c:ext xmlns:c16="http://schemas.microsoft.com/office/drawing/2014/chart" uri="{C3380CC4-5D6E-409C-BE32-E72D297353CC}">
                <c16:uniqueId val="{0000006C-3812-45F8-B001-81D22E840148}"/>
              </c:ext>
            </c:extLst>
          </c:dPt>
          <c:dPt>
            <c:idx val="45"/>
            <c:bubble3D val="0"/>
            <c:extLst>
              <c:ext xmlns:c16="http://schemas.microsoft.com/office/drawing/2014/chart" uri="{C3380CC4-5D6E-409C-BE32-E72D297353CC}">
                <c16:uniqueId val="{0000006D-3812-45F8-B001-81D22E840148}"/>
              </c:ext>
            </c:extLst>
          </c:dPt>
          <c:dPt>
            <c:idx val="46"/>
            <c:bubble3D val="0"/>
            <c:extLst>
              <c:ext xmlns:c16="http://schemas.microsoft.com/office/drawing/2014/chart" uri="{C3380CC4-5D6E-409C-BE32-E72D297353CC}">
                <c16:uniqueId val="{0000006E-3812-45F8-B001-81D22E840148}"/>
              </c:ext>
            </c:extLst>
          </c:dPt>
          <c:dPt>
            <c:idx val="47"/>
            <c:bubble3D val="0"/>
            <c:extLst>
              <c:ext xmlns:c16="http://schemas.microsoft.com/office/drawing/2014/chart" uri="{C3380CC4-5D6E-409C-BE32-E72D297353CC}">
                <c16:uniqueId val="{0000006F-3812-45F8-B001-81D22E840148}"/>
              </c:ext>
            </c:extLst>
          </c:dPt>
          <c:dPt>
            <c:idx val="48"/>
            <c:bubble3D val="0"/>
            <c:extLst>
              <c:ext xmlns:c16="http://schemas.microsoft.com/office/drawing/2014/chart" uri="{C3380CC4-5D6E-409C-BE32-E72D297353CC}">
                <c16:uniqueId val="{00000070-3812-45F8-B001-81D22E840148}"/>
              </c:ext>
            </c:extLst>
          </c:dPt>
          <c:dPt>
            <c:idx val="49"/>
            <c:bubble3D val="0"/>
            <c:extLst>
              <c:ext xmlns:c16="http://schemas.microsoft.com/office/drawing/2014/chart" uri="{C3380CC4-5D6E-409C-BE32-E72D297353CC}">
                <c16:uniqueId val="{00000071-3812-45F8-B001-81D22E840148}"/>
              </c:ext>
            </c:extLst>
          </c:dPt>
          <c:dPt>
            <c:idx val="50"/>
            <c:bubble3D val="0"/>
            <c:extLst>
              <c:ext xmlns:c16="http://schemas.microsoft.com/office/drawing/2014/chart" uri="{C3380CC4-5D6E-409C-BE32-E72D297353CC}">
                <c16:uniqueId val="{00000072-3812-45F8-B001-81D22E840148}"/>
              </c:ext>
            </c:extLst>
          </c:dPt>
          <c:dPt>
            <c:idx val="51"/>
            <c:bubble3D val="0"/>
            <c:extLst>
              <c:ext xmlns:c16="http://schemas.microsoft.com/office/drawing/2014/chart" uri="{C3380CC4-5D6E-409C-BE32-E72D297353CC}">
                <c16:uniqueId val="{00000073-3812-45F8-B001-81D22E840148}"/>
              </c:ext>
            </c:extLst>
          </c:dPt>
          <c:dPt>
            <c:idx val="52"/>
            <c:bubble3D val="0"/>
            <c:extLst>
              <c:ext xmlns:c16="http://schemas.microsoft.com/office/drawing/2014/chart" uri="{C3380CC4-5D6E-409C-BE32-E72D297353CC}">
                <c16:uniqueId val="{00000074-3812-45F8-B001-81D22E840148}"/>
              </c:ext>
            </c:extLst>
          </c:dPt>
          <c:dPt>
            <c:idx val="53"/>
            <c:bubble3D val="0"/>
            <c:extLst>
              <c:ext xmlns:c16="http://schemas.microsoft.com/office/drawing/2014/chart" uri="{C3380CC4-5D6E-409C-BE32-E72D297353CC}">
                <c16:uniqueId val="{00000075-3812-45F8-B001-81D22E840148}"/>
              </c:ext>
            </c:extLst>
          </c:dPt>
          <c:dPt>
            <c:idx val="54"/>
            <c:bubble3D val="0"/>
            <c:extLst>
              <c:ext xmlns:c16="http://schemas.microsoft.com/office/drawing/2014/chart" uri="{C3380CC4-5D6E-409C-BE32-E72D297353CC}">
                <c16:uniqueId val="{00000076-3812-45F8-B001-81D22E840148}"/>
              </c:ext>
            </c:extLst>
          </c:dPt>
          <c:dPt>
            <c:idx val="55"/>
            <c:bubble3D val="0"/>
            <c:extLst>
              <c:ext xmlns:c16="http://schemas.microsoft.com/office/drawing/2014/chart" uri="{C3380CC4-5D6E-409C-BE32-E72D297353CC}">
                <c16:uniqueId val="{00000077-3812-45F8-B001-81D22E840148}"/>
              </c:ext>
            </c:extLst>
          </c:dPt>
          <c:dPt>
            <c:idx val="56"/>
            <c:bubble3D val="0"/>
            <c:extLst>
              <c:ext xmlns:c16="http://schemas.microsoft.com/office/drawing/2014/chart" uri="{C3380CC4-5D6E-409C-BE32-E72D297353CC}">
                <c16:uniqueId val="{00000078-3812-45F8-B001-81D22E840148}"/>
              </c:ext>
            </c:extLst>
          </c:dPt>
          <c:dPt>
            <c:idx val="59"/>
            <c:bubble3D val="0"/>
            <c:extLst>
              <c:ext xmlns:c16="http://schemas.microsoft.com/office/drawing/2014/chart" uri="{C3380CC4-5D6E-409C-BE32-E72D297353CC}">
                <c16:uniqueId val="{00000079-3812-45F8-B001-81D22E840148}"/>
              </c:ext>
            </c:extLst>
          </c:dPt>
          <c:dPt>
            <c:idx val="60"/>
            <c:bubble3D val="0"/>
            <c:extLst>
              <c:ext xmlns:c16="http://schemas.microsoft.com/office/drawing/2014/chart" uri="{C3380CC4-5D6E-409C-BE32-E72D297353CC}">
                <c16:uniqueId val="{0000007A-3812-45F8-B001-81D22E840148}"/>
              </c:ext>
            </c:extLst>
          </c:dPt>
          <c:dPt>
            <c:idx val="63"/>
            <c:bubble3D val="0"/>
            <c:extLst>
              <c:ext xmlns:c16="http://schemas.microsoft.com/office/drawing/2014/chart" uri="{C3380CC4-5D6E-409C-BE32-E72D297353CC}">
                <c16:uniqueId val="{0000007B-3812-45F8-B001-81D22E840148}"/>
              </c:ext>
            </c:extLst>
          </c:dPt>
          <c:dPt>
            <c:idx val="71"/>
            <c:bubble3D val="0"/>
            <c:extLst>
              <c:ext xmlns:c16="http://schemas.microsoft.com/office/drawing/2014/chart" uri="{C3380CC4-5D6E-409C-BE32-E72D297353CC}">
                <c16:uniqueId val="{0000007C-3812-45F8-B001-81D22E840148}"/>
              </c:ext>
            </c:extLst>
          </c:dPt>
          <c:dPt>
            <c:idx val="72"/>
            <c:bubble3D val="0"/>
            <c:extLst>
              <c:ext xmlns:c16="http://schemas.microsoft.com/office/drawing/2014/chart" uri="{C3380CC4-5D6E-409C-BE32-E72D297353CC}">
                <c16:uniqueId val="{0000007D-3812-45F8-B001-81D22E840148}"/>
              </c:ext>
            </c:extLst>
          </c:dPt>
          <c:dPt>
            <c:idx val="75"/>
            <c:bubble3D val="0"/>
            <c:extLst>
              <c:ext xmlns:c16="http://schemas.microsoft.com/office/drawing/2014/chart" uri="{C3380CC4-5D6E-409C-BE32-E72D297353CC}">
                <c16:uniqueId val="{0000007E-3812-45F8-B001-81D22E840148}"/>
              </c:ext>
            </c:extLst>
          </c:dPt>
          <c:dLbls>
            <c:dLbl>
              <c:idx val="3"/>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3812-45F8-B001-81D22E840148}"/>
                </c:ext>
              </c:extLst>
            </c:dLbl>
            <c:dLbl>
              <c:idx val="15"/>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F-3812-45F8-B001-81D22E840148}"/>
                </c:ext>
              </c:extLst>
            </c:dLbl>
            <c:dLbl>
              <c:idx val="27"/>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B-3812-45F8-B001-81D22E840148}"/>
                </c:ext>
              </c:extLst>
            </c:dLbl>
            <c:dLbl>
              <c:idx val="39"/>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7-3812-45F8-B001-81D22E840148}"/>
                </c:ext>
              </c:extLst>
            </c:dLbl>
            <c:dLbl>
              <c:idx val="51"/>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3-3812-45F8-B001-81D22E840148}"/>
                </c:ext>
              </c:extLst>
            </c:dLbl>
            <c:dLbl>
              <c:idx val="63"/>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B-3812-45F8-B001-81D22E840148}"/>
                </c:ext>
              </c:extLst>
            </c:dLbl>
            <c:dLbl>
              <c:idx val="75"/>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3812-45F8-B001-81D22E84014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'F57-58'!$F$7:$F$82</c:f>
              <c:numCache>
                <c:formatCode>0.00</c:formatCode>
                <c:ptCount val="76"/>
                <c:pt idx="0">
                  <c:v>17.8167725639798</c:v>
                </c:pt>
                <c:pt idx="1">
                  <c:v>17.7165134606824</c:v>
                </c:pt>
                <c:pt idx="2">
                  <c:v>17.6380595611068</c:v>
                </c:pt>
                <c:pt idx="3">
                  <c:v>17.601157731083401</c:v>
                </c:pt>
                <c:pt idx="4">
                  <c:v>17.531369362613201</c:v>
                </c:pt>
                <c:pt idx="5">
                  <c:v>17.403503717607499</c:v>
                </c:pt>
                <c:pt idx="6">
                  <c:v>17.3030561538725</c:v>
                </c:pt>
                <c:pt idx="7">
                  <c:v>17.3895679098543</c:v>
                </c:pt>
                <c:pt idx="8">
                  <c:v>17.6390110492795</c:v>
                </c:pt>
                <c:pt idx="9">
                  <c:v>17.7402570952788</c:v>
                </c:pt>
                <c:pt idx="10">
                  <c:v>17.8530751466045</c:v>
                </c:pt>
                <c:pt idx="11">
                  <c:v>17.975312596087701</c:v>
                </c:pt>
                <c:pt idx="12">
                  <c:v>18.457378818045701</c:v>
                </c:pt>
                <c:pt idx="13">
                  <c:v>19.000681143001199</c:v>
                </c:pt>
                <c:pt idx="14">
                  <c:v>19.156907630994901</c:v>
                </c:pt>
                <c:pt idx="15">
                  <c:v>19.232866862971601</c:v>
                </c:pt>
                <c:pt idx="16">
                  <c:v>19.3941031740233</c:v>
                </c:pt>
                <c:pt idx="17">
                  <c:v>19.613708460782501</c:v>
                </c:pt>
                <c:pt idx="18">
                  <c:v>19.966742706737101</c:v>
                </c:pt>
                <c:pt idx="19">
                  <c:v>20.469377318415699</c:v>
                </c:pt>
                <c:pt idx="20">
                  <c:v>20.700351267900899</c:v>
                </c:pt>
                <c:pt idx="21">
                  <c:v>20.940549107522699</c:v>
                </c:pt>
                <c:pt idx="22">
                  <c:v>20.9440410360925</c:v>
                </c:pt>
                <c:pt idx="23">
                  <c:v>20.651064462578798</c:v>
                </c:pt>
                <c:pt idx="24">
                  <c:v>20.199890236574301</c:v>
                </c:pt>
                <c:pt idx="25">
                  <c:v>20.185578709819598</c:v>
                </c:pt>
                <c:pt idx="26">
                  <c:v>20.838610197293299</c:v>
                </c:pt>
                <c:pt idx="27">
                  <c:v>20.941999805617201</c:v>
                </c:pt>
                <c:pt idx="28">
                  <c:v>20.946684539063199</c:v>
                </c:pt>
                <c:pt idx="29">
                  <c:v>20.9520787833364</c:v>
                </c:pt>
                <c:pt idx="30">
                  <c:v>20.966359350314502</c:v>
                </c:pt>
                <c:pt idx="31">
                  <c:v>20.944220147738399</c:v>
                </c:pt>
                <c:pt idx="32">
                  <c:v>20.9440418045859</c:v>
                </c:pt>
                <c:pt idx="33">
                  <c:v>20.892977023114302</c:v>
                </c:pt>
                <c:pt idx="34">
                  <c:v>20.730972049745599</c:v>
                </c:pt>
                <c:pt idx="35">
                  <c:v>20.776717092973499</c:v>
                </c:pt>
                <c:pt idx="36">
                  <c:v>20.827147521872998</c:v>
                </c:pt>
                <c:pt idx="37">
                  <c:v>20.506375511637302</c:v>
                </c:pt>
                <c:pt idx="38">
                  <c:v>19.108611289763399</c:v>
                </c:pt>
                <c:pt idx="39">
                  <c:v>16.444850437266801</c:v>
                </c:pt>
                <c:pt idx="40">
                  <c:v>17.061953767463599</c:v>
                </c:pt>
                <c:pt idx="41">
                  <c:v>18.161831372714001</c:v>
                </c:pt>
                <c:pt idx="42">
                  <c:v>19.076752334181599</c:v>
                </c:pt>
                <c:pt idx="43">
                  <c:v>19.0867437962678</c:v>
                </c:pt>
                <c:pt idx="44">
                  <c:v>19.045064756374501</c:v>
                </c:pt>
                <c:pt idx="45">
                  <c:v>18.928910366778599</c:v>
                </c:pt>
                <c:pt idx="46">
                  <c:v>18.350083498004501</c:v>
                </c:pt>
                <c:pt idx="47">
                  <c:v>18.480435067491499</c:v>
                </c:pt>
                <c:pt idx="48">
                  <c:v>19.437621982825799</c:v>
                </c:pt>
                <c:pt idx="49">
                  <c:v>20.419306871495301</c:v>
                </c:pt>
                <c:pt idx="50">
                  <c:v>21.5910042147887</c:v>
                </c:pt>
                <c:pt idx="51">
                  <c:v>21.883869239609702</c:v>
                </c:pt>
                <c:pt idx="52">
                  <c:v>22.0150561115614</c:v>
                </c:pt>
                <c:pt idx="53">
                  <c:v>22.130901638514601</c:v>
                </c:pt>
                <c:pt idx="54">
                  <c:v>22.208263083998801</c:v>
                </c:pt>
                <c:pt idx="55">
                  <c:v>22.291945764375999</c:v>
                </c:pt>
                <c:pt idx="56">
                  <c:v>22.303797954163802</c:v>
                </c:pt>
                <c:pt idx="57">
                  <c:v>22.3590220572557</c:v>
                </c:pt>
                <c:pt idx="58">
                  <c:v>22.282630557907499</c:v>
                </c:pt>
                <c:pt idx="59">
                  <c:v>22.449079045557198</c:v>
                </c:pt>
                <c:pt idx="60">
                  <c:v>22.740415324896698</c:v>
                </c:pt>
                <c:pt idx="61">
                  <c:v>22.9529956080865</c:v>
                </c:pt>
                <c:pt idx="62">
                  <c:v>23.2468859664551</c:v>
                </c:pt>
                <c:pt idx="63">
                  <c:v>23.424182765872899</c:v>
                </c:pt>
                <c:pt idx="64">
                  <c:v>23.692137257473199</c:v>
                </c:pt>
                <c:pt idx="65">
                  <c:v>23.850340727118098</c:v>
                </c:pt>
                <c:pt idx="66">
                  <c:v>23.883516893704801</c:v>
                </c:pt>
                <c:pt idx="67">
                  <c:v>23.993209929694899</c:v>
                </c:pt>
                <c:pt idx="68">
                  <c:v>23.9748274810343</c:v>
                </c:pt>
                <c:pt idx="69">
                  <c:v>24.1367276902721</c:v>
                </c:pt>
                <c:pt idx="70">
                  <c:v>24.1276350351351</c:v>
                </c:pt>
                <c:pt idx="71">
                  <c:v>23.901407755035301</c:v>
                </c:pt>
                <c:pt idx="72">
                  <c:v>24.033803481285801</c:v>
                </c:pt>
                <c:pt idx="73">
                  <c:v>24.086428378055999</c:v>
                </c:pt>
                <c:pt idx="74">
                  <c:v>24.182469948865101</c:v>
                </c:pt>
                <c:pt idx="75">
                  <c:v>24.2544517043663</c:v>
                </c:pt>
              </c:numCache>
            </c:numRef>
          </c:val>
          <c:smooth val="0"/>
          <c:extLst>
            <c:ext xmlns:c16="http://schemas.microsoft.com/office/drawing/2014/chart" uri="{C3380CC4-5D6E-409C-BE32-E72D297353CC}">
              <c16:uniqueId val="{0000007F-3812-45F8-B001-81D22E840148}"/>
            </c:ext>
          </c:extLst>
        </c:ser>
        <c:dLbls>
          <c:showLegendKey val="0"/>
          <c:showVal val="0"/>
          <c:showCatName val="0"/>
          <c:showSerName val="0"/>
          <c:showPercent val="0"/>
          <c:showBubbleSize val="0"/>
        </c:dLbls>
        <c:smooth val="0"/>
        <c:axId val="183674368"/>
        <c:axId val="183675904"/>
      </c:lineChart>
      <c:catAx>
        <c:axId val="183674368"/>
        <c:scaling>
          <c:orientation val="minMax"/>
        </c:scaling>
        <c:delete val="0"/>
        <c:axPos val="b"/>
        <c:numFmt formatCode="General" sourceLinked="0"/>
        <c:majorTickMark val="none"/>
        <c:minorTickMark val="none"/>
        <c:tickLblPos val="low"/>
        <c:spPr>
          <a:ln/>
        </c:spPr>
        <c:crossAx val="183675904"/>
        <c:crosses val="autoZero"/>
        <c:auto val="1"/>
        <c:lblAlgn val="ctr"/>
        <c:lblOffset val="100"/>
        <c:noMultiLvlLbl val="0"/>
      </c:catAx>
      <c:valAx>
        <c:axId val="183675904"/>
        <c:scaling>
          <c:orientation val="minMax"/>
          <c:max val="27.685436172029299"/>
          <c:min val="16"/>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Jalisco</c:v>
          </c:tx>
          <c:spPr>
            <a:ln w="31750">
              <a:solidFill>
                <a:srgbClr val="595959"/>
              </a:solidFill>
            </a:ln>
          </c:spPr>
          <c:marker>
            <c:symbol val="none"/>
          </c:marker>
          <c:dPt>
            <c:idx val="0"/>
            <c:bubble3D val="0"/>
            <c:extLst>
              <c:ext xmlns:c16="http://schemas.microsoft.com/office/drawing/2014/chart" uri="{C3380CC4-5D6E-409C-BE32-E72D297353CC}">
                <c16:uniqueId val="{00000000-9625-4A3C-9984-E1F8F7885B5D}"/>
              </c:ext>
            </c:extLst>
          </c:dPt>
          <c:dPt>
            <c:idx val="1"/>
            <c:bubble3D val="0"/>
            <c:extLst>
              <c:ext xmlns:c16="http://schemas.microsoft.com/office/drawing/2014/chart" uri="{C3380CC4-5D6E-409C-BE32-E72D297353CC}">
                <c16:uniqueId val="{00000001-9625-4A3C-9984-E1F8F7885B5D}"/>
              </c:ext>
            </c:extLst>
          </c:dPt>
          <c:dPt>
            <c:idx val="2"/>
            <c:bubble3D val="0"/>
            <c:extLst>
              <c:ext xmlns:c16="http://schemas.microsoft.com/office/drawing/2014/chart" uri="{C3380CC4-5D6E-409C-BE32-E72D297353CC}">
                <c16:uniqueId val="{00000002-9625-4A3C-9984-E1F8F7885B5D}"/>
              </c:ext>
            </c:extLst>
          </c:dPt>
          <c:dPt>
            <c:idx val="3"/>
            <c:bubble3D val="0"/>
            <c:extLst>
              <c:ext xmlns:c16="http://schemas.microsoft.com/office/drawing/2014/chart" uri="{C3380CC4-5D6E-409C-BE32-E72D297353CC}">
                <c16:uniqueId val="{00000003-9625-4A3C-9984-E1F8F7885B5D}"/>
              </c:ext>
            </c:extLst>
          </c:dPt>
          <c:dPt>
            <c:idx val="4"/>
            <c:bubble3D val="0"/>
            <c:extLst>
              <c:ext xmlns:c16="http://schemas.microsoft.com/office/drawing/2014/chart" uri="{C3380CC4-5D6E-409C-BE32-E72D297353CC}">
                <c16:uniqueId val="{00000004-9625-4A3C-9984-E1F8F7885B5D}"/>
              </c:ext>
            </c:extLst>
          </c:dPt>
          <c:dPt>
            <c:idx val="5"/>
            <c:bubble3D val="0"/>
            <c:extLst>
              <c:ext xmlns:c16="http://schemas.microsoft.com/office/drawing/2014/chart" uri="{C3380CC4-5D6E-409C-BE32-E72D297353CC}">
                <c16:uniqueId val="{00000005-9625-4A3C-9984-E1F8F7885B5D}"/>
              </c:ext>
            </c:extLst>
          </c:dPt>
          <c:dPt>
            <c:idx val="6"/>
            <c:bubble3D val="0"/>
            <c:extLst>
              <c:ext xmlns:c16="http://schemas.microsoft.com/office/drawing/2014/chart" uri="{C3380CC4-5D6E-409C-BE32-E72D297353CC}">
                <c16:uniqueId val="{00000006-9625-4A3C-9984-E1F8F7885B5D}"/>
              </c:ext>
            </c:extLst>
          </c:dPt>
          <c:dPt>
            <c:idx val="7"/>
            <c:bubble3D val="0"/>
            <c:extLst>
              <c:ext xmlns:c16="http://schemas.microsoft.com/office/drawing/2014/chart" uri="{C3380CC4-5D6E-409C-BE32-E72D297353CC}">
                <c16:uniqueId val="{00000007-9625-4A3C-9984-E1F8F7885B5D}"/>
              </c:ext>
            </c:extLst>
          </c:dPt>
          <c:dPt>
            <c:idx val="8"/>
            <c:bubble3D val="0"/>
            <c:extLst>
              <c:ext xmlns:c16="http://schemas.microsoft.com/office/drawing/2014/chart" uri="{C3380CC4-5D6E-409C-BE32-E72D297353CC}">
                <c16:uniqueId val="{00000008-9625-4A3C-9984-E1F8F7885B5D}"/>
              </c:ext>
            </c:extLst>
          </c:dPt>
          <c:dPt>
            <c:idx val="9"/>
            <c:bubble3D val="0"/>
            <c:extLst>
              <c:ext xmlns:c16="http://schemas.microsoft.com/office/drawing/2014/chart" uri="{C3380CC4-5D6E-409C-BE32-E72D297353CC}">
                <c16:uniqueId val="{00000009-9625-4A3C-9984-E1F8F7885B5D}"/>
              </c:ext>
            </c:extLst>
          </c:dPt>
          <c:dPt>
            <c:idx val="10"/>
            <c:bubble3D val="0"/>
            <c:extLst>
              <c:ext xmlns:c16="http://schemas.microsoft.com/office/drawing/2014/chart" uri="{C3380CC4-5D6E-409C-BE32-E72D297353CC}">
                <c16:uniqueId val="{0000000A-9625-4A3C-9984-E1F8F7885B5D}"/>
              </c:ext>
            </c:extLst>
          </c:dPt>
          <c:dPt>
            <c:idx val="11"/>
            <c:bubble3D val="0"/>
            <c:extLst>
              <c:ext xmlns:c16="http://schemas.microsoft.com/office/drawing/2014/chart" uri="{C3380CC4-5D6E-409C-BE32-E72D297353CC}">
                <c16:uniqueId val="{0000000B-9625-4A3C-9984-E1F8F7885B5D}"/>
              </c:ext>
            </c:extLst>
          </c:dPt>
          <c:dPt>
            <c:idx val="12"/>
            <c:bubble3D val="0"/>
            <c:extLst>
              <c:ext xmlns:c16="http://schemas.microsoft.com/office/drawing/2014/chart" uri="{C3380CC4-5D6E-409C-BE32-E72D297353CC}">
                <c16:uniqueId val="{0000000C-9625-4A3C-9984-E1F8F7885B5D}"/>
              </c:ext>
            </c:extLst>
          </c:dPt>
          <c:dPt>
            <c:idx val="13"/>
            <c:bubble3D val="0"/>
            <c:extLst>
              <c:ext xmlns:c16="http://schemas.microsoft.com/office/drawing/2014/chart" uri="{C3380CC4-5D6E-409C-BE32-E72D297353CC}">
                <c16:uniqueId val="{0000000D-9625-4A3C-9984-E1F8F7885B5D}"/>
              </c:ext>
            </c:extLst>
          </c:dPt>
          <c:dPt>
            <c:idx val="14"/>
            <c:bubble3D val="0"/>
            <c:extLst>
              <c:ext xmlns:c16="http://schemas.microsoft.com/office/drawing/2014/chart" uri="{C3380CC4-5D6E-409C-BE32-E72D297353CC}">
                <c16:uniqueId val="{0000000E-9625-4A3C-9984-E1F8F7885B5D}"/>
              </c:ext>
            </c:extLst>
          </c:dPt>
          <c:dPt>
            <c:idx val="15"/>
            <c:bubble3D val="0"/>
            <c:extLst>
              <c:ext xmlns:c16="http://schemas.microsoft.com/office/drawing/2014/chart" uri="{C3380CC4-5D6E-409C-BE32-E72D297353CC}">
                <c16:uniqueId val="{0000000F-9625-4A3C-9984-E1F8F7885B5D}"/>
              </c:ext>
            </c:extLst>
          </c:dPt>
          <c:dPt>
            <c:idx val="16"/>
            <c:bubble3D val="0"/>
            <c:extLst>
              <c:ext xmlns:c16="http://schemas.microsoft.com/office/drawing/2014/chart" uri="{C3380CC4-5D6E-409C-BE32-E72D297353CC}">
                <c16:uniqueId val="{00000010-9625-4A3C-9984-E1F8F7885B5D}"/>
              </c:ext>
            </c:extLst>
          </c:dPt>
          <c:dPt>
            <c:idx val="17"/>
            <c:bubble3D val="0"/>
            <c:extLst>
              <c:ext xmlns:c16="http://schemas.microsoft.com/office/drawing/2014/chart" uri="{C3380CC4-5D6E-409C-BE32-E72D297353CC}">
                <c16:uniqueId val="{00000011-9625-4A3C-9984-E1F8F7885B5D}"/>
              </c:ext>
            </c:extLst>
          </c:dPt>
          <c:dPt>
            <c:idx val="18"/>
            <c:bubble3D val="0"/>
            <c:extLst>
              <c:ext xmlns:c16="http://schemas.microsoft.com/office/drawing/2014/chart" uri="{C3380CC4-5D6E-409C-BE32-E72D297353CC}">
                <c16:uniqueId val="{00000012-9625-4A3C-9984-E1F8F7885B5D}"/>
              </c:ext>
            </c:extLst>
          </c:dPt>
          <c:dPt>
            <c:idx val="19"/>
            <c:bubble3D val="0"/>
            <c:extLst>
              <c:ext xmlns:c16="http://schemas.microsoft.com/office/drawing/2014/chart" uri="{C3380CC4-5D6E-409C-BE32-E72D297353CC}">
                <c16:uniqueId val="{00000013-9625-4A3C-9984-E1F8F7885B5D}"/>
              </c:ext>
            </c:extLst>
          </c:dPt>
          <c:dPt>
            <c:idx val="20"/>
            <c:bubble3D val="0"/>
            <c:extLst>
              <c:ext xmlns:c16="http://schemas.microsoft.com/office/drawing/2014/chart" uri="{C3380CC4-5D6E-409C-BE32-E72D297353CC}">
                <c16:uniqueId val="{00000014-9625-4A3C-9984-E1F8F7885B5D}"/>
              </c:ext>
            </c:extLst>
          </c:dPt>
          <c:dPt>
            <c:idx val="21"/>
            <c:bubble3D val="0"/>
            <c:extLst>
              <c:ext xmlns:c16="http://schemas.microsoft.com/office/drawing/2014/chart" uri="{C3380CC4-5D6E-409C-BE32-E72D297353CC}">
                <c16:uniqueId val="{00000015-9625-4A3C-9984-E1F8F7885B5D}"/>
              </c:ext>
            </c:extLst>
          </c:dPt>
          <c:dPt>
            <c:idx val="22"/>
            <c:bubble3D val="0"/>
            <c:extLst>
              <c:ext xmlns:c16="http://schemas.microsoft.com/office/drawing/2014/chart" uri="{C3380CC4-5D6E-409C-BE32-E72D297353CC}">
                <c16:uniqueId val="{00000016-9625-4A3C-9984-E1F8F7885B5D}"/>
              </c:ext>
            </c:extLst>
          </c:dPt>
          <c:dPt>
            <c:idx val="23"/>
            <c:bubble3D val="0"/>
            <c:extLst>
              <c:ext xmlns:c16="http://schemas.microsoft.com/office/drawing/2014/chart" uri="{C3380CC4-5D6E-409C-BE32-E72D297353CC}">
                <c16:uniqueId val="{00000017-9625-4A3C-9984-E1F8F7885B5D}"/>
              </c:ext>
            </c:extLst>
          </c:dPt>
          <c:dPt>
            <c:idx val="24"/>
            <c:bubble3D val="0"/>
            <c:extLst>
              <c:ext xmlns:c16="http://schemas.microsoft.com/office/drawing/2014/chart" uri="{C3380CC4-5D6E-409C-BE32-E72D297353CC}">
                <c16:uniqueId val="{00000018-9625-4A3C-9984-E1F8F7885B5D}"/>
              </c:ext>
            </c:extLst>
          </c:dPt>
          <c:dPt>
            <c:idx val="25"/>
            <c:bubble3D val="0"/>
            <c:extLst>
              <c:ext xmlns:c16="http://schemas.microsoft.com/office/drawing/2014/chart" uri="{C3380CC4-5D6E-409C-BE32-E72D297353CC}">
                <c16:uniqueId val="{00000019-9625-4A3C-9984-E1F8F7885B5D}"/>
              </c:ext>
            </c:extLst>
          </c:dPt>
          <c:dPt>
            <c:idx val="26"/>
            <c:bubble3D val="0"/>
            <c:extLst>
              <c:ext xmlns:c16="http://schemas.microsoft.com/office/drawing/2014/chart" uri="{C3380CC4-5D6E-409C-BE32-E72D297353CC}">
                <c16:uniqueId val="{0000001A-9625-4A3C-9984-E1F8F7885B5D}"/>
              </c:ext>
            </c:extLst>
          </c:dPt>
          <c:dPt>
            <c:idx val="27"/>
            <c:bubble3D val="0"/>
            <c:extLst>
              <c:ext xmlns:c16="http://schemas.microsoft.com/office/drawing/2014/chart" uri="{C3380CC4-5D6E-409C-BE32-E72D297353CC}">
                <c16:uniqueId val="{0000001B-9625-4A3C-9984-E1F8F7885B5D}"/>
              </c:ext>
            </c:extLst>
          </c:dPt>
          <c:dPt>
            <c:idx val="28"/>
            <c:bubble3D val="0"/>
            <c:extLst>
              <c:ext xmlns:c16="http://schemas.microsoft.com/office/drawing/2014/chart" uri="{C3380CC4-5D6E-409C-BE32-E72D297353CC}">
                <c16:uniqueId val="{0000001C-9625-4A3C-9984-E1F8F7885B5D}"/>
              </c:ext>
            </c:extLst>
          </c:dPt>
          <c:dPt>
            <c:idx val="29"/>
            <c:bubble3D val="0"/>
            <c:extLst>
              <c:ext xmlns:c16="http://schemas.microsoft.com/office/drawing/2014/chart" uri="{C3380CC4-5D6E-409C-BE32-E72D297353CC}">
                <c16:uniqueId val="{0000001D-9625-4A3C-9984-E1F8F7885B5D}"/>
              </c:ext>
            </c:extLst>
          </c:dPt>
          <c:dPt>
            <c:idx val="30"/>
            <c:bubble3D val="0"/>
            <c:extLst>
              <c:ext xmlns:c16="http://schemas.microsoft.com/office/drawing/2014/chart" uri="{C3380CC4-5D6E-409C-BE32-E72D297353CC}">
                <c16:uniqueId val="{0000001E-9625-4A3C-9984-E1F8F7885B5D}"/>
              </c:ext>
            </c:extLst>
          </c:dPt>
          <c:dPt>
            <c:idx val="31"/>
            <c:bubble3D val="0"/>
            <c:extLst>
              <c:ext xmlns:c16="http://schemas.microsoft.com/office/drawing/2014/chart" uri="{C3380CC4-5D6E-409C-BE32-E72D297353CC}">
                <c16:uniqueId val="{0000001F-9625-4A3C-9984-E1F8F7885B5D}"/>
              </c:ext>
            </c:extLst>
          </c:dPt>
          <c:dPt>
            <c:idx val="32"/>
            <c:bubble3D val="0"/>
            <c:extLst>
              <c:ext xmlns:c16="http://schemas.microsoft.com/office/drawing/2014/chart" uri="{C3380CC4-5D6E-409C-BE32-E72D297353CC}">
                <c16:uniqueId val="{00000020-9625-4A3C-9984-E1F8F7885B5D}"/>
              </c:ext>
            </c:extLst>
          </c:dPt>
          <c:dPt>
            <c:idx val="33"/>
            <c:bubble3D val="0"/>
            <c:extLst>
              <c:ext xmlns:c16="http://schemas.microsoft.com/office/drawing/2014/chart" uri="{C3380CC4-5D6E-409C-BE32-E72D297353CC}">
                <c16:uniqueId val="{00000021-9625-4A3C-9984-E1F8F7885B5D}"/>
              </c:ext>
            </c:extLst>
          </c:dPt>
          <c:dPt>
            <c:idx val="34"/>
            <c:bubble3D val="0"/>
            <c:extLst>
              <c:ext xmlns:c16="http://schemas.microsoft.com/office/drawing/2014/chart" uri="{C3380CC4-5D6E-409C-BE32-E72D297353CC}">
                <c16:uniqueId val="{00000022-9625-4A3C-9984-E1F8F7885B5D}"/>
              </c:ext>
            </c:extLst>
          </c:dPt>
          <c:dPt>
            <c:idx val="35"/>
            <c:bubble3D val="0"/>
            <c:extLst>
              <c:ext xmlns:c16="http://schemas.microsoft.com/office/drawing/2014/chart" uri="{C3380CC4-5D6E-409C-BE32-E72D297353CC}">
                <c16:uniqueId val="{00000023-9625-4A3C-9984-E1F8F7885B5D}"/>
              </c:ext>
            </c:extLst>
          </c:dPt>
          <c:dPt>
            <c:idx val="36"/>
            <c:bubble3D val="0"/>
            <c:extLst>
              <c:ext xmlns:c16="http://schemas.microsoft.com/office/drawing/2014/chart" uri="{C3380CC4-5D6E-409C-BE32-E72D297353CC}">
                <c16:uniqueId val="{00000024-9625-4A3C-9984-E1F8F7885B5D}"/>
              </c:ext>
            </c:extLst>
          </c:dPt>
          <c:dPt>
            <c:idx val="37"/>
            <c:bubble3D val="0"/>
            <c:extLst>
              <c:ext xmlns:c16="http://schemas.microsoft.com/office/drawing/2014/chart" uri="{C3380CC4-5D6E-409C-BE32-E72D297353CC}">
                <c16:uniqueId val="{00000025-9625-4A3C-9984-E1F8F7885B5D}"/>
              </c:ext>
            </c:extLst>
          </c:dPt>
          <c:dPt>
            <c:idx val="38"/>
            <c:bubble3D val="0"/>
            <c:extLst>
              <c:ext xmlns:c16="http://schemas.microsoft.com/office/drawing/2014/chart" uri="{C3380CC4-5D6E-409C-BE32-E72D297353CC}">
                <c16:uniqueId val="{00000026-9625-4A3C-9984-E1F8F7885B5D}"/>
              </c:ext>
            </c:extLst>
          </c:dPt>
          <c:dPt>
            <c:idx val="39"/>
            <c:bubble3D val="0"/>
            <c:extLst>
              <c:ext xmlns:c16="http://schemas.microsoft.com/office/drawing/2014/chart" uri="{C3380CC4-5D6E-409C-BE32-E72D297353CC}">
                <c16:uniqueId val="{00000027-9625-4A3C-9984-E1F8F7885B5D}"/>
              </c:ext>
            </c:extLst>
          </c:dPt>
          <c:dPt>
            <c:idx val="40"/>
            <c:bubble3D val="0"/>
            <c:extLst>
              <c:ext xmlns:c16="http://schemas.microsoft.com/office/drawing/2014/chart" uri="{C3380CC4-5D6E-409C-BE32-E72D297353CC}">
                <c16:uniqueId val="{00000028-9625-4A3C-9984-E1F8F7885B5D}"/>
              </c:ext>
            </c:extLst>
          </c:dPt>
          <c:dPt>
            <c:idx val="41"/>
            <c:bubble3D val="0"/>
            <c:extLst>
              <c:ext xmlns:c16="http://schemas.microsoft.com/office/drawing/2014/chart" uri="{C3380CC4-5D6E-409C-BE32-E72D297353CC}">
                <c16:uniqueId val="{00000029-9625-4A3C-9984-E1F8F7885B5D}"/>
              </c:ext>
            </c:extLst>
          </c:dPt>
          <c:dPt>
            <c:idx val="42"/>
            <c:bubble3D val="0"/>
            <c:extLst>
              <c:ext xmlns:c16="http://schemas.microsoft.com/office/drawing/2014/chart" uri="{C3380CC4-5D6E-409C-BE32-E72D297353CC}">
                <c16:uniqueId val="{0000002A-9625-4A3C-9984-E1F8F7885B5D}"/>
              </c:ext>
            </c:extLst>
          </c:dPt>
          <c:dPt>
            <c:idx val="43"/>
            <c:bubble3D val="0"/>
            <c:extLst>
              <c:ext xmlns:c16="http://schemas.microsoft.com/office/drawing/2014/chart" uri="{C3380CC4-5D6E-409C-BE32-E72D297353CC}">
                <c16:uniqueId val="{0000002B-9625-4A3C-9984-E1F8F7885B5D}"/>
              </c:ext>
            </c:extLst>
          </c:dPt>
          <c:dPt>
            <c:idx val="44"/>
            <c:bubble3D val="0"/>
            <c:extLst>
              <c:ext xmlns:c16="http://schemas.microsoft.com/office/drawing/2014/chart" uri="{C3380CC4-5D6E-409C-BE32-E72D297353CC}">
                <c16:uniqueId val="{0000002C-9625-4A3C-9984-E1F8F7885B5D}"/>
              </c:ext>
            </c:extLst>
          </c:dPt>
          <c:dPt>
            <c:idx val="45"/>
            <c:bubble3D val="0"/>
            <c:extLst>
              <c:ext xmlns:c16="http://schemas.microsoft.com/office/drawing/2014/chart" uri="{C3380CC4-5D6E-409C-BE32-E72D297353CC}">
                <c16:uniqueId val="{0000002D-9625-4A3C-9984-E1F8F7885B5D}"/>
              </c:ext>
            </c:extLst>
          </c:dPt>
          <c:dPt>
            <c:idx val="46"/>
            <c:bubble3D val="0"/>
            <c:extLst>
              <c:ext xmlns:c16="http://schemas.microsoft.com/office/drawing/2014/chart" uri="{C3380CC4-5D6E-409C-BE32-E72D297353CC}">
                <c16:uniqueId val="{0000002E-9625-4A3C-9984-E1F8F7885B5D}"/>
              </c:ext>
            </c:extLst>
          </c:dPt>
          <c:dPt>
            <c:idx val="47"/>
            <c:bubble3D val="0"/>
            <c:extLst>
              <c:ext xmlns:c16="http://schemas.microsoft.com/office/drawing/2014/chart" uri="{C3380CC4-5D6E-409C-BE32-E72D297353CC}">
                <c16:uniqueId val="{0000002F-9625-4A3C-9984-E1F8F7885B5D}"/>
              </c:ext>
            </c:extLst>
          </c:dPt>
          <c:dPt>
            <c:idx val="48"/>
            <c:bubble3D val="0"/>
            <c:extLst>
              <c:ext xmlns:c16="http://schemas.microsoft.com/office/drawing/2014/chart" uri="{C3380CC4-5D6E-409C-BE32-E72D297353CC}">
                <c16:uniqueId val="{00000030-9625-4A3C-9984-E1F8F7885B5D}"/>
              </c:ext>
            </c:extLst>
          </c:dPt>
          <c:dPt>
            <c:idx val="49"/>
            <c:bubble3D val="0"/>
            <c:extLst>
              <c:ext xmlns:c16="http://schemas.microsoft.com/office/drawing/2014/chart" uri="{C3380CC4-5D6E-409C-BE32-E72D297353CC}">
                <c16:uniqueId val="{00000031-9625-4A3C-9984-E1F8F7885B5D}"/>
              </c:ext>
            </c:extLst>
          </c:dPt>
          <c:dPt>
            <c:idx val="50"/>
            <c:bubble3D val="0"/>
            <c:extLst>
              <c:ext xmlns:c16="http://schemas.microsoft.com/office/drawing/2014/chart" uri="{C3380CC4-5D6E-409C-BE32-E72D297353CC}">
                <c16:uniqueId val="{00000032-9625-4A3C-9984-E1F8F7885B5D}"/>
              </c:ext>
            </c:extLst>
          </c:dPt>
          <c:dPt>
            <c:idx val="51"/>
            <c:bubble3D val="0"/>
            <c:extLst>
              <c:ext xmlns:c16="http://schemas.microsoft.com/office/drawing/2014/chart" uri="{C3380CC4-5D6E-409C-BE32-E72D297353CC}">
                <c16:uniqueId val="{00000033-9625-4A3C-9984-E1F8F7885B5D}"/>
              </c:ext>
            </c:extLst>
          </c:dPt>
          <c:dPt>
            <c:idx val="52"/>
            <c:bubble3D val="0"/>
            <c:extLst>
              <c:ext xmlns:c16="http://schemas.microsoft.com/office/drawing/2014/chart" uri="{C3380CC4-5D6E-409C-BE32-E72D297353CC}">
                <c16:uniqueId val="{00000034-9625-4A3C-9984-E1F8F7885B5D}"/>
              </c:ext>
            </c:extLst>
          </c:dPt>
          <c:dPt>
            <c:idx val="53"/>
            <c:bubble3D val="0"/>
            <c:extLst>
              <c:ext xmlns:c16="http://schemas.microsoft.com/office/drawing/2014/chart" uri="{C3380CC4-5D6E-409C-BE32-E72D297353CC}">
                <c16:uniqueId val="{00000035-9625-4A3C-9984-E1F8F7885B5D}"/>
              </c:ext>
            </c:extLst>
          </c:dPt>
          <c:dPt>
            <c:idx val="54"/>
            <c:bubble3D val="0"/>
            <c:extLst>
              <c:ext xmlns:c16="http://schemas.microsoft.com/office/drawing/2014/chart" uri="{C3380CC4-5D6E-409C-BE32-E72D297353CC}">
                <c16:uniqueId val="{00000036-9625-4A3C-9984-E1F8F7885B5D}"/>
              </c:ext>
            </c:extLst>
          </c:dPt>
          <c:dPt>
            <c:idx val="55"/>
            <c:bubble3D val="0"/>
            <c:extLst>
              <c:ext xmlns:c16="http://schemas.microsoft.com/office/drawing/2014/chart" uri="{C3380CC4-5D6E-409C-BE32-E72D297353CC}">
                <c16:uniqueId val="{00000037-9625-4A3C-9984-E1F8F7885B5D}"/>
              </c:ext>
            </c:extLst>
          </c:dPt>
          <c:dPt>
            <c:idx val="56"/>
            <c:bubble3D val="0"/>
            <c:extLst>
              <c:ext xmlns:c16="http://schemas.microsoft.com/office/drawing/2014/chart" uri="{C3380CC4-5D6E-409C-BE32-E72D297353CC}">
                <c16:uniqueId val="{00000038-9625-4A3C-9984-E1F8F7885B5D}"/>
              </c:ext>
            </c:extLst>
          </c:dPt>
          <c:dPt>
            <c:idx val="59"/>
            <c:bubble3D val="0"/>
            <c:extLst>
              <c:ext xmlns:c16="http://schemas.microsoft.com/office/drawing/2014/chart" uri="{C3380CC4-5D6E-409C-BE32-E72D297353CC}">
                <c16:uniqueId val="{00000039-9625-4A3C-9984-E1F8F7885B5D}"/>
              </c:ext>
            </c:extLst>
          </c:dPt>
          <c:dPt>
            <c:idx val="60"/>
            <c:bubble3D val="0"/>
            <c:extLst>
              <c:ext xmlns:c16="http://schemas.microsoft.com/office/drawing/2014/chart" uri="{C3380CC4-5D6E-409C-BE32-E72D297353CC}">
                <c16:uniqueId val="{0000003A-9625-4A3C-9984-E1F8F7885B5D}"/>
              </c:ext>
            </c:extLst>
          </c:dPt>
          <c:dPt>
            <c:idx val="63"/>
            <c:bubble3D val="0"/>
            <c:extLst>
              <c:ext xmlns:c16="http://schemas.microsoft.com/office/drawing/2014/chart" uri="{C3380CC4-5D6E-409C-BE32-E72D297353CC}">
                <c16:uniqueId val="{0000003B-9625-4A3C-9984-E1F8F7885B5D}"/>
              </c:ext>
            </c:extLst>
          </c:dPt>
          <c:dPt>
            <c:idx val="71"/>
            <c:bubble3D val="0"/>
            <c:extLst>
              <c:ext xmlns:c16="http://schemas.microsoft.com/office/drawing/2014/chart" uri="{C3380CC4-5D6E-409C-BE32-E72D297353CC}">
                <c16:uniqueId val="{0000003C-9625-4A3C-9984-E1F8F7885B5D}"/>
              </c:ext>
            </c:extLst>
          </c:dPt>
          <c:dPt>
            <c:idx val="72"/>
            <c:bubble3D val="0"/>
            <c:extLst>
              <c:ext xmlns:c16="http://schemas.microsoft.com/office/drawing/2014/chart" uri="{C3380CC4-5D6E-409C-BE32-E72D297353CC}">
                <c16:uniqueId val="{0000003D-9625-4A3C-9984-E1F8F7885B5D}"/>
              </c:ext>
            </c:extLst>
          </c:dPt>
          <c:dPt>
            <c:idx val="75"/>
            <c:bubble3D val="0"/>
            <c:extLst>
              <c:ext xmlns:c16="http://schemas.microsoft.com/office/drawing/2014/chart" uri="{C3380CC4-5D6E-409C-BE32-E72D297353CC}">
                <c16:uniqueId val="{0000003E-9625-4A3C-9984-E1F8F7885B5D}"/>
              </c:ext>
            </c:extLst>
          </c:dPt>
          <c:dLbls>
            <c:dLbl>
              <c:idx val="3"/>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625-4A3C-9984-E1F8F7885B5D}"/>
                </c:ext>
              </c:extLst>
            </c:dLbl>
            <c:dLbl>
              <c:idx val="15"/>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625-4A3C-9984-E1F8F7885B5D}"/>
                </c:ext>
              </c:extLst>
            </c:dLbl>
            <c:dLbl>
              <c:idx val="27"/>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9625-4A3C-9984-E1F8F7885B5D}"/>
                </c:ext>
              </c:extLst>
            </c:dLbl>
            <c:dLbl>
              <c:idx val="39"/>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9625-4A3C-9984-E1F8F7885B5D}"/>
                </c:ext>
              </c:extLst>
            </c:dLbl>
            <c:dLbl>
              <c:idx val="51"/>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9625-4A3C-9984-E1F8F7885B5D}"/>
                </c:ext>
              </c:extLst>
            </c:dLbl>
            <c:dLbl>
              <c:idx val="63"/>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9625-4A3C-9984-E1F8F7885B5D}"/>
                </c:ext>
              </c:extLst>
            </c:dLbl>
            <c:dLbl>
              <c:idx val="75"/>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9625-4A3C-9984-E1F8F7885B5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'F59-60'!$A$7:$B$82</c:f>
              <c:multiLvlStrCache>
                <c:ptCount val="7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lvl>
                <c:lvl>
                  <c:pt idx="0">
                    <c:v>2017</c:v>
                  </c:pt>
                  <c:pt idx="12">
                    <c:v>2018</c:v>
                  </c:pt>
                  <c:pt idx="24">
                    <c:v>2019</c:v>
                  </c:pt>
                  <c:pt idx="36">
                    <c:v>2020</c:v>
                  </c:pt>
                  <c:pt idx="48">
                    <c:v>2021</c:v>
                  </c:pt>
                  <c:pt idx="60">
                    <c:v>2022</c:v>
                  </c:pt>
                  <c:pt idx="72">
                    <c:v>2023</c:v>
                  </c:pt>
                </c:lvl>
              </c:multiLvlStrCache>
            </c:multiLvlStrRef>
          </c:cat>
          <c:val>
            <c:numRef>
              <c:f>'F59-60'!$G$7:$G$82</c:f>
              <c:numCache>
                <c:formatCode>0.00</c:formatCode>
                <c:ptCount val="76"/>
                <c:pt idx="0">
                  <c:v>23.716689936931701</c:v>
                </c:pt>
                <c:pt idx="1">
                  <c:v>23.5721931114815</c:v>
                </c:pt>
                <c:pt idx="2">
                  <c:v>23.2607397466797</c:v>
                </c:pt>
                <c:pt idx="3">
                  <c:v>23.1386484931746</c:v>
                </c:pt>
                <c:pt idx="4">
                  <c:v>23.0038765729253</c:v>
                </c:pt>
                <c:pt idx="5">
                  <c:v>22.703590587951499</c:v>
                </c:pt>
                <c:pt idx="6">
                  <c:v>22.448115926745601</c:v>
                </c:pt>
                <c:pt idx="7">
                  <c:v>22.408991297571799</c:v>
                </c:pt>
                <c:pt idx="8">
                  <c:v>22.675032355216199</c:v>
                </c:pt>
                <c:pt idx="9">
                  <c:v>22.787178375704201</c:v>
                </c:pt>
                <c:pt idx="10">
                  <c:v>22.7128685012574</c:v>
                </c:pt>
                <c:pt idx="11">
                  <c:v>22.7822976772534</c:v>
                </c:pt>
                <c:pt idx="12">
                  <c:v>23.422067254083501</c:v>
                </c:pt>
                <c:pt idx="13">
                  <c:v>24.31293472738</c:v>
                </c:pt>
                <c:pt idx="14">
                  <c:v>24.569826059819199</c:v>
                </c:pt>
                <c:pt idx="15">
                  <c:v>24.7544189781723</c:v>
                </c:pt>
                <c:pt idx="16">
                  <c:v>25.068765084819901</c:v>
                </c:pt>
                <c:pt idx="17">
                  <c:v>25.344690679803499</c:v>
                </c:pt>
                <c:pt idx="18">
                  <c:v>25.584548009990801</c:v>
                </c:pt>
                <c:pt idx="19">
                  <c:v>25.987013330375699</c:v>
                </c:pt>
                <c:pt idx="20">
                  <c:v>26.191524733982199</c:v>
                </c:pt>
                <c:pt idx="21">
                  <c:v>26.415882578877699</c:v>
                </c:pt>
                <c:pt idx="22">
                  <c:v>26.405274226498499</c:v>
                </c:pt>
                <c:pt idx="23">
                  <c:v>26.081713473613199</c:v>
                </c:pt>
                <c:pt idx="24">
                  <c:v>26.072939912540999</c:v>
                </c:pt>
                <c:pt idx="25">
                  <c:v>27.148541107851202</c:v>
                </c:pt>
                <c:pt idx="26">
                  <c:v>27.201239494136299</c:v>
                </c:pt>
                <c:pt idx="27">
                  <c:v>26.952721636317101</c:v>
                </c:pt>
                <c:pt idx="28">
                  <c:v>26.932967387622501</c:v>
                </c:pt>
                <c:pt idx="29">
                  <c:v>26.662055193753101</c:v>
                </c:pt>
                <c:pt idx="30">
                  <c:v>26.614153859296898</c:v>
                </c:pt>
                <c:pt idx="31">
                  <c:v>26.527333484421298</c:v>
                </c:pt>
                <c:pt idx="32">
                  <c:v>26.445184428184099</c:v>
                </c:pt>
                <c:pt idx="33">
                  <c:v>26.2357058653478</c:v>
                </c:pt>
                <c:pt idx="34">
                  <c:v>25.9787734979591</c:v>
                </c:pt>
                <c:pt idx="35">
                  <c:v>25.979539313313001</c:v>
                </c:pt>
                <c:pt idx="36">
                  <c:v>25.933287739308</c:v>
                </c:pt>
                <c:pt idx="37">
                  <c:v>25.591630047802401</c:v>
                </c:pt>
                <c:pt idx="38">
                  <c:v>24.571066003701802</c:v>
                </c:pt>
                <c:pt idx="39">
                  <c:v>23.307573417558601</c:v>
                </c:pt>
                <c:pt idx="40">
                  <c:v>22.613346917907698</c:v>
                </c:pt>
                <c:pt idx="41">
                  <c:v>23.1205458557376</c:v>
                </c:pt>
                <c:pt idx="42">
                  <c:v>23.735595551084401</c:v>
                </c:pt>
                <c:pt idx="43">
                  <c:v>23.699932557942201</c:v>
                </c:pt>
                <c:pt idx="44">
                  <c:v>23.334682161473999</c:v>
                </c:pt>
                <c:pt idx="45">
                  <c:v>22.750477496892302</c:v>
                </c:pt>
                <c:pt idx="46">
                  <c:v>22.332668062715602</c:v>
                </c:pt>
                <c:pt idx="47">
                  <c:v>22.604763492950902</c:v>
                </c:pt>
                <c:pt idx="48">
                  <c:v>23.194042448540401</c:v>
                </c:pt>
                <c:pt idx="49">
                  <c:v>23.976497458714299</c:v>
                </c:pt>
                <c:pt idx="50">
                  <c:v>24.660384545908101</c:v>
                </c:pt>
                <c:pt idx="51">
                  <c:v>24.7705981089725</c:v>
                </c:pt>
                <c:pt idx="52">
                  <c:v>24.911517084675701</c:v>
                </c:pt>
                <c:pt idx="53">
                  <c:v>24.766193214524801</c:v>
                </c:pt>
                <c:pt idx="54">
                  <c:v>24.617476052291799</c:v>
                </c:pt>
                <c:pt idx="55">
                  <c:v>24.564863543505901</c:v>
                </c:pt>
                <c:pt idx="56">
                  <c:v>24.365333567674501</c:v>
                </c:pt>
                <c:pt idx="57">
                  <c:v>24.074676024098899</c:v>
                </c:pt>
                <c:pt idx="58">
                  <c:v>23.754058961288099</c:v>
                </c:pt>
                <c:pt idx="59">
                  <c:v>23.963793339588399</c:v>
                </c:pt>
                <c:pt idx="60">
                  <c:v>24.266939052070899</c:v>
                </c:pt>
                <c:pt idx="61">
                  <c:v>24.245855489235701</c:v>
                </c:pt>
                <c:pt idx="62">
                  <c:v>24.5322995126667</c:v>
                </c:pt>
                <c:pt idx="63">
                  <c:v>24.840821593565501</c:v>
                </c:pt>
                <c:pt idx="64">
                  <c:v>24.924864133645698</c:v>
                </c:pt>
                <c:pt idx="65">
                  <c:v>24.790901944042201</c:v>
                </c:pt>
                <c:pt idx="66">
                  <c:v>24.707235149776398</c:v>
                </c:pt>
                <c:pt idx="67">
                  <c:v>24.6125313386115</c:v>
                </c:pt>
                <c:pt idx="68">
                  <c:v>24.502368189922699</c:v>
                </c:pt>
                <c:pt idx="69">
                  <c:v>24.435529900489399</c:v>
                </c:pt>
                <c:pt idx="70">
                  <c:v>24.364353504507399</c:v>
                </c:pt>
                <c:pt idx="71">
                  <c:v>24.189558265894402</c:v>
                </c:pt>
                <c:pt idx="72">
                  <c:v>24.1166569708964</c:v>
                </c:pt>
                <c:pt idx="73">
                  <c:v>23.8686557154493</c:v>
                </c:pt>
                <c:pt idx="74">
                  <c:v>23.963861346336099</c:v>
                </c:pt>
                <c:pt idx="75">
                  <c:v>23.960614477928001</c:v>
                </c:pt>
              </c:numCache>
            </c:numRef>
          </c:val>
          <c:smooth val="0"/>
          <c:extLst>
            <c:ext xmlns:c16="http://schemas.microsoft.com/office/drawing/2014/chart" uri="{C3380CC4-5D6E-409C-BE32-E72D297353CC}">
              <c16:uniqueId val="{0000003F-9625-4A3C-9984-E1F8F7885B5D}"/>
            </c:ext>
          </c:extLst>
        </c:ser>
        <c:ser>
          <c:idx val="1"/>
          <c:order val="1"/>
          <c:tx>
            <c:v>Nacional</c:v>
          </c:tx>
          <c:spPr>
            <a:ln w="31750">
              <a:solidFill>
                <a:srgbClr val="FFC000"/>
              </a:solidFill>
            </a:ln>
          </c:spPr>
          <c:marker>
            <c:symbol val="none"/>
          </c:marker>
          <c:dPt>
            <c:idx val="0"/>
            <c:bubble3D val="0"/>
            <c:extLst>
              <c:ext xmlns:c16="http://schemas.microsoft.com/office/drawing/2014/chart" uri="{C3380CC4-5D6E-409C-BE32-E72D297353CC}">
                <c16:uniqueId val="{00000040-9625-4A3C-9984-E1F8F7885B5D}"/>
              </c:ext>
            </c:extLst>
          </c:dPt>
          <c:dPt>
            <c:idx val="1"/>
            <c:bubble3D val="0"/>
            <c:extLst>
              <c:ext xmlns:c16="http://schemas.microsoft.com/office/drawing/2014/chart" uri="{C3380CC4-5D6E-409C-BE32-E72D297353CC}">
                <c16:uniqueId val="{00000041-9625-4A3C-9984-E1F8F7885B5D}"/>
              </c:ext>
            </c:extLst>
          </c:dPt>
          <c:dPt>
            <c:idx val="2"/>
            <c:bubble3D val="0"/>
            <c:extLst>
              <c:ext xmlns:c16="http://schemas.microsoft.com/office/drawing/2014/chart" uri="{C3380CC4-5D6E-409C-BE32-E72D297353CC}">
                <c16:uniqueId val="{00000042-9625-4A3C-9984-E1F8F7885B5D}"/>
              </c:ext>
            </c:extLst>
          </c:dPt>
          <c:dPt>
            <c:idx val="3"/>
            <c:bubble3D val="0"/>
            <c:extLst>
              <c:ext xmlns:c16="http://schemas.microsoft.com/office/drawing/2014/chart" uri="{C3380CC4-5D6E-409C-BE32-E72D297353CC}">
                <c16:uniqueId val="{00000043-9625-4A3C-9984-E1F8F7885B5D}"/>
              </c:ext>
            </c:extLst>
          </c:dPt>
          <c:dPt>
            <c:idx val="4"/>
            <c:bubble3D val="0"/>
            <c:extLst>
              <c:ext xmlns:c16="http://schemas.microsoft.com/office/drawing/2014/chart" uri="{C3380CC4-5D6E-409C-BE32-E72D297353CC}">
                <c16:uniqueId val="{00000044-9625-4A3C-9984-E1F8F7885B5D}"/>
              </c:ext>
            </c:extLst>
          </c:dPt>
          <c:dPt>
            <c:idx val="5"/>
            <c:bubble3D val="0"/>
            <c:extLst>
              <c:ext xmlns:c16="http://schemas.microsoft.com/office/drawing/2014/chart" uri="{C3380CC4-5D6E-409C-BE32-E72D297353CC}">
                <c16:uniqueId val="{00000045-9625-4A3C-9984-E1F8F7885B5D}"/>
              </c:ext>
            </c:extLst>
          </c:dPt>
          <c:dPt>
            <c:idx val="6"/>
            <c:bubble3D val="0"/>
            <c:extLst>
              <c:ext xmlns:c16="http://schemas.microsoft.com/office/drawing/2014/chart" uri="{C3380CC4-5D6E-409C-BE32-E72D297353CC}">
                <c16:uniqueId val="{00000046-9625-4A3C-9984-E1F8F7885B5D}"/>
              </c:ext>
            </c:extLst>
          </c:dPt>
          <c:dPt>
            <c:idx val="7"/>
            <c:bubble3D val="0"/>
            <c:extLst>
              <c:ext xmlns:c16="http://schemas.microsoft.com/office/drawing/2014/chart" uri="{C3380CC4-5D6E-409C-BE32-E72D297353CC}">
                <c16:uniqueId val="{00000047-9625-4A3C-9984-E1F8F7885B5D}"/>
              </c:ext>
            </c:extLst>
          </c:dPt>
          <c:dPt>
            <c:idx val="8"/>
            <c:bubble3D val="0"/>
            <c:extLst>
              <c:ext xmlns:c16="http://schemas.microsoft.com/office/drawing/2014/chart" uri="{C3380CC4-5D6E-409C-BE32-E72D297353CC}">
                <c16:uniqueId val="{00000048-9625-4A3C-9984-E1F8F7885B5D}"/>
              </c:ext>
            </c:extLst>
          </c:dPt>
          <c:dPt>
            <c:idx val="9"/>
            <c:bubble3D val="0"/>
            <c:extLst>
              <c:ext xmlns:c16="http://schemas.microsoft.com/office/drawing/2014/chart" uri="{C3380CC4-5D6E-409C-BE32-E72D297353CC}">
                <c16:uniqueId val="{00000049-9625-4A3C-9984-E1F8F7885B5D}"/>
              </c:ext>
            </c:extLst>
          </c:dPt>
          <c:dPt>
            <c:idx val="10"/>
            <c:bubble3D val="0"/>
            <c:extLst>
              <c:ext xmlns:c16="http://schemas.microsoft.com/office/drawing/2014/chart" uri="{C3380CC4-5D6E-409C-BE32-E72D297353CC}">
                <c16:uniqueId val="{0000004A-9625-4A3C-9984-E1F8F7885B5D}"/>
              </c:ext>
            </c:extLst>
          </c:dPt>
          <c:dPt>
            <c:idx val="11"/>
            <c:bubble3D val="0"/>
            <c:extLst>
              <c:ext xmlns:c16="http://schemas.microsoft.com/office/drawing/2014/chart" uri="{C3380CC4-5D6E-409C-BE32-E72D297353CC}">
                <c16:uniqueId val="{0000004B-9625-4A3C-9984-E1F8F7885B5D}"/>
              </c:ext>
            </c:extLst>
          </c:dPt>
          <c:dPt>
            <c:idx val="12"/>
            <c:bubble3D val="0"/>
            <c:extLst>
              <c:ext xmlns:c16="http://schemas.microsoft.com/office/drawing/2014/chart" uri="{C3380CC4-5D6E-409C-BE32-E72D297353CC}">
                <c16:uniqueId val="{0000004C-9625-4A3C-9984-E1F8F7885B5D}"/>
              </c:ext>
            </c:extLst>
          </c:dPt>
          <c:dPt>
            <c:idx val="13"/>
            <c:bubble3D val="0"/>
            <c:extLst>
              <c:ext xmlns:c16="http://schemas.microsoft.com/office/drawing/2014/chart" uri="{C3380CC4-5D6E-409C-BE32-E72D297353CC}">
                <c16:uniqueId val="{0000004D-9625-4A3C-9984-E1F8F7885B5D}"/>
              </c:ext>
            </c:extLst>
          </c:dPt>
          <c:dPt>
            <c:idx val="14"/>
            <c:bubble3D val="0"/>
            <c:extLst>
              <c:ext xmlns:c16="http://schemas.microsoft.com/office/drawing/2014/chart" uri="{C3380CC4-5D6E-409C-BE32-E72D297353CC}">
                <c16:uniqueId val="{0000004E-9625-4A3C-9984-E1F8F7885B5D}"/>
              </c:ext>
            </c:extLst>
          </c:dPt>
          <c:dPt>
            <c:idx val="15"/>
            <c:bubble3D val="0"/>
            <c:extLst>
              <c:ext xmlns:c16="http://schemas.microsoft.com/office/drawing/2014/chart" uri="{C3380CC4-5D6E-409C-BE32-E72D297353CC}">
                <c16:uniqueId val="{0000004F-9625-4A3C-9984-E1F8F7885B5D}"/>
              </c:ext>
            </c:extLst>
          </c:dPt>
          <c:dPt>
            <c:idx val="16"/>
            <c:bubble3D val="0"/>
            <c:extLst>
              <c:ext xmlns:c16="http://schemas.microsoft.com/office/drawing/2014/chart" uri="{C3380CC4-5D6E-409C-BE32-E72D297353CC}">
                <c16:uniqueId val="{00000050-9625-4A3C-9984-E1F8F7885B5D}"/>
              </c:ext>
            </c:extLst>
          </c:dPt>
          <c:dPt>
            <c:idx val="17"/>
            <c:bubble3D val="0"/>
            <c:extLst>
              <c:ext xmlns:c16="http://schemas.microsoft.com/office/drawing/2014/chart" uri="{C3380CC4-5D6E-409C-BE32-E72D297353CC}">
                <c16:uniqueId val="{00000051-9625-4A3C-9984-E1F8F7885B5D}"/>
              </c:ext>
            </c:extLst>
          </c:dPt>
          <c:dPt>
            <c:idx val="18"/>
            <c:bubble3D val="0"/>
            <c:extLst>
              <c:ext xmlns:c16="http://schemas.microsoft.com/office/drawing/2014/chart" uri="{C3380CC4-5D6E-409C-BE32-E72D297353CC}">
                <c16:uniqueId val="{00000052-9625-4A3C-9984-E1F8F7885B5D}"/>
              </c:ext>
            </c:extLst>
          </c:dPt>
          <c:dPt>
            <c:idx val="19"/>
            <c:bubble3D val="0"/>
            <c:extLst>
              <c:ext xmlns:c16="http://schemas.microsoft.com/office/drawing/2014/chart" uri="{C3380CC4-5D6E-409C-BE32-E72D297353CC}">
                <c16:uniqueId val="{00000053-9625-4A3C-9984-E1F8F7885B5D}"/>
              </c:ext>
            </c:extLst>
          </c:dPt>
          <c:dPt>
            <c:idx val="20"/>
            <c:bubble3D val="0"/>
            <c:extLst>
              <c:ext xmlns:c16="http://schemas.microsoft.com/office/drawing/2014/chart" uri="{C3380CC4-5D6E-409C-BE32-E72D297353CC}">
                <c16:uniqueId val="{00000054-9625-4A3C-9984-E1F8F7885B5D}"/>
              </c:ext>
            </c:extLst>
          </c:dPt>
          <c:dPt>
            <c:idx val="21"/>
            <c:bubble3D val="0"/>
            <c:extLst>
              <c:ext xmlns:c16="http://schemas.microsoft.com/office/drawing/2014/chart" uri="{C3380CC4-5D6E-409C-BE32-E72D297353CC}">
                <c16:uniqueId val="{00000055-9625-4A3C-9984-E1F8F7885B5D}"/>
              </c:ext>
            </c:extLst>
          </c:dPt>
          <c:dPt>
            <c:idx val="22"/>
            <c:bubble3D val="0"/>
            <c:extLst>
              <c:ext xmlns:c16="http://schemas.microsoft.com/office/drawing/2014/chart" uri="{C3380CC4-5D6E-409C-BE32-E72D297353CC}">
                <c16:uniqueId val="{00000056-9625-4A3C-9984-E1F8F7885B5D}"/>
              </c:ext>
            </c:extLst>
          </c:dPt>
          <c:dPt>
            <c:idx val="23"/>
            <c:bubble3D val="0"/>
            <c:extLst>
              <c:ext xmlns:c16="http://schemas.microsoft.com/office/drawing/2014/chart" uri="{C3380CC4-5D6E-409C-BE32-E72D297353CC}">
                <c16:uniqueId val="{00000057-9625-4A3C-9984-E1F8F7885B5D}"/>
              </c:ext>
            </c:extLst>
          </c:dPt>
          <c:dPt>
            <c:idx val="24"/>
            <c:bubble3D val="0"/>
            <c:extLst>
              <c:ext xmlns:c16="http://schemas.microsoft.com/office/drawing/2014/chart" uri="{C3380CC4-5D6E-409C-BE32-E72D297353CC}">
                <c16:uniqueId val="{00000058-9625-4A3C-9984-E1F8F7885B5D}"/>
              </c:ext>
            </c:extLst>
          </c:dPt>
          <c:dPt>
            <c:idx val="25"/>
            <c:bubble3D val="0"/>
            <c:extLst>
              <c:ext xmlns:c16="http://schemas.microsoft.com/office/drawing/2014/chart" uri="{C3380CC4-5D6E-409C-BE32-E72D297353CC}">
                <c16:uniqueId val="{00000059-9625-4A3C-9984-E1F8F7885B5D}"/>
              </c:ext>
            </c:extLst>
          </c:dPt>
          <c:dPt>
            <c:idx val="26"/>
            <c:bubble3D val="0"/>
            <c:extLst>
              <c:ext xmlns:c16="http://schemas.microsoft.com/office/drawing/2014/chart" uri="{C3380CC4-5D6E-409C-BE32-E72D297353CC}">
                <c16:uniqueId val="{0000005A-9625-4A3C-9984-E1F8F7885B5D}"/>
              </c:ext>
            </c:extLst>
          </c:dPt>
          <c:dPt>
            <c:idx val="27"/>
            <c:bubble3D val="0"/>
            <c:extLst>
              <c:ext xmlns:c16="http://schemas.microsoft.com/office/drawing/2014/chart" uri="{C3380CC4-5D6E-409C-BE32-E72D297353CC}">
                <c16:uniqueId val="{0000005B-9625-4A3C-9984-E1F8F7885B5D}"/>
              </c:ext>
            </c:extLst>
          </c:dPt>
          <c:dPt>
            <c:idx val="28"/>
            <c:bubble3D val="0"/>
            <c:extLst>
              <c:ext xmlns:c16="http://schemas.microsoft.com/office/drawing/2014/chart" uri="{C3380CC4-5D6E-409C-BE32-E72D297353CC}">
                <c16:uniqueId val="{0000005C-9625-4A3C-9984-E1F8F7885B5D}"/>
              </c:ext>
            </c:extLst>
          </c:dPt>
          <c:dPt>
            <c:idx val="29"/>
            <c:bubble3D val="0"/>
            <c:extLst>
              <c:ext xmlns:c16="http://schemas.microsoft.com/office/drawing/2014/chart" uri="{C3380CC4-5D6E-409C-BE32-E72D297353CC}">
                <c16:uniqueId val="{0000005D-9625-4A3C-9984-E1F8F7885B5D}"/>
              </c:ext>
            </c:extLst>
          </c:dPt>
          <c:dPt>
            <c:idx val="30"/>
            <c:bubble3D val="0"/>
            <c:extLst>
              <c:ext xmlns:c16="http://schemas.microsoft.com/office/drawing/2014/chart" uri="{C3380CC4-5D6E-409C-BE32-E72D297353CC}">
                <c16:uniqueId val="{0000005E-9625-4A3C-9984-E1F8F7885B5D}"/>
              </c:ext>
            </c:extLst>
          </c:dPt>
          <c:dPt>
            <c:idx val="31"/>
            <c:bubble3D val="0"/>
            <c:extLst>
              <c:ext xmlns:c16="http://schemas.microsoft.com/office/drawing/2014/chart" uri="{C3380CC4-5D6E-409C-BE32-E72D297353CC}">
                <c16:uniqueId val="{0000005F-9625-4A3C-9984-E1F8F7885B5D}"/>
              </c:ext>
            </c:extLst>
          </c:dPt>
          <c:dPt>
            <c:idx val="32"/>
            <c:bubble3D val="0"/>
            <c:extLst>
              <c:ext xmlns:c16="http://schemas.microsoft.com/office/drawing/2014/chart" uri="{C3380CC4-5D6E-409C-BE32-E72D297353CC}">
                <c16:uniqueId val="{00000060-9625-4A3C-9984-E1F8F7885B5D}"/>
              </c:ext>
            </c:extLst>
          </c:dPt>
          <c:dPt>
            <c:idx val="33"/>
            <c:bubble3D val="0"/>
            <c:extLst>
              <c:ext xmlns:c16="http://schemas.microsoft.com/office/drawing/2014/chart" uri="{C3380CC4-5D6E-409C-BE32-E72D297353CC}">
                <c16:uniqueId val="{00000061-9625-4A3C-9984-E1F8F7885B5D}"/>
              </c:ext>
            </c:extLst>
          </c:dPt>
          <c:dPt>
            <c:idx val="34"/>
            <c:bubble3D val="0"/>
            <c:extLst>
              <c:ext xmlns:c16="http://schemas.microsoft.com/office/drawing/2014/chart" uri="{C3380CC4-5D6E-409C-BE32-E72D297353CC}">
                <c16:uniqueId val="{00000062-9625-4A3C-9984-E1F8F7885B5D}"/>
              </c:ext>
            </c:extLst>
          </c:dPt>
          <c:dPt>
            <c:idx val="35"/>
            <c:bubble3D val="0"/>
            <c:extLst>
              <c:ext xmlns:c16="http://schemas.microsoft.com/office/drawing/2014/chart" uri="{C3380CC4-5D6E-409C-BE32-E72D297353CC}">
                <c16:uniqueId val="{00000063-9625-4A3C-9984-E1F8F7885B5D}"/>
              </c:ext>
            </c:extLst>
          </c:dPt>
          <c:dPt>
            <c:idx val="36"/>
            <c:bubble3D val="0"/>
            <c:extLst>
              <c:ext xmlns:c16="http://schemas.microsoft.com/office/drawing/2014/chart" uri="{C3380CC4-5D6E-409C-BE32-E72D297353CC}">
                <c16:uniqueId val="{00000064-9625-4A3C-9984-E1F8F7885B5D}"/>
              </c:ext>
            </c:extLst>
          </c:dPt>
          <c:dPt>
            <c:idx val="37"/>
            <c:bubble3D val="0"/>
            <c:extLst>
              <c:ext xmlns:c16="http://schemas.microsoft.com/office/drawing/2014/chart" uri="{C3380CC4-5D6E-409C-BE32-E72D297353CC}">
                <c16:uniqueId val="{00000065-9625-4A3C-9984-E1F8F7885B5D}"/>
              </c:ext>
            </c:extLst>
          </c:dPt>
          <c:dPt>
            <c:idx val="38"/>
            <c:bubble3D val="0"/>
            <c:extLst>
              <c:ext xmlns:c16="http://schemas.microsoft.com/office/drawing/2014/chart" uri="{C3380CC4-5D6E-409C-BE32-E72D297353CC}">
                <c16:uniqueId val="{00000066-9625-4A3C-9984-E1F8F7885B5D}"/>
              </c:ext>
            </c:extLst>
          </c:dPt>
          <c:dPt>
            <c:idx val="39"/>
            <c:bubble3D val="0"/>
            <c:extLst>
              <c:ext xmlns:c16="http://schemas.microsoft.com/office/drawing/2014/chart" uri="{C3380CC4-5D6E-409C-BE32-E72D297353CC}">
                <c16:uniqueId val="{00000067-9625-4A3C-9984-E1F8F7885B5D}"/>
              </c:ext>
            </c:extLst>
          </c:dPt>
          <c:dPt>
            <c:idx val="40"/>
            <c:bubble3D val="0"/>
            <c:extLst>
              <c:ext xmlns:c16="http://schemas.microsoft.com/office/drawing/2014/chart" uri="{C3380CC4-5D6E-409C-BE32-E72D297353CC}">
                <c16:uniqueId val="{00000068-9625-4A3C-9984-E1F8F7885B5D}"/>
              </c:ext>
            </c:extLst>
          </c:dPt>
          <c:dPt>
            <c:idx val="41"/>
            <c:bubble3D val="0"/>
            <c:extLst>
              <c:ext xmlns:c16="http://schemas.microsoft.com/office/drawing/2014/chart" uri="{C3380CC4-5D6E-409C-BE32-E72D297353CC}">
                <c16:uniqueId val="{00000069-9625-4A3C-9984-E1F8F7885B5D}"/>
              </c:ext>
            </c:extLst>
          </c:dPt>
          <c:dPt>
            <c:idx val="42"/>
            <c:bubble3D val="0"/>
            <c:extLst>
              <c:ext xmlns:c16="http://schemas.microsoft.com/office/drawing/2014/chart" uri="{C3380CC4-5D6E-409C-BE32-E72D297353CC}">
                <c16:uniqueId val="{0000006A-9625-4A3C-9984-E1F8F7885B5D}"/>
              </c:ext>
            </c:extLst>
          </c:dPt>
          <c:dPt>
            <c:idx val="43"/>
            <c:bubble3D val="0"/>
            <c:extLst>
              <c:ext xmlns:c16="http://schemas.microsoft.com/office/drawing/2014/chart" uri="{C3380CC4-5D6E-409C-BE32-E72D297353CC}">
                <c16:uniqueId val="{0000006B-9625-4A3C-9984-E1F8F7885B5D}"/>
              </c:ext>
            </c:extLst>
          </c:dPt>
          <c:dPt>
            <c:idx val="44"/>
            <c:bubble3D val="0"/>
            <c:extLst>
              <c:ext xmlns:c16="http://schemas.microsoft.com/office/drawing/2014/chart" uri="{C3380CC4-5D6E-409C-BE32-E72D297353CC}">
                <c16:uniqueId val="{0000006C-9625-4A3C-9984-E1F8F7885B5D}"/>
              </c:ext>
            </c:extLst>
          </c:dPt>
          <c:dPt>
            <c:idx val="45"/>
            <c:bubble3D val="0"/>
            <c:extLst>
              <c:ext xmlns:c16="http://schemas.microsoft.com/office/drawing/2014/chart" uri="{C3380CC4-5D6E-409C-BE32-E72D297353CC}">
                <c16:uniqueId val="{0000006D-9625-4A3C-9984-E1F8F7885B5D}"/>
              </c:ext>
            </c:extLst>
          </c:dPt>
          <c:dPt>
            <c:idx val="46"/>
            <c:bubble3D val="0"/>
            <c:extLst>
              <c:ext xmlns:c16="http://schemas.microsoft.com/office/drawing/2014/chart" uri="{C3380CC4-5D6E-409C-BE32-E72D297353CC}">
                <c16:uniqueId val="{0000006E-9625-4A3C-9984-E1F8F7885B5D}"/>
              </c:ext>
            </c:extLst>
          </c:dPt>
          <c:dPt>
            <c:idx val="47"/>
            <c:bubble3D val="0"/>
            <c:extLst>
              <c:ext xmlns:c16="http://schemas.microsoft.com/office/drawing/2014/chart" uri="{C3380CC4-5D6E-409C-BE32-E72D297353CC}">
                <c16:uniqueId val="{0000006F-9625-4A3C-9984-E1F8F7885B5D}"/>
              </c:ext>
            </c:extLst>
          </c:dPt>
          <c:dPt>
            <c:idx val="48"/>
            <c:bubble3D val="0"/>
            <c:extLst>
              <c:ext xmlns:c16="http://schemas.microsoft.com/office/drawing/2014/chart" uri="{C3380CC4-5D6E-409C-BE32-E72D297353CC}">
                <c16:uniqueId val="{00000070-9625-4A3C-9984-E1F8F7885B5D}"/>
              </c:ext>
            </c:extLst>
          </c:dPt>
          <c:dPt>
            <c:idx val="49"/>
            <c:bubble3D val="0"/>
            <c:extLst>
              <c:ext xmlns:c16="http://schemas.microsoft.com/office/drawing/2014/chart" uri="{C3380CC4-5D6E-409C-BE32-E72D297353CC}">
                <c16:uniqueId val="{00000071-9625-4A3C-9984-E1F8F7885B5D}"/>
              </c:ext>
            </c:extLst>
          </c:dPt>
          <c:dPt>
            <c:idx val="50"/>
            <c:bubble3D val="0"/>
            <c:extLst>
              <c:ext xmlns:c16="http://schemas.microsoft.com/office/drawing/2014/chart" uri="{C3380CC4-5D6E-409C-BE32-E72D297353CC}">
                <c16:uniqueId val="{00000072-9625-4A3C-9984-E1F8F7885B5D}"/>
              </c:ext>
            </c:extLst>
          </c:dPt>
          <c:dPt>
            <c:idx val="51"/>
            <c:bubble3D val="0"/>
            <c:extLst>
              <c:ext xmlns:c16="http://schemas.microsoft.com/office/drawing/2014/chart" uri="{C3380CC4-5D6E-409C-BE32-E72D297353CC}">
                <c16:uniqueId val="{00000073-9625-4A3C-9984-E1F8F7885B5D}"/>
              </c:ext>
            </c:extLst>
          </c:dPt>
          <c:dPt>
            <c:idx val="52"/>
            <c:bubble3D val="0"/>
            <c:extLst>
              <c:ext xmlns:c16="http://schemas.microsoft.com/office/drawing/2014/chart" uri="{C3380CC4-5D6E-409C-BE32-E72D297353CC}">
                <c16:uniqueId val="{00000074-9625-4A3C-9984-E1F8F7885B5D}"/>
              </c:ext>
            </c:extLst>
          </c:dPt>
          <c:dPt>
            <c:idx val="53"/>
            <c:bubble3D val="0"/>
            <c:extLst>
              <c:ext xmlns:c16="http://schemas.microsoft.com/office/drawing/2014/chart" uri="{C3380CC4-5D6E-409C-BE32-E72D297353CC}">
                <c16:uniqueId val="{00000075-9625-4A3C-9984-E1F8F7885B5D}"/>
              </c:ext>
            </c:extLst>
          </c:dPt>
          <c:dPt>
            <c:idx val="54"/>
            <c:bubble3D val="0"/>
            <c:extLst>
              <c:ext xmlns:c16="http://schemas.microsoft.com/office/drawing/2014/chart" uri="{C3380CC4-5D6E-409C-BE32-E72D297353CC}">
                <c16:uniqueId val="{00000076-9625-4A3C-9984-E1F8F7885B5D}"/>
              </c:ext>
            </c:extLst>
          </c:dPt>
          <c:dPt>
            <c:idx val="55"/>
            <c:bubble3D val="0"/>
            <c:extLst>
              <c:ext xmlns:c16="http://schemas.microsoft.com/office/drawing/2014/chart" uri="{C3380CC4-5D6E-409C-BE32-E72D297353CC}">
                <c16:uniqueId val="{00000077-9625-4A3C-9984-E1F8F7885B5D}"/>
              </c:ext>
            </c:extLst>
          </c:dPt>
          <c:dPt>
            <c:idx val="56"/>
            <c:bubble3D val="0"/>
            <c:extLst>
              <c:ext xmlns:c16="http://schemas.microsoft.com/office/drawing/2014/chart" uri="{C3380CC4-5D6E-409C-BE32-E72D297353CC}">
                <c16:uniqueId val="{00000078-9625-4A3C-9984-E1F8F7885B5D}"/>
              </c:ext>
            </c:extLst>
          </c:dPt>
          <c:dPt>
            <c:idx val="59"/>
            <c:bubble3D val="0"/>
            <c:extLst>
              <c:ext xmlns:c16="http://schemas.microsoft.com/office/drawing/2014/chart" uri="{C3380CC4-5D6E-409C-BE32-E72D297353CC}">
                <c16:uniqueId val="{00000079-9625-4A3C-9984-E1F8F7885B5D}"/>
              </c:ext>
            </c:extLst>
          </c:dPt>
          <c:dPt>
            <c:idx val="60"/>
            <c:bubble3D val="0"/>
            <c:extLst>
              <c:ext xmlns:c16="http://schemas.microsoft.com/office/drawing/2014/chart" uri="{C3380CC4-5D6E-409C-BE32-E72D297353CC}">
                <c16:uniqueId val="{0000007A-9625-4A3C-9984-E1F8F7885B5D}"/>
              </c:ext>
            </c:extLst>
          </c:dPt>
          <c:dPt>
            <c:idx val="63"/>
            <c:bubble3D val="0"/>
            <c:extLst>
              <c:ext xmlns:c16="http://schemas.microsoft.com/office/drawing/2014/chart" uri="{C3380CC4-5D6E-409C-BE32-E72D297353CC}">
                <c16:uniqueId val="{0000007B-9625-4A3C-9984-E1F8F7885B5D}"/>
              </c:ext>
            </c:extLst>
          </c:dPt>
          <c:dPt>
            <c:idx val="71"/>
            <c:bubble3D val="0"/>
            <c:extLst>
              <c:ext xmlns:c16="http://schemas.microsoft.com/office/drawing/2014/chart" uri="{C3380CC4-5D6E-409C-BE32-E72D297353CC}">
                <c16:uniqueId val="{0000007C-9625-4A3C-9984-E1F8F7885B5D}"/>
              </c:ext>
            </c:extLst>
          </c:dPt>
          <c:dPt>
            <c:idx val="72"/>
            <c:bubble3D val="0"/>
            <c:extLst>
              <c:ext xmlns:c16="http://schemas.microsoft.com/office/drawing/2014/chart" uri="{C3380CC4-5D6E-409C-BE32-E72D297353CC}">
                <c16:uniqueId val="{0000007D-9625-4A3C-9984-E1F8F7885B5D}"/>
              </c:ext>
            </c:extLst>
          </c:dPt>
          <c:dPt>
            <c:idx val="75"/>
            <c:bubble3D val="0"/>
            <c:extLst>
              <c:ext xmlns:c16="http://schemas.microsoft.com/office/drawing/2014/chart" uri="{C3380CC4-5D6E-409C-BE32-E72D297353CC}">
                <c16:uniqueId val="{0000007E-9625-4A3C-9984-E1F8F7885B5D}"/>
              </c:ext>
            </c:extLst>
          </c:dPt>
          <c:dLbls>
            <c:dLbl>
              <c:idx val="3"/>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9625-4A3C-9984-E1F8F7885B5D}"/>
                </c:ext>
              </c:extLst>
            </c:dLbl>
            <c:dLbl>
              <c:idx val="15"/>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F-9625-4A3C-9984-E1F8F7885B5D}"/>
                </c:ext>
              </c:extLst>
            </c:dLbl>
            <c:dLbl>
              <c:idx val="27"/>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B-9625-4A3C-9984-E1F8F7885B5D}"/>
                </c:ext>
              </c:extLst>
            </c:dLbl>
            <c:dLbl>
              <c:idx val="39"/>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7-9625-4A3C-9984-E1F8F7885B5D}"/>
                </c:ext>
              </c:extLst>
            </c:dLbl>
            <c:dLbl>
              <c:idx val="51"/>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3-9625-4A3C-9984-E1F8F7885B5D}"/>
                </c:ext>
              </c:extLst>
            </c:dLbl>
            <c:dLbl>
              <c:idx val="63"/>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B-9625-4A3C-9984-E1F8F7885B5D}"/>
                </c:ext>
              </c:extLst>
            </c:dLbl>
            <c:dLbl>
              <c:idx val="75"/>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9625-4A3C-9984-E1F8F7885B5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'F59-60'!$H$7:$H$82</c:f>
              <c:numCache>
                <c:formatCode>0.00</c:formatCode>
                <c:ptCount val="76"/>
                <c:pt idx="0">
                  <c:v>23.414735172645798</c:v>
                </c:pt>
                <c:pt idx="1">
                  <c:v>23.268324703218799</c:v>
                </c:pt>
                <c:pt idx="2">
                  <c:v>22.9695612218798</c:v>
                </c:pt>
                <c:pt idx="3">
                  <c:v>22.851850269892601</c:v>
                </c:pt>
                <c:pt idx="4">
                  <c:v>22.7198834610879</c:v>
                </c:pt>
                <c:pt idx="5">
                  <c:v>22.426024697177699</c:v>
                </c:pt>
                <c:pt idx="6">
                  <c:v>22.169211664943202</c:v>
                </c:pt>
                <c:pt idx="7">
                  <c:v>22.130566652824498</c:v>
                </c:pt>
                <c:pt idx="8">
                  <c:v>22.399172911621999</c:v>
                </c:pt>
                <c:pt idx="9">
                  <c:v>22.512879813094401</c:v>
                </c:pt>
                <c:pt idx="10">
                  <c:v>22.446246229092999</c:v>
                </c:pt>
                <c:pt idx="11">
                  <c:v>22.520849754256702</c:v>
                </c:pt>
                <c:pt idx="12">
                  <c:v>23.106369790691001</c:v>
                </c:pt>
                <c:pt idx="13">
                  <c:v>23.8770561708256</c:v>
                </c:pt>
                <c:pt idx="14">
                  <c:v>24.113459555661802</c:v>
                </c:pt>
                <c:pt idx="15">
                  <c:v>24.312751230918298</c:v>
                </c:pt>
                <c:pt idx="16">
                  <c:v>24.557046266333899</c:v>
                </c:pt>
                <c:pt idx="17">
                  <c:v>24.7669775753068</c:v>
                </c:pt>
                <c:pt idx="18">
                  <c:v>25.094864295248499</c:v>
                </c:pt>
                <c:pt idx="19">
                  <c:v>25.6044934541742</c:v>
                </c:pt>
                <c:pt idx="20">
                  <c:v>25.8487530699751</c:v>
                </c:pt>
                <c:pt idx="21">
                  <c:v>26.081494820840899</c:v>
                </c:pt>
                <c:pt idx="22">
                  <c:v>26.076185976306</c:v>
                </c:pt>
                <c:pt idx="23">
                  <c:v>25.7440907989238</c:v>
                </c:pt>
                <c:pt idx="24">
                  <c:v>25.625192328877201</c:v>
                </c:pt>
                <c:pt idx="25">
                  <c:v>26.670438397061002</c:v>
                </c:pt>
                <c:pt idx="26">
                  <c:v>26.707732684620499</c:v>
                </c:pt>
                <c:pt idx="27">
                  <c:v>26.450432848393099</c:v>
                </c:pt>
                <c:pt idx="28">
                  <c:v>26.418097072105201</c:v>
                </c:pt>
                <c:pt idx="29">
                  <c:v>26.146573319931999</c:v>
                </c:pt>
                <c:pt idx="30">
                  <c:v>26.1537693218302</c:v>
                </c:pt>
                <c:pt idx="31">
                  <c:v>26.125009665095799</c:v>
                </c:pt>
                <c:pt idx="32">
                  <c:v>26.120205997221799</c:v>
                </c:pt>
                <c:pt idx="33">
                  <c:v>25.897525191467398</c:v>
                </c:pt>
                <c:pt idx="34">
                  <c:v>25.672374487327801</c:v>
                </c:pt>
                <c:pt idx="35">
                  <c:v>25.703688065122002</c:v>
                </c:pt>
                <c:pt idx="36">
                  <c:v>25.6601915908278</c:v>
                </c:pt>
                <c:pt idx="37">
                  <c:v>25.243876189346899</c:v>
                </c:pt>
                <c:pt idx="38">
                  <c:v>24.242540582254701</c:v>
                </c:pt>
                <c:pt idx="39">
                  <c:v>23.0925564896502</c:v>
                </c:pt>
                <c:pt idx="40">
                  <c:v>22.449948690018399</c:v>
                </c:pt>
                <c:pt idx="41">
                  <c:v>22.999482942172101</c:v>
                </c:pt>
                <c:pt idx="42">
                  <c:v>23.5298138145167</c:v>
                </c:pt>
                <c:pt idx="43">
                  <c:v>23.446482367116001</c:v>
                </c:pt>
                <c:pt idx="44">
                  <c:v>23.033562924257101</c:v>
                </c:pt>
                <c:pt idx="45">
                  <c:v>22.492680111349099</c:v>
                </c:pt>
                <c:pt idx="46">
                  <c:v>22.171238530558199</c:v>
                </c:pt>
                <c:pt idx="47">
                  <c:v>22.498354135745</c:v>
                </c:pt>
                <c:pt idx="48">
                  <c:v>23.143708959292901</c:v>
                </c:pt>
                <c:pt idx="49">
                  <c:v>24.010295729371901</c:v>
                </c:pt>
                <c:pt idx="50">
                  <c:v>24.596810193707199</c:v>
                </c:pt>
                <c:pt idx="51">
                  <c:v>24.655643819364201</c:v>
                </c:pt>
                <c:pt idx="52">
                  <c:v>24.760684845485901</c:v>
                </c:pt>
                <c:pt idx="53">
                  <c:v>24.6835120557907</c:v>
                </c:pt>
                <c:pt idx="54">
                  <c:v>24.542438718585299</c:v>
                </c:pt>
                <c:pt idx="55">
                  <c:v>24.553768680925099</c:v>
                </c:pt>
                <c:pt idx="56">
                  <c:v>24.334136642115201</c:v>
                </c:pt>
                <c:pt idx="57">
                  <c:v>24.113046793535499</c:v>
                </c:pt>
                <c:pt idx="58">
                  <c:v>23.767536582440499</c:v>
                </c:pt>
                <c:pt idx="59">
                  <c:v>23.876201137744701</c:v>
                </c:pt>
                <c:pt idx="60">
                  <c:v>24.108885206926502</c:v>
                </c:pt>
                <c:pt idx="61">
                  <c:v>24.088931481120898</c:v>
                </c:pt>
                <c:pt idx="62">
                  <c:v>24.278481585064899</c:v>
                </c:pt>
                <c:pt idx="63">
                  <c:v>24.581616496579201</c:v>
                </c:pt>
                <c:pt idx="64">
                  <c:v>24.705459925700701</c:v>
                </c:pt>
                <c:pt idx="65">
                  <c:v>24.594004518965701</c:v>
                </c:pt>
                <c:pt idx="66">
                  <c:v>24.488458336698599</c:v>
                </c:pt>
                <c:pt idx="67">
                  <c:v>24.3956946437205</c:v>
                </c:pt>
                <c:pt idx="68">
                  <c:v>24.2867796648496</c:v>
                </c:pt>
                <c:pt idx="69">
                  <c:v>24.229941229135498</c:v>
                </c:pt>
                <c:pt idx="70">
                  <c:v>24.1802026303898</c:v>
                </c:pt>
                <c:pt idx="71">
                  <c:v>24.0153517348256</c:v>
                </c:pt>
                <c:pt idx="72">
                  <c:v>23.932917368589901</c:v>
                </c:pt>
                <c:pt idx="73">
                  <c:v>23.689659186538702</c:v>
                </c:pt>
                <c:pt idx="74">
                  <c:v>23.712195526289499</c:v>
                </c:pt>
                <c:pt idx="75">
                  <c:v>23.6991805733729</c:v>
                </c:pt>
              </c:numCache>
            </c:numRef>
          </c:val>
          <c:smooth val="0"/>
          <c:extLst>
            <c:ext xmlns:c16="http://schemas.microsoft.com/office/drawing/2014/chart" uri="{C3380CC4-5D6E-409C-BE32-E72D297353CC}">
              <c16:uniqueId val="{0000007F-9625-4A3C-9984-E1F8F7885B5D}"/>
            </c:ext>
          </c:extLst>
        </c:ser>
        <c:dLbls>
          <c:showLegendKey val="0"/>
          <c:showVal val="0"/>
          <c:showCatName val="0"/>
          <c:showSerName val="0"/>
          <c:showPercent val="0"/>
          <c:showBubbleSize val="0"/>
        </c:dLbls>
        <c:smooth val="0"/>
        <c:axId val="183674368"/>
        <c:axId val="183675904"/>
      </c:lineChart>
      <c:catAx>
        <c:axId val="183674368"/>
        <c:scaling>
          <c:orientation val="minMax"/>
        </c:scaling>
        <c:delete val="0"/>
        <c:axPos val="b"/>
        <c:numFmt formatCode="General" sourceLinked="0"/>
        <c:majorTickMark val="none"/>
        <c:minorTickMark val="none"/>
        <c:tickLblPos val="low"/>
        <c:spPr>
          <a:ln/>
        </c:spPr>
        <c:crossAx val="183675904"/>
        <c:crosses val="autoZero"/>
        <c:auto val="1"/>
        <c:lblAlgn val="ctr"/>
        <c:lblOffset val="100"/>
        <c:noMultiLvlLbl val="0"/>
      </c:catAx>
      <c:valAx>
        <c:axId val="183675904"/>
        <c:scaling>
          <c:orientation val="minMax"/>
          <c:max val="28.201239494136299"/>
          <c:min val="14.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Jalisco</c:v>
          </c:tx>
          <c:spPr>
            <a:ln w="31750">
              <a:solidFill>
                <a:srgbClr val="595959"/>
              </a:solidFill>
            </a:ln>
          </c:spPr>
          <c:marker>
            <c:symbol val="none"/>
          </c:marker>
          <c:dPt>
            <c:idx val="0"/>
            <c:bubble3D val="0"/>
            <c:extLst>
              <c:ext xmlns:c16="http://schemas.microsoft.com/office/drawing/2014/chart" uri="{C3380CC4-5D6E-409C-BE32-E72D297353CC}">
                <c16:uniqueId val="{00000000-307F-4FE7-B5F6-82970751FAC3}"/>
              </c:ext>
            </c:extLst>
          </c:dPt>
          <c:dPt>
            <c:idx val="1"/>
            <c:bubble3D val="0"/>
            <c:extLst>
              <c:ext xmlns:c16="http://schemas.microsoft.com/office/drawing/2014/chart" uri="{C3380CC4-5D6E-409C-BE32-E72D297353CC}">
                <c16:uniqueId val="{00000001-307F-4FE7-B5F6-82970751FAC3}"/>
              </c:ext>
            </c:extLst>
          </c:dPt>
          <c:dPt>
            <c:idx val="2"/>
            <c:bubble3D val="0"/>
            <c:extLst>
              <c:ext xmlns:c16="http://schemas.microsoft.com/office/drawing/2014/chart" uri="{C3380CC4-5D6E-409C-BE32-E72D297353CC}">
                <c16:uniqueId val="{00000002-307F-4FE7-B5F6-82970751FAC3}"/>
              </c:ext>
            </c:extLst>
          </c:dPt>
          <c:dPt>
            <c:idx val="3"/>
            <c:bubble3D val="0"/>
            <c:extLst>
              <c:ext xmlns:c16="http://schemas.microsoft.com/office/drawing/2014/chart" uri="{C3380CC4-5D6E-409C-BE32-E72D297353CC}">
                <c16:uniqueId val="{00000003-307F-4FE7-B5F6-82970751FAC3}"/>
              </c:ext>
            </c:extLst>
          </c:dPt>
          <c:dPt>
            <c:idx val="4"/>
            <c:bubble3D val="0"/>
            <c:extLst>
              <c:ext xmlns:c16="http://schemas.microsoft.com/office/drawing/2014/chart" uri="{C3380CC4-5D6E-409C-BE32-E72D297353CC}">
                <c16:uniqueId val="{00000004-307F-4FE7-B5F6-82970751FAC3}"/>
              </c:ext>
            </c:extLst>
          </c:dPt>
          <c:dPt>
            <c:idx val="5"/>
            <c:bubble3D val="0"/>
            <c:extLst>
              <c:ext xmlns:c16="http://schemas.microsoft.com/office/drawing/2014/chart" uri="{C3380CC4-5D6E-409C-BE32-E72D297353CC}">
                <c16:uniqueId val="{00000005-307F-4FE7-B5F6-82970751FAC3}"/>
              </c:ext>
            </c:extLst>
          </c:dPt>
          <c:dPt>
            <c:idx val="6"/>
            <c:bubble3D val="0"/>
            <c:extLst>
              <c:ext xmlns:c16="http://schemas.microsoft.com/office/drawing/2014/chart" uri="{C3380CC4-5D6E-409C-BE32-E72D297353CC}">
                <c16:uniqueId val="{00000006-307F-4FE7-B5F6-82970751FAC3}"/>
              </c:ext>
            </c:extLst>
          </c:dPt>
          <c:dPt>
            <c:idx val="7"/>
            <c:bubble3D val="0"/>
            <c:extLst>
              <c:ext xmlns:c16="http://schemas.microsoft.com/office/drawing/2014/chart" uri="{C3380CC4-5D6E-409C-BE32-E72D297353CC}">
                <c16:uniqueId val="{00000007-307F-4FE7-B5F6-82970751FAC3}"/>
              </c:ext>
            </c:extLst>
          </c:dPt>
          <c:dPt>
            <c:idx val="8"/>
            <c:bubble3D val="0"/>
            <c:extLst>
              <c:ext xmlns:c16="http://schemas.microsoft.com/office/drawing/2014/chart" uri="{C3380CC4-5D6E-409C-BE32-E72D297353CC}">
                <c16:uniqueId val="{00000008-307F-4FE7-B5F6-82970751FAC3}"/>
              </c:ext>
            </c:extLst>
          </c:dPt>
          <c:dPt>
            <c:idx val="9"/>
            <c:bubble3D val="0"/>
            <c:extLst>
              <c:ext xmlns:c16="http://schemas.microsoft.com/office/drawing/2014/chart" uri="{C3380CC4-5D6E-409C-BE32-E72D297353CC}">
                <c16:uniqueId val="{00000009-307F-4FE7-B5F6-82970751FAC3}"/>
              </c:ext>
            </c:extLst>
          </c:dPt>
          <c:dPt>
            <c:idx val="10"/>
            <c:bubble3D val="0"/>
            <c:extLst>
              <c:ext xmlns:c16="http://schemas.microsoft.com/office/drawing/2014/chart" uri="{C3380CC4-5D6E-409C-BE32-E72D297353CC}">
                <c16:uniqueId val="{0000000A-307F-4FE7-B5F6-82970751FAC3}"/>
              </c:ext>
            </c:extLst>
          </c:dPt>
          <c:dPt>
            <c:idx val="11"/>
            <c:bubble3D val="0"/>
            <c:extLst>
              <c:ext xmlns:c16="http://schemas.microsoft.com/office/drawing/2014/chart" uri="{C3380CC4-5D6E-409C-BE32-E72D297353CC}">
                <c16:uniqueId val="{0000000B-307F-4FE7-B5F6-82970751FAC3}"/>
              </c:ext>
            </c:extLst>
          </c:dPt>
          <c:dPt>
            <c:idx val="12"/>
            <c:bubble3D val="0"/>
            <c:extLst>
              <c:ext xmlns:c16="http://schemas.microsoft.com/office/drawing/2014/chart" uri="{C3380CC4-5D6E-409C-BE32-E72D297353CC}">
                <c16:uniqueId val="{0000000C-307F-4FE7-B5F6-82970751FAC3}"/>
              </c:ext>
            </c:extLst>
          </c:dPt>
          <c:dPt>
            <c:idx val="13"/>
            <c:bubble3D val="0"/>
            <c:extLst>
              <c:ext xmlns:c16="http://schemas.microsoft.com/office/drawing/2014/chart" uri="{C3380CC4-5D6E-409C-BE32-E72D297353CC}">
                <c16:uniqueId val="{0000000D-307F-4FE7-B5F6-82970751FAC3}"/>
              </c:ext>
            </c:extLst>
          </c:dPt>
          <c:dPt>
            <c:idx val="14"/>
            <c:bubble3D val="0"/>
            <c:extLst>
              <c:ext xmlns:c16="http://schemas.microsoft.com/office/drawing/2014/chart" uri="{C3380CC4-5D6E-409C-BE32-E72D297353CC}">
                <c16:uniqueId val="{0000000E-307F-4FE7-B5F6-82970751FAC3}"/>
              </c:ext>
            </c:extLst>
          </c:dPt>
          <c:dPt>
            <c:idx val="15"/>
            <c:bubble3D val="0"/>
            <c:extLst>
              <c:ext xmlns:c16="http://schemas.microsoft.com/office/drawing/2014/chart" uri="{C3380CC4-5D6E-409C-BE32-E72D297353CC}">
                <c16:uniqueId val="{0000000F-307F-4FE7-B5F6-82970751FAC3}"/>
              </c:ext>
            </c:extLst>
          </c:dPt>
          <c:dPt>
            <c:idx val="16"/>
            <c:bubble3D val="0"/>
            <c:extLst>
              <c:ext xmlns:c16="http://schemas.microsoft.com/office/drawing/2014/chart" uri="{C3380CC4-5D6E-409C-BE32-E72D297353CC}">
                <c16:uniqueId val="{00000010-307F-4FE7-B5F6-82970751FAC3}"/>
              </c:ext>
            </c:extLst>
          </c:dPt>
          <c:dPt>
            <c:idx val="17"/>
            <c:bubble3D val="0"/>
            <c:extLst>
              <c:ext xmlns:c16="http://schemas.microsoft.com/office/drawing/2014/chart" uri="{C3380CC4-5D6E-409C-BE32-E72D297353CC}">
                <c16:uniqueId val="{00000011-307F-4FE7-B5F6-82970751FAC3}"/>
              </c:ext>
            </c:extLst>
          </c:dPt>
          <c:dPt>
            <c:idx val="18"/>
            <c:bubble3D val="0"/>
            <c:extLst>
              <c:ext xmlns:c16="http://schemas.microsoft.com/office/drawing/2014/chart" uri="{C3380CC4-5D6E-409C-BE32-E72D297353CC}">
                <c16:uniqueId val="{00000012-307F-4FE7-B5F6-82970751FAC3}"/>
              </c:ext>
            </c:extLst>
          </c:dPt>
          <c:dPt>
            <c:idx val="19"/>
            <c:bubble3D val="0"/>
            <c:extLst>
              <c:ext xmlns:c16="http://schemas.microsoft.com/office/drawing/2014/chart" uri="{C3380CC4-5D6E-409C-BE32-E72D297353CC}">
                <c16:uniqueId val="{00000013-307F-4FE7-B5F6-82970751FAC3}"/>
              </c:ext>
            </c:extLst>
          </c:dPt>
          <c:dPt>
            <c:idx val="20"/>
            <c:bubble3D val="0"/>
            <c:extLst>
              <c:ext xmlns:c16="http://schemas.microsoft.com/office/drawing/2014/chart" uri="{C3380CC4-5D6E-409C-BE32-E72D297353CC}">
                <c16:uniqueId val="{00000014-307F-4FE7-B5F6-82970751FAC3}"/>
              </c:ext>
            </c:extLst>
          </c:dPt>
          <c:dPt>
            <c:idx val="21"/>
            <c:bubble3D val="0"/>
            <c:extLst>
              <c:ext xmlns:c16="http://schemas.microsoft.com/office/drawing/2014/chart" uri="{C3380CC4-5D6E-409C-BE32-E72D297353CC}">
                <c16:uniqueId val="{00000015-307F-4FE7-B5F6-82970751FAC3}"/>
              </c:ext>
            </c:extLst>
          </c:dPt>
          <c:dPt>
            <c:idx val="22"/>
            <c:bubble3D val="0"/>
            <c:extLst>
              <c:ext xmlns:c16="http://schemas.microsoft.com/office/drawing/2014/chart" uri="{C3380CC4-5D6E-409C-BE32-E72D297353CC}">
                <c16:uniqueId val="{00000016-307F-4FE7-B5F6-82970751FAC3}"/>
              </c:ext>
            </c:extLst>
          </c:dPt>
          <c:dPt>
            <c:idx val="23"/>
            <c:bubble3D val="0"/>
            <c:extLst>
              <c:ext xmlns:c16="http://schemas.microsoft.com/office/drawing/2014/chart" uri="{C3380CC4-5D6E-409C-BE32-E72D297353CC}">
                <c16:uniqueId val="{00000017-307F-4FE7-B5F6-82970751FAC3}"/>
              </c:ext>
            </c:extLst>
          </c:dPt>
          <c:dPt>
            <c:idx val="24"/>
            <c:bubble3D val="0"/>
            <c:extLst>
              <c:ext xmlns:c16="http://schemas.microsoft.com/office/drawing/2014/chart" uri="{C3380CC4-5D6E-409C-BE32-E72D297353CC}">
                <c16:uniqueId val="{00000018-307F-4FE7-B5F6-82970751FAC3}"/>
              </c:ext>
            </c:extLst>
          </c:dPt>
          <c:dPt>
            <c:idx val="25"/>
            <c:bubble3D val="0"/>
            <c:extLst>
              <c:ext xmlns:c16="http://schemas.microsoft.com/office/drawing/2014/chart" uri="{C3380CC4-5D6E-409C-BE32-E72D297353CC}">
                <c16:uniqueId val="{00000019-307F-4FE7-B5F6-82970751FAC3}"/>
              </c:ext>
            </c:extLst>
          </c:dPt>
          <c:dPt>
            <c:idx val="26"/>
            <c:bubble3D val="0"/>
            <c:extLst>
              <c:ext xmlns:c16="http://schemas.microsoft.com/office/drawing/2014/chart" uri="{C3380CC4-5D6E-409C-BE32-E72D297353CC}">
                <c16:uniqueId val="{0000001A-307F-4FE7-B5F6-82970751FAC3}"/>
              </c:ext>
            </c:extLst>
          </c:dPt>
          <c:dPt>
            <c:idx val="27"/>
            <c:bubble3D val="0"/>
            <c:extLst>
              <c:ext xmlns:c16="http://schemas.microsoft.com/office/drawing/2014/chart" uri="{C3380CC4-5D6E-409C-BE32-E72D297353CC}">
                <c16:uniqueId val="{0000001B-307F-4FE7-B5F6-82970751FAC3}"/>
              </c:ext>
            </c:extLst>
          </c:dPt>
          <c:dPt>
            <c:idx val="28"/>
            <c:bubble3D val="0"/>
            <c:extLst>
              <c:ext xmlns:c16="http://schemas.microsoft.com/office/drawing/2014/chart" uri="{C3380CC4-5D6E-409C-BE32-E72D297353CC}">
                <c16:uniqueId val="{0000001C-307F-4FE7-B5F6-82970751FAC3}"/>
              </c:ext>
            </c:extLst>
          </c:dPt>
          <c:dPt>
            <c:idx val="29"/>
            <c:bubble3D val="0"/>
            <c:extLst>
              <c:ext xmlns:c16="http://schemas.microsoft.com/office/drawing/2014/chart" uri="{C3380CC4-5D6E-409C-BE32-E72D297353CC}">
                <c16:uniqueId val="{0000001D-307F-4FE7-B5F6-82970751FAC3}"/>
              </c:ext>
            </c:extLst>
          </c:dPt>
          <c:dPt>
            <c:idx val="30"/>
            <c:bubble3D val="0"/>
            <c:extLst>
              <c:ext xmlns:c16="http://schemas.microsoft.com/office/drawing/2014/chart" uri="{C3380CC4-5D6E-409C-BE32-E72D297353CC}">
                <c16:uniqueId val="{0000001E-307F-4FE7-B5F6-82970751FAC3}"/>
              </c:ext>
            </c:extLst>
          </c:dPt>
          <c:dPt>
            <c:idx val="31"/>
            <c:bubble3D val="0"/>
            <c:extLst>
              <c:ext xmlns:c16="http://schemas.microsoft.com/office/drawing/2014/chart" uri="{C3380CC4-5D6E-409C-BE32-E72D297353CC}">
                <c16:uniqueId val="{0000001F-307F-4FE7-B5F6-82970751FAC3}"/>
              </c:ext>
            </c:extLst>
          </c:dPt>
          <c:dPt>
            <c:idx val="32"/>
            <c:bubble3D val="0"/>
            <c:extLst>
              <c:ext xmlns:c16="http://schemas.microsoft.com/office/drawing/2014/chart" uri="{C3380CC4-5D6E-409C-BE32-E72D297353CC}">
                <c16:uniqueId val="{00000020-307F-4FE7-B5F6-82970751FAC3}"/>
              </c:ext>
            </c:extLst>
          </c:dPt>
          <c:dPt>
            <c:idx val="33"/>
            <c:bubble3D val="0"/>
            <c:extLst>
              <c:ext xmlns:c16="http://schemas.microsoft.com/office/drawing/2014/chart" uri="{C3380CC4-5D6E-409C-BE32-E72D297353CC}">
                <c16:uniqueId val="{00000021-307F-4FE7-B5F6-82970751FAC3}"/>
              </c:ext>
            </c:extLst>
          </c:dPt>
          <c:dPt>
            <c:idx val="34"/>
            <c:bubble3D val="0"/>
            <c:extLst>
              <c:ext xmlns:c16="http://schemas.microsoft.com/office/drawing/2014/chart" uri="{C3380CC4-5D6E-409C-BE32-E72D297353CC}">
                <c16:uniqueId val="{00000022-307F-4FE7-B5F6-82970751FAC3}"/>
              </c:ext>
            </c:extLst>
          </c:dPt>
          <c:dPt>
            <c:idx val="35"/>
            <c:bubble3D val="0"/>
            <c:extLst>
              <c:ext xmlns:c16="http://schemas.microsoft.com/office/drawing/2014/chart" uri="{C3380CC4-5D6E-409C-BE32-E72D297353CC}">
                <c16:uniqueId val="{00000023-307F-4FE7-B5F6-82970751FAC3}"/>
              </c:ext>
            </c:extLst>
          </c:dPt>
          <c:dPt>
            <c:idx val="36"/>
            <c:bubble3D val="0"/>
            <c:extLst>
              <c:ext xmlns:c16="http://schemas.microsoft.com/office/drawing/2014/chart" uri="{C3380CC4-5D6E-409C-BE32-E72D297353CC}">
                <c16:uniqueId val="{00000024-307F-4FE7-B5F6-82970751FAC3}"/>
              </c:ext>
            </c:extLst>
          </c:dPt>
          <c:dPt>
            <c:idx val="37"/>
            <c:bubble3D val="0"/>
            <c:extLst>
              <c:ext xmlns:c16="http://schemas.microsoft.com/office/drawing/2014/chart" uri="{C3380CC4-5D6E-409C-BE32-E72D297353CC}">
                <c16:uniqueId val="{00000025-307F-4FE7-B5F6-82970751FAC3}"/>
              </c:ext>
            </c:extLst>
          </c:dPt>
          <c:dPt>
            <c:idx val="38"/>
            <c:bubble3D val="0"/>
            <c:extLst>
              <c:ext xmlns:c16="http://schemas.microsoft.com/office/drawing/2014/chart" uri="{C3380CC4-5D6E-409C-BE32-E72D297353CC}">
                <c16:uniqueId val="{00000026-307F-4FE7-B5F6-82970751FAC3}"/>
              </c:ext>
            </c:extLst>
          </c:dPt>
          <c:dPt>
            <c:idx val="39"/>
            <c:bubble3D val="0"/>
            <c:extLst>
              <c:ext xmlns:c16="http://schemas.microsoft.com/office/drawing/2014/chart" uri="{C3380CC4-5D6E-409C-BE32-E72D297353CC}">
                <c16:uniqueId val="{00000027-307F-4FE7-B5F6-82970751FAC3}"/>
              </c:ext>
            </c:extLst>
          </c:dPt>
          <c:dPt>
            <c:idx val="40"/>
            <c:bubble3D val="0"/>
            <c:extLst>
              <c:ext xmlns:c16="http://schemas.microsoft.com/office/drawing/2014/chart" uri="{C3380CC4-5D6E-409C-BE32-E72D297353CC}">
                <c16:uniqueId val="{00000028-307F-4FE7-B5F6-82970751FAC3}"/>
              </c:ext>
            </c:extLst>
          </c:dPt>
          <c:dPt>
            <c:idx val="41"/>
            <c:bubble3D val="0"/>
            <c:extLst>
              <c:ext xmlns:c16="http://schemas.microsoft.com/office/drawing/2014/chart" uri="{C3380CC4-5D6E-409C-BE32-E72D297353CC}">
                <c16:uniqueId val="{00000029-307F-4FE7-B5F6-82970751FAC3}"/>
              </c:ext>
            </c:extLst>
          </c:dPt>
          <c:dPt>
            <c:idx val="42"/>
            <c:bubble3D val="0"/>
            <c:extLst>
              <c:ext xmlns:c16="http://schemas.microsoft.com/office/drawing/2014/chart" uri="{C3380CC4-5D6E-409C-BE32-E72D297353CC}">
                <c16:uniqueId val="{0000002A-307F-4FE7-B5F6-82970751FAC3}"/>
              </c:ext>
            </c:extLst>
          </c:dPt>
          <c:dPt>
            <c:idx val="43"/>
            <c:bubble3D val="0"/>
            <c:extLst>
              <c:ext xmlns:c16="http://schemas.microsoft.com/office/drawing/2014/chart" uri="{C3380CC4-5D6E-409C-BE32-E72D297353CC}">
                <c16:uniqueId val="{0000002B-307F-4FE7-B5F6-82970751FAC3}"/>
              </c:ext>
            </c:extLst>
          </c:dPt>
          <c:dPt>
            <c:idx val="44"/>
            <c:bubble3D val="0"/>
            <c:extLst>
              <c:ext xmlns:c16="http://schemas.microsoft.com/office/drawing/2014/chart" uri="{C3380CC4-5D6E-409C-BE32-E72D297353CC}">
                <c16:uniqueId val="{0000002C-307F-4FE7-B5F6-82970751FAC3}"/>
              </c:ext>
            </c:extLst>
          </c:dPt>
          <c:dPt>
            <c:idx val="45"/>
            <c:bubble3D val="0"/>
            <c:extLst>
              <c:ext xmlns:c16="http://schemas.microsoft.com/office/drawing/2014/chart" uri="{C3380CC4-5D6E-409C-BE32-E72D297353CC}">
                <c16:uniqueId val="{0000002D-307F-4FE7-B5F6-82970751FAC3}"/>
              </c:ext>
            </c:extLst>
          </c:dPt>
          <c:dPt>
            <c:idx val="46"/>
            <c:bubble3D val="0"/>
            <c:extLst>
              <c:ext xmlns:c16="http://schemas.microsoft.com/office/drawing/2014/chart" uri="{C3380CC4-5D6E-409C-BE32-E72D297353CC}">
                <c16:uniqueId val="{0000002E-307F-4FE7-B5F6-82970751FAC3}"/>
              </c:ext>
            </c:extLst>
          </c:dPt>
          <c:dPt>
            <c:idx val="47"/>
            <c:bubble3D val="0"/>
            <c:extLst>
              <c:ext xmlns:c16="http://schemas.microsoft.com/office/drawing/2014/chart" uri="{C3380CC4-5D6E-409C-BE32-E72D297353CC}">
                <c16:uniqueId val="{0000002F-307F-4FE7-B5F6-82970751FAC3}"/>
              </c:ext>
            </c:extLst>
          </c:dPt>
          <c:dPt>
            <c:idx val="48"/>
            <c:bubble3D val="0"/>
            <c:extLst>
              <c:ext xmlns:c16="http://schemas.microsoft.com/office/drawing/2014/chart" uri="{C3380CC4-5D6E-409C-BE32-E72D297353CC}">
                <c16:uniqueId val="{00000030-307F-4FE7-B5F6-82970751FAC3}"/>
              </c:ext>
            </c:extLst>
          </c:dPt>
          <c:dPt>
            <c:idx val="49"/>
            <c:bubble3D val="0"/>
            <c:extLst>
              <c:ext xmlns:c16="http://schemas.microsoft.com/office/drawing/2014/chart" uri="{C3380CC4-5D6E-409C-BE32-E72D297353CC}">
                <c16:uniqueId val="{00000031-307F-4FE7-B5F6-82970751FAC3}"/>
              </c:ext>
            </c:extLst>
          </c:dPt>
          <c:dPt>
            <c:idx val="50"/>
            <c:bubble3D val="0"/>
            <c:extLst>
              <c:ext xmlns:c16="http://schemas.microsoft.com/office/drawing/2014/chart" uri="{C3380CC4-5D6E-409C-BE32-E72D297353CC}">
                <c16:uniqueId val="{00000032-307F-4FE7-B5F6-82970751FAC3}"/>
              </c:ext>
            </c:extLst>
          </c:dPt>
          <c:dPt>
            <c:idx val="51"/>
            <c:bubble3D val="0"/>
            <c:extLst>
              <c:ext xmlns:c16="http://schemas.microsoft.com/office/drawing/2014/chart" uri="{C3380CC4-5D6E-409C-BE32-E72D297353CC}">
                <c16:uniqueId val="{00000033-307F-4FE7-B5F6-82970751FAC3}"/>
              </c:ext>
            </c:extLst>
          </c:dPt>
          <c:dPt>
            <c:idx val="52"/>
            <c:bubble3D val="0"/>
            <c:extLst>
              <c:ext xmlns:c16="http://schemas.microsoft.com/office/drawing/2014/chart" uri="{C3380CC4-5D6E-409C-BE32-E72D297353CC}">
                <c16:uniqueId val="{00000034-307F-4FE7-B5F6-82970751FAC3}"/>
              </c:ext>
            </c:extLst>
          </c:dPt>
          <c:dPt>
            <c:idx val="53"/>
            <c:bubble3D val="0"/>
            <c:extLst>
              <c:ext xmlns:c16="http://schemas.microsoft.com/office/drawing/2014/chart" uri="{C3380CC4-5D6E-409C-BE32-E72D297353CC}">
                <c16:uniqueId val="{00000035-307F-4FE7-B5F6-82970751FAC3}"/>
              </c:ext>
            </c:extLst>
          </c:dPt>
          <c:dPt>
            <c:idx val="54"/>
            <c:bubble3D val="0"/>
            <c:extLst>
              <c:ext xmlns:c16="http://schemas.microsoft.com/office/drawing/2014/chart" uri="{C3380CC4-5D6E-409C-BE32-E72D297353CC}">
                <c16:uniqueId val="{00000036-307F-4FE7-B5F6-82970751FAC3}"/>
              </c:ext>
            </c:extLst>
          </c:dPt>
          <c:dPt>
            <c:idx val="55"/>
            <c:bubble3D val="0"/>
            <c:extLst>
              <c:ext xmlns:c16="http://schemas.microsoft.com/office/drawing/2014/chart" uri="{C3380CC4-5D6E-409C-BE32-E72D297353CC}">
                <c16:uniqueId val="{00000037-307F-4FE7-B5F6-82970751FAC3}"/>
              </c:ext>
            </c:extLst>
          </c:dPt>
          <c:dPt>
            <c:idx val="56"/>
            <c:bubble3D val="0"/>
            <c:extLst>
              <c:ext xmlns:c16="http://schemas.microsoft.com/office/drawing/2014/chart" uri="{C3380CC4-5D6E-409C-BE32-E72D297353CC}">
                <c16:uniqueId val="{00000038-307F-4FE7-B5F6-82970751FAC3}"/>
              </c:ext>
            </c:extLst>
          </c:dPt>
          <c:dPt>
            <c:idx val="59"/>
            <c:bubble3D val="0"/>
            <c:extLst>
              <c:ext xmlns:c16="http://schemas.microsoft.com/office/drawing/2014/chart" uri="{C3380CC4-5D6E-409C-BE32-E72D297353CC}">
                <c16:uniqueId val="{00000039-307F-4FE7-B5F6-82970751FAC3}"/>
              </c:ext>
            </c:extLst>
          </c:dPt>
          <c:dPt>
            <c:idx val="60"/>
            <c:bubble3D val="0"/>
            <c:extLst>
              <c:ext xmlns:c16="http://schemas.microsoft.com/office/drawing/2014/chart" uri="{C3380CC4-5D6E-409C-BE32-E72D297353CC}">
                <c16:uniqueId val="{0000003A-307F-4FE7-B5F6-82970751FAC3}"/>
              </c:ext>
            </c:extLst>
          </c:dPt>
          <c:dPt>
            <c:idx val="63"/>
            <c:bubble3D val="0"/>
            <c:extLst>
              <c:ext xmlns:c16="http://schemas.microsoft.com/office/drawing/2014/chart" uri="{C3380CC4-5D6E-409C-BE32-E72D297353CC}">
                <c16:uniqueId val="{0000003B-307F-4FE7-B5F6-82970751FAC3}"/>
              </c:ext>
            </c:extLst>
          </c:dPt>
          <c:dPt>
            <c:idx val="71"/>
            <c:bubble3D val="0"/>
            <c:extLst>
              <c:ext xmlns:c16="http://schemas.microsoft.com/office/drawing/2014/chart" uri="{C3380CC4-5D6E-409C-BE32-E72D297353CC}">
                <c16:uniqueId val="{0000003C-307F-4FE7-B5F6-82970751FAC3}"/>
              </c:ext>
            </c:extLst>
          </c:dPt>
          <c:dPt>
            <c:idx val="72"/>
            <c:bubble3D val="0"/>
            <c:extLst>
              <c:ext xmlns:c16="http://schemas.microsoft.com/office/drawing/2014/chart" uri="{C3380CC4-5D6E-409C-BE32-E72D297353CC}">
                <c16:uniqueId val="{0000003D-307F-4FE7-B5F6-82970751FAC3}"/>
              </c:ext>
            </c:extLst>
          </c:dPt>
          <c:dPt>
            <c:idx val="75"/>
            <c:bubble3D val="0"/>
            <c:extLst>
              <c:ext xmlns:c16="http://schemas.microsoft.com/office/drawing/2014/chart" uri="{C3380CC4-5D6E-409C-BE32-E72D297353CC}">
                <c16:uniqueId val="{0000003E-307F-4FE7-B5F6-82970751FAC3}"/>
              </c:ext>
            </c:extLst>
          </c:dPt>
          <c:dLbls>
            <c:dLbl>
              <c:idx val="3"/>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07F-4FE7-B5F6-82970751FAC3}"/>
                </c:ext>
              </c:extLst>
            </c:dLbl>
            <c:dLbl>
              <c:idx val="15"/>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07F-4FE7-B5F6-82970751FAC3}"/>
                </c:ext>
              </c:extLst>
            </c:dLbl>
            <c:dLbl>
              <c:idx val="27"/>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307F-4FE7-B5F6-82970751FAC3}"/>
                </c:ext>
              </c:extLst>
            </c:dLbl>
            <c:dLbl>
              <c:idx val="39"/>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307F-4FE7-B5F6-82970751FAC3}"/>
                </c:ext>
              </c:extLst>
            </c:dLbl>
            <c:dLbl>
              <c:idx val="51"/>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307F-4FE7-B5F6-82970751FAC3}"/>
                </c:ext>
              </c:extLst>
            </c:dLbl>
            <c:dLbl>
              <c:idx val="63"/>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307F-4FE7-B5F6-82970751FAC3}"/>
                </c:ext>
              </c:extLst>
            </c:dLbl>
            <c:dLbl>
              <c:idx val="75"/>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307F-4FE7-B5F6-82970751FAC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'F59-60'!$A$7:$B$82</c:f>
              <c:multiLvlStrCache>
                <c:ptCount val="7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lvl>
                <c:lvl>
                  <c:pt idx="0">
                    <c:v>2017</c:v>
                  </c:pt>
                  <c:pt idx="12">
                    <c:v>2018</c:v>
                  </c:pt>
                  <c:pt idx="24">
                    <c:v>2019</c:v>
                  </c:pt>
                  <c:pt idx="36">
                    <c:v>2020</c:v>
                  </c:pt>
                  <c:pt idx="48">
                    <c:v>2021</c:v>
                  </c:pt>
                  <c:pt idx="60">
                    <c:v>2022</c:v>
                  </c:pt>
                  <c:pt idx="72">
                    <c:v>2023</c:v>
                  </c:pt>
                </c:lvl>
              </c:multiLvlStrCache>
            </c:multiLvlStrRef>
          </c:cat>
          <c:val>
            <c:numRef>
              <c:f>'F59-60'!$E$7:$E$82</c:f>
              <c:numCache>
                <c:formatCode>0.00</c:formatCode>
                <c:ptCount val="76"/>
                <c:pt idx="0">
                  <c:v>17.294502752644501</c:v>
                </c:pt>
                <c:pt idx="1">
                  <c:v>17.288462738507501</c:v>
                </c:pt>
                <c:pt idx="2">
                  <c:v>17.164721707315</c:v>
                </c:pt>
                <c:pt idx="3">
                  <c:v>17.095617316134099</c:v>
                </c:pt>
                <c:pt idx="4">
                  <c:v>16.9757140270933</c:v>
                </c:pt>
                <c:pt idx="5">
                  <c:v>16.796238753919098</c:v>
                </c:pt>
                <c:pt idx="6">
                  <c:v>16.670035932285199</c:v>
                </c:pt>
                <c:pt idx="7">
                  <c:v>16.723212340993602</c:v>
                </c:pt>
                <c:pt idx="8">
                  <c:v>16.974701176247599</c:v>
                </c:pt>
                <c:pt idx="9">
                  <c:v>17.166011289959801</c:v>
                </c:pt>
                <c:pt idx="10">
                  <c:v>17.286427085808</c:v>
                </c:pt>
                <c:pt idx="11">
                  <c:v>17.4418023401089</c:v>
                </c:pt>
                <c:pt idx="12">
                  <c:v>18.026870105317599</c:v>
                </c:pt>
                <c:pt idx="13">
                  <c:v>18.783817413091501</c:v>
                </c:pt>
                <c:pt idx="14">
                  <c:v>19.043688534307101</c:v>
                </c:pt>
                <c:pt idx="15">
                  <c:v>19.121714415335099</c:v>
                </c:pt>
                <c:pt idx="16">
                  <c:v>19.3331360333347</c:v>
                </c:pt>
                <c:pt idx="17">
                  <c:v>19.6214311331807</c:v>
                </c:pt>
                <c:pt idx="18">
                  <c:v>19.913286092365801</c:v>
                </c:pt>
                <c:pt idx="19">
                  <c:v>20.344545886245399</c:v>
                </c:pt>
                <c:pt idx="20">
                  <c:v>20.591370578587899</c:v>
                </c:pt>
                <c:pt idx="21">
                  <c:v>20.875385654755299</c:v>
                </c:pt>
                <c:pt idx="22">
                  <c:v>21.044528167723399</c:v>
                </c:pt>
                <c:pt idx="23">
                  <c:v>20.9323412669665</c:v>
                </c:pt>
                <c:pt idx="24">
                  <c:v>20.943174345428801</c:v>
                </c:pt>
                <c:pt idx="25">
                  <c:v>21.801021079720801</c:v>
                </c:pt>
                <c:pt idx="26">
                  <c:v>21.927467088610001</c:v>
                </c:pt>
                <c:pt idx="27">
                  <c:v>21.7386803341271</c:v>
                </c:pt>
                <c:pt idx="28">
                  <c:v>21.6602215772959</c:v>
                </c:pt>
                <c:pt idx="29">
                  <c:v>21.456055401163201</c:v>
                </c:pt>
                <c:pt idx="30">
                  <c:v>21.497953235815</c:v>
                </c:pt>
                <c:pt idx="31">
                  <c:v>21.424309671244501</c:v>
                </c:pt>
                <c:pt idx="32">
                  <c:v>21.414000606360901</c:v>
                </c:pt>
                <c:pt idx="33">
                  <c:v>21.359036249125101</c:v>
                </c:pt>
                <c:pt idx="34">
                  <c:v>21.320472978319302</c:v>
                </c:pt>
                <c:pt idx="35">
                  <c:v>21.440107489046699</c:v>
                </c:pt>
                <c:pt idx="36">
                  <c:v>21.5055793335004</c:v>
                </c:pt>
                <c:pt idx="37">
                  <c:v>21.310375608076701</c:v>
                </c:pt>
                <c:pt idx="38">
                  <c:v>20.450780596460799</c:v>
                </c:pt>
                <c:pt idx="39">
                  <c:v>19.202514951924702</c:v>
                </c:pt>
                <c:pt idx="40">
                  <c:v>18.702259494549899</c:v>
                </c:pt>
                <c:pt idx="41">
                  <c:v>19.226384754789098</c:v>
                </c:pt>
                <c:pt idx="42">
                  <c:v>19.867464365827502</c:v>
                </c:pt>
                <c:pt idx="43">
                  <c:v>19.915712668195301</c:v>
                </c:pt>
                <c:pt idx="44">
                  <c:v>19.653683905842001</c:v>
                </c:pt>
                <c:pt idx="45">
                  <c:v>19.278611743625198</c:v>
                </c:pt>
                <c:pt idx="46">
                  <c:v>18.938829060048199</c:v>
                </c:pt>
                <c:pt idx="47">
                  <c:v>19.242656463608899</c:v>
                </c:pt>
                <c:pt idx="48">
                  <c:v>19.9139582142334</c:v>
                </c:pt>
                <c:pt idx="49">
                  <c:v>20.715949328495199</c:v>
                </c:pt>
                <c:pt idx="50">
                  <c:v>21.483003992284601</c:v>
                </c:pt>
                <c:pt idx="51">
                  <c:v>21.6496451613442</c:v>
                </c:pt>
                <c:pt idx="52">
                  <c:v>21.817251381957099</c:v>
                </c:pt>
                <c:pt idx="53">
                  <c:v>21.805548520361501</c:v>
                </c:pt>
                <c:pt idx="54">
                  <c:v>21.801951594903802</c:v>
                </c:pt>
                <c:pt idx="55">
                  <c:v>21.796883780698401</c:v>
                </c:pt>
                <c:pt idx="56">
                  <c:v>21.753087666921701</c:v>
                </c:pt>
                <c:pt idx="57">
                  <c:v>21.6736414388951</c:v>
                </c:pt>
                <c:pt idx="58">
                  <c:v>21.6298265670886</c:v>
                </c:pt>
                <c:pt idx="59">
                  <c:v>21.899960807089599</c:v>
                </c:pt>
                <c:pt idx="60">
                  <c:v>22.308198951586299</c:v>
                </c:pt>
                <c:pt idx="61">
                  <c:v>22.473735671219501</c:v>
                </c:pt>
                <c:pt idx="62">
                  <c:v>22.964378965453601</c:v>
                </c:pt>
                <c:pt idx="63">
                  <c:v>23.378970699477701</c:v>
                </c:pt>
                <c:pt idx="64">
                  <c:v>23.4994266820039</c:v>
                </c:pt>
                <c:pt idx="65">
                  <c:v>23.5705058066474</c:v>
                </c:pt>
                <c:pt idx="66">
                  <c:v>23.6649591174615</c:v>
                </c:pt>
                <c:pt idx="67">
                  <c:v>23.738189488513999</c:v>
                </c:pt>
                <c:pt idx="68">
                  <c:v>23.778538268713401</c:v>
                </c:pt>
                <c:pt idx="69">
                  <c:v>23.847880182090702</c:v>
                </c:pt>
                <c:pt idx="70">
                  <c:v>23.915267238280599</c:v>
                </c:pt>
                <c:pt idx="71">
                  <c:v>23.8343366106572</c:v>
                </c:pt>
                <c:pt idx="72">
                  <c:v>23.923705678786501</c:v>
                </c:pt>
                <c:pt idx="73">
                  <c:v>23.8097106622658</c:v>
                </c:pt>
                <c:pt idx="74">
                  <c:v>23.968715240332099</c:v>
                </c:pt>
                <c:pt idx="75">
                  <c:v>23.960614477928001</c:v>
                </c:pt>
              </c:numCache>
            </c:numRef>
          </c:val>
          <c:smooth val="0"/>
          <c:extLst>
            <c:ext xmlns:c16="http://schemas.microsoft.com/office/drawing/2014/chart" uri="{C3380CC4-5D6E-409C-BE32-E72D297353CC}">
              <c16:uniqueId val="{0000003F-307F-4FE7-B5F6-82970751FAC3}"/>
            </c:ext>
          </c:extLst>
        </c:ser>
        <c:ser>
          <c:idx val="1"/>
          <c:order val="1"/>
          <c:tx>
            <c:v>Nacional</c:v>
          </c:tx>
          <c:spPr>
            <a:ln w="31750">
              <a:solidFill>
                <a:srgbClr val="FFC000"/>
              </a:solidFill>
            </a:ln>
          </c:spPr>
          <c:marker>
            <c:symbol val="none"/>
          </c:marker>
          <c:dPt>
            <c:idx val="0"/>
            <c:bubble3D val="0"/>
            <c:extLst>
              <c:ext xmlns:c16="http://schemas.microsoft.com/office/drawing/2014/chart" uri="{C3380CC4-5D6E-409C-BE32-E72D297353CC}">
                <c16:uniqueId val="{00000040-307F-4FE7-B5F6-82970751FAC3}"/>
              </c:ext>
            </c:extLst>
          </c:dPt>
          <c:dPt>
            <c:idx val="1"/>
            <c:bubble3D val="0"/>
            <c:extLst>
              <c:ext xmlns:c16="http://schemas.microsoft.com/office/drawing/2014/chart" uri="{C3380CC4-5D6E-409C-BE32-E72D297353CC}">
                <c16:uniqueId val="{00000041-307F-4FE7-B5F6-82970751FAC3}"/>
              </c:ext>
            </c:extLst>
          </c:dPt>
          <c:dPt>
            <c:idx val="2"/>
            <c:bubble3D val="0"/>
            <c:extLst>
              <c:ext xmlns:c16="http://schemas.microsoft.com/office/drawing/2014/chart" uri="{C3380CC4-5D6E-409C-BE32-E72D297353CC}">
                <c16:uniqueId val="{00000042-307F-4FE7-B5F6-82970751FAC3}"/>
              </c:ext>
            </c:extLst>
          </c:dPt>
          <c:dPt>
            <c:idx val="3"/>
            <c:bubble3D val="0"/>
            <c:extLst>
              <c:ext xmlns:c16="http://schemas.microsoft.com/office/drawing/2014/chart" uri="{C3380CC4-5D6E-409C-BE32-E72D297353CC}">
                <c16:uniqueId val="{00000043-307F-4FE7-B5F6-82970751FAC3}"/>
              </c:ext>
            </c:extLst>
          </c:dPt>
          <c:dPt>
            <c:idx val="4"/>
            <c:bubble3D val="0"/>
            <c:extLst>
              <c:ext xmlns:c16="http://schemas.microsoft.com/office/drawing/2014/chart" uri="{C3380CC4-5D6E-409C-BE32-E72D297353CC}">
                <c16:uniqueId val="{00000044-307F-4FE7-B5F6-82970751FAC3}"/>
              </c:ext>
            </c:extLst>
          </c:dPt>
          <c:dPt>
            <c:idx val="5"/>
            <c:bubble3D val="0"/>
            <c:extLst>
              <c:ext xmlns:c16="http://schemas.microsoft.com/office/drawing/2014/chart" uri="{C3380CC4-5D6E-409C-BE32-E72D297353CC}">
                <c16:uniqueId val="{00000045-307F-4FE7-B5F6-82970751FAC3}"/>
              </c:ext>
            </c:extLst>
          </c:dPt>
          <c:dPt>
            <c:idx val="6"/>
            <c:bubble3D val="0"/>
            <c:extLst>
              <c:ext xmlns:c16="http://schemas.microsoft.com/office/drawing/2014/chart" uri="{C3380CC4-5D6E-409C-BE32-E72D297353CC}">
                <c16:uniqueId val="{00000046-307F-4FE7-B5F6-82970751FAC3}"/>
              </c:ext>
            </c:extLst>
          </c:dPt>
          <c:dPt>
            <c:idx val="7"/>
            <c:bubble3D val="0"/>
            <c:extLst>
              <c:ext xmlns:c16="http://schemas.microsoft.com/office/drawing/2014/chart" uri="{C3380CC4-5D6E-409C-BE32-E72D297353CC}">
                <c16:uniqueId val="{00000047-307F-4FE7-B5F6-82970751FAC3}"/>
              </c:ext>
            </c:extLst>
          </c:dPt>
          <c:dPt>
            <c:idx val="8"/>
            <c:bubble3D val="0"/>
            <c:extLst>
              <c:ext xmlns:c16="http://schemas.microsoft.com/office/drawing/2014/chart" uri="{C3380CC4-5D6E-409C-BE32-E72D297353CC}">
                <c16:uniqueId val="{00000048-307F-4FE7-B5F6-82970751FAC3}"/>
              </c:ext>
            </c:extLst>
          </c:dPt>
          <c:dPt>
            <c:idx val="9"/>
            <c:bubble3D val="0"/>
            <c:extLst>
              <c:ext xmlns:c16="http://schemas.microsoft.com/office/drawing/2014/chart" uri="{C3380CC4-5D6E-409C-BE32-E72D297353CC}">
                <c16:uniqueId val="{00000049-307F-4FE7-B5F6-82970751FAC3}"/>
              </c:ext>
            </c:extLst>
          </c:dPt>
          <c:dPt>
            <c:idx val="10"/>
            <c:bubble3D val="0"/>
            <c:extLst>
              <c:ext xmlns:c16="http://schemas.microsoft.com/office/drawing/2014/chart" uri="{C3380CC4-5D6E-409C-BE32-E72D297353CC}">
                <c16:uniqueId val="{0000004A-307F-4FE7-B5F6-82970751FAC3}"/>
              </c:ext>
            </c:extLst>
          </c:dPt>
          <c:dPt>
            <c:idx val="11"/>
            <c:bubble3D val="0"/>
            <c:extLst>
              <c:ext xmlns:c16="http://schemas.microsoft.com/office/drawing/2014/chart" uri="{C3380CC4-5D6E-409C-BE32-E72D297353CC}">
                <c16:uniqueId val="{0000004B-307F-4FE7-B5F6-82970751FAC3}"/>
              </c:ext>
            </c:extLst>
          </c:dPt>
          <c:dPt>
            <c:idx val="12"/>
            <c:bubble3D val="0"/>
            <c:extLst>
              <c:ext xmlns:c16="http://schemas.microsoft.com/office/drawing/2014/chart" uri="{C3380CC4-5D6E-409C-BE32-E72D297353CC}">
                <c16:uniqueId val="{0000004C-307F-4FE7-B5F6-82970751FAC3}"/>
              </c:ext>
            </c:extLst>
          </c:dPt>
          <c:dPt>
            <c:idx val="13"/>
            <c:bubble3D val="0"/>
            <c:extLst>
              <c:ext xmlns:c16="http://schemas.microsoft.com/office/drawing/2014/chart" uri="{C3380CC4-5D6E-409C-BE32-E72D297353CC}">
                <c16:uniqueId val="{0000004D-307F-4FE7-B5F6-82970751FAC3}"/>
              </c:ext>
            </c:extLst>
          </c:dPt>
          <c:dPt>
            <c:idx val="14"/>
            <c:bubble3D val="0"/>
            <c:extLst>
              <c:ext xmlns:c16="http://schemas.microsoft.com/office/drawing/2014/chart" uri="{C3380CC4-5D6E-409C-BE32-E72D297353CC}">
                <c16:uniqueId val="{0000004E-307F-4FE7-B5F6-82970751FAC3}"/>
              </c:ext>
            </c:extLst>
          </c:dPt>
          <c:dPt>
            <c:idx val="15"/>
            <c:bubble3D val="0"/>
            <c:extLst>
              <c:ext xmlns:c16="http://schemas.microsoft.com/office/drawing/2014/chart" uri="{C3380CC4-5D6E-409C-BE32-E72D297353CC}">
                <c16:uniqueId val="{0000004F-307F-4FE7-B5F6-82970751FAC3}"/>
              </c:ext>
            </c:extLst>
          </c:dPt>
          <c:dPt>
            <c:idx val="16"/>
            <c:bubble3D val="0"/>
            <c:extLst>
              <c:ext xmlns:c16="http://schemas.microsoft.com/office/drawing/2014/chart" uri="{C3380CC4-5D6E-409C-BE32-E72D297353CC}">
                <c16:uniqueId val="{00000050-307F-4FE7-B5F6-82970751FAC3}"/>
              </c:ext>
            </c:extLst>
          </c:dPt>
          <c:dPt>
            <c:idx val="17"/>
            <c:bubble3D val="0"/>
            <c:extLst>
              <c:ext xmlns:c16="http://schemas.microsoft.com/office/drawing/2014/chart" uri="{C3380CC4-5D6E-409C-BE32-E72D297353CC}">
                <c16:uniqueId val="{00000051-307F-4FE7-B5F6-82970751FAC3}"/>
              </c:ext>
            </c:extLst>
          </c:dPt>
          <c:dPt>
            <c:idx val="18"/>
            <c:bubble3D val="0"/>
            <c:extLst>
              <c:ext xmlns:c16="http://schemas.microsoft.com/office/drawing/2014/chart" uri="{C3380CC4-5D6E-409C-BE32-E72D297353CC}">
                <c16:uniqueId val="{00000052-307F-4FE7-B5F6-82970751FAC3}"/>
              </c:ext>
            </c:extLst>
          </c:dPt>
          <c:dPt>
            <c:idx val="19"/>
            <c:bubble3D val="0"/>
            <c:extLst>
              <c:ext xmlns:c16="http://schemas.microsoft.com/office/drawing/2014/chart" uri="{C3380CC4-5D6E-409C-BE32-E72D297353CC}">
                <c16:uniqueId val="{00000053-307F-4FE7-B5F6-82970751FAC3}"/>
              </c:ext>
            </c:extLst>
          </c:dPt>
          <c:dPt>
            <c:idx val="20"/>
            <c:bubble3D val="0"/>
            <c:extLst>
              <c:ext xmlns:c16="http://schemas.microsoft.com/office/drawing/2014/chart" uri="{C3380CC4-5D6E-409C-BE32-E72D297353CC}">
                <c16:uniqueId val="{00000054-307F-4FE7-B5F6-82970751FAC3}"/>
              </c:ext>
            </c:extLst>
          </c:dPt>
          <c:dPt>
            <c:idx val="21"/>
            <c:bubble3D val="0"/>
            <c:extLst>
              <c:ext xmlns:c16="http://schemas.microsoft.com/office/drawing/2014/chart" uri="{C3380CC4-5D6E-409C-BE32-E72D297353CC}">
                <c16:uniqueId val="{00000055-307F-4FE7-B5F6-82970751FAC3}"/>
              </c:ext>
            </c:extLst>
          </c:dPt>
          <c:dPt>
            <c:idx val="22"/>
            <c:bubble3D val="0"/>
            <c:extLst>
              <c:ext xmlns:c16="http://schemas.microsoft.com/office/drawing/2014/chart" uri="{C3380CC4-5D6E-409C-BE32-E72D297353CC}">
                <c16:uniqueId val="{00000056-307F-4FE7-B5F6-82970751FAC3}"/>
              </c:ext>
            </c:extLst>
          </c:dPt>
          <c:dPt>
            <c:idx val="23"/>
            <c:bubble3D val="0"/>
            <c:extLst>
              <c:ext xmlns:c16="http://schemas.microsoft.com/office/drawing/2014/chart" uri="{C3380CC4-5D6E-409C-BE32-E72D297353CC}">
                <c16:uniqueId val="{00000057-307F-4FE7-B5F6-82970751FAC3}"/>
              </c:ext>
            </c:extLst>
          </c:dPt>
          <c:dPt>
            <c:idx val="24"/>
            <c:bubble3D val="0"/>
            <c:extLst>
              <c:ext xmlns:c16="http://schemas.microsoft.com/office/drawing/2014/chart" uri="{C3380CC4-5D6E-409C-BE32-E72D297353CC}">
                <c16:uniqueId val="{00000058-307F-4FE7-B5F6-82970751FAC3}"/>
              </c:ext>
            </c:extLst>
          </c:dPt>
          <c:dPt>
            <c:idx val="25"/>
            <c:bubble3D val="0"/>
            <c:extLst>
              <c:ext xmlns:c16="http://schemas.microsoft.com/office/drawing/2014/chart" uri="{C3380CC4-5D6E-409C-BE32-E72D297353CC}">
                <c16:uniqueId val="{00000059-307F-4FE7-B5F6-82970751FAC3}"/>
              </c:ext>
            </c:extLst>
          </c:dPt>
          <c:dPt>
            <c:idx val="26"/>
            <c:bubble3D val="0"/>
            <c:extLst>
              <c:ext xmlns:c16="http://schemas.microsoft.com/office/drawing/2014/chart" uri="{C3380CC4-5D6E-409C-BE32-E72D297353CC}">
                <c16:uniqueId val="{0000005A-307F-4FE7-B5F6-82970751FAC3}"/>
              </c:ext>
            </c:extLst>
          </c:dPt>
          <c:dPt>
            <c:idx val="27"/>
            <c:bubble3D val="0"/>
            <c:extLst>
              <c:ext xmlns:c16="http://schemas.microsoft.com/office/drawing/2014/chart" uri="{C3380CC4-5D6E-409C-BE32-E72D297353CC}">
                <c16:uniqueId val="{0000005B-307F-4FE7-B5F6-82970751FAC3}"/>
              </c:ext>
            </c:extLst>
          </c:dPt>
          <c:dPt>
            <c:idx val="28"/>
            <c:bubble3D val="0"/>
            <c:extLst>
              <c:ext xmlns:c16="http://schemas.microsoft.com/office/drawing/2014/chart" uri="{C3380CC4-5D6E-409C-BE32-E72D297353CC}">
                <c16:uniqueId val="{0000005C-307F-4FE7-B5F6-82970751FAC3}"/>
              </c:ext>
            </c:extLst>
          </c:dPt>
          <c:dPt>
            <c:idx val="29"/>
            <c:bubble3D val="0"/>
            <c:extLst>
              <c:ext xmlns:c16="http://schemas.microsoft.com/office/drawing/2014/chart" uri="{C3380CC4-5D6E-409C-BE32-E72D297353CC}">
                <c16:uniqueId val="{0000005D-307F-4FE7-B5F6-82970751FAC3}"/>
              </c:ext>
            </c:extLst>
          </c:dPt>
          <c:dPt>
            <c:idx val="30"/>
            <c:bubble3D val="0"/>
            <c:extLst>
              <c:ext xmlns:c16="http://schemas.microsoft.com/office/drawing/2014/chart" uri="{C3380CC4-5D6E-409C-BE32-E72D297353CC}">
                <c16:uniqueId val="{0000005E-307F-4FE7-B5F6-82970751FAC3}"/>
              </c:ext>
            </c:extLst>
          </c:dPt>
          <c:dPt>
            <c:idx val="31"/>
            <c:bubble3D val="0"/>
            <c:extLst>
              <c:ext xmlns:c16="http://schemas.microsoft.com/office/drawing/2014/chart" uri="{C3380CC4-5D6E-409C-BE32-E72D297353CC}">
                <c16:uniqueId val="{0000005F-307F-4FE7-B5F6-82970751FAC3}"/>
              </c:ext>
            </c:extLst>
          </c:dPt>
          <c:dPt>
            <c:idx val="32"/>
            <c:bubble3D val="0"/>
            <c:extLst>
              <c:ext xmlns:c16="http://schemas.microsoft.com/office/drawing/2014/chart" uri="{C3380CC4-5D6E-409C-BE32-E72D297353CC}">
                <c16:uniqueId val="{00000060-307F-4FE7-B5F6-82970751FAC3}"/>
              </c:ext>
            </c:extLst>
          </c:dPt>
          <c:dPt>
            <c:idx val="33"/>
            <c:bubble3D val="0"/>
            <c:extLst>
              <c:ext xmlns:c16="http://schemas.microsoft.com/office/drawing/2014/chart" uri="{C3380CC4-5D6E-409C-BE32-E72D297353CC}">
                <c16:uniqueId val="{00000061-307F-4FE7-B5F6-82970751FAC3}"/>
              </c:ext>
            </c:extLst>
          </c:dPt>
          <c:dPt>
            <c:idx val="34"/>
            <c:bubble3D val="0"/>
            <c:extLst>
              <c:ext xmlns:c16="http://schemas.microsoft.com/office/drawing/2014/chart" uri="{C3380CC4-5D6E-409C-BE32-E72D297353CC}">
                <c16:uniqueId val="{00000062-307F-4FE7-B5F6-82970751FAC3}"/>
              </c:ext>
            </c:extLst>
          </c:dPt>
          <c:dPt>
            <c:idx val="35"/>
            <c:bubble3D val="0"/>
            <c:extLst>
              <c:ext xmlns:c16="http://schemas.microsoft.com/office/drawing/2014/chart" uri="{C3380CC4-5D6E-409C-BE32-E72D297353CC}">
                <c16:uniqueId val="{00000063-307F-4FE7-B5F6-82970751FAC3}"/>
              </c:ext>
            </c:extLst>
          </c:dPt>
          <c:dPt>
            <c:idx val="36"/>
            <c:bubble3D val="0"/>
            <c:extLst>
              <c:ext xmlns:c16="http://schemas.microsoft.com/office/drawing/2014/chart" uri="{C3380CC4-5D6E-409C-BE32-E72D297353CC}">
                <c16:uniqueId val="{00000064-307F-4FE7-B5F6-82970751FAC3}"/>
              </c:ext>
            </c:extLst>
          </c:dPt>
          <c:dPt>
            <c:idx val="37"/>
            <c:bubble3D val="0"/>
            <c:extLst>
              <c:ext xmlns:c16="http://schemas.microsoft.com/office/drawing/2014/chart" uri="{C3380CC4-5D6E-409C-BE32-E72D297353CC}">
                <c16:uniqueId val="{00000065-307F-4FE7-B5F6-82970751FAC3}"/>
              </c:ext>
            </c:extLst>
          </c:dPt>
          <c:dPt>
            <c:idx val="38"/>
            <c:bubble3D val="0"/>
            <c:extLst>
              <c:ext xmlns:c16="http://schemas.microsoft.com/office/drawing/2014/chart" uri="{C3380CC4-5D6E-409C-BE32-E72D297353CC}">
                <c16:uniqueId val="{00000066-307F-4FE7-B5F6-82970751FAC3}"/>
              </c:ext>
            </c:extLst>
          </c:dPt>
          <c:dPt>
            <c:idx val="39"/>
            <c:bubble3D val="0"/>
            <c:extLst>
              <c:ext xmlns:c16="http://schemas.microsoft.com/office/drawing/2014/chart" uri="{C3380CC4-5D6E-409C-BE32-E72D297353CC}">
                <c16:uniqueId val="{00000067-307F-4FE7-B5F6-82970751FAC3}"/>
              </c:ext>
            </c:extLst>
          </c:dPt>
          <c:dPt>
            <c:idx val="40"/>
            <c:bubble3D val="0"/>
            <c:extLst>
              <c:ext xmlns:c16="http://schemas.microsoft.com/office/drawing/2014/chart" uri="{C3380CC4-5D6E-409C-BE32-E72D297353CC}">
                <c16:uniqueId val="{00000068-307F-4FE7-B5F6-82970751FAC3}"/>
              </c:ext>
            </c:extLst>
          </c:dPt>
          <c:dPt>
            <c:idx val="41"/>
            <c:bubble3D val="0"/>
            <c:extLst>
              <c:ext xmlns:c16="http://schemas.microsoft.com/office/drawing/2014/chart" uri="{C3380CC4-5D6E-409C-BE32-E72D297353CC}">
                <c16:uniqueId val="{00000069-307F-4FE7-B5F6-82970751FAC3}"/>
              </c:ext>
            </c:extLst>
          </c:dPt>
          <c:dPt>
            <c:idx val="42"/>
            <c:bubble3D val="0"/>
            <c:extLst>
              <c:ext xmlns:c16="http://schemas.microsoft.com/office/drawing/2014/chart" uri="{C3380CC4-5D6E-409C-BE32-E72D297353CC}">
                <c16:uniqueId val="{0000006A-307F-4FE7-B5F6-82970751FAC3}"/>
              </c:ext>
            </c:extLst>
          </c:dPt>
          <c:dPt>
            <c:idx val="43"/>
            <c:bubble3D val="0"/>
            <c:extLst>
              <c:ext xmlns:c16="http://schemas.microsoft.com/office/drawing/2014/chart" uri="{C3380CC4-5D6E-409C-BE32-E72D297353CC}">
                <c16:uniqueId val="{0000006B-307F-4FE7-B5F6-82970751FAC3}"/>
              </c:ext>
            </c:extLst>
          </c:dPt>
          <c:dPt>
            <c:idx val="44"/>
            <c:bubble3D val="0"/>
            <c:extLst>
              <c:ext xmlns:c16="http://schemas.microsoft.com/office/drawing/2014/chart" uri="{C3380CC4-5D6E-409C-BE32-E72D297353CC}">
                <c16:uniqueId val="{0000006C-307F-4FE7-B5F6-82970751FAC3}"/>
              </c:ext>
            </c:extLst>
          </c:dPt>
          <c:dPt>
            <c:idx val="45"/>
            <c:bubble3D val="0"/>
            <c:extLst>
              <c:ext xmlns:c16="http://schemas.microsoft.com/office/drawing/2014/chart" uri="{C3380CC4-5D6E-409C-BE32-E72D297353CC}">
                <c16:uniqueId val="{0000006D-307F-4FE7-B5F6-82970751FAC3}"/>
              </c:ext>
            </c:extLst>
          </c:dPt>
          <c:dPt>
            <c:idx val="46"/>
            <c:bubble3D val="0"/>
            <c:extLst>
              <c:ext xmlns:c16="http://schemas.microsoft.com/office/drawing/2014/chart" uri="{C3380CC4-5D6E-409C-BE32-E72D297353CC}">
                <c16:uniqueId val="{0000006E-307F-4FE7-B5F6-82970751FAC3}"/>
              </c:ext>
            </c:extLst>
          </c:dPt>
          <c:dPt>
            <c:idx val="47"/>
            <c:bubble3D val="0"/>
            <c:extLst>
              <c:ext xmlns:c16="http://schemas.microsoft.com/office/drawing/2014/chart" uri="{C3380CC4-5D6E-409C-BE32-E72D297353CC}">
                <c16:uniqueId val="{0000006F-307F-4FE7-B5F6-82970751FAC3}"/>
              </c:ext>
            </c:extLst>
          </c:dPt>
          <c:dPt>
            <c:idx val="48"/>
            <c:bubble3D val="0"/>
            <c:extLst>
              <c:ext xmlns:c16="http://schemas.microsoft.com/office/drawing/2014/chart" uri="{C3380CC4-5D6E-409C-BE32-E72D297353CC}">
                <c16:uniqueId val="{00000070-307F-4FE7-B5F6-82970751FAC3}"/>
              </c:ext>
            </c:extLst>
          </c:dPt>
          <c:dPt>
            <c:idx val="49"/>
            <c:bubble3D val="0"/>
            <c:extLst>
              <c:ext xmlns:c16="http://schemas.microsoft.com/office/drawing/2014/chart" uri="{C3380CC4-5D6E-409C-BE32-E72D297353CC}">
                <c16:uniqueId val="{00000071-307F-4FE7-B5F6-82970751FAC3}"/>
              </c:ext>
            </c:extLst>
          </c:dPt>
          <c:dPt>
            <c:idx val="50"/>
            <c:bubble3D val="0"/>
            <c:extLst>
              <c:ext xmlns:c16="http://schemas.microsoft.com/office/drawing/2014/chart" uri="{C3380CC4-5D6E-409C-BE32-E72D297353CC}">
                <c16:uniqueId val="{00000072-307F-4FE7-B5F6-82970751FAC3}"/>
              </c:ext>
            </c:extLst>
          </c:dPt>
          <c:dPt>
            <c:idx val="51"/>
            <c:bubble3D val="0"/>
            <c:extLst>
              <c:ext xmlns:c16="http://schemas.microsoft.com/office/drawing/2014/chart" uri="{C3380CC4-5D6E-409C-BE32-E72D297353CC}">
                <c16:uniqueId val="{00000073-307F-4FE7-B5F6-82970751FAC3}"/>
              </c:ext>
            </c:extLst>
          </c:dPt>
          <c:dPt>
            <c:idx val="52"/>
            <c:bubble3D val="0"/>
            <c:extLst>
              <c:ext xmlns:c16="http://schemas.microsoft.com/office/drawing/2014/chart" uri="{C3380CC4-5D6E-409C-BE32-E72D297353CC}">
                <c16:uniqueId val="{00000074-307F-4FE7-B5F6-82970751FAC3}"/>
              </c:ext>
            </c:extLst>
          </c:dPt>
          <c:dPt>
            <c:idx val="53"/>
            <c:bubble3D val="0"/>
            <c:extLst>
              <c:ext xmlns:c16="http://schemas.microsoft.com/office/drawing/2014/chart" uri="{C3380CC4-5D6E-409C-BE32-E72D297353CC}">
                <c16:uniqueId val="{00000075-307F-4FE7-B5F6-82970751FAC3}"/>
              </c:ext>
            </c:extLst>
          </c:dPt>
          <c:dPt>
            <c:idx val="54"/>
            <c:bubble3D val="0"/>
            <c:extLst>
              <c:ext xmlns:c16="http://schemas.microsoft.com/office/drawing/2014/chart" uri="{C3380CC4-5D6E-409C-BE32-E72D297353CC}">
                <c16:uniqueId val="{00000076-307F-4FE7-B5F6-82970751FAC3}"/>
              </c:ext>
            </c:extLst>
          </c:dPt>
          <c:dPt>
            <c:idx val="55"/>
            <c:bubble3D val="0"/>
            <c:extLst>
              <c:ext xmlns:c16="http://schemas.microsoft.com/office/drawing/2014/chart" uri="{C3380CC4-5D6E-409C-BE32-E72D297353CC}">
                <c16:uniqueId val="{00000077-307F-4FE7-B5F6-82970751FAC3}"/>
              </c:ext>
            </c:extLst>
          </c:dPt>
          <c:dPt>
            <c:idx val="56"/>
            <c:bubble3D val="0"/>
            <c:extLst>
              <c:ext xmlns:c16="http://schemas.microsoft.com/office/drawing/2014/chart" uri="{C3380CC4-5D6E-409C-BE32-E72D297353CC}">
                <c16:uniqueId val="{00000078-307F-4FE7-B5F6-82970751FAC3}"/>
              </c:ext>
            </c:extLst>
          </c:dPt>
          <c:dPt>
            <c:idx val="59"/>
            <c:bubble3D val="0"/>
            <c:extLst>
              <c:ext xmlns:c16="http://schemas.microsoft.com/office/drawing/2014/chart" uri="{C3380CC4-5D6E-409C-BE32-E72D297353CC}">
                <c16:uniqueId val="{00000079-307F-4FE7-B5F6-82970751FAC3}"/>
              </c:ext>
            </c:extLst>
          </c:dPt>
          <c:dPt>
            <c:idx val="60"/>
            <c:bubble3D val="0"/>
            <c:extLst>
              <c:ext xmlns:c16="http://schemas.microsoft.com/office/drawing/2014/chart" uri="{C3380CC4-5D6E-409C-BE32-E72D297353CC}">
                <c16:uniqueId val="{0000007A-307F-4FE7-B5F6-82970751FAC3}"/>
              </c:ext>
            </c:extLst>
          </c:dPt>
          <c:dPt>
            <c:idx val="63"/>
            <c:bubble3D val="0"/>
            <c:extLst>
              <c:ext xmlns:c16="http://schemas.microsoft.com/office/drawing/2014/chart" uri="{C3380CC4-5D6E-409C-BE32-E72D297353CC}">
                <c16:uniqueId val="{0000007B-307F-4FE7-B5F6-82970751FAC3}"/>
              </c:ext>
            </c:extLst>
          </c:dPt>
          <c:dPt>
            <c:idx val="71"/>
            <c:bubble3D val="0"/>
            <c:extLst>
              <c:ext xmlns:c16="http://schemas.microsoft.com/office/drawing/2014/chart" uri="{C3380CC4-5D6E-409C-BE32-E72D297353CC}">
                <c16:uniqueId val="{0000007C-307F-4FE7-B5F6-82970751FAC3}"/>
              </c:ext>
            </c:extLst>
          </c:dPt>
          <c:dPt>
            <c:idx val="72"/>
            <c:bubble3D val="0"/>
            <c:extLst>
              <c:ext xmlns:c16="http://schemas.microsoft.com/office/drawing/2014/chart" uri="{C3380CC4-5D6E-409C-BE32-E72D297353CC}">
                <c16:uniqueId val="{0000007D-307F-4FE7-B5F6-82970751FAC3}"/>
              </c:ext>
            </c:extLst>
          </c:dPt>
          <c:dPt>
            <c:idx val="75"/>
            <c:bubble3D val="0"/>
            <c:extLst>
              <c:ext xmlns:c16="http://schemas.microsoft.com/office/drawing/2014/chart" uri="{C3380CC4-5D6E-409C-BE32-E72D297353CC}">
                <c16:uniqueId val="{0000007E-307F-4FE7-B5F6-82970751FAC3}"/>
              </c:ext>
            </c:extLst>
          </c:dPt>
          <c:dLbls>
            <c:dLbl>
              <c:idx val="3"/>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307F-4FE7-B5F6-82970751FAC3}"/>
                </c:ext>
              </c:extLst>
            </c:dLbl>
            <c:dLbl>
              <c:idx val="15"/>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F-307F-4FE7-B5F6-82970751FAC3}"/>
                </c:ext>
              </c:extLst>
            </c:dLbl>
            <c:dLbl>
              <c:idx val="27"/>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B-307F-4FE7-B5F6-82970751FAC3}"/>
                </c:ext>
              </c:extLst>
            </c:dLbl>
            <c:dLbl>
              <c:idx val="39"/>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7-307F-4FE7-B5F6-82970751FAC3}"/>
                </c:ext>
              </c:extLst>
            </c:dLbl>
            <c:dLbl>
              <c:idx val="51"/>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3-307F-4FE7-B5F6-82970751FAC3}"/>
                </c:ext>
              </c:extLst>
            </c:dLbl>
            <c:dLbl>
              <c:idx val="63"/>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B-307F-4FE7-B5F6-82970751FAC3}"/>
                </c:ext>
              </c:extLst>
            </c:dLbl>
            <c:dLbl>
              <c:idx val="75"/>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307F-4FE7-B5F6-82970751FAC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'F59-60'!$F$7:$F$82</c:f>
              <c:numCache>
                <c:formatCode>0.00</c:formatCode>
                <c:ptCount val="76"/>
                <c:pt idx="0">
                  <c:v>17.074313615121401</c:v>
                </c:pt>
                <c:pt idx="1">
                  <c:v>17.065597703047501</c:v>
                </c:pt>
                <c:pt idx="2">
                  <c:v>16.9498532895533</c:v>
                </c:pt>
                <c:pt idx="3">
                  <c:v>16.883721073636501</c:v>
                </c:pt>
                <c:pt idx="4">
                  <c:v>16.7661412693482</c:v>
                </c:pt>
                <c:pt idx="5">
                  <c:v>16.590894011054701</c:v>
                </c:pt>
                <c:pt idx="6">
                  <c:v>16.4629208193249</c:v>
                </c:pt>
                <c:pt idx="7">
                  <c:v>16.5154317053887</c:v>
                </c:pt>
                <c:pt idx="8">
                  <c:v>16.768190704804798</c:v>
                </c:pt>
                <c:pt idx="9">
                  <c:v>16.9593770088327</c:v>
                </c:pt>
                <c:pt idx="10">
                  <c:v>17.083504831977798</c:v>
                </c:pt>
                <c:pt idx="11">
                  <c:v>17.241641537202</c:v>
                </c:pt>
                <c:pt idx="12">
                  <c:v>17.783892527658899</c:v>
                </c:pt>
                <c:pt idx="13">
                  <c:v>18.447064021845001</c:v>
                </c:pt>
                <c:pt idx="14">
                  <c:v>18.689965982853</c:v>
                </c:pt>
                <c:pt idx="15">
                  <c:v>18.780545247240202</c:v>
                </c:pt>
                <c:pt idx="16">
                  <c:v>18.938496349444002</c:v>
                </c:pt>
                <c:pt idx="17">
                  <c:v>19.174175412531898</c:v>
                </c:pt>
                <c:pt idx="18">
                  <c:v>19.532149325649101</c:v>
                </c:pt>
                <c:pt idx="19">
                  <c:v>20.045081185363902</c:v>
                </c:pt>
                <c:pt idx="20">
                  <c:v>20.3218888119059</c:v>
                </c:pt>
                <c:pt idx="21">
                  <c:v>20.6111327612014</c:v>
                </c:pt>
                <c:pt idx="22">
                  <c:v>20.782250757103199</c:v>
                </c:pt>
                <c:pt idx="23">
                  <c:v>20.661376207358298</c:v>
                </c:pt>
                <c:pt idx="24">
                  <c:v>20.5835196329617</c:v>
                </c:pt>
                <c:pt idx="25">
                  <c:v>21.417091525834099</c:v>
                </c:pt>
                <c:pt idx="26">
                  <c:v>21.529641308428399</c:v>
                </c:pt>
                <c:pt idx="27">
                  <c:v>21.3335600073774</c:v>
                </c:pt>
                <c:pt idx="28">
                  <c:v>21.246148929556298</c:v>
                </c:pt>
                <c:pt idx="29">
                  <c:v>21.041225877984001</c:v>
                </c:pt>
                <c:pt idx="30">
                  <c:v>21.126071217349299</c:v>
                </c:pt>
                <c:pt idx="31">
                  <c:v>21.0993802885604</c:v>
                </c:pt>
                <c:pt idx="32">
                  <c:v>21.1508491680876</c:v>
                </c:pt>
                <c:pt idx="33">
                  <c:v>21.0837162974059</c:v>
                </c:pt>
                <c:pt idx="34">
                  <c:v>21.069014924409899</c:v>
                </c:pt>
                <c:pt idx="35">
                  <c:v>21.2124560152897</c:v>
                </c:pt>
                <c:pt idx="36">
                  <c:v>21.279110135076699</c:v>
                </c:pt>
                <c:pt idx="37">
                  <c:v>21.020797909078901</c:v>
                </c:pt>
                <c:pt idx="38">
                  <c:v>20.177345112897999</c:v>
                </c:pt>
                <c:pt idx="39">
                  <c:v>19.025367992045599</c:v>
                </c:pt>
                <c:pt idx="40">
                  <c:v>18.5671217783141</c:v>
                </c:pt>
                <c:pt idx="41">
                  <c:v>19.125712297907299</c:v>
                </c:pt>
                <c:pt idx="42">
                  <c:v>19.695218368898601</c:v>
                </c:pt>
                <c:pt idx="43">
                  <c:v>19.7027314217781</c:v>
                </c:pt>
                <c:pt idx="44">
                  <c:v>19.400065610753298</c:v>
                </c:pt>
                <c:pt idx="45">
                  <c:v>19.060155858244901</c:v>
                </c:pt>
                <c:pt idx="46">
                  <c:v>18.8019315650339</c:v>
                </c:pt>
                <c:pt idx="47">
                  <c:v>19.152073843451699</c:v>
                </c:pt>
                <c:pt idx="48">
                  <c:v>19.870742849603701</c:v>
                </c:pt>
                <c:pt idx="49">
                  <c:v>20.745151394540901</c:v>
                </c:pt>
                <c:pt idx="50">
                  <c:v>21.427620911797899</c:v>
                </c:pt>
                <c:pt idx="51">
                  <c:v>21.549174451317501</c:v>
                </c:pt>
                <c:pt idx="52">
                  <c:v>21.685154052528201</c:v>
                </c:pt>
                <c:pt idx="53">
                  <c:v>21.732751381016001</c:v>
                </c:pt>
                <c:pt idx="54">
                  <c:v>21.735496353358901</c:v>
                </c:pt>
                <c:pt idx="55">
                  <c:v>21.7870390921737</c:v>
                </c:pt>
                <c:pt idx="56">
                  <c:v>21.725235413032099</c:v>
                </c:pt>
                <c:pt idx="57">
                  <c:v>21.708185384478099</c:v>
                </c:pt>
                <c:pt idx="58">
                  <c:v>21.642098937403901</c:v>
                </c:pt>
                <c:pt idx="59">
                  <c:v>21.819912303908101</c:v>
                </c:pt>
                <c:pt idx="60">
                  <c:v>22.1629026447476</c:v>
                </c:pt>
                <c:pt idx="61">
                  <c:v>22.328281175691199</c:v>
                </c:pt>
                <c:pt idx="62">
                  <c:v>22.726783175680001</c:v>
                </c:pt>
                <c:pt idx="63">
                  <c:v>23.135019494209601</c:v>
                </c:pt>
                <c:pt idx="64">
                  <c:v>23.292570064022701</c:v>
                </c:pt>
                <c:pt idx="65">
                  <c:v>23.383301165543401</c:v>
                </c:pt>
                <c:pt idx="66">
                  <c:v>23.455411415909701</c:v>
                </c:pt>
                <c:pt idx="67">
                  <c:v>23.529055755759298</c:v>
                </c:pt>
                <c:pt idx="68">
                  <c:v>23.569318492322399</c:v>
                </c:pt>
                <c:pt idx="69">
                  <c:v>23.647235709832099</c:v>
                </c:pt>
                <c:pt idx="70">
                  <c:v>23.7345106519887</c:v>
                </c:pt>
                <c:pt idx="71">
                  <c:v>23.6626882880369</c:v>
                </c:pt>
                <c:pt idx="72">
                  <c:v>23.741436130713399</c:v>
                </c:pt>
                <c:pt idx="73">
                  <c:v>23.6311561758415</c:v>
                </c:pt>
                <c:pt idx="74">
                  <c:v>23.716998445227802</c:v>
                </c:pt>
                <c:pt idx="75">
                  <c:v>23.6991805733729</c:v>
                </c:pt>
              </c:numCache>
            </c:numRef>
          </c:val>
          <c:smooth val="0"/>
          <c:extLst>
            <c:ext xmlns:c16="http://schemas.microsoft.com/office/drawing/2014/chart" uri="{C3380CC4-5D6E-409C-BE32-E72D297353CC}">
              <c16:uniqueId val="{0000007F-307F-4FE7-B5F6-82970751FAC3}"/>
            </c:ext>
          </c:extLst>
        </c:ser>
        <c:dLbls>
          <c:showLegendKey val="0"/>
          <c:showVal val="0"/>
          <c:showCatName val="0"/>
          <c:showSerName val="0"/>
          <c:showPercent val="0"/>
          <c:showBubbleSize val="0"/>
        </c:dLbls>
        <c:smooth val="0"/>
        <c:axId val="183674368"/>
        <c:axId val="183675904"/>
      </c:lineChart>
      <c:catAx>
        <c:axId val="183674368"/>
        <c:scaling>
          <c:orientation val="minMax"/>
        </c:scaling>
        <c:delete val="0"/>
        <c:axPos val="b"/>
        <c:numFmt formatCode="General" sourceLinked="0"/>
        <c:majorTickMark val="none"/>
        <c:minorTickMark val="none"/>
        <c:tickLblPos val="low"/>
        <c:spPr>
          <a:ln/>
        </c:spPr>
        <c:crossAx val="183675904"/>
        <c:crosses val="autoZero"/>
        <c:auto val="1"/>
        <c:lblAlgn val="ctr"/>
        <c:lblOffset val="100"/>
        <c:noMultiLvlLbl val="0"/>
      </c:catAx>
      <c:valAx>
        <c:axId val="183675904"/>
        <c:scaling>
          <c:orientation val="minMax"/>
          <c:max val="28.201239494136299"/>
          <c:min val="14.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v>Regular</c:v>
          </c:tx>
          <c:spPr>
            <a:solidFill>
              <a:srgbClr val="AFB7BC"/>
            </a:solidFill>
          </c:spPr>
          <c:invertIfNegative val="0"/>
          <c:dPt>
            <c:idx val="1"/>
            <c:invertIfNegative val="0"/>
            <c:bubble3D val="0"/>
            <c:extLst>
              <c:ext xmlns:c16="http://schemas.microsoft.com/office/drawing/2014/chart" uri="{C3380CC4-5D6E-409C-BE32-E72D297353CC}">
                <c16:uniqueId val="{00000000-8326-4012-AECE-7F7E7B044A68}"/>
              </c:ext>
            </c:extLst>
          </c:dPt>
          <c:dPt>
            <c:idx val="2"/>
            <c:invertIfNegative val="0"/>
            <c:bubble3D val="0"/>
            <c:extLst>
              <c:ext xmlns:c16="http://schemas.microsoft.com/office/drawing/2014/chart" uri="{C3380CC4-5D6E-409C-BE32-E72D297353CC}">
                <c16:uniqueId val="{00000001-8326-4012-AECE-7F7E7B044A68}"/>
              </c:ext>
            </c:extLst>
          </c:dPt>
          <c:dPt>
            <c:idx val="3"/>
            <c:invertIfNegative val="0"/>
            <c:bubble3D val="0"/>
            <c:extLst>
              <c:ext xmlns:c16="http://schemas.microsoft.com/office/drawing/2014/chart" uri="{C3380CC4-5D6E-409C-BE32-E72D297353CC}">
                <c16:uniqueId val="{00000002-8326-4012-AECE-7F7E7B044A68}"/>
              </c:ext>
            </c:extLst>
          </c:dPt>
          <c:dPt>
            <c:idx val="4"/>
            <c:invertIfNegative val="0"/>
            <c:bubble3D val="0"/>
            <c:extLst>
              <c:ext xmlns:c16="http://schemas.microsoft.com/office/drawing/2014/chart" uri="{C3380CC4-5D6E-409C-BE32-E72D297353CC}">
                <c16:uniqueId val="{00000003-8326-4012-AECE-7F7E7B044A68}"/>
              </c:ext>
            </c:extLst>
          </c:dPt>
          <c:dPt>
            <c:idx val="5"/>
            <c:invertIfNegative val="0"/>
            <c:bubble3D val="0"/>
            <c:extLst>
              <c:ext xmlns:c16="http://schemas.microsoft.com/office/drawing/2014/chart" uri="{C3380CC4-5D6E-409C-BE32-E72D297353CC}">
                <c16:uniqueId val="{00000004-8326-4012-AECE-7F7E7B044A68}"/>
              </c:ext>
            </c:extLst>
          </c:dPt>
          <c:dPt>
            <c:idx val="6"/>
            <c:invertIfNegative val="0"/>
            <c:bubble3D val="0"/>
            <c:extLst>
              <c:ext xmlns:c16="http://schemas.microsoft.com/office/drawing/2014/chart" uri="{C3380CC4-5D6E-409C-BE32-E72D297353CC}">
                <c16:uniqueId val="{00000005-8326-4012-AECE-7F7E7B044A68}"/>
              </c:ext>
            </c:extLst>
          </c:dPt>
          <c:dPt>
            <c:idx val="8"/>
            <c:invertIfNegative val="0"/>
            <c:bubble3D val="0"/>
            <c:extLst>
              <c:ext xmlns:c16="http://schemas.microsoft.com/office/drawing/2014/chart" uri="{C3380CC4-5D6E-409C-BE32-E72D297353CC}">
                <c16:uniqueId val="{00000006-8326-4012-AECE-7F7E7B044A68}"/>
              </c:ext>
            </c:extLst>
          </c:dPt>
          <c:dPt>
            <c:idx val="9"/>
            <c:invertIfNegative val="0"/>
            <c:bubble3D val="0"/>
            <c:extLst>
              <c:ext xmlns:c16="http://schemas.microsoft.com/office/drawing/2014/chart" uri="{C3380CC4-5D6E-409C-BE32-E72D297353CC}">
                <c16:uniqueId val="{00000007-8326-4012-AECE-7F7E7B044A68}"/>
              </c:ext>
            </c:extLst>
          </c:dPt>
          <c:dPt>
            <c:idx val="10"/>
            <c:invertIfNegative val="0"/>
            <c:bubble3D val="0"/>
            <c:extLst>
              <c:ext xmlns:c16="http://schemas.microsoft.com/office/drawing/2014/chart" uri="{C3380CC4-5D6E-409C-BE32-E72D297353CC}">
                <c16:uniqueId val="{00000008-8326-4012-AECE-7F7E7B044A68}"/>
              </c:ext>
            </c:extLst>
          </c:dPt>
          <c:dPt>
            <c:idx val="11"/>
            <c:invertIfNegative val="0"/>
            <c:bubble3D val="0"/>
            <c:extLst>
              <c:ext xmlns:c16="http://schemas.microsoft.com/office/drawing/2014/chart" uri="{C3380CC4-5D6E-409C-BE32-E72D297353CC}">
                <c16:uniqueId val="{00000009-8326-4012-AECE-7F7E7B044A68}"/>
              </c:ext>
            </c:extLst>
          </c:dPt>
          <c:dPt>
            <c:idx val="12"/>
            <c:invertIfNegative val="0"/>
            <c:bubble3D val="0"/>
            <c:extLst>
              <c:ext xmlns:c16="http://schemas.microsoft.com/office/drawing/2014/chart" uri="{C3380CC4-5D6E-409C-BE32-E72D297353CC}">
                <c16:uniqueId val="{0000000A-8326-4012-AECE-7F7E7B044A68}"/>
              </c:ext>
            </c:extLst>
          </c:dPt>
          <c:dPt>
            <c:idx val="13"/>
            <c:invertIfNegative val="0"/>
            <c:bubble3D val="0"/>
            <c:extLst>
              <c:ext xmlns:c16="http://schemas.microsoft.com/office/drawing/2014/chart" uri="{C3380CC4-5D6E-409C-BE32-E72D297353CC}">
                <c16:uniqueId val="{0000000B-8326-4012-AECE-7F7E7B044A68}"/>
              </c:ext>
            </c:extLst>
          </c:dPt>
          <c:dPt>
            <c:idx val="14"/>
            <c:invertIfNegative val="0"/>
            <c:bubble3D val="0"/>
            <c:spPr>
              <a:solidFill>
                <a:srgbClr val="595959"/>
              </a:solidFill>
            </c:spPr>
            <c:extLst>
              <c:ext xmlns:c16="http://schemas.microsoft.com/office/drawing/2014/chart" uri="{C3380CC4-5D6E-409C-BE32-E72D297353CC}">
                <c16:uniqueId val="{0000000D-8326-4012-AECE-7F7E7B044A68}"/>
              </c:ext>
            </c:extLst>
          </c:dPt>
          <c:dPt>
            <c:idx val="15"/>
            <c:invertIfNegative val="0"/>
            <c:bubble3D val="0"/>
            <c:extLst>
              <c:ext xmlns:c16="http://schemas.microsoft.com/office/drawing/2014/chart" uri="{C3380CC4-5D6E-409C-BE32-E72D297353CC}">
                <c16:uniqueId val="{0000000E-8326-4012-AECE-7F7E7B044A68}"/>
              </c:ext>
            </c:extLst>
          </c:dPt>
          <c:dPt>
            <c:idx val="17"/>
            <c:invertIfNegative val="0"/>
            <c:bubble3D val="0"/>
            <c:extLst>
              <c:ext xmlns:c16="http://schemas.microsoft.com/office/drawing/2014/chart" uri="{C3380CC4-5D6E-409C-BE32-E72D297353CC}">
                <c16:uniqueId val="{0000000F-8326-4012-AECE-7F7E7B044A68}"/>
              </c:ext>
            </c:extLst>
          </c:dPt>
          <c:dPt>
            <c:idx val="19"/>
            <c:invertIfNegative val="0"/>
            <c:bubble3D val="0"/>
            <c:extLst>
              <c:ext xmlns:c16="http://schemas.microsoft.com/office/drawing/2014/chart" uri="{C3380CC4-5D6E-409C-BE32-E72D297353CC}">
                <c16:uniqueId val="{00000010-8326-4012-AECE-7F7E7B044A68}"/>
              </c:ext>
            </c:extLst>
          </c:dPt>
          <c:dPt>
            <c:idx val="20"/>
            <c:invertIfNegative val="0"/>
            <c:bubble3D val="0"/>
            <c:extLst>
              <c:ext xmlns:c16="http://schemas.microsoft.com/office/drawing/2014/chart" uri="{C3380CC4-5D6E-409C-BE32-E72D297353CC}">
                <c16:uniqueId val="{00000011-8326-4012-AECE-7F7E7B044A68}"/>
              </c:ext>
            </c:extLst>
          </c:dPt>
          <c:dPt>
            <c:idx val="21"/>
            <c:invertIfNegative val="0"/>
            <c:bubble3D val="0"/>
            <c:extLst>
              <c:ext xmlns:c16="http://schemas.microsoft.com/office/drawing/2014/chart" uri="{C3380CC4-5D6E-409C-BE32-E72D297353CC}">
                <c16:uniqueId val="{00000012-8326-4012-AECE-7F7E7B044A68}"/>
              </c:ext>
            </c:extLst>
          </c:dPt>
          <c:dPt>
            <c:idx val="22"/>
            <c:invertIfNegative val="0"/>
            <c:bubble3D val="0"/>
            <c:extLst>
              <c:ext xmlns:c16="http://schemas.microsoft.com/office/drawing/2014/chart" uri="{C3380CC4-5D6E-409C-BE32-E72D297353CC}">
                <c16:uniqueId val="{00000013-8326-4012-AECE-7F7E7B044A68}"/>
              </c:ext>
            </c:extLst>
          </c:dPt>
          <c:dPt>
            <c:idx val="23"/>
            <c:invertIfNegative val="0"/>
            <c:bubble3D val="0"/>
            <c:extLst>
              <c:ext xmlns:c16="http://schemas.microsoft.com/office/drawing/2014/chart" uri="{C3380CC4-5D6E-409C-BE32-E72D297353CC}">
                <c16:uniqueId val="{00000014-8326-4012-AECE-7F7E7B044A68}"/>
              </c:ext>
            </c:extLst>
          </c:dPt>
          <c:dPt>
            <c:idx val="24"/>
            <c:invertIfNegative val="0"/>
            <c:bubble3D val="0"/>
            <c:spPr>
              <a:solidFill>
                <a:srgbClr val="595959"/>
              </a:solidFill>
            </c:spPr>
            <c:extLst>
              <c:ext xmlns:c16="http://schemas.microsoft.com/office/drawing/2014/chart" uri="{C3380CC4-5D6E-409C-BE32-E72D297353CC}">
                <c16:uniqueId val="{00000016-8326-4012-AECE-7F7E7B044A68}"/>
              </c:ext>
            </c:extLst>
          </c:dPt>
          <c:dPt>
            <c:idx val="25"/>
            <c:invertIfNegative val="0"/>
            <c:bubble3D val="0"/>
            <c:extLst>
              <c:ext xmlns:c16="http://schemas.microsoft.com/office/drawing/2014/chart" uri="{C3380CC4-5D6E-409C-BE32-E72D297353CC}">
                <c16:uniqueId val="{00000017-8326-4012-AECE-7F7E7B044A68}"/>
              </c:ext>
            </c:extLst>
          </c:dPt>
          <c:dPt>
            <c:idx val="26"/>
            <c:invertIfNegative val="0"/>
            <c:bubble3D val="0"/>
            <c:extLst>
              <c:ext xmlns:c16="http://schemas.microsoft.com/office/drawing/2014/chart" uri="{C3380CC4-5D6E-409C-BE32-E72D297353CC}">
                <c16:uniqueId val="{00000018-8326-4012-AECE-7F7E7B044A68}"/>
              </c:ext>
            </c:extLst>
          </c:dPt>
          <c:dPt>
            <c:idx val="27"/>
            <c:invertIfNegative val="0"/>
            <c:bubble3D val="0"/>
            <c:extLst>
              <c:ext xmlns:c16="http://schemas.microsoft.com/office/drawing/2014/chart" uri="{C3380CC4-5D6E-409C-BE32-E72D297353CC}">
                <c16:uniqueId val="{00000019-8326-4012-AECE-7F7E7B044A68}"/>
              </c:ext>
            </c:extLst>
          </c:dPt>
          <c:dPt>
            <c:idx val="30"/>
            <c:invertIfNegative val="0"/>
            <c:bubble3D val="0"/>
            <c:extLst>
              <c:ext xmlns:c16="http://schemas.microsoft.com/office/drawing/2014/chart" uri="{C3380CC4-5D6E-409C-BE32-E72D297353CC}">
                <c16:uniqueId val="{0000001A-8326-4012-AECE-7F7E7B044A68}"/>
              </c:ext>
            </c:extLst>
          </c:dPt>
          <c:dPt>
            <c:idx val="32"/>
            <c:invertIfNegative val="0"/>
            <c:bubble3D val="0"/>
            <c:extLst>
              <c:ext xmlns:c16="http://schemas.microsoft.com/office/drawing/2014/chart" uri="{C3380CC4-5D6E-409C-BE32-E72D297353CC}">
                <c16:uniqueId val="{0000001B-8326-4012-AECE-7F7E7B044A68}"/>
              </c:ext>
            </c:extLst>
          </c:dPt>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326-4012-AECE-7F7E7B044A68}"/>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326-4012-AECE-7F7E7B044A68}"/>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326-4012-AECE-7F7E7B044A68}"/>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326-4012-AECE-7F7E7B044A68}"/>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326-4012-AECE-7F7E7B044A68}"/>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326-4012-AECE-7F7E7B044A68}"/>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326-4012-AECE-7F7E7B044A68}"/>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326-4012-AECE-7F7E7B044A68}"/>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326-4012-AECE-7F7E7B044A68}"/>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326-4012-AECE-7F7E7B044A68}"/>
                </c:ext>
              </c:extLst>
            </c:dLbl>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326-4012-AECE-7F7E7B044A68}"/>
                </c:ext>
              </c:extLst>
            </c:dLbl>
            <c:dLbl>
              <c:idx val="14"/>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326-4012-AECE-7F7E7B044A68}"/>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326-4012-AECE-7F7E7B044A68}"/>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326-4012-AECE-7F7E7B044A68}"/>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326-4012-AECE-7F7E7B044A68}"/>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326-4012-AECE-7F7E7B044A68}"/>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326-4012-AECE-7F7E7B044A68}"/>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326-4012-AECE-7F7E7B044A68}"/>
                </c:ext>
              </c:extLst>
            </c:dLbl>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326-4012-AECE-7F7E7B044A68}"/>
                </c:ext>
              </c:extLst>
            </c:dLbl>
            <c:dLbl>
              <c:idx val="24"/>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326-4012-AECE-7F7E7B044A68}"/>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326-4012-AECE-7F7E7B044A68}"/>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326-4012-AECE-7F7E7B044A68}"/>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326-4012-AECE-7F7E7B044A68}"/>
                </c:ext>
              </c:extLst>
            </c:dLbl>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8326-4012-AECE-7F7E7B044A68}"/>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'F61'!$A$7:$A$39</c:f>
              <c:strCache>
                <c:ptCount val="33"/>
                <c:pt idx="0">
                  <c:v>Tamaulipas</c:v>
                </c:pt>
                <c:pt idx="1">
                  <c:v>Chihuahua</c:v>
                </c:pt>
                <c:pt idx="2">
                  <c:v>Querétaro</c:v>
                </c:pt>
                <c:pt idx="3">
                  <c:v>Baja California</c:v>
                </c:pt>
                <c:pt idx="4">
                  <c:v>Sonora</c:v>
                </c:pt>
                <c:pt idx="5">
                  <c:v>Hidalgo</c:v>
                </c:pt>
                <c:pt idx="6">
                  <c:v>Puebla</c:v>
                </c:pt>
                <c:pt idx="7">
                  <c:v>Tlaxcala</c:v>
                </c:pt>
                <c:pt idx="8">
                  <c:v>Coahuila</c:v>
                </c:pt>
                <c:pt idx="9">
                  <c:v>Veracruz</c:v>
                </c:pt>
                <c:pt idx="10">
                  <c:v>Tabasco</c:v>
                </c:pt>
                <c:pt idx="11">
                  <c:v>Aguascalientes</c:v>
                </c:pt>
                <c:pt idx="12">
                  <c:v>Morelos</c:v>
                </c:pt>
                <c:pt idx="13">
                  <c:v>Chiapas</c:v>
                </c:pt>
                <c:pt idx="14">
                  <c:v>Nacional</c:v>
                </c:pt>
                <c:pt idx="15">
                  <c:v>México</c:v>
                </c:pt>
                <c:pt idx="16">
                  <c:v>Guanajuato</c:v>
                </c:pt>
                <c:pt idx="17">
                  <c:v>San Luis Potosí</c:v>
                </c:pt>
                <c:pt idx="18">
                  <c:v>Zacatecas</c:v>
                </c:pt>
                <c:pt idx="19">
                  <c:v>Colima</c:v>
                </c:pt>
                <c:pt idx="20">
                  <c:v>Sinaloa</c:v>
                </c:pt>
                <c:pt idx="21">
                  <c:v>Durango</c:v>
                </c:pt>
                <c:pt idx="22">
                  <c:v>Yucatán</c:v>
                </c:pt>
                <c:pt idx="23">
                  <c:v>Michoacán</c:v>
                </c:pt>
                <c:pt idx="24">
                  <c:v>Jalisco</c:v>
                </c:pt>
                <c:pt idx="25">
                  <c:v>Ciudad de México</c:v>
                </c:pt>
                <c:pt idx="26">
                  <c:v>Oaxaca</c:v>
                </c:pt>
                <c:pt idx="27">
                  <c:v>Nayarit</c:v>
                </c:pt>
                <c:pt idx="28">
                  <c:v>Campeche</c:v>
                </c:pt>
                <c:pt idx="29">
                  <c:v>Baja California Sur</c:v>
                </c:pt>
                <c:pt idx="30">
                  <c:v>Guerrero</c:v>
                </c:pt>
                <c:pt idx="31">
                  <c:v>Quintana Roo</c:v>
                </c:pt>
                <c:pt idx="32">
                  <c:v>Nuevo León</c:v>
                </c:pt>
              </c:strCache>
            </c:strRef>
          </c:cat>
          <c:val>
            <c:numRef>
              <c:f>'F61'!$B$7:$B$39</c:f>
              <c:numCache>
                <c:formatCode>0.00</c:formatCode>
                <c:ptCount val="33"/>
                <c:pt idx="0">
                  <c:v>19.214895116354398</c:v>
                </c:pt>
                <c:pt idx="1">
                  <c:v>19.939343962285498</c:v>
                </c:pt>
                <c:pt idx="2">
                  <c:v>21.203892443822401</c:v>
                </c:pt>
                <c:pt idx="3">
                  <c:v>21.2865922875683</c:v>
                </c:pt>
                <c:pt idx="4">
                  <c:v>21.318037471022699</c:v>
                </c:pt>
                <c:pt idx="5">
                  <c:v>21.539461175641499</c:v>
                </c:pt>
                <c:pt idx="6">
                  <c:v>21.569080647712902</c:v>
                </c:pt>
                <c:pt idx="7">
                  <c:v>21.625790326457999</c:v>
                </c:pt>
                <c:pt idx="8">
                  <c:v>21.6554090759772</c:v>
                </c:pt>
                <c:pt idx="9">
                  <c:v>21.709438822648401</c:v>
                </c:pt>
                <c:pt idx="10">
                  <c:v>21.725474023202299</c:v>
                </c:pt>
                <c:pt idx="11">
                  <c:v>21.761440113601299</c:v>
                </c:pt>
                <c:pt idx="12">
                  <c:v>21.8022472961235</c:v>
                </c:pt>
                <c:pt idx="13">
                  <c:v>21.940964199326199</c:v>
                </c:pt>
                <c:pt idx="14">
                  <c:v>21.963588493703</c:v>
                </c:pt>
                <c:pt idx="15">
                  <c:v>22.1100961571955</c:v>
                </c:pt>
                <c:pt idx="16">
                  <c:v>22.122056127442601</c:v>
                </c:pt>
                <c:pt idx="17">
                  <c:v>22.1478199485095</c:v>
                </c:pt>
                <c:pt idx="18">
                  <c:v>22.2005977863558</c:v>
                </c:pt>
                <c:pt idx="19">
                  <c:v>22.235330198213099</c:v>
                </c:pt>
                <c:pt idx="20">
                  <c:v>22.423248104733201</c:v>
                </c:pt>
                <c:pt idx="21">
                  <c:v>22.447373962122398</c:v>
                </c:pt>
                <c:pt idx="22">
                  <c:v>22.455764747705</c:v>
                </c:pt>
                <c:pt idx="23">
                  <c:v>22.5053295644088</c:v>
                </c:pt>
                <c:pt idx="24">
                  <c:v>22.634216381182501</c:v>
                </c:pt>
                <c:pt idx="25">
                  <c:v>22.7448949740145</c:v>
                </c:pt>
                <c:pt idx="26">
                  <c:v>22.900653821734601</c:v>
                </c:pt>
                <c:pt idx="27">
                  <c:v>22.969755981977201</c:v>
                </c:pt>
                <c:pt idx="28">
                  <c:v>22.993204353799499</c:v>
                </c:pt>
                <c:pt idx="29">
                  <c:v>22.9960149425394</c:v>
                </c:pt>
                <c:pt idx="30">
                  <c:v>23.364444111315599</c:v>
                </c:pt>
                <c:pt idx="31">
                  <c:v>23.515397145284901</c:v>
                </c:pt>
                <c:pt idx="32">
                  <c:v>23.596114485979701</c:v>
                </c:pt>
              </c:numCache>
            </c:numRef>
          </c:val>
          <c:extLst>
            <c:ext xmlns:c16="http://schemas.microsoft.com/office/drawing/2014/chart" uri="{C3380CC4-5D6E-409C-BE32-E72D297353CC}">
              <c16:uniqueId val="{0000001C-8326-4012-AECE-7F7E7B044A68}"/>
            </c:ext>
          </c:extLst>
        </c:ser>
        <c:ser>
          <c:idx val="1"/>
          <c:order val="1"/>
          <c:tx>
            <c:v>Premium</c:v>
          </c:tx>
          <c:spPr>
            <a:solidFill>
              <a:srgbClr val="FFE699"/>
            </a:solidFill>
          </c:spPr>
          <c:invertIfNegative val="0"/>
          <c:dPt>
            <c:idx val="1"/>
            <c:invertIfNegative val="0"/>
            <c:bubble3D val="0"/>
            <c:extLst>
              <c:ext xmlns:c16="http://schemas.microsoft.com/office/drawing/2014/chart" uri="{C3380CC4-5D6E-409C-BE32-E72D297353CC}">
                <c16:uniqueId val="{0000001D-8326-4012-AECE-7F7E7B044A68}"/>
              </c:ext>
            </c:extLst>
          </c:dPt>
          <c:dPt>
            <c:idx val="2"/>
            <c:invertIfNegative val="0"/>
            <c:bubble3D val="0"/>
            <c:extLst>
              <c:ext xmlns:c16="http://schemas.microsoft.com/office/drawing/2014/chart" uri="{C3380CC4-5D6E-409C-BE32-E72D297353CC}">
                <c16:uniqueId val="{0000001E-8326-4012-AECE-7F7E7B044A68}"/>
              </c:ext>
            </c:extLst>
          </c:dPt>
          <c:dPt>
            <c:idx val="3"/>
            <c:invertIfNegative val="0"/>
            <c:bubble3D val="0"/>
            <c:extLst>
              <c:ext xmlns:c16="http://schemas.microsoft.com/office/drawing/2014/chart" uri="{C3380CC4-5D6E-409C-BE32-E72D297353CC}">
                <c16:uniqueId val="{0000001F-8326-4012-AECE-7F7E7B044A68}"/>
              </c:ext>
            </c:extLst>
          </c:dPt>
          <c:dPt>
            <c:idx val="4"/>
            <c:invertIfNegative val="0"/>
            <c:bubble3D val="0"/>
            <c:extLst>
              <c:ext xmlns:c16="http://schemas.microsoft.com/office/drawing/2014/chart" uri="{C3380CC4-5D6E-409C-BE32-E72D297353CC}">
                <c16:uniqueId val="{00000020-8326-4012-AECE-7F7E7B044A68}"/>
              </c:ext>
            </c:extLst>
          </c:dPt>
          <c:dPt>
            <c:idx val="5"/>
            <c:invertIfNegative val="0"/>
            <c:bubble3D val="0"/>
            <c:extLst>
              <c:ext xmlns:c16="http://schemas.microsoft.com/office/drawing/2014/chart" uri="{C3380CC4-5D6E-409C-BE32-E72D297353CC}">
                <c16:uniqueId val="{00000021-8326-4012-AECE-7F7E7B044A68}"/>
              </c:ext>
            </c:extLst>
          </c:dPt>
          <c:dPt>
            <c:idx val="6"/>
            <c:invertIfNegative val="0"/>
            <c:bubble3D val="0"/>
            <c:extLst>
              <c:ext xmlns:c16="http://schemas.microsoft.com/office/drawing/2014/chart" uri="{C3380CC4-5D6E-409C-BE32-E72D297353CC}">
                <c16:uniqueId val="{00000022-8326-4012-AECE-7F7E7B044A68}"/>
              </c:ext>
            </c:extLst>
          </c:dPt>
          <c:dPt>
            <c:idx val="8"/>
            <c:invertIfNegative val="0"/>
            <c:bubble3D val="0"/>
            <c:extLst>
              <c:ext xmlns:c16="http://schemas.microsoft.com/office/drawing/2014/chart" uri="{C3380CC4-5D6E-409C-BE32-E72D297353CC}">
                <c16:uniqueId val="{00000023-8326-4012-AECE-7F7E7B044A68}"/>
              </c:ext>
            </c:extLst>
          </c:dPt>
          <c:dPt>
            <c:idx val="9"/>
            <c:invertIfNegative val="0"/>
            <c:bubble3D val="0"/>
            <c:extLst>
              <c:ext xmlns:c16="http://schemas.microsoft.com/office/drawing/2014/chart" uri="{C3380CC4-5D6E-409C-BE32-E72D297353CC}">
                <c16:uniqueId val="{00000024-8326-4012-AECE-7F7E7B044A68}"/>
              </c:ext>
            </c:extLst>
          </c:dPt>
          <c:dPt>
            <c:idx val="10"/>
            <c:invertIfNegative val="0"/>
            <c:bubble3D val="0"/>
            <c:extLst>
              <c:ext xmlns:c16="http://schemas.microsoft.com/office/drawing/2014/chart" uri="{C3380CC4-5D6E-409C-BE32-E72D297353CC}">
                <c16:uniqueId val="{00000025-8326-4012-AECE-7F7E7B044A68}"/>
              </c:ext>
            </c:extLst>
          </c:dPt>
          <c:dPt>
            <c:idx val="11"/>
            <c:invertIfNegative val="0"/>
            <c:bubble3D val="0"/>
            <c:extLst>
              <c:ext xmlns:c16="http://schemas.microsoft.com/office/drawing/2014/chart" uri="{C3380CC4-5D6E-409C-BE32-E72D297353CC}">
                <c16:uniqueId val="{00000026-8326-4012-AECE-7F7E7B044A68}"/>
              </c:ext>
            </c:extLst>
          </c:dPt>
          <c:dPt>
            <c:idx val="12"/>
            <c:invertIfNegative val="0"/>
            <c:bubble3D val="0"/>
            <c:extLst>
              <c:ext xmlns:c16="http://schemas.microsoft.com/office/drawing/2014/chart" uri="{C3380CC4-5D6E-409C-BE32-E72D297353CC}">
                <c16:uniqueId val="{00000027-8326-4012-AECE-7F7E7B044A68}"/>
              </c:ext>
            </c:extLst>
          </c:dPt>
          <c:dPt>
            <c:idx val="13"/>
            <c:invertIfNegative val="0"/>
            <c:bubble3D val="0"/>
            <c:extLst>
              <c:ext xmlns:c16="http://schemas.microsoft.com/office/drawing/2014/chart" uri="{C3380CC4-5D6E-409C-BE32-E72D297353CC}">
                <c16:uniqueId val="{00000028-8326-4012-AECE-7F7E7B044A68}"/>
              </c:ext>
            </c:extLst>
          </c:dPt>
          <c:dPt>
            <c:idx val="14"/>
            <c:invertIfNegative val="0"/>
            <c:bubble3D val="0"/>
            <c:spPr>
              <a:solidFill>
                <a:srgbClr val="FFC000"/>
              </a:solidFill>
            </c:spPr>
            <c:extLst>
              <c:ext xmlns:c16="http://schemas.microsoft.com/office/drawing/2014/chart" uri="{C3380CC4-5D6E-409C-BE32-E72D297353CC}">
                <c16:uniqueId val="{0000002A-8326-4012-AECE-7F7E7B044A68}"/>
              </c:ext>
            </c:extLst>
          </c:dPt>
          <c:dPt>
            <c:idx val="15"/>
            <c:invertIfNegative val="0"/>
            <c:bubble3D val="0"/>
            <c:extLst>
              <c:ext xmlns:c16="http://schemas.microsoft.com/office/drawing/2014/chart" uri="{C3380CC4-5D6E-409C-BE32-E72D297353CC}">
                <c16:uniqueId val="{0000002B-8326-4012-AECE-7F7E7B044A68}"/>
              </c:ext>
            </c:extLst>
          </c:dPt>
          <c:dPt>
            <c:idx val="17"/>
            <c:invertIfNegative val="0"/>
            <c:bubble3D val="0"/>
            <c:extLst>
              <c:ext xmlns:c16="http://schemas.microsoft.com/office/drawing/2014/chart" uri="{C3380CC4-5D6E-409C-BE32-E72D297353CC}">
                <c16:uniqueId val="{0000002C-8326-4012-AECE-7F7E7B044A68}"/>
              </c:ext>
            </c:extLst>
          </c:dPt>
          <c:dPt>
            <c:idx val="19"/>
            <c:invertIfNegative val="0"/>
            <c:bubble3D val="0"/>
            <c:extLst>
              <c:ext xmlns:c16="http://schemas.microsoft.com/office/drawing/2014/chart" uri="{C3380CC4-5D6E-409C-BE32-E72D297353CC}">
                <c16:uniqueId val="{0000002D-8326-4012-AECE-7F7E7B044A68}"/>
              </c:ext>
            </c:extLst>
          </c:dPt>
          <c:dPt>
            <c:idx val="20"/>
            <c:invertIfNegative val="0"/>
            <c:bubble3D val="0"/>
            <c:extLst>
              <c:ext xmlns:c16="http://schemas.microsoft.com/office/drawing/2014/chart" uri="{C3380CC4-5D6E-409C-BE32-E72D297353CC}">
                <c16:uniqueId val="{0000002E-8326-4012-AECE-7F7E7B044A68}"/>
              </c:ext>
            </c:extLst>
          </c:dPt>
          <c:dPt>
            <c:idx val="21"/>
            <c:invertIfNegative val="0"/>
            <c:bubble3D val="0"/>
            <c:extLst>
              <c:ext xmlns:c16="http://schemas.microsoft.com/office/drawing/2014/chart" uri="{C3380CC4-5D6E-409C-BE32-E72D297353CC}">
                <c16:uniqueId val="{0000002F-8326-4012-AECE-7F7E7B044A68}"/>
              </c:ext>
            </c:extLst>
          </c:dPt>
          <c:dPt>
            <c:idx val="22"/>
            <c:invertIfNegative val="0"/>
            <c:bubble3D val="0"/>
            <c:extLst>
              <c:ext xmlns:c16="http://schemas.microsoft.com/office/drawing/2014/chart" uri="{C3380CC4-5D6E-409C-BE32-E72D297353CC}">
                <c16:uniqueId val="{00000030-8326-4012-AECE-7F7E7B044A68}"/>
              </c:ext>
            </c:extLst>
          </c:dPt>
          <c:dPt>
            <c:idx val="23"/>
            <c:invertIfNegative val="0"/>
            <c:bubble3D val="0"/>
            <c:extLst>
              <c:ext xmlns:c16="http://schemas.microsoft.com/office/drawing/2014/chart" uri="{C3380CC4-5D6E-409C-BE32-E72D297353CC}">
                <c16:uniqueId val="{00000031-8326-4012-AECE-7F7E7B044A68}"/>
              </c:ext>
            </c:extLst>
          </c:dPt>
          <c:dPt>
            <c:idx val="24"/>
            <c:invertIfNegative val="0"/>
            <c:bubble3D val="0"/>
            <c:spPr>
              <a:solidFill>
                <a:srgbClr val="FFC000"/>
              </a:solidFill>
            </c:spPr>
            <c:extLst>
              <c:ext xmlns:c16="http://schemas.microsoft.com/office/drawing/2014/chart" uri="{C3380CC4-5D6E-409C-BE32-E72D297353CC}">
                <c16:uniqueId val="{00000033-8326-4012-AECE-7F7E7B044A68}"/>
              </c:ext>
            </c:extLst>
          </c:dPt>
          <c:dPt>
            <c:idx val="25"/>
            <c:invertIfNegative val="0"/>
            <c:bubble3D val="0"/>
            <c:extLst>
              <c:ext xmlns:c16="http://schemas.microsoft.com/office/drawing/2014/chart" uri="{C3380CC4-5D6E-409C-BE32-E72D297353CC}">
                <c16:uniqueId val="{00000034-8326-4012-AECE-7F7E7B044A68}"/>
              </c:ext>
            </c:extLst>
          </c:dPt>
          <c:dPt>
            <c:idx val="26"/>
            <c:invertIfNegative val="0"/>
            <c:bubble3D val="0"/>
            <c:extLst>
              <c:ext xmlns:c16="http://schemas.microsoft.com/office/drawing/2014/chart" uri="{C3380CC4-5D6E-409C-BE32-E72D297353CC}">
                <c16:uniqueId val="{00000035-8326-4012-AECE-7F7E7B044A68}"/>
              </c:ext>
            </c:extLst>
          </c:dPt>
          <c:dPt>
            <c:idx val="27"/>
            <c:invertIfNegative val="0"/>
            <c:bubble3D val="0"/>
            <c:extLst>
              <c:ext xmlns:c16="http://schemas.microsoft.com/office/drawing/2014/chart" uri="{C3380CC4-5D6E-409C-BE32-E72D297353CC}">
                <c16:uniqueId val="{00000036-8326-4012-AECE-7F7E7B044A68}"/>
              </c:ext>
            </c:extLst>
          </c:dPt>
          <c:dPt>
            <c:idx val="30"/>
            <c:invertIfNegative val="0"/>
            <c:bubble3D val="0"/>
            <c:extLst>
              <c:ext xmlns:c16="http://schemas.microsoft.com/office/drawing/2014/chart" uri="{C3380CC4-5D6E-409C-BE32-E72D297353CC}">
                <c16:uniqueId val="{00000037-8326-4012-AECE-7F7E7B044A68}"/>
              </c:ext>
            </c:extLst>
          </c:dPt>
          <c:dPt>
            <c:idx val="31"/>
            <c:invertIfNegative val="0"/>
            <c:bubble3D val="0"/>
            <c:extLst>
              <c:ext xmlns:c16="http://schemas.microsoft.com/office/drawing/2014/chart" uri="{C3380CC4-5D6E-409C-BE32-E72D297353CC}">
                <c16:uniqueId val="{00000038-8326-4012-AECE-7F7E7B044A68}"/>
              </c:ext>
            </c:extLst>
          </c:dPt>
          <c:dPt>
            <c:idx val="32"/>
            <c:invertIfNegative val="0"/>
            <c:bubble3D val="0"/>
            <c:extLst>
              <c:ext xmlns:c16="http://schemas.microsoft.com/office/drawing/2014/chart" uri="{C3380CC4-5D6E-409C-BE32-E72D297353CC}">
                <c16:uniqueId val="{00000039-8326-4012-AECE-7F7E7B044A68}"/>
              </c:ext>
            </c:extLst>
          </c:dPt>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8326-4012-AECE-7F7E7B044A68}"/>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8326-4012-AECE-7F7E7B044A68}"/>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8326-4012-AECE-7F7E7B044A68}"/>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8326-4012-AECE-7F7E7B044A68}"/>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8326-4012-AECE-7F7E7B044A68}"/>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8326-4012-AECE-7F7E7B044A68}"/>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8326-4012-AECE-7F7E7B044A68}"/>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8326-4012-AECE-7F7E7B044A68}"/>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8326-4012-AECE-7F7E7B044A68}"/>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8326-4012-AECE-7F7E7B044A68}"/>
                </c:ext>
              </c:extLst>
            </c:dLbl>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8326-4012-AECE-7F7E7B044A68}"/>
                </c:ext>
              </c:extLst>
            </c:dLbl>
            <c:dLbl>
              <c:idx val="14"/>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8326-4012-AECE-7F7E7B044A68}"/>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8326-4012-AECE-7F7E7B044A68}"/>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8326-4012-AECE-7F7E7B044A68}"/>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8326-4012-AECE-7F7E7B044A68}"/>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8326-4012-AECE-7F7E7B044A68}"/>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8326-4012-AECE-7F7E7B044A68}"/>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8326-4012-AECE-7F7E7B044A68}"/>
                </c:ext>
              </c:extLst>
            </c:dLbl>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8326-4012-AECE-7F7E7B044A68}"/>
                </c:ext>
              </c:extLst>
            </c:dLbl>
            <c:dLbl>
              <c:idx val="24"/>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8326-4012-AECE-7F7E7B044A68}"/>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8326-4012-AECE-7F7E7B044A68}"/>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8326-4012-AECE-7F7E7B044A68}"/>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8326-4012-AECE-7F7E7B044A68}"/>
                </c:ext>
              </c:extLst>
            </c:dLbl>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8326-4012-AECE-7F7E7B044A68}"/>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'F61'!$A$7:$A$39</c:f>
              <c:strCache>
                <c:ptCount val="33"/>
                <c:pt idx="0">
                  <c:v>Tamaulipas</c:v>
                </c:pt>
                <c:pt idx="1">
                  <c:v>Chihuahua</c:v>
                </c:pt>
                <c:pt idx="2">
                  <c:v>Querétaro</c:v>
                </c:pt>
                <c:pt idx="3">
                  <c:v>Baja California</c:v>
                </c:pt>
                <c:pt idx="4">
                  <c:v>Sonora</c:v>
                </c:pt>
                <c:pt idx="5">
                  <c:v>Hidalgo</c:v>
                </c:pt>
                <c:pt idx="6">
                  <c:v>Puebla</c:v>
                </c:pt>
                <c:pt idx="7">
                  <c:v>Tlaxcala</c:v>
                </c:pt>
                <c:pt idx="8">
                  <c:v>Coahuila</c:v>
                </c:pt>
                <c:pt idx="9">
                  <c:v>Veracruz</c:v>
                </c:pt>
                <c:pt idx="10">
                  <c:v>Tabasco</c:v>
                </c:pt>
                <c:pt idx="11">
                  <c:v>Aguascalientes</c:v>
                </c:pt>
                <c:pt idx="12">
                  <c:v>Morelos</c:v>
                </c:pt>
                <c:pt idx="13">
                  <c:v>Chiapas</c:v>
                </c:pt>
                <c:pt idx="14">
                  <c:v>Nacional</c:v>
                </c:pt>
                <c:pt idx="15">
                  <c:v>México</c:v>
                </c:pt>
                <c:pt idx="16">
                  <c:v>Guanajuato</c:v>
                </c:pt>
                <c:pt idx="17">
                  <c:v>San Luis Potosí</c:v>
                </c:pt>
                <c:pt idx="18">
                  <c:v>Zacatecas</c:v>
                </c:pt>
                <c:pt idx="19">
                  <c:v>Colima</c:v>
                </c:pt>
                <c:pt idx="20">
                  <c:v>Sinaloa</c:v>
                </c:pt>
                <c:pt idx="21">
                  <c:v>Durango</c:v>
                </c:pt>
                <c:pt idx="22">
                  <c:v>Yucatán</c:v>
                </c:pt>
                <c:pt idx="23">
                  <c:v>Michoacán</c:v>
                </c:pt>
                <c:pt idx="24">
                  <c:v>Jalisco</c:v>
                </c:pt>
                <c:pt idx="25">
                  <c:v>Ciudad de México</c:v>
                </c:pt>
                <c:pt idx="26">
                  <c:v>Oaxaca</c:v>
                </c:pt>
                <c:pt idx="27">
                  <c:v>Nayarit</c:v>
                </c:pt>
                <c:pt idx="28">
                  <c:v>Campeche</c:v>
                </c:pt>
                <c:pt idx="29">
                  <c:v>Baja California Sur</c:v>
                </c:pt>
                <c:pt idx="30">
                  <c:v>Guerrero</c:v>
                </c:pt>
                <c:pt idx="31">
                  <c:v>Quintana Roo</c:v>
                </c:pt>
                <c:pt idx="32">
                  <c:v>Nuevo León</c:v>
                </c:pt>
              </c:strCache>
            </c:strRef>
          </c:cat>
          <c:val>
            <c:numRef>
              <c:f>'F61'!$C$7:$C$39</c:f>
              <c:numCache>
                <c:formatCode>0.00</c:formatCode>
                <c:ptCount val="33"/>
                <c:pt idx="0">
                  <c:v>21.7410754136638</c:v>
                </c:pt>
                <c:pt idx="1">
                  <c:v>22.488106413090399</c:v>
                </c:pt>
                <c:pt idx="2">
                  <c:v>23.512148975294501</c:v>
                </c:pt>
                <c:pt idx="3">
                  <c:v>23.805240966302701</c:v>
                </c:pt>
                <c:pt idx="4">
                  <c:v>24.3091068591885</c:v>
                </c:pt>
                <c:pt idx="5">
                  <c:v>23.7542317491929</c:v>
                </c:pt>
                <c:pt idx="6">
                  <c:v>23.802622693245901</c:v>
                </c:pt>
                <c:pt idx="7">
                  <c:v>23.914924808466001</c:v>
                </c:pt>
                <c:pt idx="8">
                  <c:v>24.3147677536064</c:v>
                </c:pt>
                <c:pt idx="9">
                  <c:v>23.626233612239801</c:v>
                </c:pt>
                <c:pt idx="10">
                  <c:v>23.757111921467502</c:v>
                </c:pt>
                <c:pt idx="11">
                  <c:v>24.209435745379501</c:v>
                </c:pt>
                <c:pt idx="12">
                  <c:v>23.804358194292</c:v>
                </c:pt>
                <c:pt idx="13">
                  <c:v>23.935925682700599</c:v>
                </c:pt>
                <c:pt idx="14">
                  <c:v>24.2544517043663</c:v>
                </c:pt>
                <c:pt idx="15">
                  <c:v>24.331749468884201</c:v>
                </c:pt>
                <c:pt idx="16">
                  <c:v>24.474774317391802</c:v>
                </c:pt>
                <c:pt idx="17">
                  <c:v>24.378297235879899</c:v>
                </c:pt>
                <c:pt idx="18">
                  <c:v>24.357760115870601</c:v>
                </c:pt>
                <c:pt idx="19">
                  <c:v>24.4853824300043</c:v>
                </c:pt>
                <c:pt idx="20">
                  <c:v>24.686150443073899</c:v>
                </c:pt>
                <c:pt idx="21">
                  <c:v>25.002094227945001</c:v>
                </c:pt>
                <c:pt idx="22">
                  <c:v>24.1436779736202</c:v>
                </c:pt>
                <c:pt idx="23">
                  <c:v>24.725288982244798</c:v>
                </c:pt>
                <c:pt idx="24">
                  <c:v>25.007489586930198</c:v>
                </c:pt>
                <c:pt idx="25">
                  <c:v>25.056822661445299</c:v>
                </c:pt>
                <c:pt idx="26">
                  <c:v>24.715059688827001</c:v>
                </c:pt>
                <c:pt idx="27">
                  <c:v>25.200118052882601</c:v>
                </c:pt>
                <c:pt idx="28">
                  <c:v>24.439559144974901</c:v>
                </c:pt>
                <c:pt idx="29">
                  <c:v>25.1772140478224</c:v>
                </c:pt>
                <c:pt idx="30">
                  <c:v>24.911416389625199</c:v>
                </c:pt>
                <c:pt idx="31">
                  <c:v>24.798767516173999</c:v>
                </c:pt>
                <c:pt idx="32">
                  <c:v>25.699935354028199</c:v>
                </c:pt>
              </c:numCache>
            </c:numRef>
          </c:val>
          <c:extLst>
            <c:ext xmlns:c16="http://schemas.microsoft.com/office/drawing/2014/chart" uri="{C3380CC4-5D6E-409C-BE32-E72D297353CC}">
              <c16:uniqueId val="{0000003A-8326-4012-AECE-7F7E7B044A68}"/>
            </c:ext>
          </c:extLst>
        </c:ser>
        <c:ser>
          <c:idx val="2"/>
          <c:order val="2"/>
          <c:tx>
            <c:v>Diésel</c:v>
          </c:tx>
          <c:spPr>
            <a:solidFill>
              <a:srgbClr val="F8CBAD"/>
            </a:solidFill>
          </c:spPr>
          <c:invertIfNegative val="0"/>
          <c:dPt>
            <c:idx val="1"/>
            <c:invertIfNegative val="0"/>
            <c:bubble3D val="0"/>
            <c:extLst>
              <c:ext xmlns:c16="http://schemas.microsoft.com/office/drawing/2014/chart" uri="{C3380CC4-5D6E-409C-BE32-E72D297353CC}">
                <c16:uniqueId val="{0000003B-8326-4012-AECE-7F7E7B044A68}"/>
              </c:ext>
            </c:extLst>
          </c:dPt>
          <c:dPt>
            <c:idx val="2"/>
            <c:invertIfNegative val="0"/>
            <c:bubble3D val="0"/>
            <c:extLst>
              <c:ext xmlns:c16="http://schemas.microsoft.com/office/drawing/2014/chart" uri="{C3380CC4-5D6E-409C-BE32-E72D297353CC}">
                <c16:uniqueId val="{0000003C-8326-4012-AECE-7F7E7B044A68}"/>
              </c:ext>
            </c:extLst>
          </c:dPt>
          <c:dPt>
            <c:idx val="3"/>
            <c:invertIfNegative val="0"/>
            <c:bubble3D val="0"/>
            <c:extLst>
              <c:ext xmlns:c16="http://schemas.microsoft.com/office/drawing/2014/chart" uri="{C3380CC4-5D6E-409C-BE32-E72D297353CC}">
                <c16:uniqueId val="{0000003D-8326-4012-AECE-7F7E7B044A68}"/>
              </c:ext>
            </c:extLst>
          </c:dPt>
          <c:dPt>
            <c:idx val="4"/>
            <c:invertIfNegative val="0"/>
            <c:bubble3D val="0"/>
            <c:extLst>
              <c:ext xmlns:c16="http://schemas.microsoft.com/office/drawing/2014/chart" uri="{C3380CC4-5D6E-409C-BE32-E72D297353CC}">
                <c16:uniqueId val="{0000003E-8326-4012-AECE-7F7E7B044A68}"/>
              </c:ext>
            </c:extLst>
          </c:dPt>
          <c:dPt>
            <c:idx val="5"/>
            <c:invertIfNegative val="0"/>
            <c:bubble3D val="0"/>
            <c:extLst>
              <c:ext xmlns:c16="http://schemas.microsoft.com/office/drawing/2014/chart" uri="{C3380CC4-5D6E-409C-BE32-E72D297353CC}">
                <c16:uniqueId val="{0000003F-8326-4012-AECE-7F7E7B044A68}"/>
              </c:ext>
            </c:extLst>
          </c:dPt>
          <c:dPt>
            <c:idx val="6"/>
            <c:invertIfNegative val="0"/>
            <c:bubble3D val="0"/>
            <c:extLst>
              <c:ext xmlns:c16="http://schemas.microsoft.com/office/drawing/2014/chart" uri="{C3380CC4-5D6E-409C-BE32-E72D297353CC}">
                <c16:uniqueId val="{00000040-8326-4012-AECE-7F7E7B044A68}"/>
              </c:ext>
            </c:extLst>
          </c:dPt>
          <c:dPt>
            <c:idx val="8"/>
            <c:invertIfNegative val="0"/>
            <c:bubble3D val="0"/>
            <c:extLst>
              <c:ext xmlns:c16="http://schemas.microsoft.com/office/drawing/2014/chart" uri="{C3380CC4-5D6E-409C-BE32-E72D297353CC}">
                <c16:uniqueId val="{00000041-8326-4012-AECE-7F7E7B044A68}"/>
              </c:ext>
            </c:extLst>
          </c:dPt>
          <c:dPt>
            <c:idx val="9"/>
            <c:invertIfNegative val="0"/>
            <c:bubble3D val="0"/>
            <c:extLst>
              <c:ext xmlns:c16="http://schemas.microsoft.com/office/drawing/2014/chart" uri="{C3380CC4-5D6E-409C-BE32-E72D297353CC}">
                <c16:uniqueId val="{00000042-8326-4012-AECE-7F7E7B044A68}"/>
              </c:ext>
            </c:extLst>
          </c:dPt>
          <c:dPt>
            <c:idx val="10"/>
            <c:invertIfNegative val="0"/>
            <c:bubble3D val="0"/>
            <c:extLst>
              <c:ext xmlns:c16="http://schemas.microsoft.com/office/drawing/2014/chart" uri="{C3380CC4-5D6E-409C-BE32-E72D297353CC}">
                <c16:uniqueId val="{00000043-8326-4012-AECE-7F7E7B044A68}"/>
              </c:ext>
            </c:extLst>
          </c:dPt>
          <c:dPt>
            <c:idx val="11"/>
            <c:invertIfNegative val="0"/>
            <c:bubble3D val="0"/>
            <c:extLst>
              <c:ext xmlns:c16="http://schemas.microsoft.com/office/drawing/2014/chart" uri="{C3380CC4-5D6E-409C-BE32-E72D297353CC}">
                <c16:uniqueId val="{00000044-8326-4012-AECE-7F7E7B044A68}"/>
              </c:ext>
            </c:extLst>
          </c:dPt>
          <c:dPt>
            <c:idx val="12"/>
            <c:invertIfNegative val="0"/>
            <c:bubble3D val="0"/>
            <c:extLst>
              <c:ext xmlns:c16="http://schemas.microsoft.com/office/drawing/2014/chart" uri="{C3380CC4-5D6E-409C-BE32-E72D297353CC}">
                <c16:uniqueId val="{00000045-8326-4012-AECE-7F7E7B044A68}"/>
              </c:ext>
            </c:extLst>
          </c:dPt>
          <c:dPt>
            <c:idx val="13"/>
            <c:invertIfNegative val="0"/>
            <c:bubble3D val="0"/>
            <c:extLst>
              <c:ext xmlns:c16="http://schemas.microsoft.com/office/drawing/2014/chart" uri="{C3380CC4-5D6E-409C-BE32-E72D297353CC}">
                <c16:uniqueId val="{00000046-8326-4012-AECE-7F7E7B044A68}"/>
              </c:ext>
            </c:extLst>
          </c:dPt>
          <c:dPt>
            <c:idx val="14"/>
            <c:invertIfNegative val="0"/>
            <c:bubble3D val="0"/>
            <c:spPr>
              <a:solidFill>
                <a:srgbClr val="C55A11"/>
              </a:solidFill>
            </c:spPr>
            <c:extLst>
              <c:ext xmlns:c16="http://schemas.microsoft.com/office/drawing/2014/chart" uri="{C3380CC4-5D6E-409C-BE32-E72D297353CC}">
                <c16:uniqueId val="{00000048-8326-4012-AECE-7F7E7B044A68}"/>
              </c:ext>
            </c:extLst>
          </c:dPt>
          <c:dPt>
            <c:idx val="15"/>
            <c:invertIfNegative val="0"/>
            <c:bubble3D val="0"/>
            <c:extLst>
              <c:ext xmlns:c16="http://schemas.microsoft.com/office/drawing/2014/chart" uri="{C3380CC4-5D6E-409C-BE32-E72D297353CC}">
                <c16:uniqueId val="{00000049-8326-4012-AECE-7F7E7B044A68}"/>
              </c:ext>
            </c:extLst>
          </c:dPt>
          <c:dPt>
            <c:idx val="17"/>
            <c:invertIfNegative val="0"/>
            <c:bubble3D val="0"/>
            <c:extLst>
              <c:ext xmlns:c16="http://schemas.microsoft.com/office/drawing/2014/chart" uri="{C3380CC4-5D6E-409C-BE32-E72D297353CC}">
                <c16:uniqueId val="{0000004A-8326-4012-AECE-7F7E7B044A68}"/>
              </c:ext>
            </c:extLst>
          </c:dPt>
          <c:dPt>
            <c:idx val="19"/>
            <c:invertIfNegative val="0"/>
            <c:bubble3D val="0"/>
            <c:extLst>
              <c:ext xmlns:c16="http://schemas.microsoft.com/office/drawing/2014/chart" uri="{C3380CC4-5D6E-409C-BE32-E72D297353CC}">
                <c16:uniqueId val="{0000004B-8326-4012-AECE-7F7E7B044A68}"/>
              </c:ext>
            </c:extLst>
          </c:dPt>
          <c:dPt>
            <c:idx val="20"/>
            <c:invertIfNegative val="0"/>
            <c:bubble3D val="0"/>
            <c:extLst>
              <c:ext xmlns:c16="http://schemas.microsoft.com/office/drawing/2014/chart" uri="{C3380CC4-5D6E-409C-BE32-E72D297353CC}">
                <c16:uniqueId val="{0000004C-8326-4012-AECE-7F7E7B044A68}"/>
              </c:ext>
            </c:extLst>
          </c:dPt>
          <c:dPt>
            <c:idx val="21"/>
            <c:invertIfNegative val="0"/>
            <c:bubble3D val="0"/>
            <c:extLst>
              <c:ext xmlns:c16="http://schemas.microsoft.com/office/drawing/2014/chart" uri="{C3380CC4-5D6E-409C-BE32-E72D297353CC}">
                <c16:uniqueId val="{0000004D-8326-4012-AECE-7F7E7B044A68}"/>
              </c:ext>
            </c:extLst>
          </c:dPt>
          <c:dPt>
            <c:idx val="22"/>
            <c:invertIfNegative val="0"/>
            <c:bubble3D val="0"/>
            <c:extLst>
              <c:ext xmlns:c16="http://schemas.microsoft.com/office/drawing/2014/chart" uri="{C3380CC4-5D6E-409C-BE32-E72D297353CC}">
                <c16:uniqueId val="{0000004E-8326-4012-AECE-7F7E7B044A68}"/>
              </c:ext>
            </c:extLst>
          </c:dPt>
          <c:dPt>
            <c:idx val="23"/>
            <c:invertIfNegative val="0"/>
            <c:bubble3D val="0"/>
            <c:extLst>
              <c:ext xmlns:c16="http://schemas.microsoft.com/office/drawing/2014/chart" uri="{C3380CC4-5D6E-409C-BE32-E72D297353CC}">
                <c16:uniqueId val="{0000004F-8326-4012-AECE-7F7E7B044A68}"/>
              </c:ext>
            </c:extLst>
          </c:dPt>
          <c:dPt>
            <c:idx val="24"/>
            <c:invertIfNegative val="0"/>
            <c:bubble3D val="0"/>
            <c:spPr>
              <a:solidFill>
                <a:srgbClr val="C55A11"/>
              </a:solidFill>
            </c:spPr>
            <c:extLst>
              <c:ext xmlns:c16="http://schemas.microsoft.com/office/drawing/2014/chart" uri="{C3380CC4-5D6E-409C-BE32-E72D297353CC}">
                <c16:uniqueId val="{00000051-8326-4012-AECE-7F7E7B044A68}"/>
              </c:ext>
            </c:extLst>
          </c:dPt>
          <c:dPt>
            <c:idx val="25"/>
            <c:invertIfNegative val="0"/>
            <c:bubble3D val="0"/>
            <c:extLst>
              <c:ext xmlns:c16="http://schemas.microsoft.com/office/drawing/2014/chart" uri="{C3380CC4-5D6E-409C-BE32-E72D297353CC}">
                <c16:uniqueId val="{00000052-8326-4012-AECE-7F7E7B044A68}"/>
              </c:ext>
            </c:extLst>
          </c:dPt>
          <c:dPt>
            <c:idx val="26"/>
            <c:invertIfNegative val="0"/>
            <c:bubble3D val="0"/>
            <c:extLst>
              <c:ext xmlns:c16="http://schemas.microsoft.com/office/drawing/2014/chart" uri="{C3380CC4-5D6E-409C-BE32-E72D297353CC}">
                <c16:uniqueId val="{00000053-8326-4012-AECE-7F7E7B044A68}"/>
              </c:ext>
            </c:extLst>
          </c:dPt>
          <c:dPt>
            <c:idx val="27"/>
            <c:invertIfNegative val="0"/>
            <c:bubble3D val="0"/>
            <c:extLst>
              <c:ext xmlns:c16="http://schemas.microsoft.com/office/drawing/2014/chart" uri="{C3380CC4-5D6E-409C-BE32-E72D297353CC}">
                <c16:uniqueId val="{00000054-8326-4012-AECE-7F7E7B044A68}"/>
              </c:ext>
            </c:extLst>
          </c:dPt>
          <c:dPt>
            <c:idx val="30"/>
            <c:invertIfNegative val="0"/>
            <c:bubble3D val="0"/>
            <c:extLst>
              <c:ext xmlns:c16="http://schemas.microsoft.com/office/drawing/2014/chart" uri="{C3380CC4-5D6E-409C-BE32-E72D297353CC}">
                <c16:uniqueId val="{00000055-8326-4012-AECE-7F7E7B044A68}"/>
              </c:ext>
            </c:extLst>
          </c:dPt>
          <c:dPt>
            <c:idx val="32"/>
            <c:invertIfNegative val="0"/>
            <c:bubble3D val="0"/>
            <c:extLst>
              <c:ext xmlns:c16="http://schemas.microsoft.com/office/drawing/2014/chart" uri="{C3380CC4-5D6E-409C-BE32-E72D297353CC}">
                <c16:uniqueId val="{00000056-8326-4012-AECE-7F7E7B044A68}"/>
              </c:ext>
            </c:extLst>
          </c:dPt>
          <c:dLbls>
            <c:dLbl>
              <c:idx val="14"/>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6="http://schemas.microsoft.com/office/drawing/2014/chart" uri="{C3380CC4-5D6E-409C-BE32-E72D297353CC}">
                  <c16:uniqueId val="{00000048-8326-4012-AECE-7F7E7B044A68}"/>
                </c:ext>
              </c:extLst>
            </c:dLbl>
            <c:dLbl>
              <c:idx val="24"/>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6="http://schemas.microsoft.com/office/drawing/2014/chart" uri="{C3380CC4-5D6E-409C-BE32-E72D297353CC}">
                  <c16:uniqueId val="{00000051-8326-4012-AECE-7F7E7B044A68}"/>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'F61'!$A$7:$A$39</c:f>
              <c:strCache>
                <c:ptCount val="33"/>
                <c:pt idx="0">
                  <c:v>Tamaulipas</c:v>
                </c:pt>
                <c:pt idx="1">
                  <c:v>Chihuahua</c:v>
                </c:pt>
                <c:pt idx="2">
                  <c:v>Querétaro</c:v>
                </c:pt>
                <c:pt idx="3">
                  <c:v>Baja California</c:v>
                </c:pt>
                <c:pt idx="4">
                  <c:v>Sonora</c:v>
                </c:pt>
                <c:pt idx="5">
                  <c:v>Hidalgo</c:v>
                </c:pt>
                <c:pt idx="6">
                  <c:v>Puebla</c:v>
                </c:pt>
                <c:pt idx="7">
                  <c:v>Tlaxcala</c:v>
                </c:pt>
                <c:pt idx="8">
                  <c:v>Coahuila</c:v>
                </c:pt>
                <c:pt idx="9">
                  <c:v>Veracruz</c:v>
                </c:pt>
                <c:pt idx="10">
                  <c:v>Tabasco</c:v>
                </c:pt>
                <c:pt idx="11">
                  <c:v>Aguascalientes</c:v>
                </c:pt>
                <c:pt idx="12">
                  <c:v>Morelos</c:v>
                </c:pt>
                <c:pt idx="13">
                  <c:v>Chiapas</c:v>
                </c:pt>
                <c:pt idx="14">
                  <c:v>Nacional</c:v>
                </c:pt>
                <c:pt idx="15">
                  <c:v>México</c:v>
                </c:pt>
                <c:pt idx="16">
                  <c:v>Guanajuato</c:v>
                </c:pt>
                <c:pt idx="17">
                  <c:v>San Luis Potosí</c:v>
                </c:pt>
                <c:pt idx="18">
                  <c:v>Zacatecas</c:v>
                </c:pt>
                <c:pt idx="19">
                  <c:v>Colima</c:v>
                </c:pt>
                <c:pt idx="20">
                  <c:v>Sinaloa</c:v>
                </c:pt>
                <c:pt idx="21">
                  <c:v>Durango</c:v>
                </c:pt>
                <c:pt idx="22">
                  <c:v>Yucatán</c:v>
                </c:pt>
                <c:pt idx="23">
                  <c:v>Michoacán</c:v>
                </c:pt>
                <c:pt idx="24">
                  <c:v>Jalisco</c:v>
                </c:pt>
                <c:pt idx="25">
                  <c:v>Ciudad de México</c:v>
                </c:pt>
                <c:pt idx="26">
                  <c:v>Oaxaca</c:v>
                </c:pt>
                <c:pt idx="27">
                  <c:v>Nayarit</c:v>
                </c:pt>
                <c:pt idx="28">
                  <c:v>Campeche</c:v>
                </c:pt>
                <c:pt idx="29">
                  <c:v>Baja California Sur</c:v>
                </c:pt>
                <c:pt idx="30">
                  <c:v>Guerrero</c:v>
                </c:pt>
                <c:pt idx="31">
                  <c:v>Quintana Roo</c:v>
                </c:pt>
                <c:pt idx="32">
                  <c:v>Nuevo León</c:v>
                </c:pt>
              </c:strCache>
            </c:strRef>
          </c:cat>
          <c:val>
            <c:numRef>
              <c:f>'F61'!$D$7:$D$39</c:f>
              <c:numCache>
                <c:formatCode>0.00</c:formatCode>
                <c:ptCount val="33"/>
                <c:pt idx="0">
                  <c:v>22.967793863670099</c:v>
                </c:pt>
                <c:pt idx="1">
                  <c:v>23.0945142792071</c:v>
                </c:pt>
                <c:pt idx="2">
                  <c:v>23.11790111494</c:v>
                </c:pt>
                <c:pt idx="3">
                  <c:v>22.8658937219294</c:v>
                </c:pt>
                <c:pt idx="4">
                  <c:v>23.849005652275601</c:v>
                </c:pt>
                <c:pt idx="5">
                  <c:v>23.242800328759198</c:v>
                </c:pt>
                <c:pt idx="6">
                  <c:v>23.248661506512299</c:v>
                </c:pt>
                <c:pt idx="7">
                  <c:v>23.141708642829101</c:v>
                </c:pt>
                <c:pt idx="8">
                  <c:v>23.795725244699199</c:v>
                </c:pt>
                <c:pt idx="9">
                  <c:v>23.555566025997202</c:v>
                </c:pt>
                <c:pt idx="10">
                  <c:v>23.540990772326499</c:v>
                </c:pt>
                <c:pt idx="11">
                  <c:v>23.6576445517113</c:v>
                </c:pt>
                <c:pt idx="12">
                  <c:v>23.429614302355699</c:v>
                </c:pt>
                <c:pt idx="13">
                  <c:v>23.922227865491099</c:v>
                </c:pt>
                <c:pt idx="14">
                  <c:v>23.6991805733729</c:v>
                </c:pt>
                <c:pt idx="15">
                  <c:v>23.361376058432299</c:v>
                </c:pt>
                <c:pt idx="16">
                  <c:v>23.9318722952125</c:v>
                </c:pt>
                <c:pt idx="17">
                  <c:v>23.726066570542301</c:v>
                </c:pt>
                <c:pt idx="18">
                  <c:v>23.822315106589699</c:v>
                </c:pt>
                <c:pt idx="19">
                  <c:v>23.858199519274699</c:v>
                </c:pt>
                <c:pt idx="20">
                  <c:v>23.831365355797001</c:v>
                </c:pt>
                <c:pt idx="21">
                  <c:v>24.248747175243999</c:v>
                </c:pt>
                <c:pt idx="22">
                  <c:v>24.176814856989299</c:v>
                </c:pt>
                <c:pt idx="23">
                  <c:v>24.074555831813001</c:v>
                </c:pt>
                <c:pt idx="24">
                  <c:v>23.960614477928001</c:v>
                </c:pt>
                <c:pt idx="25">
                  <c:v>23.672350144415699</c:v>
                </c:pt>
                <c:pt idx="26">
                  <c:v>24.4963672093475</c:v>
                </c:pt>
                <c:pt idx="27">
                  <c:v>24.416542239970902</c:v>
                </c:pt>
                <c:pt idx="28">
                  <c:v>24.396335848131901</c:v>
                </c:pt>
                <c:pt idx="29">
                  <c:v>24.459954982442699</c:v>
                </c:pt>
                <c:pt idx="30">
                  <c:v>24.7621703535855</c:v>
                </c:pt>
                <c:pt idx="31">
                  <c:v>24.631093618908</c:v>
                </c:pt>
                <c:pt idx="32">
                  <c:v>24.110722332874801</c:v>
                </c:pt>
              </c:numCache>
            </c:numRef>
          </c:val>
          <c:extLst>
            <c:ext xmlns:c16="http://schemas.microsoft.com/office/drawing/2014/chart" uri="{C3380CC4-5D6E-409C-BE32-E72D297353CC}">
              <c16:uniqueId val="{00000057-8326-4012-AECE-7F7E7B044A68}"/>
            </c:ext>
          </c:extLst>
        </c:ser>
        <c:dLbls>
          <c:showLegendKey val="0"/>
          <c:showVal val="0"/>
          <c:showCatName val="0"/>
          <c:showSerName val="0"/>
          <c:showPercent val="0"/>
          <c:showBubbleSize val="0"/>
        </c:dLbls>
        <c:gapWidth val="50"/>
        <c:overlap val="100"/>
        <c:axId val="127001344"/>
        <c:axId val="127002880"/>
      </c:barChart>
      <c:catAx>
        <c:axId val="127001344"/>
        <c:scaling>
          <c:orientation val="minMax"/>
        </c:scaling>
        <c:delete val="0"/>
        <c:axPos val="l"/>
        <c:numFmt formatCode="General" sourceLinked="0"/>
        <c:majorTickMark val="out"/>
        <c:minorTickMark val="none"/>
        <c:tickLblPos val="nextTo"/>
        <c:crossAx val="127002880"/>
        <c:crosses val="autoZero"/>
        <c:auto val="1"/>
        <c:lblAlgn val="ctr"/>
        <c:lblOffset val="100"/>
        <c:noMultiLvlLbl val="0"/>
      </c:catAx>
      <c:valAx>
        <c:axId val="127002880"/>
        <c:scaling>
          <c:orientation val="minMax"/>
          <c:min val="0"/>
        </c:scaling>
        <c:delete val="1"/>
        <c:axPos val="b"/>
        <c:numFmt formatCode="0.00" sourceLinked="1"/>
        <c:majorTickMark val="out"/>
        <c:minorTickMark val="none"/>
        <c:tickLblPos val="nextTo"/>
        <c:crossAx val="127001344"/>
        <c:crosses val="autoZero"/>
        <c:crossBetween val="between"/>
      </c:valAx>
      <c:spPr>
        <a:noFill/>
        <a:ln w="25400">
          <a:noFill/>
        </a:ln>
      </c:spPr>
    </c:plotArea>
    <c:legend>
      <c:legendPos val="b"/>
      <c:overlay val="0"/>
    </c:legend>
    <c:plotVisOnly val="1"/>
    <c:dispBlanksAs val="gap"/>
    <c:showDLblsOverMax val="0"/>
  </c:chart>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bg1">
                <a:lumMod val="50000"/>
              </a:schemeClr>
            </a:solidFill>
            <a:ln>
              <a:noFill/>
            </a:ln>
            <a:effectLst/>
          </c:spPr>
          <c:invertIfNegative val="0"/>
          <c:dPt>
            <c:idx val="14"/>
            <c:invertIfNegative val="0"/>
            <c:bubble3D val="0"/>
            <c:spPr>
              <a:solidFill>
                <a:schemeClr val="bg1">
                  <a:lumMod val="50000"/>
                </a:schemeClr>
              </a:solidFill>
              <a:ln>
                <a:noFill/>
              </a:ln>
              <a:effectLst/>
            </c:spPr>
            <c:extLst>
              <c:ext xmlns:c16="http://schemas.microsoft.com/office/drawing/2014/chart" uri="{C3380CC4-5D6E-409C-BE32-E72D297353CC}">
                <c16:uniqueId val="{00000001-6BF6-4076-8373-849485808867}"/>
              </c:ext>
            </c:extLst>
          </c:dPt>
          <c:dPt>
            <c:idx val="16"/>
            <c:invertIfNegative val="0"/>
            <c:bubble3D val="0"/>
            <c:spPr>
              <a:solidFill>
                <a:schemeClr val="bg1">
                  <a:lumMod val="50000"/>
                </a:schemeClr>
              </a:solidFill>
              <a:ln>
                <a:noFill/>
              </a:ln>
              <a:effectLst/>
            </c:spPr>
            <c:extLst>
              <c:ext xmlns:c16="http://schemas.microsoft.com/office/drawing/2014/chart" uri="{C3380CC4-5D6E-409C-BE32-E72D297353CC}">
                <c16:uniqueId val="{00000003-6BF6-4076-8373-849485808867}"/>
              </c:ext>
            </c:extLst>
          </c:dPt>
          <c:dPt>
            <c:idx val="17"/>
            <c:invertIfNegative val="0"/>
            <c:bubble3D val="0"/>
            <c:spPr>
              <a:solidFill>
                <a:srgbClr val="FFC000"/>
              </a:solidFill>
              <a:ln>
                <a:noFill/>
              </a:ln>
              <a:effectLst/>
            </c:spPr>
            <c:extLst>
              <c:ext xmlns:c16="http://schemas.microsoft.com/office/drawing/2014/chart" uri="{C3380CC4-5D6E-409C-BE32-E72D297353CC}">
                <c16:uniqueId val="{00000005-6BF6-4076-8373-84948580886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'F62'!$A$7:$A$24</c:f>
              <c:strCache>
                <c:ptCount val="18"/>
                <c:pt idx="0">
                  <c:v>2006/03</c:v>
                </c:pt>
                <c:pt idx="1">
                  <c:v>2007/03</c:v>
                </c:pt>
                <c:pt idx="2">
                  <c:v>2008/03</c:v>
                </c:pt>
                <c:pt idx="3">
                  <c:v>2009/03</c:v>
                </c:pt>
                <c:pt idx="4">
                  <c:v>2010/03</c:v>
                </c:pt>
                <c:pt idx="5">
                  <c:v>2011/03</c:v>
                </c:pt>
                <c:pt idx="6">
                  <c:v>2012/03</c:v>
                </c:pt>
                <c:pt idx="7">
                  <c:v>2013/03</c:v>
                </c:pt>
                <c:pt idx="8">
                  <c:v>2014/03</c:v>
                </c:pt>
                <c:pt idx="9">
                  <c:v>2015/03</c:v>
                </c:pt>
                <c:pt idx="10">
                  <c:v>2016/03</c:v>
                </c:pt>
                <c:pt idx="11">
                  <c:v>2017/03</c:v>
                </c:pt>
                <c:pt idx="12">
                  <c:v>2018/03</c:v>
                </c:pt>
                <c:pt idx="13">
                  <c:v>2019/03</c:v>
                </c:pt>
                <c:pt idx="14">
                  <c:v>2020/03</c:v>
                </c:pt>
                <c:pt idx="15">
                  <c:v>2021/03</c:v>
                </c:pt>
                <c:pt idx="16">
                  <c:v>2022/03</c:v>
                </c:pt>
                <c:pt idx="17">
                  <c:v>2023/03</c:v>
                </c:pt>
              </c:strCache>
            </c:strRef>
          </c:cat>
          <c:val>
            <c:numRef>
              <c:f>'F62'!$B$7:$B$24</c:f>
              <c:numCache>
                <c:formatCode>0.00</c:formatCode>
                <c:ptCount val="18"/>
                <c:pt idx="0">
                  <c:v>3.7130488070559999</c:v>
                </c:pt>
                <c:pt idx="1">
                  <c:v>3.4830248649710001</c:v>
                </c:pt>
                <c:pt idx="2">
                  <c:v>3.3758139005290002</c:v>
                </c:pt>
                <c:pt idx="3">
                  <c:v>5.3096402946780001</c:v>
                </c:pt>
                <c:pt idx="4">
                  <c:v>5.1060296136429999</c:v>
                </c:pt>
                <c:pt idx="5">
                  <c:v>4.803115837539</c:v>
                </c:pt>
                <c:pt idx="6">
                  <c:v>4.3880607472089999</c:v>
                </c:pt>
                <c:pt idx="7">
                  <c:v>4.3537865456829996</c:v>
                </c:pt>
                <c:pt idx="8">
                  <c:v>5.2304131124489999</c:v>
                </c:pt>
                <c:pt idx="9">
                  <c:v>4.0081683510539996</c:v>
                </c:pt>
                <c:pt idx="10">
                  <c:v>4.162399896158</c:v>
                </c:pt>
                <c:pt idx="11">
                  <c:v>2.6990904534390001</c:v>
                </c:pt>
                <c:pt idx="12">
                  <c:v>2.1217148633330001</c:v>
                </c:pt>
                <c:pt idx="13">
                  <c:v>2.68269336</c:v>
                </c:pt>
                <c:pt idx="14">
                  <c:v>3.01689819</c:v>
                </c:pt>
                <c:pt idx="15">
                  <c:v>2.59</c:v>
                </c:pt>
                <c:pt idx="16">
                  <c:v>2.23</c:v>
                </c:pt>
                <c:pt idx="17">
                  <c:v>1.9197999999999951</c:v>
                </c:pt>
              </c:numCache>
            </c:numRef>
          </c:val>
          <c:extLst>
            <c:ext xmlns:c16="http://schemas.microsoft.com/office/drawing/2014/chart" uri="{C3380CC4-5D6E-409C-BE32-E72D297353CC}">
              <c16:uniqueId val="{00000006-6BF6-4076-8373-849485808867}"/>
            </c:ext>
          </c:extLst>
        </c:ser>
        <c:dLbls>
          <c:showLegendKey val="0"/>
          <c:showVal val="0"/>
          <c:showCatName val="0"/>
          <c:showSerName val="0"/>
          <c:showPercent val="0"/>
          <c:showBubbleSize val="0"/>
        </c:dLbls>
        <c:gapWidth val="219"/>
        <c:overlap val="-27"/>
        <c:axId val="259880752"/>
        <c:axId val="186055472"/>
      </c:barChart>
      <c:catAx>
        <c:axId val="259880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86055472"/>
        <c:crosses val="autoZero"/>
        <c:auto val="1"/>
        <c:lblAlgn val="ctr"/>
        <c:lblOffset val="100"/>
        <c:noMultiLvlLbl val="0"/>
      </c:catAx>
      <c:valAx>
        <c:axId val="186055472"/>
        <c:scaling>
          <c:orientation val="minMax"/>
        </c:scaling>
        <c:delete val="1"/>
        <c:axPos val="l"/>
        <c:numFmt formatCode="0.00" sourceLinked="1"/>
        <c:majorTickMark val="none"/>
        <c:minorTickMark val="none"/>
        <c:tickLblPos val="nextTo"/>
        <c:crossAx val="2598807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bg1">
                <a:lumMod val="50000"/>
              </a:schemeClr>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C5B5-4D81-A414-83B8F4B91D14}"/>
              </c:ext>
            </c:extLst>
          </c:dPt>
          <c:dPt>
            <c:idx val="1"/>
            <c:invertIfNegative val="0"/>
            <c:bubble3D val="0"/>
            <c:spPr>
              <a:solidFill>
                <a:schemeClr val="bg1">
                  <a:lumMod val="50000"/>
                </a:schemeClr>
              </a:solidFill>
              <a:ln>
                <a:noFill/>
              </a:ln>
              <a:effectLst/>
            </c:spPr>
            <c:extLst>
              <c:ext xmlns:c16="http://schemas.microsoft.com/office/drawing/2014/chart" uri="{C3380CC4-5D6E-409C-BE32-E72D297353CC}">
                <c16:uniqueId val="{00000003-C5B5-4D81-A414-83B8F4B91D14}"/>
              </c:ext>
            </c:extLst>
          </c:dPt>
          <c:dPt>
            <c:idx val="2"/>
            <c:invertIfNegative val="0"/>
            <c:bubble3D val="0"/>
            <c:spPr>
              <a:solidFill>
                <a:schemeClr val="bg1">
                  <a:lumMod val="50000"/>
                </a:schemeClr>
              </a:solidFill>
              <a:ln>
                <a:noFill/>
              </a:ln>
              <a:effectLst/>
            </c:spPr>
            <c:extLst>
              <c:ext xmlns:c16="http://schemas.microsoft.com/office/drawing/2014/chart" uri="{C3380CC4-5D6E-409C-BE32-E72D297353CC}">
                <c16:uniqueId val="{00000005-C5B5-4D81-A414-83B8F4B91D14}"/>
              </c:ext>
            </c:extLst>
          </c:dPt>
          <c:dPt>
            <c:idx val="4"/>
            <c:invertIfNegative val="0"/>
            <c:bubble3D val="0"/>
            <c:spPr>
              <a:solidFill>
                <a:schemeClr val="bg1">
                  <a:lumMod val="50000"/>
                </a:schemeClr>
              </a:solidFill>
              <a:ln>
                <a:noFill/>
              </a:ln>
              <a:effectLst/>
            </c:spPr>
            <c:extLst>
              <c:ext xmlns:c16="http://schemas.microsoft.com/office/drawing/2014/chart" uri="{C3380CC4-5D6E-409C-BE32-E72D297353CC}">
                <c16:uniqueId val="{00000007-C5B5-4D81-A414-83B8F4B91D14}"/>
              </c:ext>
            </c:extLst>
          </c:dPt>
          <c:dPt>
            <c:idx val="5"/>
            <c:invertIfNegative val="0"/>
            <c:bubble3D val="0"/>
            <c:spPr>
              <a:solidFill>
                <a:schemeClr val="bg1">
                  <a:lumMod val="50000"/>
                </a:schemeClr>
              </a:solidFill>
              <a:ln>
                <a:noFill/>
              </a:ln>
              <a:effectLst/>
            </c:spPr>
            <c:extLst>
              <c:ext xmlns:c16="http://schemas.microsoft.com/office/drawing/2014/chart" uri="{C3380CC4-5D6E-409C-BE32-E72D297353CC}">
                <c16:uniqueId val="{00000009-C5B5-4D81-A414-83B8F4B91D14}"/>
              </c:ext>
            </c:extLst>
          </c:dPt>
          <c:dPt>
            <c:idx val="6"/>
            <c:invertIfNegative val="0"/>
            <c:bubble3D val="0"/>
            <c:spPr>
              <a:solidFill>
                <a:schemeClr val="bg1">
                  <a:lumMod val="50000"/>
                </a:schemeClr>
              </a:solidFill>
              <a:ln>
                <a:noFill/>
              </a:ln>
              <a:effectLst/>
            </c:spPr>
            <c:extLst>
              <c:ext xmlns:c16="http://schemas.microsoft.com/office/drawing/2014/chart" uri="{C3380CC4-5D6E-409C-BE32-E72D297353CC}">
                <c16:uniqueId val="{0000000B-C5B5-4D81-A414-83B8F4B91D14}"/>
              </c:ext>
            </c:extLst>
          </c:dPt>
          <c:dPt>
            <c:idx val="9"/>
            <c:invertIfNegative val="0"/>
            <c:bubble3D val="0"/>
            <c:spPr>
              <a:solidFill>
                <a:schemeClr val="bg1">
                  <a:lumMod val="50000"/>
                </a:schemeClr>
              </a:solidFill>
              <a:ln>
                <a:noFill/>
              </a:ln>
              <a:effectLst/>
            </c:spPr>
            <c:extLst>
              <c:ext xmlns:c16="http://schemas.microsoft.com/office/drawing/2014/chart" uri="{C3380CC4-5D6E-409C-BE32-E72D297353CC}">
                <c16:uniqueId val="{0000000D-C5B5-4D81-A414-83B8F4B91D14}"/>
              </c:ext>
            </c:extLst>
          </c:dPt>
          <c:dPt>
            <c:idx val="10"/>
            <c:invertIfNegative val="0"/>
            <c:bubble3D val="0"/>
            <c:spPr>
              <a:solidFill>
                <a:schemeClr val="bg1">
                  <a:lumMod val="50000"/>
                </a:schemeClr>
              </a:solidFill>
              <a:ln>
                <a:noFill/>
              </a:ln>
              <a:effectLst/>
            </c:spPr>
            <c:extLst>
              <c:ext xmlns:c16="http://schemas.microsoft.com/office/drawing/2014/chart" uri="{C3380CC4-5D6E-409C-BE32-E72D297353CC}">
                <c16:uniqueId val="{0000000F-C5B5-4D81-A414-83B8F4B91D14}"/>
              </c:ext>
            </c:extLst>
          </c:dPt>
          <c:dPt>
            <c:idx val="12"/>
            <c:invertIfNegative val="0"/>
            <c:bubble3D val="0"/>
            <c:spPr>
              <a:solidFill>
                <a:schemeClr val="bg1">
                  <a:lumMod val="50000"/>
                </a:schemeClr>
              </a:solidFill>
              <a:ln>
                <a:noFill/>
              </a:ln>
              <a:effectLst/>
            </c:spPr>
            <c:extLst>
              <c:ext xmlns:c16="http://schemas.microsoft.com/office/drawing/2014/chart" uri="{C3380CC4-5D6E-409C-BE32-E72D297353CC}">
                <c16:uniqueId val="{00000011-C5B5-4D81-A414-83B8F4B91D14}"/>
              </c:ext>
            </c:extLst>
          </c:dPt>
          <c:dPt>
            <c:idx val="13"/>
            <c:invertIfNegative val="0"/>
            <c:bubble3D val="0"/>
            <c:spPr>
              <a:solidFill>
                <a:schemeClr val="bg1">
                  <a:lumMod val="50000"/>
                </a:schemeClr>
              </a:solidFill>
              <a:ln>
                <a:noFill/>
              </a:ln>
              <a:effectLst/>
            </c:spPr>
            <c:extLst>
              <c:ext xmlns:c16="http://schemas.microsoft.com/office/drawing/2014/chart" uri="{C3380CC4-5D6E-409C-BE32-E72D297353CC}">
                <c16:uniqueId val="{00000013-C5B5-4D81-A414-83B8F4B91D14}"/>
              </c:ext>
            </c:extLst>
          </c:dPt>
          <c:dPt>
            <c:idx val="14"/>
            <c:invertIfNegative val="0"/>
            <c:bubble3D val="0"/>
            <c:spPr>
              <a:solidFill>
                <a:srgbClr val="FFC000"/>
              </a:solidFill>
              <a:ln>
                <a:noFill/>
              </a:ln>
              <a:effectLst/>
            </c:spPr>
            <c:extLst>
              <c:ext xmlns:c16="http://schemas.microsoft.com/office/drawing/2014/chart" uri="{C3380CC4-5D6E-409C-BE32-E72D297353CC}">
                <c16:uniqueId val="{00000015-C5B5-4D81-A414-83B8F4B91D14}"/>
              </c:ext>
            </c:extLst>
          </c:dPt>
          <c:dPt>
            <c:idx val="18"/>
            <c:invertIfNegative val="0"/>
            <c:bubble3D val="0"/>
            <c:spPr>
              <a:solidFill>
                <a:schemeClr val="bg1">
                  <a:lumMod val="50000"/>
                </a:schemeClr>
              </a:solidFill>
              <a:ln>
                <a:noFill/>
              </a:ln>
              <a:effectLst/>
            </c:spPr>
            <c:extLst>
              <c:ext xmlns:c16="http://schemas.microsoft.com/office/drawing/2014/chart" uri="{C3380CC4-5D6E-409C-BE32-E72D297353CC}">
                <c16:uniqueId val="{00000017-C5B5-4D81-A414-83B8F4B91D14}"/>
              </c:ext>
            </c:extLst>
          </c:dPt>
          <c:dPt>
            <c:idx val="19"/>
            <c:invertIfNegative val="0"/>
            <c:bubble3D val="0"/>
            <c:spPr>
              <a:solidFill>
                <a:srgbClr val="996634"/>
              </a:solidFill>
              <a:ln>
                <a:noFill/>
              </a:ln>
              <a:effectLst/>
            </c:spPr>
            <c:extLst>
              <c:ext xmlns:c16="http://schemas.microsoft.com/office/drawing/2014/chart" uri="{C3380CC4-5D6E-409C-BE32-E72D297353CC}">
                <c16:uniqueId val="{00000019-C5B5-4D81-A414-83B8F4B91D14}"/>
              </c:ext>
            </c:extLst>
          </c:dPt>
          <c:dPt>
            <c:idx val="20"/>
            <c:invertIfNegative val="0"/>
            <c:bubble3D val="0"/>
            <c:spPr>
              <a:solidFill>
                <a:schemeClr val="bg1">
                  <a:lumMod val="50000"/>
                </a:schemeClr>
              </a:solidFill>
              <a:ln>
                <a:noFill/>
              </a:ln>
              <a:effectLst/>
            </c:spPr>
            <c:extLst>
              <c:ext xmlns:c16="http://schemas.microsoft.com/office/drawing/2014/chart" uri="{C3380CC4-5D6E-409C-BE32-E72D297353CC}">
                <c16:uniqueId val="{0000001B-C5B5-4D81-A414-83B8F4B91D14}"/>
              </c:ext>
            </c:extLst>
          </c:dPt>
          <c:dPt>
            <c:idx val="22"/>
            <c:invertIfNegative val="0"/>
            <c:bubble3D val="0"/>
            <c:spPr>
              <a:solidFill>
                <a:schemeClr val="bg1">
                  <a:lumMod val="50000"/>
                </a:schemeClr>
              </a:solidFill>
              <a:ln>
                <a:noFill/>
              </a:ln>
              <a:effectLst/>
            </c:spPr>
            <c:extLst>
              <c:ext xmlns:c16="http://schemas.microsoft.com/office/drawing/2014/chart" uri="{C3380CC4-5D6E-409C-BE32-E72D297353CC}">
                <c16:uniqueId val="{0000001D-C5B5-4D81-A414-83B8F4B91D14}"/>
              </c:ext>
            </c:extLst>
          </c:dPt>
          <c:dPt>
            <c:idx val="23"/>
            <c:invertIfNegative val="0"/>
            <c:bubble3D val="0"/>
            <c:spPr>
              <a:solidFill>
                <a:schemeClr val="bg1">
                  <a:lumMod val="50000"/>
                </a:schemeClr>
              </a:solidFill>
              <a:ln>
                <a:noFill/>
              </a:ln>
              <a:effectLst/>
            </c:spPr>
            <c:extLst>
              <c:ext xmlns:c16="http://schemas.microsoft.com/office/drawing/2014/chart" uri="{C3380CC4-5D6E-409C-BE32-E72D297353CC}">
                <c16:uniqueId val="{0000001F-C5B5-4D81-A414-83B8F4B91D14}"/>
              </c:ext>
            </c:extLst>
          </c:dPt>
          <c:dPt>
            <c:idx val="24"/>
            <c:invertIfNegative val="0"/>
            <c:bubble3D val="0"/>
            <c:spPr>
              <a:solidFill>
                <a:schemeClr val="bg1">
                  <a:lumMod val="50000"/>
                </a:schemeClr>
              </a:solidFill>
              <a:ln>
                <a:noFill/>
              </a:ln>
              <a:effectLst/>
            </c:spPr>
            <c:extLst>
              <c:ext xmlns:c16="http://schemas.microsoft.com/office/drawing/2014/chart" uri="{C3380CC4-5D6E-409C-BE32-E72D297353CC}">
                <c16:uniqueId val="{00000021-C5B5-4D81-A414-83B8F4B91D14}"/>
              </c:ext>
            </c:extLst>
          </c:dPt>
          <c:dPt>
            <c:idx val="25"/>
            <c:invertIfNegative val="0"/>
            <c:bubble3D val="0"/>
            <c:spPr>
              <a:solidFill>
                <a:schemeClr val="bg1">
                  <a:lumMod val="50000"/>
                </a:schemeClr>
              </a:solidFill>
              <a:ln>
                <a:noFill/>
              </a:ln>
              <a:effectLst/>
            </c:spPr>
            <c:extLst>
              <c:ext xmlns:c16="http://schemas.microsoft.com/office/drawing/2014/chart" uri="{C3380CC4-5D6E-409C-BE32-E72D297353CC}">
                <c16:uniqueId val="{00000023-C5B5-4D81-A414-83B8F4B91D14}"/>
              </c:ext>
            </c:extLst>
          </c:dPt>
          <c:dPt>
            <c:idx val="29"/>
            <c:invertIfNegative val="0"/>
            <c:bubble3D val="0"/>
            <c:spPr>
              <a:solidFill>
                <a:schemeClr val="bg1">
                  <a:lumMod val="50000"/>
                </a:schemeClr>
              </a:solidFill>
              <a:ln>
                <a:noFill/>
              </a:ln>
              <a:effectLst/>
            </c:spPr>
            <c:extLst>
              <c:ext xmlns:c16="http://schemas.microsoft.com/office/drawing/2014/chart" uri="{C3380CC4-5D6E-409C-BE32-E72D297353CC}">
                <c16:uniqueId val="{00000025-C5B5-4D81-A414-83B8F4B91D14}"/>
              </c:ext>
            </c:extLst>
          </c:dPt>
          <c:dPt>
            <c:idx val="30"/>
            <c:invertIfNegative val="0"/>
            <c:bubble3D val="0"/>
            <c:spPr>
              <a:solidFill>
                <a:schemeClr val="bg1">
                  <a:lumMod val="50000"/>
                </a:schemeClr>
              </a:solidFill>
              <a:ln>
                <a:noFill/>
              </a:ln>
              <a:effectLst/>
            </c:spPr>
            <c:extLst>
              <c:ext xmlns:c16="http://schemas.microsoft.com/office/drawing/2014/chart" uri="{C3380CC4-5D6E-409C-BE32-E72D297353CC}">
                <c16:uniqueId val="{00000027-C5B5-4D81-A414-83B8F4B91D1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'F63'!$A$7:$A$39</c:f>
              <c:strCache>
                <c:ptCount val="33"/>
                <c:pt idx="0">
                  <c:v>Morelos</c:v>
                </c:pt>
                <c:pt idx="1">
                  <c:v>Oaxaca</c:v>
                </c:pt>
                <c:pt idx="2">
                  <c:v>Veracruz</c:v>
                </c:pt>
                <c:pt idx="3">
                  <c:v>Baja California</c:v>
                </c:pt>
                <c:pt idx="4">
                  <c:v>Hidalgo</c:v>
                </c:pt>
                <c:pt idx="5">
                  <c:v>Campeche</c:v>
                </c:pt>
                <c:pt idx="6">
                  <c:v>Sinaloa</c:v>
                </c:pt>
                <c:pt idx="7">
                  <c:v>Aguascalientes</c:v>
                </c:pt>
                <c:pt idx="8">
                  <c:v>Michoacán</c:v>
                </c:pt>
                <c:pt idx="9">
                  <c:v>San Luis Potosí</c:v>
                </c:pt>
                <c:pt idx="10">
                  <c:v>Yucatán</c:v>
                </c:pt>
                <c:pt idx="11">
                  <c:v>Guerrero</c:v>
                </c:pt>
                <c:pt idx="12">
                  <c:v>Colima</c:v>
                </c:pt>
                <c:pt idx="13">
                  <c:v>Nayarit</c:v>
                </c:pt>
                <c:pt idx="14">
                  <c:v>Jalisco</c:v>
                </c:pt>
                <c:pt idx="15">
                  <c:v>Puebla</c:v>
                </c:pt>
                <c:pt idx="16">
                  <c:v>Baja California Sur</c:v>
                </c:pt>
                <c:pt idx="17">
                  <c:v>Guanajuato</c:v>
                </c:pt>
                <c:pt idx="18">
                  <c:v>Querétaro</c:v>
                </c:pt>
                <c:pt idx="19">
                  <c:v>Nacional</c:v>
                </c:pt>
                <c:pt idx="20">
                  <c:v>Tamaulipas</c:v>
                </c:pt>
                <c:pt idx="21">
                  <c:v>Quintana Roo</c:v>
                </c:pt>
                <c:pt idx="22">
                  <c:v>Durango</c:v>
                </c:pt>
                <c:pt idx="23">
                  <c:v>Chiapas</c:v>
                </c:pt>
                <c:pt idx="24">
                  <c:v>Chihuahua</c:v>
                </c:pt>
                <c:pt idx="25">
                  <c:v>Tabasco</c:v>
                </c:pt>
                <c:pt idx="26">
                  <c:v>Tlaxcala</c:v>
                </c:pt>
                <c:pt idx="27">
                  <c:v>Estado de México</c:v>
                </c:pt>
                <c:pt idx="28">
                  <c:v>Nuevo León</c:v>
                </c:pt>
                <c:pt idx="29">
                  <c:v>Ciudad de México</c:v>
                </c:pt>
                <c:pt idx="30">
                  <c:v>Coahuila</c:v>
                </c:pt>
                <c:pt idx="31">
                  <c:v>Sonora</c:v>
                </c:pt>
                <c:pt idx="32">
                  <c:v>Zacatecas</c:v>
                </c:pt>
              </c:strCache>
            </c:strRef>
          </c:cat>
          <c:val>
            <c:numRef>
              <c:f>'F63'!$B$7:$B$39</c:f>
              <c:numCache>
                <c:formatCode>0.00</c:formatCode>
                <c:ptCount val="33"/>
                <c:pt idx="0">
                  <c:v>1.0726999999999975</c:v>
                </c:pt>
                <c:pt idx="1">
                  <c:v>1.4939999999999998</c:v>
                </c:pt>
                <c:pt idx="2">
                  <c:v>1.5207999999999942</c:v>
                </c:pt>
                <c:pt idx="3">
                  <c:v>1.5507000000000062</c:v>
                </c:pt>
                <c:pt idx="4">
                  <c:v>1.5815000000000055</c:v>
                </c:pt>
                <c:pt idx="5">
                  <c:v>1.6534000000000049</c:v>
                </c:pt>
                <c:pt idx="6">
                  <c:v>1.6721000000000004</c:v>
                </c:pt>
                <c:pt idx="7">
                  <c:v>1.6782000000000039</c:v>
                </c:pt>
                <c:pt idx="8">
                  <c:v>1.7691999999999979</c:v>
                </c:pt>
                <c:pt idx="9">
                  <c:v>1.7878000000000043</c:v>
                </c:pt>
                <c:pt idx="10">
                  <c:v>1.8113000000000028</c:v>
                </c:pt>
                <c:pt idx="11">
                  <c:v>1.8673000000000002</c:v>
                </c:pt>
                <c:pt idx="12">
                  <c:v>1.8854000000000042</c:v>
                </c:pt>
                <c:pt idx="13">
                  <c:v>1.8936999999999955</c:v>
                </c:pt>
                <c:pt idx="14">
                  <c:v>1.9197999999999951</c:v>
                </c:pt>
                <c:pt idx="15">
                  <c:v>2.0049999999999955</c:v>
                </c:pt>
                <c:pt idx="16">
                  <c:v>2.0438999999999936</c:v>
                </c:pt>
                <c:pt idx="17">
                  <c:v>2.2322999999999951</c:v>
                </c:pt>
                <c:pt idx="18">
                  <c:v>2.2852000000000032</c:v>
                </c:pt>
                <c:pt idx="19">
                  <c:v>2.3924999999999983</c:v>
                </c:pt>
                <c:pt idx="20">
                  <c:v>2.406400000000005</c:v>
                </c:pt>
                <c:pt idx="21">
                  <c:v>2.4724999999999966</c:v>
                </c:pt>
                <c:pt idx="22">
                  <c:v>2.5210000000000008</c:v>
                </c:pt>
                <c:pt idx="23">
                  <c:v>2.6085999999999956</c:v>
                </c:pt>
                <c:pt idx="24">
                  <c:v>2.6769000000000034</c:v>
                </c:pt>
                <c:pt idx="25">
                  <c:v>2.7019999999999982</c:v>
                </c:pt>
                <c:pt idx="26">
                  <c:v>2.9806999999999988</c:v>
                </c:pt>
                <c:pt idx="27">
                  <c:v>3.1149999999999949</c:v>
                </c:pt>
                <c:pt idx="28">
                  <c:v>3.1486000000000018</c:v>
                </c:pt>
                <c:pt idx="29">
                  <c:v>3.2697000000000003</c:v>
                </c:pt>
                <c:pt idx="30">
                  <c:v>3.3199000000000041</c:v>
                </c:pt>
                <c:pt idx="31">
                  <c:v>3.4378999999999991</c:v>
                </c:pt>
                <c:pt idx="32">
                  <c:v>4.1995000000000005</c:v>
                </c:pt>
              </c:numCache>
            </c:numRef>
          </c:val>
          <c:extLst>
            <c:ext xmlns:c16="http://schemas.microsoft.com/office/drawing/2014/chart" uri="{C3380CC4-5D6E-409C-BE32-E72D297353CC}">
              <c16:uniqueId val="{00000028-C5B5-4D81-A414-83B8F4B91D14}"/>
            </c:ext>
          </c:extLst>
        </c:ser>
        <c:dLbls>
          <c:showLegendKey val="0"/>
          <c:showVal val="0"/>
          <c:showCatName val="0"/>
          <c:showSerName val="0"/>
          <c:showPercent val="0"/>
          <c:showBubbleSize val="0"/>
        </c:dLbls>
        <c:gapWidth val="100"/>
        <c:axId val="477210032"/>
        <c:axId val="909890080"/>
      </c:barChart>
      <c:catAx>
        <c:axId val="4772100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909890080"/>
        <c:crosses val="autoZero"/>
        <c:auto val="1"/>
        <c:lblAlgn val="ctr"/>
        <c:lblOffset val="100"/>
        <c:noMultiLvlLbl val="0"/>
      </c:catAx>
      <c:valAx>
        <c:axId val="909890080"/>
        <c:scaling>
          <c:orientation val="minMax"/>
        </c:scaling>
        <c:delete val="1"/>
        <c:axPos val="b"/>
        <c:numFmt formatCode="0.00" sourceLinked="1"/>
        <c:majorTickMark val="none"/>
        <c:minorTickMark val="none"/>
        <c:tickLblPos val="nextTo"/>
        <c:crossAx val="4772100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bg1">
                <a:lumMod val="50000"/>
              </a:schemeClr>
            </a:solidFill>
            <a:ln>
              <a:noFill/>
            </a:ln>
            <a:effectLst/>
          </c:spPr>
          <c:invertIfNegative val="0"/>
          <c:dPt>
            <c:idx val="3"/>
            <c:invertIfNegative val="0"/>
            <c:bubble3D val="0"/>
            <c:spPr>
              <a:solidFill>
                <a:schemeClr val="bg1">
                  <a:lumMod val="50000"/>
                </a:schemeClr>
              </a:solidFill>
              <a:ln>
                <a:noFill/>
              </a:ln>
              <a:effectLst/>
            </c:spPr>
            <c:extLst>
              <c:ext xmlns:c16="http://schemas.microsoft.com/office/drawing/2014/chart" uri="{C3380CC4-5D6E-409C-BE32-E72D297353CC}">
                <c16:uniqueId val="{00000001-EA9C-4332-86CF-7E14F12E49F4}"/>
              </c:ext>
            </c:extLst>
          </c:dPt>
          <c:dPt>
            <c:idx val="4"/>
            <c:invertIfNegative val="0"/>
            <c:bubble3D val="0"/>
            <c:spPr>
              <a:solidFill>
                <a:schemeClr val="bg1">
                  <a:lumMod val="50000"/>
                </a:schemeClr>
              </a:solidFill>
              <a:ln>
                <a:noFill/>
              </a:ln>
              <a:effectLst/>
            </c:spPr>
            <c:extLst>
              <c:ext xmlns:c16="http://schemas.microsoft.com/office/drawing/2014/chart" uri="{C3380CC4-5D6E-409C-BE32-E72D297353CC}">
                <c16:uniqueId val="{00000003-EA9C-4332-86CF-7E14F12E49F4}"/>
              </c:ext>
            </c:extLst>
          </c:dPt>
          <c:dPt>
            <c:idx val="6"/>
            <c:invertIfNegative val="0"/>
            <c:bubble3D val="0"/>
            <c:spPr>
              <a:solidFill>
                <a:schemeClr val="bg1">
                  <a:lumMod val="50000"/>
                </a:schemeClr>
              </a:solidFill>
              <a:ln>
                <a:noFill/>
              </a:ln>
              <a:effectLst/>
            </c:spPr>
            <c:extLst>
              <c:ext xmlns:c16="http://schemas.microsoft.com/office/drawing/2014/chart" uri="{C3380CC4-5D6E-409C-BE32-E72D297353CC}">
                <c16:uniqueId val="{00000005-EA9C-4332-86CF-7E14F12E49F4}"/>
              </c:ext>
            </c:extLst>
          </c:dPt>
          <c:dPt>
            <c:idx val="11"/>
            <c:invertIfNegative val="0"/>
            <c:bubble3D val="0"/>
            <c:spPr>
              <a:solidFill>
                <a:schemeClr val="bg1">
                  <a:lumMod val="50000"/>
                </a:schemeClr>
              </a:solidFill>
              <a:ln>
                <a:noFill/>
              </a:ln>
              <a:effectLst/>
            </c:spPr>
            <c:extLst>
              <c:ext xmlns:c16="http://schemas.microsoft.com/office/drawing/2014/chart" uri="{C3380CC4-5D6E-409C-BE32-E72D297353CC}">
                <c16:uniqueId val="{00000007-EA9C-4332-86CF-7E14F12E49F4}"/>
              </c:ext>
            </c:extLst>
          </c:dPt>
          <c:dPt>
            <c:idx val="12"/>
            <c:invertIfNegative val="0"/>
            <c:bubble3D val="0"/>
            <c:spPr>
              <a:solidFill>
                <a:srgbClr val="FFC000"/>
              </a:solidFill>
              <a:ln>
                <a:noFill/>
              </a:ln>
              <a:effectLst/>
            </c:spPr>
            <c:extLst>
              <c:ext xmlns:c16="http://schemas.microsoft.com/office/drawing/2014/chart" uri="{C3380CC4-5D6E-409C-BE32-E72D297353CC}">
                <c16:uniqueId val="{00000009-EA9C-4332-86CF-7E14F12E49F4}"/>
              </c:ext>
            </c:extLst>
          </c:dPt>
          <c:dPt>
            <c:idx val="13"/>
            <c:invertIfNegative val="0"/>
            <c:bubble3D val="0"/>
            <c:spPr>
              <a:solidFill>
                <a:schemeClr val="bg1">
                  <a:lumMod val="50000"/>
                </a:schemeClr>
              </a:solidFill>
              <a:ln>
                <a:noFill/>
              </a:ln>
              <a:effectLst/>
            </c:spPr>
            <c:extLst>
              <c:ext xmlns:c16="http://schemas.microsoft.com/office/drawing/2014/chart" uri="{C3380CC4-5D6E-409C-BE32-E72D297353CC}">
                <c16:uniqueId val="{0000000B-EA9C-4332-86CF-7E14F12E49F4}"/>
              </c:ext>
            </c:extLst>
          </c:dPt>
          <c:dPt>
            <c:idx val="15"/>
            <c:invertIfNegative val="0"/>
            <c:bubble3D val="0"/>
            <c:spPr>
              <a:solidFill>
                <a:srgbClr val="996634"/>
              </a:solidFill>
              <a:ln>
                <a:noFill/>
              </a:ln>
              <a:effectLst/>
            </c:spPr>
            <c:extLst>
              <c:ext xmlns:c16="http://schemas.microsoft.com/office/drawing/2014/chart" uri="{C3380CC4-5D6E-409C-BE32-E72D297353CC}">
                <c16:uniqueId val="{0000000D-EA9C-4332-86CF-7E14F12E49F4}"/>
              </c:ext>
            </c:extLst>
          </c:dPt>
          <c:dPt>
            <c:idx val="16"/>
            <c:invertIfNegative val="0"/>
            <c:bubble3D val="0"/>
            <c:spPr>
              <a:solidFill>
                <a:schemeClr val="bg1">
                  <a:lumMod val="50000"/>
                </a:schemeClr>
              </a:solidFill>
              <a:ln>
                <a:noFill/>
              </a:ln>
              <a:effectLst/>
            </c:spPr>
            <c:extLst>
              <c:ext xmlns:c16="http://schemas.microsoft.com/office/drawing/2014/chart" uri="{C3380CC4-5D6E-409C-BE32-E72D297353CC}">
                <c16:uniqueId val="{0000000F-EA9C-4332-86CF-7E14F12E49F4}"/>
              </c:ext>
            </c:extLst>
          </c:dPt>
          <c:dPt>
            <c:idx val="17"/>
            <c:invertIfNegative val="0"/>
            <c:bubble3D val="0"/>
            <c:spPr>
              <a:solidFill>
                <a:schemeClr val="bg1">
                  <a:lumMod val="50000"/>
                </a:schemeClr>
              </a:solidFill>
              <a:ln>
                <a:noFill/>
              </a:ln>
              <a:effectLst/>
            </c:spPr>
            <c:extLst>
              <c:ext xmlns:c16="http://schemas.microsoft.com/office/drawing/2014/chart" uri="{C3380CC4-5D6E-409C-BE32-E72D297353CC}">
                <c16:uniqueId val="{00000011-EA9C-4332-86CF-7E14F12E49F4}"/>
              </c:ext>
            </c:extLst>
          </c:dPt>
          <c:dPt>
            <c:idx val="20"/>
            <c:invertIfNegative val="0"/>
            <c:bubble3D val="0"/>
            <c:spPr>
              <a:solidFill>
                <a:schemeClr val="bg1">
                  <a:lumMod val="50000"/>
                </a:schemeClr>
              </a:solidFill>
              <a:ln>
                <a:noFill/>
              </a:ln>
              <a:effectLst/>
            </c:spPr>
            <c:extLst>
              <c:ext xmlns:c16="http://schemas.microsoft.com/office/drawing/2014/chart" uri="{C3380CC4-5D6E-409C-BE32-E72D297353CC}">
                <c16:uniqueId val="{00000013-EA9C-4332-86CF-7E14F12E49F4}"/>
              </c:ext>
            </c:extLst>
          </c:dPt>
          <c:dPt>
            <c:idx val="23"/>
            <c:invertIfNegative val="0"/>
            <c:bubble3D val="0"/>
            <c:spPr>
              <a:solidFill>
                <a:srgbClr val="996634"/>
              </a:solidFill>
              <a:ln>
                <a:noFill/>
              </a:ln>
              <a:effectLst/>
            </c:spPr>
            <c:extLst>
              <c:ext xmlns:c16="http://schemas.microsoft.com/office/drawing/2014/chart" uri="{C3380CC4-5D6E-409C-BE32-E72D297353CC}">
                <c16:uniqueId val="{00000015-EA9C-4332-86CF-7E14F12E49F4}"/>
              </c:ext>
            </c:extLst>
          </c:dPt>
          <c:dPt>
            <c:idx val="24"/>
            <c:invertIfNegative val="0"/>
            <c:bubble3D val="0"/>
            <c:spPr>
              <a:solidFill>
                <a:schemeClr val="bg1">
                  <a:lumMod val="50000"/>
                </a:schemeClr>
              </a:solidFill>
              <a:ln>
                <a:noFill/>
              </a:ln>
              <a:effectLst/>
            </c:spPr>
            <c:extLst>
              <c:ext xmlns:c16="http://schemas.microsoft.com/office/drawing/2014/chart" uri="{C3380CC4-5D6E-409C-BE32-E72D297353CC}">
                <c16:uniqueId val="{00000017-EA9C-4332-86CF-7E14F12E49F4}"/>
              </c:ext>
            </c:extLst>
          </c:dPt>
          <c:dPt>
            <c:idx val="25"/>
            <c:invertIfNegative val="0"/>
            <c:bubble3D val="0"/>
            <c:spPr>
              <a:solidFill>
                <a:schemeClr val="bg1">
                  <a:lumMod val="50000"/>
                </a:schemeClr>
              </a:solidFill>
              <a:ln>
                <a:noFill/>
              </a:ln>
              <a:effectLst/>
            </c:spPr>
            <c:extLst>
              <c:ext xmlns:c16="http://schemas.microsoft.com/office/drawing/2014/chart" uri="{C3380CC4-5D6E-409C-BE32-E72D297353CC}">
                <c16:uniqueId val="{00000019-EA9C-4332-86CF-7E14F12E49F4}"/>
              </c:ext>
            </c:extLst>
          </c:dPt>
          <c:dPt>
            <c:idx val="27"/>
            <c:invertIfNegative val="0"/>
            <c:bubble3D val="0"/>
            <c:spPr>
              <a:solidFill>
                <a:schemeClr val="bg1">
                  <a:lumMod val="50000"/>
                </a:schemeClr>
              </a:solidFill>
              <a:ln>
                <a:noFill/>
              </a:ln>
              <a:effectLst/>
            </c:spPr>
            <c:extLst>
              <c:ext xmlns:c16="http://schemas.microsoft.com/office/drawing/2014/chart" uri="{C3380CC4-5D6E-409C-BE32-E72D297353CC}">
                <c16:uniqueId val="{0000001B-EA9C-4332-86CF-7E14F12E49F4}"/>
              </c:ext>
            </c:extLst>
          </c:dPt>
          <c:dPt>
            <c:idx val="28"/>
            <c:invertIfNegative val="0"/>
            <c:bubble3D val="0"/>
            <c:spPr>
              <a:solidFill>
                <a:schemeClr val="bg1">
                  <a:lumMod val="50000"/>
                </a:schemeClr>
              </a:solidFill>
              <a:ln>
                <a:noFill/>
              </a:ln>
              <a:effectLst/>
            </c:spPr>
            <c:extLst>
              <c:ext xmlns:c16="http://schemas.microsoft.com/office/drawing/2014/chart" uri="{C3380CC4-5D6E-409C-BE32-E72D297353CC}">
                <c16:uniqueId val="{0000001D-EA9C-4332-86CF-7E14F12E49F4}"/>
              </c:ext>
            </c:extLst>
          </c:dPt>
          <c:dPt>
            <c:idx val="31"/>
            <c:invertIfNegative val="0"/>
            <c:bubble3D val="0"/>
            <c:spPr>
              <a:solidFill>
                <a:schemeClr val="bg1">
                  <a:lumMod val="50000"/>
                </a:schemeClr>
              </a:solidFill>
              <a:ln>
                <a:noFill/>
              </a:ln>
              <a:effectLst/>
            </c:spPr>
            <c:extLst>
              <c:ext xmlns:c16="http://schemas.microsoft.com/office/drawing/2014/chart" uri="{C3380CC4-5D6E-409C-BE32-E72D297353CC}">
                <c16:uniqueId val="{0000001F-EA9C-4332-86CF-7E14F12E49F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'F64'!$A$7:$A$39</c:f>
              <c:strCache>
                <c:ptCount val="33"/>
                <c:pt idx="0">
                  <c:v>Tabasco</c:v>
                </c:pt>
                <c:pt idx="1">
                  <c:v>Aguascalientes</c:v>
                </c:pt>
                <c:pt idx="2">
                  <c:v>Veracruz</c:v>
                </c:pt>
                <c:pt idx="3">
                  <c:v>Hidalgo</c:v>
                </c:pt>
                <c:pt idx="4">
                  <c:v>Guanajuato</c:v>
                </c:pt>
                <c:pt idx="5">
                  <c:v>Colima</c:v>
                </c:pt>
                <c:pt idx="6">
                  <c:v>San Luis Potosí</c:v>
                </c:pt>
                <c:pt idx="7">
                  <c:v>Puebla</c:v>
                </c:pt>
                <c:pt idx="8">
                  <c:v>Morelos</c:v>
                </c:pt>
                <c:pt idx="9">
                  <c:v>Nuevo León</c:v>
                </c:pt>
                <c:pt idx="10">
                  <c:v>Campeche</c:v>
                </c:pt>
                <c:pt idx="11">
                  <c:v>Sinaloa</c:v>
                </c:pt>
                <c:pt idx="12">
                  <c:v>Jalisco</c:v>
                </c:pt>
                <c:pt idx="13">
                  <c:v>Chihuahua</c:v>
                </c:pt>
                <c:pt idx="14">
                  <c:v>Ciudad de México</c:v>
                </c:pt>
                <c:pt idx="15">
                  <c:v>Nacional</c:v>
                </c:pt>
                <c:pt idx="16">
                  <c:v>Tamaulipas</c:v>
                </c:pt>
                <c:pt idx="17">
                  <c:v>Nayarit</c:v>
                </c:pt>
                <c:pt idx="18">
                  <c:v>Durango</c:v>
                </c:pt>
                <c:pt idx="19">
                  <c:v>Coahuila</c:v>
                </c:pt>
                <c:pt idx="20">
                  <c:v>Estado de México</c:v>
                </c:pt>
                <c:pt idx="21">
                  <c:v>Baja California</c:v>
                </c:pt>
                <c:pt idx="22">
                  <c:v>Tlaxcala</c:v>
                </c:pt>
                <c:pt idx="23">
                  <c:v>Michoacán</c:v>
                </c:pt>
                <c:pt idx="24">
                  <c:v>Querétaro</c:v>
                </c:pt>
                <c:pt idx="25">
                  <c:v>Yucatán</c:v>
                </c:pt>
                <c:pt idx="26">
                  <c:v>Baja California Sur</c:v>
                </c:pt>
                <c:pt idx="27">
                  <c:v>Guerrero</c:v>
                </c:pt>
                <c:pt idx="28">
                  <c:v>Quintana Roo</c:v>
                </c:pt>
                <c:pt idx="29">
                  <c:v>Oaxaca</c:v>
                </c:pt>
                <c:pt idx="30">
                  <c:v>Chiapas</c:v>
                </c:pt>
                <c:pt idx="31">
                  <c:v>Sonora</c:v>
                </c:pt>
                <c:pt idx="32">
                  <c:v>Zacatecas</c:v>
                </c:pt>
              </c:strCache>
            </c:strRef>
          </c:cat>
          <c:val>
            <c:numRef>
              <c:f>'F64'!$B$7:$B$39</c:f>
              <c:numCache>
                <c:formatCode>0.00</c:formatCode>
                <c:ptCount val="33"/>
                <c:pt idx="0">
                  <c:v>-1.9004000000000048</c:v>
                </c:pt>
                <c:pt idx="1">
                  <c:v>-1.6781000000000006</c:v>
                </c:pt>
                <c:pt idx="2">
                  <c:v>-1.4231000000000051</c:v>
                </c:pt>
                <c:pt idx="3">
                  <c:v>-1.1907999999999959</c:v>
                </c:pt>
                <c:pt idx="4">
                  <c:v>-1.0072000000000116</c:v>
                </c:pt>
                <c:pt idx="5">
                  <c:v>-0.64709999999999468</c:v>
                </c:pt>
                <c:pt idx="6">
                  <c:v>-0.60439999999999827</c:v>
                </c:pt>
                <c:pt idx="7">
                  <c:v>-0.5391000000000048</c:v>
                </c:pt>
                <c:pt idx="8">
                  <c:v>-0.47190000000000509</c:v>
                </c:pt>
                <c:pt idx="9">
                  <c:v>-0.46930000000000405</c:v>
                </c:pt>
                <c:pt idx="10">
                  <c:v>-0.42119999999999891</c:v>
                </c:pt>
                <c:pt idx="11">
                  <c:v>-0.39990000000000236</c:v>
                </c:pt>
                <c:pt idx="12">
                  <c:v>-0.39160000000001105</c:v>
                </c:pt>
                <c:pt idx="13">
                  <c:v>-0.36759999999999593</c:v>
                </c:pt>
                <c:pt idx="14">
                  <c:v>-0.34990000000000521</c:v>
                </c:pt>
                <c:pt idx="15">
                  <c:v>-0.32789999999999964</c:v>
                </c:pt>
                <c:pt idx="16">
                  <c:v>-0.32150000000000034</c:v>
                </c:pt>
                <c:pt idx="17">
                  <c:v>-0.30710000000000548</c:v>
                </c:pt>
                <c:pt idx="18">
                  <c:v>-0.25780000000000314</c:v>
                </c:pt>
                <c:pt idx="19">
                  <c:v>-0.22799999999999443</c:v>
                </c:pt>
                <c:pt idx="20">
                  <c:v>-0.1419000000000068</c:v>
                </c:pt>
                <c:pt idx="21">
                  <c:v>-1.7399999999994975E-2</c:v>
                </c:pt>
                <c:pt idx="22">
                  <c:v>-2.8000000000076852E-3</c:v>
                </c:pt>
                <c:pt idx="23">
                  <c:v>4.2500000000003979E-2</c:v>
                </c:pt>
                <c:pt idx="24">
                  <c:v>7.4200000000004707E-2</c:v>
                </c:pt>
                <c:pt idx="25">
                  <c:v>0.1063000000000045</c:v>
                </c:pt>
                <c:pt idx="26">
                  <c:v>0.1150999999999982</c:v>
                </c:pt>
                <c:pt idx="27">
                  <c:v>0.16469999999999629</c:v>
                </c:pt>
                <c:pt idx="28">
                  <c:v>0.21020000000000039</c:v>
                </c:pt>
                <c:pt idx="29">
                  <c:v>0.47050000000000125</c:v>
                </c:pt>
                <c:pt idx="30">
                  <c:v>0.52909999999999968</c:v>
                </c:pt>
                <c:pt idx="31">
                  <c:v>0.75820000000000221</c:v>
                </c:pt>
                <c:pt idx="32">
                  <c:v>1.1803000000000026</c:v>
                </c:pt>
              </c:numCache>
            </c:numRef>
          </c:val>
          <c:extLst>
            <c:ext xmlns:c16="http://schemas.microsoft.com/office/drawing/2014/chart" uri="{C3380CC4-5D6E-409C-BE32-E72D297353CC}">
              <c16:uniqueId val="{00000020-EA9C-4332-86CF-7E14F12E49F4}"/>
            </c:ext>
          </c:extLst>
        </c:ser>
        <c:dLbls>
          <c:showLegendKey val="0"/>
          <c:showVal val="0"/>
          <c:showCatName val="0"/>
          <c:showSerName val="0"/>
          <c:showPercent val="0"/>
          <c:showBubbleSize val="0"/>
        </c:dLbls>
        <c:gapWidth val="100"/>
        <c:axId val="476823680"/>
        <c:axId val="480683280"/>
      </c:barChart>
      <c:dateAx>
        <c:axId val="47682368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80683280"/>
        <c:crosses val="autoZero"/>
        <c:auto val="0"/>
        <c:lblOffset val="400"/>
        <c:baseTimeUnit val="days"/>
      </c:dateAx>
      <c:valAx>
        <c:axId val="480683280"/>
        <c:scaling>
          <c:orientation val="minMax"/>
        </c:scaling>
        <c:delete val="1"/>
        <c:axPos val="b"/>
        <c:numFmt formatCode="0.00" sourceLinked="1"/>
        <c:majorTickMark val="none"/>
        <c:minorTickMark val="none"/>
        <c:tickLblPos val="nextTo"/>
        <c:crossAx val="4768236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083499177987368"/>
          <c:y val="3.3182503770739065E-2"/>
          <c:w val="0.6295399274185749"/>
          <c:h val="0.93363499245852188"/>
        </c:manualLayout>
      </c:layout>
      <c:barChart>
        <c:barDir val="bar"/>
        <c:grouping val="clustered"/>
        <c:varyColors val="0"/>
        <c:ser>
          <c:idx val="0"/>
          <c:order val="0"/>
          <c:spPr>
            <a:solidFill>
              <a:schemeClr val="tx1">
                <a:lumMod val="50000"/>
                <a:lumOff val="50000"/>
              </a:schemeClr>
            </a:solidFill>
            <a:ln>
              <a:noFill/>
            </a:ln>
            <a:effectLst/>
          </c:spPr>
          <c:invertIfNegative val="0"/>
          <c:dPt>
            <c:idx val="27"/>
            <c:invertIfNegative val="0"/>
            <c:bubble3D val="0"/>
            <c:spPr>
              <a:solidFill>
                <a:schemeClr val="accent4"/>
              </a:solidFill>
              <a:ln>
                <a:noFill/>
              </a:ln>
              <a:effectLst/>
            </c:spPr>
            <c:extLst>
              <c:ext xmlns:c16="http://schemas.microsoft.com/office/drawing/2014/chart" uri="{C3380CC4-5D6E-409C-BE32-E72D297353CC}">
                <c16:uniqueId val="{00000001-6938-4D6C-B5A2-9B95158D3FA9}"/>
              </c:ext>
            </c:extLst>
          </c:dPt>
          <c:dPt>
            <c:idx val="28"/>
            <c:invertIfNegative val="0"/>
            <c:bubble3D val="0"/>
            <c:spPr>
              <a:solidFill>
                <a:schemeClr val="tx1">
                  <a:lumMod val="50000"/>
                  <a:lumOff val="50000"/>
                </a:schemeClr>
              </a:solidFill>
              <a:ln>
                <a:noFill/>
              </a:ln>
              <a:effectLst/>
            </c:spPr>
            <c:extLst>
              <c:ext xmlns:c16="http://schemas.microsoft.com/office/drawing/2014/chart" uri="{C3380CC4-5D6E-409C-BE32-E72D297353CC}">
                <c16:uniqueId val="{00000003-6938-4D6C-B5A2-9B95158D3FA9}"/>
              </c:ext>
            </c:extLst>
          </c:dPt>
          <c:dPt>
            <c:idx val="29"/>
            <c:invertIfNegative val="0"/>
            <c:bubble3D val="0"/>
            <c:spPr>
              <a:solidFill>
                <a:schemeClr val="tx1">
                  <a:lumMod val="50000"/>
                  <a:lumOff val="50000"/>
                </a:schemeClr>
              </a:solidFill>
              <a:ln>
                <a:noFill/>
              </a:ln>
              <a:effectLst/>
            </c:spPr>
            <c:extLst>
              <c:ext xmlns:c16="http://schemas.microsoft.com/office/drawing/2014/chart" uri="{C3380CC4-5D6E-409C-BE32-E72D297353CC}">
                <c16:uniqueId val="{00000005-6938-4D6C-B5A2-9B95158D3FA9}"/>
              </c:ext>
            </c:extLst>
          </c:dPt>
          <c:dLbls>
            <c:dLbl>
              <c:idx val="0"/>
              <c:tx>
                <c:rich>
                  <a:bodyPr/>
                  <a:lstStyle/>
                  <a:p>
                    <a:fld id="{95485FC8-42D1-465F-A1DC-6216F5412FAB}" type="CELLRANGE">
                      <a:rPr lang="es-MX"/>
                      <a:pPr/>
                      <a:t>[CELLRANGE]</a:t>
                    </a:fld>
                    <a:r>
                      <a:rPr lang="es-MX" baseline="0"/>
                      <a:t>; </a:t>
                    </a:r>
                    <a:fld id="{15E2D947-00DE-45D7-8717-E0771298BBD5}"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938-4D6C-B5A2-9B95158D3FA9}"/>
                </c:ext>
              </c:extLst>
            </c:dLbl>
            <c:dLbl>
              <c:idx val="1"/>
              <c:tx>
                <c:rich>
                  <a:bodyPr/>
                  <a:lstStyle/>
                  <a:p>
                    <a:fld id="{53BD6467-34A9-4C4C-B20E-64F0A2E964E4}" type="CELLRANGE">
                      <a:rPr lang="es-MX"/>
                      <a:pPr/>
                      <a:t>[CELLRANGE]</a:t>
                    </a:fld>
                    <a:r>
                      <a:rPr lang="es-MX" baseline="0"/>
                      <a:t>; </a:t>
                    </a:r>
                    <a:fld id="{8B7A88B5-A6C3-40F4-8A27-2FBE7FE9C1D9}"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938-4D6C-B5A2-9B95158D3FA9}"/>
                </c:ext>
              </c:extLst>
            </c:dLbl>
            <c:dLbl>
              <c:idx val="2"/>
              <c:tx>
                <c:rich>
                  <a:bodyPr/>
                  <a:lstStyle/>
                  <a:p>
                    <a:fld id="{1B93734C-C28E-4667-89D2-49751AED2C34}" type="CELLRANGE">
                      <a:rPr lang="es-MX"/>
                      <a:pPr/>
                      <a:t>[CELLRANGE]</a:t>
                    </a:fld>
                    <a:r>
                      <a:rPr lang="es-MX" baseline="0"/>
                      <a:t>; </a:t>
                    </a:r>
                    <a:fld id="{948D9BC5-DB4D-40BE-B896-44BFA57A1023}"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938-4D6C-B5A2-9B95158D3FA9}"/>
                </c:ext>
              </c:extLst>
            </c:dLbl>
            <c:dLbl>
              <c:idx val="3"/>
              <c:tx>
                <c:rich>
                  <a:bodyPr/>
                  <a:lstStyle/>
                  <a:p>
                    <a:fld id="{628EB56F-EEF1-4C9E-A05F-ABA164EA60C2}" type="CELLRANGE">
                      <a:rPr lang="es-MX"/>
                      <a:pPr/>
                      <a:t>[CELLRANGE]</a:t>
                    </a:fld>
                    <a:r>
                      <a:rPr lang="es-MX" baseline="0"/>
                      <a:t>; </a:t>
                    </a:r>
                    <a:fld id="{139D9819-5752-4663-967B-DA25D45C7505}"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938-4D6C-B5A2-9B95158D3FA9}"/>
                </c:ext>
              </c:extLst>
            </c:dLbl>
            <c:dLbl>
              <c:idx val="4"/>
              <c:tx>
                <c:rich>
                  <a:bodyPr/>
                  <a:lstStyle/>
                  <a:p>
                    <a:fld id="{3F167BEF-F553-47B8-AE37-A162334C6512}" type="CELLRANGE">
                      <a:rPr lang="es-MX"/>
                      <a:pPr/>
                      <a:t>[CELLRANGE]</a:t>
                    </a:fld>
                    <a:r>
                      <a:rPr lang="es-MX" baseline="0"/>
                      <a:t>; </a:t>
                    </a:r>
                    <a:fld id="{C385BBD7-C0DC-4755-86E4-9B1E83CD18CA}"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938-4D6C-B5A2-9B95158D3FA9}"/>
                </c:ext>
              </c:extLst>
            </c:dLbl>
            <c:dLbl>
              <c:idx val="5"/>
              <c:tx>
                <c:rich>
                  <a:bodyPr/>
                  <a:lstStyle/>
                  <a:p>
                    <a:fld id="{8E938865-0AC9-4EF5-9228-03AAA5D3288C}" type="CELLRANGE">
                      <a:rPr lang="es-MX"/>
                      <a:pPr/>
                      <a:t>[CELLRANGE]</a:t>
                    </a:fld>
                    <a:r>
                      <a:rPr lang="es-MX" baseline="0"/>
                      <a:t>; </a:t>
                    </a:r>
                    <a:fld id="{C81DFCD9-BE62-4879-A055-8D2191865522}"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938-4D6C-B5A2-9B95158D3FA9}"/>
                </c:ext>
              </c:extLst>
            </c:dLbl>
            <c:dLbl>
              <c:idx val="6"/>
              <c:tx>
                <c:rich>
                  <a:bodyPr/>
                  <a:lstStyle/>
                  <a:p>
                    <a:fld id="{83458D12-9D8E-4B03-A48A-88E5E0199FDF}" type="CELLRANGE">
                      <a:rPr lang="es-MX"/>
                      <a:pPr/>
                      <a:t>[CELLRANGE]</a:t>
                    </a:fld>
                    <a:r>
                      <a:rPr lang="es-MX" baseline="0"/>
                      <a:t>; </a:t>
                    </a:r>
                    <a:fld id="{06481CF9-2053-4750-B083-D5C243A39E5A}"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938-4D6C-B5A2-9B95158D3FA9}"/>
                </c:ext>
              </c:extLst>
            </c:dLbl>
            <c:dLbl>
              <c:idx val="7"/>
              <c:tx>
                <c:rich>
                  <a:bodyPr/>
                  <a:lstStyle/>
                  <a:p>
                    <a:fld id="{7AEF6326-3355-4882-9178-61DD3148E749}" type="CELLRANGE">
                      <a:rPr lang="es-MX"/>
                      <a:pPr/>
                      <a:t>[CELLRANGE]</a:t>
                    </a:fld>
                    <a:r>
                      <a:rPr lang="es-MX" baseline="0"/>
                      <a:t>; </a:t>
                    </a:r>
                    <a:fld id="{176D06EB-E69C-4644-8430-67D54D113D11}"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938-4D6C-B5A2-9B95158D3FA9}"/>
                </c:ext>
              </c:extLst>
            </c:dLbl>
            <c:dLbl>
              <c:idx val="8"/>
              <c:tx>
                <c:rich>
                  <a:bodyPr/>
                  <a:lstStyle/>
                  <a:p>
                    <a:fld id="{8ECF1E6A-D4CC-4CBF-876C-F2E75A48B459}" type="CELLRANGE">
                      <a:rPr lang="es-MX"/>
                      <a:pPr/>
                      <a:t>[CELLRANGE]</a:t>
                    </a:fld>
                    <a:r>
                      <a:rPr lang="es-MX" baseline="0"/>
                      <a:t>; </a:t>
                    </a:r>
                    <a:fld id="{1B3913C6-9057-4AE7-91EB-E4CAF844C0D0}"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938-4D6C-B5A2-9B95158D3FA9}"/>
                </c:ext>
              </c:extLst>
            </c:dLbl>
            <c:dLbl>
              <c:idx val="9"/>
              <c:tx>
                <c:rich>
                  <a:bodyPr/>
                  <a:lstStyle/>
                  <a:p>
                    <a:fld id="{96D71DF1-BE0A-418F-9505-E8660AF7D751}" type="CELLRANGE">
                      <a:rPr lang="es-MX"/>
                      <a:pPr/>
                      <a:t>[CELLRANGE]</a:t>
                    </a:fld>
                    <a:r>
                      <a:rPr lang="es-MX" baseline="0"/>
                      <a:t>; </a:t>
                    </a:r>
                    <a:fld id="{1F53B579-6564-440C-BCF1-EDCDB28529CE}"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938-4D6C-B5A2-9B95158D3FA9}"/>
                </c:ext>
              </c:extLst>
            </c:dLbl>
            <c:dLbl>
              <c:idx val="10"/>
              <c:tx>
                <c:rich>
                  <a:bodyPr/>
                  <a:lstStyle/>
                  <a:p>
                    <a:fld id="{BFC2ABC4-7AC3-4FEB-A281-9FD08F32FB61}" type="CELLRANGE">
                      <a:rPr lang="es-MX"/>
                      <a:pPr/>
                      <a:t>[CELLRANGE]</a:t>
                    </a:fld>
                    <a:r>
                      <a:rPr lang="es-MX" baseline="0"/>
                      <a:t>; </a:t>
                    </a:r>
                    <a:fld id="{B4743041-4950-47A5-983B-0E44ACF3F562}"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938-4D6C-B5A2-9B95158D3FA9}"/>
                </c:ext>
              </c:extLst>
            </c:dLbl>
            <c:dLbl>
              <c:idx val="11"/>
              <c:tx>
                <c:rich>
                  <a:bodyPr/>
                  <a:lstStyle/>
                  <a:p>
                    <a:fld id="{7DE0F1DB-7525-456B-956B-F7172FE81786}" type="CELLRANGE">
                      <a:rPr lang="es-MX"/>
                      <a:pPr/>
                      <a:t>[CELLRANGE]</a:t>
                    </a:fld>
                    <a:r>
                      <a:rPr lang="es-MX" baseline="0"/>
                      <a:t>; </a:t>
                    </a:r>
                    <a:fld id="{2A121097-6602-40BF-AF7B-D5C231EAC529}"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938-4D6C-B5A2-9B95158D3FA9}"/>
                </c:ext>
              </c:extLst>
            </c:dLbl>
            <c:dLbl>
              <c:idx val="12"/>
              <c:tx>
                <c:rich>
                  <a:bodyPr/>
                  <a:lstStyle/>
                  <a:p>
                    <a:fld id="{01EB72B0-0F9B-4198-8796-4CDB997D9A22}" type="CELLRANGE">
                      <a:rPr lang="es-MX"/>
                      <a:pPr/>
                      <a:t>[CELLRANGE]</a:t>
                    </a:fld>
                    <a:r>
                      <a:rPr lang="es-MX" baseline="0"/>
                      <a:t>; </a:t>
                    </a:r>
                    <a:fld id="{173A60BD-ABA7-49B2-9B58-F1B893AE1EFD}"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938-4D6C-B5A2-9B95158D3FA9}"/>
                </c:ext>
              </c:extLst>
            </c:dLbl>
            <c:dLbl>
              <c:idx val="13"/>
              <c:tx>
                <c:rich>
                  <a:bodyPr/>
                  <a:lstStyle/>
                  <a:p>
                    <a:fld id="{FDAEE8D4-D43C-4513-8830-FA99A774D0E1}" type="CELLRANGE">
                      <a:rPr lang="es-MX"/>
                      <a:pPr/>
                      <a:t>[CELLRANGE]</a:t>
                    </a:fld>
                    <a:r>
                      <a:rPr lang="es-MX" baseline="0"/>
                      <a:t>; </a:t>
                    </a:r>
                    <a:fld id="{68FB21B8-8A56-432F-A4FD-6BAFEFF22328}"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6938-4D6C-B5A2-9B95158D3FA9}"/>
                </c:ext>
              </c:extLst>
            </c:dLbl>
            <c:dLbl>
              <c:idx val="14"/>
              <c:tx>
                <c:rich>
                  <a:bodyPr/>
                  <a:lstStyle/>
                  <a:p>
                    <a:fld id="{E864F3CA-C283-481B-8438-41D1D25D7061}" type="CELLRANGE">
                      <a:rPr lang="es-MX"/>
                      <a:pPr/>
                      <a:t>[CELLRANGE]</a:t>
                    </a:fld>
                    <a:r>
                      <a:rPr lang="es-MX" baseline="0"/>
                      <a:t>; </a:t>
                    </a:r>
                    <a:fld id="{F36087E3-76FA-4227-80C1-AE4C27599F5F}"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938-4D6C-B5A2-9B95158D3FA9}"/>
                </c:ext>
              </c:extLst>
            </c:dLbl>
            <c:dLbl>
              <c:idx val="15"/>
              <c:tx>
                <c:rich>
                  <a:bodyPr/>
                  <a:lstStyle/>
                  <a:p>
                    <a:fld id="{8F0C0F60-8B36-485D-8C56-B9C685EF54F4}" type="CELLRANGE">
                      <a:rPr lang="es-MX"/>
                      <a:pPr/>
                      <a:t>[CELLRANGE]</a:t>
                    </a:fld>
                    <a:r>
                      <a:rPr lang="es-MX" baseline="0"/>
                      <a:t>; </a:t>
                    </a:r>
                    <a:fld id="{13B10A5F-D9F6-499F-B807-709CE03C1EEB}"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6938-4D6C-B5A2-9B95158D3FA9}"/>
                </c:ext>
              </c:extLst>
            </c:dLbl>
            <c:dLbl>
              <c:idx val="16"/>
              <c:tx>
                <c:rich>
                  <a:bodyPr/>
                  <a:lstStyle/>
                  <a:p>
                    <a:fld id="{380BEE90-03B8-464C-AB58-69C48AE98042}" type="CELLRANGE">
                      <a:rPr lang="es-MX"/>
                      <a:pPr/>
                      <a:t>[CELLRANGE]</a:t>
                    </a:fld>
                    <a:r>
                      <a:rPr lang="es-MX" baseline="0"/>
                      <a:t>; </a:t>
                    </a:r>
                    <a:fld id="{68ABA5B6-C128-40AB-A517-4156E8C9B4A8}"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6938-4D6C-B5A2-9B95158D3FA9}"/>
                </c:ext>
              </c:extLst>
            </c:dLbl>
            <c:dLbl>
              <c:idx val="17"/>
              <c:tx>
                <c:rich>
                  <a:bodyPr/>
                  <a:lstStyle/>
                  <a:p>
                    <a:fld id="{A238C510-8B4F-4259-98D3-466C172A299E}" type="CELLRANGE">
                      <a:rPr lang="es-MX"/>
                      <a:pPr/>
                      <a:t>[CELLRANGE]</a:t>
                    </a:fld>
                    <a:r>
                      <a:rPr lang="es-MX" baseline="0"/>
                      <a:t>; </a:t>
                    </a:r>
                    <a:fld id="{2D1A725F-1F54-409A-9377-B5EC468E1F05}"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938-4D6C-B5A2-9B95158D3FA9}"/>
                </c:ext>
              </c:extLst>
            </c:dLbl>
            <c:dLbl>
              <c:idx val="18"/>
              <c:tx>
                <c:rich>
                  <a:bodyPr/>
                  <a:lstStyle/>
                  <a:p>
                    <a:fld id="{2BF96941-5DF3-46B7-962A-746BFD51AF9E}" type="CELLRANGE">
                      <a:rPr lang="es-MX"/>
                      <a:pPr/>
                      <a:t>[CELLRANGE]</a:t>
                    </a:fld>
                    <a:r>
                      <a:rPr lang="es-MX" baseline="0"/>
                      <a:t>; </a:t>
                    </a:r>
                    <a:fld id="{6B9783C6-EA4C-4664-B7AD-86AB8817DFA9}"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938-4D6C-B5A2-9B95158D3FA9}"/>
                </c:ext>
              </c:extLst>
            </c:dLbl>
            <c:dLbl>
              <c:idx val="19"/>
              <c:tx>
                <c:rich>
                  <a:bodyPr/>
                  <a:lstStyle/>
                  <a:p>
                    <a:fld id="{CCC89AE7-755A-46F0-A6B3-7F4172299DBA}" type="CELLRANGE">
                      <a:rPr lang="es-MX"/>
                      <a:pPr/>
                      <a:t>[CELLRANGE]</a:t>
                    </a:fld>
                    <a:r>
                      <a:rPr lang="es-MX" baseline="0"/>
                      <a:t>; </a:t>
                    </a:r>
                    <a:fld id="{885793E8-2D35-406B-9927-59089965AD08}"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938-4D6C-B5A2-9B95158D3FA9}"/>
                </c:ext>
              </c:extLst>
            </c:dLbl>
            <c:dLbl>
              <c:idx val="20"/>
              <c:tx>
                <c:rich>
                  <a:bodyPr/>
                  <a:lstStyle/>
                  <a:p>
                    <a:fld id="{47B6552D-C473-49C4-9B04-066A67A9C5CA}" type="CELLRANGE">
                      <a:rPr lang="es-MX"/>
                      <a:pPr/>
                      <a:t>[CELLRANGE]</a:t>
                    </a:fld>
                    <a:r>
                      <a:rPr lang="es-MX" baseline="0"/>
                      <a:t>; </a:t>
                    </a:r>
                    <a:fld id="{46326442-3D91-47F5-8A3A-488AF527EDC1}"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6938-4D6C-B5A2-9B95158D3FA9}"/>
                </c:ext>
              </c:extLst>
            </c:dLbl>
            <c:dLbl>
              <c:idx val="21"/>
              <c:tx>
                <c:rich>
                  <a:bodyPr/>
                  <a:lstStyle/>
                  <a:p>
                    <a:fld id="{1B45B12A-260D-44B8-B352-5AACD8B68FE4}" type="CELLRANGE">
                      <a:rPr lang="es-MX"/>
                      <a:pPr/>
                      <a:t>[CELLRANGE]</a:t>
                    </a:fld>
                    <a:r>
                      <a:rPr lang="es-MX" baseline="0"/>
                      <a:t>; </a:t>
                    </a:r>
                    <a:fld id="{35C981D8-B1B6-46E0-939B-D9DE10AC8515}"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6938-4D6C-B5A2-9B95158D3FA9}"/>
                </c:ext>
              </c:extLst>
            </c:dLbl>
            <c:dLbl>
              <c:idx val="22"/>
              <c:tx>
                <c:rich>
                  <a:bodyPr/>
                  <a:lstStyle/>
                  <a:p>
                    <a:fld id="{148BB90C-FD80-412C-A2D2-DBA91E0148A9}" type="CELLRANGE">
                      <a:rPr lang="es-MX"/>
                      <a:pPr/>
                      <a:t>[CELLRANGE]</a:t>
                    </a:fld>
                    <a:r>
                      <a:rPr lang="es-MX" baseline="0"/>
                      <a:t>; </a:t>
                    </a:r>
                    <a:fld id="{D73CAF46-3BD5-4591-B2BC-D6079E2D7AEA}"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6938-4D6C-B5A2-9B95158D3FA9}"/>
                </c:ext>
              </c:extLst>
            </c:dLbl>
            <c:dLbl>
              <c:idx val="23"/>
              <c:tx>
                <c:rich>
                  <a:bodyPr/>
                  <a:lstStyle/>
                  <a:p>
                    <a:fld id="{1FBC4C1F-7A72-43B2-B093-4C4032F10F47}" type="CELLRANGE">
                      <a:rPr lang="es-MX"/>
                      <a:pPr/>
                      <a:t>[CELLRANGE]</a:t>
                    </a:fld>
                    <a:r>
                      <a:rPr lang="es-MX" baseline="0"/>
                      <a:t>; </a:t>
                    </a:r>
                    <a:fld id="{31BF4BCB-A96C-4286-8FB0-C62A567240EC}"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6938-4D6C-B5A2-9B95158D3FA9}"/>
                </c:ext>
              </c:extLst>
            </c:dLbl>
            <c:dLbl>
              <c:idx val="24"/>
              <c:tx>
                <c:rich>
                  <a:bodyPr/>
                  <a:lstStyle/>
                  <a:p>
                    <a:fld id="{B8271981-C36B-480B-9723-C9D1B1AE15B9}" type="CELLRANGE">
                      <a:rPr lang="es-MX"/>
                      <a:pPr/>
                      <a:t>[CELLRANGE]</a:t>
                    </a:fld>
                    <a:r>
                      <a:rPr lang="es-MX" baseline="0"/>
                      <a:t>; </a:t>
                    </a:r>
                    <a:fld id="{241F264B-3EB3-4DF3-82B9-5B887B65B2A6}"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6938-4D6C-B5A2-9B95158D3FA9}"/>
                </c:ext>
              </c:extLst>
            </c:dLbl>
            <c:dLbl>
              <c:idx val="25"/>
              <c:tx>
                <c:rich>
                  <a:bodyPr/>
                  <a:lstStyle/>
                  <a:p>
                    <a:fld id="{0C85BEBE-6F2A-4A1C-A956-B807A3C4C1C4}" type="CELLRANGE">
                      <a:rPr lang="es-MX"/>
                      <a:pPr/>
                      <a:t>[CELLRANGE]</a:t>
                    </a:fld>
                    <a:r>
                      <a:rPr lang="es-MX" baseline="0"/>
                      <a:t>; </a:t>
                    </a:r>
                    <a:fld id="{B78E5AD1-BC89-48C6-BC24-03CFA773EF95}"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6938-4D6C-B5A2-9B95158D3FA9}"/>
                </c:ext>
              </c:extLst>
            </c:dLbl>
            <c:dLbl>
              <c:idx val="26"/>
              <c:tx>
                <c:rich>
                  <a:bodyPr/>
                  <a:lstStyle/>
                  <a:p>
                    <a:fld id="{6D556CA5-DEE5-4F9F-8511-883C78A0B489}" type="CELLRANGE">
                      <a:rPr lang="es-MX"/>
                      <a:pPr/>
                      <a:t>[CELLRANGE]</a:t>
                    </a:fld>
                    <a:r>
                      <a:rPr lang="es-MX" baseline="0"/>
                      <a:t>; </a:t>
                    </a:r>
                    <a:fld id="{30A85EAB-1C10-46B1-81BF-D1C6390D552F}"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6938-4D6C-B5A2-9B95158D3FA9}"/>
                </c:ext>
              </c:extLst>
            </c:dLbl>
            <c:dLbl>
              <c:idx val="27"/>
              <c:tx>
                <c:rich>
                  <a:bodyPr/>
                  <a:lstStyle/>
                  <a:p>
                    <a:fld id="{D03E156D-6EF7-4B90-B05A-228A38E72459}" type="CELLRANGE">
                      <a:rPr lang="es-MX"/>
                      <a:pPr/>
                      <a:t>[CELLRANGE]</a:t>
                    </a:fld>
                    <a:r>
                      <a:rPr lang="es-MX" baseline="0"/>
                      <a:t>; </a:t>
                    </a:r>
                    <a:fld id="{7B9701C3-8934-485C-9F7B-A3343A96FACC}"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6938-4D6C-B5A2-9B95158D3FA9}"/>
                </c:ext>
              </c:extLst>
            </c:dLbl>
            <c:dLbl>
              <c:idx val="28"/>
              <c:tx>
                <c:rich>
                  <a:bodyPr/>
                  <a:lstStyle/>
                  <a:p>
                    <a:fld id="{1F374469-C6D5-4807-A691-0606EF9C46F6}" type="CELLRANGE">
                      <a:rPr lang="es-MX"/>
                      <a:pPr/>
                      <a:t>[CELLRANGE]</a:t>
                    </a:fld>
                    <a:r>
                      <a:rPr lang="es-MX" baseline="0"/>
                      <a:t>; </a:t>
                    </a:r>
                    <a:fld id="{5A582F50-9AF5-4190-8A37-039B4ED30B66}"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938-4D6C-B5A2-9B95158D3FA9}"/>
                </c:ext>
              </c:extLst>
            </c:dLbl>
            <c:dLbl>
              <c:idx val="29"/>
              <c:tx>
                <c:rich>
                  <a:bodyPr/>
                  <a:lstStyle/>
                  <a:p>
                    <a:fld id="{292F0F75-2EBD-45CD-AF04-019F383727DC}" type="CELLRANGE">
                      <a:rPr lang="es-MX"/>
                      <a:pPr/>
                      <a:t>[CELLRANGE]</a:t>
                    </a:fld>
                    <a:r>
                      <a:rPr lang="es-MX" baseline="0"/>
                      <a:t>; </a:t>
                    </a:r>
                    <a:fld id="{2F94FBB2-C1A4-4686-9B19-94B595AD6359}"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938-4D6C-B5A2-9B95158D3FA9}"/>
                </c:ext>
              </c:extLst>
            </c:dLbl>
            <c:dLbl>
              <c:idx val="30"/>
              <c:tx>
                <c:rich>
                  <a:bodyPr/>
                  <a:lstStyle/>
                  <a:p>
                    <a:fld id="{E51965D9-2B6A-49D3-A617-0F6C06F9FDA2}" type="CELLRANGE">
                      <a:rPr lang="es-MX"/>
                      <a:pPr/>
                      <a:t>[CELLRANGE]</a:t>
                    </a:fld>
                    <a:r>
                      <a:rPr lang="es-MX" baseline="0"/>
                      <a:t>; </a:t>
                    </a:r>
                    <a:fld id="{F2D6E198-084E-4C86-9959-478559A1CD0D}"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6938-4D6C-B5A2-9B95158D3FA9}"/>
                </c:ext>
              </c:extLst>
            </c:dLbl>
            <c:dLbl>
              <c:idx val="31"/>
              <c:tx>
                <c:rich>
                  <a:bodyPr/>
                  <a:lstStyle/>
                  <a:p>
                    <a:fld id="{5E25E603-603B-45E9-9399-60005329AB21}" type="CELLRANGE">
                      <a:rPr lang="es-MX"/>
                      <a:pPr/>
                      <a:t>[CELLRANGE]</a:t>
                    </a:fld>
                    <a:r>
                      <a:rPr lang="es-MX" baseline="0"/>
                      <a:t>; </a:t>
                    </a:r>
                    <a:fld id="{9E506755-56B0-40B6-B01E-D3452A9F75BA}" type="VALUE">
                      <a:rPr lang="es-MX" baseline="0"/>
                      <a:pPr/>
                      <a:t>[VALOR]</a:t>
                    </a:fld>
                    <a:endParaRPr lang="es-MX"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6938-4D6C-B5A2-9B95158D3FA9}"/>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'F6'!$A$6:$A$37</c:f>
              <c:strCache>
                <c:ptCount val="32"/>
                <c:pt idx="0">
                  <c:v>Baja California Sur</c:v>
                </c:pt>
                <c:pt idx="1">
                  <c:v>Colima</c:v>
                </c:pt>
                <c:pt idx="2">
                  <c:v>Campeche</c:v>
                </c:pt>
                <c:pt idx="3">
                  <c:v>Tlaxcala</c:v>
                </c:pt>
                <c:pt idx="4">
                  <c:v>Aguascalientes</c:v>
                </c:pt>
                <c:pt idx="5">
                  <c:v>Quintana Roo</c:v>
                </c:pt>
                <c:pt idx="6">
                  <c:v>Nayarit</c:v>
                </c:pt>
                <c:pt idx="7">
                  <c:v>Querétaro</c:v>
                </c:pt>
                <c:pt idx="8">
                  <c:v>Morelos</c:v>
                </c:pt>
                <c:pt idx="9">
                  <c:v>Zacatecas</c:v>
                </c:pt>
                <c:pt idx="10">
                  <c:v>Durango</c:v>
                </c:pt>
                <c:pt idx="11">
                  <c:v>Yucatán</c:v>
                </c:pt>
                <c:pt idx="12">
                  <c:v>Coahuila </c:v>
                </c:pt>
                <c:pt idx="13">
                  <c:v>Sonora</c:v>
                </c:pt>
                <c:pt idx="14">
                  <c:v>Ciudad de México</c:v>
                </c:pt>
                <c:pt idx="15">
                  <c:v>San Luis Potosí</c:v>
                </c:pt>
                <c:pt idx="16">
                  <c:v>Tabasco</c:v>
                </c:pt>
                <c:pt idx="17">
                  <c:v>Baja California</c:v>
                </c:pt>
                <c:pt idx="18">
                  <c:v>Tamaulipas</c:v>
                </c:pt>
                <c:pt idx="19">
                  <c:v>Sinaloa</c:v>
                </c:pt>
                <c:pt idx="20">
                  <c:v>Hidalgo</c:v>
                </c:pt>
                <c:pt idx="21">
                  <c:v>Chihuahua</c:v>
                </c:pt>
                <c:pt idx="22">
                  <c:v>Nuevo León</c:v>
                </c:pt>
                <c:pt idx="23">
                  <c:v>Guanajuato</c:v>
                </c:pt>
                <c:pt idx="24">
                  <c:v>Michoacán </c:v>
                </c:pt>
                <c:pt idx="25">
                  <c:v>Guerrero</c:v>
                </c:pt>
                <c:pt idx="26">
                  <c:v>Puebla</c:v>
                </c:pt>
                <c:pt idx="27">
                  <c:v>Jalisco</c:v>
                </c:pt>
                <c:pt idx="28">
                  <c:v>Oaxaca</c:v>
                </c:pt>
                <c:pt idx="29">
                  <c:v>Chiapas</c:v>
                </c:pt>
                <c:pt idx="30">
                  <c:v>Veracruz </c:v>
                </c:pt>
                <c:pt idx="31">
                  <c:v>Estado de México</c:v>
                </c:pt>
              </c:strCache>
            </c:strRef>
          </c:cat>
          <c:val>
            <c:numRef>
              <c:f>'F6'!$D$6:$D$37</c:f>
              <c:numCache>
                <c:formatCode>0.0%</c:formatCode>
                <c:ptCount val="32"/>
                <c:pt idx="0">
                  <c:v>9.4615306397558031E-3</c:v>
                </c:pt>
                <c:pt idx="1">
                  <c:v>9.8962165696725481E-3</c:v>
                </c:pt>
                <c:pt idx="2">
                  <c:v>1.1586247483019542E-2</c:v>
                </c:pt>
                <c:pt idx="3">
                  <c:v>1.2621849069662574E-2</c:v>
                </c:pt>
                <c:pt idx="4">
                  <c:v>1.2759604587832226E-2</c:v>
                </c:pt>
                <c:pt idx="5">
                  <c:v>1.3930954251100454E-2</c:v>
                </c:pt>
                <c:pt idx="6">
                  <c:v>1.5240512266428356E-2</c:v>
                </c:pt>
                <c:pt idx="7">
                  <c:v>1.6121425154080212E-2</c:v>
                </c:pt>
                <c:pt idx="8">
                  <c:v>1.728945105293021E-2</c:v>
                </c:pt>
                <c:pt idx="9">
                  <c:v>1.8923105001146242E-2</c:v>
                </c:pt>
                <c:pt idx="10">
                  <c:v>1.9152658801523347E-2</c:v>
                </c:pt>
                <c:pt idx="11">
                  <c:v>1.9276861832645157E-2</c:v>
                </c:pt>
                <c:pt idx="12">
                  <c:v>2.3898605430962602E-2</c:v>
                </c:pt>
                <c:pt idx="13">
                  <c:v>2.4305851261803898E-2</c:v>
                </c:pt>
                <c:pt idx="14">
                  <c:v>2.4405129561224141E-2</c:v>
                </c:pt>
                <c:pt idx="15">
                  <c:v>2.5808568254070272E-2</c:v>
                </c:pt>
                <c:pt idx="16">
                  <c:v>2.6866844247131001E-2</c:v>
                </c:pt>
                <c:pt idx="17">
                  <c:v>2.9153992014240536E-2</c:v>
                </c:pt>
                <c:pt idx="18">
                  <c:v>2.9431707548836006E-2</c:v>
                </c:pt>
                <c:pt idx="19">
                  <c:v>2.9610247946300752E-2</c:v>
                </c:pt>
                <c:pt idx="20">
                  <c:v>3.0254483700685619E-2</c:v>
                </c:pt>
                <c:pt idx="21">
                  <c:v>3.3302631911443184E-2</c:v>
                </c:pt>
                <c:pt idx="22">
                  <c:v>3.5382849794568259E-2</c:v>
                </c:pt>
                <c:pt idx="23">
                  <c:v>3.9422946412655369E-2</c:v>
                </c:pt>
                <c:pt idx="24">
                  <c:v>4.5110327770470762E-2</c:v>
                </c:pt>
                <c:pt idx="25">
                  <c:v>4.5995531717156035E-2</c:v>
                </c:pt>
                <c:pt idx="26">
                  <c:v>4.8426472201764166E-2</c:v>
                </c:pt>
                <c:pt idx="27">
                  <c:v>4.9297935649899843E-2</c:v>
                </c:pt>
                <c:pt idx="28">
                  <c:v>5.1436418472190805E-2</c:v>
                </c:pt>
                <c:pt idx="29">
                  <c:v>6.0047148198196294E-2</c:v>
                </c:pt>
                <c:pt idx="30">
                  <c:v>7.3828754469452806E-2</c:v>
                </c:pt>
                <c:pt idx="31">
                  <c:v>9.7753136727150913E-2</c:v>
                </c:pt>
              </c:numCache>
            </c:numRef>
          </c:val>
          <c:extLst>
            <c:ext xmlns:c15="http://schemas.microsoft.com/office/drawing/2012/chart" uri="{02D57815-91ED-43cb-92C2-25804820EDAC}">
              <c15:datalabelsRange>
                <c15:f>'F6'!$C$6:$C$37</c15:f>
                <c15:dlblRangeCache>
                  <c:ptCount val="32"/>
                  <c:pt idx="0">
                    <c:v> 9,603.6 </c:v>
                  </c:pt>
                  <c:pt idx="1">
                    <c:v> 10,044.8 </c:v>
                  </c:pt>
                  <c:pt idx="2">
                    <c:v> 11,760.2 </c:v>
                  </c:pt>
                  <c:pt idx="3">
                    <c:v> 12,811.3 </c:v>
                  </c:pt>
                  <c:pt idx="4">
                    <c:v> 12,951.2 </c:v>
                  </c:pt>
                  <c:pt idx="5">
                    <c:v> 14,140.1 </c:v>
                  </c:pt>
                  <c:pt idx="6">
                    <c:v> 15,469.3 </c:v>
                  </c:pt>
                  <c:pt idx="7">
                    <c:v> 16,363.4 </c:v>
                  </c:pt>
                  <c:pt idx="8">
                    <c:v> 17,549.0 </c:v>
                  </c:pt>
                  <c:pt idx="9">
                    <c:v> 19,207.2 </c:v>
                  </c:pt>
                  <c:pt idx="10">
                    <c:v> 19,440.2 </c:v>
                  </c:pt>
                  <c:pt idx="11">
                    <c:v> 19,566.3 </c:v>
                  </c:pt>
                  <c:pt idx="12">
                    <c:v> 24,257.4 </c:v>
                  </c:pt>
                  <c:pt idx="13">
                    <c:v> 24,670.7 </c:v>
                  </c:pt>
                  <c:pt idx="14">
                    <c:v> 24,771.5 </c:v>
                  </c:pt>
                  <c:pt idx="15">
                    <c:v> 26,196.0 </c:v>
                  </c:pt>
                  <c:pt idx="16">
                    <c:v> 27,270.2 </c:v>
                  </c:pt>
                  <c:pt idx="17">
                    <c:v> 29,591.7 </c:v>
                  </c:pt>
                  <c:pt idx="18">
                    <c:v> 29,873.5 </c:v>
                  </c:pt>
                  <c:pt idx="19">
                    <c:v> 30,054.8 </c:v>
                  </c:pt>
                  <c:pt idx="20">
                    <c:v> 30,708.7 </c:v>
                  </c:pt>
                  <c:pt idx="21">
                    <c:v> 33,802.6 </c:v>
                  </c:pt>
                  <c:pt idx="22">
                    <c:v> 35,914.0 </c:v>
                  </c:pt>
                  <c:pt idx="23">
                    <c:v> 40,014.8 </c:v>
                  </c:pt>
                  <c:pt idx="24">
                    <c:v> 45,787.5 </c:v>
                  </c:pt>
                  <c:pt idx="25">
                    <c:v> 46,686.0 </c:v>
                  </c:pt>
                  <c:pt idx="26">
                    <c:v> 49,153.5 </c:v>
                  </c:pt>
                  <c:pt idx="27">
                    <c:v> 50,038.0 </c:v>
                  </c:pt>
                  <c:pt idx="28">
                    <c:v> 52,208.6 </c:v>
                  </c:pt>
                  <c:pt idx="29">
                    <c:v> 60,948.6 </c:v>
                  </c:pt>
                  <c:pt idx="30">
                    <c:v> 74,937.1 </c:v>
                  </c:pt>
                  <c:pt idx="31">
                    <c:v> 99,220.6 </c:v>
                  </c:pt>
                </c15:dlblRangeCache>
              </c15:datalabelsRange>
            </c:ext>
            <c:ext xmlns:c16="http://schemas.microsoft.com/office/drawing/2014/chart" uri="{C3380CC4-5D6E-409C-BE32-E72D297353CC}">
              <c16:uniqueId val="{00000023-6938-4D6C-B5A2-9B95158D3FA9}"/>
            </c:ext>
          </c:extLst>
        </c:ser>
        <c:dLbls>
          <c:showLegendKey val="0"/>
          <c:showVal val="0"/>
          <c:showCatName val="0"/>
          <c:showSerName val="0"/>
          <c:showPercent val="0"/>
          <c:showBubbleSize val="0"/>
        </c:dLbls>
        <c:gapWidth val="80"/>
        <c:axId val="1054425984"/>
        <c:axId val="1145139712"/>
      </c:barChart>
      <c:catAx>
        <c:axId val="10544259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45139712"/>
        <c:crosses val="autoZero"/>
        <c:auto val="1"/>
        <c:lblAlgn val="ctr"/>
        <c:lblOffset val="100"/>
        <c:tickLblSkip val="1"/>
        <c:noMultiLvlLbl val="0"/>
      </c:catAx>
      <c:valAx>
        <c:axId val="1145139712"/>
        <c:scaling>
          <c:orientation val="minMax"/>
        </c:scaling>
        <c:delete val="1"/>
        <c:axPos val="b"/>
        <c:numFmt formatCode="0.0%" sourceLinked="1"/>
        <c:majorTickMark val="none"/>
        <c:minorTickMark val="none"/>
        <c:tickLblPos val="nextTo"/>
        <c:crossAx val="10544259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F4F9-4CF7-9F03-79EBA96CB3C6}"/>
              </c:ext>
            </c:extLst>
          </c:dPt>
          <c:dPt>
            <c:idx val="1"/>
            <c:invertIfNegative val="0"/>
            <c:bubble3D val="0"/>
            <c:spPr>
              <a:solidFill>
                <a:srgbClr val="606868"/>
              </a:solidFill>
              <a:ln>
                <a:noFill/>
              </a:ln>
              <a:effectLst/>
            </c:spPr>
            <c:extLst>
              <c:ext xmlns:c16="http://schemas.microsoft.com/office/drawing/2014/chart" uri="{C3380CC4-5D6E-409C-BE32-E72D297353CC}">
                <c16:uniqueId val="{00000003-F4F9-4CF7-9F03-79EBA96CB3C6}"/>
              </c:ext>
            </c:extLst>
          </c:dPt>
          <c:dPt>
            <c:idx val="3"/>
            <c:invertIfNegative val="0"/>
            <c:bubble3D val="0"/>
            <c:spPr>
              <a:solidFill>
                <a:srgbClr val="FFC000"/>
              </a:solidFill>
              <a:ln>
                <a:noFill/>
              </a:ln>
              <a:effectLst/>
            </c:spPr>
            <c:extLst>
              <c:ext xmlns:c16="http://schemas.microsoft.com/office/drawing/2014/chart" uri="{C3380CC4-5D6E-409C-BE32-E72D297353CC}">
                <c16:uniqueId val="{00000005-F4F9-4CF7-9F03-79EBA96CB3C6}"/>
              </c:ext>
            </c:extLst>
          </c:dPt>
          <c:dPt>
            <c:idx val="4"/>
            <c:invertIfNegative val="0"/>
            <c:bubble3D val="0"/>
            <c:spPr>
              <a:solidFill>
                <a:srgbClr val="606868"/>
              </a:solidFill>
              <a:ln>
                <a:noFill/>
              </a:ln>
              <a:effectLst/>
            </c:spPr>
            <c:extLst>
              <c:ext xmlns:c16="http://schemas.microsoft.com/office/drawing/2014/chart" uri="{C3380CC4-5D6E-409C-BE32-E72D297353CC}">
                <c16:uniqueId val="{00000007-F4F9-4CF7-9F03-79EBA96CB3C6}"/>
              </c:ext>
            </c:extLst>
          </c:dPt>
          <c:dPt>
            <c:idx val="5"/>
            <c:invertIfNegative val="0"/>
            <c:bubble3D val="0"/>
            <c:spPr>
              <a:solidFill>
                <a:srgbClr val="606868"/>
              </a:solidFill>
              <a:ln>
                <a:noFill/>
              </a:ln>
              <a:effectLst/>
            </c:spPr>
            <c:extLst>
              <c:ext xmlns:c16="http://schemas.microsoft.com/office/drawing/2014/chart" uri="{C3380CC4-5D6E-409C-BE32-E72D297353CC}">
                <c16:uniqueId val="{00000009-F4F9-4CF7-9F03-79EBA96CB3C6}"/>
              </c:ext>
            </c:extLst>
          </c:dPt>
          <c:dPt>
            <c:idx val="6"/>
            <c:invertIfNegative val="0"/>
            <c:bubble3D val="0"/>
            <c:spPr>
              <a:solidFill>
                <a:srgbClr val="606868"/>
              </a:solidFill>
              <a:ln>
                <a:noFill/>
              </a:ln>
              <a:effectLst/>
            </c:spPr>
            <c:extLst>
              <c:ext xmlns:c16="http://schemas.microsoft.com/office/drawing/2014/chart" uri="{C3380CC4-5D6E-409C-BE32-E72D297353CC}">
                <c16:uniqueId val="{0000000B-F4F9-4CF7-9F03-79EBA96CB3C6}"/>
              </c:ext>
            </c:extLst>
          </c:dPt>
          <c:dPt>
            <c:idx val="7"/>
            <c:invertIfNegative val="0"/>
            <c:bubble3D val="0"/>
            <c:spPr>
              <a:solidFill>
                <a:srgbClr val="606868"/>
              </a:solidFill>
              <a:ln>
                <a:noFill/>
              </a:ln>
              <a:effectLst/>
            </c:spPr>
            <c:extLst>
              <c:ext xmlns:c16="http://schemas.microsoft.com/office/drawing/2014/chart" uri="{C3380CC4-5D6E-409C-BE32-E72D297353CC}">
                <c16:uniqueId val="{0000000D-F4F9-4CF7-9F03-79EBA96CB3C6}"/>
              </c:ext>
            </c:extLst>
          </c:dPt>
          <c:dPt>
            <c:idx val="8"/>
            <c:invertIfNegative val="0"/>
            <c:bubble3D val="0"/>
            <c:spPr>
              <a:solidFill>
                <a:srgbClr val="606868"/>
              </a:solidFill>
              <a:ln>
                <a:noFill/>
              </a:ln>
              <a:effectLst/>
            </c:spPr>
            <c:extLst>
              <c:ext xmlns:c16="http://schemas.microsoft.com/office/drawing/2014/chart" uri="{C3380CC4-5D6E-409C-BE32-E72D297353CC}">
                <c16:uniqueId val="{0000000F-F4F9-4CF7-9F03-79EBA96CB3C6}"/>
              </c:ext>
            </c:extLst>
          </c:dPt>
          <c:dPt>
            <c:idx val="9"/>
            <c:invertIfNegative val="0"/>
            <c:bubble3D val="0"/>
            <c:spPr>
              <a:solidFill>
                <a:srgbClr val="606868"/>
              </a:solidFill>
              <a:ln>
                <a:noFill/>
              </a:ln>
              <a:effectLst/>
            </c:spPr>
            <c:extLst>
              <c:ext xmlns:c16="http://schemas.microsoft.com/office/drawing/2014/chart" uri="{C3380CC4-5D6E-409C-BE32-E72D297353CC}">
                <c16:uniqueId val="{00000011-F4F9-4CF7-9F03-79EBA96CB3C6}"/>
              </c:ext>
            </c:extLst>
          </c:dPt>
          <c:dPt>
            <c:idx val="10"/>
            <c:invertIfNegative val="0"/>
            <c:bubble3D val="0"/>
            <c:spPr>
              <a:solidFill>
                <a:srgbClr val="606868"/>
              </a:solidFill>
              <a:ln>
                <a:noFill/>
              </a:ln>
              <a:effectLst/>
            </c:spPr>
            <c:extLst>
              <c:ext xmlns:c16="http://schemas.microsoft.com/office/drawing/2014/chart" uri="{C3380CC4-5D6E-409C-BE32-E72D297353CC}">
                <c16:uniqueId val="{00000013-F4F9-4CF7-9F03-79EBA96CB3C6}"/>
              </c:ext>
            </c:extLst>
          </c:dPt>
          <c:dPt>
            <c:idx val="12"/>
            <c:invertIfNegative val="0"/>
            <c:bubble3D val="0"/>
            <c:spPr>
              <a:solidFill>
                <a:srgbClr val="606868"/>
              </a:solidFill>
              <a:ln>
                <a:noFill/>
              </a:ln>
              <a:effectLst/>
            </c:spPr>
            <c:extLst>
              <c:ext xmlns:c16="http://schemas.microsoft.com/office/drawing/2014/chart" uri="{C3380CC4-5D6E-409C-BE32-E72D297353CC}">
                <c16:uniqueId val="{00000015-F4F9-4CF7-9F03-79EBA96CB3C6}"/>
              </c:ext>
            </c:extLst>
          </c:dPt>
          <c:dPt>
            <c:idx val="13"/>
            <c:invertIfNegative val="0"/>
            <c:bubble3D val="0"/>
            <c:spPr>
              <a:solidFill>
                <a:srgbClr val="606868"/>
              </a:solidFill>
              <a:ln>
                <a:noFill/>
              </a:ln>
              <a:effectLst/>
            </c:spPr>
            <c:extLst>
              <c:ext xmlns:c16="http://schemas.microsoft.com/office/drawing/2014/chart" uri="{C3380CC4-5D6E-409C-BE32-E72D297353CC}">
                <c16:uniqueId val="{00000017-F4F9-4CF7-9F03-79EBA96CB3C6}"/>
              </c:ext>
            </c:extLst>
          </c:dPt>
          <c:dPt>
            <c:idx val="14"/>
            <c:invertIfNegative val="0"/>
            <c:bubble3D val="0"/>
            <c:spPr>
              <a:solidFill>
                <a:srgbClr val="606868"/>
              </a:solidFill>
              <a:ln>
                <a:noFill/>
              </a:ln>
              <a:effectLst/>
            </c:spPr>
            <c:extLst>
              <c:ext xmlns:c16="http://schemas.microsoft.com/office/drawing/2014/chart" uri="{C3380CC4-5D6E-409C-BE32-E72D297353CC}">
                <c16:uniqueId val="{00000019-F4F9-4CF7-9F03-79EBA96CB3C6}"/>
              </c:ext>
            </c:extLst>
          </c:dPt>
          <c:dPt>
            <c:idx val="15"/>
            <c:invertIfNegative val="0"/>
            <c:bubble3D val="0"/>
            <c:spPr>
              <a:solidFill>
                <a:srgbClr val="FFC000"/>
              </a:solidFill>
              <a:ln>
                <a:noFill/>
              </a:ln>
              <a:effectLst/>
            </c:spPr>
            <c:extLst>
              <c:ext xmlns:c16="http://schemas.microsoft.com/office/drawing/2014/chart" uri="{C3380CC4-5D6E-409C-BE32-E72D297353CC}">
                <c16:uniqueId val="{0000001B-F4F9-4CF7-9F03-79EBA96CB3C6}"/>
              </c:ext>
            </c:extLst>
          </c:dPt>
          <c:dPt>
            <c:idx val="16"/>
            <c:invertIfNegative val="0"/>
            <c:bubble3D val="0"/>
            <c:spPr>
              <a:solidFill>
                <a:srgbClr val="606868"/>
              </a:solidFill>
              <a:ln>
                <a:noFill/>
              </a:ln>
              <a:effectLst/>
            </c:spPr>
            <c:extLst>
              <c:ext xmlns:c16="http://schemas.microsoft.com/office/drawing/2014/chart" uri="{C3380CC4-5D6E-409C-BE32-E72D297353CC}">
                <c16:uniqueId val="{0000001D-F4F9-4CF7-9F03-79EBA96CB3C6}"/>
              </c:ext>
            </c:extLst>
          </c:dPt>
          <c:dPt>
            <c:idx val="17"/>
            <c:invertIfNegative val="0"/>
            <c:bubble3D val="0"/>
            <c:spPr>
              <a:solidFill>
                <a:srgbClr val="606868"/>
              </a:solidFill>
              <a:ln>
                <a:noFill/>
              </a:ln>
              <a:effectLst/>
            </c:spPr>
            <c:extLst>
              <c:ext xmlns:c16="http://schemas.microsoft.com/office/drawing/2014/chart" uri="{C3380CC4-5D6E-409C-BE32-E72D297353CC}">
                <c16:uniqueId val="{0000001F-F4F9-4CF7-9F03-79EBA96CB3C6}"/>
              </c:ext>
            </c:extLst>
          </c:dPt>
          <c:dPt>
            <c:idx val="18"/>
            <c:invertIfNegative val="0"/>
            <c:bubble3D val="0"/>
            <c:spPr>
              <a:solidFill>
                <a:srgbClr val="606868"/>
              </a:solidFill>
              <a:ln>
                <a:noFill/>
              </a:ln>
              <a:effectLst/>
            </c:spPr>
            <c:extLst>
              <c:ext xmlns:c16="http://schemas.microsoft.com/office/drawing/2014/chart" uri="{C3380CC4-5D6E-409C-BE32-E72D297353CC}">
                <c16:uniqueId val="{00000021-F4F9-4CF7-9F03-79EBA96CB3C6}"/>
              </c:ext>
            </c:extLst>
          </c:dPt>
          <c:dPt>
            <c:idx val="19"/>
            <c:invertIfNegative val="0"/>
            <c:bubble3D val="0"/>
            <c:spPr>
              <a:solidFill>
                <a:srgbClr val="606868"/>
              </a:solidFill>
              <a:ln>
                <a:noFill/>
              </a:ln>
              <a:effectLst/>
            </c:spPr>
            <c:extLst>
              <c:ext xmlns:c16="http://schemas.microsoft.com/office/drawing/2014/chart" uri="{C3380CC4-5D6E-409C-BE32-E72D297353CC}">
                <c16:uniqueId val="{00000023-F4F9-4CF7-9F03-79EBA96CB3C6}"/>
              </c:ext>
            </c:extLst>
          </c:dPt>
          <c:dPt>
            <c:idx val="20"/>
            <c:invertIfNegative val="0"/>
            <c:bubble3D val="0"/>
            <c:spPr>
              <a:solidFill>
                <a:srgbClr val="606868"/>
              </a:solidFill>
              <a:ln>
                <a:noFill/>
              </a:ln>
              <a:effectLst/>
            </c:spPr>
            <c:extLst>
              <c:ext xmlns:c16="http://schemas.microsoft.com/office/drawing/2014/chart" uri="{C3380CC4-5D6E-409C-BE32-E72D297353CC}">
                <c16:uniqueId val="{00000025-F4F9-4CF7-9F03-79EBA96CB3C6}"/>
              </c:ext>
            </c:extLst>
          </c:dPt>
          <c:dPt>
            <c:idx val="21"/>
            <c:invertIfNegative val="0"/>
            <c:bubble3D val="0"/>
            <c:spPr>
              <a:solidFill>
                <a:srgbClr val="606868"/>
              </a:solidFill>
              <a:ln>
                <a:noFill/>
              </a:ln>
              <a:effectLst/>
            </c:spPr>
            <c:extLst xmlns:c15="http://schemas.microsoft.com/office/drawing/2012/chart">
              <c:ext xmlns:c16="http://schemas.microsoft.com/office/drawing/2014/chart" uri="{C3380CC4-5D6E-409C-BE32-E72D297353CC}">
                <c16:uniqueId val="{00000027-F4F9-4CF7-9F03-79EBA96CB3C6}"/>
              </c:ext>
            </c:extLst>
          </c:dPt>
          <c:dPt>
            <c:idx val="22"/>
            <c:invertIfNegative val="0"/>
            <c:bubble3D val="0"/>
            <c:spPr>
              <a:solidFill>
                <a:srgbClr val="606868"/>
              </a:solidFill>
              <a:ln>
                <a:noFill/>
              </a:ln>
              <a:effectLst/>
            </c:spPr>
            <c:extLst>
              <c:ext xmlns:c16="http://schemas.microsoft.com/office/drawing/2014/chart" uri="{C3380CC4-5D6E-409C-BE32-E72D297353CC}">
                <c16:uniqueId val="{00000029-F4F9-4CF7-9F03-79EBA96CB3C6}"/>
              </c:ext>
            </c:extLst>
          </c:dPt>
          <c:dPt>
            <c:idx val="24"/>
            <c:invertIfNegative val="0"/>
            <c:bubble3D val="0"/>
            <c:spPr>
              <a:solidFill>
                <a:srgbClr val="606868"/>
              </a:solidFill>
              <a:ln>
                <a:noFill/>
              </a:ln>
              <a:effectLst/>
            </c:spPr>
            <c:extLst>
              <c:ext xmlns:c16="http://schemas.microsoft.com/office/drawing/2014/chart" uri="{C3380CC4-5D6E-409C-BE32-E72D297353CC}">
                <c16:uniqueId val="{0000002B-F4F9-4CF7-9F03-79EBA96CB3C6}"/>
              </c:ext>
            </c:extLst>
          </c:dPt>
          <c:dPt>
            <c:idx val="25"/>
            <c:invertIfNegative val="0"/>
            <c:bubble3D val="0"/>
            <c:spPr>
              <a:solidFill>
                <a:srgbClr val="606868"/>
              </a:solidFill>
              <a:ln>
                <a:noFill/>
              </a:ln>
              <a:effectLst/>
            </c:spPr>
            <c:extLst>
              <c:ext xmlns:c16="http://schemas.microsoft.com/office/drawing/2014/chart" uri="{C3380CC4-5D6E-409C-BE32-E72D297353CC}">
                <c16:uniqueId val="{0000002D-F4F9-4CF7-9F03-79EBA96CB3C6}"/>
              </c:ext>
            </c:extLst>
          </c:dPt>
          <c:dPt>
            <c:idx val="27"/>
            <c:invertIfNegative val="0"/>
            <c:bubble3D val="0"/>
            <c:spPr>
              <a:solidFill>
                <a:srgbClr val="FFC000"/>
              </a:solidFill>
              <a:ln>
                <a:noFill/>
              </a:ln>
              <a:effectLst/>
            </c:spPr>
            <c:extLst>
              <c:ext xmlns:c16="http://schemas.microsoft.com/office/drawing/2014/chart" uri="{C3380CC4-5D6E-409C-BE32-E72D297353CC}">
                <c16:uniqueId val="{0000002F-F4F9-4CF7-9F03-79EBA96CB3C6}"/>
              </c:ext>
            </c:extLst>
          </c:dPt>
          <c:dPt>
            <c:idx val="28"/>
            <c:invertIfNegative val="0"/>
            <c:bubble3D val="0"/>
            <c:spPr>
              <a:solidFill>
                <a:srgbClr val="606868"/>
              </a:solidFill>
              <a:ln>
                <a:noFill/>
              </a:ln>
              <a:effectLst/>
            </c:spPr>
            <c:extLst>
              <c:ext xmlns:c16="http://schemas.microsoft.com/office/drawing/2014/chart" uri="{C3380CC4-5D6E-409C-BE32-E72D297353CC}">
                <c16:uniqueId val="{00000031-F4F9-4CF7-9F03-79EBA96CB3C6}"/>
              </c:ext>
            </c:extLst>
          </c:dPt>
          <c:dPt>
            <c:idx val="36"/>
            <c:invertIfNegative val="0"/>
            <c:bubble3D val="0"/>
            <c:spPr>
              <a:solidFill>
                <a:srgbClr val="606868"/>
              </a:solidFill>
              <a:ln>
                <a:noFill/>
              </a:ln>
              <a:effectLst/>
            </c:spPr>
            <c:extLst>
              <c:ext xmlns:c16="http://schemas.microsoft.com/office/drawing/2014/chart" uri="{C3380CC4-5D6E-409C-BE32-E72D297353CC}">
                <c16:uniqueId val="{00000033-F4F9-4CF7-9F03-79EBA96CB3C6}"/>
              </c:ext>
            </c:extLst>
          </c:dPt>
          <c:dPt>
            <c:idx val="37"/>
            <c:invertIfNegative val="0"/>
            <c:bubble3D val="0"/>
            <c:spPr>
              <a:solidFill>
                <a:srgbClr val="606868"/>
              </a:solidFill>
              <a:ln>
                <a:noFill/>
              </a:ln>
              <a:effectLst/>
            </c:spPr>
            <c:extLst>
              <c:ext xmlns:c16="http://schemas.microsoft.com/office/drawing/2014/chart" uri="{C3380CC4-5D6E-409C-BE32-E72D297353CC}">
                <c16:uniqueId val="{00000035-F4F9-4CF7-9F03-79EBA96CB3C6}"/>
              </c:ext>
            </c:extLst>
          </c:dPt>
          <c:dPt>
            <c:idx val="39"/>
            <c:invertIfNegative val="0"/>
            <c:bubble3D val="0"/>
            <c:spPr>
              <a:solidFill>
                <a:srgbClr val="FFC000"/>
              </a:solidFill>
              <a:ln>
                <a:noFill/>
              </a:ln>
              <a:effectLst/>
            </c:spPr>
            <c:extLst>
              <c:ext xmlns:c16="http://schemas.microsoft.com/office/drawing/2014/chart" uri="{C3380CC4-5D6E-409C-BE32-E72D297353CC}">
                <c16:uniqueId val="{00000037-F4F9-4CF7-9F03-79EBA96CB3C6}"/>
              </c:ext>
            </c:extLst>
          </c:dPt>
          <c:dPt>
            <c:idx val="40"/>
            <c:invertIfNegative val="0"/>
            <c:bubble3D val="0"/>
            <c:spPr>
              <a:solidFill>
                <a:srgbClr val="606868"/>
              </a:solidFill>
              <a:ln>
                <a:noFill/>
              </a:ln>
              <a:effectLst/>
            </c:spPr>
            <c:extLst>
              <c:ext xmlns:c16="http://schemas.microsoft.com/office/drawing/2014/chart" uri="{C3380CC4-5D6E-409C-BE32-E72D297353CC}">
                <c16:uniqueId val="{00000039-F4F9-4CF7-9F03-79EBA96CB3C6}"/>
              </c:ext>
            </c:extLst>
          </c:dPt>
          <c:dPt>
            <c:idx val="48"/>
            <c:invertIfNegative val="0"/>
            <c:bubble3D val="0"/>
            <c:spPr>
              <a:solidFill>
                <a:srgbClr val="606868"/>
              </a:solidFill>
              <a:ln>
                <a:noFill/>
              </a:ln>
              <a:effectLst/>
            </c:spPr>
            <c:extLst>
              <c:ext xmlns:c16="http://schemas.microsoft.com/office/drawing/2014/chart" uri="{C3380CC4-5D6E-409C-BE32-E72D297353CC}">
                <c16:uniqueId val="{0000003B-F4F9-4CF7-9F03-79EBA96CB3C6}"/>
              </c:ext>
            </c:extLst>
          </c:dPt>
          <c:dPt>
            <c:idx val="49"/>
            <c:invertIfNegative val="0"/>
            <c:bubble3D val="0"/>
            <c:spPr>
              <a:solidFill>
                <a:srgbClr val="606868"/>
              </a:solidFill>
              <a:ln>
                <a:noFill/>
              </a:ln>
              <a:effectLst/>
            </c:spPr>
            <c:extLst>
              <c:ext xmlns:c16="http://schemas.microsoft.com/office/drawing/2014/chart" uri="{C3380CC4-5D6E-409C-BE32-E72D297353CC}">
                <c16:uniqueId val="{0000003D-F4F9-4CF7-9F03-79EBA96CB3C6}"/>
              </c:ext>
            </c:extLst>
          </c:dPt>
          <c:dPt>
            <c:idx val="51"/>
            <c:invertIfNegative val="0"/>
            <c:bubble3D val="0"/>
            <c:spPr>
              <a:solidFill>
                <a:srgbClr val="FFC000"/>
              </a:solidFill>
              <a:ln>
                <a:noFill/>
              </a:ln>
              <a:effectLst/>
            </c:spPr>
            <c:extLst>
              <c:ext xmlns:c16="http://schemas.microsoft.com/office/drawing/2014/chart" uri="{C3380CC4-5D6E-409C-BE32-E72D297353CC}">
                <c16:uniqueId val="{0000003F-F4F9-4CF7-9F03-79EBA96CB3C6}"/>
              </c:ext>
            </c:extLst>
          </c:dPt>
          <c:dPt>
            <c:idx val="52"/>
            <c:invertIfNegative val="0"/>
            <c:bubble3D val="0"/>
            <c:spPr>
              <a:solidFill>
                <a:srgbClr val="606868"/>
              </a:solidFill>
              <a:ln>
                <a:noFill/>
              </a:ln>
              <a:effectLst/>
            </c:spPr>
            <c:extLst>
              <c:ext xmlns:c16="http://schemas.microsoft.com/office/drawing/2014/chart" uri="{C3380CC4-5D6E-409C-BE32-E72D297353CC}">
                <c16:uniqueId val="{00000041-F4F9-4CF7-9F03-79EBA96CB3C6}"/>
              </c:ext>
            </c:extLst>
          </c:dPt>
          <c:dPt>
            <c:idx val="60"/>
            <c:invertIfNegative val="0"/>
            <c:bubble3D val="0"/>
            <c:spPr>
              <a:solidFill>
                <a:srgbClr val="606868"/>
              </a:solidFill>
              <a:ln>
                <a:noFill/>
              </a:ln>
              <a:effectLst/>
            </c:spPr>
            <c:extLst>
              <c:ext xmlns:c16="http://schemas.microsoft.com/office/drawing/2014/chart" uri="{C3380CC4-5D6E-409C-BE32-E72D297353CC}">
                <c16:uniqueId val="{00000043-F4F9-4CF7-9F03-79EBA96CB3C6}"/>
              </c:ext>
            </c:extLst>
          </c:dPt>
          <c:dPt>
            <c:idx val="61"/>
            <c:invertIfNegative val="0"/>
            <c:bubble3D val="0"/>
            <c:spPr>
              <a:solidFill>
                <a:srgbClr val="606868"/>
              </a:solidFill>
              <a:ln>
                <a:noFill/>
              </a:ln>
              <a:effectLst/>
            </c:spPr>
            <c:extLst>
              <c:ext xmlns:c16="http://schemas.microsoft.com/office/drawing/2014/chart" uri="{C3380CC4-5D6E-409C-BE32-E72D297353CC}">
                <c16:uniqueId val="{00000045-F4F9-4CF7-9F03-79EBA96CB3C6}"/>
              </c:ext>
            </c:extLst>
          </c:dPt>
          <c:dPt>
            <c:idx val="63"/>
            <c:invertIfNegative val="0"/>
            <c:bubble3D val="0"/>
            <c:spPr>
              <a:solidFill>
                <a:srgbClr val="FFC000"/>
              </a:solidFill>
              <a:ln>
                <a:noFill/>
              </a:ln>
              <a:effectLst/>
            </c:spPr>
            <c:extLst>
              <c:ext xmlns:c16="http://schemas.microsoft.com/office/drawing/2014/chart" uri="{C3380CC4-5D6E-409C-BE32-E72D297353CC}">
                <c16:uniqueId val="{00000047-F4F9-4CF7-9F03-79EBA96CB3C6}"/>
              </c:ext>
            </c:extLst>
          </c:dPt>
          <c:dPt>
            <c:idx val="64"/>
            <c:invertIfNegative val="0"/>
            <c:bubble3D val="0"/>
            <c:spPr>
              <a:solidFill>
                <a:srgbClr val="606868"/>
              </a:solidFill>
              <a:ln>
                <a:noFill/>
              </a:ln>
              <a:effectLst/>
            </c:spPr>
            <c:extLst>
              <c:ext xmlns:c16="http://schemas.microsoft.com/office/drawing/2014/chart" uri="{C3380CC4-5D6E-409C-BE32-E72D297353CC}">
                <c16:uniqueId val="{00000049-F4F9-4CF7-9F03-79EBA96CB3C6}"/>
              </c:ext>
            </c:extLst>
          </c:dPt>
          <c:dPt>
            <c:idx val="72"/>
            <c:invertIfNegative val="0"/>
            <c:bubble3D val="0"/>
            <c:spPr>
              <a:solidFill>
                <a:srgbClr val="606868"/>
              </a:solidFill>
              <a:ln>
                <a:noFill/>
              </a:ln>
              <a:effectLst/>
            </c:spPr>
            <c:extLst>
              <c:ext xmlns:c16="http://schemas.microsoft.com/office/drawing/2014/chart" uri="{C3380CC4-5D6E-409C-BE32-E72D297353CC}">
                <c16:uniqueId val="{0000004B-F4F9-4CF7-9F03-79EBA96CB3C6}"/>
              </c:ext>
            </c:extLst>
          </c:dPt>
          <c:dPt>
            <c:idx val="73"/>
            <c:invertIfNegative val="0"/>
            <c:bubble3D val="0"/>
            <c:spPr>
              <a:solidFill>
                <a:srgbClr val="606868"/>
              </a:solidFill>
              <a:ln>
                <a:noFill/>
              </a:ln>
              <a:effectLst/>
            </c:spPr>
            <c:extLst>
              <c:ext xmlns:c16="http://schemas.microsoft.com/office/drawing/2014/chart" uri="{C3380CC4-5D6E-409C-BE32-E72D297353CC}">
                <c16:uniqueId val="{0000004D-F4F9-4CF7-9F03-79EBA96CB3C6}"/>
              </c:ext>
            </c:extLst>
          </c:dPt>
          <c:dPt>
            <c:idx val="75"/>
            <c:invertIfNegative val="0"/>
            <c:bubble3D val="0"/>
            <c:spPr>
              <a:solidFill>
                <a:srgbClr val="FFC000"/>
              </a:solidFill>
              <a:ln>
                <a:noFill/>
              </a:ln>
              <a:effectLst/>
            </c:spPr>
            <c:extLst>
              <c:ext xmlns:c16="http://schemas.microsoft.com/office/drawing/2014/chart" uri="{C3380CC4-5D6E-409C-BE32-E72D297353CC}">
                <c16:uniqueId val="{0000004F-F4F9-4CF7-9F03-79EBA96CB3C6}"/>
              </c:ext>
            </c:extLst>
          </c:dPt>
          <c:dPt>
            <c:idx val="76"/>
            <c:invertIfNegative val="0"/>
            <c:bubble3D val="0"/>
            <c:spPr>
              <a:solidFill>
                <a:srgbClr val="606868"/>
              </a:solidFill>
              <a:ln>
                <a:noFill/>
              </a:ln>
              <a:effectLst/>
            </c:spPr>
            <c:extLst>
              <c:ext xmlns:c16="http://schemas.microsoft.com/office/drawing/2014/chart" uri="{C3380CC4-5D6E-409C-BE32-E72D297353CC}">
                <c16:uniqueId val="{00000051-F4F9-4CF7-9F03-79EBA96CB3C6}"/>
              </c:ext>
            </c:extLst>
          </c:dPt>
          <c:dPt>
            <c:idx val="84"/>
            <c:invertIfNegative val="0"/>
            <c:bubble3D val="0"/>
            <c:spPr>
              <a:solidFill>
                <a:srgbClr val="606868"/>
              </a:solidFill>
              <a:ln>
                <a:noFill/>
              </a:ln>
              <a:effectLst/>
            </c:spPr>
            <c:extLst>
              <c:ext xmlns:c16="http://schemas.microsoft.com/office/drawing/2014/chart" uri="{C3380CC4-5D6E-409C-BE32-E72D297353CC}">
                <c16:uniqueId val="{00000053-F4F9-4CF7-9F03-79EBA96CB3C6}"/>
              </c:ext>
            </c:extLst>
          </c:dPt>
          <c:dPt>
            <c:idx val="85"/>
            <c:invertIfNegative val="0"/>
            <c:bubble3D val="0"/>
            <c:spPr>
              <a:solidFill>
                <a:srgbClr val="606868"/>
              </a:solidFill>
              <a:ln>
                <a:noFill/>
              </a:ln>
              <a:effectLst/>
            </c:spPr>
            <c:extLst>
              <c:ext xmlns:c16="http://schemas.microsoft.com/office/drawing/2014/chart" uri="{C3380CC4-5D6E-409C-BE32-E72D297353CC}">
                <c16:uniqueId val="{00000055-F4F9-4CF7-9F03-79EBA96CB3C6}"/>
              </c:ext>
            </c:extLst>
          </c:dPt>
          <c:dPt>
            <c:idx val="87"/>
            <c:invertIfNegative val="0"/>
            <c:bubble3D val="0"/>
            <c:spPr>
              <a:solidFill>
                <a:srgbClr val="FFC000"/>
              </a:solidFill>
              <a:ln>
                <a:noFill/>
              </a:ln>
              <a:effectLst/>
            </c:spPr>
            <c:extLst>
              <c:ext xmlns:c16="http://schemas.microsoft.com/office/drawing/2014/chart" uri="{C3380CC4-5D6E-409C-BE32-E72D297353CC}">
                <c16:uniqueId val="{00000057-F4F9-4CF7-9F03-79EBA96CB3C6}"/>
              </c:ext>
            </c:extLst>
          </c:dPt>
          <c:dPt>
            <c:idx val="88"/>
            <c:invertIfNegative val="0"/>
            <c:bubble3D val="0"/>
            <c:spPr>
              <a:solidFill>
                <a:srgbClr val="606868"/>
              </a:solidFill>
              <a:ln>
                <a:noFill/>
              </a:ln>
              <a:effectLst/>
            </c:spPr>
            <c:extLst>
              <c:ext xmlns:c16="http://schemas.microsoft.com/office/drawing/2014/chart" uri="{C3380CC4-5D6E-409C-BE32-E72D297353CC}">
                <c16:uniqueId val="{00000059-F4F9-4CF7-9F03-79EBA96CB3C6}"/>
              </c:ext>
            </c:extLst>
          </c:dPt>
          <c:dPt>
            <c:idx val="96"/>
            <c:invertIfNegative val="0"/>
            <c:bubble3D val="0"/>
            <c:spPr>
              <a:solidFill>
                <a:srgbClr val="606868"/>
              </a:solidFill>
              <a:ln>
                <a:noFill/>
              </a:ln>
              <a:effectLst/>
            </c:spPr>
            <c:extLst>
              <c:ext xmlns:c16="http://schemas.microsoft.com/office/drawing/2014/chart" uri="{C3380CC4-5D6E-409C-BE32-E72D297353CC}">
                <c16:uniqueId val="{0000005B-F4F9-4CF7-9F03-79EBA96CB3C6}"/>
              </c:ext>
            </c:extLst>
          </c:dPt>
          <c:dPt>
            <c:idx val="97"/>
            <c:invertIfNegative val="0"/>
            <c:bubble3D val="0"/>
            <c:spPr>
              <a:solidFill>
                <a:srgbClr val="606868"/>
              </a:solidFill>
              <a:ln>
                <a:noFill/>
              </a:ln>
              <a:effectLst/>
            </c:spPr>
            <c:extLst>
              <c:ext xmlns:c16="http://schemas.microsoft.com/office/drawing/2014/chart" uri="{C3380CC4-5D6E-409C-BE32-E72D297353CC}">
                <c16:uniqueId val="{0000005D-F4F9-4CF7-9F03-79EBA96CB3C6}"/>
              </c:ext>
            </c:extLst>
          </c:dPt>
          <c:dPt>
            <c:idx val="99"/>
            <c:invertIfNegative val="0"/>
            <c:bubble3D val="0"/>
            <c:spPr>
              <a:solidFill>
                <a:srgbClr val="FFC000"/>
              </a:solidFill>
              <a:ln>
                <a:noFill/>
              </a:ln>
              <a:effectLst/>
            </c:spPr>
            <c:extLst>
              <c:ext xmlns:c16="http://schemas.microsoft.com/office/drawing/2014/chart" uri="{C3380CC4-5D6E-409C-BE32-E72D297353CC}">
                <c16:uniqueId val="{0000005F-F4F9-4CF7-9F03-79EBA96CB3C6}"/>
              </c:ext>
            </c:extLst>
          </c:dPt>
          <c:dPt>
            <c:idx val="100"/>
            <c:invertIfNegative val="0"/>
            <c:bubble3D val="0"/>
            <c:spPr>
              <a:solidFill>
                <a:srgbClr val="606868"/>
              </a:solidFill>
              <a:ln>
                <a:noFill/>
              </a:ln>
              <a:effectLst/>
            </c:spPr>
            <c:extLst>
              <c:ext xmlns:c16="http://schemas.microsoft.com/office/drawing/2014/chart" uri="{C3380CC4-5D6E-409C-BE32-E72D297353CC}">
                <c16:uniqueId val="{00000061-F4F9-4CF7-9F03-79EBA96CB3C6}"/>
              </c:ext>
            </c:extLst>
          </c:dPt>
          <c:dPt>
            <c:idx val="108"/>
            <c:invertIfNegative val="0"/>
            <c:bubble3D val="0"/>
            <c:spPr>
              <a:solidFill>
                <a:srgbClr val="606868"/>
              </a:solidFill>
              <a:ln>
                <a:noFill/>
              </a:ln>
              <a:effectLst/>
            </c:spPr>
            <c:extLst>
              <c:ext xmlns:c16="http://schemas.microsoft.com/office/drawing/2014/chart" uri="{C3380CC4-5D6E-409C-BE32-E72D297353CC}">
                <c16:uniqueId val="{00000063-F4F9-4CF7-9F03-79EBA96CB3C6}"/>
              </c:ext>
            </c:extLst>
          </c:dPt>
          <c:dPt>
            <c:idx val="109"/>
            <c:invertIfNegative val="0"/>
            <c:bubble3D val="0"/>
            <c:spPr>
              <a:solidFill>
                <a:srgbClr val="606868"/>
              </a:solidFill>
              <a:ln>
                <a:noFill/>
              </a:ln>
              <a:effectLst/>
            </c:spPr>
            <c:extLst>
              <c:ext xmlns:c16="http://schemas.microsoft.com/office/drawing/2014/chart" uri="{C3380CC4-5D6E-409C-BE32-E72D297353CC}">
                <c16:uniqueId val="{00000065-F4F9-4CF7-9F03-79EBA96CB3C6}"/>
              </c:ext>
            </c:extLst>
          </c:dPt>
          <c:dPt>
            <c:idx val="111"/>
            <c:invertIfNegative val="0"/>
            <c:bubble3D val="0"/>
            <c:spPr>
              <a:solidFill>
                <a:srgbClr val="FFC000"/>
              </a:solidFill>
              <a:ln>
                <a:noFill/>
              </a:ln>
              <a:effectLst/>
            </c:spPr>
            <c:extLst>
              <c:ext xmlns:c16="http://schemas.microsoft.com/office/drawing/2014/chart" uri="{C3380CC4-5D6E-409C-BE32-E72D297353CC}">
                <c16:uniqueId val="{00000067-F4F9-4CF7-9F03-79EBA96CB3C6}"/>
              </c:ext>
            </c:extLst>
          </c:dPt>
          <c:dPt>
            <c:idx val="112"/>
            <c:invertIfNegative val="0"/>
            <c:bubble3D val="0"/>
            <c:spPr>
              <a:solidFill>
                <a:srgbClr val="606868"/>
              </a:solidFill>
              <a:ln>
                <a:noFill/>
              </a:ln>
              <a:effectLst/>
            </c:spPr>
            <c:extLst>
              <c:ext xmlns:c16="http://schemas.microsoft.com/office/drawing/2014/chart" uri="{C3380CC4-5D6E-409C-BE32-E72D297353CC}">
                <c16:uniqueId val="{00000069-F4F9-4CF7-9F03-79EBA96CB3C6}"/>
              </c:ext>
            </c:extLst>
          </c:dPt>
          <c:dPt>
            <c:idx val="123"/>
            <c:invertIfNegative val="0"/>
            <c:bubble3D val="0"/>
            <c:spPr>
              <a:solidFill>
                <a:srgbClr val="FFC000"/>
              </a:solidFill>
              <a:ln>
                <a:noFill/>
              </a:ln>
              <a:effectLst/>
            </c:spPr>
            <c:extLst>
              <c:ext xmlns:c16="http://schemas.microsoft.com/office/drawing/2014/chart" uri="{C3380CC4-5D6E-409C-BE32-E72D297353CC}">
                <c16:uniqueId val="{0000006B-F4F9-4CF7-9F03-79EBA96CB3C6}"/>
              </c:ext>
            </c:extLst>
          </c:dPt>
          <c:dLbls>
            <c:dLbl>
              <c:idx val="3"/>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4F9-4CF7-9F03-79EBA96CB3C6}"/>
                </c:ext>
              </c:extLst>
            </c:dLbl>
            <c:dLbl>
              <c:idx val="15"/>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F4F9-4CF7-9F03-79EBA96CB3C6}"/>
                </c:ext>
              </c:extLst>
            </c:dLbl>
            <c:dLbl>
              <c:idx val="27"/>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F4F9-4CF7-9F03-79EBA96CB3C6}"/>
                </c:ext>
              </c:extLst>
            </c:dLbl>
            <c:dLbl>
              <c:idx val="39"/>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F4F9-4CF7-9F03-79EBA96CB3C6}"/>
                </c:ext>
              </c:extLst>
            </c:dLbl>
            <c:dLbl>
              <c:idx val="51"/>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F4F9-4CF7-9F03-79EBA96CB3C6}"/>
                </c:ext>
              </c:extLst>
            </c:dLbl>
            <c:dLbl>
              <c:idx val="63"/>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F4F9-4CF7-9F03-79EBA96CB3C6}"/>
                </c:ext>
              </c:extLst>
            </c:dLbl>
            <c:dLbl>
              <c:idx val="75"/>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F-F4F9-4CF7-9F03-79EBA96CB3C6}"/>
                </c:ext>
              </c:extLst>
            </c:dLbl>
            <c:dLbl>
              <c:idx val="87"/>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F4F9-4CF7-9F03-79EBA96CB3C6}"/>
                </c:ext>
              </c:extLst>
            </c:dLbl>
            <c:dLbl>
              <c:idx val="99"/>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F-F4F9-4CF7-9F03-79EBA96CB3C6}"/>
                </c:ext>
              </c:extLst>
            </c:dLbl>
            <c:dLbl>
              <c:idx val="111"/>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7-F4F9-4CF7-9F03-79EBA96CB3C6}"/>
                </c:ext>
              </c:extLst>
            </c:dLbl>
            <c:dLbl>
              <c:idx val="123"/>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4F9-4CF7-9F03-79EBA96CB3C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'F65'!$A$163:$B$286</c:f>
              <c:multiLvlStrCache>
                <c:ptCount val="124"/>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pt idx="66">
                    <c:v>julio</c:v>
                  </c:pt>
                  <c:pt idx="67">
                    <c:v>agosto</c:v>
                  </c:pt>
                  <c:pt idx="68">
                    <c:v>septiembre</c:v>
                  </c:pt>
                  <c:pt idx="69">
                    <c:v>octubre</c:v>
                  </c:pt>
                  <c:pt idx="70">
                    <c:v>noviembre</c:v>
                  </c:pt>
                  <c:pt idx="71">
                    <c:v>diciembre</c:v>
                  </c:pt>
                  <c:pt idx="72">
                    <c:v>enero</c:v>
                  </c:pt>
                  <c:pt idx="73">
                    <c:v>febrero</c:v>
                  </c:pt>
                  <c:pt idx="74">
                    <c:v>marzo</c:v>
                  </c:pt>
                  <c:pt idx="75">
                    <c:v>abril</c:v>
                  </c:pt>
                  <c:pt idx="76">
                    <c:v>mayo</c:v>
                  </c:pt>
                  <c:pt idx="77">
                    <c:v>junio</c:v>
                  </c:pt>
                  <c:pt idx="78">
                    <c:v>julio</c:v>
                  </c:pt>
                  <c:pt idx="79">
                    <c:v>agosto</c:v>
                  </c:pt>
                  <c:pt idx="80">
                    <c:v>septiembre</c:v>
                  </c:pt>
                  <c:pt idx="81">
                    <c:v>octubre</c:v>
                  </c:pt>
                  <c:pt idx="82">
                    <c:v>noviembre</c:v>
                  </c:pt>
                  <c:pt idx="83">
                    <c:v>diciembre</c:v>
                  </c:pt>
                  <c:pt idx="84">
                    <c:v>enero</c:v>
                  </c:pt>
                  <c:pt idx="85">
                    <c:v>febrero</c:v>
                  </c:pt>
                  <c:pt idx="86">
                    <c:v>marzo</c:v>
                  </c:pt>
                  <c:pt idx="87">
                    <c:v>abril</c:v>
                  </c:pt>
                  <c:pt idx="88">
                    <c:v>mayo</c:v>
                  </c:pt>
                  <c:pt idx="89">
                    <c:v>junio</c:v>
                  </c:pt>
                  <c:pt idx="90">
                    <c:v>julio</c:v>
                  </c:pt>
                  <c:pt idx="91">
                    <c:v>agosto</c:v>
                  </c:pt>
                  <c:pt idx="92">
                    <c:v>septiembre</c:v>
                  </c:pt>
                  <c:pt idx="93">
                    <c:v>octubre</c:v>
                  </c:pt>
                  <c:pt idx="94">
                    <c:v>noviembre</c:v>
                  </c:pt>
                  <c:pt idx="95">
                    <c:v>diciembre</c:v>
                  </c:pt>
                  <c:pt idx="96">
                    <c:v>enero</c:v>
                  </c:pt>
                  <c:pt idx="97">
                    <c:v>febrero</c:v>
                  </c:pt>
                  <c:pt idx="98">
                    <c:v>marzo</c:v>
                  </c:pt>
                  <c:pt idx="99">
                    <c:v>abril</c:v>
                  </c:pt>
                  <c:pt idx="100">
                    <c:v>mayo</c:v>
                  </c:pt>
                  <c:pt idx="101">
                    <c:v>junio</c:v>
                  </c:pt>
                  <c:pt idx="102">
                    <c:v>julio</c:v>
                  </c:pt>
                  <c:pt idx="103">
                    <c:v>agosto</c:v>
                  </c:pt>
                  <c:pt idx="104">
                    <c:v>septiembre</c:v>
                  </c:pt>
                  <c:pt idx="105">
                    <c:v>octubre</c:v>
                  </c:pt>
                  <c:pt idx="106">
                    <c:v>noviembre</c:v>
                  </c:pt>
                  <c:pt idx="107">
                    <c:v>diciembre</c:v>
                  </c:pt>
                  <c:pt idx="108">
                    <c:v>enero</c:v>
                  </c:pt>
                  <c:pt idx="109">
                    <c:v>febrero</c:v>
                  </c:pt>
                  <c:pt idx="110">
                    <c:v>marzo</c:v>
                  </c:pt>
                  <c:pt idx="111">
                    <c:v>abril</c:v>
                  </c:pt>
                  <c:pt idx="112">
                    <c:v>mayo</c:v>
                  </c:pt>
                  <c:pt idx="113">
                    <c:v>junio</c:v>
                  </c:pt>
                  <c:pt idx="114">
                    <c:v>julio</c:v>
                  </c:pt>
                  <c:pt idx="115">
                    <c:v>agosto</c:v>
                  </c:pt>
                  <c:pt idx="116">
                    <c:v>septiembre</c:v>
                  </c:pt>
                  <c:pt idx="117">
                    <c:v>octubre</c:v>
                  </c:pt>
                  <c:pt idx="118">
                    <c:v>noviembre</c:v>
                  </c:pt>
                  <c:pt idx="119">
                    <c:v>diciembre</c:v>
                  </c:pt>
                  <c:pt idx="120">
                    <c:v>enero</c:v>
                  </c:pt>
                  <c:pt idx="121">
                    <c:v>febrero</c:v>
                  </c:pt>
                  <c:pt idx="122">
                    <c:v>marzo</c:v>
                  </c:pt>
                  <c:pt idx="123">
                    <c:v>abril</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'F65'!$C$163:$C$286</c:f>
              <c:numCache>
                <c:formatCode>#,##0</c:formatCode>
                <c:ptCount val="124"/>
                <c:pt idx="0">
                  <c:v>1353365</c:v>
                </c:pt>
                <c:pt idx="1">
                  <c:v>1361492</c:v>
                </c:pt>
                <c:pt idx="2">
                  <c:v>1368619</c:v>
                </c:pt>
                <c:pt idx="3">
                  <c:v>1374487</c:v>
                </c:pt>
                <c:pt idx="4">
                  <c:v>1378318</c:v>
                </c:pt>
                <c:pt idx="5">
                  <c:v>1380069</c:v>
                </c:pt>
                <c:pt idx="6">
                  <c:v>1383564</c:v>
                </c:pt>
                <c:pt idx="7">
                  <c:v>1387421</c:v>
                </c:pt>
                <c:pt idx="8">
                  <c:v>1391042</c:v>
                </c:pt>
                <c:pt idx="9">
                  <c:v>1403518</c:v>
                </c:pt>
                <c:pt idx="10">
                  <c:v>1410118</c:v>
                </c:pt>
                <c:pt idx="11">
                  <c:v>1397248</c:v>
                </c:pt>
                <c:pt idx="12">
                  <c:v>1396563</c:v>
                </c:pt>
                <c:pt idx="13">
                  <c:v>1402503</c:v>
                </c:pt>
                <c:pt idx="14">
                  <c:v>1413343</c:v>
                </c:pt>
                <c:pt idx="15">
                  <c:v>1415615</c:v>
                </c:pt>
                <c:pt idx="16">
                  <c:v>1421309</c:v>
                </c:pt>
                <c:pt idx="17">
                  <c:v>1423620</c:v>
                </c:pt>
                <c:pt idx="18">
                  <c:v>1433741</c:v>
                </c:pt>
                <c:pt idx="19">
                  <c:v>1435303</c:v>
                </c:pt>
                <c:pt idx="20">
                  <c:v>1447119</c:v>
                </c:pt>
                <c:pt idx="21">
                  <c:v>1463050</c:v>
                </c:pt>
                <c:pt idx="22">
                  <c:v>1477172</c:v>
                </c:pt>
                <c:pt idx="23">
                  <c:v>1463340</c:v>
                </c:pt>
                <c:pt idx="24">
                  <c:v>1466848</c:v>
                </c:pt>
                <c:pt idx="25">
                  <c:v>1479593</c:v>
                </c:pt>
                <c:pt idx="26">
                  <c:v>1493885</c:v>
                </c:pt>
                <c:pt idx="27">
                  <c:v>1496860</c:v>
                </c:pt>
                <c:pt idx="28">
                  <c:v>1496590</c:v>
                </c:pt>
                <c:pt idx="29">
                  <c:v>1494289</c:v>
                </c:pt>
                <c:pt idx="30">
                  <c:v>1498787</c:v>
                </c:pt>
                <c:pt idx="31">
                  <c:v>1505250</c:v>
                </c:pt>
                <c:pt idx="32">
                  <c:v>1517710</c:v>
                </c:pt>
                <c:pt idx="33">
                  <c:v>1530447</c:v>
                </c:pt>
                <c:pt idx="34">
                  <c:v>1548821</c:v>
                </c:pt>
                <c:pt idx="35">
                  <c:v>1535255</c:v>
                </c:pt>
                <c:pt idx="36">
                  <c:v>1539143</c:v>
                </c:pt>
                <c:pt idx="37">
                  <c:v>1552349</c:v>
                </c:pt>
                <c:pt idx="38">
                  <c:v>1559149</c:v>
                </c:pt>
                <c:pt idx="39">
                  <c:v>1569657</c:v>
                </c:pt>
                <c:pt idx="40">
                  <c:v>1571236</c:v>
                </c:pt>
                <c:pt idx="41">
                  <c:v>1576839</c:v>
                </c:pt>
                <c:pt idx="42">
                  <c:v>1582329</c:v>
                </c:pt>
                <c:pt idx="43">
                  <c:v>1592063</c:v>
                </c:pt>
                <c:pt idx="44">
                  <c:v>1608623</c:v>
                </c:pt>
                <c:pt idx="45">
                  <c:v>1627392</c:v>
                </c:pt>
                <c:pt idx="46">
                  <c:v>1643345</c:v>
                </c:pt>
                <c:pt idx="47">
                  <c:v>1624237</c:v>
                </c:pt>
                <c:pt idx="48">
                  <c:v>1635012</c:v>
                </c:pt>
                <c:pt idx="49">
                  <c:v>1640265</c:v>
                </c:pt>
                <c:pt idx="50">
                  <c:v>1661636</c:v>
                </c:pt>
                <c:pt idx="51">
                  <c:v>1662463</c:v>
                </c:pt>
                <c:pt idx="52">
                  <c:v>1664615</c:v>
                </c:pt>
                <c:pt idx="53">
                  <c:v>1672581</c:v>
                </c:pt>
                <c:pt idx="54">
                  <c:v>1675221</c:v>
                </c:pt>
                <c:pt idx="55">
                  <c:v>1694618</c:v>
                </c:pt>
                <c:pt idx="56">
                  <c:v>1708982</c:v>
                </c:pt>
                <c:pt idx="57">
                  <c:v>1728026</c:v>
                </c:pt>
                <c:pt idx="58">
                  <c:v>1740013</c:v>
                </c:pt>
                <c:pt idx="59">
                  <c:v>1717868</c:v>
                </c:pt>
                <c:pt idx="60">
                  <c:v>1723991</c:v>
                </c:pt>
                <c:pt idx="61">
                  <c:v>1738722</c:v>
                </c:pt>
                <c:pt idx="62">
                  <c:v>1743804</c:v>
                </c:pt>
                <c:pt idx="63">
                  <c:v>1749012</c:v>
                </c:pt>
                <c:pt idx="64">
                  <c:v>1752923</c:v>
                </c:pt>
                <c:pt idx="65">
                  <c:v>1755753</c:v>
                </c:pt>
                <c:pt idx="66">
                  <c:v>1750450</c:v>
                </c:pt>
                <c:pt idx="67">
                  <c:v>1766168</c:v>
                </c:pt>
                <c:pt idx="68">
                  <c:v>1774072</c:v>
                </c:pt>
                <c:pt idx="69">
                  <c:v>1782918</c:v>
                </c:pt>
                <c:pt idx="70">
                  <c:v>1792036</c:v>
                </c:pt>
                <c:pt idx="71">
                  <c:v>1761000</c:v>
                </c:pt>
                <c:pt idx="72">
                  <c:v>1778570</c:v>
                </c:pt>
                <c:pt idx="73">
                  <c:v>1792233</c:v>
                </c:pt>
                <c:pt idx="74">
                  <c:v>1796144</c:v>
                </c:pt>
                <c:pt idx="75">
                  <c:v>1798713</c:v>
                </c:pt>
                <c:pt idx="76">
                  <c:v>1798861</c:v>
                </c:pt>
                <c:pt idx="77">
                  <c:v>1796535</c:v>
                </c:pt>
                <c:pt idx="78">
                  <c:v>1792119</c:v>
                </c:pt>
                <c:pt idx="79">
                  <c:v>1800138</c:v>
                </c:pt>
                <c:pt idx="80">
                  <c:v>1815615</c:v>
                </c:pt>
                <c:pt idx="81">
                  <c:v>1828691</c:v>
                </c:pt>
                <c:pt idx="82">
                  <c:v>1840150</c:v>
                </c:pt>
                <c:pt idx="83">
                  <c:v>1812699</c:v>
                </c:pt>
                <c:pt idx="84">
                  <c:v>1822293</c:v>
                </c:pt>
                <c:pt idx="85">
                  <c:v>1837966</c:v>
                </c:pt>
                <c:pt idx="86">
                  <c:v>1831940</c:v>
                </c:pt>
                <c:pt idx="87">
                  <c:v>1793795</c:v>
                </c:pt>
                <c:pt idx="88">
                  <c:v>1770324</c:v>
                </c:pt>
                <c:pt idx="89">
                  <c:v>1755765</c:v>
                </c:pt>
                <c:pt idx="90">
                  <c:v>1742635</c:v>
                </c:pt>
                <c:pt idx="91">
                  <c:v>1758496</c:v>
                </c:pt>
                <c:pt idx="92">
                  <c:v>1769661</c:v>
                </c:pt>
                <c:pt idx="93">
                  <c:v>1788334</c:v>
                </c:pt>
                <c:pt idx="94">
                  <c:v>1805269</c:v>
                </c:pt>
                <c:pt idx="95">
                  <c:v>1780367</c:v>
                </c:pt>
                <c:pt idx="96">
                  <c:v>1787122</c:v>
                </c:pt>
                <c:pt idx="97">
                  <c:v>1800733</c:v>
                </c:pt>
                <c:pt idx="98">
                  <c:v>1803619</c:v>
                </c:pt>
                <c:pt idx="99">
                  <c:v>1810884</c:v>
                </c:pt>
                <c:pt idx="100">
                  <c:v>1815607</c:v>
                </c:pt>
                <c:pt idx="101">
                  <c:v>1820785</c:v>
                </c:pt>
                <c:pt idx="102">
                  <c:v>1826575</c:v>
                </c:pt>
                <c:pt idx="103">
                  <c:v>1837975</c:v>
                </c:pt>
                <c:pt idx="104">
                  <c:v>1847731</c:v>
                </c:pt>
                <c:pt idx="105">
                  <c:v>1858235</c:v>
                </c:pt>
                <c:pt idx="106">
                  <c:v>1873476</c:v>
                </c:pt>
                <c:pt idx="107">
                  <c:v>1849999</c:v>
                </c:pt>
                <c:pt idx="108">
                  <c:v>1861159</c:v>
                </c:pt>
                <c:pt idx="109">
                  <c:v>1874622</c:v>
                </c:pt>
                <c:pt idx="110">
                  <c:v>1886776</c:v>
                </c:pt>
                <c:pt idx="111">
                  <c:v>1884715</c:v>
                </c:pt>
                <c:pt idx="112">
                  <c:v>1888232</c:v>
                </c:pt>
                <c:pt idx="113">
                  <c:v>1896755</c:v>
                </c:pt>
                <c:pt idx="114">
                  <c:v>1896517</c:v>
                </c:pt>
                <c:pt idx="115">
                  <c:v>1910627</c:v>
                </c:pt>
                <c:pt idx="116">
                  <c:v>1927647</c:v>
                </c:pt>
                <c:pt idx="117">
                  <c:v>1950941</c:v>
                </c:pt>
                <c:pt idx="118">
                  <c:v>1960510</c:v>
                </c:pt>
                <c:pt idx="119">
                  <c:v>1932962</c:v>
                </c:pt>
                <c:pt idx="120">
                  <c:v>1951256</c:v>
                </c:pt>
                <c:pt idx="121">
                  <c:v>1964519</c:v>
                </c:pt>
                <c:pt idx="122">
                  <c:v>1972715</c:v>
                </c:pt>
                <c:pt idx="123">
                  <c:v>1973202</c:v>
                </c:pt>
              </c:numCache>
            </c:numRef>
          </c:val>
          <c:extLst xmlns:c15="http://schemas.microsoft.com/office/drawing/2012/chart">
            <c:ext xmlns:c16="http://schemas.microsoft.com/office/drawing/2014/chart" uri="{C3380CC4-5D6E-409C-BE32-E72D297353CC}">
              <c16:uniqueId val="{0000006C-F4F9-4CF7-9F03-79EBA96CB3C6}"/>
            </c:ext>
          </c:extLst>
        </c:ser>
        <c:dLbls>
          <c:showLegendKey val="0"/>
          <c:showVal val="0"/>
          <c:showCatName val="0"/>
          <c:showSerName val="0"/>
          <c:showPercent val="0"/>
          <c:showBubbleSize val="0"/>
        </c:dLbls>
        <c:gapWidth val="100"/>
        <c:overlap val="-27"/>
        <c:axId val="1044753784"/>
        <c:axId val="1044754440"/>
        <c:extLst/>
      </c:barChart>
      <c:catAx>
        <c:axId val="1044753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Algn val="ctr"/>
        <c:lblOffset val="100"/>
        <c:noMultiLvlLbl val="0"/>
      </c:catAx>
      <c:valAx>
        <c:axId val="1044754440"/>
        <c:scaling>
          <c:orientation val="minMax"/>
          <c:max val="2100000"/>
          <c:min val="13000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w="25400">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606868"/>
            </a:solidFill>
            <a:ln>
              <a:noFill/>
            </a:ln>
            <a:effectLst/>
          </c:spPr>
          <c:invertIfNegative val="0"/>
          <c:dPt>
            <c:idx val="20"/>
            <c:invertIfNegative val="0"/>
            <c:bubble3D val="0"/>
            <c:spPr>
              <a:solidFill>
                <a:srgbClr val="606868"/>
              </a:solidFill>
              <a:ln>
                <a:noFill/>
              </a:ln>
              <a:effectLst/>
            </c:spPr>
            <c:extLst>
              <c:ext xmlns:c16="http://schemas.microsoft.com/office/drawing/2014/chart" uri="{C3380CC4-5D6E-409C-BE32-E72D297353CC}">
                <c16:uniqueId val="{00000001-9F9E-4FCF-BF5A-71FDD20C462D}"/>
              </c:ext>
            </c:extLst>
          </c:dPt>
          <c:dPt>
            <c:idx val="21"/>
            <c:invertIfNegative val="0"/>
            <c:bubble3D val="0"/>
            <c:spPr>
              <a:solidFill>
                <a:srgbClr val="606868"/>
              </a:solidFill>
              <a:ln>
                <a:noFill/>
              </a:ln>
              <a:effectLst/>
            </c:spPr>
            <c:extLst xmlns:c15="http://schemas.microsoft.com/office/drawing/2012/chart">
              <c:ext xmlns:c16="http://schemas.microsoft.com/office/drawing/2014/chart" uri="{C3380CC4-5D6E-409C-BE32-E72D297353CC}">
                <c16:uniqueId val="{00000003-9F9E-4FCF-BF5A-71FDD20C462D}"/>
              </c:ext>
            </c:extLst>
          </c:dPt>
          <c:dPt>
            <c:idx val="22"/>
            <c:invertIfNegative val="0"/>
            <c:bubble3D val="0"/>
            <c:spPr>
              <a:solidFill>
                <a:srgbClr val="FFC000"/>
              </a:solidFill>
              <a:ln>
                <a:noFill/>
              </a:ln>
              <a:effectLst/>
            </c:spPr>
            <c:extLst>
              <c:ext xmlns:c16="http://schemas.microsoft.com/office/drawing/2014/chart" uri="{C3380CC4-5D6E-409C-BE32-E72D297353CC}">
                <c16:uniqueId val="{00000005-9F9E-4FCF-BF5A-71FDD20C462D}"/>
              </c:ext>
            </c:extLst>
          </c:dPt>
          <c:dPt>
            <c:idx val="23"/>
            <c:invertIfNegative val="0"/>
            <c:bubble3D val="0"/>
            <c:spPr>
              <a:solidFill>
                <a:srgbClr val="FFC000"/>
              </a:solidFill>
              <a:ln>
                <a:noFill/>
              </a:ln>
              <a:effectLst/>
            </c:spPr>
            <c:extLst>
              <c:ext xmlns:c16="http://schemas.microsoft.com/office/drawing/2014/chart" uri="{C3380CC4-5D6E-409C-BE32-E72D297353CC}">
                <c16:uniqueId val="{00000007-9F9E-4FCF-BF5A-71FDD20C462D}"/>
              </c:ext>
            </c:extLst>
          </c:dPt>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9E-4FCF-BF5A-71FDD20C462D}"/>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F9E-4FCF-BF5A-71FDD20C462D}"/>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F9E-4FCF-BF5A-71FDD20C462D}"/>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F9E-4FCF-BF5A-71FDD20C462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'F66'!$A$7:$A$30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'F66'!$F$7:$F$30</c:f>
              <c:numCache>
                <c:formatCode>#,##0</c:formatCode>
                <c:ptCount val="24"/>
                <c:pt idx="0">
                  <c:v>-1666</c:v>
                </c:pt>
                <c:pt idx="1">
                  <c:v>-4680</c:v>
                </c:pt>
                <c:pt idx="2">
                  <c:v>7350</c:v>
                </c:pt>
                <c:pt idx="3">
                  <c:v>452</c:v>
                </c:pt>
                <c:pt idx="4">
                  <c:v>1566</c:v>
                </c:pt>
                <c:pt idx="5">
                  <c:v>449</c:v>
                </c:pt>
                <c:pt idx="6">
                  <c:v>-2722</c:v>
                </c:pt>
                <c:pt idx="7">
                  <c:v>2394</c:v>
                </c:pt>
                <c:pt idx="8">
                  <c:v>4731</c:v>
                </c:pt>
                <c:pt idx="9">
                  <c:v>-4858</c:v>
                </c:pt>
                <c:pt idx="10">
                  <c:v>6022</c:v>
                </c:pt>
                <c:pt idx="11">
                  <c:v>1794</c:v>
                </c:pt>
                <c:pt idx="12">
                  <c:v>-1287</c:v>
                </c:pt>
                <c:pt idx="13">
                  <c:v>5868</c:v>
                </c:pt>
                <c:pt idx="14">
                  <c:v>2272</c:v>
                </c:pt>
                <c:pt idx="15">
                  <c:v>2975</c:v>
                </c:pt>
                <c:pt idx="16">
                  <c:v>10508</c:v>
                </c:pt>
                <c:pt idx="17">
                  <c:v>827</c:v>
                </c:pt>
                <c:pt idx="18">
                  <c:v>5208</c:v>
                </c:pt>
                <c:pt idx="19">
                  <c:v>2569</c:v>
                </c:pt>
                <c:pt idx="20">
                  <c:v>-38145</c:v>
                </c:pt>
                <c:pt idx="21">
                  <c:v>7265</c:v>
                </c:pt>
                <c:pt idx="22">
                  <c:v>-2061</c:v>
                </c:pt>
                <c:pt idx="23">
                  <c:v>487</c:v>
                </c:pt>
              </c:numCache>
            </c:numRef>
          </c:val>
          <c:extLst xmlns:c15="http://schemas.microsoft.com/office/drawing/2012/chart">
            <c:ext xmlns:c16="http://schemas.microsoft.com/office/drawing/2014/chart" uri="{C3380CC4-5D6E-409C-BE32-E72D297353CC}">
              <c16:uniqueId val="{0000000A-9F9E-4FCF-BF5A-71FDD20C462D}"/>
            </c:ext>
          </c:extLst>
        </c:ser>
        <c:dLbls>
          <c:showLegendKey val="0"/>
          <c:showVal val="0"/>
          <c:showCatName val="0"/>
          <c:showSerName val="0"/>
          <c:showPercent val="0"/>
          <c:showBubbleSize val="0"/>
        </c:dLbls>
        <c:gapWidth val="100"/>
        <c:overlap val="-27"/>
        <c:axId val="1044753784"/>
        <c:axId val="1044754440"/>
        <c:extLst/>
      </c:barChart>
      <c:catAx>
        <c:axId val="1044753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Algn val="ctr"/>
        <c:lblOffset val="100"/>
        <c:noMultiLvlLbl val="0"/>
      </c:catAx>
      <c:valAx>
        <c:axId val="1044754440"/>
        <c:scaling>
          <c:orientation val="minMax"/>
          <c:max val="12508"/>
          <c:min val="-40145"/>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18BC-474F-9DF2-826E48F3D015}"/>
              </c:ext>
            </c:extLst>
          </c:dPt>
          <c:dPt>
            <c:idx val="1"/>
            <c:invertIfNegative val="0"/>
            <c:bubble3D val="0"/>
            <c:spPr>
              <a:solidFill>
                <a:srgbClr val="606868"/>
              </a:solidFill>
              <a:ln>
                <a:noFill/>
              </a:ln>
              <a:effectLst/>
            </c:spPr>
            <c:extLst>
              <c:ext xmlns:c16="http://schemas.microsoft.com/office/drawing/2014/chart" uri="{C3380CC4-5D6E-409C-BE32-E72D297353CC}">
                <c16:uniqueId val="{00000003-18BC-474F-9DF2-826E48F3D015}"/>
              </c:ext>
            </c:extLst>
          </c:dPt>
          <c:dPt>
            <c:idx val="3"/>
            <c:invertIfNegative val="0"/>
            <c:bubble3D val="0"/>
            <c:spPr>
              <a:solidFill>
                <a:srgbClr val="606868"/>
              </a:solidFill>
              <a:ln>
                <a:noFill/>
              </a:ln>
              <a:effectLst/>
            </c:spPr>
            <c:extLst>
              <c:ext xmlns:c16="http://schemas.microsoft.com/office/drawing/2014/chart" uri="{C3380CC4-5D6E-409C-BE32-E72D297353CC}">
                <c16:uniqueId val="{00000005-18BC-474F-9DF2-826E48F3D015}"/>
              </c:ext>
            </c:extLst>
          </c:dPt>
          <c:dPt>
            <c:idx val="4"/>
            <c:invertIfNegative val="0"/>
            <c:bubble3D val="0"/>
            <c:spPr>
              <a:solidFill>
                <a:srgbClr val="606868"/>
              </a:solidFill>
              <a:ln>
                <a:noFill/>
              </a:ln>
              <a:effectLst/>
            </c:spPr>
            <c:extLst>
              <c:ext xmlns:c16="http://schemas.microsoft.com/office/drawing/2014/chart" uri="{C3380CC4-5D6E-409C-BE32-E72D297353CC}">
                <c16:uniqueId val="{00000007-18BC-474F-9DF2-826E48F3D015}"/>
              </c:ext>
            </c:extLst>
          </c:dPt>
          <c:dPt>
            <c:idx val="6"/>
            <c:invertIfNegative val="0"/>
            <c:bubble3D val="0"/>
            <c:spPr>
              <a:solidFill>
                <a:srgbClr val="606868"/>
              </a:solidFill>
              <a:ln>
                <a:noFill/>
              </a:ln>
              <a:effectLst/>
            </c:spPr>
            <c:extLst>
              <c:ext xmlns:c16="http://schemas.microsoft.com/office/drawing/2014/chart" uri="{C3380CC4-5D6E-409C-BE32-E72D297353CC}">
                <c16:uniqueId val="{00000009-18BC-474F-9DF2-826E48F3D015}"/>
              </c:ext>
            </c:extLst>
          </c:dPt>
          <c:dPt>
            <c:idx val="11"/>
            <c:invertIfNegative val="0"/>
            <c:bubble3D val="0"/>
            <c:spPr>
              <a:solidFill>
                <a:srgbClr val="606868"/>
              </a:solidFill>
              <a:ln>
                <a:noFill/>
              </a:ln>
              <a:effectLst/>
            </c:spPr>
            <c:extLst>
              <c:ext xmlns:c16="http://schemas.microsoft.com/office/drawing/2014/chart" uri="{C3380CC4-5D6E-409C-BE32-E72D297353CC}">
                <c16:uniqueId val="{0000000B-18BC-474F-9DF2-826E48F3D015}"/>
              </c:ext>
            </c:extLst>
          </c:dPt>
          <c:dPt>
            <c:idx val="14"/>
            <c:invertIfNegative val="0"/>
            <c:bubble3D val="0"/>
            <c:spPr>
              <a:solidFill>
                <a:srgbClr val="606868"/>
              </a:solidFill>
              <a:ln>
                <a:noFill/>
              </a:ln>
              <a:effectLst/>
            </c:spPr>
            <c:extLst>
              <c:ext xmlns:c16="http://schemas.microsoft.com/office/drawing/2014/chart" uri="{C3380CC4-5D6E-409C-BE32-E72D297353CC}">
                <c16:uniqueId val="{0000000D-18BC-474F-9DF2-826E48F3D015}"/>
              </c:ext>
            </c:extLst>
          </c:dPt>
          <c:dPt>
            <c:idx val="15"/>
            <c:invertIfNegative val="0"/>
            <c:bubble3D val="0"/>
            <c:spPr>
              <a:solidFill>
                <a:srgbClr val="FFC000"/>
              </a:solidFill>
              <a:ln>
                <a:noFill/>
              </a:ln>
              <a:effectLst/>
            </c:spPr>
            <c:extLst>
              <c:ext xmlns:c16="http://schemas.microsoft.com/office/drawing/2014/chart" uri="{C3380CC4-5D6E-409C-BE32-E72D297353CC}">
                <c16:uniqueId val="{0000000F-18BC-474F-9DF2-826E48F3D015}"/>
              </c:ext>
            </c:extLst>
          </c:dPt>
          <c:dPt>
            <c:idx val="19"/>
            <c:invertIfNegative val="0"/>
            <c:bubble3D val="0"/>
            <c:spPr>
              <a:solidFill>
                <a:srgbClr val="606868"/>
              </a:solidFill>
              <a:ln>
                <a:noFill/>
              </a:ln>
              <a:effectLst/>
            </c:spPr>
            <c:extLst>
              <c:ext xmlns:c16="http://schemas.microsoft.com/office/drawing/2014/chart" uri="{C3380CC4-5D6E-409C-BE32-E72D297353CC}">
                <c16:uniqueId val="{00000011-18BC-474F-9DF2-826E48F3D015}"/>
              </c:ext>
            </c:extLst>
          </c:dPt>
          <c:dPt>
            <c:idx val="24"/>
            <c:invertIfNegative val="0"/>
            <c:bubble3D val="0"/>
            <c:spPr>
              <a:solidFill>
                <a:srgbClr val="606868"/>
              </a:solidFill>
              <a:ln>
                <a:noFill/>
              </a:ln>
              <a:effectLst/>
            </c:spPr>
            <c:extLst>
              <c:ext xmlns:c16="http://schemas.microsoft.com/office/drawing/2014/chart" uri="{C3380CC4-5D6E-409C-BE32-E72D297353CC}">
                <c16:uniqueId val="{00000013-18BC-474F-9DF2-826E48F3D015}"/>
              </c:ext>
            </c:extLst>
          </c:dPt>
          <c:dPt>
            <c:idx val="25"/>
            <c:invertIfNegative val="0"/>
            <c:bubble3D val="0"/>
            <c:spPr>
              <a:solidFill>
                <a:srgbClr val="606868"/>
              </a:solidFill>
              <a:ln>
                <a:noFill/>
              </a:ln>
              <a:effectLst/>
            </c:spPr>
            <c:extLst>
              <c:ext xmlns:c16="http://schemas.microsoft.com/office/drawing/2014/chart" uri="{C3380CC4-5D6E-409C-BE32-E72D297353CC}">
                <c16:uniqueId val="{00000015-18BC-474F-9DF2-826E48F3D015}"/>
              </c:ext>
            </c:extLst>
          </c:dPt>
          <c:dPt>
            <c:idx val="27"/>
            <c:invertIfNegative val="0"/>
            <c:bubble3D val="0"/>
            <c:spPr>
              <a:solidFill>
                <a:srgbClr val="606868"/>
              </a:solidFill>
              <a:ln>
                <a:noFill/>
              </a:ln>
              <a:effectLst/>
            </c:spPr>
            <c:extLst>
              <c:ext xmlns:c16="http://schemas.microsoft.com/office/drawing/2014/chart" uri="{C3380CC4-5D6E-409C-BE32-E72D297353CC}">
                <c16:uniqueId val="{00000017-18BC-474F-9DF2-826E48F3D015}"/>
              </c:ext>
            </c:extLst>
          </c:dPt>
          <c:dPt>
            <c:idx val="30"/>
            <c:invertIfNegative val="0"/>
            <c:bubble3D val="0"/>
            <c:spPr>
              <a:solidFill>
                <a:srgbClr val="606868"/>
              </a:solidFill>
              <a:ln>
                <a:noFill/>
              </a:ln>
              <a:effectLst/>
            </c:spPr>
            <c:extLst>
              <c:ext xmlns:c16="http://schemas.microsoft.com/office/drawing/2014/chart" uri="{C3380CC4-5D6E-409C-BE32-E72D297353CC}">
                <c16:uniqueId val="{00000019-18BC-474F-9DF2-826E48F3D015}"/>
              </c:ext>
            </c:extLst>
          </c:dPt>
          <c:dPt>
            <c:idx val="31"/>
            <c:invertIfNegative val="0"/>
            <c:bubble3D val="0"/>
            <c:spPr>
              <a:solidFill>
                <a:srgbClr val="606868"/>
              </a:solidFill>
              <a:ln>
                <a:noFill/>
              </a:ln>
              <a:effectLst/>
            </c:spPr>
            <c:extLst>
              <c:ext xmlns:c16="http://schemas.microsoft.com/office/drawing/2014/chart" uri="{C3380CC4-5D6E-409C-BE32-E72D297353CC}">
                <c16:uniqueId val="{0000001B-18BC-474F-9DF2-826E48F3D015}"/>
              </c:ext>
            </c:extLst>
          </c:dPt>
          <c:dLbls>
            <c:dLbl>
              <c:idx val="0"/>
              <c:layout>
                <c:manualLayout>
                  <c:x val="-7.25952674745001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8BC-474F-9DF2-826E48F3D01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'F67'!$A$7:$A$38</c:f>
              <c:strCache>
                <c:ptCount val="32"/>
                <c:pt idx="0">
                  <c:v>Veracruz</c:v>
                </c:pt>
                <c:pt idx="1">
                  <c:v>Sinaloa</c:v>
                </c:pt>
                <c:pt idx="2">
                  <c:v>Tamaulipas</c:v>
                </c:pt>
                <c:pt idx="3">
                  <c:v>Aguascalientes</c:v>
                </c:pt>
                <c:pt idx="4">
                  <c:v>Oaxaca</c:v>
                </c:pt>
                <c:pt idx="5">
                  <c:v>Michoacán</c:v>
                </c:pt>
                <c:pt idx="6">
                  <c:v>Chihuahua</c:v>
                </c:pt>
                <c:pt idx="7">
                  <c:v>Morelos</c:v>
                </c:pt>
                <c:pt idx="8">
                  <c:v>Sonora</c:v>
                </c:pt>
                <c:pt idx="9">
                  <c:v>Puebla</c:v>
                </c:pt>
                <c:pt idx="10">
                  <c:v>Guerrero</c:v>
                </c:pt>
                <c:pt idx="11">
                  <c:v>Yucatán</c:v>
                </c:pt>
                <c:pt idx="12">
                  <c:v>Tabasco</c:v>
                </c:pt>
                <c:pt idx="13">
                  <c:v>Campeche</c:v>
                </c:pt>
                <c:pt idx="14">
                  <c:v>San Luis Potosí</c:v>
                </c:pt>
                <c:pt idx="15">
                  <c:v>Jalisco</c:v>
                </c:pt>
                <c:pt idx="16">
                  <c:v>Durango</c:v>
                </c:pt>
                <c:pt idx="17">
                  <c:v>Colima</c:v>
                </c:pt>
                <c:pt idx="18">
                  <c:v>Tlaxcala</c:v>
                </c:pt>
                <c:pt idx="19">
                  <c:v>Baja California Sur</c:v>
                </c:pt>
                <c:pt idx="20">
                  <c:v>Baja California</c:v>
                </c:pt>
                <c:pt idx="21">
                  <c:v>Zacatecas</c:v>
                </c:pt>
                <c:pt idx="22">
                  <c:v>Nayarit</c:v>
                </c:pt>
                <c:pt idx="23">
                  <c:v>Querétaro</c:v>
                </c:pt>
                <c:pt idx="24">
                  <c:v>Hidalgo</c:v>
                </c:pt>
                <c:pt idx="25">
                  <c:v>Quintana Roo</c:v>
                </c:pt>
                <c:pt idx="26">
                  <c:v>Chiapas</c:v>
                </c:pt>
                <c:pt idx="27">
                  <c:v>Guanajuato</c:v>
                </c:pt>
                <c:pt idx="28">
                  <c:v>Coahuila</c:v>
                </c:pt>
                <c:pt idx="29">
                  <c:v>Estado de México</c:v>
                </c:pt>
                <c:pt idx="30">
                  <c:v>Nuevo León</c:v>
                </c:pt>
                <c:pt idx="31">
                  <c:v>Ciudad de México</c:v>
                </c:pt>
              </c:strCache>
            </c:strRef>
          </c:cat>
          <c:val>
            <c:numRef>
              <c:f>'F67'!$D$7:$D$38</c:f>
              <c:numCache>
                <c:formatCode>#,##0</c:formatCode>
                <c:ptCount val="32"/>
                <c:pt idx="0">
                  <c:v>-4501</c:v>
                </c:pt>
                <c:pt idx="1">
                  <c:v>-3291</c:v>
                </c:pt>
                <c:pt idx="2">
                  <c:v>-2236</c:v>
                </c:pt>
                <c:pt idx="3">
                  <c:v>-1762</c:v>
                </c:pt>
                <c:pt idx="4">
                  <c:v>-1699</c:v>
                </c:pt>
                <c:pt idx="5">
                  <c:v>-1691</c:v>
                </c:pt>
                <c:pt idx="6">
                  <c:v>-900</c:v>
                </c:pt>
                <c:pt idx="7">
                  <c:v>-784</c:v>
                </c:pt>
                <c:pt idx="8">
                  <c:v>-213</c:v>
                </c:pt>
                <c:pt idx="9">
                  <c:v>-134</c:v>
                </c:pt>
                <c:pt idx="10">
                  <c:v>99</c:v>
                </c:pt>
                <c:pt idx="11">
                  <c:v>120</c:v>
                </c:pt>
                <c:pt idx="12">
                  <c:v>294</c:v>
                </c:pt>
                <c:pt idx="13">
                  <c:v>341</c:v>
                </c:pt>
                <c:pt idx="14">
                  <c:v>483</c:v>
                </c:pt>
                <c:pt idx="15">
                  <c:v>487</c:v>
                </c:pt>
                <c:pt idx="16">
                  <c:v>493</c:v>
                </c:pt>
                <c:pt idx="17">
                  <c:v>503</c:v>
                </c:pt>
                <c:pt idx="18">
                  <c:v>621</c:v>
                </c:pt>
                <c:pt idx="19">
                  <c:v>644</c:v>
                </c:pt>
                <c:pt idx="20">
                  <c:v>673</c:v>
                </c:pt>
                <c:pt idx="21">
                  <c:v>722</c:v>
                </c:pt>
                <c:pt idx="22">
                  <c:v>794</c:v>
                </c:pt>
                <c:pt idx="23">
                  <c:v>1528</c:v>
                </c:pt>
                <c:pt idx="24">
                  <c:v>1560</c:v>
                </c:pt>
                <c:pt idx="25">
                  <c:v>1803</c:v>
                </c:pt>
                <c:pt idx="26">
                  <c:v>2186</c:v>
                </c:pt>
                <c:pt idx="27">
                  <c:v>3638</c:v>
                </c:pt>
                <c:pt idx="28">
                  <c:v>4282</c:v>
                </c:pt>
                <c:pt idx="29">
                  <c:v>4413</c:v>
                </c:pt>
                <c:pt idx="30">
                  <c:v>5616</c:v>
                </c:pt>
                <c:pt idx="31">
                  <c:v>9922</c:v>
                </c:pt>
              </c:numCache>
            </c:numRef>
          </c:val>
          <c:extLst>
            <c:ext xmlns:c16="http://schemas.microsoft.com/office/drawing/2014/chart" uri="{C3380CC4-5D6E-409C-BE32-E72D297353CC}">
              <c16:uniqueId val="{0000001C-18BC-474F-9DF2-826E48F3D015}"/>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10922"/>
          <c:min val="-5501"/>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5"/>
            <c:invertIfNegative val="0"/>
            <c:bubble3D val="0"/>
            <c:extLst>
              <c:ext xmlns:c16="http://schemas.microsoft.com/office/drawing/2014/chart" uri="{C3380CC4-5D6E-409C-BE32-E72D297353CC}">
                <c16:uniqueId val="{00000000-E14F-4F62-903C-198A9925DFE2}"/>
              </c:ext>
            </c:extLst>
          </c:dPt>
          <c:dPt>
            <c:idx val="6"/>
            <c:invertIfNegative val="0"/>
            <c:bubble3D val="0"/>
            <c:extLst>
              <c:ext xmlns:c16="http://schemas.microsoft.com/office/drawing/2014/chart" uri="{C3380CC4-5D6E-409C-BE32-E72D297353CC}">
                <c16:uniqueId val="{00000001-E14F-4F62-903C-198A9925DFE2}"/>
              </c:ext>
            </c:extLst>
          </c:dPt>
          <c:dPt>
            <c:idx val="8"/>
            <c:invertIfNegative val="0"/>
            <c:bubble3D val="0"/>
            <c:extLst>
              <c:ext xmlns:c16="http://schemas.microsoft.com/office/drawing/2014/chart" uri="{C3380CC4-5D6E-409C-BE32-E72D297353CC}">
                <c16:uniqueId val="{00000002-E14F-4F62-903C-198A9925DFE2}"/>
              </c:ext>
            </c:extLst>
          </c:dPt>
          <c:dPt>
            <c:idx val="9"/>
            <c:invertIfNegative val="0"/>
            <c:bubble3D val="0"/>
            <c:extLst>
              <c:ext xmlns:c16="http://schemas.microsoft.com/office/drawing/2014/chart" uri="{C3380CC4-5D6E-409C-BE32-E72D297353CC}">
                <c16:uniqueId val="{00000003-E14F-4F62-903C-198A9925DFE2}"/>
              </c:ext>
            </c:extLst>
          </c:dPt>
          <c:dPt>
            <c:idx val="10"/>
            <c:invertIfNegative val="0"/>
            <c:bubble3D val="0"/>
            <c:spPr>
              <a:solidFill>
                <a:srgbClr val="FFC000"/>
              </a:solidFill>
              <a:ln>
                <a:noFill/>
              </a:ln>
              <a:effectLst/>
            </c:spPr>
            <c:extLst>
              <c:ext xmlns:c16="http://schemas.microsoft.com/office/drawing/2014/chart" uri="{C3380CC4-5D6E-409C-BE32-E72D297353CC}">
                <c16:uniqueId val="{00000005-E14F-4F62-903C-198A9925DFE2}"/>
              </c:ext>
            </c:extLst>
          </c:dPt>
          <c:dPt>
            <c:idx val="13"/>
            <c:invertIfNegative val="0"/>
            <c:bubble3D val="0"/>
            <c:extLst>
              <c:ext xmlns:c16="http://schemas.microsoft.com/office/drawing/2014/chart" uri="{C3380CC4-5D6E-409C-BE32-E72D297353CC}">
                <c16:uniqueId val="{00000006-E14F-4F62-903C-198A9925DFE2}"/>
              </c:ext>
            </c:extLst>
          </c:dPt>
          <c:dPt>
            <c:idx val="14"/>
            <c:invertIfNegative val="0"/>
            <c:bubble3D val="0"/>
            <c:extLst>
              <c:ext xmlns:c16="http://schemas.microsoft.com/office/drawing/2014/chart" uri="{C3380CC4-5D6E-409C-BE32-E72D297353CC}">
                <c16:uniqueId val="{00000007-E14F-4F62-903C-198A9925DFE2}"/>
              </c:ext>
            </c:extLst>
          </c:dPt>
          <c:dPt>
            <c:idx val="15"/>
            <c:invertIfNegative val="0"/>
            <c:bubble3D val="0"/>
            <c:spPr>
              <a:solidFill>
                <a:srgbClr val="E46C0A"/>
              </a:solidFill>
              <a:ln>
                <a:noFill/>
              </a:ln>
              <a:effectLst/>
            </c:spPr>
            <c:extLst>
              <c:ext xmlns:c16="http://schemas.microsoft.com/office/drawing/2014/chart" uri="{C3380CC4-5D6E-409C-BE32-E72D297353CC}">
                <c16:uniqueId val="{00000009-E14F-4F62-903C-198A9925DFE2}"/>
              </c:ext>
            </c:extLst>
          </c:dPt>
          <c:dPt>
            <c:idx val="16"/>
            <c:invertIfNegative val="0"/>
            <c:bubble3D val="0"/>
            <c:extLst>
              <c:ext xmlns:c16="http://schemas.microsoft.com/office/drawing/2014/chart" uri="{C3380CC4-5D6E-409C-BE32-E72D297353CC}">
                <c16:uniqueId val="{0000000A-E14F-4F62-903C-198A9925DFE2}"/>
              </c:ext>
            </c:extLst>
          </c:dPt>
          <c:dPt>
            <c:idx val="17"/>
            <c:invertIfNegative val="0"/>
            <c:bubble3D val="0"/>
            <c:extLst>
              <c:ext xmlns:c16="http://schemas.microsoft.com/office/drawing/2014/chart" uri="{C3380CC4-5D6E-409C-BE32-E72D297353CC}">
                <c16:uniqueId val="{0000000B-E14F-4F62-903C-198A9925DFE2}"/>
              </c:ext>
            </c:extLst>
          </c:dPt>
          <c:dPt>
            <c:idx val="19"/>
            <c:invertIfNegative val="0"/>
            <c:bubble3D val="0"/>
            <c:extLst>
              <c:ext xmlns:c16="http://schemas.microsoft.com/office/drawing/2014/chart" uri="{C3380CC4-5D6E-409C-BE32-E72D297353CC}">
                <c16:uniqueId val="{0000000C-E14F-4F62-903C-198A9925DFE2}"/>
              </c:ext>
            </c:extLst>
          </c:dPt>
          <c:dPt>
            <c:idx val="21"/>
            <c:invertIfNegative val="0"/>
            <c:bubble3D val="0"/>
            <c:extLst>
              <c:ext xmlns:c16="http://schemas.microsoft.com/office/drawing/2014/chart" uri="{C3380CC4-5D6E-409C-BE32-E72D297353CC}">
                <c16:uniqueId val="{0000000D-E14F-4F62-903C-198A9925DFE2}"/>
              </c:ext>
            </c:extLst>
          </c:dPt>
          <c:dPt>
            <c:idx val="22"/>
            <c:invertIfNegative val="0"/>
            <c:bubble3D val="0"/>
            <c:extLst>
              <c:ext xmlns:c16="http://schemas.microsoft.com/office/drawing/2014/chart" uri="{C3380CC4-5D6E-409C-BE32-E72D297353CC}">
                <c16:uniqueId val="{0000000E-E14F-4F62-903C-198A9925DFE2}"/>
              </c:ext>
            </c:extLst>
          </c:dPt>
          <c:dPt>
            <c:idx val="23"/>
            <c:invertIfNegative val="0"/>
            <c:bubble3D val="0"/>
            <c:extLst>
              <c:ext xmlns:c16="http://schemas.microsoft.com/office/drawing/2014/chart" uri="{C3380CC4-5D6E-409C-BE32-E72D297353CC}">
                <c16:uniqueId val="{0000000F-E14F-4F62-903C-198A9925DFE2}"/>
              </c:ext>
            </c:extLst>
          </c:dPt>
          <c:dPt>
            <c:idx val="24"/>
            <c:invertIfNegative val="0"/>
            <c:bubble3D val="0"/>
            <c:extLst>
              <c:ext xmlns:c16="http://schemas.microsoft.com/office/drawing/2014/chart" uri="{C3380CC4-5D6E-409C-BE32-E72D297353CC}">
                <c16:uniqueId val="{00000010-E14F-4F62-903C-198A9925DFE2}"/>
              </c:ext>
            </c:extLst>
          </c:dPt>
          <c:dPt>
            <c:idx val="26"/>
            <c:invertIfNegative val="0"/>
            <c:bubble3D val="0"/>
            <c:extLst>
              <c:ext xmlns:c16="http://schemas.microsoft.com/office/drawing/2014/chart" uri="{C3380CC4-5D6E-409C-BE32-E72D297353CC}">
                <c16:uniqueId val="{00000011-E14F-4F62-903C-198A9925DFE2}"/>
              </c:ext>
            </c:extLst>
          </c:dPt>
          <c:dPt>
            <c:idx val="32"/>
            <c:invertIfNegative val="0"/>
            <c:bubble3D val="0"/>
            <c:extLst>
              <c:ext xmlns:c16="http://schemas.microsoft.com/office/drawing/2014/chart" uri="{C3380CC4-5D6E-409C-BE32-E72D297353CC}">
                <c16:uniqueId val="{00000012-E14F-4F62-903C-198A9925DFE2}"/>
              </c:ext>
            </c:extLst>
          </c:dPt>
          <c:dLbls>
            <c:dLbl>
              <c:idx val="0"/>
              <c:layout>
                <c:manualLayout>
                  <c:x val="-2.16566049319553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14F-4F62-903C-198A9925DFE2}"/>
                </c:ext>
              </c:extLst>
            </c:dLbl>
            <c:dLbl>
              <c:idx val="23"/>
              <c:layout>
                <c:manualLayout>
                  <c:x val="-1.394869285974738E-3"/>
                  <c:y val="2.19809001816031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14F-4F62-903C-198A9925DFE2}"/>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'F68'!$A$7:$A$39</c:f>
              <c:strCache>
                <c:ptCount val="33"/>
                <c:pt idx="0">
                  <c:v>Oaxaca</c:v>
                </c:pt>
                <c:pt idx="1">
                  <c:v>Veracruz</c:v>
                </c:pt>
                <c:pt idx="2">
                  <c:v>Sinaloa</c:v>
                </c:pt>
                <c:pt idx="3">
                  <c:v>Aguascalientes</c:v>
                </c:pt>
                <c:pt idx="4">
                  <c:v>Morelos</c:v>
                </c:pt>
                <c:pt idx="5">
                  <c:v>Michoacán</c:v>
                </c:pt>
                <c:pt idx="6">
                  <c:v>Tamaulipas</c:v>
                </c:pt>
                <c:pt idx="7">
                  <c:v>Chihuahua</c:v>
                </c:pt>
                <c:pt idx="8">
                  <c:v>Sonora</c:v>
                </c:pt>
                <c:pt idx="9">
                  <c:v>Puebla</c:v>
                </c:pt>
                <c:pt idx="10">
                  <c:v>Jalisco</c:v>
                </c:pt>
                <c:pt idx="11">
                  <c:v>Yucatán</c:v>
                </c:pt>
                <c:pt idx="12">
                  <c:v>Guerrero</c:v>
                </c:pt>
                <c:pt idx="13">
                  <c:v>Baja California</c:v>
                </c:pt>
                <c:pt idx="14">
                  <c:v>San Luis Potosí</c:v>
                </c:pt>
                <c:pt idx="15">
                  <c:v>Nacional</c:v>
                </c:pt>
                <c:pt idx="16">
                  <c:v>Tabasco</c:v>
                </c:pt>
                <c:pt idx="17">
                  <c:v>Durango</c:v>
                </c:pt>
                <c:pt idx="18">
                  <c:v>Querétaro</c:v>
                </c:pt>
                <c:pt idx="19">
                  <c:v>Campeche</c:v>
                </c:pt>
                <c:pt idx="20">
                  <c:v>Estado de México</c:v>
                </c:pt>
                <c:pt idx="21">
                  <c:v>Ciudad de México</c:v>
                </c:pt>
                <c:pt idx="22">
                  <c:v>Baja California Sur</c:v>
                </c:pt>
                <c:pt idx="23">
                  <c:v>Nuevo León</c:v>
                </c:pt>
                <c:pt idx="24">
                  <c:v>Colima</c:v>
                </c:pt>
                <c:pt idx="25">
                  <c:v>Guanajuato</c:v>
                </c:pt>
                <c:pt idx="26">
                  <c:v>Zacatecas</c:v>
                </c:pt>
                <c:pt idx="27">
                  <c:v>Quintana Roo</c:v>
                </c:pt>
                <c:pt idx="28">
                  <c:v>Nayarit</c:v>
                </c:pt>
                <c:pt idx="29">
                  <c:v>Coahuila</c:v>
                </c:pt>
                <c:pt idx="30">
                  <c:v>Tlaxcala</c:v>
                </c:pt>
                <c:pt idx="31">
                  <c:v>Hidalgo</c:v>
                </c:pt>
                <c:pt idx="32">
                  <c:v>Chiapas</c:v>
                </c:pt>
              </c:strCache>
            </c:strRef>
          </c:cat>
          <c:val>
            <c:numRef>
              <c:f>'F68'!$D$7:$D$39</c:f>
              <c:numCache>
                <c:formatCode>0.00%</c:formatCode>
                <c:ptCount val="33"/>
                <c:pt idx="0">
                  <c:v>-7.618902411680839E-3</c:v>
                </c:pt>
                <c:pt idx="1">
                  <c:v>-5.9757967618377927E-3</c:v>
                </c:pt>
                <c:pt idx="2">
                  <c:v>-5.3165280858398223E-3</c:v>
                </c:pt>
                <c:pt idx="3">
                  <c:v>-5.0055396153518839E-3</c:v>
                </c:pt>
                <c:pt idx="4">
                  <c:v>-3.6063386922422502E-3</c:v>
                </c:pt>
                <c:pt idx="5">
                  <c:v>-3.5022316112129914E-3</c:v>
                </c:pt>
                <c:pt idx="6">
                  <c:v>-3.1313412811890817E-3</c:v>
                </c:pt>
                <c:pt idx="7">
                  <c:v>-9.114385538507852E-4</c:v>
                </c:pt>
                <c:pt idx="8">
                  <c:v>-3.3591763867246716E-4</c:v>
                </c:pt>
                <c:pt idx="9">
                  <c:v>-2.1005604107060538E-4</c:v>
                </c:pt>
                <c:pt idx="10">
                  <c:v>2.4686789526118247E-4</c:v>
                </c:pt>
                <c:pt idx="11">
                  <c:v>2.8456518439834433E-4</c:v>
                </c:pt>
                <c:pt idx="12">
                  <c:v>6.25691262442718E-4</c:v>
                </c:pt>
                <c:pt idx="13">
                  <c:v>6.2639146395038203E-4</c:v>
                </c:pt>
                <c:pt idx="14">
                  <c:v>1.0236651025572474E-3</c:v>
                </c:pt>
                <c:pt idx="15">
                  <c:v>1.1016099995044826E-3</c:v>
                </c:pt>
                <c:pt idx="16">
                  <c:v>1.2061043649491676E-3</c:v>
                </c:pt>
                <c:pt idx="17">
                  <c:v>1.8937429656860072E-3</c:v>
                </c:pt>
                <c:pt idx="18">
                  <c:v>2.2423071109605175E-3</c:v>
                </c:pt>
                <c:pt idx="19">
                  <c:v>2.4384837064952425E-3</c:v>
                </c:pt>
                <c:pt idx="20">
                  <c:v>2.520128764702978E-3</c:v>
                </c:pt>
                <c:pt idx="21">
                  <c:v>2.9083869825499153E-3</c:v>
                </c:pt>
                <c:pt idx="22">
                  <c:v>2.9507310390330943E-3</c:v>
                </c:pt>
                <c:pt idx="23">
                  <c:v>3.0845685888098995E-3</c:v>
                </c:pt>
                <c:pt idx="24">
                  <c:v>3.3660795545800148E-3</c:v>
                </c:pt>
                <c:pt idx="25">
                  <c:v>3.4022512092113377E-3</c:v>
                </c:pt>
                <c:pt idx="26">
                  <c:v>3.6625391237299354E-3</c:v>
                </c:pt>
                <c:pt idx="27">
                  <c:v>3.6782181348598009E-3</c:v>
                </c:pt>
                <c:pt idx="28">
                  <c:v>4.4512215631973273E-3</c:v>
                </c:pt>
                <c:pt idx="29">
                  <c:v>5.0577053231108948E-3</c:v>
                </c:pt>
                <c:pt idx="30">
                  <c:v>5.4888234826186988E-3</c:v>
                </c:pt>
                <c:pt idx="31">
                  <c:v>5.9636675025995789E-3</c:v>
                </c:pt>
                <c:pt idx="32">
                  <c:v>8.9687938490321528E-3</c:v>
                </c:pt>
              </c:numCache>
            </c:numRef>
          </c:val>
          <c:extLst>
            <c:ext xmlns:c16="http://schemas.microsoft.com/office/drawing/2014/chart" uri="{C3380CC4-5D6E-409C-BE32-E72D297353CC}">
              <c16:uniqueId val="{00000014-E14F-4F62-903C-198A9925DFE2}"/>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1.8968793849032155E-2"/>
          <c:min val="-1.7618902411680841E-2"/>
        </c:scaling>
        <c:delete val="0"/>
        <c:axPos val="b"/>
        <c:numFmt formatCode="0.00%" sourceLinked="1"/>
        <c:majorTickMark val="out"/>
        <c:minorTickMark val="none"/>
        <c:tickLblPos val="nextTo"/>
        <c:spPr>
          <a:ln>
            <a:noFill/>
          </a:ln>
        </c:spPr>
        <c:txPr>
          <a:bodyPr/>
          <a:lstStyle/>
          <a:p>
            <a:pPr>
              <a:defRPr>
                <a:solidFill>
                  <a:schemeClr val="bg1"/>
                </a:solid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EA7B-4352-B470-12F56A59C9F7}"/>
              </c:ext>
            </c:extLst>
          </c:dPt>
          <c:dPt>
            <c:idx val="1"/>
            <c:invertIfNegative val="0"/>
            <c:bubble3D val="0"/>
            <c:spPr>
              <a:solidFill>
                <a:srgbClr val="606868"/>
              </a:solidFill>
              <a:ln>
                <a:noFill/>
              </a:ln>
              <a:effectLst/>
            </c:spPr>
            <c:extLst>
              <c:ext xmlns:c16="http://schemas.microsoft.com/office/drawing/2014/chart" uri="{C3380CC4-5D6E-409C-BE32-E72D297353CC}">
                <c16:uniqueId val="{00000003-EA7B-4352-B470-12F56A59C9F7}"/>
              </c:ext>
            </c:extLst>
          </c:dPt>
          <c:dPt>
            <c:idx val="3"/>
            <c:invertIfNegative val="0"/>
            <c:bubble3D val="0"/>
            <c:spPr>
              <a:solidFill>
                <a:srgbClr val="606868"/>
              </a:solidFill>
              <a:ln>
                <a:noFill/>
              </a:ln>
              <a:effectLst/>
            </c:spPr>
            <c:extLst>
              <c:ext xmlns:c16="http://schemas.microsoft.com/office/drawing/2014/chart" uri="{C3380CC4-5D6E-409C-BE32-E72D297353CC}">
                <c16:uniqueId val="{00000005-EA7B-4352-B470-12F56A59C9F7}"/>
              </c:ext>
            </c:extLst>
          </c:dPt>
          <c:dPt>
            <c:idx val="4"/>
            <c:invertIfNegative val="0"/>
            <c:bubble3D val="0"/>
            <c:spPr>
              <a:solidFill>
                <a:srgbClr val="606868"/>
              </a:solidFill>
              <a:ln>
                <a:noFill/>
              </a:ln>
              <a:effectLst/>
            </c:spPr>
            <c:extLst>
              <c:ext xmlns:c16="http://schemas.microsoft.com/office/drawing/2014/chart" uri="{C3380CC4-5D6E-409C-BE32-E72D297353CC}">
                <c16:uniqueId val="{00000007-EA7B-4352-B470-12F56A59C9F7}"/>
              </c:ext>
            </c:extLst>
          </c:dPt>
          <c:dPt>
            <c:idx val="6"/>
            <c:invertIfNegative val="0"/>
            <c:bubble3D val="0"/>
            <c:spPr>
              <a:solidFill>
                <a:srgbClr val="606868"/>
              </a:solidFill>
              <a:ln>
                <a:noFill/>
              </a:ln>
              <a:effectLst/>
            </c:spPr>
            <c:extLst>
              <c:ext xmlns:c16="http://schemas.microsoft.com/office/drawing/2014/chart" uri="{C3380CC4-5D6E-409C-BE32-E72D297353CC}">
                <c16:uniqueId val="{00000009-EA7B-4352-B470-12F56A59C9F7}"/>
              </c:ext>
            </c:extLst>
          </c:dPt>
          <c:dPt>
            <c:idx val="11"/>
            <c:invertIfNegative val="0"/>
            <c:bubble3D val="0"/>
            <c:spPr>
              <a:solidFill>
                <a:srgbClr val="606868"/>
              </a:solidFill>
              <a:ln>
                <a:noFill/>
              </a:ln>
              <a:effectLst/>
            </c:spPr>
            <c:extLst>
              <c:ext xmlns:c16="http://schemas.microsoft.com/office/drawing/2014/chart" uri="{C3380CC4-5D6E-409C-BE32-E72D297353CC}">
                <c16:uniqueId val="{0000000B-EA7B-4352-B470-12F56A59C9F7}"/>
              </c:ext>
            </c:extLst>
          </c:dPt>
          <c:dPt>
            <c:idx val="14"/>
            <c:invertIfNegative val="0"/>
            <c:bubble3D val="0"/>
            <c:spPr>
              <a:solidFill>
                <a:srgbClr val="606868"/>
              </a:solidFill>
              <a:ln>
                <a:noFill/>
              </a:ln>
              <a:effectLst/>
            </c:spPr>
            <c:extLst>
              <c:ext xmlns:c16="http://schemas.microsoft.com/office/drawing/2014/chart" uri="{C3380CC4-5D6E-409C-BE32-E72D297353CC}">
                <c16:uniqueId val="{0000000D-EA7B-4352-B470-12F56A59C9F7}"/>
              </c:ext>
            </c:extLst>
          </c:dPt>
          <c:dPt>
            <c:idx val="19"/>
            <c:invertIfNegative val="0"/>
            <c:bubble3D val="0"/>
            <c:spPr>
              <a:solidFill>
                <a:srgbClr val="606868"/>
              </a:solidFill>
              <a:ln>
                <a:noFill/>
              </a:ln>
              <a:effectLst/>
            </c:spPr>
            <c:extLst>
              <c:ext xmlns:c16="http://schemas.microsoft.com/office/drawing/2014/chart" uri="{C3380CC4-5D6E-409C-BE32-E72D297353CC}">
                <c16:uniqueId val="{0000000F-EA7B-4352-B470-12F56A59C9F7}"/>
              </c:ext>
            </c:extLst>
          </c:dPt>
          <c:dPt>
            <c:idx val="24"/>
            <c:invertIfNegative val="0"/>
            <c:bubble3D val="0"/>
            <c:spPr>
              <a:solidFill>
                <a:srgbClr val="606868"/>
              </a:solidFill>
              <a:ln>
                <a:noFill/>
              </a:ln>
              <a:effectLst/>
            </c:spPr>
            <c:extLst>
              <c:ext xmlns:c16="http://schemas.microsoft.com/office/drawing/2014/chart" uri="{C3380CC4-5D6E-409C-BE32-E72D297353CC}">
                <c16:uniqueId val="{00000011-EA7B-4352-B470-12F56A59C9F7}"/>
              </c:ext>
            </c:extLst>
          </c:dPt>
          <c:dPt>
            <c:idx val="25"/>
            <c:invertIfNegative val="0"/>
            <c:bubble3D val="0"/>
            <c:spPr>
              <a:solidFill>
                <a:srgbClr val="606868"/>
              </a:solidFill>
              <a:ln>
                <a:noFill/>
              </a:ln>
              <a:effectLst/>
            </c:spPr>
            <c:extLst>
              <c:ext xmlns:c16="http://schemas.microsoft.com/office/drawing/2014/chart" uri="{C3380CC4-5D6E-409C-BE32-E72D297353CC}">
                <c16:uniqueId val="{00000013-EA7B-4352-B470-12F56A59C9F7}"/>
              </c:ext>
            </c:extLst>
          </c:dPt>
          <c:dPt>
            <c:idx val="27"/>
            <c:invertIfNegative val="0"/>
            <c:bubble3D val="0"/>
            <c:spPr>
              <a:solidFill>
                <a:srgbClr val="606868"/>
              </a:solidFill>
              <a:ln>
                <a:noFill/>
              </a:ln>
              <a:effectLst/>
            </c:spPr>
            <c:extLst>
              <c:ext xmlns:c16="http://schemas.microsoft.com/office/drawing/2014/chart" uri="{C3380CC4-5D6E-409C-BE32-E72D297353CC}">
                <c16:uniqueId val="{00000015-EA7B-4352-B470-12F56A59C9F7}"/>
              </c:ext>
            </c:extLst>
          </c:dPt>
          <c:dPt>
            <c:idx val="30"/>
            <c:invertIfNegative val="0"/>
            <c:bubble3D val="0"/>
            <c:spPr>
              <a:solidFill>
                <a:srgbClr val="FFC000"/>
              </a:solidFill>
              <a:ln>
                <a:noFill/>
              </a:ln>
              <a:effectLst/>
            </c:spPr>
            <c:extLst>
              <c:ext xmlns:c16="http://schemas.microsoft.com/office/drawing/2014/chart" uri="{C3380CC4-5D6E-409C-BE32-E72D297353CC}">
                <c16:uniqueId val="{00000017-EA7B-4352-B470-12F56A59C9F7}"/>
              </c:ext>
            </c:extLst>
          </c:dPt>
          <c:dPt>
            <c:idx val="31"/>
            <c:invertIfNegative val="0"/>
            <c:bubble3D val="0"/>
            <c:spPr>
              <a:solidFill>
                <a:srgbClr val="606868"/>
              </a:solidFill>
              <a:ln>
                <a:noFill/>
              </a:ln>
              <a:effectLst/>
            </c:spPr>
            <c:extLst>
              <c:ext xmlns:c16="http://schemas.microsoft.com/office/drawing/2014/chart" uri="{C3380CC4-5D6E-409C-BE32-E72D297353CC}">
                <c16:uniqueId val="{00000019-EA7B-4352-B470-12F56A59C9F7}"/>
              </c:ext>
            </c:extLst>
          </c:dPt>
          <c:dLbls>
            <c:dLbl>
              <c:idx val="0"/>
              <c:layout>
                <c:manualLayout>
                  <c:x val="-7.25952674745001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7B-4352-B470-12F56A59C9F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'F69'!$A$7:$A$38</c:f>
              <c:strCache>
                <c:ptCount val="32"/>
                <c:pt idx="0">
                  <c:v>Ciudad de México</c:v>
                </c:pt>
                <c:pt idx="1">
                  <c:v>Guerrero</c:v>
                </c:pt>
                <c:pt idx="2">
                  <c:v>Morelos</c:v>
                </c:pt>
                <c:pt idx="3">
                  <c:v>Veracruz</c:v>
                </c:pt>
                <c:pt idx="4">
                  <c:v>Puebla</c:v>
                </c:pt>
                <c:pt idx="5">
                  <c:v>Oaxaca</c:v>
                </c:pt>
                <c:pt idx="6">
                  <c:v>Tamaulipas</c:v>
                </c:pt>
                <c:pt idx="7">
                  <c:v>Zacatecas</c:v>
                </c:pt>
                <c:pt idx="8">
                  <c:v>Tlaxcala</c:v>
                </c:pt>
                <c:pt idx="9">
                  <c:v>Durango</c:v>
                </c:pt>
                <c:pt idx="10">
                  <c:v>Colima</c:v>
                </c:pt>
                <c:pt idx="11">
                  <c:v>Campeche</c:v>
                </c:pt>
                <c:pt idx="12">
                  <c:v>Chiapas</c:v>
                </c:pt>
                <c:pt idx="13">
                  <c:v>Aguascalientes</c:v>
                </c:pt>
                <c:pt idx="14">
                  <c:v>Michoacán</c:v>
                </c:pt>
                <c:pt idx="15">
                  <c:v>Quintana Roo</c:v>
                </c:pt>
                <c:pt idx="16">
                  <c:v>San Luis Potosí</c:v>
                </c:pt>
                <c:pt idx="17">
                  <c:v>Hidalgo</c:v>
                </c:pt>
                <c:pt idx="18">
                  <c:v>Baja California Sur</c:v>
                </c:pt>
                <c:pt idx="19">
                  <c:v>Sonora</c:v>
                </c:pt>
                <c:pt idx="20">
                  <c:v>Nayarit</c:v>
                </c:pt>
                <c:pt idx="21">
                  <c:v>Yucatán</c:v>
                </c:pt>
                <c:pt idx="22">
                  <c:v>Coahuila</c:v>
                </c:pt>
                <c:pt idx="23">
                  <c:v>Sinaloa</c:v>
                </c:pt>
                <c:pt idx="24">
                  <c:v>Guanajuato</c:v>
                </c:pt>
                <c:pt idx="25">
                  <c:v>Tabasco</c:v>
                </c:pt>
                <c:pt idx="26">
                  <c:v>Chihuahua</c:v>
                </c:pt>
                <c:pt idx="27">
                  <c:v>Querétaro</c:v>
                </c:pt>
                <c:pt idx="28">
                  <c:v>Estado de México</c:v>
                </c:pt>
                <c:pt idx="29">
                  <c:v>Baja California</c:v>
                </c:pt>
                <c:pt idx="30">
                  <c:v>Jalisco</c:v>
                </c:pt>
                <c:pt idx="31">
                  <c:v>Nuevo León</c:v>
                </c:pt>
              </c:strCache>
            </c:strRef>
          </c:cat>
          <c:val>
            <c:numRef>
              <c:f>'F69'!$DE$7:$DE$38</c:f>
              <c:numCache>
                <c:formatCode>General</c:formatCode>
                <c:ptCount val="32"/>
                <c:pt idx="0">
                  <c:v>-67526</c:v>
                </c:pt>
                <c:pt idx="1">
                  <c:v>-1204</c:v>
                </c:pt>
                <c:pt idx="2">
                  <c:v>3162</c:v>
                </c:pt>
                <c:pt idx="3">
                  <c:v>6930</c:v>
                </c:pt>
                <c:pt idx="4">
                  <c:v>7488</c:v>
                </c:pt>
                <c:pt idx="5">
                  <c:v>8056</c:v>
                </c:pt>
                <c:pt idx="6">
                  <c:v>8486</c:v>
                </c:pt>
                <c:pt idx="7">
                  <c:v>11139</c:v>
                </c:pt>
                <c:pt idx="8">
                  <c:v>11375</c:v>
                </c:pt>
                <c:pt idx="9">
                  <c:v>12670</c:v>
                </c:pt>
                <c:pt idx="10">
                  <c:v>12898</c:v>
                </c:pt>
                <c:pt idx="11">
                  <c:v>13898</c:v>
                </c:pt>
                <c:pt idx="12">
                  <c:v>19026</c:v>
                </c:pt>
                <c:pt idx="13">
                  <c:v>24181</c:v>
                </c:pt>
                <c:pt idx="14">
                  <c:v>24441</c:v>
                </c:pt>
                <c:pt idx="15">
                  <c:v>24714</c:v>
                </c:pt>
                <c:pt idx="16">
                  <c:v>25627</c:v>
                </c:pt>
                <c:pt idx="17">
                  <c:v>26555</c:v>
                </c:pt>
                <c:pt idx="18">
                  <c:v>27534</c:v>
                </c:pt>
                <c:pt idx="19">
                  <c:v>37353</c:v>
                </c:pt>
                <c:pt idx="20">
                  <c:v>38906</c:v>
                </c:pt>
                <c:pt idx="21">
                  <c:v>43904</c:v>
                </c:pt>
                <c:pt idx="22">
                  <c:v>54425</c:v>
                </c:pt>
                <c:pt idx="23">
                  <c:v>55952</c:v>
                </c:pt>
                <c:pt idx="24">
                  <c:v>70428</c:v>
                </c:pt>
                <c:pt idx="25">
                  <c:v>75338</c:v>
                </c:pt>
                <c:pt idx="26">
                  <c:v>88090</c:v>
                </c:pt>
                <c:pt idx="27">
                  <c:v>91908</c:v>
                </c:pt>
                <c:pt idx="28">
                  <c:v>95115</c:v>
                </c:pt>
                <c:pt idx="29">
                  <c:v>147950</c:v>
                </c:pt>
                <c:pt idx="30">
                  <c:v>181166</c:v>
                </c:pt>
                <c:pt idx="31">
                  <c:v>182380</c:v>
                </c:pt>
              </c:numCache>
            </c:numRef>
          </c:val>
          <c:extLst>
            <c:ext xmlns:c16="http://schemas.microsoft.com/office/drawing/2014/chart" uri="{C3380CC4-5D6E-409C-BE32-E72D297353CC}">
              <c16:uniqueId val="{0000001A-EA7B-4352-B470-12F56A59C9F7}"/>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200000"/>
          <c:min val="-95000"/>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C2BE-452E-A6C7-46253A6ADEE9}"/>
              </c:ext>
            </c:extLst>
          </c:dPt>
          <c:dPt>
            <c:idx val="1"/>
            <c:invertIfNegative val="0"/>
            <c:bubble3D val="0"/>
            <c:spPr>
              <a:solidFill>
                <a:srgbClr val="606868"/>
              </a:solidFill>
              <a:ln>
                <a:noFill/>
              </a:ln>
              <a:effectLst/>
            </c:spPr>
            <c:extLst>
              <c:ext xmlns:c16="http://schemas.microsoft.com/office/drawing/2014/chart" uri="{C3380CC4-5D6E-409C-BE32-E72D297353CC}">
                <c16:uniqueId val="{00000003-C2BE-452E-A6C7-46253A6ADEE9}"/>
              </c:ext>
            </c:extLst>
          </c:dPt>
          <c:dPt>
            <c:idx val="3"/>
            <c:invertIfNegative val="0"/>
            <c:bubble3D val="0"/>
            <c:spPr>
              <a:solidFill>
                <a:srgbClr val="606868"/>
              </a:solidFill>
              <a:ln>
                <a:noFill/>
              </a:ln>
              <a:effectLst/>
            </c:spPr>
            <c:extLst>
              <c:ext xmlns:c16="http://schemas.microsoft.com/office/drawing/2014/chart" uri="{C3380CC4-5D6E-409C-BE32-E72D297353CC}">
                <c16:uniqueId val="{00000005-C2BE-452E-A6C7-46253A6ADEE9}"/>
              </c:ext>
            </c:extLst>
          </c:dPt>
          <c:dPt>
            <c:idx val="4"/>
            <c:invertIfNegative val="0"/>
            <c:bubble3D val="0"/>
            <c:spPr>
              <a:solidFill>
                <a:srgbClr val="606868"/>
              </a:solidFill>
              <a:ln>
                <a:noFill/>
              </a:ln>
              <a:effectLst/>
            </c:spPr>
            <c:extLst>
              <c:ext xmlns:c16="http://schemas.microsoft.com/office/drawing/2014/chart" uri="{C3380CC4-5D6E-409C-BE32-E72D297353CC}">
                <c16:uniqueId val="{00000007-C2BE-452E-A6C7-46253A6ADEE9}"/>
              </c:ext>
            </c:extLst>
          </c:dPt>
          <c:dPt>
            <c:idx val="6"/>
            <c:invertIfNegative val="0"/>
            <c:bubble3D val="0"/>
            <c:spPr>
              <a:solidFill>
                <a:srgbClr val="606868"/>
              </a:solidFill>
              <a:ln>
                <a:noFill/>
              </a:ln>
              <a:effectLst/>
            </c:spPr>
            <c:extLst>
              <c:ext xmlns:c16="http://schemas.microsoft.com/office/drawing/2014/chart" uri="{C3380CC4-5D6E-409C-BE32-E72D297353CC}">
                <c16:uniqueId val="{00000009-C2BE-452E-A6C7-46253A6ADEE9}"/>
              </c:ext>
            </c:extLst>
          </c:dPt>
          <c:dPt>
            <c:idx val="11"/>
            <c:invertIfNegative val="0"/>
            <c:bubble3D val="0"/>
            <c:spPr>
              <a:solidFill>
                <a:srgbClr val="606868"/>
              </a:solidFill>
              <a:ln>
                <a:noFill/>
              </a:ln>
              <a:effectLst/>
            </c:spPr>
            <c:extLst>
              <c:ext xmlns:c16="http://schemas.microsoft.com/office/drawing/2014/chart" uri="{C3380CC4-5D6E-409C-BE32-E72D297353CC}">
                <c16:uniqueId val="{0000000B-C2BE-452E-A6C7-46253A6ADEE9}"/>
              </c:ext>
            </c:extLst>
          </c:dPt>
          <c:dPt>
            <c:idx val="14"/>
            <c:invertIfNegative val="0"/>
            <c:bubble3D val="0"/>
            <c:spPr>
              <a:solidFill>
                <a:srgbClr val="606868"/>
              </a:solidFill>
              <a:ln>
                <a:noFill/>
              </a:ln>
              <a:effectLst/>
            </c:spPr>
            <c:extLst>
              <c:ext xmlns:c16="http://schemas.microsoft.com/office/drawing/2014/chart" uri="{C3380CC4-5D6E-409C-BE32-E72D297353CC}">
                <c16:uniqueId val="{0000000D-C2BE-452E-A6C7-46253A6ADEE9}"/>
              </c:ext>
            </c:extLst>
          </c:dPt>
          <c:dPt>
            <c:idx val="19"/>
            <c:invertIfNegative val="0"/>
            <c:bubble3D val="0"/>
            <c:spPr>
              <a:solidFill>
                <a:srgbClr val="606868"/>
              </a:solidFill>
              <a:ln>
                <a:noFill/>
              </a:ln>
              <a:effectLst/>
            </c:spPr>
            <c:extLst>
              <c:ext xmlns:c16="http://schemas.microsoft.com/office/drawing/2014/chart" uri="{C3380CC4-5D6E-409C-BE32-E72D297353CC}">
                <c16:uniqueId val="{0000000F-C2BE-452E-A6C7-46253A6ADEE9}"/>
              </c:ext>
            </c:extLst>
          </c:dPt>
          <c:dPt>
            <c:idx val="24"/>
            <c:invertIfNegative val="0"/>
            <c:bubble3D val="0"/>
            <c:spPr>
              <a:solidFill>
                <a:srgbClr val="606868"/>
              </a:solidFill>
              <a:ln>
                <a:noFill/>
              </a:ln>
              <a:effectLst/>
            </c:spPr>
            <c:extLst>
              <c:ext xmlns:c16="http://schemas.microsoft.com/office/drawing/2014/chart" uri="{C3380CC4-5D6E-409C-BE32-E72D297353CC}">
                <c16:uniqueId val="{00000011-C2BE-452E-A6C7-46253A6ADEE9}"/>
              </c:ext>
            </c:extLst>
          </c:dPt>
          <c:dPt>
            <c:idx val="25"/>
            <c:invertIfNegative val="0"/>
            <c:bubble3D val="0"/>
            <c:spPr>
              <a:solidFill>
                <a:srgbClr val="606868"/>
              </a:solidFill>
              <a:ln>
                <a:noFill/>
              </a:ln>
              <a:effectLst/>
            </c:spPr>
            <c:extLst>
              <c:ext xmlns:c16="http://schemas.microsoft.com/office/drawing/2014/chart" uri="{C3380CC4-5D6E-409C-BE32-E72D297353CC}">
                <c16:uniqueId val="{00000013-C2BE-452E-A6C7-46253A6ADEE9}"/>
              </c:ext>
            </c:extLst>
          </c:dPt>
          <c:dPt>
            <c:idx val="27"/>
            <c:invertIfNegative val="0"/>
            <c:bubble3D val="0"/>
            <c:spPr>
              <a:solidFill>
                <a:srgbClr val="606868"/>
              </a:solidFill>
              <a:ln>
                <a:noFill/>
              </a:ln>
              <a:effectLst/>
            </c:spPr>
            <c:extLst>
              <c:ext xmlns:c16="http://schemas.microsoft.com/office/drawing/2014/chart" uri="{C3380CC4-5D6E-409C-BE32-E72D297353CC}">
                <c16:uniqueId val="{00000015-C2BE-452E-A6C7-46253A6ADEE9}"/>
              </c:ext>
            </c:extLst>
          </c:dPt>
          <c:dPt>
            <c:idx val="29"/>
            <c:invertIfNegative val="0"/>
            <c:bubble3D val="0"/>
            <c:spPr>
              <a:solidFill>
                <a:srgbClr val="FFC000"/>
              </a:solidFill>
              <a:ln>
                <a:noFill/>
              </a:ln>
              <a:effectLst/>
            </c:spPr>
            <c:extLst>
              <c:ext xmlns:c16="http://schemas.microsoft.com/office/drawing/2014/chart" uri="{C3380CC4-5D6E-409C-BE32-E72D297353CC}">
                <c16:uniqueId val="{00000017-C2BE-452E-A6C7-46253A6ADEE9}"/>
              </c:ext>
            </c:extLst>
          </c:dPt>
          <c:dPt>
            <c:idx val="30"/>
            <c:invertIfNegative val="0"/>
            <c:bubble3D val="0"/>
            <c:spPr>
              <a:solidFill>
                <a:srgbClr val="606868"/>
              </a:solidFill>
              <a:ln>
                <a:noFill/>
              </a:ln>
              <a:effectLst/>
            </c:spPr>
            <c:extLst>
              <c:ext xmlns:c16="http://schemas.microsoft.com/office/drawing/2014/chart" uri="{C3380CC4-5D6E-409C-BE32-E72D297353CC}">
                <c16:uniqueId val="{00000019-C2BE-452E-A6C7-46253A6ADEE9}"/>
              </c:ext>
            </c:extLst>
          </c:dPt>
          <c:dPt>
            <c:idx val="31"/>
            <c:invertIfNegative val="0"/>
            <c:bubble3D val="0"/>
            <c:spPr>
              <a:solidFill>
                <a:srgbClr val="606868"/>
              </a:solidFill>
              <a:ln>
                <a:noFill/>
              </a:ln>
              <a:effectLst/>
            </c:spPr>
            <c:extLst>
              <c:ext xmlns:c16="http://schemas.microsoft.com/office/drawing/2014/chart" uri="{C3380CC4-5D6E-409C-BE32-E72D297353CC}">
                <c16:uniqueId val="{0000001B-C2BE-452E-A6C7-46253A6ADEE9}"/>
              </c:ext>
            </c:extLst>
          </c:dPt>
          <c:dLbls>
            <c:dLbl>
              <c:idx val="0"/>
              <c:layout>
                <c:manualLayout>
                  <c:x val="-7.25952674745001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2BE-452E-A6C7-46253A6ADEE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'F70'!$A$7:$A$38</c:f>
              <c:strCache>
                <c:ptCount val="32"/>
                <c:pt idx="0">
                  <c:v>Tamaulipas</c:v>
                </c:pt>
                <c:pt idx="1">
                  <c:v>Morelos</c:v>
                </c:pt>
                <c:pt idx="2">
                  <c:v>Zacatecas</c:v>
                </c:pt>
                <c:pt idx="3">
                  <c:v>Durango</c:v>
                </c:pt>
                <c:pt idx="4">
                  <c:v>Campeche</c:v>
                </c:pt>
                <c:pt idx="5">
                  <c:v>Colima</c:v>
                </c:pt>
                <c:pt idx="6">
                  <c:v>Guerrero</c:v>
                </c:pt>
                <c:pt idx="7">
                  <c:v>Tlaxcala</c:v>
                </c:pt>
                <c:pt idx="8">
                  <c:v>Chiapas</c:v>
                </c:pt>
                <c:pt idx="9">
                  <c:v>Aguascalientes</c:v>
                </c:pt>
                <c:pt idx="10">
                  <c:v>Oaxaca</c:v>
                </c:pt>
                <c:pt idx="11">
                  <c:v>Nayarit</c:v>
                </c:pt>
                <c:pt idx="12">
                  <c:v>Sonora</c:v>
                </c:pt>
                <c:pt idx="13">
                  <c:v>Veracruz</c:v>
                </c:pt>
                <c:pt idx="14">
                  <c:v>Hidalgo</c:v>
                </c:pt>
                <c:pt idx="15">
                  <c:v>San Luis Potosí</c:v>
                </c:pt>
                <c:pt idx="16">
                  <c:v>Michoacán</c:v>
                </c:pt>
                <c:pt idx="17">
                  <c:v>Baja California Sur</c:v>
                </c:pt>
                <c:pt idx="18">
                  <c:v>Yucatán</c:v>
                </c:pt>
                <c:pt idx="19">
                  <c:v>Puebla</c:v>
                </c:pt>
                <c:pt idx="20">
                  <c:v>Sinaloa</c:v>
                </c:pt>
                <c:pt idx="21">
                  <c:v>Tabasco</c:v>
                </c:pt>
                <c:pt idx="22">
                  <c:v>Chihuahua</c:v>
                </c:pt>
                <c:pt idx="23">
                  <c:v>Querétaro</c:v>
                </c:pt>
                <c:pt idx="24">
                  <c:v>Coahuila</c:v>
                </c:pt>
                <c:pt idx="25">
                  <c:v>Guanajuato</c:v>
                </c:pt>
                <c:pt idx="26">
                  <c:v>Quintana Roo</c:v>
                </c:pt>
                <c:pt idx="27">
                  <c:v>Baja California</c:v>
                </c:pt>
                <c:pt idx="28">
                  <c:v>Estado de México</c:v>
                </c:pt>
                <c:pt idx="29">
                  <c:v>Jalisco</c:v>
                </c:pt>
                <c:pt idx="30">
                  <c:v>Nuevo León</c:v>
                </c:pt>
                <c:pt idx="31">
                  <c:v>Ciudad de México</c:v>
                </c:pt>
              </c:strCache>
            </c:strRef>
          </c:cat>
          <c:val>
            <c:numRef>
              <c:f>'F70'!$D$7:$D$38</c:f>
              <c:numCache>
                <c:formatCode>#,##0</c:formatCode>
                <c:ptCount val="32"/>
                <c:pt idx="0">
                  <c:v>500</c:v>
                </c:pt>
                <c:pt idx="1">
                  <c:v>1773</c:v>
                </c:pt>
                <c:pt idx="2">
                  <c:v>1784</c:v>
                </c:pt>
                <c:pt idx="3">
                  <c:v>2162</c:v>
                </c:pt>
                <c:pt idx="4">
                  <c:v>6912</c:v>
                </c:pt>
                <c:pt idx="5">
                  <c:v>7051</c:v>
                </c:pt>
                <c:pt idx="6">
                  <c:v>7476</c:v>
                </c:pt>
                <c:pt idx="7">
                  <c:v>7814</c:v>
                </c:pt>
                <c:pt idx="8">
                  <c:v>8119</c:v>
                </c:pt>
                <c:pt idx="9">
                  <c:v>8501</c:v>
                </c:pt>
                <c:pt idx="10">
                  <c:v>8501</c:v>
                </c:pt>
                <c:pt idx="11">
                  <c:v>10653</c:v>
                </c:pt>
                <c:pt idx="12">
                  <c:v>11140</c:v>
                </c:pt>
                <c:pt idx="13">
                  <c:v>13052</c:v>
                </c:pt>
                <c:pt idx="14">
                  <c:v>13227</c:v>
                </c:pt>
                <c:pt idx="15">
                  <c:v>13545</c:v>
                </c:pt>
                <c:pt idx="16">
                  <c:v>14953</c:v>
                </c:pt>
                <c:pt idx="17">
                  <c:v>17787</c:v>
                </c:pt>
                <c:pt idx="18">
                  <c:v>20282</c:v>
                </c:pt>
                <c:pt idx="19">
                  <c:v>21565</c:v>
                </c:pt>
                <c:pt idx="20">
                  <c:v>21998</c:v>
                </c:pt>
                <c:pt idx="21">
                  <c:v>24018</c:v>
                </c:pt>
                <c:pt idx="22">
                  <c:v>26975</c:v>
                </c:pt>
                <c:pt idx="23">
                  <c:v>36076</c:v>
                </c:pt>
                <c:pt idx="24">
                  <c:v>36411</c:v>
                </c:pt>
                <c:pt idx="25">
                  <c:v>37456</c:v>
                </c:pt>
                <c:pt idx="26">
                  <c:v>38057</c:v>
                </c:pt>
                <c:pt idx="27">
                  <c:v>40065</c:v>
                </c:pt>
                <c:pt idx="28">
                  <c:v>76492</c:v>
                </c:pt>
                <c:pt idx="29">
                  <c:v>88487</c:v>
                </c:pt>
                <c:pt idx="30">
                  <c:v>90938</c:v>
                </c:pt>
                <c:pt idx="31">
                  <c:v>95179</c:v>
                </c:pt>
              </c:numCache>
            </c:numRef>
          </c:val>
          <c:extLst>
            <c:ext xmlns:c16="http://schemas.microsoft.com/office/drawing/2014/chart" uri="{C3380CC4-5D6E-409C-BE32-E72D297353CC}">
              <c16:uniqueId val="{0000001C-C2BE-452E-A6C7-46253A6ADEE9}"/>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98179"/>
          <c:min val="-500"/>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5"/>
            <c:invertIfNegative val="0"/>
            <c:bubble3D val="0"/>
            <c:extLst>
              <c:ext xmlns:c16="http://schemas.microsoft.com/office/drawing/2014/chart" uri="{C3380CC4-5D6E-409C-BE32-E72D297353CC}">
                <c16:uniqueId val="{00000000-0A1B-4930-B8F7-8CBD0ECC438F}"/>
              </c:ext>
            </c:extLst>
          </c:dPt>
          <c:dPt>
            <c:idx val="6"/>
            <c:invertIfNegative val="0"/>
            <c:bubble3D val="0"/>
            <c:extLst>
              <c:ext xmlns:c16="http://schemas.microsoft.com/office/drawing/2014/chart" uri="{C3380CC4-5D6E-409C-BE32-E72D297353CC}">
                <c16:uniqueId val="{00000001-0A1B-4930-B8F7-8CBD0ECC438F}"/>
              </c:ext>
            </c:extLst>
          </c:dPt>
          <c:dPt>
            <c:idx val="8"/>
            <c:invertIfNegative val="0"/>
            <c:bubble3D val="0"/>
            <c:extLst>
              <c:ext xmlns:c16="http://schemas.microsoft.com/office/drawing/2014/chart" uri="{C3380CC4-5D6E-409C-BE32-E72D297353CC}">
                <c16:uniqueId val="{00000002-0A1B-4930-B8F7-8CBD0ECC438F}"/>
              </c:ext>
            </c:extLst>
          </c:dPt>
          <c:dPt>
            <c:idx val="9"/>
            <c:invertIfNegative val="0"/>
            <c:bubble3D val="0"/>
            <c:extLst>
              <c:ext xmlns:c16="http://schemas.microsoft.com/office/drawing/2014/chart" uri="{C3380CC4-5D6E-409C-BE32-E72D297353CC}">
                <c16:uniqueId val="{00000003-0A1B-4930-B8F7-8CBD0ECC438F}"/>
              </c:ext>
            </c:extLst>
          </c:dPt>
          <c:dPt>
            <c:idx val="13"/>
            <c:invertIfNegative val="0"/>
            <c:bubble3D val="0"/>
            <c:extLst>
              <c:ext xmlns:c16="http://schemas.microsoft.com/office/drawing/2014/chart" uri="{C3380CC4-5D6E-409C-BE32-E72D297353CC}">
                <c16:uniqueId val="{00000004-0A1B-4930-B8F7-8CBD0ECC438F}"/>
              </c:ext>
            </c:extLst>
          </c:dPt>
          <c:dPt>
            <c:idx val="14"/>
            <c:invertIfNegative val="0"/>
            <c:bubble3D val="0"/>
            <c:extLst>
              <c:ext xmlns:c16="http://schemas.microsoft.com/office/drawing/2014/chart" uri="{C3380CC4-5D6E-409C-BE32-E72D297353CC}">
                <c16:uniqueId val="{00000005-0A1B-4930-B8F7-8CBD0ECC438F}"/>
              </c:ext>
            </c:extLst>
          </c:dPt>
          <c:dPt>
            <c:idx val="15"/>
            <c:invertIfNegative val="0"/>
            <c:bubble3D val="0"/>
            <c:spPr>
              <a:solidFill>
                <a:srgbClr val="E46C0A"/>
              </a:solidFill>
              <a:ln>
                <a:noFill/>
              </a:ln>
              <a:effectLst/>
            </c:spPr>
            <c:extLst>
              <c:ext xmlns:c16="http://schemas.microsoft.com/office/drawing/2014/chart" uri="{C3380CC4-5D6E-409C-BE32-E72D297353CC}">
                <c16:uniqueId val="{00000007-0A1B-4930-B8F7-8CBD0ECC438F}"/>
              </c:ext>
            </c:extLst>
          </c:dPt>
          <c:dPt>
            <c:idx val="16"/>
            <c:invertIfNegative val="0"/>
            <c:bubble3D val="0"/>
            <c:extLst>
              <c:ext xmlns:c16="http://schemas.microsoft.com/office/drawing/2014/chart" uri="{C3380CC4-5D6E-409C-BE32-E72D297353CC}">
                <c16:uniqueId val="{00000008-0A1B-4930-B8F7-8CBD0ECC438F}"/>
              </c:ext>
            </c:extLst>
          </c:dPt>
          <c:dPt>
            <c:idx val="17"/>
            <c:invertIfNegative val="0"/>
            <c:bubble3D val="0"/>
            <c:extLst>
              <c:ext xmlns:c16="http://schemas.microsoft.com/office/drawing/2014/chart" uri="{C3380CC4-5D6E-409C-BE32-E72D297353CC}">
                <c16:uniqueId val="{00000009-0A1B-4930-B8F7-8CBD0ECC438F}"/>
              </c:ext>
            </c:extLst>
          </c:dPt>
          <c:dPt>
            <c:idx val="19"/>
            <c:invertIfNegative val="0"/>
            <c:bubble3D val="0"/>
            <c:extLst>
              <c:ext xmlns:c16="http://schemas.microsoft.com/office/drawing/2014/chart" uri="{C3380CC4-5D6E-409C-BE32-E72D297353CC}">
                <c16:uniqueId val="{0000000A-0A1B-4930-B8F7-8CBD0ECC438F}"/>
              </c:ext>
            </c:extLst>
          </c:dPt>
          <c:dPt>
            <c:idx val="20"/>
            <c:invertIfNegative val="0"/>
            <c:bubble3D val="0"/>
            <c:spPr>
              <a:solidFill>
                <a:srgbClr val="FFC000"/>
              </a:solidFill>
              <a:ln>
                <a:noFill/>
              </a:ln>
              <a:effectLst/>
            </c:spPr>
            <c:extLst>
              <c:ext xmlns:c16="http://schemas.microsoft.com/office/drawing/2014/chart" uri="{C3380CC4-5D6E-409C-BE32-E72D297353CC}">
                <c16:uniqueId val="{0000000C-0A1B-4930-B8F7-8CBD0ECC438F}"/>
              </c:ext>
            </c:extLst>
          </c:dPt>
          <c:dPt>
            <c:idx val="21"/>
            <c:invertIfNegative val="0"/>
            <c:bubble3D val="0"/>
            <c:extLst>
              <c:ext xmlns:c16="http://schemas.microsoft.com/office/drawing/2014/chart" uri="{C3380CC4-5D6E-409C-BE32-E72D297353CC}">
                <c16:uniqueId val="{0000000D-0A1B-4930-B8F7-8CBD0ECC438F}"/>
              </c:ext>
            </c:extLst>
          </c:dPt>
          <c:dPt>
            <c:idx val="22"/>
            <c:invertIfNegative val="0"/>
            <c:bubble3D val="0"/>
            <c:extLst>
              <c:ext xmlns:c16="http://schemas.microsoft.com/office/drawing/2014/chart" uri="{C3380CC4-5D6E-409C-BE32-E72D297353CC}">
                <c16:uniqueId val="{0000000E-0A1B-4930-B8F7-8CBD0ECC438F}"/>
              </c:ext>
            </c:extLst>
          </c:dPt>
          <c:dPt>
            <c:idx val="23"/>
            <c:invertIfNegative val="0"/>
            <c:bubble3D val="0"/>
            <c:extLst>
              <c:ext xmlns:c16="http://schemas.microsoft.com/office/drawing/2014/chart" uri="{C3380CC4-5D6E-409C-BE32-E72D297353CC}">
                <c16:uniqueId val="{0000000F-0A1B-4930-B8F7-8CBD0ECC438F}"/>
              </c:ext>
            </c:extLst>
          </c:dPt>
          <c:dPt>
            <c:idx val="24"/>
            <c:invertIfNegative val="0"/>
            <c:bubble3D val="0"/>
            <c:extLst>
              <c:ext xmlns:c16="http://schemas.microsoft.com/office/drawing/2014/chart" uri="{C3380CC4-5D6E-409C-BE32-E72D297353CC}">
                <c16:uniqueId val="{00000010-0A1B-4930-B8F7-8CBD0ECC438F}"/>
              </c:ext>
            </c:extLst>
          </c:dPt>
          <c:dPt>
            <c:idx val="26"/>
            <c:invertIfNegative val="0"/>
            <c:bubble3D val="0"/>
            <c:extLst>
              <c:ext xmlns:c16="http://schemas.microsoft.com/office/drawing/2014/chart" uri="{C3380CC4-5D6E-409C-BE32-E72D297353CC}">
                <c16:uniqueId val="{00000011-0A1B-4930-B8F7-8CBD0ECC438F}"/>
              </c:ext>
            </c:extLst>
          </c:dPt>
          <c:dPt>
            <c:idx val="32"/>
            <c:invertIfNegative val="0"/>
            <c:bubble3D val="0"/>
            <c:extLst>
              <c:ext xmlns:c16="http://schemas.microsoft.com/office/drawing/2014/chart" uri="{C3380CC4-5D6E-409C-BE32-E72D297353CC}">
                <c16:uniqueId val="{00000012-0A1B-4930-B8F7-8CBD0ECC438F}"/>
              </c:ext>
            </c:extLst>
          </c:dPt>
          <c:dLbls>
            <c:dLbl>
              <c:idx val="0"/>
              <c:layout>
                <c:manualLayout>
                  <c:x val="-2.16566049319553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A1B-4930-B8F7-8CBD0ECC438F}"/>
                </c:ext>
              </c:extLst>
            </c:dLbl>
            <c:dLbl>
              <c:idx val="23"/>
              <c:layout>
                <c:manualLayout>
                  <c:x val="-1.394869285974738E-3"/>
                  <c:y val="2.19809001816031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A1B-4930-B8F7-8CBD0ECC438F}"/>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'F71'!$A$7:$A$39</c:f>
              <c:strCache>
                <c:ptCount val="33"/>
                <c:pt idx="0">
                  <c:v>Tamaulipas</c:v>
                </c:pt>
                <c:pt idx="1">
                  <c:v>Morelos</c:v>
                </c:pt>
                <c:pt idx="2">
                  <c:v>Durango</c:v>
                </c:pt>
                <c:pt idx="3">
                  <c:v>Zacatecas</c:v>
                </c:pt>
                <c:pt idx="4">
                  <c:v>Veracruz</c:v>
                </c:pt>
                <c:pt idx="5">
                  <c:v>Sonora</c:v>
                </c:pt>
                <c:pt idx="6">
                  <c:v>Aguascalientes</c:v>
                </c:pt>
                <c:pt idx="7">
                  <c:v>Chihuahua</c:v>
                </c:pt>
                <c:pt idx="8">
                  <c:v>Ciudad de México</c:v>
                </c:pt>
                <c:pt idx="9">
                  <c:v>San Luis Potosí</c:v>
                </c:pt>
                <c:pt idx="10">
                  <c:v>Michoacán</c:v>
                </c:pt>
                <c:pt idx="11">
                  <c:v>Chiapas</c:v>
                </c:pt>
                <c:pt idx="12">
                  <c:v>Puebla</c:v>
                </c:pt>
                <c:pt idx="13">
                  <c:v>Guanajuato</c:v>
                </c:pt>
                <c:pt idx="14">
                  <c:v>Sinaloa</c:v>
                </c:pt>
                <c:pt idx="15">
                  <c:v>Nacional</c:v>
                </c:pt>
                <c:pt idx="16">
                  <c:v>Baja California</c:v>
                </c:pt>
                <c:pt idx="17">
                  <c:v>Oaxaca</c:v>
                </c:pt>
                <c:pt idx="18">
                  <c:v>Coahuila</c:v>
                </c:pt>
                <c:pt idx="19">
                  <c:v>Estado de México</c:v>
                </c:pt>
                <c:pt idx="20">
                  <c:v>Jalisco</c:v>
                </c:pt>
                <c:pt idx="21">
                  <c:v>Colima</c:v>
                </c:pt>
                <c:pt idx="22">
                  <c:v>Guerrero</c:v>
                </c:pt>
                <c:pt idx="23">
                  <c:v>Yucatán</c:v>
                </c:pt>
                <c:pt idx="24">
                  <c:v>Campeche</c:v>
                </c:pt>
                <c:pt idx="25">
                  <c:v>Nuevo León</c:v>
                </c:pt>
                <c:pt idx="26">
                  <c:v>Hidalgo</c:v>
                </c:pt>
                <c:pt idx="27">
                  <c:v>Querétaro</c:v>
                </c:pt>
                <c:pt idx="28">
                  <c:v>Nayarit</c:v>
                </c:pt>
                <c:pt idx="29">
                  <c:v>Tlaxcala</c:v>
                </c:pt>
                <c:pt idx="30">
                  <c:v>Quintana Roo</c:v>
                </c:pt>
                <c:pt idx="31">
                  <c:v>Baja California Sur</c:v>
                </c:pt>
                <c:pt idx="32">
                  <c:v>Tabasco</c:v>
                </c:pt>
              </c:strCache>
            </c:strRef>
          </c:cat>
          <c:val>
            <c:numRef>
              <c:f>'F71'!$E$7:$E$39</c:f>
              <c:numCache>
                <c:formatCode>0.00%</c:formatCode>
                <c:ptCount val="33"/>
                <c:pt idx="0">
                  <c:v>7.0290369516468054E-4</c:v>
                </c:pt>
                <c:pt idx="1">
                  <c:v>8.2527299639727492E-3</c:v>
                </c:pt>
                <c:pt idx="2">
                  <c:v>8.3583982185244654E-3</c:v>
                </c:pt>
                <c:pt idx="3">
                  <c:v>9.0988376540912519E-3</c:v>
                </c:pt>
                <c:pt idx="4">
                  <c:v>1.774208457259685E-2</c:v>
                </c:pt>
                <c:pt idx="5">
                  <c:v>1.7888944022378839E-2</c:v>
                </c:pt>
                <c:pt idx="6">
                  <c:v>2.4875126921377611E-2</c:v>
                </c:pt>
                <c:pt idx="7">
                  <c:v>2.8111403485918229E-2</c:v>
                </c:pt>
                <c:pt idx="8">
                  <c:v>2.8614454209176854E-2</c:v>
                </c:pt>
                <c:pt idx="9">
                  <c:v>2.9524469671209141E-2</c:v>
                </c:pt>
                <c:pt idx="10">
                  <c:v>3.2074836279550656E-2</c:v>
                </c:pt>
                <c:pt idx="11">
                  <c:v>3.4141992674547206E-2</c:v>
                </c:pt>
                <c:pt idx="12">
                  <c:v>3.4995277706555639E-2</c:v>
                </c:pt>
                <c:pt idx="13">
                  <c:v>3.617280588406846E-2</c:v>
                </c:pt>
                <c:pt idx="14">
                  <c:v>3.7050885596674465E-2</c:v>
                </c:pt>
                <c:pt idx="15">
                  <c:v>3.8500586968695183E-2</c:v>
                </c:pt>
                <c:pt idx="16">
                  <c:v>3.8709546519087645E-2</c:v>
                </c:pt>
                <c:pt idx="17">
                  <c:v>3.9948683728230572E-2</c:v>
                </c:pt>
                <c:pt idx="18">
                  <c:v>4.470349907918969E-2</c:v>
                </c:pt>
                <c:pt idx="19">
                  <c:v>4.5557473338645904E-2</c:v>
                </c:pt>
                <c:pt idx="20">
                  <c:v>4.6949804081784174E-2</c:v>
                </c:pt>
                <c:pt idx="21">
                  <c:v>4.9347722628146018E-2</c:v>
                </c:pt>
                <c:pt idx="22">
                  <c:v>4.9559821807382276E-2</c:v>
                </c:pt>
                <c:pt idx="23">
                  <c:v>5.0511289205895427E-2</c:v>
                </c:pt>
                <c:pt idx="24">
                  <c:v>5.1864635701958539E-2</c:v>
                </c:pt>
                <c:pt idx="25">
                  <c:v>5.2403140800090453E-2</c:v>
                </c:pt>
                <c:pt idx="26">
                  <c:v>5.2925571289668127E-2</c:v>
                </c:pt>
                <c:pt idx="27">
                  <c:v>5.5768110027469842E-2</c:v>
                </c:pt>
                <c:pt idx="28">
                  <c:v>6.3215423780107916E-2</c:v>
                </c:pt>
                <c:pt idx="29">
                  <c:v>7.3754554206860057E-2</c:v>
                </c:pt>
                <c:pt idx="30">
                  <c:v>8.3839102590933745E-2</c:v>
                </c:pt>
                <c:pt idx="31">
                  <c:v>8.8445014619010776E-2</c:v>
                </c:pt>
                <c:pt idx="32">
                  <c:v>0.10915486556745257</c:v>
                </c:pt>
              </c:numCache>
            </c:numRef>
          </c:val>
          <c:extLst>
            <c:ext xmlns:c16="http://schemas.microsoft.com/office/drawing/2014/chart" uri="{C3380CC4-5D6E-409C-BE32-E72D297353CC}">
              <c16:uniqueId val="{00000014-0A1B-4930-B8F7-8CBD0ECC438F}"/>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0.12915486556745256"/>
          <c:min val="-1.929709630483532E-2"/>
        </c:scaling>
        <c:delete val="0"/>
        <c:axPos val="b"/>
        <c:numFmt formatCode="0.00%" sourceLinked="1"/>
        <c:majorTickMark val="out"/>
        <c:minorTickMark val="none"/>
        <c:tickLblPos val="nextTo"/>
        <c:spPr>
          <a:ln>
            <a:noFill/>
          </a:ln>
        </c:spPr>
        <c:txPr>
          <a:bodyPr/>
          <a:lstStyle/>
          <a:p>
            <a:pPr>
              <a:defRPr>
                <a:solidFill>
                  <a:schemeClr val="bg1"/>
                </a:solid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606868"/>
            </a:solidFill>
            <a:ln>
              <a:noFill/>
            </a:ln>
            <a:effectLst/>
          </c:spPr>
          <c:invertIfNegative val="0"/>
          <c:dPt>
            <c:idx val="20"/>
            <c:invertIfNegative val="0"/>
            <c:bubble3D val="0"/>
            <c:spPr>
              <a:solidFill>
                <a:srgbClr val="606868"/>
              </a:solidFill>
              <a:ln>
                <a:noFill/>
              </a:ln>
              <a:effectLst/>
            </c:spPr>
            <c:extLst>
              <c:ext xmlns:c16="http://schemas.microsoft.com/office/drawing/2014/chart" uri="{C3380CC4-5D6E-409C-BE32-E72D297353CC}">
                <c16:uniqueId val="{00000001-178C-4D4F-877E-592AD9D5CC93}"/>
              </c:ext>
            </c:extLst>
          </c:dPt>
          <c:dPt>
            <c:idx val="21"/>
            <c:invertIfNegative val="0"/>
            <c:bubble3D val="0"/>
            <c:spPr>
              <a:solidFill>
                <a:srgbClr val="606868"/>
              </a:solidFill>
              <a:ln>
                <a:noFill/>
              </a:ln>
              <a:effectLst/>
            </c:spPr>
            <c:extLst xmlns:c15="http://schemas.microsoft.com/office/drawing/2012/chart">
              <c:ext xmlns:c16="http://schemas.microsoft.com/office/drawing/2014/chart" uri="{C3380CC4-5D6E-409C-BE32-E72D297353CC}">
                <c16:uniqueId val="{00000003-178C-4D4F-877E-592AD9D5CC93}"/>
              </c:ext>
            </c:extLst>
          </c:dPt>
          <c:dPt>
            <c:idx val="22"/>
            <c:invertIfNegative val="0"/>
            <c:bubble3D val="0"/>
            <c:spPr>
              <a:solidFill>
                <a:srgbClr val="FFC000"/>
              </a:solidFill>
              <a:ln>
                <a:noFill/>
              </a:ln>
              <a:effectLst/>
            </c:spPr>
            <c:extLst>
              <c:ext xmlns:c16="http://schemas.microsoft.com/office/drawing/2014/chart" uri="{C3380CC4-5D6E-409C-BE32-E72D297353CC}">
                <c16:uniqueId val="{00000005-178C-4D4F-877E-592AD9D5CC93}"/>
              </c:ext>
            </c:extLst>
          </c:dPt>
          <c:dPt>
            <c:idx val="23"/>
            <c:invertIfNegative val="0"/>
            <c:bubble3D val="0"/>
            <c:spPr>
              <a:solidFill>
                <a:srgbClr val="FFC000"/>
              </a:solidFill>
              <a:ln>
                <a:noFill/>
              </a:ln>
              <a:effectLst/>
            </c:spPr>
            <c:extLst>
              <c:ext xmlns:c16="http://schemas.microsoft.com/office/drawing/2014/chart" uri="{C3380CC4-5D6E-409C-BE32-E72D297353CC}">
                <c16:uniqueId val="{00000007-178C-4D4F-877E-592AD9D5CC93}"/>
              </c:ext>
            </c:extLst>
          </c:dPt>
          <c:dLbls>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78C-4D4F-877E-592AD9D5CC93}"/>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78C-4D4F-877E-592AD9D5CC93}"/>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8C-4D4F-877E-592AD9D5CC93}"/>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78C-4D4F-877E-592AD9D5CC93}"/>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78C-4D4F-877E-592AD9D5CC9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'F72'!$A$7:$A$30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'F72'!$D$7:$D$30</c:f>
              <c:numCache>
                <c:formatCode>#,##0</c:formatCode>
                <c:ptCount val="24"/>
                <c:pt idx="0">
                  <c:v>13282</c:v>
                </c:pt>
                <c:pt idx="1">
                  <c:v>-12642</c:v>
                </c:pt>
                <c:pt idx="2">
                  <c:v>13529</c:v>
                </c:pt>
                <c:pt idx="3">
                  <c:v>4989</c:v>
                </c:pt>
                <c:pt idx="4">
                  <c:v>16748</c:v>
                </c:pt>
                <c:pt idx="5">
                  <c:v>11713</c:v>
                </c:pt>
                <c:pt idx="6">
                  <c:v>20741</c:v>
                </c:pt>
                <c:pt idx="7">
                  <c:v>28499</c:v>
                </c:pt>
                <c:pt idx="8">
                  <c:v>24360</c:v>
                </c:pt>
                <c:pt idx="9">
                  <c:v>-10643</c:v>
                </c:pt>
                <c:pt idx="10">
                  <c:v>24181</c:v>
                </c:pt>
                <c:pt idx="11">
                  <c:v>20558</c:v>
                </c:pt>
                <c:pt idx="12">
                  <c:v>17697</c:v>
                </c:pt>
                <c:pt idx="13">
                  <c:v>24830</c:v>
                </c:pt>
                <c:pt idx="14">
                  <c:v>18367</c:v>
                </c:pt>
                <c:pt idx="15">
                  <c:v>33520</c:v>
                </c:pt>
                <c:pt idx="16">
                  <c:v>34402</c:v>
                </c:pt>
                <c:pt idx="17">
                  <c:v>38226</c:v>
                </c:pt>
                <c:pt idx="18">
                  <c:v>31144</c:v>
                </c:pt>
                <c:pt idx="19">
                  <c:v>37713</c:v>
                </c:pt>
                <c:pt idx="20">
                  <c:v>-18904</c:v>
                </c:pt>
                <c:pt idx="21">
                  <c:v>30517</c:v>
                </c:pt>
                <c:pt idx="22">
                  <c:v>34716</c:v>
                </c:pt>
                <c:pt idx="23">
                  <c:v>40240</c:v>
                </c:pt>
              </c:numCache>
            </c:numRef>
          </c:val>
          <c:extLst xmlns:c15="http://schemas.microsoft.com/office/drawing/2012/chart">
            <c:ext xmlns:c16="http://schemas.microsoft.com/office/drawing/2014/chart" uri="{C3380CC4-5D6E-409C-BE32-E72D297353CC}">
              <c16:uniqueId val="{0000000A-178C-4D4F-877E-592AD9D5CC93}"/>
            </c:ext>
          </c:extLst>
        </c:ser>
        <c:dLbls>
          <c:showLegendKey val="0"/>
          <c:showVal val="0"/>
          <c:showCatName val="0"/>
          <c:showSerName val="0"/>
          <c:showPercent val="0"/>
          <c:showBubbleSize val="0"/>
        </c:dLbls>
        <c:gapWidth val="100"/>
        <c:overlap val="-27"/>
        <c:axId val="1044753784"/>
        <c:axId val="1044754440"/>
        <c:extLst/>
      </c:barChart>
      <c:catAx>
        <c:axId val="1044753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Algn val="ctr"/>
        <c:lblOffset val="100"/>
        <c:noMultiLvlLbl val="0"/>
      </c:catAx>
      <c:valAx>
        <c:axId val="1044754440"/>
        <c:scaling>
          <c:orientation val="minMax"/>
          <c:max val="45240"/>
          <c:min val="-23904"/>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w="25400">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3AB9-4DE3-A2F5-15DCB62670E9}"/>
              </c:ext>
            </c:extLst>
          </c:dPt>
          <c:dPt>
            <c:idx val="1"/>
            <c:invertIfNegative val="0"/>
            <c:bubble3D val="0"/>
            <c:spPr>
              <a:solidFill>
                <a:srgbClr val="606868"/>
              </a:solidFill>
              <a:ln>
                <a:noFill/>
              </a:ln>
              <a:effectLst/>
            </c:spPr>
            <c:extLst>
              <c:ext xmlns:c16="http://schemas.microsoft.com/office/drawing/2014/chart" uri="{C3380CC4-5D6E-409C-BE32-E72D297353CC}">
                <c16:uniqueId val="{00000003-3AB9-4DE3-A2F5-15DCB62670E9}"/>
              </c:ext>
            </c:extLst>
          </c:dPt>
          <c:dPt>
            <c:idx val="3"/>
            <c:invertIfNegative val="0"/>
            <c:bubble3D val="0"/>
            <c:spPr>
              <a:solidFill>
                <a:srgbClr val="606868"/>
              </a:solidFill>
              <a:ln>
                <a:noFill/>
              </a:ln>
              <a:effectLst/>
            </c:spPr>
            <c:extLst>
              <c:ext xmlns:c16="http://schemas.microsoft.com/office/drawing/2014/chart" uri="{C3380CC4-5D6E-409C-BE32-E72D297353CC}">
                <c16:uniqueId val="{00000005-3AB9-4DE3-A2F5-15DCB62670E9}"/>
              </c:ext>
            </c:extLst>
          </c:dPt>
          <c:dPt>
            <c:idx val="4"/>
            <c:invertIfNegative val="0"/>
            <c:bubble3D val="0"/>
            <c:spPr>
              <a:solidFill>
                <a:srgbClr val="606868"/>
              </a:solidFill>
              <a:ln>
                <a:noFill/>
              </a:ln>
              <a:effectLst/>
            </c:spPr>
            <c:extLst>
              <c:ext xmlns:c16="http://schemas.microsoft.com/office/drawing/2014/chart" uri="{C3380CC4-5D6E-409C-BE32-E72D297353CC}">
                <c16:uniqueId val="{00000007-3AB9-4DE3-A2F5-15DCB62670E9}"/>
              </c:ext>
            </c:extLst>
          </c:dPt>
          <c:dPt>
            <c:idx val="6"/>
            <c:invertIfNegative val="0"/>
            <c:bubble3D val="0"/>
            <c:spPr>
              <a:solidFill>
                <a:srgbClr val="606868"/>
              </a:solidFill>
              <a:ln>
                <a:noFill/>
              </a:ln>
              <a:effectLst/>
            </c:spPr>
            <c:extLst>
              <c:ext xmlns:c16="http://schemas.microsoft.com/office/drawing/2014/chart" uri="{C3380CC4-5D6E-409C-BE32-E72D297353CC}">
                <c16:uniqueId val="{00000009-3AB9-4DE3-A2F5-15DCB62670E9}"/>
              </c:ext>
            </c:extLst>
          </c:dPt>
          <c:dPt>
            <c:idx val="11"/>
            <c:invertIfNegative val="0"/>
            <c:bubble3D val="0"/>
            <c:spPr>
              <a:solidFill>
                <a:srgbClr val="606868"/>
              </a:solidFill>
              <a:ln>
                <a:noFill/>
              </a:ln>
              <a:effectLst/>
            </c:spPr>
            <c:extLst>
              <c:ext xmlns:c16="http://schemas.microsoft.com/office/drawing/2014/chart" uri="{C3380CC4-5D6E-409C-BE32-E72D297353CC}">
                <c16:uniqueId val="{0000000B-3AB9-4DE3-A2F5-15DCB62670E9}"/>
              </c:ext>
            </c:extLst>
          </c:dPt>
          <c:dPt>
            <c:idx val="14"/>
            <c:invertIfNegative val="0"/>
            <c:bubble3D val="0"/>
            <c:spPr>
              <a:solidFill>
                <a:srgbClr val="606868"/>
              </a:solidFill>
              <a:ln>
                <a:noFill/>
              </a:ln>
              <a:effectLst/>
            </c:spPr>
            <c:extLst>
              <c:ext xmlns:c16="http://schemas.microsoft.com/office/drawing/2014/chart" uri="{C3380CC4-5D6E-409C-BE32-E72D297353CC}">
                <c16:uniqueId val="{0000000D-3AB9-4DE3-A2F5-15DCB62670E9}"/>
              </c:ext>
            </c:extLst>
          </c:dPt>
          <c:dPt>
            <c:idx val="19"/>
            <c:invertIfNegative val="0"/>
            <c:bubble3D val="0"/>
            <c:spPr>
              <a:solidFill>
                <a:srgbClr val="606868"/>
              </a:solidFill>
              <a:ln>
                <a:noFill/>
              </a:ln>
              <a:effectLst/>
            </c:spPr>
            <c:extLst>
              <c:ext xmlns:c16="http://schemas.microsoft.com/office/drawing/2014/chart" uri="{C3380CC4-5D6E-409C-BE32-E72D297353CC}">
                <c16:uniqueId val="{0000000F-3AB9-4DE3-A2F5-15DCB62670E9}"/>
              </c:ext>
            </c:extLst>
          </c:dPt>
          <c:dPt>
            <c:idx val="24"/>
            <c:invertIfNegative val="0"/>
            <c:bubble3D val="0"/>
            <c:spPr>
              <a:solidFill>
                <a:srgbClr val="606868"/>
              </a:solidFill>
              <a:ln>
                <a:noFill/>
              </a:ln>
              <a:effectLst/>
            </c:spPr>
            <c:extLst>
              <c:ext xmlns:c16="http://schemas.microsoft.com/office/drawing/2014/chart" uri="{C3380CC4-5D6E-409C-BE32-E72D297353CC}">
                <c16:uniqueId val="{00000011-3AB9-4DE3-A2F5-15DCB62670E9}"/>
              </c:ext>
            </c:extLst>
          </c:dPt>
          <c:dPt>
            <c:idx val="25"/>
            <c:invertIfNegative val="0"/>
            <c:bubble3D val="0"/>
            <c:spPr>
              <a:solidFill>
                <a:srgbClr val="606868"/>
              </a:solidFill>
              <a:ln>
                <a:noFill/>
              </a:ln>
              <a:effectLst/>
            </c:spPr>
            <c:extLst>
              <c:ext xmlns:c16="http://schemas.microsoft.com/office/drawing/2014/chart" uri="{C3380CC4-5D6E-409C-BE32-E72D297353CC}">
                <c16:uniqueId val="{00000013-3AB9-4DE3-A2F5-15DCB62670E9}"/>
              </c:ext>
            </c:extLst>
          </c:dPt>
          <c:dPt>
            <c:idx val="27"/>
            <c:invertIfNegative val="0"/>
            <c:bubble3D val="0"/>
            <c:spPr>
              <a:solidFill>
                <a:srgbClr val="606868"/>
              </a:solidFill>
              <a:ln>
                <a:noFill/>
              </a:ln>
              <a:effectLst/>
            </c:spPr>
            <c:extLst>
              <c:ext xmlns:c16="http://schemas.microsoft.com/office/drawing/2014/chart" uri="{C3380CC4-5D6E-409C-BE32-E72D297353CC}">
                <c16:uniqueId val="{00000015-3AB9-4DE3-A2F5-15DCB62670E9}"/>
              </c:ext>
            </c:extLst>
          </c:dPt>
          <c:dPt>
            <c:idx val="30"/>
            <c:invertIfNegative val="0"/>
            <c:bubble3D val="0"/>
            <c:spPr>
              <a:solidFill>
                <a:srgbClr val="FFC000"/>
              </a:solidFill>
              <a:ln>
                <a:noFill/>
              </a:ln>
              <a:effectLst/>
            </c:spPr>
            <c:extLst>
              <c:ext xmlns:c16="http://schemas.microsoft.com/office/drawing/2014/chart" uri="{C3380CC4-5D6E-409C-BE32-E72D297353CC}">
                <c16:uniqueId val="{00000017-3AB9-4DE3-A2F5-15DCB62670E9}"/>
              </c:ext>
            </c:extLst>
          </c:dPt>
          <c:dPt>
            <c:idx val="31"/>
            <c:invertIfNegative val="0"/>
            <c:bubble3D val="0"/>
            <c:spPr>
              <a:solidFill>
                <a:srgbClr val="606868"/>
              </a:solidFill>
              <a:ln>
                <a:noFill/>
              </a:ln>
              <a:effectLst/>
            </c:spPr>
            <c:extLst>
              <c:ext xmlns:c16="http://schemas.microsoft.com/office/drawing/2014/chart" uri="{C3380CC4-5D6E-409C-BE32-E72D297353CC}">
                <c16:uniqueId val="{00000019-3AB9-4DE3-A2F5-15DCB62670E9}"/>
              </c:ext>
            </c:extLst>
          </c:dPt>
          <c:dLbls>
            <c:dLbl>
              <c:idx val="0"/>
              <c:layout>
                <c:manualLayout>
                  <c:x val="-7.25952674745001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AB9-4DE3-A2F5-15DCB62670E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'F73'!$A$7:$A$38</c:f>
              <c:strCache>
                <c:ptCount val="32"/>
                <c:pt idx="0">
                  <c:v>Veracruz</c:v>
                </c:pt>
                <c:pt idx="1">
                  <c:v>Guerrero</c:v>
                </c:pt>
                <c:pt idx="2">
                  <c:v>Morelos</c:v>
                </c:pt>
                <c:pt idx="3">
                  <c:v>Colima</c:v>
                </c:pt>
                <c:pt idx="4">
                  <c:v>Campeche</c:v>
                </c:pt>
                <c:pt idx="5">
                  <c:v>Oaxaca</c:v>
                </c:pt>
                <c:pt idx="6">
                  <c:v>Zacatecas</c:v>
                </c:pt>
                <c:pt idx="7">
                  <c:v>Tlaxcala</c:v>
                </c:pt>
                <c:pt idx="8">
                  <c:v>Durango</c:v>
                </c:pt>
                <c:pt idx="9">
                  <c:v>Chiapas</c:v>
                </c:pt>
                <c:pt idx="10">
                  <c:v>Hidalgo</c:v>
                </c:pt>
                <c:pt idx="11">
                  <c:v>Michoacán</c:v>
                </c:pt>
                <c:pt idx="12">
                  <c:v>Nayarit</c:v>
                </c:pt>
                <c:pt idx="13">
                  <c:v>Yucatán</c:v>
                </c:pt>
                <c:pt idx="14">
                  <c:v>Tabasco</c:v>
                </c:pt>
                <c:pt idx="15">
                  <c:v>Aguascalientes</c:v>
                </c:pt>
                <c:pt idx="16">
                  <c:v>Baja California Sur</c:v>
                </c:pt>
                <c:pt idx="17">
                  <c:v>Puebla</c:v>
                </c:pt>
                <c:pt idx="18">
                  <c:v>Tamaulipas</c:v>
                </c:pt>
                <c:pt idx="19">
                  <c:v>San Luis Potosí</c:v>
                </c:pt>
                <c:pt idx="20">
                  <c:v>Sinaloa</c:v>
                </c:pt>
                <c:pt idx="21">
                  <c:v>Querétaro</c:v>
                </c:pt>
                <c:pt idx="22">
                  <c:v>Estado de México</c:v>
                </c:pt>
                <c:pt idx="23">
                  <c:v>Quintana Roo</c:v>
                </c:pt>
                <c:pt idx="24">
                  <c:v>Chihuahua</c:v>
                </c:pt>
                <c:pt idx="25">
                  <c:v>Coahuila</c:v>
                </c:pt>
                <c:pt idx="26">
                  <c:v>Sonora</c:v>
                </c:pt>
                <c:pt idx="27">
                  <c:v>Ciudad de México</c:v>
                </c:pt>
                <c:pt idx="28">
                  <c:v>Guanajuato</c:v>
                </c:pt>
                <c:pt idx="29">
                  <c:v>Baja California</c:v>
                </c:pt>
                <c:pt idx="30">
                  <c:v>Jalisco</c:v>
                </c:pt>
                <c:pt idx="31">
                  <c:v>Nuevo León</c:v>
                </c:pt>
              </c:strCache>
            </c:strRef>
          </c:cat>
          <c:val>
            <c:numRef>
              <c:f>'F73'!$D$7:$D$38</c:f>
              <c:numCache>
                <c:formatCode>#,##0</c:formatCode>
                <c:ptCount val="32"/>
                <c:pt idx="0">
                  <c:v>-1766</c:v>
                </c:pt>
                <c:pt idx="1">
                  <c:v>-1196</c:v>
                </c:pt>
                <c:pt idx="2">
                  <c:v>832</c:v>
                </c:pt>
                <c:pt idx="3">
                  <c:v>2654</c:v>
                </c:pt>
                <c:pt idx="4">
                  <c:v>3077</c:v>
                </c:pt>
                <c:pt idx="5">
                  <c:v>3099</c:v>
                </c:pt>
                <c:pt idx="6">
                  <c:v>3110</c:v>
                </c:pt>
                <c:pt idx="7">
                  <c:v>3876</c:v>
                </c:pt>
                <c:pt idx="8">
                  <c:v>4046</c:v>
                </c:pt>
                <c:pt idx="9">
                  <c:v>4778</c:v>
                </c:pt>
                <c:pt idx="10">
                  <c:v>6501</c:v>
                </c:pt>
                <c:pt idx="11">
                  <c:v>6529</c:v>
                </c:pt>
                <c:pt idx="12">
                  <c:v>6677</c:v>
                </c:pt>
                <c:pt idx="13">
                  <c:v>7377</c:v>
                </c:pt>
                <c:pt idx="14">
                  <c:v>7475</c:v>
                </c:pt>
                <c:pt idx="15">
                  <c:v>8033</c:v>
                </c:pt>
                <c:pt idx="16">
                  <c:v>8688</c:v>
                </c:pt>
                <c:pt idx="17">
                  <c:v>8999</c:v>
                </c:pt>
                <c:pt idx="18">
                  <c:v>10911</c:v>
                </c:pt>
                <c:pt idx="19">
                  <c:v>11258</c:v>
                </c:pt>
                <c:pt idx="20">
                  <c:v>17415</c:v>
                </c:pt>
                <c:pt idx="21">
                  <c:v>20360</c:v>
                </c:pt>
                <c:pt idx="22">
                  <c:v>22814</c:v>
                </c:pt>
                <c:pt idx="23">
                  <c:v>23254</c:v>
                </c:pt>
                <c:pt idx="24">
                  <c:v>23645</c:v>
                </c:pt>
                <c:pt idx="25">
                  <c:v>25752</c:v>
                </c:pt>
                <c:pt idx="26">
                  <c:v>26070</c:v>
                </c:pt>
                <c:pt idx="27">
                  <c:v>26453</c:v>
                </c:pt>
                <c:pt idx="28">
                  <c:v>30937</c:v>
                </c:pt>
                <c:pt idx="29">
                  <c:v>32341</c:v>
                </c:pt>
                <c:pt idx="30">
                  <c:v>40240</c:v>
                </c:pt>
                <c:pt idx="31">
                  <c:v>53156</c:v>
                </c:pt>
              </c:numCache>
            </c:numRef>
          </c:val>
          <c:extLst>
            <c:ext xmlns:c16="http://schemas.microsoft.com/office/drawing/2014/chart" uri="{C3380CC4-5D6E-409C-BE32-E72D297353CC}">
              <c16:uniqueId val="{0000001A-3AB9-4DE3-A2F5-15DCB62670E9}"/>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57156"/>
          <c:min val="-5766"/>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5"/>
            <c:invertIfNegative val="0"/>
            <c:bubble3D val="0"/>
            <c:extLst>
              <c:ext xmlns:c16="http://schemas.microsoft.com/office/drawing/2014/chart" uri="{C3380CC4-5D6E-409C-BE32-E72D297353CC}">
                <c16:uniqueId val="{00000000-B8D4-498F-B765-B21DB279002F}"/>
              </c:ext>
            </c:extLst>
          </c:dPt>
          <c:dPt>
            <c:idx val="6"/>
            <c:invertIfNegative val="0"/>
            <c:bubble3D val="0"/>
            <c:extLst>
              <c:ext xmlns:c16="http://schemas.microsoft.com/office/drawing/2014/chart" uri="{C3380CC4-5D6E-409C-BE32-E72D297353CC}">
                <c16:uniqueId val="{00000001-B8D4-498F-B765-B21DB279002F}"/>
              </c:ext>
            </c:extLst>
          </c:dPt>
          <c:dPt>
            <c:idx val="8"/>
            <c:invertIfNegative val="0"/>
            <c:bubble3D val="0"/>
            <c:extLst>
              <c:ext xmlns:c16="http://schemas.microsoft.com/office/drawing/2014/chart" uri="{C3380CC4-5D6E-409C-BE32-E72D297353CC}">
                <c16:uniqueId val="{00000002-B8D4-498F-B765-B21DB279002F}"/>
              </c:ext>
            </c:extLst>
          </c:dPt>
          <c:dPt>
            <c:idx val="9"/>
            <c:invertIfNegative val="0"/>
            <c:bubble3D val="0"/>
            <c:extLst>
              <c:ext xmlns:c16="http://schemas.microsoft.com/office/drawing/2014/chart" uri="{C3380CC4-5D6E-409C-BE32-E72D297353CC}">
                <c16:uniqueId val="{00000003-B8D4-498F-B765-B21DB279002F}"/>
              </c:ext>
            </c:extLst>
          </c:dPt>
          <c:dPt>
            <c:idx val="13"/>
            <c:invertIfNegative val="0"/>
            <c:bubble3D val="0"/>
            <c:extLst>
              <c:ext xmlns:c16="http://schemas.microsoft.com/office/drawing/2014/chart" uri="{C3380CC4-5D6E-409C-BE32-E72D297353CC}">
                <c16:uniqueId val="{00000004-B8D4-498F-B765-B21DB279002F}"/>
              </c:ext>
            </c:extLst>
          </c:dPt>
          <c:dPt>
            <c:idx val="14"/>
            <c:invertIfNegative val="0"/>
            <c:bubble3D val="0"/>
            <c:spPr>
              <a:solidFill>
                <a:srgbClr val="FFC000"/>
              </a:solidFill>
              <a:ln>
                <a:noFill/>
              </a:ln>
              <a:effectLst/>
            </c:spPr>
            <c:extLst>
              <c:ext xmlns:c16="http://schemas.microsoft.com/office/drawing/2014/chart" uri="{C3380CC4-5D6E-409C-BE32-E72D297353CC}">
                <c16:uniqueId val="{00000006-B8D4-498F-B765-B21DB279002F}"/>
              </c:ext>
            </c:extLst>
          </c:dPt>
          <c:dPt>
            <c:idx val="15"/>
            <c:invertIfNegative val="0"/>
            <c:bubble3D val="0"/>
            <c:spPr>
              <a:solidFill>
                <a:srgbClr val="E46C0A"/>
              </a:solidFill>
              <a:ln>
                <a:noFill/>
              </a:ln>
              <a:effectLst/>
            </c:spPr>
            <c:extLst>
              <c:ext xmlns:c16="http://schemas.microsoft.com/office/drawing/2014/chart" uri="{C3380CC4-5D6E-409C-BE32-E72D297353CC}">
                <c16:uniqueId val="{00000008-B8D4-498F-B765-B21DB279002F}"/>
              </c:ext>
            </c:extLst>
          </c:dPt>
          <c:dPt>
            <c:idx val="16"/>
            <c:invertIfNegative val="0"/>
            <c:bubble3D val="0"/>
            <c:extLst>
              <c:ext xmlns:c16="http://schemas.microsoft.com/office/drawing/2014/chart" uri="{C3380CC4-5D6E-409C-BE32-E72D297353CC}">
                <c16:uniqueId val="{00000009-B8D4-498F-B765-B21DB279002F}"/>
              </c:ext>
            </c:extLst>
          </c:dPt>
          <c:dPt>
            <c:idx val="17"/>
            <c:invertIfNegative val="0"/>
            <c:bubble3D val="0"/>
            <c:extLst>
              <c:ext xmlns:c16="http://schemas.microsoft.com/office/drawing/2014/chart" uri="{C3380CC4-5D6E-409C-BE32-E72D297353CC}">
                <c16:uniqueId val="{0000000A-B8D4-498F-B765-B21DB279002F}"/>
              </c:ext>
            </c:extLst>
          </c:dPt>
          <c:dPt>
            <c:idx val="19"/>
            <c:invertIfNegative val="0"/>
            <c:bubble3D val="0"/>
            <c:extLst>
              <c:ext xmlns:c16="http://schemas.microsoft.com/office/drawing/2014/chart" uri="{C3380CC4-5D6E-409C-BE32-E72D297353CC}">
                <c16:uniqueId val="{0000000B-B8D4-498F-B765-B21DB279002F}"/>
              </c:ext>
            </c:extLst>
          </c:dPt>
          <c:dPt>
            <c:idx val="21"/>
            <c:invertIfNegative val="0"/>
            <c:bubble3D val="0"/>
            <c:extLst>
              <c:ext xmlns:c16="http://schemas.microsoft.com/office/drawing/2014/chart" uri="{C3380CC4-5D6E-409C-BE32-E72D297353CC}">
                <c16:uniqueId val="{0000000C-B8D4-498F-B765-B21DB279002F}"/>
              </c:ext>
            </c:extLst>
          </c:dPt>
          <c:dPt>
            <c:idx val="22"/>
            <c:invertIfNegative val="0"/>
            <c:bubble3D val="0"/>
            <c:extLst>
              <c:ext xmlns:c16="http://schemas.microsoft.com/office/drawing/2014/chart" uri="{C3380CC4-5D6E-409C-BE32-E72D297353CC}">
                <c16:uniqueId val="{0000000D-B8D4-498F-B765-B21DB279002F}"/>
              </c:ext>
            </c:extLst>
          </c:dPt>
          <c:dPt>
            <c:idx val="23"/>
            <c:invertIfNegative val="0"/>
            <c:bubble3D val="0"/>
            <c:extLst>
              <c:ext xmlns:c16="http://schemas.microsoft.com/office/drawing/2014/chart" uri="{C3380CC4-5D6E-409C-BE32-E72D297353CC}">
                <c16:uniqueId val="{0000000E-B8D4-498F-B765-B21DB279002F}"/>
              </c:ext>
            </c:extLst>
          </c:dPt>
          <c:dPt>
            <c:idx val="24"/>
            <c:invertIfNegative val="0"/>
            <c:bubble3D val="0"/>
            <c:extLst>
              <c:ext xmlns:c16="http://schemas.microsoft.com/office/drawing/2014/chart" uri="{C3380CC4-5D6E-409C-BE32-E72D297353CC}">
                <c16:uniqueId val="{0000000F-B8D4-498F-B765-B21DB279002F}"/>
              </c:ext>
            </c:extLst>
          </c:dPt>
          <c:dPt>
            <c:idx val="26"/>
            <c:invertIfNegative val="0"/>
            <c:bubble3D val="0"/>
            <c:extLst>
              <c:ext xmlns:c16="http://schemas.microsoft.com/office/drawing/2014/chart" uri="{C3380CC4-5D6E-409C-BE32-E72D297353CC}">
                <c16:uniqueId val="{00000010-B8D4-498F-B765-B21DB279002F}"/>
              </c:ext>
            </c:extLst>
          </c:dPt>
          <c:dPt>
            <c:idx val="32"/>
            <c:invertIfNegative val="0"/>
            <c:bubble3D val="0"/>
            <c:extLst>
              <c:ext xmlns:c16="http://schemas.microsoft.com/office/drawing/2014/chart" uri="{C3380CC4-5D6E-409C-BE32-E72D297353CC}">
                <c16:uniqueId val="{00000011-B8D4-498F-B765-B21DB279002F}"/>
              </c:ext>
            </c:extLst>
          </c:dPt>
          <c:dLbls>
            <c:dLbl>
              <c:idx val="0"/>
              <c:layout>
                <c:manualLayout>
                  <c:x val="-2.16566049319553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8D4-498F-B765-B21DB279002F}"/>
                </c:ext>
              </c:extLst>
            </c:dLbl>
            <c:dLbl>
              <c:idx val="23"/>
              <c:layout>
                <c:manualLayout>
                  <c:x val="-1.394869285974738E-3"/>
                  <c:y val="2.19809001816031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8D4-498F-B765-B21DB279002F}"/>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'F74'!$A$7:$A$39</c:f>
              <c:strCache>
                <c:ptCount val="33"/>
                <c:pt idx="0">
                  <c:v>Guerrero</c:v>
                </c:pt>
                <c:pt idx="1">
                  <c:v>Veracruz</c:v>
                </c:pt>
                <c:pt idx="2">
                  <c:v>Morelos</c:v>
                </c:pt>
                <c:pt idx="3">
                  <c:v>Ciudad de México</c:v>
                </c:pt>
                <c:pt idx="4">
                  <c:v>Estado de México</c:v>
                </c:pt>
                <c:pt idx="5">
                  <c:v>Michoacán</c:v>
                </c:pt>
                <c:pt idx="6">
                  <c:v>Oaxaca</c:v>
                </c:pt>
                <c:pt idx="7">
                  <c:v>Puebla</c:v>
                </c:pt>
                <c:pt idx="8">
                  <c:v>Tamaulipas</c:v>
                </c:pt>
                <c:pt idx="9">
                  <c:v>Durango</c:v>
                </c:pt>
                <c:pt idx="10">
                  <c:v>Zacatecas</c:v>
                </c:pt>
                <c:pt idx="11">
                  <c:v>Yucatán</c:v>
                </c:pt>
                <c:pt idx="12">
                  <c:v>Colima</c:v>
                </c:pt>
                <c:pt idx="13">
                  <c:v>Chiapas</c:v>
                </c:pt>
                <c:pt idx="14">
                  <c:v>Jalisco</c:v>
                </c:pt>
                <c:pt idx="15">
                  <c:v>Nacional</c:v>
                </c:pt>
                <c:pt idx="16">
                  <c:v>Campeche</c:v>
                </c:pt>
                <c:pt idx="17">
                  <c:v>Aguascalientes</c:v>
                </c:pt>
                <c:pt idx="18">
                  <c:v>San Luis Potosí</c:v>
                </c:pt>
                <c:pt idx="19">
                  <c:v>Chihuahua</c:v>
                </c:pt>
                <c:pt idx="20">
                  <c:v>Hidalgo</c:v>
                </c:pt>
                <c:pt idx="21">
                  <c:v>Sinaloa</c:v>
                </c:pt>
                <c:pt idx="22">
                  <c:v>Guanajuato</c:v>
                </c:pt>
                <c:pt idx="23">
                  <c:v>Nuevo León</c:v>
                </c:pt>
                <c:pt idx="24">
                  <c:v>Querétaro</c:v>
                </c:pt>
                <c:pt idx="25">
                  <c:v>Baja California</c:v>
                </c:pt>
                <c:pt idx="26">
                  <c:v>Coahuila</c:v>
                </c:pt>
                <c:pt idx="27">
                  <c:v>Tabasco</c:v>
                </c:pt>
                <c:pt idx="28">
                  <c:v>Tlaxcala</c:v>
                </c:pt>
                <c:pt idx="29">
                  <c:v>Nayarit</c:v>
                </c:pt>
                <c:pt idx="30">
                  <c:v>Baja California Sur</c:v>
                </c:pt>
                <c:pt idx="31">
                  <c:v>Sonora</c:v>
                </c:pt>
                <c:pt idx="32">
                  <c:v>Quintana Roo</c:v>
                </c:pt>
              </c:strCache>
            </c:strRef>
          </c:cat>
          <c:val>
            <c:numRef>
              <c:f>'F74'!$D$7:$D$39</c:f>
              <c:numCache>
                <c:formatCode>0.00%</c:formatCode>
                <c:ptCount val="33"/>
                <c:pt idx="0">
                  <c:v>-7.4974924774322549E-3</c:v>
                </c:pt>
                <c:pt idx="1">
                  <c:v>-2.3531919996802042E-3</c:v>
                </c:pt>
                <c:pt idx="2">
                  <c:v>3.8557969033130579E-3</c:v>
                </c:pt>
                <c:pt idx="3">
                  <c:v>7.7917938887452909E-3</c:v>
                </c:pt>
                <c:pt idx="4">
                  <c:v>1.3166733998961178E-2</c:v>
                </c:pt>
                <c:pt idx="5">
                  <c:v>1.3756413092717246E-2</c:v>
                </c:pt>
                <c:pt idx="6">
                  <c:v>1.4202566452795606E-2</c:v>
                </c:pt>
                <c:pt idx="7">
                  <c:v>1.4311568849476375E-2</c:v>
                </c:pt>
                <c:pt idx="8">
                  <c:v>1.5566594951806456E-2</c:v>
                </c:pt>
                <c:pt idx="9">
                  <c:v>1.5756801595152137E-2</c:v>
                </c:pt>
                <c:pt idx="10">
                  <c:v>1.5969765280395176E-2</c:v>
                </c:pt>
                <c:pt idx="11">
                  <c:v>1.7799965736815304E-2</c:v>
                </c:pt>
                <c:pt idx="12">
                  <c:v>1.8019975421133649E-2</c:v>
                </c:pt>
                <c:pt idx="13">
                  <c:v>1.9814051471746863E-2</c:v>
                </c:pt>
                <c:pt idx="14">
                  <c:v>2.0817791555136633E-2</c:v>
                </c:pt>
                <c:pt idx="15">
                  <c:v>2.0932820708995159E-2</c:v>
                </c:pt>
                <c:pt idx="16">
                  <c:v>2.2442653440793547E-2</c:v>
                </c:pt>
                <c:pt idx="17">
                  <c:v>2.3473547331356093E-2</c:v>
                </c:pt>
                <c:pt idx="18">
                  <c:v>2.4417699253240999E-2</c:v>
                </c:pt>
                <c:pt idx="19">
                  <c:v>2.455590115328099E-2</c:v>
                </c:pt>
                <c:pt idx="20">
                  <c:v>2.5330907135592939E-2</c:v>
                </c:pt>
                <c:pt idx="21">
                  <c:v>2.9107130620233512E-2</c:v>
                </c:pt>
                <c:pt idx="22">
                  <c:v>2.9690218648301903E-2</c:v>
                </c:pt>
                <c:pt idx="23">
                  <c:v>2.9978523925970668E-2</c:v>
                </c:pt>
                <c:pt idx="24">
                  <c:v>3.0727020007274231E-2</c:v>
                </c:pt>
                <c:pt idx="25">
                  <c:v>3.1015401730057457E-2</c:v>
                </c:pt>
                <c:pt idx="26">
                  <c:v>3.1208530719534E-2</c:v>
                </c:pt>
                <c:pt idx="27">
                  <c:v>3.1596210990831874E-2</c:v>
                </c:pt>
                <c:pt idx="28">
                  <c:v>3.5273561210003246E-2</c:v>
                </c:pt>
                <c:pt idx="29">
                  <c:v>3.870836835850322E-2</c:v>
                </c:pt>
                <c:pt idx="30">
                  <c:v>4.1330688321511655E-2</c:v>
                </c:pt>
                <c:pt idx="31">
                  <c:v>4.2892328245593525E-2</c:v>
                </c:pt>
                <c:pt idx="32">
                  <c:v>4.9610438374166899E-2</c:v>
                </c:pt>
              </c:numCache>
            </c:numRef>
          </c:val>
          <c:extLst>
            <c:ext xmlns:c16="http://schemas.microsoft.com/office/drawing/2014/chart" uri="{C3380CC4-5D6E-409C-BE32-E72D297353CC}">
              <c16:uniqueId val="{00000013-B8D4-498F-B765-B21DB279002F}"/>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6.9610438374166902E-2"/>
          <c:min val="-2.7497492477432255E-2"/>
        </c:scaling>
        <c:delete val="0"/>
        <c:axPos val="b"/>
        <c:numFmt formatCode="0.00%" sourceLinked="1"/>
        <c:majorTickMark val="out"/>
        <c:minorTickMark val="none"/>
        <c:tickLblPos val="nextTo"/>
        <c:spPr>
          <a:ln>
            <a:noFill/>
          </a:ln>
        </c:spPr>
        <c:txPr>
          <a:bodyPr/>
          <a:lstStyle/>
          <a:p>
            <a:pPr>
              <a:defRPr>
                <a:solidFill>
                  <a:schemeClr val="bg1"/>
                </a:solid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6558785920990644"/>
          <c:y val="2.4191238855067503E-2"/>
          <c:w val="0.58276263543980089"/>
          <c:h val="0.95161770715725458"/>
        </c:manualLayout>
      </c:layout>
      <c:barChart>
        <c:barDir val="bar"/>
        <c:grouping val="clustered"/>
        <c:varyColors val="0"/>
        <c:ser>
          <c:idx val="0"/>
          <c:order val="0"/>
          <c:spPr>
            <a:solidFill>
              <a:srgbClr val="7C868D"/>
            </a:solidFill>
            <a:ln>
              <a:noFill/>
            </a:ln>
            <a:effectLst/>
          </c:spPr>
          <c:invertIfNegative val="0"/>
          <c:dPt>
            <c:idx val="0"/>
            <c:invertIfNegative val="0"/>
            <c:bubble3D val="0"/>
            <c:spPr>
              <a:solidFill>
                <a:srgbClr val="7C868D"/>
              </a:solidFill>
              <a:ln>
                <a:noFill/>
              </a:ln>
              <a:effectLst/>
            </c:spPr>
            <c:extLst>
              <c:ext xmlns:c16="http://schemas.microsoft.com/office/drawing/2014/chart" uri="{C3380CC4-5D6E-409C-BE32-E72D297353CC}">
                <c16:uniqueId val="{00000001-8B3E-4C0F-9673-114ADF3B2F2E}"/>
              </c:ext>
            </c:extLst>
          </c:dPt>
          <c:dPt>
            <c:idx val="1"/>
            <c:invertIfNegative val="0"/>
            <c:bubble3D val="0"/>
            <c:spPr>
              <a:solidFill>
                <a:srgbClr val="7C868D"/>
              </a:solidFill>
              <a:ln>
                <a:noFill/>
              </a:ln>
              <a:effectLst/>
            </c:spPr>
            <c:extLst>
              <c:ext xmlns:c16="http://schemas.microsoft.com/office/drawing/2014/chart" uri="{C3380CC4-5D6E-409C-BE32-E72D297353CC}">
                <c16:uniqueId val="{00000003-8B3E-4C0F-9673-114ADF3B2F2E}"/>
              </c:ext>
            </c:extLst>
          </c:dPt>
          <c:dPt>
            <c:idx val="2"/>
            <c:invertIfNegative val="0"/>
            <c:bubble3D val="0"/>
            <c:spPr>
              <a:solidFill>
                <a:srgbClr val="7C868D"/>
              </a:solidFill>
              <a:ln>
                <a:noFill/>
              </a:ln>
              <a:effectLst/>
            </c:spPr>
            <c:extLst>
              <c:ext xmlns:c16="http://schemas.microsoft.com/office/drawing/2014/chart" uri="{C3380CC4-5D6E-409C-BE32-E72D297353CC}">
                <c16:uniqueId val="{00000005-8B3E-4C0F-9673-114ADF3B2F2E}"/>
              </c:ext>
            </c:extLst>
          </c:dPt>
          <c:dPt>
            <c:idx val="3"/>
            <c:invertIfNegative val="0"/>
            <c:bubble3D val="0"/>
            <c:spPr>
              <a:solidFill>
                <a:srgbClr val="7C868D"/>
              </a:solidFill>
              <a:ln>
                <a:noFill/>
              </a:ln>
              <a:effectLst/>
            </c:spPr>
            <c:extLst>
              <c:ext xmlns:c16="http://schemas.microsoft.com/office/drawing/2014/chart" uri="{C3380CC4-5D6E-409C-BE32-E72D297353CC}">
                <c16:uniqueId val="{00000007-8B3E-4C0F-9673-114ADF3B2F2E}"/>
              </c:ext>
            </c:extLst>
          </c:dPt>
          <c:dPt>
            <c:idx val="4"/>
            <c:invertIfNegative val="0"/>
            <c:bubble3D val="0"/>
            <c:spPr>
              <a:solidFill>
                <a:srgbClr val="7C868D"/>
              </a:solidFill>
              <a:ln>
                <a:noFill/>
              </a:ln>
              <a:effectLst/>
            </c:spPr>
            <c:extLst>
              <c:ext xmlns:c16="http://schemas.microsoft.com/office/drawing/2014/chart" uri="{C3380CC4-5D6E-409C-BE32-E72D297353CC}">
                <c16:uniqueId val="{00000009-8B3E-4C0F-9673-114ADF3B2F2E}"/>
              </c:ext>
            </c:extLst>
          </c:dPt>
          <c:dPt>
            <c:idx val="5"/>
            <c:invertIfNegative val="0"/>
            <c:bubble3D val="0"/>
            <c:spPr>
              <a:solidFill>
                <a:srgbClr val="7C868D"/>
              </a:solidFill>
              <a:ln>
                <a:noFill/>
              </a:ln>
              <a:effectLst/>
            </c:spPr>
            <c:extLst>
              <c:ext xmlns:c16="http://schemas.microsoft.com/office/drawing/2014/chart" uri="{C3380CC4-5D6E-409C-BE32-E72D297353CC}">
                <c16:uniqueId val="{0000000B-8B3E-4C0F-9673-114ADF3B2F2E}"/>
              </c:ext>
            </c:extLst>
          </c:dPt>
          <c:dPt>
            <c:idx val="6"/>
            <c:invertIfNegative val="0"/>
            <c:bubble3D val="0"/>
            <c:spPr>
              <a:solidFill>
                <a:srgbClr val="7C868D"/>
              </a:solidFill>
              <a:ln>
                <a:noFill/>
              </a:ln>
              <a:effectLst/>
            </c:spPr>
            <c:extLst>
              <c:ext xmlns:c16="http://schemas.microsoft.com/office/drawing/2014/chart" uri="{C3380CC4-5D6E-409C-BE32-E72D297353CC}">
                <c16:uniqueId val="{0000000D-8B3E-4C0F-9673-114ADF3B2F2E}"/>
              </c:ext>
            </c:extLst>
          </c:dPt>
          <c:dPt>
            <c:idx val="7"/>
            <c:invertIfNegative val="0"/>
            <c:bubble3D val="0"/>
            <c:spPr>
              <a:solidFill>
                <a:srgbClr val="7C868D"/>
              </a:solidFill>
              <a:ln>
                <a:noFill/>
              </a:ln>
              <a:effectLst/>
            </c:spPr>
            <c:extLst>
              <c:ext xmlns:c16="http://schemas.microsoft.com/office/drawing/2014/chart" uri="{C3380CC4-5D6E-409C-BE32-E72D297353CC}">
                <c16:uniqueId val="{0000000F-8B3E-4C0F-9673-114ADF3B2F2E}"/>
              </c:ext>
            </c:extLst>
          </c:dPt>
          <c:dPt>
            <c:idx val="8"/>
            <c:invertIfNegative val="0"/>
            <c:bubble3D val="0"/>
            <c:spPr>
              <a:solidFill>
                <a:srgbClr val="7C868D"/>
              </a:solidFill>
              <a:ln>
                <a:noFill/>
              </a:ln>
              <a:effectLst/>
            </c:spPr>
            <c:extLst>
              <c:ext xmlns:c16="http://schemas.microsoft.com/office/drawing/2014/chart" uri="{C3380CC4-5D6E-409C-BE32-E72D297353CC}">
                <c16:uniqueId val="{00000011-8B3E-4C0F-9673-114ADF3B2F2E}"/>
              </c:ext>
            </c:extLst>
          </c:dPt>
          <c:dPt>
            <c:idx val="9"/>
            <c:invertIfNegative val="0"/>
            <c:bubble3D val="0"/>
            <c:spPr>
              <a:solidFill>
                <a:srgbClr val="7C868D"/>
              </a:solidFill>
              <a:ln>
                <a:noFill/>
              </a:ln>
              <a:effectLst/>
            </c:spPr>
            <c:extLst>
              <c:ext xmlns:c16="http://schemas.microsoft.com/office/drawing/2014/chart" uri="{C3380CC4-5D6E-409C-BE32-E72D297353CC}">
                <c16:uniqueId val="{00000013-8B3E-4C0F-9673-114ADF3B2F2E}"/>
              </c:ext>
            </c:extLst>
          </c:dPt>
          <c:dPt>
            <c:idx val="10"/>
            <c:invertIfNegative val="0"/>
            <c:bubble3D val="0"/>
            <c:spPr>
              <a:solidFill>
                <a:srgbClr val="7C868D"/>
              </a:solidFill>
              <a:ln>
                <a:noFill/>
              </a:ln>
              <a:effectLst/>
            </c:spPr>
            <c:extLst>
              <c:ext xmlns:c16="http://schemas.microsoft.com/office/drawing/2014/chart" uri="{C3380CC4-5D6E-409C-BE32-E72D297353CC}">
                <c16:uniqueId val="{00000015-8B3E-4C0F-9673-114ADF3B2F2E}"/>
              </c:ext>
            </c:extLst>
          </c:dPt>
          <c:dPt>
            <c:idx val="11"/>
            <c:invertIfNegative val="0"/>
            <c:bubble3D val="0"/>
            <c:spPr>
              <a:solidFill>
                <a:srgbClr val="7C868D"/>
              </a:solidFill>
              <a:ln>
                <a:noFill/>
              </a:ln>
              <a:effectLst/>
            </c:spPr>
            <c:extLst>
              <c:ext xmlns:c16="http://schemas.microsoft.com/office/drawing/2014/chart" uri="{C3380CC4-5D6E-409C-BE32-E72D297353CC}">
                <c16:uniqueId val="{00000017-8B3E-4C0F-9673-114ADF3B2F2E}"/>
              </c:ext>
            </c:extLst>
          </c:dPt>
          <c:dPt>
            <c:idx val="12"/>
            <c:invertIfNegative val="0"/>
            <c:bubble3D val="0"/>
            <c:spPr>
              <a:solidFill>
                <a:srgbClr val="7C868D"/>
              </a:solidFill>
              <a:ln>
                <a:noFill/>
              </a:ln>
              <a:effectLst/>
            </c:spPr>
            <c:extLst>
              <c:ext xmlns:c16="http://schemas.microsoft.com/office/drawing/2014/chart" uri="{C3380CC4-5D6E-409C-BE32-E72D297353CC}">
                <c16:uniqueId val="{00000019-8B3E-4C0F-9673-114ADF3B2F2E}"/>
              </c:ext>
            </c:extLst>
          </c:dPt>
          <c:dPt>
            <c:idx val="13"/>
            <c:invertIfNegative val="0"/>
            <c:bubble3D val="0"/>
            <c:spPr>
              <a:solidFill>
                <a:srgbClr val="7C868D"/>
              </a:solidFill>
              <a:ln>
                <a:noFill/>
              </a:ln>
              <a:effectLst/>
            </c:spPr>
            <c:extLst>
              <c:ext xmlns:c16="http://schemas.microsoft.com/office/drawing/2014/chart" uri="{C3380CC4-5D6E-409C-BE32-E72D297353CC}">
                <c16:uniqueId val="{0000001B-8B3E-4C0F-9673-114ADF3B2F2E}"/>
              </c:ext>
            </c:extLst>
          </c:dPt>
          <c:dPt>
            <c:idx val="14"/>
            <c:invertIfNegative val="0"/>
            <c:bubble3D val="0"/>
            <c:spPr>
              <a:solidFill>
                <a:srgbClr val="7C868D"/>
              </a:solidFill>
              <a:ln>
                <a:noFill/>
              </a:ln>
              <a:effectLst/>
            </c:spPr>
            <c:extLst>
              <c:ext xmlns:c16="http://schemas.microsoft.com/office/drawing/2014/chart" uri="{C3380CC4-5D6E-409C-BE32-E72D297353CC}">
                <c16:uniqueId val="{0000001D-8B3E-4C0F-9673-114ADF3B2F2E}"/>
              </c:ext>
            </c:extLst>
          </c:dPt>
          <c:dPt>
            <c:idx val="15"/>
            <c:invertIfNegative val="0"/>
            <c:bubble3D val="0"/>
            <c:spPr>
              <a:solidFill>
                <a:srgbClr val="7C868D"/>
              </a:solidFill>
              <a:ln>
                <a:noFill/>
              </a:ln>
              <a:effectLst/>
            </c:spPr>
            <c:extLst>
              <c:ext xmlns:c16="http://schemas.microsoft.com/office/drawing/2014/chart" uri="{C3380CC4-5D6E-409C-BE32-E72D297353CC}">
                <c16:uniqueId val="{0000001F-8B3E-4C0F-9673-114ADF3B2F2E}"/>
              </c:ext>
            </c:extLst>
          </c:dPt>
          <c:dPt>
            <c:idx val="16"/>
            <c:invertIfNegative val="0"/>
            <c:bubble3D val="0"/>
            <c:spPr>
              <a:solidFill>
                <a:srgbClr val="7C868D"/>
              </a:solidFill>
              <a:ln>
                <a:noFill/>
              </a:ln>
              <a:effectLst/>
            </c:spPr>
            <c:extLst>
              <c:ext xmlns:c16="http://schemas.microsoft.com/office/drawing/2014/chart" uri="{C3380CC4-5D6E-409C-BE32-E72D297353CC}">
                <c16:uniqueId val="{00000021-8B3E-4C0F-9673-114ADF3B2F2E}"/>
              </c:ext>
            </c:extLst>
          </c:dPt>
          <c:dPt>
            <c:idx val="17"/>
            <c:invertIfNegative val="0"/>
            <c:bubble3D val="0"/>
            <c:spPr>
              <a:solidFill>
                <a:srgbClr val="7C868D"/>
              </a:solidFill>
              <a:ln>
                <a:noFill/>
              </a:ln>
              <a:effectLst/>
            </c:spPr>
            <c:extLst>
              <c:ext xmlns:c16="http://schemas.microsoft.com/office/drawing/2014/chart" uri="{C3380CC4-5D6E-409C-BE32-E72D297353CC}">
                <c16:uniqueId val="{00000023-8B3E-4C0F-9673-114ADF3B2F2E}"/>
              </c:ext>
            </c:extLst>
          </c:dPt>
          <c:dPt>
            <c:idx val="18"/>
            <c:invertIfNegative val="0"/>
            <c:bubble3D val="0"/>
            <c:spPr>
              <a:solidFill>
                <a:srgbClr val="7C868D"/>
              </a:solidFill>
              <a:ln>
                <a:noFill/>
              </a:ln>
              <a:effectLst/>
            </c:spPr>
            <c:extLst>
              <c:ext xmlns:c16="http://schemas.microsoft.com/office/drawing/2014/chart" uri="{C3380CC4-5D6E-409C-BE32-E72D297353CC}">
                <c16:uniqueId val="{00000025-8B3E-4C0F-9673-114ADF3B2F2E}"/>
              </c:ext>
            </c:extLst>
          </c:dPt>
          <c:dPt>
            <c:idx val="19"/>
            <c:invertIfNegative val="0"/>
            <c:bubble3D val="0"/>
            <c:spPr>
              <a:solidFill>
                <a:srgbClr val="FABB28"/>
              </a:solidFill>
              <a:ln>
                <a:noFill/>
              </a:ln>
              <a:effectLst/>
            </c:spPr>
            <c:extLst>
              <c:ext xmlns:c16="http://schemas.microsoft.com/office/drawing/2014/chart" uri="{C3380CC4-5D6E-409C-BE32-E72D297353CC}">
                <c16:uniqueId val="{00000027-8B3E-4C0F-9673-114ADF3B2F2E}"/>
              </c:ext>
            </c:extLst>
          </c:dPt>
          <c:dPt>
            <c:idx val="29"/>
            <c:invertIfNegative val="0"/>
            <c:bubble3D val="0"/>
            <c:spPr>
              <a:solidFill>
                <a:srgbClr val="7C868D"/>
              </a:solidFill>
              <a:ln>
                <a:noFill/>
              </a:ln>
              <a:effectLst/>
            </c:spPr>
            <c:extLst>
              <c:ext xmlns:c16="http://schemas.microsoft.com/office/drawing/2014/chart" uri="{C3380CC4-5D6E-409C-BE32-E72D297353CC}">
                <c16:uniqueId val="{00000029-8B3E-4C0F-9673-114ADF3B2F2E}"/>
              </c:ext>
            </c:extLst>
          </c:dPt>
          <c:dLbls>
            <c:numFmt formatCode="#,##0" sourceLinked="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'F7'!$B$7:$B$26</c:f>
              <c:strCache>
                <c:ptCount val="20"/>
                <c:pt idx="0">
                  <c:v>Tequila</c:v>
                </c:pt>
                <c:pt idx="1">
                  <c:v>Encarnación de Díaz</c:v>
                </c:pt>
                <c:pt idx="2">
                  <c:v>Jocotepec</c:v>
                </c:pt>
                <c:pt idx="3">
                  <c:v>Arandas</c:v>
                </c:pt>
                <c:pt idx="4">
                  <c:v>San Juan de los Lagos</c:v>
                </c:pt>
                <c:pt idx="5">
                  <c:v>Autlán de Navarro</c:v>
                </c:pt>
                <c:pt idx="6">
                  <c:v>Tala</c:v>
                </c:pt>
                <c:pt idx="7">
                  <c:v>Chapala</c:v>
                </c:pt>
                <c:pt idx="8">
                  <c:v>Ocotlán</c:v>
                </c:pt>
                <c:pt idx="9">
                  <c:v>Zapotlanejo</c:v>
                </c:pt>
                <c:pt idx="10">
                  <c:v>Zapotlán el Grande</c:v>
                </c:pt>
                <c:pt idx="11">
                  <c:v>Tepatitlán de Morelos</c:v>
                </c:pt>
                <c:pt idx="12">
                  <c:v>Lagos de Moreno</c:v>
                </c:pt>
                <c:pt idx="13">
                  <c:v>El Salto</c:v>
                </c:pt>
                <c:pt idx="14">
                  <c:v>Tonalá</c:v>
                </c:pt>
                <c:pt idx="15">
                  <c:v>San Pedro Tlaquepaque</c:v>
                </c:pt>
                <c:pt idx="16">
                  <c:v>Puerto Vallarta</c:v>
                </c:pt>
                <c:pt idx="17">
                  <c:v>Tlajomulco de Zúñiga</c:v>
                </c:pt>
                <c:pt idx="18">
                  <c:v>Guadalajara</c:v>
                </c:pt>
                <c:pt idx="19">
                  <c:v>Zapopan</c:v>
                </c:pt>
              </c:strCache>
            </c:strRef>
          </c:cat>
          <c:val>
            <c:numRef>
              <c:f>'F7'!$D$7:$D$26</c:f>
              <c:numCache>
                <c:formatCode>#,##0</c:formatCode>
                <c:ptCount val="20"/>
                <c:pt idx="0">
                  <c:v>238.08982499999999</c:v>
                </c:pt>
                <c:pt idx="1">
                  <c:v>240.406486</c:v>
                </c:pt>
                <c:pt idx="2">
                  <c:v>253.34483499999999</c:v>
                </c:pt>
                <c:pt idx="3">
                  <c:v>291.78914800000001</c:v>
                </c:pt>
                <c:pt idx="4">
                  <c:v>297.50449800000001</c:v>
                </c:pt>
                <c:pt idx="5">
                  <c:v>318.71917000000002</c:v>
                </c:pt>
                <c:pt idx="6">
                  <c:v>320.80110300000001</c:v>
                </c:pt>
                <c:pt idx="7">
                  <c:v>330.25345700000003</c:v>
                </c:pt>
                <c:pt idx="8">
                  <c:v>354.42459400000001</c:v>
                </c:pt>
                <c:pt idx="9">
                  <c:v>366.66264100000001</c:v>
                </c:pt>
                <c:pt idx="10">
                  <c:v>507.40799600000003</c:v>
                </c:pt>
                <c:pt idx="11">
                  <c:v>599.03537100000005</c:v>
                </c:pt>
                <c:pt idx="12">
                  <c:v>704.21338000000003</c:v>
                </c:pt>
                <c:pt idx="13">
                  <c:v>821.26170500000001</c:v>
                </c:pt>
                <c:pt idx="14">
                  <c:v>1838.470024</c:v>
                </c:pt>
                <c:pt idx="15">
                  <c:v>2409.0463119999999</c:v>
                </c:pt>
                <c:pt idx="16">
                  <c:v>2719.3428699999999</c:v>
                </c:pt>
                <c:pt idx="17">
                  <c:v>3172.8084939999999</c:v>
                </c:pt>
                <c:pt idx="18">
                  <c:v>9026.0366919999997</c:v>
                </c:pt>
                <c:pt idx="19">
                  <c:v>9350.9375909999999</c:v>
                </c:pt>
              </c:numCache>
            </c:numRef>
          </c:val>
          <c:extLst>
            <c:ext xmlns:c16="http://schemas.microsoft.com/office/drawing/2014/chart" uri="{C3380CC4-5D6E-409C-BE32-E72D297353CC}">
              <c16:uniqueId val="{0000002A-8B3E-4C0F-9673-114ADF3B2F2E}"/>
            </c:ext>
          </c:extLst>
        </c:ser>
        <c:dLbls>
          <c:showLegendKey val="0"/>
          <c:showVal val="0"/>
          <c:showCatName val="0"/>
          <c:showSerName val="0"/>
          <c:showPercent val="0"/>
          <c:showBubbleSize val="0"/>
        </c:dLbls>
        <c:gapWidth val="75"/>
        <c:axId val="364322112"/>
        <c:axId val="362631312"/>
      </c:barChart>
      <c:catAx>
        <c:axId val="36432211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362631312"/>
        <c:crosses val="autoZero"/>
        <c:auto val="1"/>
        <c:lblAlgn val="ctr"/>
        <c:lblOffset val="100"/>
        <c:noMultiLvlLbl val="0"/>
      </c:catAx>
      <c:valAx>
        <c:axId val="362631312"/>
        <c:scaling>
          <c:orientation val="minMax"/>
        </c:scaling>
        <c:delete val="1"/>
        <c:axPos val="b"/>
        <c:numFmt formatCode="#,##0" sourceLinked="1"/>
        <c:majorTickMark val="none"/>
        <c:minorTickMark val="none"/>
        <c:tickLblPos val="nextTo"/>
        <c:crossAx val="364322112"/>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rgbClr val="D9D9D9"/>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tx>
            <c:v>Permanentes</c:v>
          </c:tx>
          <c:spPr>
            <a:solidFill>
              <a:srgbClr val="FFC000"/>
            </a:solidFill>
            <a:ln>
              <a:noFill/>
            </a:ln>
            <a:effectLst/>
          </c:spPr>
          <c:invertIfNegative val="0"/>
          <c:dLbls>
            <c:dLbl>
              <c:idx val="0"/>
              <c:layout>
                <c:manualLayout>
                  <c:x val="3.3788389526664901E-2"/>
                  <c:y val="-1.724670795706147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066-4282-8F47-7DB31ED1D498}"/>
                </c:ext>
              </c:extLst>
            </c:dLbl>
            <c:dLbl>
              <c:idx val="1"/>
              <c:layout>
                <c:manualLayout>
                  <c:x val="3.2261958293258973E-2"/>
                  <c:y val="-1.724670795706147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66-4282-8F47-7DB31ED1D498}"/>
                </c:ext>
              </c:extLst>
            </c:dLbl>
            <c:dLbl>
              <c:idx val="2"/>
              <c:layout>
                <c:manualLayout>
                  <c:x val="7.160607266095490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066-4282-8F47-7DB31ED1D498}"/>
                </c:ext>
              </c:extLst>
            </c:dLbl>
            <c:dLbl>
              <c:idx val="3"/>
              <c:layout>
                <c:manualLayout>
                  <c:x val="-7.149715008369529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066-4282-8F47-7DB31ED1D498}"/>
                </c:ext>
              </c:extLst>
            </c:dLbl>
            <c:dLbl>
              <c:idx val="4"/>
              <c:layout>
                <c:manualLayout>
                  <c:x val="6.636432093675429E-2"/>
                  <c:y val="8.623353978530735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066-4282-8F47-7DB31ED1D498}"/>
                </c:ext>
              </c:extLst>
            </c:dLbl>
            <c:dLbl>
              <c:idx val="5"/>
              <c:layout>
                <c:manualLayout>
                  <c:x val="3.5792093567692522E-2"/>
                  <c:y val="-8.623353978530735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066-4282-8F47-7DB31ED1D498}"/>
                </c:ext>
              </c:extLst>
            </c:dLbl>
            <c:dLbl>
              <c:idx val="6"/>
              <c:layout>
                <c:manualLayout>
                  <c:x val="3.4225763337670592E-2"/>
                  <c:y val="8.623353978530735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066-4282-8F47-7DB31ED1D498}"/>
                </c:ext>
              </c:extLst>
            </c:dLbl>
            <c:dLbl>
              <c:idx val="7"/>
              <c:layout>
                <c:manualLayout>
                  <c:x val="3.752357534066924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066-4282-8F47-7DB31ED1D498}"/>
                </c:ext>
              </c:extLst>
            </c:dLbl>
            <c:dLbl>
              <c:idx val="8"/>
              <c:layout>
                <c:manualLayout>
                  <c:x val="-5.86080906747627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066-4282-8F47-7DB31ED1D498}"/>
                </c:ext>
              </c:extLst>
            </c:dLbl>
            <c:dLbl>
              <c:idx val="9"/>
              <c:layout>
                <c:manualLayout>
                  <c:x val="-5.775674373009153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066-4282-8F47-7DB31ED1D498}"/>
                </c:ext>
              </c:extLst>
            </c:dLbl>
            <c:dLbl>
              <c:idx val="12"/>
              <c:layout>
                <c:manualLayout>
                  <c:x val="3.619933269349043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066-4282-8F47-7DB31ED1D498}"/>
                </c:ext>
              </c:extLst>
            </c:dLbl>
            <c:dLbl>
              <c:idx val="13"/>
              <c:layout>
                <c:manualLayout>
                  <c:x val="-2.96119578471310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066-4282-8F47-7DB31ED1D498}"/>
                </c:ext>
              </c:extLst>
            </c:dLbl>
            <c:dLbl>
              <c:idx val="14"/>
              <c:layout>
                <c:manualLayout>
                  <c:x val="2.9016166501038131E-2"/>
                  <c:y val="-8.623353978530735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066-4282-8F47-7DB31ED1D498}"/>
                </c:ext>
              </c:extLst>
            </c:dLbl>
            <c:dLbl>
              <c:idx val="15"/>
              <c:layout>
                <c:manualLayout>
                  <c:x val="9.011045288054754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066-4282-8F47-7DB31ED1D498}"/>
                </c:ext>
              </c:extLst>
            </c:dLbl>
            <c:dLbl>
              <c:idx val="16"/>
              <c:layout>
                <c:manualLayout>
                  <c:x val="3.618535962716491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066-4282-8F47-7DB31ED1D498}"/>
                </c:ext>
              </c:extLst>
            </c:dLbl>
            <c:dLbl>
              <c:idx val="17"/>
              <c:layout>
                <c:manualLayout>
                  <c:x val="3.42579182252386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066-4282-8F47-7DB31ED1D498}"/>
                </c:ext>
              </c:extLst>
            </c:dLbl>
            <c:dLbl>
              <c:idx val="18"/>
              <c:layout>
                <c:manualLayout>
                  <c:x val="-3.292239611488157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066-4282-8F47-7DB31ED1D498}"/>
                </c:ext>
              </c:extLst>
            </c:dLbl>
            <c:dLbl>
              <c:idx val="20"/>
              <c:layout>
                <c:manualLayout>
                  <c:x val="-3.052306911162779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066-4282-8F47-7DB31ED1D498}"/>
                </c:ext>
              </c:extLst>
            </c:dLbl>
            <c:dLbl>
              <c:idx val="22"/>
              <c:layout>
                <c:manualLayout>
                  <c:x val="-3.3154719386316471E-2"/>
                  <c:y val="-4.311676989265367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066-4282-8F47-7DB31ED1D498}"/>
                </c:ext>
              </c:extLst>
            </c:dLbl>
            <c:dLbl>
              <c:idx val="23"/>
              <c:layout>
                <c:manualLayout>
                  <c:x val="-4.174108446819603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066-4282-8F47-7DB31ED1D498}"/>
                </c:ext>
              </c:extLst>
            </c:dLbl>
            <c:dLbl>
              <c:idx val="24"/>
              <c:layout>
                <c:manualLayout>
                  <c:x val="-4.18705457694521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066-4282-8F47-7DB31ED1D498}"/>
                </c:ext>
              </c:extLst>
            </c:dLbl>
            <c:dLbl>
              <c:idx val="25"/>
              <c:layout>
                <c:manualLayout>
                  <c:x val="-4.2150848846944249E-2"/>
                  <c:y val="2.155838494632683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066-4282-8F47-7DB31ED1D498}"/>
                </c:ext>
              </c:extLst>
            </c:dLbl>
            <c:dLbl>
              <c:idx val="26"/>
              <c:layout>
                <c:manualLayout>
                  <c:x val="-7.529967597637650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066-4282-8F47-7DB31ED1D498}"/>
                </c:ext>
              </c:extLst>
            </c:dLbl>
            <c:dLbl>
              <c:idx val="27"/>
              <c:layout>
                <c:manualLayout>
                  <c:x val="-7.2509439816404009E-2"/>
                  <c:y val="2.351850980795933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066-4282-8F47-7DB31ED1D498}"/>
                </c:ext>
              </c:extLst>
            </c:dLbl>
            <c:dLbl>
              <c:idx val="28"/>
              <c:layout>
                <c:manualLayout>
                  <c:x val="-0.10637021992764653"/>
                  <c:y val="-2.155838494632683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C066-4282-8F47-7DB31ED1D498}"/>
                </c:ext>
              </c:extLst>
            </c:dLbl>
            <c:dLbl>
              <c:idx val="29"/>
              <c:layout>
                <c:manualLayout>
                  <c:x val="-7.763183125115004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066-4282-8F47-7DB31ED1D498}"/>
                </c:ext>
              </c:extLst>
            </c:dLbl>
            <c:dLbl>
              <c:idx val="30"/>
              <c:layout>
                <c:manualLayout>
                  <c:x val="-0.12332224298354259"/>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066-4282-8F47-7DB31ED1D498}"/>
                </c:ext>
              </c:extLst>
            </c:dLbl>
            <c:dLbl>
              <c:idx val="31"/>
              <c:layout>
                <c:manualLayout>
                  <c:x val="-0.15679480754121339"/>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066-4282-8F47-7DB31ED1D498}"/>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'F75'!$A$8:$A$39</c:f>
              <c:strCache>
                <c:ptCount val="32"/>
                <c:pt idx="0">
                  <c:v>Veracruz</c:v>
                </c:pt>
                <c:pt idx="1">
                  <c:v>Sinaloa</c:v>
                </c:pt>
                <c:pt idx="2">
                  <c:v>Tamaulipas</c:v>
                </c:pt>
                <c:pt idx="3">
                  <c:v>Aguascalientes</c:v>
                </c:pt>
                <c:pt idx="4">
                  <c:v>Oaxaca</c:v>
                </c:pt>
                <c:pt idx="5">
                  <c:v>Michoacán</c:v>
                </c:pt>
                <c:pt idx="6">
                  <c:v>Chihuahua</c:v>
                </c:pt>
                <c:pt idx="7">
                  <c:v>Morelos</c:v>
                </c:pt>
                <c:pt idx="8">
                  <c:v>Sonora</c:v>
                </c:pt>
                <c:pt idx="9">
                  <c:v>Puebla</c:v>
                </c:pt>
                <c:pt idx="10">
                  <c:v>Guerrero</c:v>
                </c:pt>
                <c:pt idx="11">
                  <c:v>Yucatán</c:v>
                </c:pt>
                <c:pt idx="12">
                  <c:v>Tabasco</c:v>
                </c:pt>
                <c:pt idx="13">
                  <c:v>Campeche</c:v>
                </c:pt>
                <c:pt idx="14">
                  <c:v>San Luis Potosí</c:v>
                </c:pt>
                <c:pt idx="15">
                  <c:v>Jalisco</c:v>
                </c:pt>
                <c:pt idx="16">
                  <c:v>Durango</c:v>
                </c:pt>
                <c:pt idx="17">
                  <c:v>Colima</c:v>
                </c:pt>
                <c:pt idx="18">
                  <c:v>Tlaxcala</c:v>
                </c:pt>
                <c:pt idx="19">
                  <c:v>Baja California Sur</c:v>
                </c:pt>
                <c:pt idx="20">
                  <c:v>Baja California</c:v>
                </c:pt>
                <c:pt idx="21">
                  <c:v>Zacatecas</c:v>
                </c:pt>
                <c:pt idx="22">
                  <c:v>Nayarit</c:v>
                </c:pt>
                <c:pt idx="23">
                  <c:v>Querétaro</c:v>
                </c:pt>
                <c:pt idx="24">
                  <c:v>Hidalgo</c:v>
                </c:pt>
                <c:pt idx="25">
                  <c:v>Quintana Roo</c:v>
                </c:pt>
                <c:pt idx="26">
                  <c:v>Chiapas</c:v>
                </c:pt>
                <c:pt idx="27">
                  <c:v>Guanajuato</c:v>
                </c:pt>
                <c:pt idx="28">
                  <c:v>Coahuila</c:v>
                </c:pt>
                <c:pt idx="29">
                  <c:v>Estado de México</c:v>
                </c:pt>
                <c:pt idx="30">
                  <c:v>Nuevo León</c:v>
                </c:pt>
                <c:pt idx="31">
                  <c:v>Ciudad de México</c:v>
                </c:pt>
              </c:strCache>
            </c:strRef>
          </c:cat>
          <c:val>
            <c:numRef>
              <c:f>'F75'!$G$8:$G$39</c:f>
              <c:numCache>
                <c:formatCode>#,##0</c:formatCode>
                <c:ptCount val="32"/>
                <c:pt idx="0">
                  <c:v>543</c:v>
                </c:pt>
                <c:pt idx="1">
                  <c:v>274</c:v>
                </c:pt>
                <c:pt idx="2">
                  <c:v>-1867</c:v>
                </c:pt>
                <c:pt idx="3">
                  <c:v>-2072</c:v>
                </c:pt>
                <c:pt idx="4">
                  <c:v>-1624</c:v>
                </c:pt>
                <c:pt idx="5">
                  <c:v>735</c:v>
                </c:pt>
                <c:pt idx="6">
                  <c:v>-398</c:v>
                </c:pt>
                <c:pt idx="7">
                  <c:v>-650</c:v>
                </c:pt>
                <c:pt idx="8">
                  <c:v>-1381</c:v>
                </c:pt>
                <c:pt idx="9">
                  <c:v>-1024</c:v>
                </c:pt>
                <c:pt idx="10">
                  <c:v>27</c:v>
                </c:pt>
                <c:pt idx="11">
                  <c:v>46</c:v>
                </c:pt>
                <c:pt idx="12">
                  <c:v>853</c:v>
                </c:pt>
                <c:pt idx="13">
                  <c:v>280</c:v>
                </c:pt>
                <c:pt idx="14">
                  <c:v>520</c:v>
                </c:pt>
                <c:pt idx="15">
                  <c:v>2791</c:v>
                </c:pt>
                <c:pt idx="16">
                  <c:v>555</c:v>
                </c:pt>
                <c:pt idx="17">
                  <c:v>763</c:v>
                </c:pt>
                <c:pt idx="18">
                  <c:v>523</c:v>
                </c:pt>
                <c:pt idx="19">
                  <c:v>146</c:v>
                </c:pt>
                <c:pt idx="20">
                  <c:v>436</c:v>
                </c:pt>
                <c:pt idx="21">
                  <c:v>129</c:v>
                </c:pt>
                <c:pt idx="22">
                  <c:v>314</c:v>
                </c:pt>
                <c:pt idx="23">
                  <c:v>808</c:v>
                </c:pt>
                <c:pt idx="24">
                  <c:v>802</c:v>
                </c:pt>
                <c:pt idx="25">
                  <c:v>789</c:v>
                </c:pt>
                <c:pt idx="26">
                  <c:v>2061</c:v>
                </c:pt>
                <c:pt idx="27">
                  <c:v>1893</c:v>
                </c:pt>
                <c:pt idx="28">
                  <c:v>3495</c:v>
                </c:pt>
                <c:pt idx="29">
                  <c:v>2052</c:v>
                </c:pt>
                <c:pt idx="30">
                  <c:v>4295</c:v>
                </c:pt>
                <c:pt idx="31">
                  <c:v>5915</c:v>
                </c:pt>
              </c:numCache>
            </c:numRef>
          </c:val>
          <c:extLst>
            <c:ext xmlns:c16="http://schemas.microsoft.com/office/drawing/2014/chart" uri="{C3380CC4-5D6E-409C-BE32-E72D297353CC}">
              <c16:uniqueId val="{0000001C-C066-4282-8F47-7DB31ED1D498}"/>
            </c:ext>
          </c:extLst>
        </c:ser>
        <c:ser>
          <c:idx val="1"/>
          <c:order val="1"/>
          <c:tx>
            <c:v>Eventuales</c:v>
          </c:tx>
          <c:spPr>
            <a:solidFill>
              <a:srgbClr val="7C878E"/>
            </a:solidFill>
            <a:ln>
              <a:noFill/>
            </a:ln>
            <a:effectLst/>
          </c:spPr>
          <c:invertIfNegative val="0"/>
          <c:dLbls>
            <c:dLbl>
              <c:idx val="0"/>
              <c:layout>
                <c:manualLayout>
                  <c:x val="-0.14868908227088931"/>
                  <c:y val="-4.703701961591693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066-4282-8F47-7DB31ED1D498}"/>
                </c:ext>
              </c:extLst>
            </c:dLbl>
            <c:dLbl>
              <c:idx val="1"/>
              <c:layout>
                <c:manualLayout>
                  <c:x val="-0.11037156740262082"/>
                  <c:y val="1.724670795706147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066-4282-8F47-7DB31ED1D498}"/>
                </c:ext>
              </c:extLst>
            </c:dLbl>
            <c:dLbl>
              <c:idx val="2"/>
              <c:layout>
                <c:manualLayout>
                  <c:x val="-3.573822150475109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C066-4282-8F47-7DB31ED1D498}"/>
                </c:ext>
              </c:extLst>
            </c:dLbl>
            <c:dLbl>
              <c:idx val="3"/>
              <c:layout>
                <c:manualLayout>
                  <c:x val="3.537913053520715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066-4282-8F47-7DB31ED1D498}"/>
                </c:ext>
              </c:extLst>
            </c:dLbl>
            <c:dLbl>
              <c:idx val="4"/>
              <c:layout>
                <c:manualLayout>
                  <c:x val="-1.49111136213996E-2"/>
                  <c:y val="8.623353978530735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066-4282-8F47-7DB31ED1D498}"/>
                </c:ext>
              </c:extLst>
            </c:dLbl>
            <c:dLbl>
              <c:idx val="5"/>
              <c:layout>
                <c:manualLayout>
                  <c:x val="-8.1526108001028358E-2"/>
                  <c:y val="8.623353978530735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066-4282-8F47-7DB31ED1D498}"/>
                </c:ext>
              </c:extLst>
            </c:dLbl>
            <c:dLbl>
              <c:idx val="6"/>
              <c:layout>
                <c:manualLayout>
                  <c:x val="-3.2193103062812041E-2"/>
                  <c:y val="8.623353978530735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066-4282-8F47-7DB31ED1D498}"/>
                </c:ext>
              </c:extLst>
            </c:dLbl>
            <c:dLbl>
              <c:idx val="7"/>
              <c:layout>
                <c:manualLayout>
                  <c:x val="-3.0669197082356412E-2"/>
                  <c:y val="1.851851165981049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066-4282-8F47-7DB31ED1D498}"/>
                </c:ext>
              </c:extLst>
            </c:dLbl>
            <c:dLbl>
              <c:idx val="8"/>
              <c:layout>
                <c:manualLayout>
                  <c:x val="5.393973972049482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C066-4282-8F47-7DB31ED1D498}"/>
                </c:ext>
              </c:extLst>
            </c:dLbl>
            <c:dLbl>
              <c:idx val="9"/>
              <c:layout>
                <c:manualLayout>
                  <c:x val="3.997239730175038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066-4282-8F47-7DB31ED1D498}"/>
                </c:ext>
              </c:extLst>
            </c:dLbl>
            <c:dLbl>
              <c:idx val="12"/>
              <c:layout>
                <c:manualLayout>
                  <c:x val="-3.3422564549253291E-2"/>
                  <c:y val="1.851851165981049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C066-4282-8F47-7DB31ED1D498}"/>
                </c:ext>
              </c:extLst>
            </c:dLbl>
            <c:dLbl>
              <c:idx val="14"/>
              <c:layout>
                <c:manualLayout>
                  <c:x val="-2.0505390657473175E-2"/>
                  <c:y val="1.851851165981049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066-4282-8F47-7DB31ED1D498}"/>
                </c:ext>
              </c:extLst>
            </c:dLbl>
            <c:dLbl>
              <c:idx val="15"/>
              <c:layout>
                <c:manualLayout>
                  <c:x val="-8.317055272231527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066-4282-8F47-7DB31ED1D498}"/>
                </c:ext>
              </c:extLst>
            </c:dLbl>
            <c:dLbl>
              <c:idx val="16"/>
              <c:layout>
                <c:manualLayout>
                  <c:x val="-1.676868969169868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066-4282-8F47-7DB31ED1D498}"/>
                </c:ext>
              </c:extLst>
            </c:dLbl>
            <c:dLbl>
              <c:idx val="17"/>
              <c:layout>
                <c:manualLayout>
                  <c:x val="-2.697290016378790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066-4282-8F47-7DB31ED1D498}"/>
                </c:ext>
              </c:extLst>
            </c:dLbl>
            <c:dLbl>
              <c:idx val="19"/>
              <c:layout>
                <c:manualLayout>
                  <c:x val="3.559983764307023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066-4282-8F47-7DB31ED1D498}"/>
                </c:ext>
              </c:extLst>
            </c:dLbl>
            <c:dLbl>
              <c:idx val="21"/>
              <c:layout>
                <c:manualLayout>
                  <c:x val="2.927458405296027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C066-4282-8F47-7DB31ED1D498}"/>
                </c:ext>
              </c:extLst>
            </c:dLbl>
            <c:dLbl>
              <c:idx val="22"/>
              <c:layout>
                <c:manualLayout>
                  <c:x val="2.9574079052875263E-2"/>
                  <c:y val="-4.311676989265367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C066-4282-8F47-7DB31ED1D498}"/>
                </c:ext>
              </c:extLst>
            </c:dLbl>
            <c:dLbl>
              <c:idx val="23"/>
              <c:layout>
                <c:manualLayout>
                  <c:x val="3.722525879213110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C066-4282-8F47-7DB31ED1D498}"/>
                </c:ext>
              </c:extLst>
            </c:dLbl>
            <c:dLbl>
              <c:idx val="24"/>
              <c:layout>
                <c:manualLayout>
                  <c:x val="4.495775167638924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C066-4282-8F47-7DB31ED1D498}"/>
                </c:ext>
              </c:extLst>
            </c:dLbl>
            <c:dLbl>
              <c:idx val="25"/>
              <c:layout>
                <c:manualLayout>
                  <c:x val="5.2985530805644915E-2"/>
                  <c:y val="2.155838494632683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C066-4282-8F47-7DB31ED1D498}"/>
                </c:ext>
              </c:extLst>
            </c:dLbl>
            <c:dLbl>
              <c:idx val="27"/>
              <c:layout>
                <c:manualLayout>
                  <c:x val="6.287374795854343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C066-4282-8F47-7DB31ED1D498}"/>
                </c:ext>
              </c:extLst>
            </c:dLbl>
            <c:dLbl>
              <c:idx val="28"/>
              <c:layout>
                <c:manualLayout>
                  <c:x val="4.219411484749408E-2"/>
                  <c:y val="-2.155838494632683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C066-4282-8F47-7DB31ED1D498}"/>
                </c:ext>
              </c:extLst>
            </c:dLbl>
            <c:dLbl>
              <c:idx val="29"/>
              <c:layout>
                <c:manualLayout>
                  <c:x val="7.951870025567343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C066-4282-8F47-7DB31ED1D498}"/>
                </c:ext>
              </c:extLst>
            </c:dLbl>
            <c:dLbl>
              <c:idx val="30"/>
              <c:layout>
                <c:manualLayout>
                  <c:x val="5.919142410630035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C066-4282-8F47-7DB31ED1D498}"/>
                </c:ext>
              </c:extLst>
            </c:dLbl>
            <c:dLbl>
              <c:idx val="31"/>
              <c:layout>
                <c:manualLayout>
                  <c:x val="0.11053806574714911"/>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C066-4282-8F47-7DB31ED1D498}"/>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'F75'!$H$8:$H$39</c:f>
              <c:numCache>
                <c:formatCode>#,##0</c:formatCode>
                <c:ptCount val="32"/>
                <c:pt idx="0">
                  <c:v>-5044</c:v>
                </c:pt>
                <c:pt idx="1">
                  <c:v>-3565</c:v>
                </c:pt>
                <c:pt idx="2">
                  <c:v>-369</c:v>
                </c:pt>
                <c:pt idx="3">
                  <c:v>310</c:v>
                </c:pt>
                <c:pt idx="4">
                  <c:v>-75</c:v>
                </c:pt>
                <c:pt idx="5">
                  <c:v>-2426</c:v>
                </c:pt>
                <c:pt idx="6">
                  <c:v>-502</c:v>
                </c:pt>
                <c:pt idx="7">
                  <c:v>-134</c:v>
                </c:pt>
                <c:pt idx="8">
                  <c:v>1168</c:v>
                </c:pt>
                <c:pt idx="9">
                  <c:v>890</c:v>
                </c:pt>
                <c:pt idx="10">
                  <c:v>72</c:v>
                </c:pt>
                <c:pt idx="11">
                  <c:v>74</c:v>
                </c:pt>
                <c:pt idx="12">
                  <c:v>-559</c:v>
                </c:pt>
                <c:pt idx="13">
                  <c:v>61</c:v>
                </c:pt>
                <c:pt idx="14">
                  <c:v>-37</c:v>
                </c:pt>
                <c:pt idx="15">
                  <c:v>-2304</c:v>
                </c:pt>
                <c:pt idx="16">
                  <c:v>-62</c:v>
                </c:pt>
                <c:pt idx="17">
                  <c:v>-260</c:v>
                </c:pt>
                <c:pt idx="18">
                  <c:v>98</c:v>
                </c:pt>
                <c:pt idx="19">
                  <c:v>498</c:v>
                </c:pt>
                <c:pt idx="20">
                  <c:v>237</c:v>
                </c:pt>
                <c:pt idx="21">
                  <c:v>593</c:v>
                </c:pt>
                <c:pt idx="22">
                  <c:v>480</c:v>
                </c:pt>
                <c:pt idx="23">
                  <c:v>720</c:v>
                </c:pt>
                <c:pt idx="24">
                  <c:v>758</c:v>
                </c:pt>
                <c:pt idx="25">
                  <c:v>1014</c:v>
                </c:pt>
                <c:pt idx="26">
                  <c:v>125</c:v>
                </c:pt>
                <c:pt idx="27">
                  <c:v>1745</c:v>
                </c:pt>
                <c:pt idx="28">
                  <c:v>787</c:v>
                </c:pt>
                <c:pt idx="29">
                  <c:v>2361</c:v>
                </c:pt>
                <c:pt idx="30">
                  <c:v>1321</c:v>
                </c:pt>
                <c:pt idx="31">
                  <c:v>4007</c:v>
                </c:pt>
              </c:numCache>
            </c:numRef>
          </c:val>
          <c:extLst>
            <c:ext xmlns:c16="http://schemas.microsoft.com/office/drawing/2014/chart" uri="{C3380CC4-5D6E-409C-BE32-E72D297353CC}">
              <c16:uniqueId val="{00000037-C066-4282-8F47-7DB31ED1D498}"/>
            </c:ext>
          </c:extLst>
        </c:ser>
        <c:dLbls>
          <c:showLegendKey val="0"/>
          <c:showVal val="0"/>
          <c:showCatName val="0"/>
          <c:showSerName val="0"/>
          <c:showPercent val="0"/>
          <c:showBubbleSize val="0"/>
        </c:dLbls>
        <c:gapWidth val="100"/>
        <c:overlap val="100"/>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ctr"/>
        <c:lblOffset val="100"/>
        <c:noMultiLvlLbl val="0"/>
      </c:catAx>
      <c:valAx>
        <c:axId val="271028992"/>
        <c:scaling>
          <c:orientation val="minMax"/>
          <c:max val="10015"/>
          <c:min val="-8044"/>
        </c:scaling>
        <c:delete val="0"/>
        <c:axPos val="b"/>
        <c:numFmt formatCode="#,##0" sourceLinked="1"/>
        <c:majorTickMark val="none"/>
        <c:minorTickMark val="none"/>
        <c:tickLblPos val="nextTo"/>
        <c:spPr>
          <a:noFill/>
          <a:ln>
            <a:noFill/>
          </a:ln>
          <a:effectLst/>
          <a:extLst>
            <a:ext uri="{91240B29-F687-4F45-9708-019B960494DF}">
              <a14:hiddenLine xmlns:a14="http://schemas.microsoft.com/office/drawing/2010/main">
                <a:noFill/>
              </a14:hiddenLine>
            </a:ext>
          </a:ex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983E-48D6-B646-D9065F200EFB}"/>
              </c:ext>
            </c:extLst>
          </c:dPt>
          <c:dPt>
            <c:idx val="7"/>
            <c:invertIfNegative val="0"/>
            <c:bubble3D val="0"/>
            <c:extLst>
              <c:ext xmlns:c16="http://schemas.microsoft.com/office/drawing/2014/chart" uri="{C3380CC4-5D6E-409C-BE32-E72D297353CC}">
                <c16:uniqueId val="{00000002-983E-48D6-B646-D9065F200EFB}"/>
              </c:ext>
            </c:extLst>
          </c:dPt>
          <c:dLbls>
            <c:dLbl>
              <c:idx val="0"/>
              <c:layout>
                <c:manualLayout>
                  <c:x val="-6.224498548025436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83E-48D6-B646-D9065F200EFB}"/>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'F76-79'!$B$7:$B$26</c:f>
              <c:strCache>
                <c:ptCount val="20"/>
                <c:pt idx="0">
                  <c:v>Tala</c:v>
                </c:pt>
                <c:pt idx="1">
                  <c:v>Acatlán de Juárez</c:v>
                </c:pt>
                <c:pt idx="2">
                  <c:v>Chapala</c:v>
                </c:pt>
                <c:pt idx="3">
                  <c:v>Amatitán</c:v>
                </c:pt>
                <c:pt idx="4">
                  <c:v>Ixtlahuacán de los Membrillos</c:v>
                </c:pt>
                <c:pt idx="5">
                  <c:v>Jocotepec</c:v>
                </c:pt>
                <c:pt idx="6">
                  <c:v>Tamazula de Gordiano</c:v>
                </c:pt>
                <c:pt idx="7">
                  <c:v>Huejuquilla el Alto</c:v>
                </c:pt>
                <c:pt idx="8">
                  <c:v>La Huerta</c:v>
                </c:pt>
                <c:pt idx="9">
                  <c:v>Tuxpan</c:v>
                </c:pt>
                <c:pt idx="10">
                  <c:v>Sayula</c:v>
                </c:pt>
                <c:pt idx="11">
                  <c:v>Tapalpa</c:v>
                </c:pt>
                <c:pt idx="12">
                  <c:v>San Gabriel</c:v>
                </c:pt>
                <c:pt idx="13">
                  <c:v>Tecolotlán</c:v>
                </c:pt>
                <c:pt idx="14">
                  <c:v>Zapotlán del Rey</c:v>
                </c:pt>
                <c:pt idx="15">
                  <c:v>Ameca</c:v>
                </c:pt>
                <c:pt idx="16">
                  <c:v>Magdalena</c:v>
                </c:pt>
                <c:pt idx="17">
                  <c:v>El Salto</c:v>
                </c:pt>
                <c:pt idx="18">
                  <c:v>Ayotlán</c:v>
                </c:pt>
                <c:pt idx="19">
                  <c:v>San Juan de los Lagos</c:v>
                </c:pt>
              </c:strCache>
            </c:strRef>
          </c:cat>
          <c:val>
            <c:numRef>
              <c:f>'F76-79'!$G$7:$G$26</c:f>
              <c:numCache>
                <c:formatCode>#,##0_ ;\-#,##0\ </c:formatCode>
                <c:ptCount val="20"/>
                <c:pt idx="0">
                  <c:v>-1530</c:v>
                </c:pt>
                <c:pt idx="1">
                  <c:v>-665</c:v>
                </c:pt>
                <c:pt idx="2">
                  <c:v>-610</c:v>
                </c:pt>
                <c:pt idx="3">
                  <c:v>-458</c:v>
                </c:pt>
                <c:pt idx="4">
                  <c:v>-358</c:v>
                </c:pt>
                <c:pt idx="5">
                  <c:v>-278</c:v>
                </c:pt>
                <c:pt idx="6">
                  <c:v>-262</c:v>
                </c:pt>
                <c:pt idx="7">
                  <c:v>-227</c:v>
                </c:pt>
                <c:pt idx="8">
                  <c:v>-198</c:v>
                </c:pt>
                <c:pt idx="9">
                  <c:v>-195</c:v>
                </c:pt>
                <c:pt idx="10">
                  <c:v>-195</c:v>
                </c:pt>
                <c:pt idx="11">
                  <c:v>-144</c:v>
                </c:pt>
                <c:pt idx="12">
                  <c:v>-116</c:v>
                </c:pt>
                <c:pt idx="13">
                  <c:v>-114</c:v>
                </c:pt>
                <c:pt idx="14">
                  <c:v>-96</c:v>
                </c:pt>
                <c:pt idx="15">
                  <c:v>-91</c:v>
                </c:pt>
                <c:pt idx="16">
                  <c:v>-78</c:v>
                </c:pt>
                <c:pt idx="17">
                  <c:v>-59</c:v>
                </c:pt>
                <c:pt idx="18">
                  <c:v>-55</c:v>
                </c:pt>
                <c:pt idx="19">
                  <c:v>-35</c:v>
                </c:pt>
              </c:numCache>
            </c:numRef>
          </c:val>
          <c:extLst>
            <c:ext xmlns:c16="http://schemas.microsoft.com/office/drawing/2014/chart" uri="{C3380CC4-5D6E-409C-BE32-E72D297353CC}">
              <c16:uniqueId val="{00000003-983E-48D6-B646-D9065F200EFB}"/>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_ ;\-#,##0\ "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tx>
            <c:strRef>
              <c:f>'F76-79'!$H$6</c:f>
              <c:strCache>
                <c:ptCount val="1"/>
                <c:pt idx="0">
                  <c:v>Permanentes</c:v>
                </c:pt>
              </c:strCache>
            </c:strRef>
          </c:tx>
          <c:spPr>
            <a:solidFill>
              <a:srgbClr val="FFC000"/>
            </a:solidFill>
            <a:ln>
              <a:noFill/>
            </a:ln>
            <a:effectLst/>
          </c:spPr>
          <c:invertIfNegative val="0"/>
          <c:dLbls>
            <c:dLbl>
              <c:idx val="0"/>
              <c:layout>
                <c:manualLayout>
                  <c:x val="1.986043771043771E-2"/>
                  <c:y val="2.057613166807978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11-434A-A7C7-04F28830EB98}"/>
                </c:ext>
              </c:extLst>
            </c:dLbl>
            <c:dLbl>
              <c:idx val="1"/>
              <c:layout>
                <c:manualLayout>
                  <c:x val="2.39986531986532E-2"/>
                  <c:y val="-2.612757201646186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11-434A-A7C7-04F28830EB98}"/>
                </c:ext>
              </c:extLst>
            </c:dLbl>
            <c:dLbl>
              <c:idx val="2"/>
              <c:layout>
                <c:manualLayout>
                  <c:x val="4.7657070707070551E-2"/>
                  <c:y val="4.11522633744855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611-434A-A7C7-04F28830EB98}"/>
                </c:ext>
              </c:extLst>
            </c:dLbl>
            <c:dLbl>
              <c:idx val="3"/>
              <c:layout>
                <c:manualLayout>
                  <c:x val="1.5747811447811448E-2"/>
                  <c:y val="-2.61296296296296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611-434A-A7C7-04F28830EB98}"/>
                </c:ext>
              </c:extLst>
            </c:dLbl>
            <c:dLbl>
              <c:idx val="4"/>
              <c:layout>
                <c:manualLayout>
                  <c:x val="-7.6385690235690237E-2"/>
                  <c:y val="8.230452675855269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611-434A-A7C7-04F28830EB98}"/>
                </c:ext>
              </c:extLst>
            </c:dLbl>
            <c:dLbl>
              <c:idx val="5"/>
              <c:layout>
                <c:manualLayout>
                  <c:x val="2.0041077441077439E-2"/>
                  <c:y val="-2.61296296296286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611-434A-A7C7-04F28830EB98}"/>
                </c:ext>
              </c:extLst>
            </c:dLbl>
            <c:dLbl>
              <c:idx val="6"/>
              <c:layout>
                <c:manualLayout>
                  <c:x val="2.5321380471380314E-2"/>
                  <c:y val="5.226543209876447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611-434A-A7C7-04F28830EB98}"/>
                </c:ext>
              </c:extLst>
            </c:dLbl>
            <c:dLbl>
              <c:idx val="7"/>
              <c:layout>
                <c:manualLayout>
                  <c:x val="5.0799494949494796E-2"/>
                  <c:y val="4.115226338406710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611-434A-A7C7-04F28830EB98}"/>
                </c:ext>
              </c:extLst>
            </c:dLbl>
            <c:dLbl>
              <c:idx val="8"/>
              <c:layout>
                <c:manualLayout>
                  <c:x val="3.3788552188552187E-2"/>
                  <c:y val="4.11522633744855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611-434A-A7C7-04F28830EB98}"/>
                </c:ext>
              </c:extLst>
            </c:dLbl>
            <c:dLbl>
              <c:idx val="9"/>
              <c:layout>
                <c:manualLayout>
                  <c:x val="1.8745791245791246E-2"/>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611-434A-A7C7-04F28830EB98}"/>
                </c:ext>
              </c:extLst>
            </c:dLbl>
            <c:dLbl>
              <c:idx val="10"/>
              <c:layout>
                <c:manualLayout>
                  <c:x val="2.405151515151515E-2"/>
                  <c:y val="2.613580246913628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611-434A-A7C7-04F28830EB98}"/>
                </c:ext>
              </c:extLst>
            </c:dLbl>
            <c:dLbl>
              <c:idx val="11"/>
              <c:layout>
                <c:manualLayout>
                  <c:x val="1.5756228956228958E-2"/>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611-434A-A7C7-04F28830EB98}"/>
                </c:ext>
              </c:extLst>
            </c:dLbl>
            <c:dLbl>
              <c:idx val="12"/>
              <c:layout>
                <c:manualLayout>
                  <c:x val="3.2208922558922562E-2"/>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611-434A-A7C7-04F28830EB98}"/>
                </c:ext>
              </c:extLst>
            </c:dLbl>
            <c:dLbl>
              <c:idx val="13"/>
              <c:layout>
                <c:manualLayout>
                  <c:x val="3.0070875420875266E-2"/>
                  <c:y val="4.11522633744855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611-434A-A7C7-04F28830EB98}"/>
                </c:ext>
              </c:extLst>
            </c:dLbl>
            <c:dLbl>
              <c:idx val="14"/>
              <c:layout>
                <c:manualLayout>
                  <c:x val="-3.737643097643098E-2"/>
                  <c:y val="8.230452675376195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611-434A-A7C7-04F28830EB98}"/>
                </c:ext>
              </c:extLst>
            </c:dLbl>
            <c:dLbl>
              <c:idx val="15"/>
              <c:layout>
                <c:manualLayout>
                  <c:x val="2.9083501683501527E-2"/>
                  <c:y val="2.613580246913604E-3"/>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5="http://schemas.microsoft.com/office/drawing/2012/chart" uri="{CE6537A1-D6FC-4f65-9D91-7224C49458BB}">
                  <c15:layout>
                    <c:manualLayout>
                      <c:w val="4.4909764309764309E-2"/>
                      <c:h val="4.0099176954732516E-2"/>
                    </c:manualLayout>
                  </c15:layout>
                </c:ext>
                <c:ext xmlns:c16="http://schemas.microsoft.com/office/drawing/2014/chart" uri="{C3380CC4-5D6E-409C-BE32-E72D297353CC}">
                  <c16:uniqueId val="{0000000F-4611-434A-A7C7-04F28830EB98}"/>
                </c:ext>
              </c:extLst>
            </c:dLbl>
            <c:dLbl>
              <c:idx val="16"/>
              <c:layout>
                <c:manualLayout>
                  <c:x val="3.4922222222222223E-2"/>
                  <c:y val="8.230452675136657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611-434A-A7C7-04F28830EB98}"/>
                </c:ext>
              </c:extLst>
            </c:dLbl>
            <c:dLbl>
              <c:idx val="17"/>
              <c:layout>
                <c:manualLayout>
                  <c:x val="-0.1163037037037037"/>
                  <c:y val="6.172839506172839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611-434A-A7C7-04F28830EB98}"/>
                </c:ext>
              </c:extLst>
            </c:dLbl>
            <c:dLbl>
              <c:idx val="18"/>
              <c:layout>
                <c:manualLayout>
                  <c:x val="2.0468350168350167E-2"/>
                  <c:y val="1.19768849616188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611-434A-A7C7-04F28830EB98}"/>
                </c:ext>
              </c:extLst>
            </c:dLbl>
            <c:dLbl>
              <c:idx val="19"/>
              <c:layout>
                <c:manualLayout>
                  <c:x val="-3.7393434343434499E-2"/>
                  <c:y val="2.61440329218107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611-434A-A7C7-04F28830EB9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'F76-79'!$B$7:$B$26</c:f>
              <c:strCache>
                <c:ptCount val="20"/>
                <c:pt idx="0">
                  <c:v>Tala</c:v>
                </c:pt>
                <c:pt idx="1">
                  <c:v>Acatlán de Juárez</c:v>
                </c:pt>
                <c:pt idx="2">
                  <c:v>Chapala</c:v>
                </c:pt>
                <c:pt idx="3">
                  <c:v>Amatitán</c:v>
                </c:pt>
                <c:pt idx="4">
                  <c:v>Ixtlahuacán de los Membrillos</c:v>
                </c:pt>
                <c:pt idx="5">
                  <c:v>Jocotepec</c:v>
                </c:pt>
                <c:pt idx="6">
                  <c:v>Tamazula de Gordiano</c:v>
                </c:pt>
                <c:pt idx="7">
                  <c:v>Huejuquilla el Alto</c:v>
                </c:pt>
                <c:pt idx="8">
                  <c:v>La Huerta</c:v>
                </c:pt>
                <c:pt idx="9">
                  <c:v>Tuxpan</c:v>
                </c:pt>
                <c:pt idx="10">
                  <c:v>Sayula</c:v>
                </c:pt>
                <c:pt idx="11">
                  <c:v>Tapalpa</c:v>
                </c:pt>
                <c:pt idx="12">
                  <c:v>San Gabriel</c:v>
                </c:pt>
                <c:pt idx="13">
                  <c:v>Tecolotlán</c:v>
                </c:pt>
                <c:pt idx="14">
                  <c:v>Zapotlán del Rey</c:v>
                </c:pt>
                <c:pt idx="15">
                  <c:v>Ameca</c:v>
                </c:pt>
                <c:pt idx="16">
                  <c:v>Magdalena</c:v>
                </c:pt>
                <c:pt idx="17">
                  <c:v>El Salto</c:v>
                </c:pt>
                <c:pt idx="18">
                  <c:v>Ayotlán</c:v>
                </c:pt>
                <c:pt idx="19">
                  <c:v>San Juan de los Lagos</c:v>
                </c:pt>
              </c:strCache>
            </c:strRef>
          </c:cat>
          <c:val>
            <c:numRef>
              <c:f>'F76-79'!$H$7:$H$26</c:f>
              <c:numCache>
                <c:formatCode>#,##0_ ;\-#,##0\ </c:formatCode>
                <c:ptCount val="20"/>
                <c:pt idx="0">
                  <c:v>31</c:v>
                </c:pt>
                <c:pt idx="1">
                  <c:v>40</c:v>
                </c:pt>
                <c:pt idx="2">
                  <c:v>-177</c:v>
                </c:pt>
                <c:pt idx="3">
                  <c:v>11</c:v>
                </c:pt>
                <c:pt idx="4">
                  <c:v>-359</c:v>
                </c:pt>
                <c:pt idx="5">
                  <c:v>-18</c:v>
                </c:pt>
                <c:pt idx="6">
                  <c:v>-5</c:v>
                </c:pt>
                <c:pt idx="7">
                  <c:v>-224</c:v>
                </c:pt>
                <c:pt idx="8">
                  <c:v>-21</c:v>
                </c:pt>
                <c:pt idx="9">
                  <c:v>0</c:v>
                </c:pt>
                <c:pt idx="10">
                  <c:v>-28</c:v>
                </c:pt>
                <c:pt idx="11">
                  <c:v>3</c:v>
                </c:pt>
                <c:pt idx="12">
                  <c:v>-25</c:v>
                </c:pt>
                <c:pt idx="13">
                  <c:v>-86</c:v>
                </c:pt>
                <c:pt idx="14">
                  <c:v>-96</c:v>
                </c:pt>
                <c:pt idx="15">
                  <c:v>-50</c:v>
                </c:pt>
                <c:pt idx="16">
                  <c:v>-72</c:v>
                </c:pt>
                <c:pt idx="17">
                  <c:v>-691</c:v>
                </c:pt>
                <c:pt idx="18">
                  <c:v>23</c:v>
                </c:pt>
                <c:pt idx="19">
                  <c:v>-39</c:v>
                </c:pt>
              </c:numCache>
            </c:numRef>
          </c:val>
          <c:extLst>
            <c:ext xmlns:c16="http://schemas.microsoft.com/office/drawing/2014/chart" uri="{C3380CC4-5D6E-409C-BE32-E72D297353CC}">
              <c16:uniqueId val="{00000014-4611-434A-A7C7-04F28830EB98}"/>
            </c:ext>
          </c:extLst>
        </c:ser>
        <c:ser>
          <c:idx val="1"/>
          <c:order val="1"/>
          <c:tx>
            <c:strRef>
              <c:f>'F76-79'!$I$6</c:f>
              <c:strCache>
                <c:ptCount val="1"/>
                <c:pt idx="0">
                  <c:v>Eventuales</c:v>
                </c:pt>
              </c:strCache>
            </c:strRef>
          </c:tx>
          <c:spPr>
            <a:solidFill>
              <a:srgbClr val="7C878E"/>
            </a:solidFill>
            <a:ln>
              <a:noFill/>
            </a:ln>
            <a:effectLst/>
          </c:spPr>
          <c:invertIfNegative val="0"/>
          <c:dLbls>
            <c:dLbl>
              <c:idx val="0"/>
              <c:layout>
                <c:manualLayout>
                  <c:x val="-0.22688148148148143"/>
                  <c:y val="2.613991769547325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611-434A-A7C7-04F28830EB98}"/>
                </c:ext>
              </c:extLst>
            </c:dLbl>
            <c:dLbl>
              <c:idx val="1"/>
              <c:layout>
                <c:manualLayout>
                  <c:x val="-0.10824225589225597"/>
                  <c:y val="2.613374485596803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611-434A-A7C7-04F28830EB98}"/>
                </c:ext>
              </c:extLst>
            </c:dLbl>
            <c:dLbl>
              <c:idx val="2"/>
              <c:layout>
                <c:manualLayout>
                  <c:x val="-8.4292760942761016E-2"/>
                  <c:y val="8.230452674897119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4611-434A-A7C7-04F28830EB98}"/>
                </c:ext>
              </c:extLst>
            </c:dLbl>
            <c:dLbl>
              <c:idx val="3"/>
              <c:layout>
                <c:manualLayout>
                  <c:x val="-8.7239562289562284E-2"/>
                  <c:y val="6.172839506172839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4611-434A-A7C7-04F28830EB98}"/>
                </c:ext>
              </c:extLst>
            </c:dLbl>
            <c:dLbl>
              <c:idx val="4"/>
              <c:layout>
                <c:manualLayout>
                  <c:x val="1.6949326599326443E-2"/>
                  <c:y val="4.11522633744855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611-434A-A7C7-04F28830EB98}"/>
                </c:ext>
              </c:extLst>
            </c:dLbl>
            <c:dLbl>
              <c:idx val="5"/>
              <c:layout>
                <c:manualLayout>
                  <c:x val="-5.8801683501683577E-2"/>
                  <c:y val="-2.612139917695473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4611-434A-A7C7-04F28830EB98}"/>
                </c:ext>
              </c:extLst>
            </c:dLbl>
            <c:dLbl>
              <c:idx val="6"/>
              <c:layout>
                <c:manualLayout>
                  <c:x val="-5.8206397306397303E-2"/>
                  <c:y val="1.234567901330383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4611-434A-A7C7-04F28830EB98}"/>
                </c:ext>
              </c:extLst>
            </c:dLbl>
            <c:dLbl>
              <c:idx val="7"/>
              <c:layout>
                <c:manualLayout>
                  <c:x val="-2.3380639730639731E-2"/>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4611-434A-A7C7-04F28830EB98}"/>
                </c:ext>
              </c:extLst>
            </c:dLbl>
            <c:dLbl>
              <c:idx val="8"/>
              <c:layout>
                <c:manualLayout>
                  <c:x val="-4.5973400673400673E-2"/>
                  <c:y val="4.11522633744855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4611-434A-A7C7-04F28830EB98}"/>
                </c:ext>
              </c:extLst>
            </c:dLbl>
            <c:dLbl>
              <c:idx val="9"/>
              <c:layout>
                <c:manualLayout>
                  <c:x val="-5.0385353535353533E-2"/>
                  <c:y val="6.172839507130990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4611-434A-A7C7-04F28830EB98}"/>
                </c:ext>
              </c:extLst>
            </c:dLbl>
            <c:dLbl>
              <c:idx val="10"/>
              <c:layout>
                <c:manualLayout>
                  <c:x val="-4.3326262626262629E-2"/>
                  <c:y val="-2.612757201646042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4611-434A-A7C7-04F28830EB98}"/>
                </c:ext>
              </c:extLst>
            </c:dLbl>
            <c:dLbl>
              <c:idx val="11"/>
              <c:layout>
                <c:manualLayout>
                  <c:x val="-4.483956228956229E-2"/>
                  <c:y val="8.230452675376195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4611-434A-A7C7-04F28830EB98}"/>
                </c:ext>
              </c:extLst>
            </c:dLbl>
            <c:dLbl>
              <c:idx val="12"/>
              <c:layout>
                <c:manualLayout>
                  <c:x val="-3.7421212121212279E-2"/>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4611-434A-A7C7-04F28830EB98}"/>
                </c:ext>
              </c:extLst>
            </c:dLbl>
            <c:dLbl>
              <c:idx val="13"/>
              <c:layout>
                <c:manualLayout>
                  <c:x val="-2.1484511784511783E-2"/>
                  <c:y val="6.172839506172839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4611-434A-A7C7-04F28830EB98}"/>
                </c:ext>
              </c:extLst>
            </c:dLbl>
            <c:dLbl>
              <c:idx val="14"/>
              <c:layout>
                <c:manualLayout>
                  <c:x val="2.0306060606060605E-2"/>
                  <c:y val="-2.61296296296296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4611-434A-A7C7-04F28830EB98}"/>
                </c:ext>
              </c:extLst>
            </c:dLbl>
            <c:dLbl>
              <c:idx val="15"/>
              <c:layout>
                <c:manualLayout>
                  <c:x val="-2.3697643097643099E-2"/>
                  <c:y val="2.0576131689638174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4611-434A-A7C7-04F28830EB98}"/>
                </c:ext>
              </c:extLst>
            </c:dLbl>
            <c:dLbl>
              <c:idx val="16"/>
              <c:layout>
                <c:manualLayout>
                  <c:x val="-2.4592929292929291E-2"/>
                  <c:y val="6.172839506172839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4611-434A-A7C7-04F28830EB98}"/>
                </c:ext>
              </c:extLst>
            </c:dLbl>
            <c:dLbl>
              <c:idx val="17"/>
              <c:layout>
                <c:manualLayout>
                  <c:x val="0.10155185185185185"/>
                  <c:y val="4.11522633744855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4611-434A-A7C7-04F28830EB98}"/>
                </c:ext>
              </c:extLst>
            </c:dLbl>
            <c:dLbl>
              <c:idx val="18"/>
              <c:layout>
                <c:manualLayout>
                  <c:x val="-2.9856228956229112E-2"/>
                  <c:y val="2.61378600823045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4611-434A-A7C7-04F28830EB98}"/>
                </c:ext>
              </c:extLst>
            </c:dLbl>
            <c:dLbl>
              <c:idx val="19"/>
              <c:layout>
                <c:manualLayout>
                  <c:x val="2.1276430976430977E-2"/>
                  <c:y val="2.613580246913580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4611-434A-A7C7-04F28830EB9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'F76-79'!$B$7:$B$26</c:f>
              <c:strCache>
                <c:ptCount val="20"/>
                <c:pt idx="0">
                  <c:v>Tala</c:v>
                </c:pt>
                <c:pt idx="1">
                  <c:v>Acatlán de Juárez</c:v>
                </c:pt>
                <c:pt idx="2">
                  <c:v>Chapala</c:v>
                </c:pt>
                <c:pt idx="3">
                  <c:v>Amatitán</c:v>
                </c:pt>
                <c:pt idx="4">
                  <c:v>Ixtlahuacán de los Membrillos</c:v>
                </c:pt>
                <c:pt idx="5">
                  <c:v>Jocotepec</c:v>
                </c:pt>
                <c:pt idx="6">
                  <c:v>Tamazula de Gordiano</c:v>
                </c:pt>
                <c:pt idx="7">
                  <c:v>Huejuquilla el Alto</c:v>
                </c:pt>
                <c:pt idx="8">
                  <c:v>La Huerta</c:v>
                </c:pt>
                <c:pt idx="9">
                  <c:v>Tuxpan</c:v>
                </c:pt>
                <c:pt idx="10">
                  <c:v>Sayula</c:v>
                </c:pt>
                <c:pt idx="11">
                  <c:v>Tapalpa</c:v>
                </c:pt>
                <c:pt idx="12">
                  <c:v>San Gabriel</c:v>
                </c:pt>
                <c:pt idx="13">
                  <c:v>Tecolotlán</c:v>
                </c:pt>
                <c:pt idx="14">
                  <c:v>Zapotlán del Rey</c:v>
                </c:pt>
                <c:pt idx="15">
                  <c:v>Ameca</c:v>
                </c:pt>
                <c:pt idx="16">
                  <c:v>Magdalena</c:v>
                </c:pt>
                <c:pt idx="17">
                  <c:v>El Salto</c:v>
                </c:pt>
                <c:pt idx="18">
                  <c:v>Ayotlán</c:v>
                </c:pt>
                <c:pt idx="19">
                  <c:v>San Juan de los Lagos</c:v>
                </c:pt>
              </c:strCache>
            </c:strRef>
          </c:cat>
          <c:val>
            <c:numRef>
              <c:f>'F76-79'!$I$7:$I$26</c:f>
              <c:numCache>
                <c:formatCode>#,##0_ ;\-#,##0\ </c:formatCode>
                <c:ptCount val="20"/>
                <c:pt idx="0">
                  <c:v>-1561</c:v>
                </c:pt>
                <c:pt idx="1">
                  <c:v>-705</c:v>
                </c:pt>
                <c:pt idx="2">
                  <c:v>-433</c:v>
                </c:pt>
                <c:pt idx="3">
                  <c:v>-469</c:v>
                </c:pt>
                <c:pt idx="4">
                  <c:v>1</c:v>
                </c:pt>
                <c:pt idx="5">
                  <c:v>-260</c:v>
                </c:pt>
                <c:pt idx="6">
                  <c:v>-257</c:v>
                </c:pt>
                <c:pt idx="7">
                  <c:v>-3</c:v>
                </c:pt>
                <c:pt idx="8">
                  <c:v>-177</c:v>
                </c:pt>
                <c:pt idx="9">
                  <c:v>-195</c:v>
                </c:pt>
                <c:pt idx="10">
                  <c:v>-167</c:v>
                </c:pt>
                <c:pt idx="11">
                  <c:v>-147</c:v>
                </c:pt>
                <c:pt idx="12">
                  <c:v>-91</c:v>
                </c:pt>
                <c:pt idx="13">
                  <c:v>-28</c:v>
                </c:pt>
                <c:pt idx="14">
                  <c:v>0</c:v>
                </c:pt>
                <c:pt idx="15">
                  <c:v>-41</c:v>
                </c:pt>
                <c:pt idx="16">
                  <c:v>-6</c:v>
                </c:pt>
                <c:pt idx="17">
                  <c:v>632</c:v>
                </c:pt>
                <c:pt idx="18">
                  <c:v>-78</c:v>
                </c:pt>
                <c:pt idx="19">
                  <c:v>4</c:v>
                </c:pt>
              </c:numCache>
            </c:numRef>
          </c:val>
          <c:extLst>
            <c:ext xmlns:c16="http://schemas.microsoft.com/office/drawing/2014/chart" uri="{C3380CC4-5D6E-409C-BE32-E72D297353CC}">
              <c16:uniqueId val="{00000029-4611-434A-A7C7-04F28830EB98}"/>
            </c:ext>
          </c:extLst>
        </c:ser>
        <c:dLbls>
          <c:showLegendKey val="0"/>
          <c:showVal val="0"/>
          <c:showCatName val="0"/>
          <c:showSerName val="0"/>
          <c:showPercent val="0"/>
          <c:showBubbleSize val="0"/>
        </c:dLbls>
        <c:gapWidth val="100"/>
        <c:overlap val="100"/>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ctr"/>
        <c:lblOffset val="100"/>
        <c:noMultiLvlLbl val="0"/>
      </c:catAx>
      <c:valAx>
        <c:axId val="271028992"/>
        <c:scaling>
          <c:orientation val="minMax"/>
          <c:max val="750"/>
          <c:min val="-2000"/>
        </c:scaling>
        <c:delete val="0"/>
        <c:axPos val="b"/>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AC69-4952-BEA1-FE99325B991F}"/>
              </c:ext>
            </c:extLst>
          </c:dPt>
          <c:dPt>
            <c:idx val="19"/>
            <c:invertIfNegative val="0"/>
            <c:bubble3D val="0"/>
            <c:spPr>
              <a:solidFill>
                <a:srgbClr val="FFC000"/>
              </a:solidFill>
              <a:ln>
                <a:noFill/>
              </a:ln>
              <a:effectLst/>
            </c:spPr>
            <c:extLst>
              <c:ext xmlns:c16="http://schemas.microsoft.com/office/drawing/2014/chart" uri="{C3380CC4-5D6E-409C-BE32-E72D297353CC}">
                <c16:uniqueId val="{00000002-AC69-4952-BEA1-FE99325B991F}"/>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'F76-79'!$B$112:$B$131</c:f>
              <c:strCache>
                <c:ptCount val="20"/>
                <c:pt idx="0">
                  <c:v>Techaluta de Montenegro</c:v>
                </c:pt>
                <c:pt idx="1">
                  <c:v>Tonalá</c:v>
                </c:pt>
                <c:pt idx="2">
                  <c:v>San Sebastián del Oeste</c:v>
                </c:pt>
                <c:pt idx="3">
                  <c:v>Valle de Guadalupe</c:v>
                </c:pt>
                <c:pt idx="4">
                  <c:v>Cocula</c:v>
                </c:pt>
                <c:pt idx="5">
                  <c:v>Ocotlán</c:v>
                </c:pt>
                <c:pt idx="6">
                  <c:v>El Arenal</c:v>
                </c:pt>
                <c:pt idx="7">
                  <c:v>Tomatlán</c:v>
                </c:pt>
                <c:pt idx="8">
                  <c:v>Gómez Farías</c:v>
                </c:pt>
                <c:pt idx="9">
                  <c:v>Ahualulco de Mercado</c:v>
                </c:pt>
                <c:pt idx="10">
                  <c:v>Tepatitlán de Morelos</c:v>
                </c:pt>
                <c:pt idx="11">
                  <c:v>Tuxcacuesco</c:v>
                </c:pt>
                <c:pt idx="12">
                  <c:v>Tequila</c:v>
                </c:pt>
                <c:pt idx="13">
                  <c:v>Atotonilco el Alto</c:v>
                </c:pt>
                <c:pt idx="14">
                  <c:v>Zapotlán el Grande</c:v>
                </c:pt>
                <c:pt idx="15">
                  <c:v>Tlaquepaque</c:v>
                </c:pt>
                <c:pt idx="16">
                  <c:v>Lagos de Moreno</c:v>
                </c:pt>
                <c:pt idx="17">
                  <c:v>Puerto Vallarta</c:v>
                </c:pt>
                <c:pt idx="18">
                  <c:v>Zapopan</c:v>
                </c:pt>
                <c:pt idx="19">
                  <c:v>Guadalajara</c:v>
                </c:pt>
              </c:strCache>
            </c:strRef>
          </c:cat>
          <c:val>
            <c:numRef>
              <c:f>'F76-79'!$G$112:$G$131</c:f>
              <c:numCache>
                <c:formatCode>#,##0_ ;\-#,##0\ </c:formatCode>
                <c:ptCount val="20"/>
                <c:pt idx="0">
                  <c:v>37</c:v>
                </c:pt>
                <c:pt idx="1">
                  <c:v>42</c:v>
                </c:pt>
                <c:pt idx="2">
                  <c:v>44</c:v>
                </c:pt>
                <c:pt idx="3">
                  <c:v>46</c:v>
                </c:pt>
                <c:pt idx="4">
                  <c:v>69</c:v>
                </c:pt>
                <c:pt idx="5">
                  <c:v>71</c:v>
                </c:pt>
                <c:pt idx="6">
                  <c:v>83</c:v>
                </c:pt>
                <c:pt idx="7">
                  <c:v>92</c:v>
                </c:pt>
                <c:pt idx="8">
                  <c:v>103</c:v>
                </c:pt>
                <c:pt idx="9">
                  <c:v>118</c:v>
                </c:pt>
                <c:pt idx="10">
                  <c:v>124</c:v>
                </c:pt>
                <c:pt idx="11">
                  <c:v>126</c:v>
                </c:pt>
                <c:pt idx="12">
                  <c:v>126</c:v>
                </c:pt>
                <c:pt idx="13">
                  <c:v>178</c:v>
                </c:pt>
                <c:pt idx="14">
                  <c:v>241</c:v>
                </c:pt>
                <c:pt idx="15">
                  <c:v>298</c:v>
                </c:pt>
                <c:pt idx="16">
                  <c:v>362</c:v>
                </c:pt>
                <c:pt idx="17">
                  <c:v>424</c:v>
                </c:pt>
                <c:pt idx="18">
                  <c:v>1592</c:v>
                </c:pt>
                <c:pt idx="19">
                  <c:v>2087</c:v>
                </c:pt>
              </c:numCache>
            </c:numRef>
          </c:val>
          <c:extLst>
            <c:ext xmlns:c16="http://schemas.microsoft.com/office/drawing/2014/chart" uri="{C3380CC4-5D6E-409C-BE32-E72D297353CC}">
              <c16:uniqueId val="{00000003-AC69-4952-BEA1-FE99325B991F}"/>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4200"/>
          <c:min val="0"/>
        </c:scaling>
        <c:delete val="0"/>
        <c:axPos val="b"/>
        <c:numFmt formatCode="#,##0_ ;\-#,##0\ " sourceLinked="1"/>
        <c:majorTickMark val="out"/>
        <c:minorTickMark val="none"/>
        <c:tickLblPos val="nextTo"/>
        <c:spPr>
          <a:ln>
            <a:noFill/>
          </a:ln>
        </c:spPr>
        <c:txPr>
          <a:bodyPr/>
          <a:lstStyle/>
          <a:p>
            <a:pPr>
              <a:defRPr>
                <a:no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tx>
            <c:strRef>
              <c:f>'F76-79'!$H$6</c:f>
              <c:strCache>
                <c:ptCount val="1"/>
                <c:pt idx="0">
                  <c:v>Permanentes</c:v>
                </c:pt>
              </c:strCache>
            </c:strRef>
          </c:tx>
          <c:spPr>
            <a:solidFill>
              <a:srgbClr val="FFC000"/>
            </a:solidFill>
            <a:ln>
              <a:noFill/>
            </a:ln>
            <a:effectLst/>
          </c:spPr>
          <c:invertIfNegative val="0"/>
          <c:dLbls>
            <c:dLbl>
              <c:idx val="1"/>
              <c:layout>
                <c:manualLayout>
                  <c:x val="-2.3255030901765887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F90-40A0-B376-E8E3D8E701FA}"/>
                </c:ext>
              </c:extLst>
            </c:dLbl>
            <c:dLbl>
              <c:idx val="2"/>
              <c:layout>
                <c:manualLayout>
                  <c:x val="-2.4062803567129476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F90-40A0-B376-E8E3D8E701FA}"/>
                </c:ext>
              </c:extLst>
            </c:dLbl>
            <c:dLbl>
              <c:idx val="5"/>
              <c:layout>
                <c:manualLayout>
                  <c:x val="3.5703450795398488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F90-40A0-B376-E8E3D8E701FA}"/>
                </c:ext>
              </c:extLst>
            </c:dLbl>
            <c:dLbl>
              <c:idx val="6"/>
              <c:layout>
                <c:manualLayout>
                  <c:x val="-2.360740026162540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F90-40A0-B376-E8E3D8E701FA}"/>
                </c:ext>
              </c:extLst>
            </c:dLbl>
            <c:dLbl>
              <c:idx val="7"/>
              <c:layout>
                <c:manualLayout>
                  <c:x val="-2.1515743822593053E-2"/>
                  <c:y val="6.173277733636773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F90-40A0-B376-E8E3D8E701FA}"/>
                </c:ext>
              </c:extLst>
            </c:dLbl>
            <c:dLbl>
              <c:idx val="8"/>
              <c:layout>
                <c:manualLayout>
                  <c:x val="-2.4159103267960651E-2"/>
                  <c:y val="2.61335424016735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F90-40A0-B376-E8E3D8E701FA}"/>
                </c:ext>
              </c:extLst>
            </c:dLbl>
            <c:dLbl>
              <c:idx val="9"/>
              <c:layout>
                <c:manualLayout>
                  <c:x val="-2.4450864424499855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F90-40A0-B376-E8E3D8E701FA}"/>
                </c:ext>
              </c:extLst>
            </c:dLbl>
            <c:dLbl>
              <c:idx val="10"/>
              <c:layout>
                <c:manualLayout>
                  <c:x val="-2.934868067726300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F90-40A0-B376-E8E3D8E701FA}"/>
                </c:ext>
              </c:extLst>
            </c:dLbl>
            <c:dLbl>
              <c:idx val="11"/>
              <c:layout>
                <c:manualLayout>
                  <c:x val="-1.8924743130649478E-2"/>
                  <c:y val="2.057759244705294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F90-40A0-B376-E8E3D8E701FA}"/>
                </c:ext>
              </c:extLst>
            </c:dLbl>
            <c:dLbl>
              <c:idx val="12"/>
              <c:layout>
                <c:manualLayout>
                  <c:x val="-2.6617944405441945E-2"/>
                  <c:y val="2.61335424016725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F90-40A0-B376-E8E3D8E701FA}"/>
                </c:ext>
              </c:extLst>
            </c:dLbl>
            <c:dLbl>
              <c:idx val="13"/>
              <c:layout>
                <c:manualLayout>
                  <c:x val="-2.5357293776379301E-2"/>
                  <c:y val="-5.226708480334509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F90-40A0-B376-E8E3D8E701FA}"/>
                </c:ext>
              </c:extLst>
            </c:dLbl>
            <c:dLbl>
              <c:idx val="14"/>
              <c:layout>
                <c:manualLayout>
                  <c:x val="-3.5641664099235908E-2"/>
                  <c:y val="4.791094093178829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F90-40A0-B376-E8E3D8E701FA}"/>
                </c:ext>
              </c:extLst>
            </c:dLbl>
            <c:dLbl>
              <c:idx val="15"/>
              <c:layout>
                <c:manualLayout>
                  <c:x val="6.15604255369297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F90-40A0-B376-E8E3D8E701FA}"/>
                </c:ext>
              </c:extLst>
            </c:dLbl>
            <c:dLbl>
              <c:idx val="16"/>
              <c:layout>
                <c:manualLayout>
                  <c:x val="-3.874278383579217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F90-40A0-B376-E8E3D8E701FA}"/>
                </c:ext>
              </c:extLst>
            </c:dLbl>
            <c:dLbl>
              <c:idx val="17"/>
              <c:layout>
                <c:manualLayout>
                  <c:x val="7.5288688657343103E-2"/>
                  <c:y val="-2.395547046589414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F90-40A0-B376-E8E3D8E701FA}"/>
                </c:ext>
              </c:extLst>
            </c:dLbl>
            <c:dLbl>
              <c:idx val="18"/>
              <c:layout>
                <c:manualLayout>
                  <c:x val="0.15080482643325782"/>
                  <c:y val="-1.197773523294707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F90-40A0-B376-E8E3D8E701FA}"/>
                </c:ext>
              </c:extLst>
            </c:dLbl>
            <c:dLbl>
              <c:idx val="19"/>
              <c:layout>
                <c:manualLayout>
                  <c:x val="-0.14814412630749571"/>
                  <c:y val="-5.9888676164735364E-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F90-40A0-B376-E8E3D8E701F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'F76-79'!$B$112:$B$131</c:f>
              <c:strCache>
                <c:ptCount val="20"/>
                <c:pt idx="0">
                  <c:v>Techaluta de Montenegro</c:v>
                </c:pt>
                <c:pt idx="1">
                  <c:v>Tonalá</c:v>
                </c:pt>
                <c:pt idx="2">
                  <c:v>San Sebastián del Oeste</c:v>
                </c:pt>
                <c:pt idx="3">
                  <c:v>Valle de Guadalupe</c:v>
                </c:pt>
                <c:pt idx="4">
                  <c:v>Cocula</c:v>
                </c:pt>
                <c:pt idx="5">
                  <c:v>Ocotlán</c:v>
                </c:pt>
                <c:pt idx="6">
                  <c:v>El Arenal</c:v>
                </c:pt>
                <c:pt idx="7">
                  <c:v>Tomatlán</c:v>
                </c:pt>
                <c:pt idx="8">
                  <c:v>Gómez Farías</c:v>
                </c:pt>
                <c:pt idx="9">
                  <c:v>Ahualulco de Mercado</c:v>
                </c:pt>
                <c:pt idx="10">
                  <c:v>Tepatitlán de Morelos</c:v>
                </c:pt>
                <c:pt idx="11">
                  <c:v>Tuxcacuesco</c:v>
                </c:pt>
                <c:pt idx="12">
                  <c:v>Tequila</c:v>
                </c:pt>
                <c:pt idx="13">
                  <c:v>Atotonilco el Alto</c:v>
                </c:pt>
                <c:pt idx="14">
                  <c:v>Zapotlán el Grande</c:v>
                </c:pt>
                <c:pt idx="15">
                  <c:v>Tlaquepaque</c:v>
                </c:pt>
                <c:pt idx="16">
                  <c:v>Lagos de Moreno</c:v>
                </c:pt>
                <c:pt idx="17">
                  <c:v>Puerto Vallarta</c:v>
                </c:pt>
                <c:pt idx="18">
                  <c:v>Zapopan</c:v>
                </c:pt>
                <c:pt idx="19">
                  <c:v>Guadalajara</c:v>
                </c:pt>
              </c:strCache>
            </c:strRef>
          </c:cat>
          <c:val>
            <c:numRef>
              <c:f>'F76-79'!$H$112:$H$131</c:f>
              <c:numCache>
                <c:formatCode>#,##0_ ;\-#,##0\ </c:formatCode>
                <c:ptCount val="20"/>
                <c:pt idx="0">
                  <c:v>2</c:v>
                </c:pt>
                <c:pt idx="1">
                  <c:v>28</c:v>
                </c:pt>
                <c:pt idx="2">
                  <c:v>40</c:v>
                </c:pt>
                <c:pt idx="3">
                  <c:v>47</c:v>
                </c:pt>
                <c:pt idx="4">
                  <c:v>17</c:v>
                </c:pt>
                <c:pt idx="5">
                  <c:v>121</c:v>
                </c:pt>
                <c:pt idx="6">
                  <c:v>65</c:v>
                </c:pt>
                <c:pt idx="7">
                  <c:v>-2</c:v>
                </c:pt>
                <c:pt idx="8">
                  <c:v>-89</c:v>
                </c:pt>
                <c:pt idx="9">
                  <c:v>14</c:v>
                </c:pt>
                <c:pt idx="10">
                  <c:v>55</c:v>
                </c:pt>
                <c:pt idx="11">
                  <c:v>-43</c:v>
                </c:pt>
                <c:pt idx="12">
                  <c:v>-62</c:v>
                </c:pt>
                <c:pt idx="13">
                  <c:v>91</c:v>
                </c:pt>
                <c:pt idx="14">
                  <c:v>-69</c:v>
                </c:pt>
                <c:pt idx="15">
                  <c:v>531</c:v>
                </c:pt>
                <c:pt idx="16">
                  <c:v>147</c:v>
                </c:pt>
                <c:pt idx="17">
                  <c:v>740</c:v>
                </c:pt>
                <c:pt idx="18">
                  <c:v>1675</c:v>
                </c:pt>
                <c:pt idx="19">
                  <c:v>1701</c:v>
                </c:pt>
              </c:numCache>
            </c:numRef>
          </c:val>
          <c:extLst>
            <c:ext xmlns:c16="http://schemas.microsoft.com/office/drawing/2014/chart" uri="{C3380CC4-5D6E-409C-BE32-E72D297353CC}">
              <c16:uniqueId val="{00000011-1F90-40A0-B376-E8E3D8E701FA}"/>
            </c:ext>
          </c:extLst>
        </c:ser>
        <c:ser>
          <c:idx val="1"/>
          <c:order val="1"/>
          <c:tx>
            <c:strRef>
              <c:f>'F76-79'!$I$6</c:f>
              <c:strCache>
                <c:ptCount val="1"/>
                <c:pt idx="0">
                  <c:v>Eventuales</c:v>
                </c:pt>
              </c:strCache>
            </c:strRef>
          </c:tx>
          <c:spPr>
            <a:solidFill>
              <a:srgbClr val="7C878E"/>
            </a:solidFill>
            <a:ln>
              <a:noFill/>
            </a:ln>
            <a:effectLst/>
          </c:spPr>
          <c:invertIfNegative val="0"/>
          <c:dLbls>
            <c:dLbl>
              <c:idx val="1"/>
              <c:layout>
                <c:manualLayout>
                  <c:x val="2.0174787324130909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F90-40A0-B376-E8E3D8E701FA}"/>
                </c:ext>
              </c:extLst>
            </c:dLbl>
            <c:dLbl>
              <c:idx val="2"/>
              <c:layout>
                <c:manualLayout>
                  <c:x val="1.6299902858518567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F90-40A0-B376-E8E3D8E701FA}"/>
                </c:ext>
              </c:extLst>
            </c:dLbl>
            <c:dLbl>
              <c:idx val="6"/>
              <c:layout>
                <c:manualLayout>
                  <c:x val="1.830586603230080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F90-40A0-B376-E8E3D8E701FA}"/>
                </c:ext>
              </c:extLst>
            </c:dLbl>
            <c:dLbl>
              <c:idx val="7"/>
              <c:layout>
                <c:manualLayout>
                  <c:x val="1.914495293604648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F90-40A0-B376-E8E3D8E701FA}"/>
                </c:ext>
              </c:extLst>
            </c:dLbl>
            <c:dLbl>
              <c:idx val="8"/>
              <c:layout>
                <c:manualLayout>
                  <c:x val="3.3219187883746656E-2"/>
                  <c:y val="2.61335424016725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F90-40A0-B376-E8E3D8E701FA}"/>
                </c:ext>
              </c:extLst>
            </c:dLbl>
            <c:dLbl>
              <c:idx val="9"/>
              <c:layout>
                <c:manualLayout>
                  <c:x val="3.0503266950515084E-2"/>
                  <c:y val="1.0288796221130924E-7"/>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5="http://schemas.microsoft.com/office/drawing/2012/chart" uri="{CE6537A1-D6FC-4f65-9D91-7224C49458BB}">
                  <c15:layout>
                    <c:manualLayout>
                      <c:w val="5.1347101496854265E-2"/>
                      <c:h val="4.5328732183663234E-2"/>
                    </c:manualLayout>
                  </c15:layout>
                </c:ext>
                <c:ext xmlns:c16="http://schemas.microsoft.com/office/drawing/2014/chart" uri="{C3380CC4-5D6E-409C-BE32-E72D297353CC}">
                  <c16:uniqueId val="{00000017-1F90-40A0-B376-E8E3D8E701FA}"/>
                </c:ext>
              </c:extLst>
            </c:dLbl>
            <c:dLbl>
              <c:idx val="10"/>
              <c:layout>
                <c:manualLayout>
                  <c:x val="1.9600356241550626E-2"/>
                  <c:y val="2.61335424016725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1F90-40A0-B376-E8E3D8E701FA}"/>
                </c:ext>
              </c:extLst>
            </c:dLbl>
            <c:dLbl>
              <c:idx val="11"/>
              <c:layout>
                <c:manualLayout>
                  <c:x val="3.7016460177884999E-2"/>
                  <c:y val="1.028879621633983E-7"/>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5="http://schemas.microsoft.com/office/drawing/2012/chart" uri="{CE6537A1-D6FC-4f65-9D91-7224C49458BB}">
                  <c15:layout>
                    <c:manualLayout>
                      <c:w val="5.1347101496854265E-2"/>
                      <c:h val="3.2261960982826965E-2"/>
                    </c:manualLayout>
                  </c15:layout>
                </c:ext>
                <c:ext xmlns:c16="http://schemas.microsoft.com/office/drawing/2014/chart" uri="{C3380CC4-5D6E-409C-BE32-E72D297353CC}">
                  <c16:uniqueId val="{00000019-1F90-40A0-B376-E8E3D8E701FA}"/>
                </c:ext>
              </c:extLst>
            </c:dLbl>
            <c:dLbl>
              <c:idx val="12"/>
              <c:layout>
                <c:manualLayout>
                  <c:x val="3.722623190382151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1F90-40A0-B376-E8E3D8E701FA}"/>
                </c:ext>
              </c:extLst>
            </c:dLbl>
            <c:dLbl>
              <c:idx val="13"/>
              <c:layout>
                <c:manualLayout>
                  <c:x val="2.936450615257434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1F90-40A0-B376-E8E3D8E701FA}"/>
                </c:ext>
              </c:extLst>
            </c:dLbl>
            <c:dLbl>
              <c:idx val="14"/>
              <c:layout>
                <c:manualLayout>
                  <c:x val="4.5437633317002714E-2"/>
                  <c:y val="-4.791094093178829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1F90-40A0-B376-E8E3D8E701FA}"/>
                </c:ext>
              </c:extLst>
            </c:dLbl>
            <c:dLbl>
              <c:idx val="15"/>
              <c:layout>
                <c:manualLayout>
                  <c:x val="-5.0609701689790419E-2"/>
                  <c:y val="2.61335424016723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1F90-40A0-B376-E8E3D8E701FA}"/>
                </c:ext>
              </c:extLst>
            </c:dLbl>
            <c:dLbl>
              <c:idx val="16"/>
              <c:layout>
                <c:manualLayout>
                  <c:x val="3.690534513846448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1F90-40A0-B376-E8E3D8E701FA}"/>
                </c:ext>
              </c:extLst>
            </c:dLbl>
            <c:dLbl>
              <c:idx val="17"/>
              <c:layout>
                <c:manualLayout>
                  <c:x val="-4.502330890486031E-2"/>
                  <c:y val="2.395547046589414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1F90-40A0-B376-E8E3D8E701FA}"/>
                </c:ext>
              </c:extLst>
            </c:dLbl>
            <c:dLbl>
              <c:idx val="19"/>
              <c:layout>
                <c:manualLayout>
                  <c:x val="4.8415011305113477E-2"/>
                  <c:y val="-5.9888676164735364E-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1F90-40A0-B376-E8E3D8E701F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'F76-79'!$B$112:$B$131</c:f>
              <c:strCache>
                <c:ptCount val="20"/>
                <c:pt idx="0">
                  <c:v>Techaluta de Montenegro</c:v>
                </c:pt>
                <c:pt idx="1">
                  <c:v>Tonalá</c:v>
                </c:pt>
                <c:pt idx="2">
                  <c:v>San Sebastián del Oeste</c:v>
                </c:pt>
                <c:pt idx="3">
                  <c:v>Valle de Guadalupe</c:v>
                </c:pt>
                <c:pt idx="4">
                  <c:v>Cocula</c:v>
                </c:pt>
                <c:pt idx="5">
                  <c:v>Ocotlán</c:v>
                </c:pt>
                <c:pt idx="6">
                  <c:v>El Arenal</c:v>
                </c:pt>
                <c:pt idx="7">
                  <c:v>Tomatlán</c:v>
                </c:pt>
                <c:pt idx="8">
                  <c:v>Gómez Farías</c:v>
                </c:pt>
                <c:pt idx="9">
                  <c:v>Ahualulco de Mercado</c:v>
                </c:pt>
                <c:pt idx="10">
                  <c:v>Tepatitlán de Morelos</c:v>
                </c:pt>
                <c:pt idx="11">
                  <c:v>Tuxcacuesco</c:v>
                </c:pt>
                <c:pt idx="12">
                  <c:v>Tequila</c:v>
                </c:pt>
                <c:pt idx="13">
                  <c:v>Atotonilco el Alto</c:v>
                </c:pt>
                <c:pt idx="14">
                  <c:v>Zapotlán el Grande</c:v>
                </c:pt>
                <c:pt idx="15">
                  <c:v>Tlaquepaque</c:v>
                </c:pt>
                <c:pt idx="16">
                  <c:v>Lagos de Moreno</c:v>
                </c:pt>
                <c:pt idx="17">
                  <c:v>Puerto Vallarta</c:v>
                </c:pt>
                <c:pt idx="18">
                  <c:v>Zapopan</c:v>
                </c:pt>
                <c:pt idx="19">
                  <c:v>Guadalajara</c:v>
                </c:pt>
              </c:strCache>
            </c:strRef>
          </c:cat>
          <c:val>
            <c:numRef>
              <c:f>'F76-79'!$I$112:$I$131</c:f>
              <c:numCache>
                <c:formatCode>#,##0_ ;\-#,##0\ </c:formatCode>
                <c:ptCount val="20"/>
                <c:pt idx="0">
                  <c:v>35</c:v>
                </c:pt>
                <c:pt idx="1">
                  <c:v>14</c:v>
                </c:pt>
                <c:pt idx="2">
                  <c:v>4</c:v>
                </c:pt>
                <c:pt idx="3">
                  <c:v>-1</c:v>
                </c:pt>
                <c:pt idx="4">
                  <c:v>52</c:v>
                </c:pt>
                <c:pt idx="5">
                  <c:v>-50</c:v>
                </c:pt>
                <c:pt idx="6">
                  <c:v>18</c:v>
                </c:pt>
                <c:pt idx="7">
                  <c:v>94</c:v>
                </c:pt>
                <c:pt idx="8">
                  <c:v>192</c:v>
                </c:pt>
                <c:pt idx="9">
                  <c:v>104</c:v>
                </c:pt>
                <c:pt idx="10">
                  <c:v>69</c:v>
                </c:pt>
                <c:pt idx="11">
                  <c:v>169</c:v>
                </c:pt>
                <c:pt idx="12">
                  <c:v>188</c:v>
                </c:pt>
                <c:pt idx="13">
                  <c:v>87</c:v>
                </c:pt>
                <c:pt idx="14">
                  <c:v>310</c:v>
                </c:pt>
                <c:pt idx="15">
                  <c:v>-233</c:v>
                </c:pt>
                <c:pt idx="16">
                  <c:v>215</c:v>
                </c:pt>
                <c:pt idx="17">
                  <c:v>-316</c:v>
                </c:pt>
                <c:pt idx="18">
                  <c:v>-83</c:v>
                </c:pt>
                <c:pt idx="19">
                  <c:v>386</c:v>
                </c:pt>
              </c:numCache>
            </c:numRef>
          </c:val>
          <c:extLst>
            <c:ext xmlns:c16="http://schemas.microsoft.com/office/drawing/2014/chart" uri="{C3380CC4-5D6E-409C-BE32-E72D297353CC}">
              <c16:uniqueId val="{00000021-1F90-40A0-B376-E8E3D8E701FA}"/>
            </c:ext>
          </c:extLst>
        </c:ser>
        <c:dLbls>
          <c:showLegendKey val="0"/>
          <c:showVal val="0"/>
          <c:showCatName val="0"/>
          <c:showSerName val="0"/>
          <c:showPercent val="0"/>
          <c:showBubbleSize val="0"/>
        </c:dLbls>
        <c:gapWidth val="100"/>
        <c:overlap val="100"/>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ctr"/>
        <c:lblOffset val="100"/>
        <c:noMultiLvlLbl val="0"/>
      </c:catAx>
      <c:valAx>
        <c:axId val="271028992"/>
        <c:scaling>
          <c:orientation val="minMax"/>
          <c:max val="3800"/>
          <c:min val="-1400"/>
        </c:scaling>
        <c:delete val="0"/>
        <c:axPos val="b"/>
        <c:numFmt formatCode="#,##0_ ;\-#,##0\ "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'F80'!$C$5</c:f>
              <c:strCache>
                <c:ptCount val="1"/>
                <c:pt idx="0">
                  <c:v>trabajadores</c:v>
                </c:pt>
              </c:strCache>
            </c:strRef>
          </c:tx>
          <c:spPr>
            <a:ln w="28575" cap="rnd">
              <a:solidFill>
                <a:srgbClr val="FFC000"/>
              </a:solidFill>
              <a:round/>
            </a:ln>
            <a:effectLst/>
          </c:spPr>
          <c:marker>
            <c:symbol val="none"/>
          </c:marker>
          <c:dPt>
            <c:idx val="2"/>
            <c:bubble3D val="0"/>
            <c:extLst>
              <c:ext xmlns:c16="http://schemas.microsoft.com/office/drawing/2014/chart" uri="{C3380CC4-5D6E-409C-BE32-E72D297353CC}">
                <c16:uniqueId val="{00000028-9D73-48AE-8959-AB5ACA3B90F6}"/>
              </c:ext>
            </c:extLst>
          </c:dPt>
          <c:dPt>
            <c:idx val="3"/>
            <c:bubble3D val="0"/>
            <c:extLst>
              <c:ext xmlns:c16="http://schemas.microsoft.com/office/drawing/2014/chart" uri="{C3380CC4-5D6E-409C-BE32-E72D297353CC}">
                <c16:uniqueId val="{0000002A-9D73-48AE-8959-AB5ACA3B90F6}"/>
              </c:ext>
            </c:extLst>
          </c:dPt>
          <c:dPt>
            <c:idx val="6"/>
            <c:bubble3D val="0"/>
            <c:extLst>
              <c:ext xmlns:c16="http://schemas.microsoft.com/office/drawing/2014/chart" uri="{C3380CC4-5D6E-409C-BE32-E72D297353CC}">
                <c16:uniqueId val="{0000002C-9D73-48AE-8959-AB5ACA3B90F6}"/>
              </c:ext>
            </c:extLst>
          </c:dPt>
          <c:dPt>
            <c:idx val="7"/>
            <c:bubble3D val="0"/>
            <c:extLst>
              <c:ext xmlns:c16="http://schemas.microsoft.com/office/drawing/2014/chart" uri="{C3380CC4-5D6E-409C-BE32-E72D297353CC}">
                <c16:uniqueId val="{0000002E-9D73-48AE-8959-AB5ACA3B90F6}"/>
              </c:ext>
            </c:extLst>
          </c:dPt>
          <c:dPt>
            <c:idx val="10"/>
            <c:bubble3D val="0"/>
            <c:extLst>
              <c:ext xmlns:c16="http://schemas.microsoft.com/office/drawing/2014/chart" uri="{C3380CC4-5D6E-409C-BE32-E72D297353CC}">
                <c16:uniqueId val="{00000030-9D73-48AE-8959-AB5ACA3B90F6}"/>
              </c:ext>
            </c:extLst>
          </c:dPt>
          <c:dPt>
            <c:idx val="11"/>
            <c:bubble3D val="0"/>
            <c:extLst>
              <c:ext xmlns:c16="http://schemas.microsoft.com/office/drawing/2014/chart" uri="{C3380CC4-5D6E-409C-BE32-E72D297353CC}">
                <c16:uniqueId val="{00000032-9D73-48AE-8959-AB5ACA3B90F6}"/>
              </c:ext>
            </c:extLst>
          </c:dPt>
          <c:dPt>
            <c:idx val="14"/>
            <c:bubble3D val="0"/>
            <c:extLst>
              <c:ext xmlns:c16="http://schemas.microsoft.com/office/drawing/2014/chart" uri="{C3380CC4-5D6E-409C-BE32-E72D297353CC}">
                <c16:uniqueId val="{00000034-9D73-48AE-8959-AB5ACA3B90F6}"/>
              </c:ext>
            </c:extLst>
          </c:dPt>
          <c:dPt>
            <c:idx val="15"/>
            <c:bubble3D val="0"/>
            <c:extLst>
              <c:ext xmlns:c16="http://schemas.microsoft.com/office/drawing/2014/chart" uri="{C3380CC4-5D6E-409C-BE32-E72D297353CC}">
                <c16:uniqueId val="{00000036-9D73-48AE-8959-AB5ACA3B90F6}"/>
              </c:ext>
            </c:extLst>
          </c:dPt>
          <c:dPt>
            <c:idx val="18"/>
            <c:bubble3D val="0"/>
            <c:extLst>
              <c:ext xmlns:c16="http://schemas.microsoft.com/office/drawing/2014/chart" uri="{C3380CC4-5D6E-409C-BE32-E72D297353CC}">
                <c16:uniqueId val="{00000038-9D73-48AE-8959-AB5ACA3B90F6}"/>
              </c:ext>
            </c:extLst>
          </c:dPt>
          <c:dPt>
            <c:idx val="19"/>
            <c:bubble3D val="0"/>
            <c:extLst>
              <c:ext xmlns:c16="http://schemas.microsoft.com/office/drawing/2014/chart" uri="{C3380CC4-5D6E-409C-BE32-E72D297353CC}">
                <c16:uniqueId val="{0000003A-9D73-48AE-8959-AB5ACA3B90F6}"/>
              </c:ext>
            </c:extLst>
          </c:dPt>
          <c:dPt>
            <c:idx val="22"/>
            <c:bubble3D val="0"/>
            <c:extLst>
              <c:ext xmlns:c16="http://schemas.microsoft.com/office/drawing/2014/chart" uri="{C3380CC4-5D6E-409C-BE32-E72D297353CC}">
                <c16:uniqueId val="{0000003C-9D73-48AE-8959-AB5ACA3B90F6}"/>
              </c:ext>
            </c:extLst>
          </c:dPt>
          <c:dPt>
            <c:idx val="23"/>
            <c:bubble3D val="0"/>
            <c:extLst>
              <c:ext xmlns:c16="http://schemas.microsoft.com/office/drawing/2014/chart" uri="{C3380CC4-5D6E-409C-BE32-E72D297353CC}">
                <c16:uniqueId val="{0000003E-9D73-48AE-8959-AB5ACA3B90F6}"/>
              </c:ext>
            </c:extLst>
          </c:dPt>
          <c:dPt>
            <c:idx val="26"/>
            <c:bubble3D val="0"/>
            <c:extLst>
              <c:ext xmlns:c16="http://schemas.microsoft.com/office/drawing/2014/chart" uri="{C3380CC4-5D6E-409C-BE32-E72D297353CC}">
                <c16:uniqueId val="{00000040-9D73-48AE-8959-AB5ACA3B90F6}"/>
              </c:ext>
            </c:extLst>
          </c:dPt>
          <c:dPt>
            <c:idx val="27"/>
            <c:bubble3D val="0"/>
            <c:extLst>
              <c:ext xmlns:c16="http://schemas.microsoft.com/office/drawing/2014/chart" uri="{C3380CC4-5D6E-409C-BE32-E72D297353CC}">
                <c16:uniqueId val="{00000042-9D73-48AE-8959-AB5ACA3B90F6}"/>
              </c:ext>
            </c:extLst>
          </c:dPt>
          <c:dPt>
            <c:idx val="31"/>
            <c:bubble3D val="0"/>
            <c:extLst>
              <c:ext xmlns:c16="http://schemas.microsoft.com/office/drawing/2014/chart" uri="{C3380CC4-5D6E-409C-BE32-E72D297353CC}">
                <c16:uniqueId val="{00000044-9D73-48AE-8959-AB5ACA3B90F6}"/>
              </c:ext>
            </c:extLst>
          </c:dPt>
          <c:dPt>
            <c:idx val="86"/>
            <c:bubble3D val="0"/>
            <c:extLst>
              <c:ext xmlns:c16="http://schemas.microsoft.com/office/drawing/2014/chart" uri="{C3380CC4-5D6E-409C-BE32-E72D297353CC}">
                <c16:uniqueId val="{00000046-9D73-48AE-8959-AB5ACA3B90F6}"/>
              </c:ext>
            </c:extLst>
          </c:dPt>
          <c:dPt>
            <c:idx val="87"/>
            <c:bubble3D val="0"/>
            <c:extLst>
              <c:ext xmlns:c16="http://schemas.microsoft.com/office/drawing/2014/chart" uri="{C3380CC4-5D6E-409C-BE32-E72D297353CC}">
                <c16:uniqueId val="{00000048-9D73-48AE-8959-AB5ACA3B90F6}"/>
              </c:ext>
            </c:extLst>
          </c:dPt>
          <c:dPt>
            <c:idx val="88"/>
            <c:bubble3D val="0"/>
            <c:extLst>
              <c:ext xmlns:c16="http://schemas.microsoft.com/office/drawing/2014/chart" uri="{C3380CC4-5D6E-409C-BE32-E72D297353CC}">
                <c16:uniqueId val="{0000004A-9D73-48AE-8959-AB5ACA3B90F6}"/>
              </c:ext>
            </c:extLst>
          </c:dPt>
          <c:dPt>
            <c:idx val="89"/>
            <c:bubble3D val="0"/>
            <c:extLst>
              <c:ext xmlns:c16="http://schemas.microsoft.com/office/drawing/2014/chart" uri="{C3380CC4-5D6E-409C-BE32-E72D297353CC}">
                <c16:uniqueId val="{0000004C-9D73-48AE-8959-AB5ACA3B90F6}"/>
              </c:ext>
            </c:extLst>
          </c:dPt>
          <c:dPt>
            <c:idx val="93"/>
            <c:bubble3D val="0"/>
            <c:extLst>
              <c:ext xmlns:c16="http://schemas.microsoft.com/office/drawing/2014/chart" uri="{C3380CC4-5D6E-409C-BE32-E72D297353CC}">
                <c16:uniqueId val="{0000004E-9D73-48AE-8959-AB5ACA3B90F6}"/>
              </c:ext>
            </c:extLst>
          </c:dPt>
          <c:dPt>
            <c:idx val="94"/>
            <c:bubble3D val="0"/>
            <c:extLst>
              <c:ext xmlns:c16="http://schemas.microsoft.com/office/drawing/2014/chart" uri="{C3380CC4-5D6E-409C-BE32-E72D297353CC}">
                <c16:uniqueId val="{00000050-9D73-48AE-8959-AB5ACA3B90F6}"/>
              </c:ext>
            </c:extLst>
          </c:dPt>
          <c:dLbls>
            <c:dLbl>
              <c:idx val="99"/>
              <c:layout>
                <c:manualLayout>
                  <c:x val="-2.0486874839964133E-16"/>
                  <c:y val="-3.6888779965326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706-4CD0-9C16-2B0AA7B923F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'F80'!$A$6:$B$105</c:f>
              <c:multiLvlStrCache>
                <c:ptCount val="10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 sep</c:v>
                  </c:pt>
                  <c:pt idx="93">
                    <c:v> oct</c:v>
                  </c:pt>
                  <c:pt idx="94">
                    <c:v>nov</c:v>
                  </c:pt>
                  <c:pt idx="95">
                    <c:v>dic</c:v>
                  </c:pt>
                  <c:pt idx="96">
                    <c:v>ene</c:v>
                  </c:pt>
                  <c:pt idx="97">
                    <c:v>feb</c:v>
                  </c:pt>
                  <c:pt idx="98">
                    <c:v>mar</c:v>
                  </c:pt>
                  <c:pt idx="99">
                    <c:v>abr</c:v>
                  </c:pt>
                </c:lvl>
                <c:lvl>
                  <c:pt idx="0">
                    <c:v> 2015</c:v>
                  </c:pt>
                  <c:pt idx="12">
                    <c:v> 2016</c:v>
                  </c:pt>
                  <c:pt idx="24">
                    <c:v> 2017</c:v>
                  </c:pt>
                  <c:pt idx="36">
                    <c:v> 2018</c:v>
                  </c:pt>
                  <c:pt idx="48">
                    <c:v> 2019</c:v>
                  </c:pt>
                  <c:pt idx="60">
                    <c:v> 2020</c:v>
                  </c:pt>
                  <c:pt idx="72">
                    <c:v> 2021</c:v>
                  </c:pt>
                  <c:pt idx="84">
                    <c:v> 2022</c:v>
                  </c:pt>
                  <c:pt idx="96">
                    <c:v>2023</c:v>
                  </c:pt>
                </c:lvl>
              </c:multiLvlStrCache>
            </c:multiLvlStrRef>
          </c:cat>
          <c:val>
            <c:numRef>
              <c:f>'F80'!$C$6:$C$105</c:f>
              <c:numCache>
                <c:formatCode>_-* #,##0_-;\-* #,##0_-;_-* "-"??_-;_-@_-</c:formatCode>
                <c:ptCount val="100"/>
                <c:pt idx="0">
                  <c:v>105324</c:v>
                </c:pt>
                <c:pt idx="1">
                  <c:v>106367</c:v>
                </c:pt>
                <c:pt idx="2">
                  <c:v>106891</c:v>
                </c:pt>
                <c:pt idx="3">
                  <c:v>107285</c:v>
                </c:pt>
                <c:pt idx="4">
                  <c:v>106928</c:v>
                </c:pt>
                <c:pt idx="5">
                  <c:v>106609</c:v>
                </c:pt>
                <c:pt idx="6">
                  <c:v>108348</c:v>
                </c:pt>
                <c:pt idx="7">
                  <c:v>108082</c:v>
                </c:pt>
                <c:pt idx="8">
                  <c:v>108492</c:v>
                </c:pt>
                <c:pt idx="9">
                  <c:v>110258</c:v>
                </c:pt>
                <c:pt idx="10">
                  <c:v>112567</c:v>
                </c:pt>
                <c:pt idx="11">
                  <c:v>112703</c:v>
                </c:pt>
                <c:pt idx="12">
                  <c:v>112089</c:v>
                </c:pt>
                <c:pt idx="13">
                  <c:v>113118</c:v>
                </c:pt>
                <c:pt idx="14">
                  <c:v>113279</c:v>
                </c:pt>
                <c:pt idx="15">
                  <c:v>112873</c:v>
                </c:pt>
                <c:pt idx="16">
                  <c:v>112578</c:v>
                </c:pt>
                <c:pt idx="17">
                  <c:v>113340</c:v>
                </c:pt>
                <c:pt idx="18">
                  <c:v>114966</c:v>
                </c:pt>
                <c:pt idx="19">
                  <c:v>113363</c:v>
                </c:pt>
                <c:pt idx="20">
                  <c:v>113523</c:v>
                </c:pt>
                <c:pt idx="21">
                  <c:v>114143</c:v>
                </c:pt>
                <c:pt idx="22">
                  <c:v>115374</c:v>
                </c:pt>
                <c:pt idx="23">
                  <c:v>115738</c:v>
                </c:pt>
                <c:pt idx="24">
                  <c:v>116118</c:v>
                </c:pt>
                <c:pt idx="25">
                  <c:v>117662</c:v>
                </c:pt>
                <c:pt idx="26">
                  <c:v>118916</c:v>
                </c:pt>
                <c:pt idx="27">
                  <c:v>118516</c:v>
                </c:pt>
                <c:pt idx="28">
                  <c:v>117677</c:v>
                </c:pt>
                <c:pt idx="29">
                  <c:v>118993</c:v>
                </c:pt>
                <c:pt idx="30">
                  <c:v>121169</c:v>
                </c:pt>
                <c:pt idx="31">
                  <c:v>121224</c:v>
                </c:pt>
                <c:pt idx="32">
                  <c:v>121311</c:v>
                </c:pt>
                <c:pt idx="33">
                  <c:v>121963</c:v>
                </c:pt>
                <c:pt idx="34">
                  <c:v>123560</c:v>
                </c:pt>
                <c:pt idx="35">
                  <c:v>122756</c:v>
                </c:pt>
                <c:pt idx="36">
                  <c:v>122331</c:v>
                </c:pt>
                <c:pt idx="37">
                  <c:v>122603</c:v>
                </c:pt>
                <c:pt idx="38">
                  <c:v>122822</c:v>
                </c:pt>
                <c:pt idx="39">
                  <c:v>122918</c:v>
                </c:pt>
                <c:pt idx="40">
                  <c:v>122079</c:v>
                </c:pt>
                <c:pt idx="41">
                  <c:v>122022</c:v>
                </c:pt>
                <c:pt idx="42">
                  <c:v>122975</c:v>
                </c:pt>
                <c:pt idx="43">
                  <c:v>122836</c:v>
                </c:pt>
                <c:pt idx="44">
                  <c:v>123233</c:v>
                </c:pt>
                <c:pt idx="45">
                  <c:v>124543</c:v>
                </c:pt>
                <c:pt idx="46">
                  <c:v>125780</c:v>
                </c:pt>
                <c:pt idx="47">
                  <c:v>125509</c:v>
                </c:pt>
                <c:pt idx="48">
                  <c:v>125514</c:v>
                </c:pt>
                <c:pt idx="49">
                  <c:v>126770</c:v>
                </c:pt>
                <c:pt idx="50">
                  <c:v>127506</c:v>
                </c:pt>
                <c:pt idx="51">
                  <c:v>128837</c:v>
                </c:pt>
                <c:pt idx="52">
                  <c:v>128606</c:v>
                </c:pt>
                <c:pt idx="53">
                  <c:v>129478</c:v>
                </c:pt>
                <c:pt idx="54">
                  <c:v>130724</c:v>
                </c:pt>
                <c:pt idx="55">
                  <c:v>129151</c:v>
                </c:pt>
                <c:pt idx="56">
                  <c:v>129378</c:v>
                </c:pt>
                <c:pt idx="57">
                  <c:v>130695</c:v>
                </c:pt>
                <c:pt idx="58">
                  <c:v>131903</c:v>
                </c:pt>
                <c:pt idx="59">
                  <c:v>130985</c:v>
                </c:pt>
                <c:pt idx="60">
                  <c:v>130255</c:v>
                </c:pt>
                <c:pt idx="61">
                  <c:v>131946</c:v>
                </c:pt>
                <c:pt idx="62">
                  <c:v>127827</c:v>
                </c:pt>
                <c:pt idx="63">
                  <c:v>117956</c:v>
                </c:pt>
                <c:pt idx="64">
                  <c:v>113515</c:v>
                </c:pt>
                <c:pt idx="65">
                  <c:v>110253</c:v>
                </c:pt>
                <c:pt idx="66">
                  <c:v>110007</c:v>
                </c:pt>
                <c:pt idx="67">
                  <c:v>109718</c:v>
                </c:pt>
                <c:pt idx="68">
                  <c:v>109645</c:v>
                </c:pt>
                <c:pt idx="69">
                  <c:v>111091</c:v>
                </c:pt>
                <c:pt idx="70">
                  <c:v>112630</c:v>
                </c:pt>
                <c:pt idx="71">
                  <c:v>112226</c:v>
                </c:pt>
                <c:pt idx="72">
                  <c:v>110277</c:v>
                </c:pt>
                <c:pt idx="73">
                  <c:v>109926</c:v>
                </c:pt>
                <c:pt idx="74">
                  <c:v>110564</c:v>
                </c:pt>
                <c:pt idx="75">
                  <c:v>111454</c:v>
                </c:pt>
                <c:pt idx="76">
                  <c:v>112774</c:v>
                </c:pt>
                <c:pt idx="77">
                  <c:v>117956</c:v>
                </c:pt>
                <c:pt idx="78">
                  <c:v>123830</c:v>
                </c:pt>
                <c:pt idx="79">
                  <c:v>122663</c:v>
                </c:pt>
                <c:pt idx="80">
                  <c:v>121731</c:v>
                </c:pt>
                <c:pt idx="81">
                  <c:v>123708</c:v>
                </c:pt>
                <c:pt idx="82">
                  <c:v>126082</c:v>
                </c:pt>
                <c:pt idx="83">
                  <c:v>126998</c:v>
                </c:pt>
                <c:pt idx="84">
                  <c:v>127062</c:v>
                </c:pt>
                <c:pt idx="85">
                  <c:v>128939</c:v>
                </c:pt>
                <c:pt idx="86">
                  <c:v>129615</c:v>
                </c:pt>
                <c:pt idx="87">
                  <c:v>130420</c:v>
                </c:pt>
                <c:pt idx="88">
                  <c:v>131075</c:v>
                </c:pt>
                <c:pt idx="89">
                  <c:v>132748</c:v>
                </c:pt>
                <c:pt idx="90">
                  <c:v>133487</c:v>
                </c:pt>
                <c:pt idx="91">
                  <c:v>133842</c:v>
                </c:pt>
                <c:pt idx="92">
                  <c:v>135056</c:v>
                </c:pt>
                <c:pt idx="93">
                  <c:v>137270</c:v>
                </c:pt>
                <c:pt idx="94">
                  <c:v>139180</c:v>
                </c:pt>
                <c:pt idx="95">
                  <c:v>138762</c:v>
                </c:pt>
                <c:pt idx="96">
                  <c:v>138891</c:v>
                </c:pt>
                <c:pt idx="97">
                  <c:v>140132</c:v>
                </c:pt>
                <c:pt idx="98">
                  <c:v>141747</c:v>
                </c:pt>
                <c:pt idx="99">
                  <c:v>143025</c:v>
                </c:pt>
              </c:numCache>
            </c:numRef>
          </c:val>
          <c:smooth val="0"/>
          <c:extLst>
            <c:ext xmlns:c16="http://schemas.microsoft.com/office/drawing/2014/chart" uri="{C3380CC4-5D6E-409C-BE32-E72D297353CC}">
              <c16:uniqueId val="{00000051-9D73-48AE-8959-AB5ACA3B90F6}"/>
            </c:ext>
          </c:extLst>
        </c:ser>
        <c:dLbls>
          <c:showLegendKey val="0"/>
          <c:showVal val="0"/>
          <c:showCatName val="0"/>
          <c:showSerName val="0"/>
          <c:showPercent val="0"/>
          <c:showBubbleSize val="0"/>
        </c:dLbls>
        <c:smooth val="0"/>
        <c:axId val="298196847"/>
        <c:axId val="394456927"/>
      </c:lineChart>
      <c:catAx>
        <c:axId val="298196847"/>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94456927"/>
        <c:crosses val="autoZero"/>
        <c:auto val="1"/>
        <c:lblAlgn val="ctr"/>
        <c:lblOffset val="100"/>
        <c:noMultiLvlLbl val="0"/>
      </c:catAx>
      <c:valAx>
        <c:axId val="394456927"/>
        <c:scaling>
          <c:orientation val="minMax"/>
          <c:min val="80000"/>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98196847"/>
        <c:crosses val="autoZero"/>
        <c:crossBetween val="between"/>
      </c:valAx>
    </c:plotArea>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'F81'!$F$5</c:f>
              <c:strCache>
                <c:ptCount val="1"/>
                <c:pt idx="0">
                  <c:v>Variación absoluta mensual</c:v>
                </c:pt>
              </c:strCache>
            </c:strRef>
          </c:tx>
          <c:spPr>
            <a:solidFill>
              <a:srgbClr val="FBBB27"/>
            </a:solidFill>
            <a:ln w="28575" cap="rnd">
              <a:noFill/>
              <a:round/>
            </a:ln>
            <a:effectLst/>
          </c:spPr>
          <c:invertIfNegative val="0"/>
          <c:cat>
            <c:multiLvlStrRef>
              <c:f>'F81'!$A$18:$B$105</c:f>
              <c:multiLvlStrCache>
                <c:ptCount val="88"/>
                <c:lvl>
                  <c:pt idx="0">
                    <c:v> ene</c:v>
                  </c:pt>
                  <c:pt idx="1">
                    <c:v> feb</c:v>
                  </c:pt>
                  <c:pt idx="2">
                    <c:v> mar</c:v>
                  </c:pt>
                  <c:pt idx="3">
                    <c:v> abr</c:v>
                  </c:pt>
                  <c:pt idx="4">
                    <c:v> may</c:v>
                  </c:pt>
                  <c:pt idx="5">
                    <c:v> jun</c:v>
                  </c:pt>
                  <c:pt idx="6">
                    <c:v> jul</c:v>
                  </c:pt>
                  <c:pt idx="7">
                    <c:v> ago</c:v>
                  </c:pt>
                  <c:pt idx="8">
                    <c:v> sep</c:v>
                  </c:pt>
                  <c:pt idx="9">
                    <c:v> oct</c:v>
                  </c:pt>
                  <c:pt idx="10">
                    <c:v> nov</c:v>
                  </c:pt>
                  <c:pt idx="11">
                    <c:v> dic</c:v>
                  </c:pt>
                  <c:pt idx="12">
                    <c:v> ene</c:v>
                  </c:pt>
                  <c:pt idx="13">
                    <c:v> feb</c:v>
                  </c:pt>
                  <c:pt idx="14">
                    <c:v> mar</c:v>
                  </c:pt>
                  <c:pt idx="15">
                    <c:v> abr</c:v>
                  </c:pt>
                  <c:pt idx="16">
                    <c:v> may</c:v>
                  </c:pt>
                  <c:pt idx="17">
                    <c:v> jun</c:v>
                  </c:pt>
                  <c:pt idx="18">
                    <c:v> jul</c:v>
                  </c:pt>
                  <c:pt idx="19">
                    <c:v> ago</c:v>
                  </c:pt>
                  <c:pt idx="20">
                    <c:v> sep</c:v>
                  </c:pt>
                  <c:pt idx="21">
                    <c:v> oct</c:v>
                  </c:pt>
                  <c:pt idx="22">
                    <c:v> nov</c:v>
                  </c:pt>
                  <c:pt idx="23">
                    <c:v> dic</c:v>
                  </c:pt>
                  <c:pt idx="24">
                    <c:v> ene</c:v>
                  </c:pt>
                  <c:pt idx="25">
                    <c:v> feb</c:v>
                  </c:pt>
                  <c:pt idx="26">
                    <c:v> mar</c:v>
                  </c:pt>
                  <c:pt idx="27">
                    <c:v> abr</c:v>
                  </c:pt>
                  <c:pt idx="28">
                    <c:v> may</c:v>
                  </c:pt>
                  <c:pt idx="29">
                    <c:v> jun</c:v>
                  </c:pt>
                  <c:pt idx="30">
                    <c:v> jul</c:v>
                  </c:pt>
                  <c:pt idx="31">
                    <c:v> ago</c:v>
                  </c:pt>
                  <c:pt idx="32">
                    <c:v> sep</c:v>
                  </c:pt>
                  <c:pt idx="33">
                    <c:v> oct</c:v>
                  </c:pt>
                  <c:pt idx="34">
                    <c:v> nov</c:v>
                  </c:pt>
                  <c:pt idx="35">
                    <c:v> dic</c:v>
                  </c:pt>
                  <c:pt idx="36">
                    <c:v> ene</c:v>
                  </c:pt>
                  <c:pt idx="37">
                    <c:v> feb</c:v>
                  </c:pt>
                  <c:pt idx="38">
                    <c:v> mar</c:v>
                  </c:pt>
                  <c:pt idx="39">
                    <c:v> abr</c:v>
                  </c:pt>
                  <c:pt idx="40">
                    <c:v> may</c:v>
                  </c:pt>
                  <c:pt idx="41">
                    <c:v> jun</c:v>
                  </c:pt>
                  <c:pt idx="42">
                    <c:v> jul</c:v>
                  </c:pt>
                  <c:pt idx="43">
                    <c:v> ago</c:v>
                  </c:pt>
                  <c:pt idx="44">
                    <c:v> sep</c:v>
                  </c:pt>
                  <c:pt idx="45">
                    <c:v> oct</c:v>
                  </c:pt>
                  <c:pt idx="46">
                    <c:v> nov</c:v>
                  </c:pt>
                  <c:pt idx="47">
                    <c:v> dic</c:v>
                  </c:pt>
                  <c:pt idx="48">
                    <c:v> ene</c:v>
                  </c:pt>
                  <c:pt idx="49">
                    <c:v> feb</c:v>
                  </c:pt>
                  <c:pt idx="50">
                    <c:v> mar</c:v>
                  </c:pt>
                  <c:pt idx="51">
                    <c:v> abr</c:v>
                  </c:pt>
                  <c:pt idx="52">
                    <c:v> may</c:v>
                  </c:pt>
                  <c:pt idx="53">
                    <c:v> jun</c:v>
                  </c:pt>
                  <c:pt idx="54">
                    <c:v> jul</c:v>
                  </c:pt>
                  <c:pt idx="55">
                    <c:v> ago</c:v>
                  </c:pt>
                  <c:pt idx="56">
                    <c:v> sep</c:v>
                  </c:pt>
                  <c:pt idx="57">
                    <c:v> oct</c:v>
                  </c:pt>
                  <c:pt idx="58">
                    <c:v> nov</c:v>
                  </c:pt>
                  <c:pt idx="59">
                    <c:v> dic</c:v>
                  </c:pt>
                  <c:pt idx="60">
                    <c:v> ene</c:v>
                  </c:pt>
                  <c:pt idx="61">
                    <c:v> feb</c:v>
                  </c:pt>
                  <c:pt idx="62">
                    <c:v> mar</c:v>
                  </c:pt>
                  <c:pt idx="63">
                    <c:v> abr</c:v>
                  </c:pt>
                  <c:pt idx="64">
                    <c:v> may</c:v>
                  </c:pt>
                  <c:pt idx="65">
                    <c:v> jun</c:v>
                  </c:pt>
                  <c:pt idx="66">
                    <c:v> jul</c:v>
                  </c:pt>
                  <c:pt idx="67">
                    <c:v> ago</c:v>
                  </c:pt>
                  <c:pt idx="68">
                    <c:v> sep</c:v>
                  </c:pt>
                  <c:pt idx="69">
                    <c:v> oct</c:v>
                  </c:pt>
                  <c:pt idx="70">
                    <c:v> nov</c:v>
                  </c:pt>
                  <c:pt idx="71">
                    <c:v> dic</c:v>
                  </c:pt>
                  <c:pt idx="72">
                    <c:v> ene</c:v>
                  </c:pt>
                  <c:pt idx="73">
                    <c:v> feb</c:v>
                  </c:pt>
                  <c:pt idx="74">
                    <c:v> mar</c:v>
                  </c:pt>
                  <c:pt idx="75">
                    <c:v> abr</c:v>
                  </c:pt>
                  <c:pt idx="76">
                    <c:v> may</c:v>
                  </c:pt>
                  <c:pt idx="77">
                    <c:v>jun</c:v>
                  </c:pt>
                  <c:pt idx="78">
                    <c:v>jul</c:v>
                  </c:pt>
                  <c:pt idx="79">
                    <c:v>ago</c:v>
                  </c:pt>
                  <c:pt idx="80">
                    <c:v> sep</c:v>
                  </c:pt>
                  <c:pt idx="81">
                    <c:v> oct</c:v>
                  </c:pt>
                  <c:pt idx="82">
                    <c:v>nov</c:v>
                  </c:pt>
                  <c:pt idx="83">
                    <c:v>dic</c:v>
                  </c:pt>
                  <c:pt idx="84">
                    <c:v>ene</c:v>
                  </c:pt>
                  <c:pt idx="85">
                    <c:v>feb</c:v>
                  </c:pt>
                  <c:pt idx="86">
                    <c:v>mar</c:v>
                  </c:pt>
                  <c:pt idx="87">
                    <c:v>abr</c:v>
                  </c:pt>
                </c:lvl>
                <c:lvl>
                  <c:pt idx="0">
                    <c:v> 2016</c:v>
                  </c:pt>
                  <c:pt idx="12">
                    <c:v> 2017</c:v>
                  </c:pt>
                  <c:pt idx="24">
                    <c:v> 2018</c:v>
                  </c:pt>
                  <c:pt idx="36">
                    <c:v> 2019</c:v>
                  </c:pt>
                  <c:pt idx="48">
                    <c:v> 2020</c:v>
                  </c:pt>
                  <c:pt idx="60">
                    <c:v> 2021</c:v>
                  </c:pt>
                  <c:pt idx="72">
                    <c:v> 2022</c:v>
                  </c:pt>
                  <c:pt idx="84">
                    <c:v>2023</c:v>
                  </c:pt>
                </c:lvl>
              </c:multiLvlStrCache>
            </c:multiLvlStrRef>
          </c:cat>
          <c:val>
            <c:numRef>
              <c:f>'F81'!$F$18:$F$105</c:f>
              <c:numCache>
                <c:formatCode>_-* #,##0_-;\-* #,##0_-;_-* "-"??_-;_-@_-</c:formatCode>
                <c:ptCount val="88"/>
                <c:pt idx="0">
                  <c:v>-614</c:v>
                </c:pt>
                <c:pt idx="1">
                  <c:v>1029</c:v>
                </c:pt>
                <c:pt idx="2">
                  <c:v>161</c:v>
                </c:pt>
                <c:pt idx="3">
                  <c:v>-406</c:v>
                </c:pt>
                <c:pt idx="4">
                  <c:v>-295</c:v>
                </c:pt>
                <c:pt idx="5">
                  <c:v>762</c:v>
                </c:pt>
                <c:pt idx="6">
                  <c:v>1626</c:v>
                </c:pt>
                <c:pt idx="7">
                  <c:v>-1603</c:v>
                </c:pt>
                <c:pt idx="8">
                  <c:v>160</c:v>
                </c:pt>
                <c:pt idx="9">
                  <c:v>620</c:v>
                </c:pt>
                <c:pt idx="10">
                  <c:v>1231</c:v>
                </c:pt>
                <c:pt idx="11">
                  <c:v>364</c:v>
                </c:pt>
                <c:pt idx="12">
                  <c:v>380</c:v>
                </c:pt>
                <c:pt idx="13">
                  <c:v>1544</c:v>
                </c:pt>
                <c:pt idx="14">
                  <c:v>1254</c:v>
                </c:pt>
                <c:pt idx="15">
                  <c:v>-400</c:v>
                </c:pt>
                <c:pt idx="16">
                  <c:v>-839</c:v>
                </c:pt>
                <c:pt idx="17">
                  <c:v>1316</c:v>
                </c:pt>
                <c:pt idx="18">
                  <c:v>2176</c:v>
                </c:pt>
                <c:pt idx="19">
                  <c:v>55</c:v>
                </c:pt>
                <c:pt idx="20">
                  <c:v>87</c:v>
                </c:pt>
                <c:pt idx="21">
                  <c:v>652</c:v>
                </c:pt>
                <c:pt idx="22">
                  <c:v>1597</c:v>
                </c:pt>
                <c:pt idx="23">
                  <c:v>-804</c:v>
                </c:pt>
                <c:pt idx="24">
                  <c:v>-425</c:v>
                </c:pt>
                <c:pt idx="25">
                  <c:v>272</c:v>
                </c:pt>
                <c:pt idx="26">
                  <c:v>219</c:v>
                </c:pt>
                <c:pt idx="27">
                  <c:v>96</c:v>
                </c:pt>
                <c:pt idx="28">
                  <c:v>-839</c:v>
                </c:pt>
                <c:pt idx="29">
                  <c:v>-57</c:v>
                </c:pt>
                <c:pt idx="30">
                  <c:v>953</c:v>
                </c:pt>
                <c:pt idx="31">
                  <c:v>-139</c:v>
                </c:pt>
                <c:pt idx="32">
                  <c:v>397</c:v>
                </c:pt>
                <c:pt idx="33">
                  <c:v>1310</c:v>
                </c:pt>
                <c:pt idx="34">
                  <c:v>1237</c:v>
                </c:pt>
                <c:pt idx="35">
                  <c:v>-271</c:v>
                </c:pt>
                <c:pt idx="36">
                  <c:v>5</c:v>
                </c:pt>
                <c:pt idx="37">
                  <c:v>1256</c:v>
                </c:pt>
                <c:pt idx="38">
                  <c:v>736</c:v>
                </c:pt>
                <c:pt idx="39">
                  <c:v>1331</c:v>
                </c:pt>
                <c:pt idx="40">
                  <c:v>-231</c:v>
                </c:pt>
                <c:pt idx="41">
                  <c:v>872</c:v>
                </c:pt>
                <c:pt idx="42">
                  <c:v>1246</c:v>
                </c:pt>
                <c:pt idx="43">
                  <c:v>-1573</c:v>
                </c:pt>
                <c:pt idx="44">
                  <c:v>227</c:v>
                </c:pt>
                <c:pt idx="45">
                  <c:v>1317</c:v>
                </c:pt>
                <c:pt idx="46">
                  <c:v>1208</c:v>
                </c:pt>
                <c:pt idx="47">
                  <c:v>-918</c:v>
                </c:pt>
                <c:pt idx="48">
                  <c:v>-730</c:v>
                </c:pt>
                <c:pt idx="49">
                  <c:v>1691</c:v>
                </c:pt>
                <c:pt idx="50">
                  <c:v>-4119</c:v>
                </c:pt>
                <c:pt idx="51">
                  <c:v>-9871</c:v>
                </c:pt>
                <c:pt idx="52">
                  <c:v>-4441</c:v>
                </c:pt>
                <c:pt idx="53">
                  <c:v>-3262</c:v>
                </c:pt>
                <c:pt idx="54">
                  <c:v>-246</c:v>
                </c:pt>
                <c:pt idx="55">
                  <c:v>-289</c:v>
                </c:pt>
                <c:pt idx="56">
                  <c:v>-73</c:v>
                </c:pt>
                <c:pt idx="57">
                  <c:v>1446</c:v>
                </c:pt>
                <c:pt idx="58">
                  <c:v>1539</c:v>
                </c:pt>
                <c:pt idx="59">
                  <c:v>-404</c:v>
                </c:pt>
                <c:pt idx="60">
                  <c:v>-1949</c:v>
                </c:pt>
                <c:pt idx="61">
                  <c:v>-351</c:v>
                </c:pt>
                <c:pt idx="62">
                  <c:v>638</c:v>
                </c:pt>
                <c:pt idx="63">
                  <c:v>890</c:v>
                </c:pt>
                <c:pt idx="64">
                  <c:v>1320</c:v>
                </c:pt>
                <c:pt idx="65">
                  <c:v>5182</c:v>
                </c:pt>
                <c:pt idx="66">
                  <c:v>5874</c:v>
                </c:pt>
                <c:pt idx="67">
                  <c:v>-1167</c:v>
                </c:pt>
                <c:pt idx="68">
                  <c:v>-932</c:v>
                </c:pt>
                <c:pt idx="69">
                  <c:v>1977</c:v>
                </c:pt>
                <c:pt idx="70">
                  <c:v>2374</c:v>
                </c:pt>
                <c:pt idx="71">
                  <c:v>916</c:v>
                </c:pt>
                <c:pt idx="72">
                  <c:v>64</c:v>
                </c:pt>
                <c:pt idx="73">
                  <c:v>1877</c:v>
                </c:pt>
                <c:pt idx="74">
                  <c:v>676</c:v>
                </c:pt>
                <c:pt idx="75">
                  <c:v>805</c:v>
                </c:pt>
                <c:pt idx="76" formatCode="General">
                  <c:v>655</c:v>
                </c:pt>
                <c:pt idx="77" formatCode="General">
                  <c:v>1673</c:v>
                </c:pt>
                <c:pt idx="78">
                  <c:v>739</c:v>
                </c:pt>
                <c:pt idx="79">
                  <c:v>355</c:v>
                </c:pt>
                <c:pt idx="80">
                  <c:v>1214</c:v>
                </c:pt>
                <c:pt idx="81">
                  <c:v>2214</c:v>
                </c:pt>
                <c:pt idx="82">
                  <c:v>1910</c:v>
                </c:pt>
                <c:pt idx="83">
                  <c:v>-418</c:v>
                </c:pt>
                <c:pt idx="84">
                  <c:v>129</c:v>
                </c:pt>
                <c:pt idx="85">
                  <c:v>1241</c:v>
                </c:pt>
                <c:pt idx="86">
                  <c:v>1615</c:v>
                </c:pt>
                <c:pt idx="87">
                  <c:v>1278</c:v>
                </c:pt>
              </c:numCache>
            </c:numRef>
          </c:val>
          <c:extLst>
            <c:ext xmlns:c16="http://schemas.microsoft.com/office/drawing/2014/chart" uri="{C3380CC4-5D6E-409C-BE32-E72D297353CC}">
              <c16:uniqueId val="{00000000-1B03-4C34-ACBD-446FF4421EF0}"/>
            </c:ext>
          </c:extLst>
        </c:ser>
        <c:dLbls>
          <c:showLegendKey val="0"/>
          <c:showVal val="0"/>
          <c:showCatName val="0"/>
          <c:showSerName val="0"/>
          <c:showPercent val="0"/>
          <c:showBubbleSize val="0"/>
        </c:dLbls>
        <c:gapWidth val="150"/>
        <c:axId val="604730927"/>
        <c:axId val="1"/>
      </c:barChart>
      <c:lineChart>
        <c:grouping val="standard"/>
        <c:varyColors val="0"/>
        <c:ser>
          <c:idx val="1"/>
          <c:order val="1"/>
          <c:tx>
            <c:strRef>
              <c:f>'F81'!$G$5</c:f>
              <c:strCache>
                <c:ptCount val="1"/>
                <c:pt idx="0">
                  <c:v>Variación porcentual mensual</c:v>
                </c:pt>
              </c:strCache>
            </c:strRef>
          </c:tx>
          <c:spPr>
            <a:ln w="12700" cap="rnd">
              <a:solidFill>
                <a:srgbClr val="7C878E"/>
              </a:solidFill>
              <a:round/>
            </a:ln>
            <a:effectLst/>
          </c:spPr>
          <c:marker>
            <c:symbol val="none"/>
          </c:marker>
          <c:cat>
            <c:multiLvlStrRef>
              <c:f>'F81'!$A$18:$B$105</c:f>
              <c:multiLvlStrCache>
                <c:ptCount val="88"/>
                <c:lvl>
                  <c:pt idx="0">
                    <c:v> ene</c:v>
                  </c:pt>
                  <c:pt idx="1">
                    <c:v> feb</c:v>
                  </c:pt>
                  <c:pt idx="2">
                    <c:v> mar</c:v>
                  </c:pt>
                  <c:pt idx="3">
                    <c:v> abr</c:v>
                  </c:pt>
                  <c:pt idx="4">
                    <c:v> may</c:v>
                  </c:pt>
                  <c:pt idx="5">
                    <c:v> jun</c:v>
                  </c:pt>
                  <c:pt idx="6">
                    <c:v> jul</c:v>
                  </c:pt>
                  <c:pt idx="7">
                    <c:v> ago</c:v>
                  </c:pt>
                  <c:pt idx="8">
                    <c:v> sep</c:v>
                  </c:pt>
                  <c:pt idx="9">
                    <c:v> oct</c:v>
                  </c:pt>
                  <c:pt idx="10">
                    <c:v> nov</c:v>
                  </c:pt>
                  <c:pt idx="11">
                    <c:v> dic</c:v>
                  </c:pt>
                  <c:pt idx="12">
                    <c:v> ene</c:v>
                  </c:pt>
                  <c:pt idx="13">
                    <c:v> feb</c:v>
                  </c:pt>
                  <c:pt idx="14">
                    <c:v> mar</c:v>
                  </c:pt>
                  <c:pt idx="15">
                    <c:v> abr</c:v>
                  </c:pt>
                  <c:pt idx="16">
                    <c:v> may</c:v>
                  </c:pt>
                  <c:pt idx="17">
                    <c:v> jun</c:v>
                  </c:pt>
                  <c:pt idx="18">
                    <c:v> jul</c:v>
                  </c:pt>
                  <c:pt idx="19">
                    <c:v> ago</c:v>
                  </c:pt>
                  <c:pt idx="20">
                    <c:v> sep</c:v>
                  </c:pt>
                  <c:pt idx="21">
                    <c:v> oct</c:v>
                  </c:pt>
                  <c:pt idx="22">
                    <c:v> nov</c:v>
                  </c:pt>
                  <c:pt idx="23">
                    <c:v> dic</c:v>
                  </c:pt>
                  <c:pt idx="24">
                    <c:v> ene</c:v>
                  </c:pt>
                  <c:pt idx="25">
                    <c:v> feb</c:v>
                  </c:pt>
                  <c:pt idx="26">
                    <c:v> mar</c:v>
                  </c:pt>
                  <c:pt idx="27">
                    <c:v> abr</c:v>
                  </c:pt>
                  <c:pt idx="28">
                    <c:v> may</c:v>
                  </c:pt>
                  <c:pt idx="29">
                    <c:v> jun</c:v>
                  </c:pt>
                  <c:pt idx="30">
                    <c:v> jul</c:v>
                  </c:pt>
                  <c:pt idx="31">
                    <c:v> ago</c:v>
                  </c:pt>
                  <c:pt idx="32">
                    <c:v> sep</c:v>
                  </c:pt>
                  <c:pt idx="33">
                    <c:v> oct</c:v>
                  </c:pt>
                  <c:pt idx="34">
                    <c:v> nov</c:v>
                  </c:pt>
                  <c:pt idx="35">
                    <c:v> dic</c:v>
                  </c:pt>
                  <c:pt idx="36">
                    <c:v> ene</c:v>
                  </c:pt>
                  <c:pt idx="37">
                    <c:v> feb</c:v>
                  </c:pt>
                  <c:pt idx="38">
                    <c:v> mar</c:v>
                  </c:pt>
                  <c:pt idx="39">
                    <c:v> abr</c:v>
                  </c:pt>
                  <c:pt idx="40">
                    <c:v> may</c:v>
                  </c:pt>
                  <c:pt idx="41">
                    <c:v> jun</c:v>
                  </c:pt>
                  <c:pt idx="42">
                    <c:v> jul</c:v>
                  </c:pt>
                  <c:pt idx="43">
                    <c:v> ago</c:v>
                  </c:pt>
                  <c:pt idx="44">
                    <c:v> sep</c:v>
                  </c:pt>
                  <c:pt idx="45">
                    <c:v> oct</c:v>
                  </c:pt>
                  <c:pt idx="46">
                    <c:v> nov</c:v>
                  </c:pt>
                  <c:pt idx="47">
                    <c:v> dic</c:v>
                  </c:pt>
                  <c:pt idx="48">
                    <c:v> ene</c:v>
                  </c:pt>
                  <c:pt idx="49">
                    <c:v> feb</c:v>
                  </c:pt>
                  <c:pt idx="50">
                    <c:v> mar</c:v>
                  </c:pt>
                  <c:pt idx="51">
                    <c:v> abr</c:v>
                  </c:pt>
                  <c:pt idx="52">
                    <c:v> may</c:v>
                  </c:pt>
                  <c:pt idx="53">
                    <c:v> jun</c:v>
                  </c:pt>
                  <c:pt idx="54">
                    <c:v> jul</c:v>
                  </c:pt>
                  <c:pt idx="55">
                    <c:v> ago</c:v>
                  </c:pt>
                  <c:pt idx="56">
                    <c:v> sep</c:v>
                  </c:pt>
                  <c:pt idx="57">
                    <c:v> oct</c:v>
                  </c:pt>
                  <c:pt idx="58">
                    <c:v> nov</c:v>
                  </c:pt>
                  <c:pt idx="59">
                    <c:v> dic</c:v>
                  </c:pt>
                  <c:pt idx="60">
                    <c:v> ene</c:v>
                  </c:pt>
                  <c:pt idx="61">
                    <c:v> feb</c:v>
                  </c:pt>
                  <c:pt idx="62">
                    <c:v> mar</c:v>
                  </c:pt>
                  <c:pt idx="63">
                    <c:v> abr</c:v>
                  </c:pt>
                  <c:pt idx="64">
                    <c:v> may</c:v>
                  </c:pt>
                  <c:pt idx="65">
                    <c:v> jun</c:v>
                  </c:pt>
                  <c:pt idx="66">
                    <c:v> jul</c:v>
                  </c:pt>
                  <c:pt idx="67">
                    <c:v> ago</c:v>
                  </c:pt>
                  <c:pt idx="68">
                    <c:v> sep</c:v>
                  </c:pt>
                  <c:pt idx="69">
                    <c:v> oct</c:v>
                  </c:pt>
                  <c:pt idx="70">
                    <c:v> nov</c:v>
                  </c:pt>
                  <c:pt idx="71">
                    <c:v> dic</c:v>
                  </c:pt>
                  <c:pt idx="72">
                    <c:v> ene</c:v>
                  </c:pt>
                  <c:pt idx="73">
                    <c:v> feb</c:v>
                  </c:pt>
                  <c:pt idx="74">
                    <c:v> mar</c:v>
                  </c:pt>
                  <c:pt idx="75">
                    <c:v> abr</c:v>
                  </c:pt>
                  <c:pt idx="76">
                    <c:v> may</c:v>
                  </c:pt>
                  <c:pt idx="77">
                    <c:v>jun</c:v>
                  </c:pt>
                  <c:pt idx="78">
                    <c:v>jul</c:v>
                  </c:pt>
                  <c:pt idx="79">
                    <c:v>ago</c:v>
                  </c:pt>
                  <c:pt idx="80">
                    <c:v> sep</c:v>
                  </c:pt>
                  <c:pt idx="81">
                    <c:v> oct</c:v>
                  </c:pt>
                  <c:pt idx="82">
                    <c:v>nov</c:v>
                  </c:pt>
                  <c:pt idx="83">
                    <c:v>dic</c:v>
                  </c:pt>
                  <c:pt idx="84">
                    <c:v>ene</c:v>
                  </c:pt>
                  <c:pt idx="85">
                    <c:v>feb</c:v>
                  </c:pt>
                  <c:pt idx="86">
                    <c:v>mar</c:v>
                  </c:pt>
                  <c:pt idx="87">
                    <c:v>abr</c:v>
                  </c:pt>
                </c:lvl>
                <c:lvl>
                  <c:pt idx="0">
                    <c:v> 2016</c:v>
                  </c:pt>
                  <c:pt idx="12">
                    <c:v> 2017</c:v>
                  </c:pt>
                  <c:pt idx="24">
                    <c:v> 2018</c:v>
                  </c:pt>
                  <c:pt idx="36">
                    <c:v> 2019</c:v>
                  </c:pt>
                  <c:pt idx="48">
                    <c:v> 2020</c:v>
                  </c:pt>
                  <c:pt idx="60">
                    <c:v> 2021</c:v>
                  </c:pt>
                  <c:pt idx="72">
                    <c:v> 2022</c:v>
                  </c:pt>
                  <c:pt idx="84">
                    <c:v>2023</c:v>
                  </c:pt>
                </c:lvl>
              </c:multiLvlStrCache>
            </c:multiLvlStrRef>
          </c:cat>
          <c:val>
            <c:numRef>
              <c:f>'F81'!$G$18:$G$105</c:f>
              <c:numCache>
                <c:formatCode>0.0%</c:formatCode>
                <c:ptCount val="88"/>
                <c:pt idx="0">
                  <c:v>-5.4479472596115457E-3</c:v>
                </c:pt>
                <c:pt idx="1">
                  <c:v>9.1802050156572015E-3</c:v>
                </c:pt>
                <c:pt idx="2">
                  <c:v>1.4232924910270691E-3</c:v>
                </c:pt>
                <c:pt idx="3">
                  <c:v>-3.5840711870690949E-3</c:v>
                </c:pt>
                <c:pt idx="4">
                  <c:v>-2.6135568293568878E-3</c:v>
                </c:pt>
                <c:pt idx="5">
                  <c:v>6.768640409316207E-3</c:v>
                </c:pt>
                <c:pt idx="6">
                  <c:v>1.4346214928533616E-2</c:v>
                </c:pt>
                <c:pt idx="7">
                  <c:v>-1.3943252787780734E-2</c:v>
                </c:pt>
                <c:pt idx="8">
                  <c:v>1.4113952524192196E-3</c:v>
                </c:pt>
                <c:pt idx="9">
                  <c:v>5.4614483408648466E-3</c:v>
                </c:pt>
                <c:pt idx="10">
                  <c:v>1.0784717415873071E-2</c:v>
                </c:pt>
                <c:pt idx="11">
                  <c:v>3.1549569227035555E-3</c:v>
                </c:pt>
                <c:pt idx="12">
                  <c:v>3.283277748017073E-3</c:v>
                </c:pt>
                <c:pt idx="13">
                  <c:v>1.3296818753337122E-2</c:v>
                </c:pt>
                <c:pt idx="14">
                  <c:v>1.065764647889718E-2</c:v>
                </c:pt>
                <c:pt idx="15">
                  <c:v>-3.3637189276464058E-3</c:v>
                </c:pt>
                <c:pt idx="16">
                  <c:v>-7.0792129332748321E-3</c:v>
                </c:pt>
                <c:pt idx="17">
                  <c:v>1.1183153887335673E-2</c:v>
                </c:pt>
                <c:pt idx="18">
                  <c:v>1.8286789979242477E-2</c:v>
                </c:pt>
                <c:pt idx="19">
                  <c:v>4.5391147900865732E-4</c:v>
                </c:pt>
                <c:pt idx="20">
                  <c:v>7.1767966739259554E-4</c:v>
                </c:pt>
                <c:pt idx="21">
                  <c:v>5.3746156572775762E-3</c:v>
                </c:pt>
                <c:pt idx="22">
                  <c:v>1.3094135106548707E-2</c:v>
                </c:pt>
                <c:pt idx="23">
                  <c:v>-6.5069601812884426E-3</c:v>
                </c:pt>
                <c:pt idx="24">
                  <c:v>-3.4621525628075207E-3</c:v>
                </c:pt>
                <c:pt idx="25">
                  <c:v>2.223475652124155E-3</c:v>
                </c:pt>
                <c:pt idx="26">
                  <c:v>1.7862531911943427E-3</c:v>
                </c:pt>
                <c:pt idx="27">
                  <c:v>7.8161892820504471E-4</c:v>
                </c:pt>
                <c:pt idx="28">
                  <c:v>-6.8256886704957777E-3</c:v>
                </c:pt>
                <c:pt idx="29">
                  <c:v>-4.6691077089425697E-4</c:v>
                </c:pt>
                <c:pt idx="30">
                  <c:v>7.8100670370916721E-3</c:v>
                </c:pt>
                <c:pt idx="31">
                  <c:v>-1.1303110388290302E-3</c:v>
                </c:pt>
                <c:pt idx="32">
                  <c:v>3.2319515451496306E-3</c:v>
                </c:pt>
                <c:pt idx="33">
                  <c:v>1.0630269489503623E-2</c:v>
                </c:pt>
                <c:pt idx="34">
                  <c:v>9.9323125346265952E-3</c:v>
                </c:pt>
                <c:pt idx="35">
                  <c:v>-2.1545555732230878E-3</c:v>
                </c:pt>
                <c:pt idx="36">
                  <c:v>3.9837780557569573E-5</c:v>
                </c:pt>
                <c:pt idx="37">
                  <c:v>1.0006851825294389E-2</c:v>
                </c:pt>
                <c:pt idx="38">
                  <c:v>5.8057900134101132E-3</c:v>
                </c:pt>
                <c:pt idx="39">
                  <c:v>1.0438724452182642E-2</c:v>
                </c:pt>
                <c:pt idx="40">
                  <c:v>-1.792963201564768E-3</c:v>
                </c:pt>
                <c:pt idx="41">
                  <c:v>6.7803990482559135E-3</c:v>
                </c:pt>
                <c:pt idx="42">
                  <c:v>9.6232564605570059E-3</c:v>
                </c:pt>
                <c:pt idx="43">
                  <c:v>-1.2032985526758667E-2</c:v>
                </c:pt>
                <c:pt idx="44">
                  <c:v>1.7576325386563015E-3</c:v>
                </c:pt>
                <c:pt idx="45">
                  <c:v>1.0179474099151323E-2</c:v>
                </c:pt>
                <c:pt idx="46">
                  <c:v>9.2428937602815724E-3</c:v>
                </c:pt>
                <c:pt idx="47">
                  <c:v>-6.9596597499677797E-3</c:v>
                </c:pt>
                <c:pt idx="48">
                  <c:v>-5.5731572317440931E-3</c:v>
                </c:pt>
                <c:pt idx="49">
                  <c:v>1.298222716978235E-2</c:v>
                </c:pt>
                <c:pt idx="50">
                  <c:v>-3.1217316174798782E-2</c:v>
                </c:pt>
                <c:pt idx="51">
                  <c:v>-7.7221557260985549E-2</c:v>
                </c:pt>
                <c:pt idx="52">
                  <c:v>-3.7649632066194177E-2</c:v>
                </c:pt>
                <c:pt idx="53">
                  <c:v>-2.8736290358102455E-2</c:v>
                </c:pt>
                <c:pt idx="54">
                  <c:v>-2.2312318032162389E-3</c:v>
                </c:pt>
                <c:pt idx="55">
                  <c:v>-2.6271055478287743E-3</c:v>
                </c:pt>
                <c:pt idx="56">
                  <c:v>-6.6534205873238666E-4</c:v>
                </c:pt>
                <c:pt idx="57">
                  <c:v>1.3188015869396689E-2</c:v>
                </c:pt>
                <c:pt idx="58">
                  <c:v>1.3853507484854758E-2</c:v>
                </c:pt>
                <c:pt idx="59">
                  <c:v>-3.5869661724229778E-3</c:v>
                </c:pt>
                <c:pt idx="60">
                  <c:v>-1.7366742109671554E-2</c:v>
                </c:pt>
                <c:pt idx="61">
                  <c:v>-3.1828939851464948E-3</c:v>
                </c:pt>
                <c:pt idx="62">
                  <c:v>5.8039044448083259E-3</c:v>
                </c:pt>
                <c:pt idx="63">
                  <c:v>8.0496364096812704E-3</c:v>
                </c:pt>
                <c:pt idx="64">
                  <c:v>1.1843451109874926E-2</c:v>
                </c:pt>
                <c:pt idx="65">
                  <c:v>4.5950307695036087E-2</c:v>
                </c:pt>
                <c:pt idx="66">
                  <c:v>4.9798229848418057E-2</c:v>
                </c:pt>
                <c:pt idx="67">
                  <c:v>-9.4242106113219745E-3</c:v>
                </c:pt>
                <c:pt idx="68">
                  <c:v>-7.5980532026772539E-3</c:v>
                </c:pt>
                <c:pt idx="69">
                  <c:v>1.6240727505729847E-2</c:v>
                </c:pt>
                <c:pt idx="70">
                  <c:v>1.9190351472823098E-2</c:v>
                </c:pt>
                <c:pt idx="71">
                  <c:v>7.2651131803112261E-3</c:v>
                </c:pt>
                <c:pt idx="72">
                  <c:v>5.0394494401486637E-4</c:v>
                </c:pt>
                <c:pt idx="73">
                  <c:v>1.4772315877288254E-2</c:v>
                </c:pt>
                <c:pt idx="74">
                  <c:v>5.242789225913029E-3</c:v>
                </c:pt>
                <c:pt idx="75">
                  <c:v>6.2107009219611927E-3</c:v>
                </c:pt>
                <c:pt idx="76">
                  <c:v>5.0222358533967186E-3</c:v>
                </c:pt>
                <c:pt idx="77">
                  <c:v>1.2763684913217624E-2</c:v>
                </c:pt>
                <c:pt idx="78">
                  <c:v>5.5669388616024218E-3</c:v>
                </c:pt>
                <c:pt idx="79">
                  <c:v>2.659435001161059E-3</c:v>
                </c:pt>
                <c:pt idx="80">
                  <c:v>9.0703964375906665E-3</c:v>
                </c:pt>
                <c:pt idx="81">
                  <c:v>1.6393199857836827E-2</c:v>
                </c:pt>
                <c:pt idx="82">
                  <c:v>1.391418372550457E-2</c:v>
                </c:pt>
                <c:pt idx="83">
                  <c:v>-3.0033050725678523E-3</c:v>
                </c:pt>
                <c:pt idx="84">
                  <c:v>9.2964932762562569E-4</c:v>
                </c:pt>
                <c:pt idx="85">
                  <c:v>8.9350641870242775E-3</c:v>
                </c:pt>
                <c:pt idx="86">
                  <c:v>1.1524848000456611E-2</c:v>
                </c:pt>
                <c:pt idx="87">
                  <c:v>9.0160638320386788E-3</c:v>
                </c:pt>
              </c:numCache>
            </c:numRef>
          </c:val>
          <c:smooth val="0"/>
          <c:extLst>
            <c:ext xmlns:c16="http://schemas.microsoft.com/office/drawing/2014/chart" uri="{C3380CC4-5D6E-409C-BE32-E72D297353CC}">
              <c16:uniqueId val="{00000001-1B03-4C34-ACBD-446FF4421EF0}"/>
            </c:ext>
          </c:extLst>
        </c:ser>
        <c:dLbls>
          <c:showLegendKey val="0"/>
          <c:showVal val="0"/>
          <c:showCatName val="0"/>
          <c:showSerName val="0"/>
          <c:showPercent val="0"/>
          <c:showBubbleSize val="0"/>
        </c:dLbls>
        <c:marker val="1"/>
        <c:smooth val="0"/>
        <c:axId val="3"/>
        <c:axId val="4"/>
      </c:lineChart>
      <c:catAx>
        <c:axId val="604730927"/>
        <c:scaling>
          <c:orientation val="minMax"/>
        </c:scaling>
        <c:delete val="0"/>
        <c:axPos val="b"/>
        <c:numFmt formatCode="m/d/yyyy" sourceLinked="0"/>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sz="800"/>
            </a:pPr>
            <a:endParaRPr lang="es-MX"/>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sz="800" b="0"/>
                </a:pPr>
                <a:r>
                  <a:rPr lang="es-MX" sz="800"/>
                  <a:t>Variación absoluta mensual</a:t>
                </a:r>
              </a:p>
            </c:rich>
          </c:tx>
          <c:overlay val="0"/>
          <c:spPr>
            <a:noFill/>
            <a:ln w="25400">
              <a:noFill/>
            </a:ln>
          </c:spPr>
        </c:title>
        <c:numFmt formatCode="_-* #,##0_-;\-* #,##0_-;_-* &quot;-&quot;??_-;_-@_-" sourceLinked="1"/>
        <c:majorTickMark val="none"/>
        <c:minorTickMark val="none"/>
        <c:tickLblPos val="nextTo"/>
        <c:spPr>
          <a:ln w="6350">
            <a:noFill/>
          </a:ln>
        </c:spPr>
        <c:txPr>
          <a:bodyPr rot="-60000000" vert="horz"/>
          <a:lstStyle/>
          <a:p>
            <a:pPr>
              <a:defRPr sz="800"/>
            </a:pPr>
            <a:endParaRPr lang="es-MX"/>
          </a:p>
        </c:txPr>
        <c:crossAx val="604730927"/>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rot="-5400000" vert="horz"/>
              <a:lstStyle/>
              <a:p>
                <a:pPr>
                  <a:defRPr sz="800"/>
                </a:pPr>
                <a:r>
                  <a:rPr lang="es-MX" sz="800"/>
                  <a:t>Variación porcentual anual</a:t>
                </a:r>
              </a:p>
            </c:rich>
          </c:tx>
          <c:overlay val="0"/>
          <c:spPr>
            <a:noFill/>
            <a:ln w="25400">
              <a:noFill/>
            </a:ln>
          </c:spPr>
        </c:title>
        <c:numFmt formatCode="0.0%" sourceLinked="1"/>
        <c:majorTickMark val="out"/>
        <c:minorTickMark val="none"/>
        <c:tickLblPos val="nextTo"/>
        <c:spPr>
          <a:ln w="6350">
            <a:noFill/>
          </a:ln>
        </c:spPr>
        <c:txPr>
          <a:bodyPr rot="-60000000" vert="horz"/>
          <a:lstStyle/>
          <a:p>
            <a:pPr>
              <a:defRPr sz="800"/>
            </a:pPr>
            <a:endParaRPr lang="es-MX"/>
          </a:p>
        </c:txPr>
        <c:crossAx val="3"/>
        <c:crosses val="max"/>
        <c:crossBetween val="between"/>
      </c:valAx>
      <c:spPr>
        <a:noFill/>
        <a:ln w="25400">
          <a:noFill/>
        </a:ln>
      </c:spPr>
    </c:plotArea>
    <c:legend>
      <c:legendPos val="b"/>
      <c:overlay val="0"/>
      <c:spPr>
        <a:noFill/>
        <a:ln w="25400">
          <a:noFill/>
        </a:ln>
      </c:spPr>
      <c:txPr>
        <a:bodyPr rot="0" vert="horz"/>
        <a:lstStyle/>
        <a:p>
          <a:pPr>
            <a:defRPr sz="800"/>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'F81'!$D$5</c:f>
              <c:strCache>
                <c:ptCount val="1"/>
                <c:pt idx="0">
                  <c:v>Variación absoluta anual</c:v>
                </c:pt>
              </c:strCache>
            </c:strRef>
          </c:tx>
          <c:spPr>
            <a:solidFill>
              <a:srgbClr val="FBBB27"/>
            </a:solidFill>
            <a:ln>
              <a:solidFill>
                <a:srgbClr val="FFC000"/>
              </a:solidFill>
            </a:ln>
            <a:effectLst/>
          </c:spPr>
          <c:invertIfNegative val="0"/>
          <c:cat>
            <c:multiLvlStrRef>
              <c:f>'F81'!$A$18:$B$105</c:f>
              <c:multiLvlStrCache>
                <c:ptCount val="88"/>
                <c:lvl>
                  <c:pt idx="0">
                    <c:v> ene</c:v>
                  </c:pt>
                  <c:pt idx="1">
                    <c:v> feb</c:v>
                  </c:pt>
                  <c:pt idx="2">
                    <c:v> mar</c:v>
                  </c:pt>
                  <c:pt idx="3">
                    <c:v> abr</c:v>
                  </c:pt>
                  <c:pt idx="4">
                    <c:v> may</c:v>
                  </c:pt>
                  <c:pt idx="5">
                    <c:v> jun</c:v>
                  </c:pt>
                  <c:pt idx="6">
                    <c:v> jul</c:v>
                  </c:pt>
                  <c:pt idx="7">
                    <c:v> ago</c:v>
                  </c:pt>
                  <c:pt idx="8">
                    <c:v> sep</c:v>
                  </c:pt>
                  <c:pt idx="9">
                    <c:v> oct</c:v>
                  </c:pt>
                  <c:pt idx="10">
                    <c:v> nov</c:v>
                  </c:pt>
                  <c:pt idx="11">
                    <c:v> dic</c:v>
                  </c:pt>
                  <c:pt idx="12">
                    <c:v> ene</c:v>
                  </c:pt>
                  <c:pt idx="13">
                    <c:v> feb</c:v>
                  </c:pt>
                  <c:pt idx="14">
                    <c:v> mar</c:v>
                  </c:pt>
                  <c:pt idx="15">
                    <c:v> abr</c:v>
                  </c:pt>
                  <c:pt idx="16">
                    <c:v> may</c:v>
                  </c:pt>
                  <c:pt idx="17">
                    <c:v> jun</c:v>
                  </c:pt>
                  <c:pt idx="18">
                    <c:v> jul</c:v>
                  </c:pt>
                  <c:pt idx="19">
                    <c:v> ago</c:v>
                  </c:pt>
                  <c:pt idx="20">
                    <c:v> sep</c:v>
                  </c:pt>
                  <c:pt idx="21">
                    <c:v> oct</c:v>
                  </c:pt>
                  <c:pt idx="22">
                    <c:v> nov</c:v>
                  </c:pt>
                  <c:pt idx="23">
                    <c:v> dic</c:v>
                  </c:pt>
                  <c:pt idx="24">
                    <c:v> ene</c:v>
                  </c:pt>
                  <c:pt idx="25">
                    <c:v> feb</c:v>
                  </c:pt>
                  <c:pt idx="26">
                    <c:v> mar</c:v>
                  </c:pt>
                  <c:pt idx="27">
                    <c:v> abr</c:v>
                  </c:pt>
                  <c:pt idx="28">
                    <c:v> may</c:v>
                  </c:pt>
                  <c:pt idx="29">
                    <c:v> jun</c:v>
                  </c:pt>
                  <c:pt idx="30">
                    <c:v> jul</c:v>
                  </c:pt>
                  <c:pt idx="31">
                    <c:v> ago</c:v>
                  </c:pt>
                  <c:pt idx="32">
                    <c:v> sep</c:v>
                  </c:pt>
                  <c:pt idx="33">
                    <c:v> oct</c:v>
                  </c:pt>
                  <c:pt idx="34">
                    <c:v> nov</c:v>
                  </c:pt>
                  <c:pt idx="35">
                    <c:v> dic</c:v>
                  </c:pt>
                  <c:pt idx="36">
                    <c:v> ene</c:v>
                  </c:pt>
                  <c:pt idx="37">
                    <c:v> feb</c:v>
                  </c:pt>
                  <c:pt idx="38">
                    <c:v> mar</c:v>
                  </c:pt>
                  <c:pt idx="39">
                    <c:v> abr</c:v>
                  </c:pt>
                  <c:pt idx="40">
                    <c:v> may</c:v>
                  </c:pt>
                  <c:pt idx="41">
                    <c:v> jun</c:v>
                  </c:pt>
                  <c:pt idx="42">
                    <c:v> jul</c:v>
                  </c:pt>
                  <c:pt idx="43">
                    <c:v> ago</c:v>
                  </c:pt>
                  <c:pt idx="44">
                    <c:v> sep</c:v>
                  </c:pt>
                  <c:pt idx="45">
                    <c:v> oct</c:v>
                  </c:pt>
                  <c:pt idx="46">
                    <c:v> nov</c:v>
                  </c:pt>
                  <c:pt idx="47">
                    <c:v> dic</c:v>
                  </c:pt>
                  <c:pt idx="48">
                    <c:v> ene</c:v>
                  </c:pt>
                  <c:pt idx="49">
                    <c:v> feb</c:v>
                  </c:pt>
                  <c:pt idx="50">
                    <c:v> mar</c:v>
                  </c:pt>
                  <c:pt idx="51">
                    <c:v> abr</c:v>
                  </c:pt>
                  <c:pt idx="52">
                    <c:v> may</c:v>
                  </c:pt>
                  <c:pt idx="53">
                    <c:v> jun</c:v>
                  </c:pt>
                  <c:pt idx="54">
                    <c:v> jul</c:v>
                  </c:pt>
                  <c:pt idx="55">
                    <c:v> ago</c:v>
                  </c:pt>
                  <c:pt idx="56">
                    <c:v> sep</c:v>
                  </c:pt>
                  <c:pt idx="57">
                    <c:v> oct</c:v>
                  </c:pt>
                  <c:pt idx="58">
                    <c:v> nov</c:v>
                  </c:pt>
                  <c:pt idx="59">
                    <c:v> dic</c:v>
                  </c:pt>
                  <c:pt idx="60">
                    <c:v> ene</c:v>
                  </c:pt>
                  <c:pt idx="61">
                    <c:v> feb</c:v>
                  </c:pt>
                  <c:pt idx="62">
                    <c:v> mar</c:v>
                  </c:pt>
                  <c:pt idx="63">
                    <c:v> abr</c:v>
                  </c:pt>
                  <c:pt idx="64">
                    <c:v> may</c:v>
                  </c:pt>
                  <c:pt idx="65">
                    <c:v> jun</c:v>
                  </c:pt>
                  <c:pt idx="66">
                    <c:v> jul</c:v>
                  </c:pt>
                  <c:pt idx="67">
                    <c:v> ago</c:v>
                  </c:pt>
                  <c:pt idx="68">
                    <c:v> sep</c:v>
                  </c:pt>
                  <c:pt idx="69">
                    <c:v> oct</c:v>
                  </c:pt>
                  <c:pt idx="70">
                    <c:v> nov</c:v>
                  </c:pt>
                  <c:pt idx="71">
                    <c:v> dic</c:v>
                  </c:pt>
                  <c:pt idx="72">
                    <c:v> ene</c:v>
                  </c:pt>
                  <c:pt idx="73">
                    <c:v> feb</c:v>
                  </c:pt>
                  <c:pt idx="74">
                    <c:v> mar</c:v>
                  </c:pt>
                  <c:pt idx="75">
                    <c:v> abr</c:v>
                  </c:pt>
                  <c:pt idx="76">
                    <c:v> may</c:v>
                  </c:pt>
                  <c:pt idx="77">
                    <c:v>jun</c:v>
                  </c:pt>
                  <c:pt idx="78">
                    <c:v>jul</c:v>
                  </c:pt>
                  <c:pt idx="79">
                    <c:v>ago</c:v>
                  </c:pt>
                  <c:pt idx="80">
                    <c:v> sep</c:v>
                  </c:pt>
                  <c:pt idx="81">
                    <c:v> oct</c:v>
                  </c:pt>
                  <c:pt idx="82">
                    <c:v>nov</c:v>
                  </c:pt>
                  <c:pt idx="83">
                    <c:v>dic</c:v>
                  </c:pt>
                  <c:pt idx="84">
                    <c:v>ene</c:v>
                  </c:pt>
                  <c:pt idx="85">
                    <c:v>feb</c:v>
                  </c:pt>
                  <c:pt idx="86">
                    <c:v>mar</c:v>
                  </c:pt>
                  <c:pt idx="87">
                    <c:v>abr</c:v>
                  </c:pt>
                </c:lvl>
                <c:lvl>
                  <c:pt idx="0">
                    <c:v> 2016</c:v>
                  </c:pt>
                  <c:pt idx="12">
                    <c:v> 2017</c:v>
                  </c:pt>
                  <c:pt idx="24">
                    <c:v> 2018</c:v>
                  </c:pt>
                  <c:pt idx="36">
                    <c:v> 2019</c:v>
                  </c:pt>
                  <c:pt idx="48">
                    <c:v> 2020</c:v>
                  </c:pt>
                  <c:pt idx="60">
                    <c:v> 2021</c:v>
                  </c:pt>
                  <c:pt idx="72">
                    <c:v> 2022</c:v>
                  </c:pt>
                  <c:pt idx="84">
                    <c:v>2023</c:v>
                  </c:pt>
                </c:lvl>
              </c:multiLvlStrCache>
            </c:multiLvlStrRef>
          </c:cat>
          <c:val>
            <c:numRef>
              <c:f>'F81'!$D$18:$D$105</c:f>
              <c:numCache>
                <c:formatCode>_-* #,##0_-;\-* #,##0_-;_-* "-"??_-;_-@_-</c:formatCode>
                <c:ptCount val="88"/>
                <c:pt idx="0">
                  <c:v>6765</c:v>
                </c:pt>
                <c:pt idx="1">
                  <c:v>6751</c:v>
                </c:pt>
                <c:pt idx="2">
                  <c:v>6388</c:v>
                </c:pt>
                <c:pt idx="3">
                  <c:v>5588</c:v>
                </c:pt>
                <c:pt idx="4">
                  <c:v>5650</c:v>
                </c:pt>
                <c:pt idx="5">
                  <c:v>6731</c:v>
                </c:pt>
                <c:pt idx="6">
                  <c:v>6618</c:v>
                </c:pt>
                <c:pt idx="7">
                  <c:v>5281</c:v>
                </c:pt>
                <c:pt idx="8">
                  <c:v>5031</c:v>
                </c:pt>
                <c:pt idx="9">
                  <c:v>3885</c:v>
                </c:pt>
                <c:pt idx="10">
                  <c:v>2807</c:v>
                </c:pt>
                <c:pt idx="11">
                  <c:v>3035</c:v>
                </c:pt>
                <c:pt idx="12">
                  <c:v>4029</c:v>
                </c:pt>
                <c:pt idx="13">
                  <c:v>4544</c:v>
                </c:pt>
                <c:pt idx="14">
                  <c:v>5637</c:v>
                </c:pt>
                <c:pt idx="15">
                  <c:v>5643</c:v>
                </c:pt>
                <c:pt idx="16">
                  <c:v>5099</c:v>
                </c:pt>
                <c:pt idx="17">
                  <c:v>5653</c:v>
                </c:pt>
                <c:pt idx="18">
                  <c:v>6203</c:v>
                </c:pt>
                <c:pt idx="19">
                  <c:v>7861</c:v>
                </c:pt>
                <c:pt idx="20">
                  <c:v>7788</c:v>
                </c:pt>
                <c:pt idx="21">
                  <c:v>7820</c:v>
                </c:pt>
                <c:pt idx="22">
                  <c:v>8186</c:v>
                </c:pt>
                <c:pt idx="23">
                  <c:v>7018</c:v>
                </c:pt>
                <c:pt idx="24">
                  <c:v>6213</c:v>
                </c:pt>
                <c:pt idx="25">
                  <c:v>4941</c:v>
                </c:pt>
                <c:pt idx="26">
                  <c:v>3906</c:v>
                </c:pt>
                <c:pt idx="27">
                  <c:v>4402</c:v>
                </c:pt>
                <c:pt idx="28">
                  <c:v>4402</c:v>
                </c:pt>
                <c:pt idx="29">
                  <c:v>3029</c:v>
                </c:pt>
                <c:pt idx="30">
                  <c:v>1806</c:v>
                </c:pt>
                <c:pt idx="31">
                  <c:v>1612</c:v>
                </c:pt>
                <c:pt idx="32">
                  <c:v>1922</c:v>
                </c:pt>
                <c:pt idx="33">
                  <c:v>2580</c:v>
                </c:pt>
                <c:pt idx="34">
                  <c:v>2220</c:v>
                </c:pt>
                <c:pt idx="35">
                  <c:v>2753</c:v>
                </c:pt>
                <c:pt idx="36">
                  <c:v>3183</c:v>
                </c:pt>
                <c:pt idx="37">
                  <c:v>4167</c:v>
                </c:pt>
                <c:pt idx="38">
                  <c:v>4684</c:v>
                </c:pt>
                <c:pt idx="39">
                  <c:v>5919</c:v>
                </c:pt>
                <c:pt idx="40">
                  <c:v>6527</c:v>
                </c:pt>
                <c:pt idx="41">
                  <c:v>7456</c:v>
                </c:pt>
                <c:pt idx="42">
                  <c:v>7749</c:v>
                </c:pt>
                <c:pt idx="43">
                  <c:v>6315</c:v>
                </c:pt>
                <c:pt idx="44">
                  <c:v>6145</c:v>
                </c:pt>
                <c:pt idx="45">
                  <c:v>6152</c:v>
                </c:pt>
                <c:pt idx="46">
                  <c:v>6123</c:v>
                </c:pt>
                <c:pt idx="47">
                  <c:v>5476</c:v>
                </c:pt>
                <c:pt idx="48">
                  <c:v>4741</c:v>
                </c:pt>
                <c:pt idx="49">
                  <c:v>5176</c:v>
                </c:pt>
                <c:pt idx="50">
                  <c:v>321</c:v>
                </c:pt>
                <c:pt idx="51">
                  <c:v>-10881</c:v>
                </c:pt>
                <c:pt idx="52">
                  <c:v>-15091</c:v>
                </c:pt>
                <c:pt idx="53">
                  <c:v>-19225</c:v>
                </c:pt>
                <c:pt idx="54">
                  <c:v>-20717</c:v>
                </c:pt>
                <c:pt idx="55">
                  <c:v>-19433</c:v>
                </c:pt>
                <c:pt idx="56">
                  <c:v>-19733</c:v>
                </c:pt>
                <c:pt idx="57">
                  <c:v>-19604</c:v>
                </c:pt>
                <c:pt idx="58">
                  <c:v>-19273</c:v>
                </c:pt>
                <c:pt idx="59">
                  <c:v>-18759</c:v>
                </c:pt>
                <c:pt idx="60">
                  <c:v>-19978</c:v>
                </c:pt>
                <c:pt idx="61">
                  <c:v>-22020</c:v>
                </c:pt>
                <c:pt idx="62">
                  <c:v>-17263</c:v>
                </c:pt>
                <c:pt idx="63">
                  <c:v>-6502</c:v>
                </c:pt>
                <c:pt idx="64">
                  <c:v>-741</c:v>
                </c:pt>
                <c:pt idx="65">
                  <c:v>7703</c:v>
                </c:pt>
                <c:pt idx="66">
                  <c:v>13823</c:v>
                </c:pt>
                <c:pt idx="67">
                  <c:v>12945</c:v>
                </c:pt>
                <c:pt idx="68">
                  <c:v>12086</c:v>
                </c:pt>
                <c:pt idx="69">
                  <c:v>12617</c:v>
                </c:pt>
                <c:pt idx="70">
                  <c:v>13452</c:v>
                </c:pt>
                <c:pt idx="71">
                  <c:v>14772</c:v>
                </c:pt>
                <c:pt idx="72">
                  <c:v>16785</c:v>
                </c:pt>
                <c:pt idx="73">
                  <c:v>19013</c:v>
                </c:pt>
                <c:pt idx="74">
                  <c:v>19051</c:v>
                </c:pt>
                <c:pt idx="75">
                  <c:v>18966</c:v>
                </c:pt>
                <c:pt idx="76" formatCode="General">
                  <c:v>18301</c:v>
                </c:pt>
                <c:pt idx="77" formatCode="General">
                  <c:v>14792</c:v>
                </c:pt>
                <c:pt idx="78">
                  <c:v>9657</c:v>
                </c:pt>
                <c:pt idx="79">
                  <c:v>11179</c:v>
                </c:pt>
                <c:pt idx="80">
                  <c:v>13325</c:v>
                </c:pt>
                <c:pt idx="81">
                  <c:v>13562</c:v>
                </c:pt>
                <c:pt idx="82">
                  <c:v>13098</c:v>
                </c:pt>
                <c:pt idx="83">
                  <c:v>11764</c:v>
                </c:pt>
                <c:pt idx="84">
                  <c:v>11829</c:v>
                </c:pt>
                <c:pt idx="85">
                  <c:v>11193</c:v>
                </c:pt>
                <c:pt idx="86">
                  <c:v>12132</c:v>
                </c:pt>
                <c:pt idx="87">
                  <c:v>12605</c:v>
                </c:pt>
              </c:numCache>
            </c:numRef>
          </c:val>
          <c:extLst>
            <c:ext xmlns:c16="http://schemas.microsoft.com/office/drawing/2014/chart" uri="{C3380CC4-5D6E-409C-BE32-E72D297353CC}">
              <c16:uniqueId val="{00000000-9150-4616-BB3B-9792AFFFF48D}"/>
            </c:ext>
          </c:extLst>
        </c:ser>
        <c:dLbls>
          <c:showLegendKey val="0"/>
          <c:showVal val="0"/>
          <c:showCatName val="0"/>
          <c:showSerName val="0"/>
          <c:showPercent val="0"/>
          <c:showBubbleSize val="0"/>
        </c:dLbls>
        <c:gapWidth val="219"/>
        <c:overlap val="-27"/>
        <c:axId val="322349855"/>
        <c:axId val="111147967"/>
      </c:barChart>
      <c:lineChart>
        <c:grouping val="standard"/>
        <c:varyColors val="0"/>
        <c:ser>
          <c:idx val="1"/>
          <c:order val="1"/>
          <c:tx>
            <c:strRef>
              <c:f>'F81'!$E$5</c:f>
              <c:strCache>
                <c:ptCount val="1"/>
                <c:pt idx="0">
                  <c:v>Variación porcentual anual</c:v>
                </c:pt>
              </c:strCache>
            </c:strRef>
          </c:tx>
          <c:spPr>
            <a:ln w="15875" cap="rnd">
              <a:solidFill>
                <a:schemeClr val="bg1">
                  <a:lumMod val="50000"/>
                </a:schemeClr>
              </a:solidFill>
              <a:round/>
            </a:ln>
            <a:effectLst/>
          </c:spPr>
          <c:marker>
            <c:symbol val="none"/>
          </c:marker>
          <c:cat>
            <c:multiLvlStrRef>
              <c:f>'F81'!$A$18:$B$105</c:f>
              <c:multiLvlStrCache>
                <c:ptCount val="88"/>
                <c:lvl>
                  <c:pt idx="0">
                    <c:v> ene</c:v>
                  </c:pt>
                  <c:pt idx="1">
                    <c:v> feb</c:v>
                  </c:pt>
                  <c:pt idx="2">
                    <c:v> mar</c:v>
                  </c:pt>
                  <c:pt idx="3">
                    <c:v> abr</c:v>
                  </c:pt>
                  <c:pt idx="4">
                    <c:v> may</c:v>
                  </c:pt>
                  <c:pt idx="5">
                    <c:v> jun</c:v>
                  </c:pt>
                  <c:pt idx="6">
                    <c:v> jul</c:v>
                  </c:pt>
                  <c:pt idx="7">
                    <c:v> ago</c:v>
                  </c:pt>
                  <c:pt idx="8">
                    <c:v> sep</c:v>
                  </c:pt>
                  <c:pt idx="9">
                    <c:v> oct</c:v>
                  </c:pt>
                  <c:pt idx="10">
                    <c:v> nov</c:v>
                  </c:pt>
                  <c:pt idx="11">
                    <c:v> dic</c:v>
                  </c:pt>
                  <c:pt idx="12">
                    <c:v> ene</c:v>
                  </c:pt>
                  <c:pt idx="13">
                    <c:v> feb</c:v>
                  </c:pt>
                  <c:pt idx="14">
                    <c:v> mar</c:v>
                  </c:pt>
                  <c:pt idx="15">
                    <c:v> abr</c:v>
                  </c:pt>
                  <c:pt idx="16">
                    <c:v> may</c:v>
                  </c:pt>
                  <c:pt idx="17">
                    <c:v> jun</c:v>
                  </c:pt>
                  <c:pt idx="18">
                    <c:v> jul</c:v>
                  </c:pt>
                  <c:pt idx="19">
                    <c:v> ago</c:v>
                  </c:pt>
                  <c:pt idx="20">
                    <c:v> sep</c:v>
                  </c:pt>
                  <c:pt idx="21">
                    <c:v> oct</c:v>
                  </c:pt>
                  <c:pt idx="22">
                    <c:v> nov</c:v>
                  </c:pt>
                  <c:pt idx="23">
                    <c:v> dic</c:v>
                  </c:pt>
                  <c:pt idx="24">
                    <c:v> ene</c:v>
                  </c:pt>
                  <c:pt idx="25">
                    <c:v> feb</c:v>
                  </c:pt>
                  <c:pt idx="26">
                    <c:v> mar</c:v>
                  </c:pt>
                  <c:pt idx="27">
                    <c:v> abr</c:v>
                  </c:pt>
                  <c:pt idx="28">
                    <c:v> may</c:v>
                  </c:pt>
                  <c:pt idx="29">
                    <c:v> jun</c:v>
                  </c:pt>
                  <c:pt idx="30">
                    <c:v> jul</c:v>
                  </c:pt>
                  <c:pt idx="31">
                    <c:v> ago</c:v>
                  </c:pt>
                  <c:pt idx="32">
                    <c:v> sep</c:v>
                  </c:pt>
                  <c:pt idx="33">
                    <c:v> oct</c:v>
                  </c:pt>
                  <c:pt idx="34">
                    <c:v> nov</c:v>
                  </c:pt>
                  <c:pt idx="35">
                    <c:v> dic</c:v>
                  </c:pt>
                  <c:pt idx="36">
                    <c:v> ene</c:v>
                  </c:pt>
                  <c:pt idx="37">
                    <c:v> feb</c:v>
                  </c:pt>
                  <c:pt idx="38">
                    <c:v> mar</c:v>
                  </c:pt>
                  <c:pt idx="39">
                    <c:v> abr</c:v>
                  </c:pt>
                  <c:pt idx="40">
                    <c:v> may</c:v>
                  </c:pt>
                  <c:pt idx="41">
                    <c:v> jun</c:v>
                  </c:pt>
                  <c:pt idx="42">
                    <c:v> jul</c:v>
                  </c:pt>
                  <c:pt idx="43">
                    <c:v> ago</c:v>
                  </c:pt>
                  <c:pt idx="44">
                    <c:v> sep</c:v>
                  </c:pt>
                  <c:pt idx="45">
                    <c:v> oct</c:v>
                  </c:pt>
                  <c:pt idx="46">
                    <c:v> nov</c:v>
                  </c:pt>
                  <c:pt idx="47">
                    <c:v> dic</c:v>
                  </c:pt>
                  <c:pt idx="48">
                    <c:v> ene</c:v>
                  </c:pt>
                  <c:pt idx="49">
                    <c:v> feb</c:v>
                  </c:pt>
                  <c:pt idx="50">
                    <c:v> mar</c:v>
                  </c:pt>
                  <c:pt idx="51">
                    <c:v> abr</c:v>
                  </c:pt>
                  <c:pt idx="52">
                    <c:v> may</c:v>
                  </c:pt>
                  <c:pt idx="53">
                    <c:v> jun</c:v>
                  </c:pt>
                  <c:pt idx="54">
                    <c:v> jul</c:v>
                  </c:pt>
                  <c:pt idx="55">
                    <c:v> ago</c:v>
                  </c:pt>
                  <c:pt idx="56">
                    <c:v> sep</c:v>
                  </c:pt>
                  <c:pt idx="57">
                    <c:v> oct</c:v>
                  </c:pt>
                  <c:pt idx="58">
                    <c:v> nov</c:v>
                  </c:pt>
                  <c:pt idx="59">
                    <c:v> dic</c:v>
                  </c:pt>
                  <c:pt idx="60">
                    <c:v> ene</c:v>
                  </c:pt>
                  <c:pt idx="61">
                    <c:v> feb</c:v>
                  </c:pt>
                  <c:pt idx="62">
                    <c:v> mar</c:v>
                  </c:pt>
                  <c:pt idx="63">
                    <c:v> abr</c:v>
                  </c:pt>
                  <c:pt idx="64">
                    <c:v> may</c:v>
                  </c:pt>
                  <c:pt idx="65">
                    <c:v> jun</c:v>
                  </c:pt>
                  <c:pt idx="66">
                    <c:v> jul</c:v>
                  </c:pt>
                  <c:pt idx="67">
                    <c:v> ago</c:v>
                  </c:pt>
                  <c:pt idx="68">
                    <c:v> sep</c:v>
                  </c:pt>
                  <c:pt idx="69">
                    <c:v> oct</c:v>
                  </c:pt>
                  <c:pt idx="70">
                    <c:v> nov</c:v>
                  </c:pt>
                  <c:pt idx="71">
                    <c:v> dic</c:v>
                  </c:pt>
                  <c:pt idx="72">
                    <c:v> ene</c:v>
                  </c:pt>
                  <c:pt idx="73">
                    <c:v> feb</c:v>
                  </c:pt>
                  <c:pt idx="74">
                    <c:v> mar</c:v>
                  </c:pt>
                  <c:pt idx="75">
                    <c:v> abr</c:v>
                  </c:pt>
                  <c:pt idx="76">
                    <c:v> may</c:v>
                  </c:pt>
                  <c:pt idx="77">
                    <c:v>jun</c:v>
                  </c:pt>
                  <c:pt idx="78">
                    <c:v>jul</c:v>
                  </c:pt>
                  <c:pt idx="79">
                    <c:v>ago</c:v>
                  </c:pt>
                  <c:pt idx="80">
                    <c:v> sep</c:v>
                  </c:pt>
                  <c:pt idx="81">
                    <c:v> oct</c:v>
                  </c:pt>
                  <c:pt idx="82">
                    <c:v>nov</c:v>
                  </c:pt>
                  <c:pt idx="83">
                    <c:v>dic</c:v>
                  </c:pt>
                  <c:pt idx="84">
                    <c:v>ene</c:v>
                  </c:pt>
                  <c:pt idx="85">
                    <c:v>feb</c:v>
                  </c:pt>
                  <c:pt idx="86">
                    <c:v>mar</c:v>
                  </c:pt>
                  <c:pt idx="87">
                    <c:v>abr</c:v>
                  </c:pt>
                </c:lvl>
                <c:lvl>
                  <c:pt idx="0">
                    <c:v> 2016</c:v>
                  </c:pt>
                  <c:pt idx="12">
                    <c:v> 2017</c:v>
                  </c:pt>
                  <c:pt idx="24">
                    <c:v> 2018</c:v>
                  </c:pt>
                  <c:pt idx="36">
                    <c:v> 2019</c:v>
                  </c:pt>
                  <c:pt idx="48">
                    <c:v> 2020</c:v>
                  </c:pt>
                  <c:pt idx="60">
                    <c:v> 2021</c:v>
                  </c:pt>
                  <c:pt idx="72">
                    <c:v> 2022</c:v>
                  </c:pt>
                  <c:pt idx="84">
                    <c:v>2023</c:v>
                  </c:pt>
                </c:lvl>
              </c:multiLvlStrCache>
            </c:multiLvlStrRef>
          </c:cat>
          <c:val>
            <c:numRef>
              <c:f>'F81'!$E$18:$E$105</c:f>
              <c:numCache>
                <c:formatCode>0.0%</c:formatCode>
                <c:ptCount val="88"/>
                <c:pt idx="0">
                  <c:v>6.4230374843340543E-2</c:v>
                </c:pt>
                <c:pt idx="1">
                  <c:v>6.3468933033741667E-2</c:v>
                </c:pt>
                <c:pt idx="2">
                  <c:v>5.9761813436117167E-2</c:v>
                </c:pt>
                <c:pt idx="3">
                  <c:v>5.2085566481800814E-2</c:v>
                </c:pt>
                <c:pt idx="4">
                  <c:v>5.2839293730360615E-2</c:v>
                </c:pt>
                <c:pt idx="5">
                  <c:v>6.3137258580420033E-2</c:v>
                </c:pt>
                <c:pt idx="6">
                  <c:v>6.1080961346771517E-2</c:v>
                </c:pt>
                <c:pt idx="7">
                  <c:v>4.8861049943561372E-2</c:v>
                </c:pt>
                <c:pt idx="8">
                  <c:v>4.6372082734210819E-2</c:v>
                </c:pt>
                <c:pt idx="9">
                  <c:v>3.5235538464329121E-2</c:v>
                </c:pt>
                <c:pt idx="10">
                  <c:v>2.4936260182824452E-2</c:v>
                </c:pt>
                <c:pt idx="11">
                  <c:v>2.6929185558503321E-2</c:v>
                </c:pt>
                <c:pt idx="12">
                  <c:v>3.5944651125444961E-2</c:v>
                </c:pt>
                <c:pt idx="13">
                  <c:v>4.0170441485882002E-2</c:v>
                </c:pt>
                <c:pt idx="14">
                  <c:v>4.9762091826375587E-2</c:v>
                </c:pt>
                <c:pt idx="15">
                  <c:v>4.9994241315460736E-2</c:v>
                </c:pt>
                <c:pt idx="16">
                  <c:v>4.5293041269164488E-2</c:v>
                </c:pt>
                <c:pt idx="17">
                  <c:v>4.9876477854243866E-2</c:v>
                </c:pt>
                <c:pt idx="18">
                  <c:v>5.3955082372179601E-2</c:v>
                </c:pt>
                <c:pt idx="19">
                  <c:v>6.9343612995421786E-2</c:v>
                </c:pt>
                <c:pt idx="20">
                  <c:v>6.8602838191379717E-2</c:v>
                </c:pt>
                <c:pt idx="21">
                  <c:v>6.8510552552499937E-2</c:v>
                </c:pt>
                <c:pt idx="22">
                  <c:v>7.0951860904536548E-2</c:v>
                </c:pt>
                <c:pt idx="23">
                  <c:v>6.0636955883115309E-2</c:v>
                </c:pt>
                <c:pt idx="24">
                  <c:v>5.3505916395390894E-2</c:v>
                </c:pt>
                <c:pt idx="25">
                  <c:v>4.1993166867807789E-2</c:v>
                </c:pt>
                <c:pt idx="26">
                  <c:v>3.2846715328467155E-2</c:v>
                </c:pt>
                <c:pt idx="27">
                  <c:v>3.7142664281615986E-2</c:v>
                </c:pt>
                <c:pt idx="28">
                  <c:v>3.7407479796391821E-2</c:v>
                </c:pt>
                <c:pt idx="29">
                  <c:v>2.5455278881951038E-2</c:v>
                </c:pt>
                <c:pt idx="30">
                  <c:v>1.4904802383447912E-2</c:v>
                </c:pt>
                <c:pt idx="31">
                  <c:v>1.3297696825711081E-2</c:v>
                </c:pt>
                <c:pt idx="32">
                  <c:v>1.5843575603201689E-2</c:v>
                </c:pt>
                <c:pt idx="33">
                  <c:v>2.1153956527799413E-2</c:v>
                </c:pt>
                <c:pt idx="34">
                  <c:v>1.7966979605050178E-2</c:v>
                </c:pt>
                <c:pt idx="35">
                  <c:v>2.2426602365668482E-2</c:v>
                </c:pt>
                <c:pt idx="36">
                  <c:v>2.6019569855555827E-2</c:v>
                </c:pt>
                <c:pt idx="37">
                  <c:v>3.3987749076286877E-2</c:v>
                </c:pt>
                <c:pt idx="38">
                  <c:v>3.8136490205337804E-2</c:v>
                </c:pt>
                <c:pt idx="39">
                  <c:v>4.8154053922126946E-2</c:v>
                </c:pt>
                <c:pt idx="40">
                  <c:v>5.3465378975909042E-2</c:v>
                </c:pt>
                <c:pt idx="41">
                  <c:v>6.1103735391978498E-2</c:v>
                </c:pt>
                <c:pt idx="42">
                  <c:v>6.3012807481195365E-2</c:v>
                </c:pt>
                <c:pt idx="43">
                  <c:v>5.1410010094760497E-2</c:v>
                </c:pt>
                <c:pt idx="44">
                  <c:v>4.9864890086259363E-2</c:v>
                </c:pt>
                <c:pt idx="45">
                  <c:v>4.9396593947471958E-2</c:v>
                </c:pt>
                <c:pt idx="46">
                  <c:v>4.8680235331531242E-2</c:v>
                </c:pt>
                <c:pt idx="47">
                  <c:v>4.36303372666502E-2</c:v>
                </c:pt>
                <c:pt idx="48">
                  <c:v>3.7772678745000558E-2</c:v>
                </c:pt>
                <c:pt idx="49">
                  <c:v>4.0829849333438507E-2</c:v>
                </c:pt>
                <c:pt idx="50">
                  <c:v>2.5175285868900285E-3</c:v>
                </c:pt>
                <c:pt idx="51">
                  <c:v>-8.4455552364615757E-2</c:v>
                </c:pt>
                <c:pt idx="52">
                  <c:v>-0.1173428922445298</c:v>
                </c:pt>
                <c:pt idx="53">
                  <c:v>-0.148480822996957</c:v>
                </c:pt>
                <c:pt idx="54">
                  <c:v>-0.15847893271319727</c:v>
                </c:pt>
                <c:pt idx="55">
                  <c:v>-0.15046728248329475</c:v>
                </c:pt>
                <c:pt idx="56">
                  <c:v>-0.15252206712114888</c:v>
                </c:pt>
                <c:pt idx="57">
                  <c:v>-0.14999808714947013</c:v>
                </c:pt>
                <c:pt idx="58">
                  <c:v>-0.14611494810580503</c:v>
                </c:pt>
                <c:pt idx="59">
                  <c:v>-0.14321487193190061</c:v>
                </c:pt>
                <c:pt idx="60">
                  <c:v>-0.15337607001650608</c:v>
                </c:pt>
                <c:pt idx="61">
                  <c:v>-0.16688645354917922</c:v>
                </c:pt>
                <c:pt idx="62">
                  <c:v>-0.1350497156312829</c:v>
                </c:pt>
                <c:pt idx="63">
                  <c:v>-5.5122248974193766E-2</c:v>
                </c:pt>
                <c:pt idx="64">
                  <c:v>-6.527771660133022E-3</c:v>
                </c:pt>
                <c:pt idx="65">
                  <c:v>6.9866579594206057E-2</c:v>
                </c:pt>
                <c:pt idx="66">
                  <c:v>0.12565564009563027</c:v>
                </c:pt>
                <c:pt idx="67">
                  <c:v>0.11798428699028418</c:v>
                </c:pt>
                <c:pt idx="68">
                  <c:v>0.1102284645902686</c:v>
                </c:pt>
                <c:pt idx="69">
                  <c:v>0.1135735568137833</c:v>
                </c:pt>
                <c:pt idx="70">
                  <c:v>0.11943531918671757</c:v>
                </c:pt>
                <c:pt idx="71">
                  <c:v>0.13162725215190776</c:v>
                </c:pt>
                <c:pt idx="72">
                  <c:v>0.15220762262303109</c:v>
                </c:pt>
                <c:pt idx="73">
                  <c:v>0.17296181067263433</c:v>
                </c:pt>
                <c:pt idx="74">
                  <c:v>0.17230744184363808</c:v>
                </c:pt>
                <c:pt idx="75">
                  <c:v>0.17016885890143019</c:v>
                </c:pt>
                <c:pt idx="76">
                  <c:v>0.16228031283806552</c:v>
                </c:pt>
                <c:pt idx="77">
                  <c:v>0.12540269252941774</c:v>
                </c:pt>
                <c:pt idx="78">
                  <c:v>7.7985948477751865E-2</c:v>
                </c:pt>
                <c:pt idx="79">
                  <c:v>9.1135876344129896E-2</c:v>
                </c:pt>
                <c:pt idx="80">
                  <c:v>0.1094626676853061</c:v>
                </c:pt>
                <c:pt idx="81">
                  <c:v>0.10962912665308622</c:v>
                </c:pt>
                <c:pt idx="82">
                  <c:v>0.1038847734014372</c:v>
                </c:pt>
                <c:pt idx="83">
                  <c:v>9.2631380021732657E-2</c:v>
                </c:pt>
                <c:pt idx="84">
                  <c:v>9.3096283704018568E-2</c:v>
                </c:pt>
                <c:pt idx="85">
                  <c:v>8.680849083675235E-2</c:v>
                </c:pt>
                <c:pt idx="86">
                  <c:v>9.3600277745631288E-2</c:v>
                </c:pt>
                <c:pt idx="87">
                  <c:v>9.6649286919184174E-2</c:v>
                </c:pt>
              </c:numCache>
            </c:numRef>
          </c:val>
          <c:smooth val="0"/>
          <c:extLst>
            <c:ext xmlns:c16="http://schemas.microsoft.com/office/drawing/2014/chart" uri="{C3380CC4-5D6E-409C-BE32-E72D297353CC}">
              <c16:uniqueId val="{00000001-9150-4616-BB3B-9792AFFFF48D}"/>
            </c:ext>
          </c:extLst>
        </c:ser>
        <c:dLbls>
          <c:showLegendKey val="0"/>
          <c:showVal val="0"/>
          <c:showCatName val="0"/>
          <c:showSerName val="0"/>
          <c:showPercent val="0"/>
          <c:showBubbleSize val="0"/>
        </c:dLbls>
        <c:marker val="1"/>
        <c:smooth val="0"/>
        <c:axId val="160153023"/>
        <c:axId val="111147135"/>
      </c:lineChart>
      <c:catAx>
        <c:axId val="32234985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1147967"/>
        <c:crosses val="autoZero"/>
        <c:auto val="1"/>
        <c:lblAlgn val="ctr"/>
        <c:lblOffset val="100"/>
        <c:noMultiLvlLbl val="0"/>
      </c:catAx>
      <c:valAx>
        <c:axId val="1111479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MX"/>
                  <a:t>Variación absoluta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22349855"/>
        <c:crosses val="autoZero"/>
        <c:crossBetween val="between"/>
      </c:valAx>
      <c:valAx>
        <c:axId val="11114713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MX"/>
                  <a:t>Variación</a:t>
                </a:r>
                <a:r>
                  <a:rPr lang="es-MX" baseline="0"/>
                  <a:t> porcentual</a:t>
                </a:r>
                <a:endParaRPr lang="es-MX"/>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60153023"/>
        <c:crosses val="max"/>
        <c:crossBetween val="between"/>
      </c:valAx>
      <c:catAx>
        <c:axId val="160153023"/>
        <c:scaling>
          <c:orientation val="minMax"/>
        </c:scaling>
        <c:delete val="1"/>
        <c:axPos val="b"/>
        <c:numFmt formatCode="General" sourceLinked="1"/>
        <c:majorTickMark val="out"/>
        <c:minorTickMark val="none"/>
        <c:tickLblPos val="nextTo"/>
        <c:crossAx val="11114713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4740043998349701E-3"/>
          <c:y val="5.5678635018380204E-2"/>
          <c:w val="0.96464684596782579"/>
          <c:h val="0.74226929428352761"/>
        </c:manualLayout>
      </c:layout>
      <c:barChart>
        <c:barDir val="col"/>
        <c:grouping val="clustered"/>
        <c:varyColors val="0"/>
        <c:ser>
          <c:idx val="0"/>
          <c:order val="0"/>
          <c:tx>
            <c:strRef>
              <c:f>'F83'!$A$8</c:f>
              <c:strCache>
                <c:ptCount val="1"/>
                <c:pt idx="0">
                  <c:v>2015</c:v>
                </c:pt>
              </c:strCache>
            </c:strRef>
          </c:tx>
          <c:spPr>
            <a:solidFill>
              <a:srgbClr val="FBBB27"/>
            </a:solidFill>
          </c:spPr>
          <c:invertIfNegative val="0"/>
          <c:dLbls>
            <c:dLbl>
              <c:idx val="0"/>
              <c:layout>
                <c:manualLayout>
                  <c:x val="-3.397027600849257E-3"/>
                  <c:y val="-8.08080808080808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49-4EB9-84F9-9AFB319375BA}"/>
                </c:ext>
              </c:extLst>
            </c:dLbl>
            <c:dLbl>
              <c:idx val="1"/>
              <c:layout>
                <c:manualLayout>
                  <c:x val="-5.0955414012738851E-3"/>
                  <c:y val="3.703660918696725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49-4EB9-84F9-9AFB319375BA}"/>
                </c:ext>
              </c:extLst>
            </c:dLbl>
            <c:dLbl>
              <c:idx val="2"/>
              <c:layout>
                <c:manualLayout>
                  <c:x val="-3.39702760084925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49-4EB9-84F9-9AFB319375BA}"/>
                </c:ext>
              </c:extLst>
            </c:dLbl>
            <c:dLbl>
              <c:idx val="3"/>
              <c:layout>
                <c:manualLayout>
                  <c:x val="-5.095541401273885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49-4EB9-84F9-9AFB319375BA}"/>
                </c:ext>
              </c:extLst>
            </c:dLbl>
            <c:spPr>
              <a:noFill/>
              <a:ln>
                <a:noFill/>
              </a:ln>
              <a:effectLst/>
            </c:spPr>
            <c:txPr>
              <a:bodyPr rot="-5400000" vert="horz"/>
              <a:lstStyle/>
              <a:p>
                <a:pPr>
                  <a:defRPr sz="7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'F83'!$B$5:$I$5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'F83'!$B$8:$I$8</c:f>
              <c:numCache>
                <c:formatCode>#,##0</c:formatCode>
                <c:ptCount val="8"/>
                <c:pt idx="0">
                  <c:v>82606</c:v>
                </c:pt>
                <c:pt idx="1">
                  <c:v>312586</c:v>
                </c:pt>
                <c:pt idx="2">
                  <c:v>119587</c:v>
                </c:pt>
                <c:pt idx="3">
                  <c:v>9329</c:v>
                </c:pt>
                <c:pt idx="4">
                  <c:v>385457</c:v>
                </c:pt>
                <c:pt idx="5">
                  <c:v>2875</c:v>
                </c:pt>
                <c:pt idx="6">
                  <c:v>551836</c:v>
                </c:pt>
                <c:pt idx="7">
                  <c:v>70979</c:v>
                </c:pt>
              </c:numCache>
            </c:numRef>
          </c:val>
          <c:extLst>
            <c:ext xmlns:c16="http://schemas.microsoft.com/office/drawing/2014/chart" uri="{C3380CC4-5D6E-409C-BE32-E72D297353CC}">
              <c16:uniqueId val="{00000004-3E49-4EB9-84F9-9AFB319375BA}"/>
            </c:ext>
          </c:extLst>
        </c:ser>
        <c:ser>
          <c:idx val="1"/>
          <c:order val="1"/>
          <c:tx>
            <c:strRef>
              <c:f>'F83'!$A$9</c:f>
              <c:strCache>
                <c:ptCount val="1"/>
                <c:pt idx="0">
                  <c:v>2016</c:v>
                </c:pt>
              </c:strCache>
            </c:strRef>
          </c:tx>
          <c:spPr>
            <a:solidFill>
              <a:srgbClr val="FAD496"/>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'F83'!$B$5:$I$5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'F83'!$B$9:$I$9</c:f>
              <c:numCache>
                <c:formatCode>#,##0</c:formatCode>
                <c:ptCount val="8"/>
                <c:pt idx="0">
                  <c:v>89558</c:v>
                </c:pt>
                <c:pt idx="1">
                  <c:v>334254</c:v>
                </c:pt>
                <c:pt idx="2">
                  <c:v>130890</c:v>
                </c:pt>
                <c:pt idx="3">
                  <c:v>9329</c:v>
                </c:pt>
                <c:pt idx="4">
                  <c:v>407270</c:v>
                </c:pt>
                <c:pt idx="5">
                  <c:v>3040</c:v>
                </c:pt>
                <c:pt idx="6">
                  <c:v>575641</c:v>
                </c:pt>
                <c:pt idx="7">
                  <c:v>74255</c:v>
                </c:pt>
              </c:numCache>
            </c:numRef>
          </c:val>
          <c:extLst>
            <c:ext xmlns:c16="http://schemas.microsoft.com/office/drawing/2014/chart" uri="{C3380CC4-5D6E-409C-BE32-E72D297353CC}">
              <c16:uniqueId val="{00000005-3E49-4EB9-84F9-9AFB319375BA}"/>
            </c:ext>
          </c:extLst>
        </c:ser>
        <c:ser>
          <c:idx val="2"/>
          <c:order val="2"/>
          <c:tx>
            <c:strRef>
              <c:f>'F83'!$A$10</c:f>
              <c:strCache>
                <c:ptCount val="1"/>
                <c:pt idx="0">
                  <c:v>2017</c:v>
                </c:pt>
              </c:strCache>
            </c:strRef>
          </c:tx>
          <c:spPr>
            <a:solidFill>
              <a:srgbClr val="95682B"/>
            </a:solidFill>
          </c:spPr>
          <c:invertIfNegative val="0"/>
          <c:dPt>
            <c:idx val="6"/>
            <c:invertIfNegative val="0"/>
            <c:bubble3D val="0"/>
            <c:extLst>
              <c:ext xmlns:c16="http://schemas.microsoft.com/office/drawing/2014/chart" uri="{C3380CC4-5D6E-409C-BE32-E72D297353CC}">
                <c16:uniqueId val="{00000006-3E49-4EB9-84F9-9AFB319375BA}"/>
              </c:ext>
            </c:extLst>
          </c:dPt>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'F83'!$B$5:$I$5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'F83'!$B$10:$I$10</c:f>
              <c:numCache>
                <c:formatCode>#,##0</c:formatCode>
                <c:ptCount val="8"/>
                <c:pt idx="0">
                  <c:v>96726</c:v>
                </c:pt>
                <c:pt idx="1">
                  <c:v>343480</c:v>
                </c:pt>
                <c:pt idx="2">
                  <c:v>144472</c:v>
                </c:pt>
                <c:pt idx="3">
                  <c:v>9194</c:v>
                </c:pt>
                <c:pt idx="4">
                  <c:v>435724</c:v>
                </c:pt>
                <c:pt idx="5">
                  <c:v>3204</c:v>
                </c:pt>
                <c:pt idx="6">
                  <c:v>605107</c:v>
                </c:pt>
                <c:pt idx="7">
                  <c:v>79961</c:v>
                </c:pt>
              </c:numCache>
            </c:numRef>
          </c:val>
          <c:extLst>
            <c:ext xmlns:c16="http://schemas.microsoft.com/office/drawing/2014/chart" uri="{C3380CC4-5D6E-409C-BE32-E72D297353CC}">
              <c16:uniqueId val="{00000007-3E49-4EB9-84F9-9AFB319375BA}"/>
            </c:ext>
          </c:extLst>
        </c:ser>
        <c:ser>
          <c:idx val="3"/>
          <c:order val="3"/>
          <c:tx>
            <c:strRef>
              <c:f>'F83'!$A$11</c:f>
              <c:strCache>
                <c:ptCount val="1"/>
                <c:pt idx="0">
                  <c:v>2018</c:v>
                </c:pt>
              </c:strCache>
            </c:strRef>
          </c:tx>
          <c:spPr>
            <a:solidFill>
              <a:srgbClr val="DAA600"/>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'F83'!$B$5:$I$5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'F83'!$B$11:$I$11</c:f>
              <c:numCache>
                <c:formatCode>#,##0</c:formatCode>
                <c:ptCount val="8"/>
                <c:pt idx="0">
                  <c:v>104065</c:v>
                </c:pt>
                <c:pt idx="1">
                  <c:v>354114</c:v>
                </c:pt>
                <c:pt idx="2">
                  <c:v>141254</c:v>
                </c:pt>
                <c:pt idx="3">
                  <c:v>9458</c:v>
                </c:pt>
                <c:pt idx="4">
                  <c:v>452017</c:v>
                </c:pt>
                <c:pt idx="5">
                  <c:v>2703</c:v>
                </c:pt>
                <c:pt idx="6">
                  <c:v>614655</c:v>
                </c:pt>
                <c:pt idx="7">
                  <c:v>82734</c:v>
                </c:pt>
              </c:numCache>
            </c:numRef>
          </c:val>
          <c:extLst>
            <c:ext xmlns:c16="http://schemas.microsoft.com/office/drawing/2014/chart" uri="{C3380CC4-5D6E-409C-BE32-E72D297353CC}">
              <c16:uniqueId val="{00000008-3E49-4EB9-84F9-9AFB319375BA}"/>
            </c:ext>
          </c:extLst>
        </c:ser>
        <c:ser>
          <c:idx val="4"/>
          <c:order val="4"/>
          <c:tx>
            <c:strRef>
              <c:f>'F83'!$A$12</c:f>
              <c:strCache>
                <c:ptCount val="1"/>
                <c:pt idx="0">
                  <c:v>2019</c:v>
                </c:pt>
              </c:strCache>
            </c:strRef>
          </c:tx>
          <c:spPr>
            <a:solidFill>
              <a:srgbClr val="604900"/>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'F83'!$B$5:$I$5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'F83'!$B$12:$I$12</c:f>
              <c:numCache>
                <c:formatCode>#,##0</c:formatCode>
                <c:ptCount val="8"/>
                <c:pt idx="0">
                  <c:v>109333</c:v>
                </c:pt>
                <c:pt idx="1">
                  <c:v>363625</c:v>
                </c:pt>
                <c:pt idx="2">
                  <c:v>141943</c:v>
                </c:pt>
                <c:pt idx="3">
                  <c:v>9697</c:v>
                </c:pt>
                <c:pt idx="4">
                  <c:v>458198</c:v>
                </c:pt>
                <c:pt idx="5">
                  <c:v>2683</c:v>
                </c:pt>
                <c:pt idx="6">
                  <c:v>640252</c:v>
                </c:pt>
                <c:pt idx="7">
                  <c:v>86968</c:v>
                </c:pt>
              </c:numCache>
            </c:numRef>
          </c:val>
          <c:extLst>
            <c:ext xmlns:c16="http://schemas.microsoft.com/office/drawing/2014/chart" uri="{C3380CC4-5D6E-409C-BE32-E72D297353CC}">
              <c16:uniqueId val="{00000009-3E49-4EB9-84F9-9AFB319375BA}"/>
            </c:ext>
          </c:extLst>
        </c:ser>
        <c:ser>
          <c:idx val="5"/>
          <c:order val="5"/>
          <c:tx>
            <c:strRef>
              <c:f>'F83'!$A$13</c:f>
              <c:strCache>
                <c:ptCount val="1"/>
                <c:pt idx="0">
                  <c:v>2020</c:v>
                </c:pt>
              </c:strCache>
            </c:strRef>
          </c:tx>
          <c:spPr>
            <a:solidFill>
              <a:srgbClr val="D05400"/>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'F83'!$B$5:$I$5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'F83'!$B$13:$I$13</c:f>
              <c:numCache>
                <c:formatCode>#,##0</c:formatCode>
                <c:ptCount val="8"/>
                <c:pt idx="0">
                  <c:v>111767</c:v>
                </c:pt>
                <c:pt idx="1">
                  <c:v>366999</c:v>
                </c:pt>
                <c:pt idx="2">
                  <c:v>133149</c:v>
                </c:pt>
                <c:pt idx="3">
                  <c:v>9984</c:v>
                </c:pt>
                <c:pt idx="4">
                  <c:v>452541</c:v>
                </c:pt>
                <c:pt idx="5">
                  <c:v>2738</c:v>
                </c:pt>
                <c:pt idx="6">
                  <c:v>614772</c:v>
                </c:pt>
                <c:pt idx="7">
                  <c:v>88417</c:v>
                </c:pt>
              </c:numCache>
            </c:numRef>
          </c:val>
          <c:extLst>
            <c:ext xmlns:c16="http://schemas.microsoft.com/office/drawing/2014/chart" uri="{C3380CC4-5D6E-409C-BE32-E72D297353CC}">
              <c16:uniqueId val="{0000000A-3E49-4EB9-84F9-9AFB319375BA}"/>
            </c:ext>
          </c:extLst>
        </c:ser>
        <c:ser>
          <c:idx val="6"/>
          <c:order val="6"/>
          <c:tx>
            <c:strRef>
              <c:f>'F83'!$A$14</c:f>
              <c:strCache>
                <c:ptCount val="1"/>
                <c:pt idx="0">
                  <c:v>2021</c:v>
                </c:pt>
              </c:strCache>
            </c:strRef>
          </c:tx>
          <c:spPr>
            <a:solidFill>
              <a:srgbClr val="70AD47">
                <a:lumMod val="75000"/>
              </a:srgbClr>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'F83'!$B$5:$I$5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'F83'!$B$14:$I$14</c:f>
              <c:numCache>
                <c:formatCode>#,##0</c:formatCode>
                <c:ptCount val="8"/>
                <c:pt idx="0">
                  <c:v>116251</c:v>
                </c:pt>
                <c:pt idx="1">
                  <c:v>388949</c:v>
                </c:pt>
                <c:pt idx="2">
                  <c:v>134547</c:v>
                </c:pt>
                <c:pt idx="3">
                  <c:v>9393</c:v>
                </c:pt>
                <c:pt idx="4">
                  <c:v>480660</c:v>
                </c:pt>
                <c:pt idx="5">
                  <c:v>2624</c:v>
                </c:pt>
                <c:pt idx="6">
                  <c:v>620320</c:v>
                </c:pt>
                <c:pt idx="7">
                  <c:v>97255</c:v>
                </c:pt>
              </c:numCache>
            </c:numRef>
          </c:val>
          <c:extLst>
            <c:ext xmlns:c16="http://schemas.microsoft.com/office/drawing/2014/chart" uri="{C3380CC4-5D6E-409C-BE32-E72D297353CC}">
              <c16:uniqueId val="{0000000B-3E49-4EB9-84F9-9AFB319375BA}"/>
            </c:ext>
          </c:extLst>
        </c:ser>
        <c:ser>
          <c:idx val="7"/>
          <c:order val="7"/>
          <c:tx>
            <c:strRef>
              <c:f>'F83'!$A$15</c:f>
              <c:strCache>
                <c:ptCount val="1"/>
                <c:pt idx="0">
                  <c:v>2022</c:v>
                </c:pt>
              </c:strCache>
            </c:strRef>
          </c:tx>
          <c:invertIfNegative val="0"/>
          <c:dLbls>
            <c:dLbl>
              <c:idx val="0"/>
              <c:spPr>
                <a:noFill/>
                <a:ln>
                  <a:noFill/>
                </a:ln>
                <a:effectLst/>
              </c:spPr>
              <c:txPr>
                <a:bodyPr rot="-5400000" vert="horz" wrap="square" lIns="38100" tIns="19050" rIns="38100" bIns="19050" anchor="ctr">
                  <a:noAutofit/>
                </a:bodyPr>
                <a:lstStyle/>
                <a:p>
                  <a:pPr>
                    <a:defRPr/>
                  </a:pPr>
                  <a:endParaRPr lang="es-MX"/>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C-3E49-4EB9-84F9-9AFB319375BA}"/>
                </c:ext>
              </c:extLst>
            </c:dLbl>
            <c:spPr>
              <a:noFill/>
              <a:ln>
                <a:noFill/>
              </a:ln>
              <a:effectLst/>
            </c:spPr>
            <c:txPr>
              <a:bodyPr rot="-5400000" vert="horz" wrap="square" lIns="38100" tIns="19050" rIns="38100" bIns="19050" anchor="ctr">
                <a:spAutoFit/>
              </a:bodyPr>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'F83'!$B$5:$I$5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'F83'!$B$15:$I$15</c:f>
              <c:numCache>
                <c:formatCode>#,##0</c:formatCode>
                <c:ptCount val="8"/>
                <c:pt idx="0">
                  <c:v>118708</c:v>
                </c:pt>
                <c:pt idx="1">
                  <c:v>399607</c:v>
                </c:pt>
                <c:pt idx="2">
                  <c:v>145346</c:v>
                </c:pt>
                <c:pt idx="3">
                  <c:v>9814</c:v>
                </c:pt>
                <c:pt idx="4">
                  <c:v>508146</c:v>
                </c:pt>
                <c:pt idx="5">
                  <c:v>2500</c:v>
                </c:pt>
                <c:pt idx="6">
                  <c:v>644397</c:v>
                </c:pt>
                <c:pt idx="7">
                  <c:v>104444</c:v>
                </c:pt>
              </c:numCache>
            </c:numRef>
          </c:val>
          <c:extLst>
            <c:ext xmlns:c16="http://schemas.microsoft.com/office/drawing/2014/chart" uri="{C3380CC4-5D6E-409C-BE32-E72D297353CC}">
              <c16:uniqueId val="{0000000D-3E49-4EB9-84F9-9AFB319375BA}"/>
            </c:ext>
          </c:extLst>
        </c:ser>
        <c:ser>
          <c:idx val="8"/>
          <c:order val="8"/>
          <c:tx>
            <c:strRef>
              <c:f>'F83'!$A$16</c:f>
              <c:strCache>
                <c:ptCount val="1"/>
                <c:pt idx="0">
                  <c:v>abr-23</c:v>
                </c:pt>
              </c:strCache>
            </c:strRef>
          </c:tx>
          <c:invertIfNegative val="0"/>
          <c:dLbls>
            <c:spPr>
              <a:noFill/>
              <a:ln>
                <a:noFill/>
              </a:ln>
              <a:effectLst/>
            </c:spPr>
            <c:txPr>
              <a:bodyPr rot="-5400000" vert="horz" wrap="square" lIns="38100" tIns="19050" rIns="38100" bIns="19050" anchor="ctr">
                <a:spAutoFit/>
              </a:bodyPr>
              <a:lstStyle/>
              <a:p>
                <a:pPr>
                  <a:defRPr sz="800"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'F83'!$B$5:$I$5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'F83'!$B$16:$I$16</c:f>
              <c:numCache>
                <c:formatCode>#,##0</c:formatCode>
                <c:ptCount val="8"/>
                <c:pt idx="0">
                  <c:v>123159</c:v>
                </c:pt>
                <c:pt idx="1">
                  <c:v>404779</c:v>
                </c:pt>
                <c:pt idx="2">
                  <c:v>149587</c:v>
                </c:pt>
                <c:pt idx="3">
                  <c:v>9992</c:v>
                </c:pt>
                <c:pt idx="4">
                  <c:v>518782</c:v>
                </c:pt>
                <c:pt idx="5">
                  <c:v>2545</c:v>
                </c:pt>
                <c:pt idx="6">
                  <c:v>659145</c:v>
                </c:pt>
                <c:pt idx="7">
                  <c:v>105213</c:v>
                </c:pt>
              </c:numCache>
            </c:numRef>
          </c:val>
          <c:extLst>
            <c:ext xmlns:c16="http://schemas.microsoft.com/office/drawing/2014/chart" uri="{C3380CC4-5D6E-409C-BE32-E72D297353CC}">
              <c16:uniqueId val="{0000000E-3E49-4EB9-84F9-9AFB319375BA}"/>
            </c:ext>
          </c:extLst>
        </c:ser>
        <c:dLbls>
          <c:showLegendKey val="0"/>
          <c:showVal val="0"/>
          <c:showCatName val="0"/>
          <c:showSerName val="0"/>
          <c:showPercent val="0"/>
          <c:showBubbleSize val="0"/>
        </c:dLbls>
        <c:gapWidth val="150"/>
        <c:axId val="60090240"/>
        <c:axId val="60091776"/>
      </c:barChart>
      <c:catAx>
        <c:axId val="60090240"/>
        <c:scaling>
          <c:orientation val="minMax"/>
        </c:scaling>
        <c:delete val="0"/>
        <c:axPos val="b"/>
        <c:numFmt formatCode="General" sourceLinked="0"/>
        <c:majorTickMark val="out"/>
        <c:minorTickMark val="none"/>
        <c:tickLblPos val="nextTo"/>
        <c:crossAx val="60091776"/>
        <c:crosses val="autoZero"/>
        <c:auto val="1"/>
        <c:lblAlgn val="ctr"/>
        <c:lblOffset val="100"/>
        <c:noMultiLvlLbl val="0"/>
      </c:catAx>
      <c:valAx>
        <c:axId val="60091776"/>
        <c:scaling>
          <c:orientation val="minMax"/>
        </c:scaling>
        <c:delete val="1"/>
        <c:axPos val="l"/>
        <c:majorGridlines>
          <c:spPr>
            <a:ln>
              <a:noFill/>
            </a:ln>
          </c:spPr>
        </c:majorGridlines>
        <c:numFmt formatCode="#,##0" sourceLinked="1"/>
        <c:majorTickMark val="out"/>
        <c:minorTickMark val="none"/>
        <c:tickLblPos val="nextTo"/>
        <c:crossAx val="60090240"/>
        <c:crosses val="autoZero"/>
        <c:crossBetween val="between"/>
      </c:valAx>
    </c:plotArea>
    <c:legend>
      <c:legendPos val="r"/>
      <c:layout>
        <c:manualLayout>
          <c:xMode val="edge"/>
          <c:yMode val="edge"/>
          <c:x val="0.1698388539622627"/>
          <c:y val="0.92276006368772923"/>
          <c:w val="0.67243317554386506"/>
          <c:h val="7.3277393882645703E-2"/>
        </c:manualLayout>
      </c:layout>
      <c:overlay val="0"/>
    </c:legend>
    <c:plotVisOnly val="1"/>
    <c:dispBlanksAs val="gap"/>
    <c:showDLblsOverMax val="0"/>
  </c:chart>
  <c:spPr>
    <a:ln>
      <a:solidFill>
        <a:schemeClr val="bg1">
          <a:lumMod val="85000"/>
        </a:schemeClr>
      </a:solidFill>
    </a:ln>
  </c:spPr>
  <c:txPr>
    <a:bodyPr/>
    <a:lstStyle/>
    <a:p>
      <a:pPr>
        <a:defRPr sz="7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170285921100252"/>
          <c:y val="0.14110467419290948"/>
          <c:w val="0.58901556279406442"/>
          <c:h val="0.80582788671023964"/>
        </c:manualLayout>
      </c:layout>
      <c:pieChart>
        <c:varyColors val="1"/>
        <c:ser>
          <c:idx val="0"/>
          <c:order val="0"/>
          <c:dPt>
            <c:idx val="0"/>
            <c:bubble3D val="0"/>
            <c:spPr>
              <a:solidFill>
                <a:schemeClr val="accent2">
                  <a:lumMod val="50000"/>
                </a:schemeClr>
              </a:solidFill>
              <a:ln>
                <a:noFill/>
              </a:ln>
              <a:effectLst/>
            </c:spPr>
            <c:extLst>
              <c:ext xmlns:c16="http://schemas.microsoft.com/office/drawing/2014/chart" uri="{C3380CC4-5D6E-409C-BE32-E72D297353CC}">
                <c16:uniqueId val="{00000001-7057-4DCF-958B-DD6507E425EC}"/>
              </c:ext>
            </c:extLst>
          </c:dPt>
          <c:dPt>
            <c:idx val="1"/>
            <c:bubble3D val="0"/>
            <c:spPr>
              <a:solidFill>
                <a:schemeClr val="accent2"/>
              </a:solidFill>
              <a:ln>
                <a:noFill/>
              </a:ln>
              <a:effectLst/>
            </c:spPr>
            <c:extLst>
              <c:ext xmlns:c16="http://schemas.microsoft.com/office/drawing/2014/chart" uri="{C3380CC4-5D6E-409C-BE32-E72D297353CC}">
                <c16:uniqueId val="{00000003-7057-4DCF-958B-DD6507E425EC}"/>
              </c:ext>
            </c:extLst>
          </c:dPt>
          <c:dPt>
            <c:idx val="2"/>
            <c:bubble3D val="0"/>
            <c:spPr>
              <a:solidFill>
                <a:srgbClr val="DAA600"/>
              </a:solidFill>
              <a:ln>
                <a:noFill/>
              </a:ln>
              <a:effectLst/>
            </c:spPr>
            <c:extLst>
              <c:ext xmlns:c16="http://schemas.microsoft.com/office/drawing/2014/chart" uri="{C3380CC4-5D6E-409C-BE32-E72D297353CC}">
                <c16:uniqueId val="{00000005-7057-4DCF-958B-DD6507E425EC}"/>
              </c:ext>
            </c:extLst>
          </c:dPt>
          <c:dPt>
            <c:idx val="3"/>
            <c:bubble3D val="0"/>
            <c:spPr>
              <a:solidFill>
                <a:srgbClr val="C00000"/>
              </a:solidFill>
              <a:ln>
                <a:noFill/>
              </a:ln>
              <a:effectLst/>
            </c:spPr>
            <c:extLst>
              <c:ext xmlns:c16="http://schemas.microsoft.com/office/drawing/2014/chart" uri="{C3380CC4-5D6E-409C-BE32-E72D297353CC}">
                <c16:uniqueId val="{00000007-7057-4DCF-958B-DD6507E425EC}"/>
              </c:ext>
            </c:extLst>
          </c:dPt>
          <c:dPt>
            <c:idx val="4"/>
            <c:bubble3D val="0"/>
            <c:spPr>
              <a:solidFill>
                <a:schemeClr val="accent4">
                  <a:lumMod val="60000"/>
                </a:schemeClr>
              </a:solidFill>
              <a:ln>
                <a:noFill/>
              </a:ln>
              <a:effectLst/>
            </c:spPr>
            <c:extLst>
              <c:ext xmlns:c16="http://schemas.microsoft.com/office/drawing/2014/chart" uri="{C3380CC4-5D6E-409C-BE32-E72D297353CC}">
                <c16:uniqueId val="{00000009-7057-4DCF-958B-DD6507E425EC}"/>
              </c:ext>
            </c:extLst>
          </c:dPt>
          <c:dPt>
            <c:idx val="5"/>
            <c:bubble3D val="0"/>
            <c:spPr>
              <a:solidFill>
                <a:schemeClr val="tx1">
                  <a:lumMod val="85000"/>
                  <a:lumOff val="15000"/>
                </a:schemeClr>
              </a:solidFill>
              <a:ln>
                <a:noFill/>
              </a:ln>
              <a:effectLst/>
            </c:spPr>
            <c:extLst>
              <c:ext xmlns:c16="http://schemas.microsoft.com/office/drawing/2014/chart" uri="{C3380CC4-5D6E-409C-BE32-E72D297353CC}">
                <c16:uniqueId val="{0000000B-7057-4DCF-958B-DD6507E425EC}"/>
              </c:ext>
            </c:extLst>
          </c:dPt>
          <c:dPt>
            <c:idx val="6"/>
            <c:bubble3D val="0"/>
            <c:spPr>
              <a:solidFill>
                <a:srgbClr val="FFCC66"/>
              </a:solidFill>
              <a:ln>
                <a:noFill/>
              </a:ln>
              <a:effectLst/>
            </c:spPr>
            <c:extLst>
              <c:ext xmlns:c16="http://schemas.microsoft.com/office/drawing/2014/chart" uri="{C3380CC4-5D6E-409C-BE32-E72D297353CC}">
                <c16:uniqueId val="{0000000D-7057-4DCF-958B-DD6507E425EC}"/>
              </c:ext>
            </c:extLst>
          </c:dPt>
          <c:dPt>
            <c:idx val="7"/>
            <c:bubble3D val="0"/>
            <c:spPr>
              <a:solidFill>
                <a:srgbClr val="A99C3D"/>
              </a:solidFill>
              <a:ln>
                <a:noFill/>
              </a:ln>
              <a:effectLst/>
            </c:spPr>
            <c:extLst>
              <c:ext xmlns:c16="http://schemas.microsoft.com/office/drawing/2014/chart" uri="{C3380CC4-5D6E-409C-BE32-E72D297353CC}">
                <c16:uniqueId val="{0000000F-7057-4DCF-958B-DD6507E425EC}"/>
              </c:ext>
            </c:extLst>
          </c:dPt>
          <c:dLbls>
            <c:dLbl>
              <c:idx val="0"/>
              <c:layout>
                <c:manualLayout>
                  <c:x val="0.1007617053409038"/>
                  <c:y val="2.9211237756473028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057-4DCF-958B-DD6507E425EC}"/>
                </c:ext>
              </c:extLst>
            </c:dLbl>
            <c:dLbl>
              <c:idx val="1"/>
              <c:layout>
                <c:manualLayout>
                  <c:x val="7.522699207287116E-2"/>
                  <c:y val="-3.151489636396805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057-4DCF-958B-DD6507E425EC}"/>
                </c:ext>
              </c:extLst>
            </c:dLbl>
            <c:dLbl>
              <c:idx val="2"/>
              <c:layout>
                <c:manualLayout>
                  <c:x val="4.1568252535043572E-2"/>
                  <c:y val="-7.549502518980058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057-4DCF-958B-DD6507E425EC}"/>
                </c:ext>
              </c:extLst>
            </c:dLbl>
            <c:dLbl>
              <c:idx val="3"/>
              <c:layout>
                <c:manualLayout>
                  <c:x val="-9.1401124669143047E-3"/>
                  <c:y val="4.6709278305346491E-2"/>
                </c:manualLayout>
              </c:layout>
              <c:showLegendKey val="0"/>
              <c:showVal val="0"/>
              <c:showCatName val="1"/>
              <c:showSerName val="0"/>
              <c:showPercent val="1"/>
              <c:showBubbleSize val="0"/>
              <c:extLst>
                <c:ext xmlns:c15="http://schemas.microsoft.com/office/drawing/2012/chart" uri="{CE6537A1-D6FC-4f65-9D91-7224C49458BB}">
                  <c15:layout>
                    <c:manualLayout>
                      <c:w val="0.24250118042727326"/>
                      <c:h val="0.19767105135249904"/>
                    </c:manualLayout>
                  </c15:layout>
                </c:ext>
                <c:ext xmlns:c16="http://schemas.microsoft.com/office/drawing/2014/chart" uri="{C3380CC4-5D6E-409C-BE32-E72D297353CC}">
                  <c16:uniqueId val="{00000007-7057-4DCF-958B-DD6507E425EC}"/>
                </c:ext>
              </c:extLst>
            </c:dLbl>
            <c:dLbl>
              <c:idx val="4"/>
              <c:layout>
                <c:manualLayout>
                  <c:x val="-0.19266811359914349"/>
                  <c:y val="-7.4747178065832955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7057-4DCF-958B-DD6507E425EC}"/>
                </c:ext>
              </c:extLst>
            </c:dLbl>
            <c:dLbl>
              <c:idx val="5"/>
              <c:layout>
                <c:manualLayout>
                  <c:x val="-8.8705678232042243E-2"/>
                  <c:y val="-4.6556926142662684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7057-4DCF-958B-DD6507E425EC}"/>
                </c:ext>
              </c:extLst>
            </c:dLbl>
            <c:dLbl>
              <c:idx val="6"/>
              <c:layout>
                <c:manualLayout>
                  <c:x val="-2.609993163555965E-2"/>
                  <c:y val="-0.1428106232483651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7057-4DCF-958B-DD6507E425EC}"/>
                </c:ext>
              </c:extLst>
            </c:dLbl>
            <c:dLbl>
              <c:idx val="7"/>
              <c:layout>
                <c:manualLayout>
                  <c:x val="-4.6247439301466478E-2"/>
                  <c:y val="-1.2481299418378555E-2"/>
                </c:manualLayout>
              </c:layout>
              <c:showLegendKey val="0"/>
              <c:showVal val="0"/>
              <c:showCatName val="1"/>
              <c:showSerName val="0"/>
              <c:showPercent val="1"/>
              <c:showBubbleSize val="0"/>
              <c:extLst>
                <c:ext xmlns:c15="http://schemas.microsoft.com/office/drawing/2012/chart" uri="{CE6537A1-D6FC-4f65-9D91-7224C49458BB}">
                  <c15:layout>
                    <c:manualLayout>
                      <c:w val="0.20755550023513281"/>
                      <c:h val="0.14293785310734464"/>
                    </c:manualLayout>
                  </c15:layout>
                </c:ext>
                <c:ext xmlns:c16="http://schemas.microsoft.com/office/drawing/2014/chart" uri="{C3380CC4-5D6E-409C-BE32-E72D297353CC}">
                  <c16:uniqueId val="{0000000F-7057-4DCF-958B-DD6507E425EC}"/>
                </c:ext>
              </c:extLst>
            </c:dLbl>
            <c:numFmt formatCode="0.00%" sourceLinked="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1"/>
            <c:showSerName val="0"/>
            <c:showPercent val="1"/>
            <c:showBubbleSize val="0"/>
            <c:showLeaderLines val="1"/>
            <c:leaderLines>
              <c:spPr>
                <a:ln w="6350" cap="flat" cmpd="sng" algn="ctr">
                  <a:solidFill>
                    <a:srgbClr val="BA9B44"/>
                  </a:solidFill>
                  <a:prstDash val="solid"/>
                  <a:round/>
                </a:ln>
                <a:effectLst/>
              </c:spPr>
            </c:leaderLines>
            <c:extLst>
              <c:ext xmlns:c15="http://schemas.microsoft.com/office/drawing/2012/chart" uri="{CE6537A1-D6FC-4f65-9D91-7224C49458BB}"/>
            </c:extLst>
          </c:dLbls>
          <c:cat>
            <c:strRef>
              <c:f>'F84'!$A$5:$A$12</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'F84'!$C$5:$C$12</c:f>
              <c:numCache>
                <c:formatCode>0.00%</c:formatCode>
                <c:ptCount val="8"/>
                <c:pt idx="0">
                  <c:v>6.2415809430560076E-2</c:v>
                </c:pt>
                <c:pt idx="1">
                  <c:v>0.20513814601850192</c:v>
                </c:pt>
                <c:pt idx="2">
                  <c:v>7.5809268387119003E-2</c:v>
                </c:pt>
                <c:pt idx="3">
                  <c:v>5.0638505332956281E-3</c:v>
                </c:pt>
                <c:pt idx="4">
                  <c:v>0.26291378176182673</c:v>
                </c:pt>
                <c:pt idx="5">
                  <c:v>1.2897817861526595E-3</c:v>
                </c:pt>
                <c:pt idx="6">
                  <c:v>0.33404841470868163</c:v>
                </c:pt>
                <c:pt idx="7">
                  <c:v>5.3320947373862379E-2</c:v>
                </c:pt>
              </c:numCache>
            </c:numRef>
          </c:val>
          <c:extLst>
            <c:ext xmlns:c16="http://schemas.microsoft.com/office/drawing/2014/chart" uri="{C3380CC4-5D6E-409C-BE32-E72D297353CC}">
              <c16:uniqueId val="{00000010-7057-4DCF-958B-DD6507E425EC}"/>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6350" cap="flat" cmpd="sng" algn="ctr">
      <a:solidFill>
        <a:srgbClr val="D9D9D9"/>
      </a:solidFill>
      <a:prstDash val="solid"/>
      <a:round/>
    </a:ln>
    <a:effectLst/>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6558785920990644"/>
          <c:y val="2.4191238855067503E-2"/>
          <c:w val="0.58276263543980089"/>
          <c:h val="0.95161770715725458"/>
        </c:manualLayout>
      </c:layout>
      <c:barChart>
        <c:barDir val="bar"/>
        <c:grouping val="clustered"/>
        <c:varyColors val="0"/>
        <c:ser>
          <c:idx val="0"/>
          <c:order val="0"/>
          <c:spPr>
            <a:solidFill>
              <a:srgbClr val="7C868D"/>
            </a:solidFill>
            <a:ln>
              <a:noFill/>
            </a:ln>
            <a:effectLst/>
          </c:spPr>
          <c:invertIfNegative val="0"/>
          <c:dPt>
            <c:idx val="0"/>
            <c:invertIfNegative val="0"/>
            <c:bubble3D val="0"/>
            <c:spPr>
              <a:solidFill>
                <a:srgbClr val="FABB28"/>
              </a:solidFill>
              <a:ln>
                <a:noFill/>
              </a:ln>
              <a:effectLst/>
            </c:spPr>
            <c:extLst>
              <c:ext xmlns:c16="http://schemas.microsoft.com/office/drawing/2014/chart" uri="{C3380CC4-5D6E-409C-BE32-E72D297353CC}">
                <c16:uniqueId val="{00000001-46AE-4E7C-BCD3-908F233E2E8C}"/>
              </c:ext>
            </c:extLst>
          </c:dPt>
          <c:dPt>
            <c:idx val="1"/>
            <c:invertIfNegative val="0"/>
            <c:bubble3D val="0"/>
            <c:spPr>
              <a:solidFill>
                <a:srgbClr val="7C868D"/>
              </a:solidFill>
              <a:ln>
                <a:noFill/>
              </a:ln>
              <a:effectLst/>
            </c:spPr>
            <c:extLst>
              <c:ext xmlns:c16="http://schemas.microsoft.com/office/drawing/2014/chart" uri="{C3380CC4-5D6E-409C-BE32-E72D297353CC}">
                <c16:uniqueId val="{00000003-46AE-4E7C-BCD3-908F233E2E8C}"/>
              </c:ext>
            </c:extLst>
          </c:dPt>
          <c:dPt>
            <c:idx val="2"/>
            <c:invertIfNegative val="0"/>
            <c:bubble3D val="0"/>
            <c:spPr>
              <a:solidFill>
                <a:srgbClr val="7C868D"/>
              </a:solidFill>
              <a:ln>
                <a:noFill/>
              </a:ln>
              <a:effectLst/>
            </c:spPr>
            <c:extLst>
              <c:ext xmlns:c16="http://schemas.microsoft.com/office/drawing/2014/chart" uri="{C3380CC4-5D6E-409C-BE32-E72D297353CC}">
                <c16:uniqueId val="{00000005-46AE-4E7C-BCD3-908F233E2E8C}"/>
              </c:ext>
            </c:extLst>
          </c:dPt>
          <c:dPt>
            <c:idx val="3"/>
            <c:invertIfNegative val="0"/>
            <c:bubble3D val="0"/>
            <c:spPr>
              <a:solidFill>
                <a:srgbClr val="7C868D"/>
              </a:solidFill>
              <a:ln>
                <a:noFill/>
              </a:ln>
              <a:effectLst/>
            </c:spPr>
            <c:extLst>
              <c:ext xmlns:c16="http://schemas.microsoft.com/office/drawing/2014/chart" uri="{C3380CC4-5D6E-409C-BE32-E72D297353CC}">
                <c16:uniqueId val="{00000007-46AE-4E7C-BCD3-908F233E2E8C}"/>
              </c:ext>
            </c:extLst>
          </c:dPt>
          <c:dPt>
            <c:idx val="4"/>
            <c:invertIfNegative val="0"/>
            <c:bubble3D val="0"/>
            <c:spPr>
              <a:solidFill>
                <a:srgbClr val="7C868D"/>
              </a:solidFill>
              <a:ln>
                <a:noFill/>
              </a:ln>
              <a:effectLst/>
            </c:spPr>
            <c:extLst>
              <c:ext xmlns:c16="http://schemas.microsoft.com/office/drawing/2014/chart" uri="{C3380CC4-5D6E-409C-BE32-E72D297353CC}">
                <c16:uniqueId val="{00000009-46AE-4E7C-BCD3-908F233E2E8C}"/>
              </c:ext>
            </c:extLst>
          </c:dPt>
          <c:dPt>
            <c:idx val="5"/>
            <c:invertIfNegative val="0"/>
            <c:bubble3D val="0"/>
            <c:spPr>
              <a:solidFill>
                <a:srgbClr val="7C868D"/>
              </a:solidFill>
              <a:ln>
                <a:noFill/>
              </a:ln>
              <a:effectLst/>
            </c:spPr>
            <c:extLst>
              <c:ext xmlns:c16="http://schemas.microsoft.com/office/drawing/2014/chart" uri="{C3380CC4-5D6E-409C-BE32-E72D297353CC}">
                <c16:uniqueId val="{0000000B-46AE-4E7C-BCD3-908F233E2E8C}"/>
              </c:ext>
            </c:extLst>
          </c:dPt>
          <c:dPt>
            <c:idx val="6"/>
            <c:invertIfNegative val="0"/>
            <c:bubble3D val="0"/>
            <c:spPr>
              <a:solidFill>
                <a:srgbClr val="7C868D"/>
              </a:solidFill>
              <a:ln>
                <a:noFill/>
              </a:ln>
              <a:effectLst/>
            </c:spPr>
            <c:extLst>
              <c:ext xmlns:c16="http://schemas.microsoft.com/office/drawing/2014/chart" uri="{C3380CC4-5D6E-409C-BE32-E72D297353CC}">
                <c16:uniqueId val="{0000000D-46AE-4E7C-BCD3-908F233E2E8C}"/>
              </c:ext>
            </c:extLst>
          </c:dPt>
          <c:dPt>
            <c:idx val="7"/>
            <c:invertIfNegative val="0"/>
            <c:bubble3D val="0"/>
            <c:spPr>
              <a:solidFill>
                <a:srgbClr val="7C868D"/>
              </a:solidFill>
              <a:ln>
                <a:noFill/>
              </a:ln>
              <a:effectLst/>
            </c:spPr>
            <c:extLst>
              <c:ext xmlns:c16="http://schemas.microsoft.com/office/drawing/2014/chart" uri="{C3380CC4-5D6E-409C-BE32-E72D297353CC}">
                <c16:uniqueId val="{0000000F-46AE-4E7C-BCD3-908F233E2E8C}"/>
              </c:ext>
            </c:extLst>
          </c:dPt>
          <c:dPt>
            <c:idx val="8"/>
            <c:invertIfNegative val="0"/>
            <c:bubble3D val="0"/>
            <c:spPr>
              <a:solidFill>
                <a:srgbClr val="7C868D"/>
              </a:solidFill>
              <a:ln>
                <a:noFill/>
              </a:ln>
              <a:effectLst/>
            </c:spPr>
            <c:extLst>
              <c:ext xmlns:c16="http://schemas.microsoft.com/office/drawing/2014/chart" uri="{C3380CC4-5D6E-409C-BE32-E72D297353CC}">
                <c16:uniqueId val="{00000011-46AE-4E7C-BCD3-908F233E2E8C}"/>
              </c:ext>
            </c:extLst>
          </c:dPt>
          <c:dPt>
            <c:idx val="9"/>
            <c:invertIfNegative val="0"/>
            <c:bubble3D val="0"/>
            <c:spPr>
              <a:solidFill>
                <a:srgbClr val="7C868D"/>
              </a:solidFill>
              <a:ln>
                <a:noFill/>
              </a:ln>
              <a:effectLst/>
            </c:spPr>
            <c:extLst>
              <c:ext xmlns:c16="http://schemas.microsoft.com/office/drawing/2014/chart" uri="{C3380CC4-5D6E-409C-BE32-E72D297353CC}">
                <c16:uniqueId val="{00000013-46AE-4E7C-BCD3-908F233E2E8C}"/>
              </c:ext>
            </c:extLst>
          </c:dPt>
          <c:dPt>
            <c:idx val="10"/>
            <c:invertIfNegative val="0"/>
            <c:bubble3D val="0"/>
            <c:spPr>
              <a:solidFill>
                <a:srgbClr val="7C868D"/>
              </a:solidFill>
              <a:ln>
                <a:noFill/>
              </a:ln>
              <a:effectLst/>
            </c:spPr>
            <c:extLst>
              <c:ext xmlns:c16="http://schemas.microsoft.com/office/drawing/2014/chart" uri="{C3380CC4-5D6E-409C-BE32-E72D297353CC}">
                <c16:uniqueId val="{00000015-46AE-4E7C-BCD3-908F233E2E8C}"/>
              </c:ext>
            </c:extLst>
          </c:dPt>
          <c:dPt>
            <c:idx val="11"/>
            <c:invertIfNegative val="0"/>
            <c:bubble3D val="0"/>
            <c:spPr>
              <a:solidFill>
                <a:srgbClr val="7C868D"/>
              </a:solidFill>
              <a:ln>
                <a:noFill/>
              </a:ln>
              <a:effectLst/>
            </c:spPr>
            <c:extLst>
              <c:ext xmlns:c16="http://schemas.microsoft.com/office/drawing/2014/chart" uri="{C3380CC4-5D6E-409C-BE32-E72D297353CC}">
                <c16:uniqueId val="{00000017-46AE-4E7C-BCD3-908F233E2E8C}"/>
              </c:ext>
            </c:extLst>
          </c:dPt>
          <c:dPt>
            <c:idx val="12"/>
            <c:invertIfNegative val="0"/>
            <c:bubble3D val="0"/>
            <c:spPr>
              <a:solidFill>
                <a:srgbClr val="7C868D"/>
              </a:solidFill>
              <a:ln>
                <a:noFill/>
              </a:ln>
              <a:effectLst/>
            </c:spPr>
            <c:extLst>
              <c:ext xmlns:c16="http://schemas.microsoft.com/office/drawing/2014/chart" uri="{C3380CC4-5D6E-409C-BE32-E72D297353CC}">
                <c16:uniqueId val="{00000019-46AE-4E7C-BCD3-908F233E2E8C}"/>
              </c:ext>
            </c:extLst>
          </c:dPt>
          <c:dPt>
            <c:idx val="13"/>
            <c:invertIfNegative val="0"/>
            <c:bubble3D val="0"/>
            <c:spPr>
              <a:solidFill>
                <a:srgbClr val="7C868D"/>
              </a:solidFill>
              <a:ln>
                <a:noFill/>
              </a:ln>
              <a:effectLst/>
            </c:spPr>
            <c:extLst>
              <c:ext xmlns:c16="http://schemas.microsoft.com/office/drawing/2014/chart" uri="{C3380CC4-5D6E-409C-BE32-E72D297353CC}">
                <c16:uniqueId val="{0000001B-46AE-4E7C-BCD3-908F233E2E8C}"/>
              </c:ext>
            </c:extLst>
          </c:dPt>
          <c:dPt>
            <c:idx val="14"/>
            <c:invertIfNegative val="0"/>
            <c:bubble3D val="0"/>
            <c:spPr>
              <a:solidFill>
                <a:srgbClr val="7C868D"/>
              </a:solidFill>
              <a:ln>
                <a:noFill/>
              </a:ln>
              <a:effectLst/>
            </c:spPr>
            <c:extLst>
              <c:ext xmlns:c16="http://schemas.microsoft.com/office/drawing/2014/chart" uri="{C3380CC4-5D6E-409C-BE32-E72D297353CC}">
                <c16:uniqueId val="{0000001D-46AE-4E7C-BCD3-908F233E2E8C}"/>
              </c:ext>
            </c:extLst>
          </c:dPt>
          <c:dPt>
            <c:idx val="15"/>
            <c:invertIfNegative val="0"/>
            <c:bubble3D val="0"/>
            <c:spPr>
              <a:solidFill>
                <a:srgbClr val="7C868D"/>
              </a:solidFill>
              <a:ln>
                <a:noFill/>
              </a:ln>
              <a:effectLst/>
            </c:spPr>
            <c:extLst>
              <c:ext xmlns:c16="http://schemas.microsoft.com/office/drawing/2014/chart" uri="{C3380CC4-5D6E-409C-BE32-E72D297353CC}">
                <c16:uniqueId val="{0000001F-46AE-4E7C-BCD3-908F233E2E8C}"/>
              </c:ext>
            </c:extLst>
          </c:dPt>
          <c:dPt>
            <c:idx val="16"/>
            <c:invertIfNegative val="0"/>
            <c:bubble3D val="0"/>
            <c:spPr>
              <a:solidFill>
                <a:srgbClr val="7C868D"/>
              </a:solidFill>
              <a:ln>
                <a:noFill/>
              </a:ln>
              <a:effectLst/>
            </c:spPr>
            <c:extLst>
              <c:ext xmlns:c16="http://schemas.microsoft.com/office/drawing/2014/chart" uri="{C3380CC4-5D6E-409C-BE32-E72D297353CC}">
                <c16:uniqueId val="{00000021-46AE-4E7C-BCD3-908F233E2E8C}"/>
              </c:ext>
            </c:extLst>
          </c:dPt>
          <c:dPt>
            <c:idx val="17"/>
            <c:invertIfNegative val="0"/>
            <c:bubble3D val="0"/>
            <c:spPr>
              <a:solidFill>
                <a:srgbClr val="7C868D"/>
              </a:solidFill>
              <a:ln>
                <a:noFill/>
              </a:ln>
              <a:effectLst/>
            </c:spPr>
            <c:extLst>
              <c:ext xmlns:c16="http://schemas.microsoft.com/office/drawing/2014/chart" uri="{C3380CC4-5D6E-409C-BE32-E72D297353CC}">
                <c16:uniqueId val="{00000023-46AE-4E7C-BCD3-908F233E2E8C}"/>
              </c:ext>
            </c:extLst>
          </c:dPt>
          <c:dPt>
            <c:idx val="18"/>
            <c:invertIfNegative val="0"/>
            <c:bubble3D val="0"/>
            <c:spPr>
              <a:solidFill>
                <a:srgbClr val="7C868D"/>
              </a:solidFill>
              <a:ln>
                <a:noFill/>
              </a:ln>
              <a:effectLst/>
            </c:spPr>
            <c:extLst>
              <c:ext xmlns:c16="http://schemas.microsoft.com/office/drawing/2014/chart" uri="{C3380CC4-5D6E-409C-BE32-E72D297353CC}">
                <c16:uniqueId val="{00000025-46AE-4E7C-BCD3-908F233E2E8C}"/>
              </c:ext>
            </c:extLst>
          </c:dPt>
          <c:dPt>
            <c:idx val="29"/>
            <c:invertIfNegative val="0"/>
            <c:bubble3D val="0"/>
            <c:spPr>
              <a:solidFill>
                <a:srgbClr val="7C868D"/>
              </a:solidFill>
              <a:ln>
                <a:noFill/>
              </a:ln>
              <a:effectLst/>
            </c:spPr>
            <c:extLst>
              <c:ext xmlns:c16="http://schemas.microsoft.com/office/drawing/2014/chart" uri="{C3380CC4-5D6E-409C-BE32-E72D297353CC}">
                <c16:uniqueId val="{00000027-46AE-4E7C-BCD3-908F233E2E8C}"/>
              </c:ext>
            </c:extLst>
          </c:dPt>
          <c:dLbls>
            <c:numFmt formatCode="#,##0" sourceLinked="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'F8'!$B$7:$B$26</c:f>
              <c:strCache>
                <c:ptCount val="20"/>
                <c:pt idx="0">
                  <c:v>Ejutla</c:v>
                </c:pt>
                <c:pt idx="1">
                  <c:v>La Manzanilla de la Paz</c:v>
                </c:pt>
                <c:pt idx="2">
                  <c:v>Cuautla</c:v>
                </c:pt>
                <c:pt idx="3">
                  <c:v>Santa María de los Ángeles</c:v>
                </c:pt>
                <c:pt idx="4">
                  <c:v>Juchitlán</c:v>
                </c:pt>
                <c:pt idx="5">
                  <c:v>Mexticacán</c:v>
                </c:pt>
                <c:pt idx="6">
                  <c:v>El Limón</c:v>
                </c:pt>
                <c:pt idx="7">
                  <c:v>Tuxcacuesco</c:v>
                </c:pt>
                <c:pt idx="8">
                  <c:v>Mixtlán</c:v>
                </c:pt>
                <c:pt idx="9">
                  <c:v>Techaluta de Montenegro</c:v>
                </c:pt>
                <c:pt idx="10">
                  <c:v>Totatiche</c:v>
                </c:pt>
                <c:pt idx="11">
                  <c:v>Concepción de Buenos Aires</c:v>
                </c:pt>
                <c:pt idx="12">
                  <c:v>San Cristóbal de la Barranca</c:v>
                </c:pt>
                <c:pt idx="13">
                  <c:v>Chiquilistlán</c:v>
                </c:pt>
                <c:pt idx="14">
                  <c:v>Huejúcar</c:v>
                </c:pt>
                <c:pt idx="15">
                  <c:v>Guachinango</c:v>
                </c:pt>
                <c:pt idx="16">
                  <c:v>Tenamaxtlán</c:v>
                </c:pt>
                <c:pt idx="17">
                  <c:v>Atemajac de Brizuela</c:v>
                </c:pt>
                <c:pt idx="18">
                  <c:v>San Diego de Alejandría</c:v>
                </c:pt>
                <c:pt idx="19">
                  <c:v>Atengo</c:v>
                </c:pt>
              </c:strCache>
            </c:strRef>
          </c:cat>
          <c:val>
            <c:numRef>
              <c:f>'F8'!$D$7:$D$26</c:f>
              <c:numCache>
                <c:formatCode>#,##0.0</c:formatCode>
                <c:ptCount val="20"/>
                <c:pt idx="0">
                  <c:v>24.749424000000001</c:v>
                </c:pt>
                <c:pt idx="1">
                  <c:v>28.275155999999999</c:v>
                </c:pt>
                <c:pt idx="2">
                  <c:v>30.917338000000001</c:v>
                </c:pt>
                <c:pt idx="3">
                  <c:v>34.252302</c:v>
                </c:pt>
                <c:pt idx="4">
                  <c:v>35.110272000000002</c:v>
                </c:pt>
                <c:pt idx="5">
                  <c:v>35.808225999999998</c:v>
                </c:pt>
                <c:pt idx="6">
                  <c:v>36.357342000000003</c:v>
                </c:pt>
                <c:pt idx="7">
                  <c:v>37.451872999999999</c:v>
                </c:pt>
                <c:pt idx="8">
                  <c:v>37.775939999999999</c:v>
                </c:pt>
                <c:pt idx="9">
                  <c:v>38.891531000000001</c:v>
                </c:pt>
                <c:pt idx="10">
                  <c:v>40.646507</c:v>
                </c:pt>
                <c:pt idx="11">
                  <c:v>41.216127999999998</c:v>
                </c:pt>
                <c:pt idx="12">
                  <c:v>42.661772999999997</c:v>
                </c:pt>
                <c:pt idx="13">
                  <c:v>44.481476999999998</c:v>
                </c:pt>
                <c:pt idx="14">
                  <c:v>47.508248999999999</c:v>
                </c:pt>
                <c:pt idx="15">
                  <c:v>48.806497</c:v>
                </c:pt>
                <c:pt idx="16">
                  <c:v>49.198191999999999</c:v>
                </c:pt>
                <c:pt idx="17">
                  <c:v>49.351197999999997</c:v>
                </c:pt>
                <c:pt idx="18">
                  <c:v>49.576590000000003</c:v>
                </c:pt>
                <c:pt idx="19">
                  <c:v>50.138356999999999</c:v>
                </c:pt>
              </c:numCache>
            </c:numRef>
          </c:val>
          <c:extLst>
            <c:ext xmlns:c16="http://schemas.microsoft.com/office/drawing/2014/chart" uri="{C3380CC4-5D6E-409C-BE32-E72D297353CC}">
              <c16:uniqueId val="{00000028-46AE-4E7C-BCD3-908F233E2E8C}"/>
            </c:ext>
          </c:extLst>
        </c:ser>
        <c:dLbls>
          <c:showLegendKey val="0"/>
          <c:showVal val="0"/>
          <c:showCatName val="0"/>
          <c:showSerName val="0"/>
          <c:showPercent val="0"/>
          <c:showBubbleSize val="0"/>
        </c:dLbls>
        <c:gapWidth val="75"/>
        <c:axId val="364322112"/>
        <c:axId val="362631312"/>
      </c:barChart>
      <c:catAx>
        <c:axId val="36432211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362631312"/>
        <c:crosses val="autoZero"/>
        <c:auto val="1"/>
        <c:lblAlgn val="ctr"/>
        <c:lblOffset val="100"/>
        <c:noMultiLvlLbl val="0"/>
      </c:catAx>
      <c:valAx>
        <c:axId val="362631312"/>
        <c:scaling>
          <c:orientation val="minMax"/>
        </c:scaling>
        <c:delete val="1"/>
        <c:axPos val="b"/>
        <c:numFmt formatCode="#,##0.0" sourceLinked="1"/>
        <c:majorTickMark val="none"/>
        <c:minorTickMark val="none"/>
        <c:tickLblPos val="nextTo"/>
        <c:crossAx val="364322112"/>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rgbClr val="D9D9D9"/>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2249382434443965E-2"/>
          <c:y val="2.2408529371931329E-2"/>
          <c:w val="0.95839243498817972"/>
          <c:h val="0.91302245839959661"/>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7A60-4F0E-B966-81A68E4561A0}"/>
              </c:ext>
            </c:extLst>
          </c:dPt>
          <c:dPt>
            <c:idx val="5"/>
            <c:invertIfNegative val="0"/>
            <c:bubble3D val="0"/>
            <c:extLst>
              <c:ext xmlns:c16="http://schemas.microsoft.com/office/drawing/2014/chart" uri="{C3380CC4-5D6E-409C-BE32-E72D297353CC}">
                <c16:uniqueId val="{00000001-7A60-4F0E-B966-81A68E4561A0}"/>
              </c:ext>
            </c:extLst>
          </c:dPt>
          <c:dPt>
            <c:idx val="6"/>
            <c:invertIfNegative val="0"/>
            <c:bubble3D val="0"/>
            <c:extLst>
              <c:ext xmlns:c16="http://schemas.microsoft.com/office/drawing/2014/chart" uri="{C3380CC4-5D6E-409C-BE32-E72D297353CC}">
                <c16:uniqueId val="{00000002-7A60-4F0E-B966-81A68E4561A0}"/>
              </c:ext>
            </c:extLst>
          </c:dPt>
          <c:dPt>
            <c:idx val="7"/>
            <c:invertIfNegative val="0"/>
            <c:bubble3D val="0"/>
            <c:extLst>
              <c:ext xmlns:c16="http://schemas.microsoft.com/office/drawing/2014/chart" uri="{C3380CC4-5D6E-409C-BE32-E72D297353CC}">
                <c16:uniqueId val="{00000003-7A60-4F0E-B966-81A68E4561A0}"/>
              </c:ext>
            </c:extLst>
          </c:dPt>
          <c:dPt>
            <c:idx val="8"/>
            <c:invertIfNegative val="0"/>
            <c:bubble3D val="0"/>
            <c:extLst>
              <c:ext xmlns:c16="http://schemas.microsoft.com/office/drawing/2014/chart" uri="{C3380CC4-5D6E-409C-BE32-E72D297353CC}">
                <c16:uniqueId val="{00000004-7A60-4F0E-B966-81A68E4561A0}"/>
              </c:ext>
            </c:extLst>
          </c:dPt>
          <c:dPt>
            <c:idx val="9"/>
            <c:invertIfNegative val="0"/>
            <c:bubble3D val="0"/>
            <c:spPr>
              <a:solidFill>
                <a:srgbClr val="7C878E"/>
              </a:solidFill>
              <a:ln>
                <a:noFill/>
              </a:ln>
              <a:effectLst/>
            </c:spPr>
            <c:extLst>
              <c:ext xmlns:c16="http://schemas.microsoft.com/office/drawing/2014/chart" uri="{C3380CC4-5D6E-409C-BE32-E72D297353CC}">
                <c16:uniqueId val="{00000006-7A60-4F0E-B966-81A68E4561A0}"/>
              </c:ext>
            </c:extLst>
          </c:dPt>
          <c:dPt>
            <c:idx val="10"/>
            <c:invertIfNegative val="0"/>
            <c:bubble3D val="0"/>
            <c:spPr>
              <a:solidFill>
                <a:srgbClr val="FFC000"/>
              </a:solidFill>
              <a:ln>
                <a:noFill/>
              </a:ln>
              <a:effectLst/>
            </c:spPr>
            <c:extLst>
              <c:ext xmlns:c16="http://schemas.microsoft.com/office/drawing/2014/chart" uri="{C3380CC4-5D6E-409C-BE32-E72D297353CC}">
                <c16:uniqueId val="{00000008-7A60-4F0E-B966-81A68E4561A0}"/>
              </c:ext>
            </c:extLst>
          </c:dPt>
          <c:dPt>
            <c:idx val="17"/>
            <c:invertIfNegative val="0"/>
            <c:bubble3D val="0"/>
            <c:extLst>
              <c:ext xmlns:c16="http://schemas.microsoft.com/office/drawing/2014/chart" uri="{C3380CC4-5D6E-409C-BE32-E72D297353CC}">
                <c16:uniqueId val="{00000009-7A60-4F0E-B966-81A68E4561A0}"/>
              </c:ext>
            </c:extLst>
          </c:dPt>
          <c:dPt>
            <c:idx val="18"/>
            <c:invertIfNegative val="0"/>
            <c:bubble3D val="0"/>
            <c:extLst>
              <c:ext xmlns:c16="http://schemas.microsoft.com/office/drawing/2014/chart" uri="{C3380CC4-5D6E-409C-BE32-E72D297353CC}">
                <c16:uniqueId val="{0000000A-7A60-4F0E-B966-81A68E4561A0}"/>
              </c:ext>
            </c:extLst>
          </c:dPt>
          <c:dLbls>
            <c:dLbl>
              <c:idx val="0"/>
              <c:layout>
                <c:manualLayout>
                  <c:x val="0"/>
                  <c:y val="1.970443349753694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A60-4F0E-B966-81A68E4561A0}"/>
                </c:ext>
              </c:extLst>
            </c:dLbl>
            <c:dLbl>
              <c:idx val="1"/>
              <c:layout>
                <c:manualLayout>
                  <c:x val="0"/>
                  <c:y val="1.57635467980295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A60-4F0E-B966-81A68E4561A0}"/>
                </c:ext>
              </c:extLst>
            </c:dLbl>
            <c:dLbl>
              <c:idx val="2"/>
              <c:layout>
                <c:manualLayout>
                  <c:x val="-3.5581016488877145E-17"/>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A60-4F0E-B966-81A68E4561A0}"/>
                </c:ext>
              </c:extLst>
            </c:dLbl>
            <c:dLbl>
              <c:idx val="3"/>
              <c:layout>
                <c:manualLayout>
                  <c:x val="1.9408051376626839E-3"/>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A60-4F0E-B966-81A68E4561A0}"/>
                </c:ext>
              </c:extLst>
            </c:dLbl>
            <c:dLbl>
              <c:idx val="4"/>
              <c:layout>
                <c:manualLayout>
                  <c:x val="-3.8816102753253677E-3"/>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A60-4F0E-B966-81A68E4561A0}"/>
                </c:ext>
              </c:extLst>
            </c:dLbl>
            <c:dLbl>
              <c:idx val="5"/>
              <c:layout>
                <c:manualLayout>
                  <c:x val="-7.1162032977754291E-17"/>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A60-4F0E-B966-81A68E4561A0}"/>
                </c:ext>
              </c:extLst>
            </c:dLbl>
            <c:dLbl>
              <c:idx val="6"/>
              <c:layout>
                <c:manualLayout>
                  <c:x val="0"/>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A60-4F0E-B966-81A68E4561A0}"/>
                </c:ext>
              </c:extLst>
            </c:dLbl>
            <c:dLbl>
              <c:idx val="7"/>
              <c:layout>
                <c:manualLayout>
                  <c:x val="0"/>
                  <c:y val="1.970443349753694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A60-4F0E-B966-81A68E4561A0}"/>
                </c:ext>
              </c:extLst>
            </c:dLbl>
            <c:dLbl>
              <c:idx val="8"/>
              <c:layout>
                <c:manualLayout>
                  <c:x val="3.8816102753253677E-3"/>
                  <c:y val="1.182266009852216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A60-4F0E-B966-81A68E4561A0}"/>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'F85'!$A$6:$A$16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mmm\-yy">
                  <c:v>45017</c:v>
                </c:pt>
              </c:numCache>
            </c:numRef>
          </c:cat>
          <c:val>
            <c:numRef>
              <c:f>'F85'!$B$6:$B$16</c:f>
              <c:numCache>
                <c:formatCode>#,##0</c:formatCode>
                <c:ptCount val="11"/>
                <c:pt idx="0">
                  <c:v>70246</c:v>
                </c:pt>
                <c:pt idx="1">
                  <c:v>77509</c:v>
                </c:pt>
                <c:pt idx="2">
                  <c:v>82606</c:v>
                </c:pt>
                <c:pt idx="3">
                  <c:v>89558</c:v>
                </c:pt>
                <c:pt idx="4">
                  <c:v>96726</c:v>
                </c:pt>
                <c:pt idx="5">
                  <c:v>104065</c:v>
                </c:pt>
                <c:pt idx="6">
                  <c:v>109333</c:v>
                </c:pt>
                <c:pt idx="7">
                  <c:v>111767</c:v>
                </c:pt>
                <c:pt idx="8">
                  <c:v>116251</c:v>
                </c:pt>
                <c:pt idx="9">
                  <c:v>118708</c:v>
                </c:pt>
                <c:pt idx="10">
                  <c:v>123159</c:v>
                </c:pt>
              </c:numCache>
            </c:numRef>
          </c:val>
          <c:extLst>
            <c:ext xmlns:c16="http://schemas.microsoft.com/office/drawing/2014/chart" uri="{C3380CC4-5D6E-409C-BE32-E72D297353CC}">
              <c16:uniqueId val="{0000000F-7A60-4F0E-B966-81A68E4561A0}"/>
            </c:ext>
          </c:extLst>
        </c:ser>
        <c:dLbls>
          <c:dLblPos val="outEnd"/>
          <c:showLegendKey val="0"/>
          <c:showVal val="1"/>
          <c:showCatName val="0"/>
          <c:showSerName val="0"/>
          <c:showPercent val="0"/>
          <c:showBubbleSize val="0"/>
        </c:dLbls>
        <c:gapWidth val="80"/>
        <c:overlap val="-27"/>
        <c:axId val="62213504"/>
        <c:axId val="62237696"/>
      </c:barChart>
      <c:catAx>
        <c:axId val="622135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sz="1000"/>
            </a:pPr>
            <a:endParaRPr lang="es-MX"/>
          </a:p>
        </c:txPr>
        <c:crossAx val="62237696"/>
        <c:crosses val="autoZero"/>
        <c:auto val="1"/>
        <c:lblAlgn val="ctr"/>
        <c:lblOffset val="100"/>
        <c:noMultiLvlLbl val="0"/>
      </c:catAx>
      <c:valAx>
        <c:axId val="62237696"/>
        <c:scaling>
          <c:orientation val="minMax"/>
        </c:scaling>
        <c:delete val="1"/>
        <c:axPos val="l"/>
        <c:numFmt formatCode="#,##0" sourceLinked="1"/>
        <c:majorTickMark val="out"/>
        <c:minorTickMark val="none"/>
        <c:tickLblPos val="nextTo"/>
        <c:crossAx val="6221350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811726441631506"/>
          <c:y val="0.1825259937745877"/>
          <c:w val="0.60472732067510548"/>
          <c:h val="0.8166403133903134"/>
        </c:manualLayout>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1EE5-4001-B094-F0B59E111842}"/>
              </c:ext>
            </c:extLst>
          </c:dPt>
          <c:dPt>
            <c:idx val="1"/>
            <c:bubble3D val="0"/>
            <c:spPr>
              <a:solidFill>
                <a:schemeClr val="accent5"/>
              </a:solidFill>
              <a:ln>
                <a:noFill/>
              </a:ln>
              <a:effectLst/>
            </c:spPr>
            <c:extLst>
              <c:ext xmlns:c16="http://schemas.microsoft.com/office/drawing/2014/chart" uri="{C3380CC4-5D6E-409C-BE32-E72D297353CC}">
                <c16:uniqueId val="{00000003-1EE5-4001-B094-F0B59E111842}"/>
              </c:ext>
            </c:extLst>
          </c:dPt>
          <c:dPt>
            <c:idx val="2"/>
            <c:bubble3D val="0"/>
            <c:spPr>
              <a:solidFill>
                <a:schemeClr val="accent4"/>
              </a:solidFill>
              <a:ln>
                <a:noFill/>
              </a:ln>
              <a:effectLst/>
            </c:spPr>
            <c:extLst>
              <c:ext xmlns:c16="http://schemas.microsoft.com/office/drawing/2014/chart" uri="{C3380CC4-5D6E-409C-BE32-E72D297353CC}">
                <c16:uniqueId val="{00000005-1EE5-4001-B094-F0B59E111842}"/>
              </c:ext>
            </c:extLst>
          </c:dPt>
          <c:dPt>
            <c:idx val="3"/>
            <c:bubble3D val="0"/>
            <c:spPr>
              <a:solidFill>
                <a:schemeClr val="accent6">
                  <a:lumMod val="50000"/>
                </a:schemeClr>
              </a:solidFill>
              <a:ln>
                <a:noFill/>
              </a:ln>
              <a:effectLst/>
            </c:spPr>
            <c:extLst>
              <c:ext xmlns:c16="http://schemas.microsoft.com/office/drawing/2014/chart" uri="{C3380CC4-5D6E-409C-BE32-E72D297353CC}">
                <c16:uniqueId val="{00000007-1EE5-4001-B094-F0B59E111842}"/>
              </c:ext>
            </c:extLst>
          </c:dPt>
          <c:dPt>
            <c:idx val="4"/>
            <c:bubble3D val="0"/>
            <c:spPr>
              <a:solidFill>
                <a:srgbClr val="A99C3D"/>
              </a:solidFill>
              <a:ln>
                <a:noFill/>
              </a:ln>
              <a:effectLst/>
            </c:spPr>
            <c:extLst>
              <c:ext xmlns:c16="http://schemas.microsoft.com/office/drawing/2014/chart" uri="{C3380CC4-5D6E-409C-BE32-E72D297353CC}">
                <c16:uniqueId val="{00000009-1EE5-4001-B094-F0B59E111842}"/>
              </c:ext>
            </c:extLst>
          </c:dPt>
          <c:dPt>
            <c:idx val="5"/>
            <c:bubble3D val="0"/>
            <c:spPr>
              <a:solidFill>
                <a:schemeClr val="accent4">
                  <a:lumMod val="60000"/>
                </a:schemeClr>
              </a:solidFill>
              <a:ln>
                <a:noFill/>
              </a:ln>
              <a:effectLst/>
            </c:spPr>
            <c:extLst>
              <c:ext xmlns:c16="http://schemas.microsoft.com/office/drawing/2014/chart" uri="{C3380CC4-5D6E-409C-BE32-E72D297353CC}">
                <c16:uniqueId val="{0000000B-1EE5-4001-B094-F0B59E111842}"/>
              </c:ext>
            </c:extLst>
          </c:dPt>
          <c:dPt>
            <c:idx val="6"/>
            <c:bubble3D val="0"/>
            <c:spPr>
              <a:solidFill>
                <a:schemeClr val="accent6">
                  <a:lumMod val="80000"/>
                  <a:lumOff val="20000"/>
                </a:schemeClr>
              </a:solidFill>
              <a:ln>
                <a:noFill/>
              </a:ln>
              <a:effectLst/>
            </c:spPr>
            <c:extLst>
              <c:ext xmlns:c16="http://schemas.microsoft.com/office/drawing/2014/chart" uri="{C3380CC4-5D6E-409C-BE32-E72D297353CC}">
                <c16:uniqueId val="{0000000D-1EE5-4001-B094-F0B59E111842}"/>
              </c:ext>
            </c:extLst>
          </c:dPt>
          <c:dLbls>
            <c:dLbl>
              <c:idx val="0"/>
              <c:layout>
                <c:manualLayout>
                  <c:x val="6.5418243174148683E-2"/>
                  <c:y val="-8.908061710775654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1EE5-4001-B094-F0B59E111842}"/>
                </c:ext>
              </c:extLst>
            </c:dLbl>
            <c:dLbl>
              <c:idx val="1"/>
              <c:layout>
                <c:manualLayout>
                  <c:x val="-4.4061935439888178E-2"/>
                  <c:y val="5.825362946618408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1EE5-4001-B094-F0B59E111842}"/>
                </c:ext>
              </c:extLst>
            </c:dLbl>
            <c:dLbl>
              <c:idx val="2"/>
              <c:layout>
                <c:manualLayout>
                  <c:x val="-5.3100862392200972E-2"/>
                  <c:y val="2.580424958794154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1EE5-4001-B094-F0B59E111842}"/>
                </c:ext>
              </c:extLst>
            </c:dLbl>
            <c:dLbl>
              <c:idx val="3"/>
              <c:layout>
                <c:manualLayout>
                  <c:x val="-7.2780447898558212E-2"/>
                  <c:y val="-3.935036764160303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1EE5-4001-B094-F0B59E111842}"/>
                </c:ext>
              </c:extLst>
            </c:dLbl>
            <c:dLbl>
              <c:idx val="4"/>
              <c:layout>
                <c:manualLayout>
                  <c:x val="0.15678835600095442"/>
                  <c:y val="-8.9670368583158536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1EE5-4001-B094-F0B59E111842}"/>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w="6350" cap="flat" cmpd="sng" algn="ctr">
                  <a:solidFill>
                    <a:schemeClr val="accent4">
                      <a:lumMod val="75000"/>
                    </a:schemeClr>
                  </a:solidFill>
                  <a:prstDash val="solid"/>
                  <a:round/>
                </a:ln>
                <a:effectLst/>
              </c:spPr>
            </c:leaderLines>
            <c:extLst>
              <c:ext xmlns:c15="http://schemas.microsoft.com/office/drawing/2012/chart" uri="{CE6537A1-D6FC-4f65-9D91-7224C49458BB}"/>
            </c:extLst>
          </c:dLbls>
          <c:cat>
            <c:strRef>
              <c:f>'F86'!$A$6:$A$10</c:f>
              <c:strCache>
                <c:ptCount val="5"/>
                <c:pt idx="0">
                  <c:v>Agricultura</c:v>
                </c:pt>
                <c:pt idx="1">
                  <c:v>Caza</c:v>
                </c:pt>
                <c:pt idx="2">
                  <c:v>Ganadería</c:v>
                </c:pt>
                <c:pt idx="3">
                  <c:v>Pesca</c:v>
                </c:pt>
                <c:pt idx="4">
                  <c:v>Silvicultura</c:v>
                </c:pt>
              </c:strCache>
            </c:strRef>
          </c:cat>
          <c:val>
            <c:numRef>
              <c:f>'F86'!$B$6:$B$10</c:f>
              <c:numCache>
                <c:formatCode>0.00%</c:formatCode>
                <c:ptCount val="5"/>
                <c:pt idx="0">
                  <c:v>0.79866676410168969</c:v>
                </c:pt>
                <c:pt idx="1">
                  <c:v>3.9785967732768209E-4</c:v>
                </c:pt>
                <c:pt idx="2">
                  <c:v>0.19481320894128729</c:v>
                </c:pt>
                <c:pt idx="3">
                  <c:v>2.1029725801606056E-3</c:v>
                </c:pt>
                <c:pt idx="4">
                  <c:v>4.0191946995347481E-3</c:v>
                </c:pt>
              </c:numCache>
            </c:numRef>
          </c:val>
          <c:extLst>
            <c:ext xmlns:c16="http://schemas.microsoft.com/office/drawing/2014/chart" uri="{C3380CC4-5D6E-409C-BE32-E72D297353CC}">
              <c16:uniqueId val="{0000000E-1EE5-4001-B094-F0B59E111842}"/>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1348597583880836E-2"/>
          <c:y val="3.3086304619452042E-2"/>
          <c:w val="0.95331331743468539"/>
          <c:h val="0.87089669076108567"/>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747C-474D-ADA8-2A454D68337E}"/>
              </c:ext>
            </c:extLst>
          </c:dPt>
          <c:dPt>
            <c:idx val="5"/>
            <c:invertIfNegative val="0"/>
            <c:bubble3D val="0"/>
            <c:extLst>
              <c:ext xmlns:c16="http://schemas.microsoft.com/office/drawing/2014/chart" uri="{C3380CC4-5D6E-409C-BE32-E72D297353CC}">
                <c16:uniqueId val="{00000001-747C-474D-ADA8-2A454D68337E}"/>
              </c:ext>
            </c:extLst>
          </c:dPt>
          <c:dPt>
            <c:idx val="6"/>
            <c:invertIfNegative val="0"/>
            <c:bubble3D val="0"/>
            <c:extLst>
              <c:ext xmlns:c16="http://schemas.microsoft.com/office/drawing/2014/chart" uri="{C3380CC4-5D6E-409C-BE32-E72D297353CC}">
                <c16:uniqueId val="{00000002-747C-474D-ADA8-2A454D68337E}"/>
              </c:ext>
            </c:extLst>
          </c:dPt>
          <c:dPt>
            <c:idx val="7"/>
            <c:invertIfNegative val="0"/>
            <c:bubble3D val="0"/>
            <c:extLst>
              <c:ext xmlns:c16="http://schemas.microsoft.com/office/drawing/2014/chart" uri="{C3380CC4-5D6E-409C-BE32-E72D297353CC}">
                <c16:uniqueId val="{00000003-747C-474D-ADA8-2A454D68337E}"/>
              </c:ext>
            </c:extLst>
          </c:dPt>
          <c:dPt>
            <c:idx val="8"/>
            <c:invertIfNegative val="0"/>
            <c:bubble3D val="0"/>
            <c:extLst>
              <c:ext xmlns:c16="http://schemas.microsoft.com/office/drawing/2014/chart" uri="{C3380CC4-5D6E-409C-BE32-E72D297353CC}">
                <c16:uniqueId val="{00000004-747C-474D-ADA8-2A454D68337E}"/>
              </c:ext>
            </c:extLst>
          </c:dPt>
          <c:dPt>
            <c:idx val="9"/>
            <c:invertIfNegative val="0"/>
            <c:bubble3D val="0"/>
            <c:spPr>
              <a:solidFill>
                <a:srgbClr val="7C878E"/>
              </a:solidFill>
              <a:ln>
                <a:noFill/>
              </a:ln>
              <a:effectLst/>
            </c:spPr>
            <c:extLst>
              <c:ext xmlns:c16="http://schemas.microsoft.com/office/drawing/2014/chart" uri="{C3380CC4-5D6E-409C-BE32-E72D297353CC}">
                <c16:uniqueId val="{00000006-747C-474D-ADA8-2A454D68337E}"/>
              </c:ext>
            </c:extLst>
          </c:dPt>
          <c:dPt>
            <c:idx val="10"/>
            <c:invertIfNegative val="0"/>
            <c:bubble3D val="0"/>
            <c:spPr>
              <a:solidFill>
                <a:srgbClr val="FFC000"/>
              </a:solidFill>
              <a:ln>
                <a:noFill/>
              </a:ln>
              <a:effectLst/>
            </c:spPr>
            <c:extLst>
              <c:ext xmlns:c16="http://schemas.microsoft.com/office/drawing/2014/chart" uri="{C3380CC4-5D6E-409C-BE32-E72D297353CC}">
                <c16:uniqueId val="{00000008-747C-474D-ADA8-2A454D68337E}"/>
              </c:ext>
            </c:extLst>
          </c:dPt>
          <c:dPt>
            <c:idx val="17"/>
            <c:invertIfNegative val="0"/>
            <c:bubble3D val="0"/>
            <c:extLst>
              <c:ext xmlns:c16="http://schemas.microsoft.com/office/drawing/2014/chart" uri="{C3380CC4-5D6E-409C-BE32-E72D297353CC}">
                <c16:uniqueId val="{00000009-747C-474D-ADA8-2A454D68337E}"/>
              </c:ext>
            </c:extLst>
          </c:dPt>
          <c:dPt>
            <c:idx val="18"/>
            <c:invertIfNegative val="0"/>
            <c:bubble3D val="0"/>
            <c:extLst>
              <c:ext xmlns:c16="http://schemas.microsoft.com/office/drawing/2014/chart" uri="{C3380CC4-5D6E-409C-BE32-E72D297353CC}">
                <c16:uniqueId val="{0000000A-747C-474D-ADA8-2A454D68337E}"/>
              </c:ext>
            </c:extLst>
          </c:dPt>
          <c:dLbls>
            <c:dLbl>
              <c:idx val="0"/>
              <c:layout>
                <c:manualLayout>
                  <c:x val="0"/>
                  <c:y val="1.960784313725485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7C-474D-ADA8-2A454D68337E}"/>
                </c:ext>
              </c:extLst>
            </c:dLbl>
            <c:dLbl>
              <c:idx val="1"/>
              <c:layout>
                <c:manualLayout>
                  <c:x val="2.1898061935305881E-3"/>
                  <c:y val="2.549019607843137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47C-474D-ADA8-2A454D68337E}"/>
                </c:ext>
              </c:extLst>
            </c:dLbl>
            <c:dLbl>
              <c:idx val="2"/>
              <c:layout>
                <c:manualLayout>
                  <c:x val="-4.379612387061217E-3"/>
                  <c:y val="2.516327003242239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47C-474D-ADA8-2A454D68337E}"/>
                </c:ext>
              </c:extLst>
            </c:dLbl>
            <c:dLbl>
              <c:idx val="3"/>
              <c:layout>
                <c:manualLayout>
                  <c:x val="4.3796123870611763E-3"/>
                  <c:y val="1.56862745098039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47C-474D-ADA8-2A454D68337E}"/>
                </c:ext>
              </c:extLst>
            </c:dLbl>
            <c:dLbl>
              <c:idx val="4"/>
              <c:layout>
                <c:manualLayout>
                  <c:x val="2.1898061935305881E-3"/>
                  <c:y val="1.568627450980393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47C-474D-ADA8-2A454D68337E}"/>
                </c:ext>
              </c:extLst>
            </c:dLbl>
            <c:dLbl>
              <c:idx val="5"/>
              <c:layout>
                <c:manualLayout>
                  <c:x val="2.1898822124872376E-3"/>
                  <c:y val="1.517509640679053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7C-474D-ADA8-2A454D68337E}"/>
                </c:ext>
              </c:extLst>
            </c:dLbl>
            <c:dLbl>
              <c:idx val="6"/>
              <c:layout>
                <c:manualLayout>
                  <c:x val="2.1898822124871617E-3"/>
                  <c:y val="1.975005460677254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7C-474D-ADA8-2A454D68337E}"/>
                </c:ext>
              </c:extLst>
            </c:dLbl>
            <c:dLbl>
              <c:idx val="7"/>
              <c:layout>
                <c:manualLayout>
                  <c:x val="0"/>
                  <c:y val="8.591558658846492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7C-474D-ADA8-2A454D68337E}"/>
                </c:ext>
              </c:extLst>
            </c:dLbl>
            <c:dLbl>
              <c:idx val="8"/>
              <c:layout>
                <c:manualLayout>
                  <c:x val="2.1898061935305881E-3"/>
                  <c:y val="9.803921568627450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7C-474D-ADA8-2A454D68337E}"/>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'F87'!$A$6:$A$16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mmm\-yy">
                  <c:v>45017</c:v>
                </c:pt>
              </c:numCache>
            </c:numRef>
          </c:cat>
          <c:val>
            <c:numRef>
              <c:f>'F87'!$B$6:$B$16</c:f>
              <c:numCache>
                <c:formatCode>#,##0</c:formatCode>
                <c:ptCount val="11"/>
                <c:pt idx="0">
                  <c:v>347298</c:v>
                </c:pt>
                <c:pt idx="1">
                  <c:v>363344</c:v>
                </c:pt>
                <c:pt idx="2">
                  <c:v>385457</c:v>
                </c:pt>
                <c:pt idx="3">
                  <c:v>407270</c:v>
                </c:pt>
                <c:pt idx="4">
                  <c:v>435724</c:v>
                </c:pt>
                <c:pt idx="5">
                  <c:v>452017</c:v>
                </c:pt>
                <c:pt idx="6">
                  <c:v>458198</c:v>
                </c:pt>
                <c:pt idx="7">
                  <c:v>452541</c:v>
                </c:pt>
                <c:pt idx="8">
                  <c:v>480660</c:v>
                </c:pt>
                <c:pt idx="9">
                  <c:v>508146</c:v>
                </c:pt>
                <c:pt idx="10">
                  <c:v>518782</c:v>
                </c:pt>
              </c:numCache>
            </c:numRef>
          </c:val>
          <c:extLst>
            <c:ext xmlns:c16="http://schemas.microsoft.com/office/drawing/2014/chart" uri="{C3380CC4-5D6E-409C-BE32-E72D297353CC}">
              <c16:uniqueId val="{0000000F-747C-474D-ADA8-2A454D68337E}"/>
            </c:ext>
          </c:extLst>
        </c:ser>
        <c:dLbls>
          <c:dLblPos val="outEnd"/>
          <c:showLegendKey val="0"/>
          <c:showVal val="1"/>
          <c:showCatName val="0"/>
          <c:showSerName val="0"/>
          <c:showPercent val="0"/>
          <c:showBubbleSize val="0"/>
        </c:dLbls>
        <c:gapWidth val="80"/>
        <c:overlap val="-27"/>
        <c:axId val="61280640"/>
        <c:axId val="61296640"/>
      </c:barChart>
      <c:catAx>
        <c:axId val="612806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61296640"/>
        <c:crosses val="autoZero"/>
        <c:auto val="1"/>
        <c:lblAlgn val="ctr"/>
        <c:lblOffset val="100"/>
        <c:noMultiLvlLbl val="0"/>
      </c:catAx>
      <c:valAx>
        <c:axId val="61296640"/>
        <c:scaling>
          <c:orientation val="minMax"/>
        </c:scaling>
        <c:delete val="1"/>
        <c:axPos val="l"/>
        <c:numFmt formatCode="#,##0" sourceLinked="1"/>
        <c:majorTickMark val="out"/>
        <c:minorTickMark val="none"/>
        <c:tickLblPos val="nextTo"/>
        <c:crossAx val="6128064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7048995005652"/>
          <c:y val="0.16387517168637511"/>
          <c:w val="0.6245257381104875"/>
          <c:h val="0.7004966686856452"/>
        </c:manualLayout>
      </c:layout>
      <c:pieChart>
        <c:varyColors val="1"/>
        <c:ser>
          <c:idx val="0"/>
          <c:order val="0"/>
          <c:explosion val="1"/>
          <c:dPt>
            <c:idx val="0"/>
            <c:bubble3D val="0"/>
            <c:spPr>
              <a:solidFill>
                <a:srgbClr val="C8BC66"/>
              </a:solidFill>
            </c:spPr>
            <c:extLst>
              <c:ext xmlns:c16="http://schemas.microsoft.com/office/drawing/2014/chart" uri="{C3380CC4-5D6E-409C-BE32-E72D297353CC}">
                <c16:uniqueId val="{00000001-22D7-4737-B13C-35D331FED87A}"/>
              </c:ext>
            </c:extLst>
          </c:dPt>
          <c:dPt>
            <c:idx val="1"/>
            <c:bubble3D val="0"/>
            <c:spPr>
              <a:solidFill>
                <a:srgbClr val="FFD581"/>
              </a:solidFill>
            </c:spPr>
            <c:extLst>
              <c:ext xmlns:c16="http://schemas.microsoft.com/office/drawing/2014/chart" uri="{C3380CC4-5D6E-409C-BE32-E72D297353CC}">
                <c16:uniqueId val="{00000003-22D7-4737-B13C-35D331FED87A}"/>
              </c:ext>
            </c:extLst>
          </c:dPt>
          <c:dPt>
            <c:idx val="2"/>
            <c:bubble3D val="0"/>
            <c:spPr>
              <a:solidFill>
                <a:srgbClr val="DAA600"/>
              </a:solidFill>
            </c:spPr>
            <c:extLst>
              <c:ext xmlns:c16="http://schemas.microsoft.com/office/drawing/2014/chart" uri="{C3380CC4-5D6E-409C-BE32-E72D297353CC}">
                <c16:uniqueId val="{00000005-22D7-4737-B13C-35D331FED87A}"/>
              </c:ext>
            </c:extLst>
          </c:dPt>
          <c:dPt>
            <c:idx val="3"/>
            <c:bubble3D val="0"/>
            <c:spPr>
              <a:solidFill>
                <a:srgbClr val="8A8032"/>
              </a:solidFill>
            </c:spPr>
            <c:extLst>
              <c:ext xmlns:c16="http://schemas.microsoft.com/office/drawing/2014/chart" uri="{C3380CC4-5D6E-409C-BE32-E72D297353CC}">
                <c16:uniqueId val="{00000007-22D7-4737-B13C-35D331FED87A}"/>
              </c:ext>
            </c:extLst>
          </c:dPt>
          <c:dPt>
            <c:idx val="4"/>
            <c:bubble3D val="0"/>
            <c:spPr>
              <a:solidFill>
                <a:srgbClr val="ED7D31">
                  <a:lumMod val="50000"/>
                </a:srgbClr>
              </a:solidFill>
            </c:spPr>
            <c:extLst>
              <c:ext xmlns:c16="http://schemas.microsoft.com/office/drawing/2014/chart" uri="{C3380CC4-5D6E-409C-BE32-E72D297353CC}">
                <c16:uniqueId val="{00000009-22D7-4737-B13C-35D331FED87A}"/>
              </c:ext>
            </c:extLst>
          </c:dPt>
          <c:dPt>
            <c:idx val="5"/>
            <c:bubble3D val="0"/>
            <c:spPr>
              <a:solidFill>
                <a:srgbClr val="9E6900"/>
              </a:solidFill>
            </c:spPr>
            <c:extLst>
              <c:ext xmlns:c16="http://schemas.microsoft.com/office/drawing/2014/chart" uri="{C3380CC4-5D6E-409C-BE32-E72D297353CC}">
                <c16:uniqueId val="{0000000B-22D7-4737-B13C-35D331FED87A}"/>
              </c:ext>
            </c:extLst>
          </c:dPt>
          <c:dPt>
            <c:idx val="6"/>
            <c:bubble3D val="0"/>
            <c:spPr>
              <a:solidFill>
                <a:srgbClr val="663300"/>
              </a:solidFill>
            </c:spPr>
            <c:extLst>
              <c:ext xmlns:c16="http://schemas.microsoft.com/office/drawing/2014/chart" uri="{C3380CC4-5D6E-409C-BE32-E72D297353CC}">
                <c16:uniqueId val="{0000000D-22D7-4737-B13C-35D331FED87A}"/>
              </c:ext>
            </c:extLst>
          </c:dPt>
          <c:dPt>
            <c:idx val="7"/>
            <c:bubble3D val="0"/>
            <c:spPr>
              <a:solidFill>
                <a:srgbClr val="FFC301"/>
              </a:solidFill>
            </c:spPr>
            <c:extLst>
              <c:ext xmlns:c16="http://schemas.microsoft.com/office/drawing/2014/chart" uri="{C3380CC4-5D6E-409C-BE32-E72D297353CC}">
                <c16:uniqueId val="{0000000F-22D7-4737-B13C-35D331FED87A}"/>
              </c:ext>
            </c:extLst>
          </c:dPt>
          <c:dPt>
            <c:idx val="8"/>
            <c:bubble3D val="0"/>
            <c:spPr>
              <a:solidFill>
                <a:srgbClr val="F0975A"/>
              </a:solidFill>
            </c:spPr>
            <c:extLst>
              <c:ext xmlns:c16="http://schemas.microsoft.com/office/drawing/2014/chart" uri="{C3380CC4-5D6E-409C-BE32-E72D297353CC}">
                <c16:uniqueId val="{00000011-22D7-4737-B13C-35D331FED87A}"/>
              </c:ext>
            </c:extLst>
          </c:dPt>
          <c:dPt>
            <c:idx val="9"/>
            <c:bubble3D val="0"/>
            <c:spPr>
              <a:solidFill>
                <a:srgbClr val="ED7D31">
                  <a:lumMod val="75000"/>
                </a:srgbClr>
              </a:solidFill>
            </c:spPr>
            <c:extLst>
              <c:ext xmlns:c16="http://schemas.microsoft.com/office/drawing/2014/chart" uri="{C3380CC4-5D6E-409C-BE32-E72D297353CC}">
                <c16:uniqueId val="{00000013-22D7-4737-B13C-35D331FED87A}"/>
              </c:ext>
            </c:extLst>
          </c:dPt>
          <c:dLbls>
            <c:dLbl>
              <c:idx val="0"/>
              <c:layout>
                <c:manualLayout>
                  <c:x val="-4.5275899336112396E-2"/>
                  <c:y val="-0.12977656393041295"/>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22D7-4737-B13C-35D331FED87A}"/>
                </c:ext>
              </c:extLst>
            </c:dLbl>
            <c:dLbl>
              <c:idx val="1"/>
              <c:layout>
                <c:manualLayout>
                  <c:x val="-3.7450755195353978E-3"/>
                  <c:y val="-0.35518912663261487"/>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1069001235183218"/>
                      <c:h val="0.28977856671181768"/>
                    </c:manualLayout>
                  </c15:layout>
                </c:ext>
                <c:ext xmlns:c16="http://schemas.microsoft.com/office/drawing/2014/chart" uri="{C3380CC4-5D6E-409C-BE32-E72D297353CC}">
                  <c16:uniqueId val="{00000003-22D7-4737-B13C-35D331FED87A}"/>
                </c:ext>
              </c:extLst>
            </c:dLbl>
            <c:dLbl>
              <c:idx val="2"/>
              <c:layout>
                <c:manualLayout>
                  <c:x val="8.7021819363921143E-2"/>
                  <c:y val="-7.7920976457213867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1686274509803918"/>
                      <c:h val="0.14104611851031362"/>
                    </c:manualLayout>
                  </c15:layout>
                </c:ext>
                <c:ext xmlns:c16="http://schemas.microsoft.com/office/drawing/2014/chart" uri="{C3380CC4-5D6E-409C-BE32-E72D297353CC}">
                  <c16:uniqueId val="{00000005-22D7-4737-B13C-35D331FED87A}"/>
                </c:ext>
              </c:extLst>
            </c:dLbl>
            <c:dLbl>
              <c:idx val="3"/>
              <c:layout>
                <c:manualLayout>
                  <c:x val="9.0423942069766866E-2"/>
                  <c:y val="1.674530626211496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22D7-4737-B13C-35D331FED87A}"/>
                </c:ext>
              </c:extLst>
            </c:dLbl>
            <c:dLbl>
              <c:idx val="4"/>
              <c:layout>
                <c:manualLayout>
                  <c:x val="0.15390850579057339"/>
                  <c:y val="6.602172306625912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22D7-4737-B13C-35D331FED87A}"/>
                </c:ext>
              </c:extLst>
            </c:dLbl>
            <c:dLbl>
              <c:idx val="5"/>
              <c:layout>
                <c:manualLayout>
                  <c:x val="-2.4771853282004312E-2"/>
                  <c:y val="5.9033440666223146E-2"/>
                </c:manualLayout>
              </c:layout>
              <c:spPr>
                <a:noFill/>
                <a:ln>
                  <a:noFill/>
                </a:ln>
                <a:effectLst/>
              </c:spPr>
              <c:txPr>
                <a:bodyPr wrap="square" lIns="38100" tIns="19050" rIns="38100" bIns="19050" anchor="ctr">
                  <a:noAutofit/>
                </a:bodyPr>
                <a:lstStyle/>
                <a:p>
                  <a:pPr>
                    <a:defRPr sz="1000"/>
                  </a:pPr>
                  <a:endParaRPr lang="es-MX"/>
                </a:p>
              </c:txPr>
              <c:showLegendKey val="0"/>
              <c:showVal val="1"/>
              <c:showCatName val="1"/>
              <c:showSerName val="0"/>
              <c:showPercent val="0"/>
              <c:showBubbleSize val="0"/>
              <c:separator>
</c:separator>
              <c:extLst>
                <c:ext xmlns:c15="http://schemas.microsoft.com/office/drawing/2012/chart" uri="{CE6537A1-D6FC-4f65-9D91-7224C49458BB}">
                  <c15:layout>
                    <c:manualLayout>
                      <c:w val="0.20298039215686275"/>
                      <c:h val="0.22031170577230805"/>
                    </c:manualLayout>
                  </c15:layout>
                </c:ext>
                <c:ext xmlns:c16="http://schemas.microsoft.com/office/drawing/2014/chart" uri="{C3380CC4-5D6E-409C-BE32-E72D297353CC}">
                  <c16:uniqueId val="{0000000B-22D7-4737-B13C-35D331FED87A}"/>
                </c:ext>
              </c:extLst>
            </c:dLbl>
            <c:dLbl>
              <c:idx val="6"/>
              <c:layout>
                <c:manualLayout>
                  <c:x val="-3.6844989964489733E-3"/>
                  <c:y val="4.6771836448549235E-3"/>
                </c:manualLayout>
              </c:layout>
              <c:spPr>
                <a:noFill/>
                <a:ln>
                  <a:noFill/>
                </a:ln>
                <a:effectLst/>
              </c:spPr>
              <c:txPr>
                <a:bodyPr wrap="square" lIns="38100" tIns="19050" rIns="38100" bIns="19050" anchor="ctr">
                  <a:noAutofit/>
                </a:bodyPr>
                <a:lstStyle/>
                <a:p>
                  <a:pPr>
                    <a:defRPr sz="1000"/>
                  </a:pPr>
                  <a:endParaRPr lang="es-MX"/>
                </a:p>
              </c:txPr>
              <c:showLegendKey val="0"/>
              <c:showVal val="1"/>
              <c:showCatName val="1"/>
              <c:showSerName val="0"/>
              <c:showPercent val="0"/>
              <c:showBubbleSize val="0"/>
              <c:separator>
</c:separator>
              <c:extLst>
                <c:ext xmlns:c15="http://schemas.microsoft.com/office/drawing/2012/chart" uri="{CE6537A1-D6FC-4f65-9D91-7224C49458BB}">
                  <c15:layout>
                    <c:manualLayout>
                      <c:w val="0.15674509803921566"/>
                      <c:h val="0.14804014091578371"/>
                    </c:manualLayout>
                  </c15:layout>
                </c:ext>
                <c:ext xmlns:c16="http://schemas.microsoft.com/office/drawing/2014/chart" uri="{C3380CC4-5D6E-409C-BE32-E72D297353CC}">
                  <c16:uniqueId val="{0000000D-22D7-4737-B13C-35D331FED87A}"/>
                </c:ext>
              </c:extLst>
            </c:dLbl>
            <c:dLbl>
              <c:idx val="7"/>
              <c:layout>
                <c:manualLayout>
                  <c:x val="1.3725567392311268E-2"/>
                  <c:y val="-0.10807453461756558"/>
                </c:manualLayout>
              </c:layout>
              <c:spPr>
                <a:noFill/>
                <a:ln>
                  <a:noFill/>
                </a:ln>
                <a:effectLst/>
              </c:spPr>
              <c:txPr>
                <a:bodyPr wrap="square" lIns="38100" tIns="19050" rIns="38100" bIns="19050" anchor="ctr">
                  <a:noAutofit/>
                </a:bodyPr>
                <a:lstStyle/>
                <a:p>
                  <a:pPr>
                    <a:defRPr sz="1000"/>
                  </a:pPr>
                  <a:endParaRPr lang="es-MX"/>
                </a:p>
              </c:txPr>
              <c:showLegendKey val="0"/>
              <c:showVal val="1"/>
              <c:showCatName val="1"/>
              <c:showSerName val="0"/>
              <c:showPercent val="0"/>
              <c:showBubbleSize val="0"/>
              <c:separator>
</c:separator>
              <c:extLst>
                <c:ext xmlns:c15="http://schemas.microsoft.com/office/drawing/2012/chart" uri="{CE6537A1-D6FC-4f65-9D91-7224C49458BB}">
                  <c15:layout>
                    <c:manualLayout>
                      <c:w val="0.262498687664042"/>
                      <c:h val="0.17525129375646742"/>
                    </c:manualLayout>
                  </c15:layout>
                </c:ext>
                <c:ext xmlns:c16="http://schemas.microsoft.com/office/drawing/2014/chart" uri="{C3380CC4-5D6E-409C-BE32-E72D297353CC}">
                  <c16:uniqueId val="{0000000F-22D7-4737-B13C-35D331FED87A}"/>
                </c:ext>
              </c:extLst>
            </c:dLbl>
            <c:dLbl>
              <c:idx val="8"/>
              <c:layout>
                <c:manualLayout>
                  <c:x val="0.15042373012197005"/>
                  <c:y val="-0.15586334965210705"/>
                </c:manualLayout>
              </c:layout>
              <c:spPr>
                <a:noFill/>
                <a:ln>
                  <a:noFill/>
                </a:ln>
                <a:effectLst/>
              </c:spPr>
              <c:txPr>
                <a:bodyPr wrap="square" lIns="38100" tIns="19050" rIns="38100" bIns="19050" anchor="ctr">
                  <a:noAutofit/>
                </a:bodyPr>
                <a:lstStyle/>
                <a:p>
                  <a:pPr>
                    <a:defRPr sz="1000"/>
                  </a:pPr>
                  <a:endParaRPr lang="es-MX"/>
                </a:p>
              </c:txPr>
              <c:showLegendKey val="0"/>
              <c:showVal val="1"/>
              <c:showCatName val="1"/>
              <c:showSerName val="0"/>
              <c:showPercent val="0"/>
              <c:showBubbleSize val="0"/>
              <c:separator>
</c:separator>
              <c:extLst>
                <c:ext xmlns:c15="http://schemas.microsoft.com/office/drawing/2012/chart" uri="{CE6537A1-D6FC-4f65-9D91-7224C49458BB}">
                  <c15:layout>
                    <c:manualLayout>
                      <c:w val="0.26598255365138179"/>
                      <c:h val="0.16335613213305383"/>
                    </c:manualLayout>
                  </c15:layout>
                </c:ext>
                <c:ext xmlns:c16="http://schemas.microsoft.com/office/drawing/2014/chart" uri="{C3380CC4-5D6E-409C-BE32-E72D297353CC}">
                  <c16:uniqueId val="{00000011-22D7-4737-B13C-35D331FED87A}"/>
                </c:ext>
              </c:extLst>
            </c:dLbl>
            <c:dLbl>
              <c:idx val="9"/>
              <c:layout>
                <c:manualLayout>
                  <c:x val="0.17008862127528176"/>
                  <c:y val="-0.10003966950765937"/>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22D7-4737-B13C-35D331FED87A}"/>
                </c:ext>
              </c:extLst>
            </c:dLbl>
            <c:spPr>
              <a:noFill/>
              <a:ln>
                <a:noFill/>
              </a:ln>
              <a:effectLst/>
            </c:spPr>
            <c:txPr>
              <a:bodyPr wrap="square" lIns="38100" tIns="19050" rIns="38100" bIns="19050" anchor="ctr">
                <a:spAutoFit/>
              </a:bodyPr>
              <a:lstStyle/>
              <a:p>
                <a:pPr>
                  <a:defRPr sz="1000"/>
                </a:pPr>
                <a:endParaRPr lang="es-MX"/>
              </a:p>
            </c:txPr>
            <c:showLegendKey val="0"/>
            <c:showVal val="1"/>
            <c:showCatName val="1"/>
            <c:showSerName val="0"/>
            <c:showPercent val="0"/>
            <c:showBubbleSize val="0"/>
            <c:separator>
</c:separator>
            <c:showLeaderLines val="1"/>
            <c:leaderLines>
              <c:spPr>
                <a:ln>
                  <a:solidFill>
                    <a:srgbClr val="9E6900"/>
                  </a:solidFill>
                </a:ln>
              </c:spPr>
            </c:leaderLines>
            <c:extLst>
              <c:ext xmlns:c15="http://schemas.microsoft.com/office/drawing/2012/chart" uri="{CE6537A1-D6FC-4f65-9D91-7224C49458BB}"/>
            </c:extLst>
          </c:dLbls>
          <c:cat>
            <c:strRef>
              <c:f>'F88'!$A$5:$A$14</c:f>
              <c:strCache>
                <c:ptCount val="10"/>
                <c:pt idx="0">
                  <c:v>Fabricación de alimentos</c:v>
                </c:pt>
                <c:pt idx="1">
                  <c:v>Fabricación y ensamble de maquinaria, equipos, aparatos, accesorios y artículos eléctricos, electrónicos y sus partes                            </c:v>
                </c:pt>
                <c:pt idx="2">
                  <c:v>Fabricación de productos metálicos; excepto maquinaria y equipo</c:v>
                </c:pt>
                <c:pt idx="3">
                  <c:v>Industria química</c:v>
                </c:pt>
                <c:pt idx="4">
                  <c:v>Fabricación de productos de hule y plástico</c:v>
                </c:pt>
                <c:pt idx="5">
                  <c:v>Construcción, reconstrucción y ensamble de equipo de transporte y sus partes                                                          </c:v>
                </c:pt>
                <c:pt idx="6">
                  <c:v>Elaboración de bebidas</c:v>
                </c:pt>
                <c:pt idx="7">
                  <c:v>Fabricación, ensamble y reparación de maquinaria, equipo y sus partes; excepto los eléctricos                                                      </c:v>
                </c:pt>
                <c:pt idx="8">
                  <c:v>Fabricación y reparación de muebles de madera y sus partes; excepto los de metal y plástico moldeado</c:v>
                </c:pt>
                <c:pt idx="9">
                  <c:v>Otros</c:v>
                </c:pt>
              </c:strCache>
            </c:strRef>
          </c:cat>
          <c:val>
            <c:numRef>
              <c:f>'F88'!$B$5:$B$14</c:f>
              <c:numCache>
                <c:formatCode>0.00%</c:formatCode>
                <c:ptCount val="10"/>
                <c:pt idx="0">
                  <c:v>0.20692313919912411</c:v>
                </c:pt>
                <c:pt idx="1">
                  <c:v>0.15126584962469786</c:v>
                </c:pt>
                <c:pt idx="2">
                  <c:v>0.10377383949327464</c:v>
                </c:pt>
                <c:pt idx="3">
                  <c:v>8.6498760558384832E-2</c:v>
                </c:pt>
                <c:pt idx="4">
                  <c:v>8.6419729288988445E-2</c:v>
                </c:pt>
                <c:pt idx="5">
                  <c:v>8.6419729288988445E-2</c:v>
                </c:pt>
                <c:pt idx="6">
                  <c:v>5.291047106491744E-2</c:v>
                </c:pt>
                <c:pt idx="7">
                  <c:v>5.2902760697171453E-2</c:v>
                </c:pt>
                <c:pt idx="8">
                  <c:v>4.6526286571238015E-2</c:v>
                </c:pt>
                <c:pt idx="9">
                  <c:v>0.1263594342132148</c:v>
                </c:pt>
              </c:numCache>
            </c:numRef>
          </c:val>
          <c:extLst>
            <c:ext xmlns:c16="http://schemas.microsoft.com/office/drawing/2014/chart" uri="{C3380CC4-5D6E-409C-BE32-E72D297353CC}">
              <c16:uniqueId val="{00000014-22D7-4737-B13C-35D331FED87A}"/>
            </c:ext>
          </c:extLst>
        </c:ser>
        <c:dLbls>
          <c:showLegendKey val="0"/>
          <c:showVal val="0"/>
          <c:showCatName val="0"/>
          <c:showSerName val="0"/>
          <c:showPercent val="0"/>
          <c:showBubbleSize val="0"/>
          <c:showLeaderLines val="1"/>
        </c:dLbls>
        <c:firstSliceAng val="0"/>
      </c:pieChart>
      <c:spPr>
        <a:ln>
          <a:noFill/>
        </a:ln>
      </c:spPr>
    </c:plotArea>
    <c:plotVisOnly val="1"/>
    <c:dispBlanksAs val="gap"/>
    <c:showDLblsOverMax val="0"/>
  </c:chart>
  <c:spPr>
    <a:ln>
      <a:solidFill>
        <a:sysClr val="window" lastClr="FFFFFF">
          <a:lumMod val="95000"/>
        </a:sysClr>
      </a:solid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3385775371955055E-2"/>
          <c:y val="4.6622598243693018E-2"/>
          <c:w val="0.95712607848474907"/>
          <c:h val="0.860216973629364"/>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311C-4544-A907-FCB406F29BE9}"/>
              </c:ext>
            </c:extLst>
          </c:dPt>
          <c:dPt>
            <c:idx val="5"/>
            <c:invertIfNegative val="0"/>
            <c:bubble3D val="0"/>
            <c:extLst>
              <c:ext xmlns:c16="http://schemas.microsoft.com/office/drawing/2014/chart" uri="{C3380CC4-5D6E-409C-BE32-E72D297353CC}">
                <c16:uniqueId val="{00000001-311C-4544-A907-FCB406F29BE9}"/>
              </c:ext>
            </c:extLst>
          </c:dPt>
          <c:dPt>
            <c:idx val="6"/>
            <c:invertIfNegative val="0"/>
            <c:bubble3D val="0"/>
            <c:extLst>
              <c:ext xmlns:c16="http://schemas.microsoft.com/office/drawing/2014/chart" uri="{C3380CC4-5D6E-409C-BE32-E72D297353CC}">
                <c16:uniqueId val="{00000002-311C-4544-A907-FCB406F29BE9}"/>
              </c:ext>
            </c:extLst>
          </c:dPt>
          <c:dPt>
            <c:idx val="7"/>
            <c:invertIfNegative val="0"/>
            <c:bubble3D val="0"/>
            <c:extLst>
              <c:ext xmlns:c16="http://schemas.microsoft.com/office/drawing/2014/chart" uri="{C3380CC4-5D6E-409C-BE32-E72D297353CC}">
                <c16:uniqueId val="{00000003-311C-4544-A907-FCB406F29BE9}"/>
              </c:ext>
            </c:extLst>
          </c:dPt>
          <c:dPt>
            <c:idx val="8"/>
            <c:invertIfNegative val="0"/>
            <c:bubble3D val="0"/>
            <c:extLst>
              <c:ext xmlns:c16="http://schemas.microsoft.com/office/drawing/2014/chart" uri="{C3380CC4-5D6E-409C-BE32-E72D297353CC}">
                <c16:uniqueId val="{00000004-311C-4544-A907-FCB406F29BE9}"/>
              </c:ext>
            </c:extLst>
          </c:dPt>
          <c:dPt>
            <c:idx val="9"/>
            <c:invertIfNegative val="0"/>
            <c:bubble3D val="0"/>
            <c:spPr>
              <a:solidFill>
                <a:srgbClr val="7C878E"/>
              </a:solidFill>
              <a:ln>
                <a:noFill/>
              </a:ln>
              <a:effectLst/>
            </c:spPr>
            <c:extLst>
              <c:ext xmlns:c16="http://schemas.microsoft.com/office/drawing/2014/chart" uri="{C3380CC4-5D6E-409C-BE32-E72D297353CC}">
                <c16:uniqueId val="{00000006-311C-4544-A907-FCB406F29BE9}"/>
              </c:ext>
            </c:extLst>
          </c:dPt>
          <c:dPt>
            <c:idx val="10"/>
            <c:invertIfNegative val="0"/>
            <c:bubble3D val="0"/>
            <c:spPr>
              <a:solidFill>
                <a:srgbClr val="FFC000"/>
              </a:solidFill>
              <a:ln>
                <a:noFill/>
              </a:ln>
              <a:effectLst/>
            </c:spPr>
            <c:extLst>
              <c:ext xmlns:c16="http://schemas.microsoft.com/office/drawing/2014/chart" uri="{C3380CC4-5D6E-409C-BE32-E72D297353CC}">
                <c16:uniqueId val="{00000008-311C-4544-A907-FCB406F29BE9}"/>
              </c:ext>
            </c:extLst>
          </c:dPt>
          <c:dPt>
            <c:idx val="17"/>
            <c:invertIfNegative val="0"/>
            <c:bubble3D val="0"/>
            <c:extLst>
              <c:ext xmlns:c16="http://schemas.microsoft.com/office/drawing/2014/chart" uri="{C3380CC4-5D6E-409C-BE32-E72D297353CC}">
                <c16:uniqueId val="{00000009-311C-4544-A907-FCB406F29BE9}"/>
              </c:ext>
            </c:extLst>
          </c:dPt>
          <c:dPt>
            <c:idx val="18"/>
            <c:invertIfNegative val="0"/>
            <c:bubble3D val="0"/>
            <c:extLst>
              <c:ext xmlns:c16="http://schemas.microsoft.com/office/drawing/2014/chart" uri="{C3380CC4-5D6E-409C-BE32-E72D297353CC}">
                <c16:uniqueId val="{0000000A-311C-4544-A907-FCB406F29BE9}"/>
              </c:ext>
            </c:extLst>
          </c:dPt>
          <c:dLbls>
            <c:dLbl>
              <c:idx val="0"/>
              <c:layout>
                <c:manualLayout>
                  <c:x val="4.1798314902580305E-3"/>
                  <c:y val="9.638737097753490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11C-4544-A907-FCB406F29BE9}"/>
                </c:ext>
              </c:extLst>
            </c:dLbl>
            <c:dLbl>
              <c:idx val="1"/>
              <c:layout>
                <c:manualLayout>
                  <c:x val="0"/>
                  <c:y val="9.63873709775352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11C-4544-A907-FCB406F29BE9}"/>
                </c:ext>
              </c:extLst>
            </c:dLbl>
            <c:dLbl>
              <c:idx val="2"/>
              <c:layout>
                <c:manualLayout>
                  <c:x val="-2.0899157451290153E-3"/>
                  <c:y val="1.28516494636713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11C-4544-A907-FCB406F29BE9}"/>
                </c:ext>
              </c:extLst>
            </c:dLbl>
            <c:dLbl>
              <c:idx val="3"/>
              <c:layout>
                <c:manualLayout>
                  <c:x val="-3.6510558623311218E-17"/>
                  <c:y val="1.411899329442466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11C-4544-A907-FCB406F29BE9}"/>
                </c:ext>
              </c:extLst>
            </c:dLbl>
            <c:dLbl>
              <c:idx val="4"/>
              <c:layout>
                <c:manualLayout>
                  <c:x val="7.6629358759172472E-17"/>
                  <c:y val="1.6064561829589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11C-4544-A907-FCB406F29BE9}"/>
                </c:ext>
              </c:extLst>
            </c:dLbl>
            <c:dLbl>
              <c:idx val="5"/>
              <c:layout>
                <c:manualLayout>
                  <c:x val="0"/>
                  <c:y val="1.6064561829589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11C-4544-A907-FCB406F29BE9}"/>
                </c:ext>
              </c:extLst>
            </c:dLbl>
            <c:dLbl>
              <c:idx val="6"/>
              <c:layout>
                <c:manualLayout>
                  <c:x val="-6.1758373017745507E-3"/>
                  <c:y val="1.5434844293112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11C-4544-A907-FCB406F29BE9}"/>
                </c:ext>
              </c:extLst>
            </c:dLbl>
            <c:dLbl>
              <c:idx val="7"/>
              <c:layout>
                <c:manualLayout>
                  <c:x val="-9.7841064174072224E-3"/>
                  <c:y val="2.98311627065942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11C-4544-A907-FCB406F29BE9}"/>
                </c:ext>
              </c:extLst>
            </c:dLbl>
            <c:dLbl>
              <c:idx val="8"/>
              <c:layout>
                <c:manualLayout>
                  <c:x val="0"/>
                  <c:y val="7.693283914585164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11C-4544-A907-FCB406F29BE9}"/>
                </c:ext>
              </c:extLst>
            </c:dLbl>
            <c:dLbl>
              <c:idx val="9"/>
              <c:layout>
                <c:manualLayout>
                  <c:x val="-1.4604223449324487E-16"/>
                  <c:y val="7.693283914585164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11C-4544-A907-FCB406F29BE9}"/>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'F89'!$A$6:$A$16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mmm\-yy">
                  <c:v>45017</c:v>
                </c:pt>
              </c:numCache>
            </c:numRef>
          </c:cat>
          <c:val>
            <c:numRef>
              <c:f>'F89'!$B$6:$B$16</c:f>
              <c:numCache>
                <c:formatCode>#,##0</c:formatCode>
                <c:ptCount val="11"/>
                <c:pt idx="0">
                  <c:v>282499</c:v>
                </c:pt>
                <c:pt idx="1">
                  <c:v>295797</c:v>
                </c:pt>
                <c:pt idx="2">
                  <c:v>312586</c:v>
                </c:pt>
                <c:pt idx="3">
                  <c:v>334254</c:v>
                </c:pt>
                <c:pt idx="4">
                  <c:v>343480</c:v>
                </c:pt>
                <c:pt idx="5">
                  <c:v>354114</c:v>
                </c:pt>
                <c:pt idx="6">
                  <c:v>363625</c:v>
                </c:pt>
                <c:pt idx="7">
                  <c:v>366999</c:v>
                </c:pt>
                <c:pt idx="8">
                  <c:v>388949</c:v>
                </c:pt>
                <c:pt idx="9">
                  <c:v>399607</c:v>
                </c:pt>
                <c:pt idx="10">
                  <c:v>404779</c:v>
                </c:pt>
              </c:numCache>
            </c:numRef>
          </c:val>
          <c:extLst>
            <c:ext xmlns:c16="http://schemas.microsoft.com/office/drawing/2014/chart" uri="{C3380CC4-5D6E-409C-BE32-E72D297353CC}">
              <c16:uniqueId val="{0000000F-311C-4544-A907-FCB406F29BE9}"/>
            </c:ext>
          </c:extLst>
        </c:ser>
        <c:dLbls>
          <c:dLblPos val="outEnd"/>
          <c:showLegendKey val="0"/>
          <c:showVal val="1"/>
          <c:showCatName val="0"/>
          <c:showSerName val="0"/>
          <c:showPercent val="0"/>
          <c:showBubbleSize val="0"/>
        </c:dLbls>
        <c:gapWidth val="80"/>
        <c:overlap val="-27"/>
        <c:axId val="87621632"/>
        <c:axId val="87625088"/>
      </c:barChart>
      <c:catAx>
        <c:axId val="876216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sz="900"/>
            </a:pPr>
            <a:endParaRPr lang="es-MX"/>
          </a:p>
        </c:txPr>
        <c:crossAx val="87625088"/>
        <c:crosses val="autoZero"/>
        <c:auto val="1"/>
        <c:lblAlgn val="ctr"/>
        <c:lblOffset val="100"/>
        <c:noMultiLvlLbl val="0"/>
      </c:catAx>
      <c:valAx>
        <c:axId val="87625088"/>
        <c:scaling>
          <c:orientation val="minMax"/>
        </c:scaling>
        <c:delete val="1"/>
        <c:axPos val="l"/>
        <c:numFmt formatCode="#,##0" sourceLinked="1"/>
        <c:majorTickMark val="out"/>
        <c:minorTickMark val="none"/>
        <c:tickLblPos val="nextTo"/>
        <c:crossAx val="87621632"/>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0315906398104266"/>
          <c:y val="0.14448076901779683"/>
          <c:w val="0.58291417739827989"/>
          <c:h val="0.6731789869549889"/>
        </c:manualLayout>
      </c:layout>
      <c:pieChart>
        <c:varyColors val="1"/>
        <c:ser>
          <c:idx val="0"/>
          <c:order val="0"/>
          <c:spPr>
            <a:ln>
              <a:noFill/>
            </a:ln>
          </c:spPr>
          <c:dPt>
            <c:idx val="0"/>
            <c:bubble3D val="0"/>
            <c:spPr>
              <a:solidFill>
                <a:srgbClr val="C8BC66"/>
              </a:solidFill>
              <a:ln>
                <a:noFill/>
              </a:ln>
            </c:spPr>
            <c:extLst>
              <c:ext xmlns:c16="http://schemas.microsoft.com/office/drawing/2014/chart" uri="{C3380CC4-5D6E-409C-BE32-E72D297353CC}">
                <c16:uniqueId val="{00000001-EA1A-4C91-958B-0C34C3057A14}"/>
              </c:ext>
            </c:extLst>
          </c:dPt>
          <c:dPt>
            <c:idx val="1"/>
            <c:bubble3D val="0"/>
            <c:spPr>
              <a:solidFill>
                <a:srgbClr val="FBD1AF"/>
              </a:solidFill>
              <a:ln>
                <a:noFill/>
              </a:ln>
            </c:spPr>
            <c:extLst>
              <c:ext xmlns:c16="http://schemas.microsoft.com/office/drawing/2014/chart" uri="{C3380CC4-5D6E-409C-BE32-E72D297353CC}">
                <c16:uniqueId val="{00000003-EA1A-4C91-958B-0C34C3057A14}"/>
              </c:ext>
            </c:extLst>
          </c:dPt>
          <c:dPt>
            <c:idx val="2"/>
            <c:bubble3D val="0"/>
            <c:spPr>
              <a:solidFill>
                <a:srgbClr val="C89800"/>
              </a:solidFill>
              <a:ln>
                <a:noFill/>
              </a:ln>
            </c:spPr>
            <c:extLst>
              <c:ext xmlns:c16="http://schemas.microsoft.com/office/drawing/2014/chart" uri="{C3380CC4-5D6E-409C-BE32-E72D297353CC}">
                <c16:uniqueId val="{00000005-EA1A-4C91-958B-0C34C3057A14}"/>
              </c:ext>
            </c:extLst>
          </c:dPt>
          <c:dPt>
            <c:idx val="3"/>
            <c:bubble3D val="0"/>
            <c:spPr>
              <a:solidFill>
                <a:srgbClr val="663300"/>
              </a:solidFill>
              <a:ln>
                <a:noFill/>
              </a:ln>
            </c:spPr>
            <c:extLst>
              <c:ext xmlns:c16="http://schemas.microsoft.com/office/drawing/2014/chart" uri="{C3380CC4-5D6E-409C-BE32-E72D297353CC}">
                <c16:uniqueId val="{00000007-EA1A-4C91-958B-0C34C3057A14}"/>
              </c:ext>
            </c:extLst>
          </c:dPt>
          <c:dPt>
            <c:idx val="4"/>
            <c:bubble3D val="0"/>
            <c:spPr>
              <a:solidFill>
                <a:srgbClr val="8A5C00"/>
              </a:solidFill>
              <a:ln>
                <a:noFill/>
              </a:ln>
            </c:spPr>
            <c:extLst>
              <c:ext xmlns:c16="http://schemas.microsoft.com/office/drawing/2014/chart" uri="{C3380CC4-5D6E-409C-BE32-E72D297353CC}">
                <c16:uniqueId val="{00000009-EA1A-4C91-958B-0C34C3057A14}"/>
              </c:ext>
            </c:extLst>
          </c:dPt>
          <c:dPt>
            <c:idx val="5"/>
            <c:bubble3D val="0"/>
            <c:spPr>
              <a:solidFill>
                <a:srgbClr val="ED7D31"/>
              </a:solidFill>
              <a:ln>
                <a:noFill/>
              </a:ln>
            </c:spPr>
            <c:extLst>
              <c:ext xmlns:c16="http://schemas.microsoft.com/office/drawing/2014/chart" uri="{C3380CC4-5D6E-409C-BE32-E72D297353CC}">
                <c16:uniqueId val="{0000000B-EA1A-4C91-958B-0C34C3057A14}"/>
              </c:ext>
            </c:extLst>
          </c:dPt>
          <c:dPt>
            <c:idx val="6"/>
            <c:bubble3D val="0"/>
            <c:spPr>
              <a:solidFill>
                <a:srgbClr val="FBBB27"/>
              </a:solidFill>
              <a:ln>
                <a:noFill/>
              </a:ln>
            </c:spPr>
            <c:extLst>
              <c:ext xmlns:c16="http://schemas.microsoft.com/office/drawing/2014/chart" uri="{C3380CC4-5D6E-409C-BE32-E72D297353CC}">
                <c16:uniqueId val="{0000000D-EA1A-4C91-958B-0C34C3057A14}"/>
              </c:ext>
            </c:extLst>
          </c:dPt>
          <c:dPt>
            <c:idx val="7"/>
            <c:bubble3D val="0"/>
            <c:spPr>
              <a:solidFill>
                <a:srgbClr val="FFD581"/>
              </a:solidFill>
              <a:ln>
                <a:noFill/>
              </a:ln>
            </c:spPr>
            <c:extLst>
              <c:ext xmlns:c16="http://schemas.microsoft.com/office/drawing/2014/chart" uri="{C3380CC4-5D6E-409C-BE32-E72D297353CC}">
                <c16:uniqueId val="{0000000F-EA1A-4C91-958B-0C34C3057A14}"/>
              </c:ext>
            </c:extLst>
          </c:dPt>
          <c:dPt>
            <c:idx val="8"/>
            <c:bubble3D val="0"/>
            <c:spPr>
              <a:solidFill>
                <a:srgbClr val="7C878E"/>
              </a:solidFill>
              <a:ln>
                <a:noFill/>
              </a:ln>
            </c:spPr>
            <c:extLst>
              <c:ext xmlns:c16="http://schemas.microsoft.com/office/drawing/2014/chart" uri="{C3380CC4-5D6E-409C-BE32-E72D297353CC}">
                <c16:uniqueId val="{00000011-EA1A-4C91-958B-0C34C3057A14}"/>
              </c:ext>
            </c:extLst>
          </c:dPt>
          <c:dLbls>
            <c:dLbl>
              <c:idx val="0"/>
              <c:layout>
                <c:manualLayout>
                  <c:x val="6.1051771851781365E-2"/>
                  <c:y val="5.82747807508744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EA1A-4C91-958B-0C34C3057A14}"/>
                </c:ext>
              </c:extLst>
            </c:dLbl>
            <c:dLbl>
              <c:idx val="1"/>
              <c:layout>
                <c:manualLayout>
                  <c:x val="1.8857766228484805E-2"/>
                  <c:y val="-7.743365500761305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EA1A-4C91-958B-0C34C3057A14}"/>
                </c:ext>
              </c:extLst>
            </c:dLbl>
            <c:dLbl>
              <c:idx val="2"/>
              <c:layout>
                <c:manualLayout>
                  <c:x val="5.0554670092220269E-2"/>
                  <c:y val="2.528661761918709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EA1A-4C91-958B-0C34C3057A14}"/>
                </c:ext>
              </c:extLst>
            </c:dLbl>
            <c:dLbl>
              <c:idx val="3"/>
              <c:layout>
                <c:manualLayout>
                  <c:x val="1.2128838880034219E-2"/>
                  <c:y val="1.312910284463894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EA1A-4C91-958B-0C34C3057A14}"/>
                </c:ext>
              </c:extLst>
            </c:dLbl>
            <c:dLbl>
              <c:idx val="4"/>
              <c:layout>
                <c:manualLayout>
                  <c:x val="8.3298046958631689E-3"/>
                  <c:y val="8.427815779045125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EA1A-4C91-958B-0C34C3057A14}"/>
                </c:ext>
              </c:extLst>
            </c:dLbl>
            <c:dLbl>
              <c:idx val="5"/>
              <c:layout>
                <c:manualLayout>
                  <c:x val="-1.6117230059233531E-2"/>
                  <c:y val="-5.0288599045469427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EA1A-4C91-958B-0C34C3057A14}"/>
                </c:ext>
              </c:extLst>
            </c:dLbl>
            <c:dLbl>
              <c:idx val="6"/>
              <c:layout>
                <c:manualLayout>
                  <c:x val="-4.1896583168795742E-2"/>
                  <c:y val="-4.400868381605472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EA1A-4C91-958B-0C34C3057A14}"/>
                </c:ext>
              </c:extLst>
            </c:dLbl>
            <c:dLbl>
              <c:idx val="7"/>
              <c:layout>
                <c:manualLayout>
                  <c:x val="5.5845564621642842E-2"/>
                  <c:y val="-3.24285394303830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EA1A-4C91-958B-0C34C3057A14}"/>
                </c:ext>
              </c:extLst>
            </c:dLbl>
            <c:dLbl>
              <c:idx val="8"/>
              <c:layout>
                <c:manualLayout>
                  <c:x val="0.15591534441880567"/>
                  <c:y val="-3.270232085321938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EA1A-4C91-958B-0C34C3057A14}"/>
                </c:ext>
              </c:extLst>
            </c:dLbl>
            <c:spPr>
              <a:noFill/>
              <a:ln>
                <a:noFill/>
              </a:ln>
              <a:effectLst/>
            </c:spPr>
            <c:txPr>
              <a:bodyPr wrap="square" lIns="38100" tIns="19050" rIns="38100" bIns="19050" anchor="ctr">
                <a:spAutoFit/>
              </a:bodyPr>
              <a:lstStyle/>
              <a:p>
                <a:pPr>
                  <a:defRPr sz="1000"/>
                </a:pPr>
                <a:endParaRPr lang="es-MX"/>
              </a:p>
            </c:txPr>
            <c:showLegendKey val="0"/>
            <c:showVal val="1"/>
            <c:showCatName val="1"/>
            <c:showSerName val="0"/>
            <c:showPercent val="0"/>
            <c:showBubbleSize val="0"/>
            <c:separator>
</c:separator>
            <c:showLeaderLines val="1"/>
            <c:leaderLines>
              <c:spPr>
                <a:ln>
                  <a:solidFill>
                    <a:srgbClr val="9E6900"/>
                  </a:solidFill>
                </a:ln>
              </c:spPr>
            </c:leaderLines>
            <c:extLst>
              <c:ext xmlns:c15="http://schemas.microsoft.com/office/drawing/2012/chart" uri="{CE6537A1-D6FC-4f65-9D91-7224C49458BB}"/>
            </c:extLst>
          </c:dLbls>
          <c:cat>
            <c:strRef>
              <c:f>'F90'!$A$6:$A$14</c:f>
              <c:strCache>
                <c:ptCount val="9"/>
                <c:pt idx="0">
                  <c:v>Compraventa de alimentos, bebidas y productos del tabaco.</c:v>
                </c:pt>
                <c:pt idx="1">
                  <c:v>Compraventa de prendas de vestir y artículos de uso personal.</c:v>
                </c:pt>
                <c:pt idx="2">
                  <c:v>Compraventa de materias primas, materiales y auxiliares.</c:v>
                </c:pt>
                <c:pt idx="3">
                  <c:v>Compraventa de maquinaria, equipo, instrumentos, aparatos, herramientas.</c:v>
                </c:pt>
                <c:pt idx="4">
                  <c:v>Compraventa en tiendas de autoservicios y departamentos especializados.</c:v>
                </c:pt>
                <c:pt idx="5">
                  <c:v>Compraventa de equipo de transporte; sus refacciones y accesorios.</c:v>
                </c:pt>
                <c:pt idx="6">
                  <c:v>Compraventa de gases, combustibles y lubricantes.</c:v>
                </c:pt>
                <c:pt idx="7">
                  <c:v>Compraventa de artículos para el hogar.</c:v>
                </c:pt>
                <c:pt idx="8">
                  <c:v>Compraventa de inmuebles y artículos diversos.</c:v>
                </c:pt>
              </c:strCache>
            </c:strRef>
          </c:cat>
          <c:val>
            <c:numRef>
              <c:f>'F90'!$B$6:$B$14</c:f>
              <c:numCache>
                <c:formatCode>0.00%</c:formatCode>
                <c:ptCount val="9"/>
                <c:pt idx="0">
                  <c:v>0.19977568006245383</c:v>
                </c:pt>
                <c:pt idx="1">
                  <c:v>0.17422840611790633</c:v>
                </c:pt>
                <c:pt idx="2">
                  <c:v>0.1530341247940234</c:v>
                </c:pt>
                <c:pt idx="3">
                  <c:v>0.12717062891108483</c:v>
                </c:pt>
                <c:pt idx="4">
                  <c:v>0.11877098367257195</c:v>
                </c:pt>
                <c:pt idx="5">
                  <c:v>8.6899270960202973E-2</c:v>
                </c:pt>
                <c:pt idx="6">
                  <c:v>5.595151922407042E-2</c:v>
                </c:pt>
                <c:pt idx="7">
                  <c:v>4.9706135940846732E-2</c:v>
                </c:pt>
                <c:pt idx="8">
                  <c:v>3.4463250316839562E-2</c:v>
                </c:pt>
              </c:numCache>
            </c:numRef>
          </c:val>
          <c:extLst>
            <c:ext xmlns:c16="http://schemas.microsoft.com/office/drawing/2014/chart" uri="{C3380CC4-5D6E-409C-BE32-E72D297353CC}">
              <c16:uniqueId val="{00000012-EA1A-4C91-958B-0C34C3057A14}"/>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9543391146452946E-2"/>
          <c:y val="1.3390166975252856E-2"/>
          <c:w val="0.95661760139121799"/>
          <c:h val="0.88849917847607307"/>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C862-48C9-9464-61B5EB4AFEE4}"/>
              </c:ext>
            </c:extLst>
          </c:dPt>
          <c:dPt>
            <c:idx val="5"/>
            <c:invertIfNegative val="0"/>
            <c:bubble3D val="0"/>
            <c:extLst>
              <c:ext xmlns:c16="http://schemas.microsoft.com/office/drawing/2014/chart" uri="{C3380CC4-5D6E-409C-BE32-E72D297353CC}">
                <c16:uniqueId val="{00000001-C862-48C9-9464-61B5EB4AFEE4}"/>
              </c:ext>
            </c:extLst>
          </c:dPt>
          <c:dPt>
            <c:idx val="6"/>
            <c:invertIfNegative val="0"/>
            <c:bubble3D val="0"/>
            <c:extLst>
              <c:ext xmlns:c16="http://schemas.microsoft.com/office/drawing/2014/chart" uri="{C3380CC4-5D6E-409C-BE32-E72D297353CC}">
                <c16:uniqueId val="{00000002-C862-48C9-9464-61B5EB4AFEE4}"/>
              </c:ext>
            </c:extLst>
          </c:dPt>
          <c:dPt>
            <c:idx val="7"/>
            <c:invertIfNegative val="0"/>
            <c:bubble3D val="0"/>
            <c:extLst>
              <c:ext xmlns:c16="http://schemas.microsoft.com/office/drawing/2014/chart" uri="{C3380CC4-5D6E-409C-BE32-E72D297353CC}">
                <c16:uniqueId val="{00000003-C862-48C9-9464-61B5EB4AFEE4}"/>
              </c:ext>
            </c:extLst>
          </c:dPt>
          <c:dPt>
            <c:idx val="8"/>
            <c:invertIfNegative val="0"/>
            <c:bubble3D val="0"/>
            <c:extLst>
              <c:ext xmlns:c16="http://schemas.microsoft.com/office/drawing/2014/chart" uri="{C3380CC4-5D6E-409C-BE32-E72D297353CC}">
                <c16:uniqueId val="{00000004-C862-48C9-9464-61B5EB4AFEE4}"/>
              </c:ext>
            </c:extLst>
          </c:dPt>
          <c:dPt>
            <c:idx val="9"/>
            <c:invertIfNegative val="0"/>
            <c:bubble3D val="0"/>
            <c:spPr>
              <a:solidFill>
                <a:srgbClr val="7C878E"/>
              </a:solidFill>
              <a:ln>
                <a:noFill/>
              </a:ln>
              <a:effectLst/>
            </c:spPr>
            <c:extLst>
              <c:ext xmlns:c16="http://schemas.microsoft.com/office/drawing/2014/chart" uri="{C3380CC4-5D6E-409C-BE32-E72D297353CC}">
                <c16:uniqueId val="{00000006-C862-48C9-9464-61B5EB4AFEE4}"/>
              </c:ext>
            </c:extLst>
          </c:dPt>
          <c:dPt>
            <c:idx val="10"/>
            <c:invertIfNegative val="0"/>
            <c:bubble3D val="0"/>
            <c:spPr>
              <a:solidFill>
                <a:srgbClr val="FFC000"/>
              </a:solidFill>
              <a:ln>
                <a:noFill/>
              </a:ln>
              <a:effectLst/>
            </c:spPr>
            <c:extLst>
              <c:ext xmlns:c16="http://schemas.microsoft.com/office/drawing/2014/chart" uri="{C3380CC4-5D6E-409C-BE32-E72D297353CC}">
                <c16:uniqueId val="{00000008-C862-48C9-9464-61B5EB4AFEE4}"/>
              </c:ext>
            </c:extLst>
          </c:dPt>
          <c:dPt>
            <c:idx val="17"/>
            <c:invertIfNegative val="0"/>
            <c:bubble3D val="0"/>
            <c:extLst>
              <c:ext xmlns:c16="http://schemas.microsoft.com/office/drawing/2014/chart" uri="{C3380CC4-5D6E-409C-BE32-E72D297353CC}">
                <c16:uniqueId val="{00000009-C862-48C9-9464-61B5EB4AFEE4}"/>
              </c:ext>
            </c:extLst>
          </c:dPt>
          <c:dPt>
            <c:idx val="18"/>
            <c:invertIfNegative val="0"/>
            <c:bubble3D val="0"/>
            <c:extLst>
              <c:ext xmlns:c16="http://schemas.microsoft.com/office/drawing/2014/chart" uri="{C3380CC4-5D6E-409C-BE32-E72D297353CC}">
                <c16:uniqueId val="{0000000A-C862-48C9-9464-61B5EB4AFEE4}"/>
              </c:ext>
            </c:extLst>
          </c:dPt>
          <c:dLbls>
            <c:dLbl>
              <c:idx val="0"/>
              <c:layout>
                <c:manualLayout>
                  <c:x val="5.9790732436472305E-3"/>
                  <c:y val="9.18484168442764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862-48C9-9464-61B5EB4AFEE4}"/>
                </c:ext>
              </c:extLst>
            </c:dLbl>
            <c:dLbl>
              <c:idx val="1"/>
              <c:layout>
                <c:manualLayout>
                  <c:x val="3.9860488290981381E-3"/>
                  <c:y val="1.377726252664142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862-48C9-9464-61B5EB4AFEE4}"/>
                </c:ext>
              </c:extLst>
            </c:dLbl>
            <c:dLbl>
              <c:idx val="2"/>
              <c:layout>
                <c:manualLayout>
                  <c:x val="-3.6445846167094991E-17"/>
                  <c:y val="1.95528584585511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862-48C9-9464-61B5EB4AFEE4}"/>
                </c:ext>
              </c:extLst>
            </c:dLbl>
            <c:dLbl>
              <c:idx val="3"/>
              <c:layout>
                <c:manualLayout>
                  <c:x val="3.9759564210130865E-3"/>
                  <c:y val="1.955285845855117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862-48C9-9464-61B5EB4AFEE4}"/>
                </c:ext>
              </c:extLst>
            </c:dLbl>
            <c:dLbl>
              <c:idx val="4"/>
              <c:layout>
                <c:manualLayout>
                  <c:x val="5.9639346315196297E-3"/>
                  <c:y val="1.5642286766840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862-48C9-9464-61B5EB4AFEE4}"/>
                </c:ext>
              </c:extLst>
            </c:dLbl>
            <c:dLbl>
              <c:idx val="5"/>
              <c:layout>
                <c:manualLayout>
                  <c:x val="1.9930244145490781E-3"/>
                  <c:y val="9.18484168442764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862-48C9-9464-61B5EB4AFEE4}"/>
                </c:ext>
              </c:extLst>
            </c:dLbl>
            <c:dLbl>
              <c:idx val="6"/>
              <c:layout>
                <c:manualLayout>
                  <c:x val="0"/>
                  <c:y val="1.377726252664146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62-48C9-9464-61B5EB4AFEE4}"/>
                </c:ext>
              </c:extLst>
            </c:dLbl>
            <c:dLbl>
              <c:idx val="7"/>
              <c:layout>
                <c:manualLayout>
                  <c:x val="0"/>
                  <c:y val="1.405151706595472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862-48C9-9464-61B5EB4AFEE4}"/>
                </c:ext>
              </c:extLst>
            </c:dLbl>
            <c:dLbl>
              <c:idx val="8"/>
              <c:layout>
                <c:manualLayout>
                  <c:x val="0"/>
                  <c:y val="1.564228676684092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862-48C9-9464-61B5EB4AFEE4}"/>
                </c:ext>
              </c:extLst>
            </c:dLbl>
            <c:spPr>
              <a:noFill/>
              <a:ln>
                <a:noFill/>
              </a:ln>
              <a:effectLst/>
            </c:spPr>
            <c:txPr>
              <a:bodyPr/>
              <a:lstStyle/>
              <a:p>
                <a:pPr>
                  <a:defRPr sz="10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'F91'!$A$6:$A$16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mmm\-yy">
                  <c:v>45017</c:v>
                </c:pt>
              </c:numCache>
            </c:numRef>
          </c:cat>
          <c:val>
            <c:numRef>
              <c:f>'F91'!$B$6:$B$16</c:f>
              <c:numCache>
                <c:formatCode>#,##0</c:formatCode>
                <c:ptCount val="11"/>
                <c:pt idx="0">
                  <c:v>523456</c:v>
                </c:pt>
                <c:pt idx="1">
                  <c:v>540644</c:v>
                </c:pt>
                <c:pt idx="2">
                  <c:v>551836</c:v>
                </c:pt>
                <c:pt idx="3">
                  <c:v>575641</c:v>
                </c:pt>
                <c:pt idx="4">
                  <c:v>605107</c:v>
                </c:pt>
                <c:pt idx="5">
                  <c:v>614655</c:v>
                </c:pt>
                <c:pt idx="6">
                  <c:v>640252</c:v>
                </c:pt>
                <c:pt idx="7">
                  <c:v>614772</c:v>
                </c:pt>
                <c:pt idx="8">
                  <c:v>620320</c:v>
                </c:pt>
                <c:pt idx="9">
                  <c:v>644397</c:v>
                </c:pt>
                <c:pt idx="10">
                  <c:v>659145</c:v>
                </c:pt>
              </c:numCache>
            </c:numRef>
          </c:val>
          <c:extLst>
            <c:ext xmlns:c16="http://schemas.microsoft.com/office/drawing/2014/chart" uri="{C3380CC4-5D6E-409C-BE32-E72D297353CC}">
              <c16:uniqueId val="{0000000F-C862-48C9-9464-61B5EB4AFEE4}"/>
            </c:ext>
          </c:extLst>
        </c:ser>
        <c:dLbls>
          <c:dLblPos val="outEnd"/>
          <c:showLegendKey val="0"/>
          <c:showVal val="1"/>
          <c:showCatName val="0"/>
          <c:showSerName val="0"/>
          <c:showPercent val="0"/>
          <c:showBubbleSize val="0"/>
        </c:dLbls>
        <c:gapWidth val="80"/>
        <c:overlap val="-27"/>
        <c:axId val="62133760"/>
        <c:axId val="62137472"/>
      </c:barChart>
      <c:catAx>
        <c:axId val="621337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sz="900"/>
            </a:pPr>
            <a:endParaRPr lang="es-MX"/>
          </a:p>
        </c:txPr>
        <c:crossAx val="62137472"/>
        <c:crosses val="autoZero"/>
        <c:auto val="1"/>
        <c:lblAlgn val="ctr"/>
        <c:lblOffset val="100"/>
        <c:noMultiLvlLbl val="0"/>
      </c:catAx>
      <c:valAx>
        <c:axId val="62137472"/>
        <c:scaling>
          <c:orientation val="minMax"/>
        </c:scaling>
        <c:delete val="1"/>
        <c:axPos val="l"/>
        <c:numFmt formatCode="#,##0" sourceLinked="1"/>
        <c:majorTickMark val="out"/>
        <c:minorTickMark val="none"/>
        <c:tickLblPos val="nextTo"/>
        <c:crossAx val="6213376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654073710156246"/>
          <c:y val="0.17994516405530442"/>
          <c:w val="0.63771957891908004"/>
          <c:h val="0.80854950940463066"/>
        </c:manualLayout>
      </c:layout>
      <c:pieChart>
        <c:varyColors val="1"/>
        <c:ser>
          <c:idx val="0"/>
          <c:order val="0"/>
          <c:dPt>
            <c:idx val="0"/>
            <c:bubble3D val="0"/>
            <c:spPr>
              <a:solidFill>
                <a:srgbClr val="C8BC66"/>
              </a:solidFill>
            </c:spPr>
            <c:extLst>
              <c:ext xmlns:c16="http://schemas.microsoft.com/office/drawing/2014/chart" uri="{C3380CC4-5D6E-409C-BE32-E72D297353CC}">
                <c16:uniqueId val="{00000001-9183-4368-BE68-EA4DB9658C61}"/>
              </c:ext>
            </c:extLst>
          </c:dPt>
          <c:dPt>
            <c:idx val="1"/>
            <c:bubble3D val="0"/>
            <c:spPr>
              <a:solidFill>
                <a:srgbClr val="FBBB27"/>
              </a:solidFill>
            </c:spPr>
            <c:extLst>
              <c:ext xmlns:c16="http://schemas.microsoft.com/office/drawing/2014/chart" uri="{C3380CC4-5D6E-409C-BE32-E72D297353CC}">
                <c16:uniqueId val="{00000003-9183-4368-BE68-EA4DB9658C61}"/>
              </c:ext>
            </c:extLst>
          </c:dPt>
          <c:dPt>
            <c:idx val="2"/>
            <c:bubble3D val="0"/>
            <c:spPr>
              <a:solidFill>
                <a:srgbClr val="FAD496"/>
              </a:solidFill>
            </c:spPr>
            <c:extLst>
              <c:ext xmlns:c16="http://schemas.microsoft.com/office/drawing/2014/chart" uri="{C3380CC4-5D6E-409C-BE32-E72D297353CC}">
                <c16:uniqueId val="{00000005-9183-4368-BE68-EA4DB9658C61}"/>
              </c:ext>
            </c:extLst>
          </c:dPt>
          <c:dPt>
            <c:idx val="3"/>
            <c:bubble3D val="0"/>
            <c:spPr>
              <a:solidFill>
                <a:srgbClr val="663300"/>
              </a:solidFill>
            </c:spPr>
            <c:extLst>
              <c:ext xmlns:c16="http://schemas.microsoft.com/office/drawing/2014/chart" uri="{C3380CC4-5D6E-409C-BE32-E72D297353CC}">
                <c16:uniqueId val="{00000007-9183-4368-BE68-EA4DB9658C61}"/>
              </c:ext>
            </c:extLst>
          </c:dPt>
          <c:dPt>
            <c:idx val="4"/>
            <c:bubble3D val="0"/>
            <c:spPr>
              <a:solidFill>
                <a:srgbClr val="95682B"/>
              </a:solidFill>
            </c:spPr>
            <c:extLst>
              <c:ext xmlns:c16="http://schemas.microsoft.com/office/drawing/2014/chart" uri="{C3380CC4-5D6E-409C-BE32-E72D297353CC}">
                <c16:uniqueId val="{00000009-9183-4368-BE68-EA4DB9658C61}"/>
              </c:ext>
            </c:extLst>
          </c:dPt>
          <c:dPt>
            <c:idx val="5"/>
            <c:bubble3D val="0"/>
            <c:spPr>
              <a:solidFill>
                <a:srgbClr val="B5B367"/>
              </a:solidFill>
            </c:spPr>
            <c:extLst>
              <c:ext xmlns:c16="http://schemas.microsoft.com/office/drawing/2014/chart" uri="{C3380CC4-5D6E-409C-BE32-E72D297353CC}">
                <c16:uniqueId val="{0000000B-9183-4368-BE68-EA4DB9658C61}"/>
              </c:ext>
            </c:extLst>
          </c:dPt>
          <c:dPt>
            <c:idx val="6"/>
            <c:bubble3D val="0"/>
            <c:spPr>
              <a:solidFill>
                <a:srgbClr val="FFF915"/>
              </a:solidFill>
            </c:spPr>
            <c:extLst>
              <c:ext xmlns:c16="http://schemas.microsoft.com/office/drawing/2014/chart" uri="{C3380CC4-5D6E-409C-BE32-E72D297353CC}">
                <c16:uniqueId val="{0000000D-9183-4368-BE68-EA4DB9658C61}"/>
              </c:ext>
            </c:extLst>
          </c:dPt>
          <c:dPt>
            <c:idx val="7"/>
            <c:bubble3D val="0"/>
            <c:spPr>
              <a:solidFill>
                <a:srgbClr val="CC9900"/>
              </a:solidFill>
            </c:spPr>
            <c:extLst>
              <c:ext xmlns:c16="http://schemas.microsoft.com/office/drawing/2014/chart" uri="{C3380CC4-5D6E-409C-BE32-E72D297353CC}">
                <c16:uniqueId val="{0000000F-9183-4368-BE68-EA4DB9658C61}"/>
              </c:ext>
            </c:extLst>
          </c:dPt>
          <c:dPt>
            <c:idx val="8"/>
            <c:bubble3D val="0"/>
            <c:spPr>
              <a:solidFill>
                <a:srgbClr val="9D9139"/>
              </a:solidFill>
            </c:spPr>
            <c:extLst>
              <c:ext xmlns:c16="http://schemas.microsoft.com/office/drawing/2014/chart" uri="{C3380CC4-5D6E-409C-BE32-E72D297353CC}">
                <c16:uniqueId val="{00000011-9183-4368-BE68-EA4DB9658C61}"/>
              </c:ext>
            </c:extLst>
          </c:dPt>
          <c:dPt>
            <c:idx val="9"/>
            <c:bubble3D val="0"/>
            <c:explosion val="1"/>
            <c:spPr>
              <a:solidFill>
                <a:srgbClr val="ED7D31"/>
              </a:solidFill>
            </c:spPr>
            <c:extLst>
              <c:ext xmlns:c16="http://schemas.microsoft.com/office/drawing/2014/chart" uri="{C3380CC4-5D6E-409C-BE32-E72D297353CC}">
                <c16:uniqueId val="{00000013-9183-4368-BE68-EA4DB9658C61}"/>
              </c:ext>
            </c:extLst>
          </c:dPt>
          <c:dPt>
            <c:idx val="10"/>
            <c:bubble3D val="0"/>
            <c:spPr>
              <a:solidFill>
                <a:srgbClr val="393D3F"/>
              </a:solidFill>
            </c:spPr>
            <c:extLst>
              <c:ext xmlns:c16="http://schemas.microsoft.com/office/drawing/2014/chart" uri="{C3380CC4-5D6E-409C-BE32-E72D297353CC}">
                <c16:uniqueId val="{00000015-9183-4368-BE68-EA4DB9658C61}"/>
              </c:ext>
            </c:extLst>
          </c:dPt>
          <c:dPt>
            <c:idx val="11"/>
            <c:bubble3D val="0"/>
            <c:spPr>
              <a:solidFill>
                <a:schemeClr val="bg1">
                  <a:lumMod val="65000"/>
                </a:schemeClr>
              </a:solidFill>
            </c:spPr>
            <c:extLst>
              <c:ext xmlns:c16="http://schemas.microsoft.com/office/drawing/2014/chart" uri="{C3380CC4-5D6E-409C-BE32-E72D297353CC}">
                <c16:uniqueId val="{00000017-9183-4368-BE68-EA4DB9658C61}"/>
              </c:ext>
            </c:extLst>
          </c:dPt>
          <c:dPt>
            <c:idx val="12"/>
            <c:bubble3D val="0"/>
            <c:spPr>
              <a:solidFill>
                <a:schemeClr val="bg1">
                  <a:lumMod val="50000"/>
                </a:schemeClr>
              </a:solidFill>
            </c:spPr>
            <c:extLst>
              <c:ext xmlns:c16="http://schemas.microsoft.com/office/drawing/2014/chart" uri="{C3380CC4-5D6E-409C-BE32-E72D297353CC}">
                <c16:uniqueId val="{00000019-9183-4368-BE68-EA4DB9658C61}"/>
              </c:ext>
            </c:extLst>
          </c:dPt>
          <c:dPt>
            <c:idx val="13"/>
            <c:bubble3D val="0"/>
            <c:spPr>
              <a:solidFill>
                <a:schemeClr val="bg2">
                  <a:lumMod val="75000"/>
                </a:schemeClr>
              </a:solidFill>
            </c:spPr>
            <c:extLst>
              <c:ext xmlns:c16="http://schemas.microsoft.com/office/drawing/2014/chart" uri="{C3380CC4-5D6E-409C-BE32-E72D297353CC}">
                <c16:uniqueId val="{0000001B-9183-4368-BE68-EA4DB9658C61}"/>
              </c:ext>
            </c:extLst>
          </c:dPt>
          <c:dLbls>
            <c:dLbl>
              <c:idx val="0"/>
              <c:layout>
                <c:manualLayout>
                  <c:x val="3.7714816040513625E-2"/>
                  <c:y val="-2.63701548270260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9183-4368-BE68-EA4DB9658C61}"/>
                </c:ext>
              </c:extLst>
            </c:dLbl>
            <c:dLbl>
              <c:idx val="1"/>
              <c:layout>
                <c:manualLayout>
                  <c:x val="-4.1211740474693503E-2"/>
                  <c:y val="-3.060212822411159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9183-4368-BE68-EA4DB9658C61}"/>
                </c:ext>
              </c:extLst>
            </c:dLbl>
            <c:dLbl>
              <c:idx val="2"/>
              <c:layout>
                <c:manualLayout>
                  <c:x val="-4.6076992486482109E-2"/>
                  <c:y val="0.11625107088567037"/>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83-4368-BE68-EA4DB9658C61}"/>
                </c:ext>
              </c:extLst>
            </c:dLbl>
            <c:dLbl>
              <c:idx val="3"/>
              <c:layout>
                <c:manualLayout>
                  <c:x val="-9.6948938448369881E-2"/>
                  <c:y val="8.223413283380863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9183-4368-BE68-EA4DB9658C61}"/>
                </c:ext>
              </c:extLst>
            </c:dLbl>
            <c:dLbl>
              <c:idx val="4"/>
              <c:layout>
                <c:manualLayout>
                  <c:x val="-0.10515480681831922"/>
                  <c:y val="2.562458410492924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9183-4368-BE68-EA4DB9658C61}"/>
                </c:ext>
              </c:extLst>
            </c:dLbl>
            <c:dLbl>
              <c:idx val="5"/>
              <c:layout>
                <c:manualLayout>
                  <c:x val="-5.0434942155367687E-2"/>
                  <c:y val="-5.184014779130209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9183-4368-BE68-EA4DB9658C61}"/>
                </c:ext>
              </c:extLst>
            </c:dLbl>
            <c:dLbl>
              <c:idx val="6"/>
              <c:layout>
                <c:manualLayout>
                  <c:x val="-2.3236120024778327E-3"/>
                  <c:y val="-4.267147477113663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9183-4368-BE68-EA4DB9658C61}"/>
                </c:ext>
              </c:extLst>
            </c:dLbl>
            <c:dLbl>
              <c:idx val="7"/>
              <c:layout>
                <c:manualLayout>
                  <c:x val="3.6773067185485182E-2"/>
                  <c:y val="2.255992419965546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9183-4368-BE68-EA4DB9658C61}"/>
                </c:ext>
              </c:extLst>
            </c:dLbl>
            <c:dLbl>
              <c:idx val="8"/>
              <c:layout>
                <c:manualLayout>
                  <c:x val="5.4334387295348709E-2"/>
                  <c:y val="0.1153640678124674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9183-4368-BE68-EA4DB9658C61}"/>
                </c:ext>
              </c:extLst>
            </c:dLbl>
            <c:dLbl>
              <c:idx val="9"/>
              <c:layout>
                <c:manualLayout>
                  <c:x val="5.9471091350174289E-2"/>
                  <c:y val="0.17643891017541471"/>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9183-4368-BE68-EA4DB9658C61}"/>
                </c:ext>
              </c:extLst>
            </c:dLbl>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a:solidFill>
                    <a:srgbClr val="9E6900"/>
                  </a:solidFill>
                </a:ln>
              </c:spPr>
            </c:leaderLines>
            <c:extLst>
              <c:ext xmlns:c15="http://schemas.microsoft.com/office/drawing/2012/chart" uri="{CE6537A1-D6FC-4f65-9D91-7224C49458BB}"/>
            </c:extLst>
          </c:dLbls>
          <c:cat>
            <c:strRef>
              <c:f>'F92'!$A$6:$A$15</c:f>
              <c:strCache>
                <c:ptCount val="10"/>
                <c:pt idx="0">
                  <c:v>Servicios de administración pública y seguridad social.</c:v>
                </c:pt>
                <c:pt idx="1">
                  <c:v>Servicios profesionales y técnicos.</c:v>
                </c:pt>
                <c:pt idx="2">
                  <c:v>Preparación y servicio de alimentos y bebidas.</c:v>
                </c:pt>
                <c:pt idx="3">
                  <c:v>Servicios de enseñanza, investigación científica y difusión cultural.</c:v>
                </c:pt>
                <c:pt idx="4">
                  <c:v>Servicios personales para el hogar y diversos.</c:v>
                </c:pt>
                <c:pt idx="5">
                  <c:v>Servicios de alojamiento temporal.</c:v>
                </c:pt>
                <c:pt idx="6">
                  <c:v>Servicios médicos, asistencia social y veterinarios.</c:v>
                </c:pt>
                <c:pt idx="7">
                  <c:v>Servicios financieros y de seguros (bancos, financieras).</c:v>
                </c:pt>
                <c:pt idx="8">
                  <c:v>Servicios recreativos y de esparcimiento.</c:v>
                </c:pt>
                <c:pt idx="9">
                  <c:v>Otros</c:v>
                </c:pt>
              </c:strCache>
            </c:strRef>
          </c:cat>
          <c:val>
            <c:numRef>
              <c:f>'F92'!$B$6:$B$15</c:f>
              <c:numCache>
                <c:formatCode>0.00%</c:formatCode>
                <c:ptCount val="10"/>
                <c:pt idx="0">
                  <c:v>0.29273528586274644</c:v>
                </c:pt>
                <c:pt idx="1">
                  <c:v>0.25951194350256773</c:v>
                </c:pt>
                <c:pt idx="2">
                  <c:v>8.5098119533638272E-2</c:v>
                </c:pt>
                <c:pt idx="3">
                  <c:v>7.670542900272323E-2</c:v>
                </c:pt>
                <c:pt idx="4">
                  <c:v>7.5558488648173008E-2</c:v>
                </c:pt>
                <c:pt idx="5">
                  <c:v>5.3922884949442078E-2</c:v>
                </c:pt>
                <c:pt idx="6">
                  <c:v>5.3294798564807441E-2</c:v>
                </c:pt>
                <c:pt idx="7">
                  <c:v>3.1583339022521598E-2</c:v>
                </c:pt>
                <c:pt idx="8">
                  <c:v>3.1364874193083467E-2</c:v>
                </c:pt>
                <c:pt idx="9">
                  <c:v>4.0224836720296746E-2</c:v>
                </c:pt>
              </c:numCache>
            </c:numRef>
          </c:val>
          <c:extLst>
            <c:ext xmlns:c16="http://schemas.microsoft.com/office/drawing/2014/chart" uri="{C3380CC4-5D6E-409C-BE32-E72D297353CC}">
              <c16:uniqueId val="{0000001C-9183-4368-BE68-EA4DB9658C61}"/>
            </c:ext>
          </c:extLst>
        </c:ser>
        <c:dLbls>
          <c:showLegendKey val="0"/>
          <c:showVal val="0"/>
          <c:showCatName val="0"/>
          <c:showSerName val="0"/>
          <c:showPercent val="0"/>
          <c:showBubbleSize val="0"/>
          <c:showLeaderLines val="1"/>
        </c:dLbls>
        <c:firstSliceAng val="80"/>
      </c:pieChart>
    </c:plotArea>
    <c:plotVisOnly val="1"/>
    <c:dispBlanksAs val="gap"/>
    <c:showDLblsOverMax val="0"/>
  </c:chart>
  <c:spPr>
    <a:ln>
      <a:solidFill>
        <a:sysClr val="window" lastClr="FFFFFF">
          <a:lumMod val="95000"/>
        </a:sysClr>
      </a:solidFill>
    </a:ln>
  </c:sp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426565185247239"/>
          <c:y val="0.17578853362179567"/>
          <c:w val="0.56048117190543623"/>
          <c:h val="0.69343890719730317"/>
        </c:manualLayout>
      </c:layout>
      <c:pieChart>
        <c:varyColors val="1"/>
        <c:ser>
          <c:idx val="0"/>
          <c:order val="0"/>
          <c:dPt>
            <c:idx val="0"/>
            <c:bubble3D val="0"/>
            <c:spPr>
              <a:solidFill>
                <a:srgbClr val="FFC000"/>
              </a:solidFill>
              <a:ln w="19050">
                <a:solidFill>
                  <a:schemeClr val="lt1"/>
                </a:solidFill>
              </a:ln>
              <a:effectLst/>
            </c:spPr>
            <c:extLst>
              <c:ext xmlns:c16="http://schemas.microsoft.com/office/drawing/2014/chart" uri="{C3380CC4-5D6E-409C-BE32-E72D297353CC}">
                <c16:uniqueId val="{00000001-E419-4C93-931D-AFD4B2E1D4A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419-4C93-931D-AFD4B2E1D4A7}"/>
              </c:ext>
            </c:extLst>
          </c:dPt>
          <c:dPt>
            <c:idx val="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5-E419-4C93-931D-AFD4B2E1D4A7}"/>
              </c:ext>
            </c:extLst>
          </c:dPt>
          <c:dPt>
            <c:idx val="3"/>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7-E419-4C93-931D-AFD4B2E1D4A7}"/>
              </c:ext>
            </c:extLst>
          </c:dPt>
          <c:dPt>
            <c:idx val="4"/>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9-E419-4C93-931D-AFD4B2E1D4A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E419-4C93-931D-AFD4B2E1D4A7}"/>
              </c:ext>
            </c:extLst>
          </c:dPt>
          <c:dPt>
            <c:idx val="6"/>
            <c:bubble3D val="0"/>
            <c:spPr>
              <a:solidFill>
                <a:srgbClr val="7030A0"/>
              </a:solidFill>
              <a:ln w="19050">
                <a:solidFill>
                  <a:schemeClr val="lt1"/>
                </a:solidFill>
              </a:ln>
              <a:effectLst/>
            </c:spPr>
            <c:extLst>
              <c:ext xmlns:c16="http://schemas.microsoft.com/office/drawing/2014/chart" uri="{C3380CC4-5D6E-409C-BE32-E72D297353CC}">
                <c16:uniqueId val="{0000000D-E419-4C93-931D-AFD4B2E1D4A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E419-4C93-931D-AFD4B2E1D4A7}"/>
              </c:ext>
            </c:extLst>
          </c:dPt>
          <c:dLbls>
            <c:dLbl>
              <c:idx val="0"/>
              <c:layout>
                <c:manualLayout>
                  <c:x val="6.4543546140143557E-2"/>
                  <c:y val="8.2276687245080304E-3"/>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E419-4C93-931D-AFD4B2E1D4A7}"/>
                </c:ext>
              </c:extLst>
            </c:dLbl>
            <c:dLbl>
              <c:idx val="1"/>
              <c:layout>
                <c:manualLayout>
                  <c:x val="8.9902641986864637E-2"/>
                  <c:y val="2.9771535517375103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E419-4C93-931D-AFD4B2E1D4A7}"/>
                </c:ext>
              </c:extLst>
            </c:dLbl>
            <c:dLbl>
              <c:idx val="2"/>
              <c:layout>
                <c:manualLayout>
                  <c:x val="5.7105273605505193E-2"/>
                  <c:y val="-0.16107300214096204"/>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E419-4C93-931D-AFD4B2E1D4A7}"/>
                </c:ext>
              </c:extLst>
            </c:dLbl>
            <c:dLbl>
              <c:idx val="3"/>
              <c:layout>
                <c:manualLayout>
                  <c:x val="0.1030007663150532"/>
                  <c:y val="-5.5995548736279405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E419-4C93-931D-AFD4B2E1D4A7}"/>
                </c:ext>
              </c:extLst>
            </c:dLbl>
            <c:dLbl>
              <c:idx val="4"/>
              <c:layout>
                <c:manualLayout>
                  <c:x val="0.19673153757573686"/>
                  <c:y val="-1.9255087760712241E-4"/>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2754005904668428"/>
                      <c:h val="0.16056338028169012"/>
                    </c:manualLayout>
                  </c15:layout>
                </c:ext>
                <c:ext xmlns:c16="http://schemas.microsoft.com/office/drawing/2014/chart" uri="{C3380CC4-5D6E-409C-BE32-E72D297353CC}">
                  <c16:uniqueId val="{00000009-E419-4C93-931D-AFD4B2E1D4A7}"/>
                </c:ext>
              </c:extLst>
            </c:dLbl>
            <c:dLbl>
              <c:idx val="5"/>
              <c:layout>
                <c:manualLayout>
                  <c:x val="-6.3512397331783585E-2"/>
                  <c:y val="-2.9540541907636279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E419-4C93-931D-AFD4B2E1D4A7}"/>
                </c:ext>
              </c:extLst>
            </c:dLbl>
            <c:dLbl>
              <c:idx val="6"/>
              <c:layout>
                <c:manualLayout>
                  <c:x val="-6.2509076990376208E-2"/>
                  <c:y val="4.641951006124234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E419-4C93-931D-AFD4B2E1D4A7}"/>
                </c:ext>
              </c:extLst>
            </c:dLbl>
            <c:dLbl>
              <c:idx val="7"/>
              <c:layout>
                <c:manualLayout>
                  <c:x val="-9.1478148242421106E-2"/>
                  <c:y val="1.4811528840585425E-4"/>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E419-4C93-931D-AFD4B2E1D4A7}"/>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'F93'!$B$17:$B$24</c:f>
              <c:strCache>
                <c:ptCount val="8"/>
                <c:pt idx="0">
                  <c:v>Agricultura, Ganadería, Silvicultura y Pesca</c:v>
                </c:pt>
                <c:pt idx="1">
                  <c:v>Comercio</c:v>
                </c:pt>
                <c:pt idx="2">
                  <c:v>Construcción</c:v>
                </c:pt>
                <c:pt idx="3">
                  <c:v>Ind. Elec. y Captación de Agua Potable</c:v>
                </c:pt>
                <c:pt idx="4">
                  <c:v>Industria de Transformación</c:v>
                </c:pt>
                <c:pt idx="5">
                  <c:v>Industrias Extractivas</c:v>
                </c:pt>
                <c:pt idx="6">
                  <c:v>Servicios</c:v>
                </c:pt>
                <c:pt idx="7">
                  <c:v>Transporte y Comunicaciones</c:v>
                </c:pt>
              </c:strCache>
            </c:strRef>
          </c:cat>
          <c:val>
            <c:numRef>
              <c:f>'F93'!$C$17:$C$24</c:f>
              <c:numCache>
                <c:formatCode>0.00%</c:formatCode>
                <c:ptCount val="8"/>
                <c:pt idx="0">
                  <c:v>7.2722765930167951E-2</c:v>
                </c:pt>
                <c:pt idx="1">
                  <c:v>0.19815633146715672</c:v>
                </c:pt>
                <c:pt idx="2">
                  <c:v>0.10742168468737981</c:v>
                </c:pt>
                <c:pt idx="3">
                  <c:v>6.4327535364759178E-3</c:v>
                </c:pt>
                <c:pt idx="4">
                  <c:v>0.25936834907474676</c:v>
                </c:pt>
                <c:pt idx="5">
                  <c:v>1.8402495833155263E-3</c:v>
                </c:pt>
                <c:pt idx="6">
                  <c:v>0.28691824436941749</c:v>
                </c:pt>
                <c:pt idx="7">
                  <c:v>6.7139621351339801E-2</c:v>
                </c:pt>
              </c:numCache>
            </c:numRef>
          </c:val>
          <c:extLst>
            <c:ext xmlns:c16="http://schemas.microsoft.com/office/drawing/2014/chart" uri="{C3380CC4-5D6E-409C-BE32-E72D297353CC}">
              <c16:uniqueId val="{00000010-E419-4C93-931D-AFD4B2E1D4A7}"/>
            </c:ext>
          </c:extLst>
        </c:ser>
        <c:dLbls>
          <c:showLegendKey val="0"/>
          <c:showVal val="0"/>
          <c:showCatName val="0"/>
          <c:showSerName val="0"/>
          <c:showPercent val="0"/>
          <c:showBubbleSize val="0"/>
          <c:showLeaderLines val="1"/>
        </c:dLbls>
        <c:firstSliceAng val="0"/>
      </c:pieChart>
    </c:plotArea>
    <c:plotVisOnly val="1"/>
    <c:dispBlanksAs val="gap"/>
    <c:showDLblsOverMax val="0"/>
    <c:extLst/>
  </c:chart>
  <c:spPr>
    <a:ln>
      <a:solidFill>
        <a:sysClr val="window" lastClr="FFFFFF">
          <a:lumMod val="85000"/>
        </a:sysClr>
      </a:solidFill>
    </a:ln>
  </c:spPr>
  <c:txPr>
    <a:bodyPr/>
    <a:lstStyle/>
    <a:p>
      <a:pPr>
        <a:defRPr/>
      </a:pPr>
      <a:endParaRPr lang="es-MX"/>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1132989955202969"/>
          <c:y val="0.17524830063968555"/>
          <c:w val="0.55478400726225008"/>
          <c:h val="0.70384362129614564"/>
        </c:manualLayout>
      </c:layout>
      <c:pieChart>
        <c:varyColors val="1"/>
        <c:ser>
          <c:idx val="0"/>
          <c:order val="0"/>
          <c:tx>
            <c:strRef>
              <c:f>'F94'!$C$6</c:f>
              <c:strCache>
                <c:ptCount val="1"/>
                <c:pt idx="0">
                  <c:v>Mujeres</c:v>
                </c:pt>
              </c:strCache>
            </c:strRef>
          </c:tx>
          <c:dPt>
            <c:idx val="0"/>
            <c:bubble3D val="0"/>
            <c:spPr>
              <a:solidFill>
                <a:srgbClr val="FFC000"/>
              </a:solidFill>
              <a:ln w="19050">
                <a:solidFill>
                  <a:schemeClr val="lt1"/>
                </a:solidFill>
              </a:ln>
              <a:effectLst/>
            </c:spPr>
            <c:extLst>
              <c:ext xmlns:c16="http://schemas.microsoft.com/office/drawing/2014/chart" uri="{C3380CC4-5D6E-409C-BE32-E72D297353CC}">
                <c16:uniqueId val="{00000001-AB2E-4C98-97BE-BB71F9F4290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B2E-4C98-97BE-BB71F9F42906}"/>
              </c:ext>
            </c:extLst>
          </c:dPt>
          <c:dPt>
            <c:idx val="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5-AB2E-4C98-97BE-BB71F9F42906}"/>
              </c:ext>
            </c:extLst>
          </c:dPt>
          <c:dPt>
            <c:idx val="3"/>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7-AB2E-4C98-97BE-BB71F9F42906}"/>
              </c:ext>
            </c:extLst>
          </c:dPt>
          <c:dPt>
            <c:idx val="4"/>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9-AB2E-4C98-97BE-BB71F9F4290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AB2E-4C98-97BE-BB71F9F42906}"/>
              </c:ext>
            </c:extLst>
          </c:dPt>
          <c:dPt>
            <c:idx val="6"/>
            <c:bubble3D val="0"/>
            <c:spPr>
              <a:solidFill>
                <a:srgbClr val="7030A0"/>
              </a:solidFill>
              <a:ln w="19050">
                <a:solidFill>
                  <a:schemeClr val="lt1"/>
                </a:solidFill>
              </a:ln>
              <a:effectLst/>
            </c:spPr>
            <c:extLst>
              <c:ext xmlns:c16="http://schemas.microsoft.com/office/drawing/2014/chart" uri="{C3380CC4-5D6E-409C-BE32-E72D297353CC}">
                <c16:uniqueId val="{0000000D-AB2E-4C98-97BE-BB71F9F42906}"/>
              </c:ext>
            </c:extLst>
          </c:dPt>
          <c:dPt>
            <c:idx val="7"/>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0F-AB2E-4C98-97BE-BB71F9F42906}"/>
              </c:ext>
            </c:extLst>
          </c:dPt>
          <c:dLbls>
            <c:dLbl>
              <c:idx val="0"/>
              <c:layout>
                <c:manualLayout>
                  <c:x val="8.5495621458532539E-2"/>
                  <c:y val="3.3578540352220089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AB2E-4C98-97BE-BB71F9F42906}"/>
                </c:ext>
              </c:extLst>
            </c:dLbl>
            <c:dLbl>
              <c:idx val="1"/>
              <c:layout>
                <c:manualLayout>
                  <c:x val="4.0230186179998621E-2"/>
                  <c:y val="-1.026920241117113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AB2E-4C98-97BE-BB71F9F42906}"/>
                </c:ext>
              </c:extLst>
            </c:dLbl>
            <c:dLbl>
              <c:idx val="2"/>
              <c:layout>
                <c:manualLayout>
                  <c:x val="4.9649175532447569E-2"/>
                  <c:y val="-9.662310947748234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B2E-4C98-97BE-BB71F9F42906}"/>
                </c:ext>
              </c:extLst>
            </c:dLbl>
            <c:dLbl>
              <c:idx val="3"/>
              <c:layout>
                <c:manualLayout>
                  <c:x val="5.019497562804659E-2"/>
                  <c:y val="0.10001423794628411"/>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AB2E-4C98-97BE-BB71F9F42906}"/>
                </c:ext>
              </c:extLst>
            </c:dLbl>
            <c:dLbl>
              <c:idx val="4"/>
              <c:layout>
                <c:manualLayout>
                  <c:x val="-1.0618901644927972E-4"/>
                  <c:y val="-1.2632146891702776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AB2E-4C98-97BE-BB71F9F42906}"/>
                </c:ext>
              </c:extLst>
            </c:dLbl>
            <c:dLbl>
              <c:idx val="5"/>
              <c:layout>
                <c:manualLayout>
                  <c:x val="-0.18985293823004948"/>
                  <c:y val="-4.238850764639430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AB2E-4C98-97BE-BB71F9F42906}"/>
                </c:ext>
              </c:extLst>
            </c:dLbl>
            <c:dLbl>
              <c:idx val="6"/>
              <c:layout>
                <c:manualLayout>
                  <c:x val="-4.5063507248509826E-2"/>
                  <c:y val="-5.930895521548012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AB2E-4C98-97BE-BB71F9F42906}"/>
                </c:ext>
              </c:extLst>
            </c:dLbl>
            <c:dLbl>
              <c:idx val="7"/>
              <c:layout>
                <c:manualLayout>
                  <c:x val="-0.14749988961660171"/>
                  <c:y val="-3.0104769131044342E-2"/>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a:defRPr sz="11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extLst>
                <c:ext xmlns:c15="http://schemas.microsoft.com/office/drawing/2012/chart" uri="{CE6537A1-D6FC-4f65-9D91-7224C49458BB}">
                  <c15:layout>
                    <c:manualLayout>
                      <c:w val="0.2327227414330218"/>
                      <c:h val="0.11818761965539244"/>
                    </c:manualLayout>
                  </c15:layout>
                </c:ext>
                <c:ext xmlns:c16="http://schemas.microsoft.com/office/drawing/2014/chart" uri="{C3380CC4-5D6E-409C-BE32-E72D297353CC}">
                  <c16:uniqueId val="{0000000F-AB2E-4C98-97BE-BB71F9F4290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'F94'!$A$7:$A$14</c:f>
              <c:strCache>
                <c:ptCount val="8"/>
                <c:pt idx="0">
                  <c:v>Agricultura, Ganadería, Silvicultura y Pesca</c:v>
                </c:pt>
                <c:pt idx="1">
                  <c:v>Comercio</c:v>
                </c:pt>
                <c:pt idx="2">
                  <c:v>Construcción</c:v>
                </c:pt>
                <c:pt idx="3">
                  <c:v>Ind. Elec. y Captación de Agua Potable</c:v>
                </c:pt>
                <c:pt idx="4">
                  <c:v>Industria de Transformación</c:v>
                </c:pt>
                <c:pt idx="5">
                  <c:v>Industrias Extractivas</c:v>
                </c:pt>
                <c:pt idx="6">
                  <c:v>Servicios</c:v>
                </c:pt>
                <c:pt idx="7">
                  <c:v>Transporte y Comunicaciones</c:v>
                </c:pt>
              </c:strCache>
            </c:strRef>
          </c:cat>
          <c:val>
            <c:numRef>
              <c:f>'F94'!$C$7:$C$14</c:f>
              <c:numCache>
                <c:formatCode>0.00%</c:formatCode>
                <c:ptCount val="8"/>
                <c:pt idx="0">
                  <c:v>4.7403554550751195E-2</c:v>
                </c:pt>
                <c:pt idx="1">
                  <c:v>0.21530727592337148</c:v>
                </c:pt>
                <c:pt idx="2">
                  <c:v>2.976525424150827E-2</c:v>
                </c:pt>
                <c:pt idx="3">
                  <c:v>3.0700203672073025E-3</c:v>
                </c:pt>
                <c:pt idx="4">
                  <c:v>0.26807776388978799</c:v>
                </c:pt>
                <c:pt idx="5">
                  <c:v>4.8801621408972525E-4</c:v>
                </c:pt>
                <c:pt idx="6">
                  <c:v>0.40269429767993109</c:v>
                </c:pt>
                <c:pt idx="7">
                  <c:v>3.3193817133352919E-2</c:v>
                </c:pt>
              </c:numCache>
            </c:numRef>
          </c:val>
          <c:extLst>
            <c:ext xmlns:c16="http://schemas.microsoft.com/office/drawing/2014/chart" uri="{C3380CC4-5D6E-409C-BE32-E72D297353CC}">
              <c16:uniqueId val="{00000010-AB2E-4C98-97BE-BB71F9F42906}"/>
            </c:ext>
          </c:extLst>
        </c:ser>
        <c:dLbls>
          <c:showLegendKey val="0"/>
          <c:showVal val="0"/>
          <c:showCatName val="0"/>
          <c:showSerName val="0"/>
          <c:showPercent val="0"/>
          <c:showBubbleSize val="0"/>
          <c:showLeaderLines val="1"/>
        </c:dLbls>
        <c:firstSliceAng val="0"/>
      </c:pieChart>
    </c:plotArea>
    <c:plotVisOnly val="1"/>
    <c:dispBlanksAs val="gap"/>
    <c:showDLblsOverMax val="0"/>
    <c:extLst/>
  </c:chart>
  <c:spPr>
    <a:ln>
      <a:solidFill>
        <a:sysClr val="window" lastClr="FFFFFF">
          <a:lumMod val="85000"/>
        </a:sysClr>
      </a:solidFill>
    </a:ln>
  </c:spPr>
  <c:txPr>
    <a:bodyPr/>
    <a:lstStyle/>
    <a:p>
      <a:pPr>
        <a:defRPr/>
      </a:pPr>
      <a:endParaRPr lang="es-MX"/>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6558785920990644"/>
          <c:y val="2.4191238855067503E-2"/>
          <c:w val="0.58276263543980089"/>
          <c:h val="0.95161770715725458"/>
        </c:manualLayout>
      </c:layout>
      <c:barChart>
        <c:barDir val="bar"/>
        <c:grouping val="clustered"/>
        <c:varyColors val="0"/>
        <c:ser>
          <c:idx val="0"/>
          <c:order val="0"/>
          <c:spPr>
            <a:solidFill>
              <a:srgbClr val="7C868D"/>
            </a:solidFill>
            <a:ln>
              <a:noFill/>
            </a:ln>
            <a:effectLst/>
          </c:spPr>
          <c:invertIfNegative val="0"/>
          <c:dPt>
            <c:idx val="0"/>
            <c:invertIfNegative val="0"/>
            <c:bubble3D val="0"/>
            <c:spPr>
              <a:solidFill>
                <a:srgbClr val="7C868D"/>
              </a:solidFill>
              <a:ln>
                <a:noFill/>
              </a:ln>
              <a:effectLst/>
            </c:spPr>
            <c:extLst>
              <c:ext xmlns:c16="http://schemas.microsoft.com/office/drawing/2014/chart" uri="{C3380CC4-5D6E-409C-BE32-E72D297353CC}">
                <c16:uniqueId val="{00000001-F76B-47A3-98B8-845353A3BD4A}"/>
              </c:ext>
            </c:extLst>
          </c:dPt>
          <c:dPt>
            <c:idx val="1"/>
            <c:invertIfNegative val="0"/>
            <c:bubble3D val="0"/>
            <c:spPr>
              <a:solidFill>
                <a:srgbClr val="7C868D"/>
              </a:solidFill>
              <a:ln>
                <a:noFill/>
              </a:ln>
              <a:effectLst/>
            </c:spPr>
            <c:extLst>
              <c:ext xmlns:c16="http://schemas.microsoft.com/office/drawing/2014/chart" uri="{C3380CC4-5D6E-409C-BE32-E72D297353CC}">
                <c16:uniqueId val="{00000003-F76B-47A3-98B8-845353A3BD4A}"/>
              </c:ext>
            </c:extLst>
          </c:dPt>
          <c:dPt>
            <c:idx val="2"/>
            <c:invertIfNegative val="0"/>
            <c:bubble3D val="0"/>
            <c:spPr>
              <a:solidFill>
                <a:srgbClr val="7C868D"/>
              </a:solidFill>
              <a:ln>
                <a:noFill/>
              </a:ln>
              <a:effectLst/>
            </c:spPr>
            <c:extLst>
              <c:ext xmlns:c16="http://schemas.microsoft.com/office/drawing/2014/chart" uri="{C3380CC4-5D6E-409C-BE32-E72D297353CC}">
                <c16:uniqueId val="{00000005-F76B-47A3-98B8-845353A3BD4A}"/>
              </c:ext>
            </c:extLst>
          </c:dPt>
          <c:dPt>
            <c:idx val="3"/>
            <c:invertIfNegative val="0"/>
            <c:bubble3D val="0"/>
            <c:spPr>
              <a:solidFill>
                <a:srgbClr val="7C868D"/>
              </a:solidFill>
              <a:ln>
                <a:noFill/>
              </a:ln>
              <a:effectLst/>
            </c:spPr>
            <c:extLst>
              <c:ext xmlns:c16="http://schemas.microsoft.com/office/drawing/2014/chart" uri="{C3380CC4-5D6E-409C-BE32-E72D297353CC}">
                <c16:uniqueId val="{00000007-F76B-47A3-98B8-845353A3BD4A}"/>
              </c:ext>
            </c:extLst>
          </c:dPt>
          <c:dPt>
            <c:idx val="4"/>
            <c:invertIfNegative val="0"/>
            <c:bubble3D val="0"/>
            <c:spPr>
              <a:solidFill>
                <a:srgbClr val="7C868D"/>
              </a:solidFill>
              <a:ln>
                <a:noFill/>
              </a:ln>
              <a:effectLst/>
            </c:spPr>
            <c:extLst>
              <c:ext xmlns:c16="http://schemas.microsoft.com/office/drawing/2014/chart" uri="{C3380CC4-5D6E-409C-BE32-E72D297353CC}">
                <c16:uniqueId val="{00000009-F76B-47A3-98B8-845353A3BD4A}"/>
              </c:ext>
            </c:extLst>
          </c:dPt>
          <c:dPt>
            <c:idx val="5"/>
            <c:invertIfNegative val="0"/>
            <c:bubble3D val="0"/>
            <c:spPr>
              <a:solidFill>
                <a:srgbClr val="7C868D"/>
              </a:solidFill>
              <a:ln>
                <a:noFill/>
              </a:ln>
              <a:effectLst/>
            </c:spPr>
            <c:extLst>
              <c:ext xmlns:c16="http://schemas.microsoft.com/office/drawing/2014/chart" uri="{C3380CC4-5D6E-409C-BE32-E72D297353CC}">
                <c16:uniqueId val="{0000000B-F76B-47A3-98B8-845353A3BD4A}"/>
              </c:ext>
            </c:extLst>
          </c:dPt>
          <c:dPt>
            <c:idx val="6"/>
            <c:invertIfNegative val="0"/>
            <c:bubble3D val="0"/>
            <c:spPr>
              <a:solidFill>
                <a:srgbClr val="7C868D"/>
              </a:solidFill>
              <a:ln>
                <a:noFill/>
              </a:ln>
              <a:effectLst/>
            </c:spPr>
            <c:extLst>
              <c:ext xmlns:c16="http://schemas.microsoft.com/office/drawing/2014/chart" uri="{C3380CC4-5D6E-409C-BE32-E72D297353CC}">
                <c16:uniqueId val="{0000000D-F76B-47A3-98B8-845353A3BD4A}"/>
              </c:ext>
            </c:extLst>
          </c:dPt>
          <c:dPt>
            <c:idx val="7"/>
            <c:invertIfNegative val="0"/>
            <c:bubble3D val="0"/>
            <c:spPr>
              <a:solidFill>
                <a:srgbClr val="7C868D"/>
              </a:solidFill>
              <a:ln>
                <a:noFill/>
              </a:ln>
              <a:effectLst/>
            </c:spPr>
            <c:extLst>
              <c:ext xmlns:c16="http://schemas.microsoft.com/office/drawing/2014/chart" uri="{C3380CC4-5D6E-409C-BE32-E72D297353CC}">
                <c16:uniqueId val="{0000000F-F76B-47A3-98B8-845353A3BD4A}"/>
              </c:ext>
            </c:extLst>
          </c:dPt>
          <c:dPt>
            <c:idx val="8"/>
            <c:invertIfNegative val="0"/>
            <c:bubble3D val="0"/>
            <c:spPr>
              <a:solidFill>
                <a:srgbClr val="7C868D"/>
              </a:solidFill>
              <a:ln>
                <a:noFill/>
              </a:ln>
              <a:effectLst/>
            </c:spPr>
            <c:extLst>
              <c:ext xmlns:c16="http://schemas.microsoft.com/office/drawing/2014/chart" uri="{C3380CC4-5D6E-409C-BE32-E72D297353CC}">
                <c16:uniqueId val="{00000011-F76B-47A3-98B8-845353A3BD4A}"/>
              </c:ext>
            </c:extLst>
          </c:dPt>
          <c:dPt>
            <c:idx val="9"/>
            <c:invertIfNegative val="0"/>
            <c:bubble3D val="0"/>
            <c:spPr>
              <a:solidFill>
                <a:srgbClr val="7C868D"/>
              </a:solidFill>
              <a:ln>
                <a:noFill/>
              </a:ln>
              <a:effectLst/>
            </c:spPr>
            <c:extLst>
              <c:ext xmlns:c16="http://schemas.microsoft.com/office/drawing/2014/chart" uri="{C3380CC4-5D6E-409C-BE32-E72D297353CC}">
                <c16:uniqueId val="{00000013-F76B-47A3-98B8-845353A3BD4A}"/>
              </c:ext>
            </c:extLst>
          </c:dPt>
          <c:dPt>
            <c:idx val="10"/>
            <c:invertIfNegative val="0"/>
            <c:bubble3D val="0"/>
            <c:spPr>
              <a:solidFill>
                <a:srgbClr val="7C868D"/>
              </a:solidFill>
              <a:ln>
                <a:noFill/>
              </a:ln>
              <a:effectLst/>
            </c:spPr>
            <c:extLst>
              <c:ext xmlns:c16="http://schemas.microsoft.com/office/drawing/2014/chart" uri="{C3380CC4-5D6E-409C-BE32-E72D297353CC}">
                <c16:uniqueId val="{00000015-F76B-47A3-98B8-845353A3BD4A}"/>
              </c:ext>
            </c:extLst>
          </c:dPt>
          <c:dPt>
            <c:idx val="11"/>
            <c:invertIfNegative val="0"/>
            <c:bubble3D val="0"/>
            <c:spPr>
              <a:solidFill>
                <a:srgbClr val="7C868D"/>
              </a:solidFill>
              <a:ln>
                <a:noFill/>
              </a:ln>
              <a:effectLst/>
            </c:spPr>
            <c:extLst>
              <c:ext xmlns:c16="http://schemas.microsoft.com/office/drawing/2014/chart" uri="{C3380CC4-5D6E-409C-BE32-E72D297353CC}">
                <c16:uniqueId val="{00000017-F76B-47A3-98B8-845353A3BD4A}"/>
              </c:ext>
            </c:extLst>
          </c:dPt>
          <c:dPt>
            <c:idx val="12"/>
            <c:invertIfNegative val="0"/>
            <c:bubble3D val="0"/>
            <c:spPr>
              <a:solidFill>
                <a:srgbClr val="7C868D"/>
              </a:solidFill>
              <a:ln>
                <a:noFill/>
              </a:ln>
              <a:effectLst/>
            </c:spPr>
            <c:extLst>
              <c:ext xmlns:c16="http://schemas.microsoft.com/office/drawing/2014/chart" uri="{C3380CC4-5D6E-409C-BE32-E72D297353CC}">
                <c16:uniqueId val="{00000019-F76B-47A3-98B8-845353A3BD4A}"/>
              </c:ext>
            </c:extLst>
          </c:dPt>
          <c:dPt>
            <c:idx val="13"/>
            <c:invertIfNegative val="0"/>
            <c:bubble3D val="0"/>
            <c:spPr>
              <a:solidFill>
                <a:srgbClr val="7C868D"/>
              </a:solidFill>
              <a:ln>
                <a:noFill/>
              </a:ln>
              <a:effectLst/>
            </c:spPr>
            <c:extLst>
              <c:ext xmlns:c16="http://schemas.microsoft.com/office/drawing/2014/chart" uri="{C3380CC4-5D6E-409C-BE32-E72D297353CC}">
                <c16:uniqueId val="{0000001B-F76B-47A3-98B8-845353A3BD4A}"/>
              </c:ext>
            </c:extLst>
          </c:dPt>
          <c:dPt>
            <c:idx val="14"/>
            <c:invertIfNegative val="0"/>
            <c:bubble3D val="0"/>
            <c:spPr>
              <a:solidFill>
                <a:srgbClr val="7C868D"/>
              </a:solidFill>
              <a:ln>
                <a:noFill/>
              </a:ln>
              <a:effectLst/>
            </c:spPr>
            <c:extLst>
              <c:ext xmlns:c16="http://schemas.microsoft.com/office/drawing/2014/chart" uri="{C3380CC4-5D6E-409C-BE32-E72D297353CC}">
                <c16:uniqueId val="{0000001D-F76B-47A3-98B8-845353A3BD4A}"/>
              </c:ext>
            </c:extLst>
          </c:dPt>
          <c:dPt>
            <c:idx val="15"/>
            <c:invertIfNegative val="0"/>
            <c:bubble3D val="0"/>
            <c:spPr>
              <a:solidFill>
                <a:srgbClr val="7C868D"/>
              </a:solidFill>
              <a:ln>
                <a:noFill/>
              </a:ln>
              <a:effectLst/>
            </c:spPr>
            <c:extLst>
              <c:ext xmlns:c16="http://schemas.microsoft.com/office/drawing/2014/chart" uri="{C3380CC4-5D6E-409C-BE32-E72D297353CC}">
                <c16:uniqueId val="{0000001F-F76B-47A3-98B8-845353A3BD4A}"/>
              </c:ext>
            </c:extLst>
          </c:dPt>
          <c:dPt>
            <c:idx val="16"/>
            <c:invertIfNegative val="0"/>
            <c:bubble3D val="0"/>
            <c:spPr>
              <a:solidFill>
                <a:srgbClr val="7C868D"/>
              </a:solidFill>
              <a:ln>
                <a:noFill/>
              </a:ln>
              <a:effectLst/>
            </c:spPr>
            <c:extLst>
              <c:ext xmlns:c16="http://schemas.microsoft.com/office/drawing/2014/chart" uri="{C3380CC4-5D6E-409C-BE32-E72D297353CC}">
                <c16:uniqueId val="{00000021-F76B-47A3-98B8-845353A3BD4A}"/>
              </c:ext>
            </c:extLst>
          </c:dPt>
          <c:dPt>
            <c:idx val="17"/>
            <c:invertIfNegative val="0"/>
            <c:bubble3D val="0"/>
            <c:spPr>
              <a:solidFill>
                <a:srgbClr val="7C868D"/>
              </a:solidFill>
              <a:ln>
                <a:noFill/>
              </a:ln>
              <a:effectLst/>
            </c:spPr>
            <c:extLst>
              <c:ext xmlns:c16="http://schemas.microsoft.com/office/drawing/2014/chart" uri="{C3380CC4-5D6E-409C-BE32-E72D297353CC}">
                <c16:uniqueId val="{00000023-F76B-47A3-98B8-845353A3BD4A}"/>
              </c:ext>
            </c:extLst>
          </c:dPt>
          <c:dPt>
            <c:idx val="18"/>
            <c:invertIfNegative val="0"/>
            <c:bubble3D val="0"/>
            <c:spPr>
              <a:solidFill>
                <a:srgbClr val="7C868D"/>
              </a:solidFill>
              <a:ln>
                <a:noFill/>
              </a:ln>
              <a:effectLst/>
            </c:spPr>
            <c:extLst>
              <c:ext xmlns:c16="http://schemas.microsoft.com/office/drawing/2014/chart" uri="{C3380CC4-5D6E-409C-BE32-E72D297353CC}">
                <c16:uniqueId val="{00000025-F76B-47A3-98B8-845353A3BD4A}"/>
              </c:ext>
            </c:extLst>
          </c:dPt>
          <c:dPt>
            <c:idx val="19"/>
            <c:invertIfNegative val="0"/>
            <c:bubble3D val="0"/>
            <c:spPr>
              <a:solidFill>
                <a:srgbClr val="FABB28"/>
              </a:solidFill>
              <a:ln>
                <a:noFill/>
              </a:ln>
              <a:effectLst/>
            </c:spPr>
            <c:extLst>
              <c:ext xmlns:c16="http://schemas.microsoft.com/office/drawing/2014/chart" uri="{C3380CC4-5D6E-409C-BE32-E72D297353CC}">
                <c16:uniqueId val="{00000027-F76B-47A3-98B8-845353A3BD4A}"/>
              </c:ext>
            </c:extLst>
          </c:dPt>
          <c:dPt>
            <c:idx val="29"/>
            <c:invertIfNegative val="0"/>
            <c:bubble3D val="0"/>
            <c:spPr>
              <a:solidFill>
                <a:srgbClr val="7C868D"/>
              </a:solidFill>
              <a:ln>
                <a:noFill/>
              </a:ln>
              <a:effectLst/>
            </c:spPr>
            <c:extLst>
              <c:ext xmlns:c16="http://schemas.microsoft.com/office/drawing/2014/chart" uri="{C3380CC4-5D6E-409C-BE32-E72D297353CC}">
                <c16:uniqueId val="{00000029-F76B-47A3-98B8-845353A3BD4A}"/>
              </c:ext>
            </c:extLst>
          </c:dPt>
          <c:dLbls>
            <c:numFmt formatCode="#,##0.0&quot;%&quot;" sourceLinked="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'F9'!$B$7:$B$26</c:f>
              <c:strCache>
                <c:ptCount val="20"/>
                <c:pt idx="0">
                  <c:v>Tala</c:v>
                </c:pt>
                <c:pt idx="1">
                  <c:v>Atotonilco el Alto</c:v>
                </c:pt>
                <c:pt idx="2">
                  <c:v>Acatic</c:v>
                </c:pt>
                <c:pt idx="3">
                  <c:v>Cocula</c:v>
                </c:pt>
                <c:pt idx="4">
                  <c:v>Villa Hidalgo</c:v>
                </c:pt>
                <c:pt idx="5">
                  <c:v>Zapotlán el Grande</c:v>
                </c:pt>
                <c:pt idx="6">
                  <c:v>Jocotepec</c:v>
                </c:pt>
                <c:pt idx="7">
                  <c:v>Zacoalco de Torres</c:v>
                </c:pt>
                <c:pt idx="8">
                  <c:v>El Salto</c:v>
                </c:pt>
                <c:pt idx="9">
                  <c:v>San Pedro Tlaquepaque</c:v>
                </c:pt>
                <c:pt idx="10">
                  <c:v>Acatlán de Juárez</c:v>
                </c:pt>
                <c:pt idx="11">
                  <c:v>Tapalpa</c:v>
                </c:pt>
                <c:pt idx="12">
                  <c:v>Tepatitlán de Morelos</c:v>
                </c:pt>
                <c:pt idx="13">
                  <c:v>Puerto Vallarta</c:v>
                </c:pt>
                <c:pt idx="14">
                  <c:v>Guadalajara</c:v>
                </c:pt>
                <c:pt idx="15">
                  <c:v>La Huerta</c:v>
                </c:pt>
                <c:pt idx="16">
                  <c:v>Mazamitla</c:v>
                </c:pt>
                <c:pt idx="17">
                  <c:v>Tlajomulco de Zúñiga</c:v>
                </c:pt>
                <c:pt idx="18">
                  <c:v>Zapopan</c:v>
                </c:pt>
                <c:pt idx="19">
                  <c:v>Chapala</c:v>
                </c:pt>
              </c:strCache>
            </c:strRef>
          </c:cat>
          <c:val>
            <c:numRef>
              <c:f>'F9'!$E$7:$E$26</c:f>
              <c:numCache>
                <c:formatCode>0.0</c:formatCode>
                <c:ptCount val="20"/>
                <c:pt idx="0">
                  <c:v>15.050095697457749</c:v>
                </c:pt>
                <c:pt idx="1">
                  <c:v>15.077083978906082</c:v>
                </c:pt>
                <c:pt idx="2">
                  <c:v>15.176083121318424</c:v>
                </c:pt>
                <c:pt idx="3">
                  <c:v>15.801049398529241</c:v>
                </c:pt>
                <c:pt idx="4">
                  <c:v>15.89667005052198</c:v>
                </c:pt>
                <c:pt idx="5">
                  <c:v>15.896674596353819</c:v>
                </c:pt>
                <c:pt idx="6">
                  <c:v>17.260677921458317</c:v>
                </c:pt>
                <c:pt idx="7">
                  <c:v>19.114268280196907</c:v>
                </c:pt>
                <c:pt idx="8">
                  <c:v>19.559597753312996</c:v>
                </c:pt>
                <c:pt idx="9">
                  <c:v>20.158106242334455</c:v>
                </c:pt>
                <c:pt idx="10">
                  <c:v>20.166917109799009</c:v>
                </c:pt>
                <c:pt idx="11">
                  <c:v>21.455322649285058</c:v>
                </c:pt>
                <c:pt idx="12">
                  <c:v>21.90061945440614</c:v>
                </c:pt>
                <c:pt idx="13">
                  <c:v>22.385710412457112</c:v>
                </c:pt>
                <c:pt idx="14">
                  <c:v>23.749017061939504</c:v>
                </c:pt>
                <c:pt idx="15">
                  <c:v>24.907149671727684</c:v>
                </c:pt>
                <c:pt idx="16">
                  <c:v>25.113663115887945</c:v>
                </c:pt>
                <c:pt idx="17">
                  <c:v>27.696573261884367</c:v>
                </c:pt>
                <c:pt idx="18">
                  <c:v>32.787322898517246</c:v>
                </c:pt>
                <c:pt idx="19">
                  <c:v>33.787596355123092</c:v>
                </c:pt>
              </c:numCache>
            </c:numRef>
          </c:val>
          <c:extLst>
            <c:ext xmlns:c16="http://schemas.microsoft.com/office/drawing/2014/chart" uri="{C3380CC4-5D6E-409C-BE32-E72D297353CC}">
              <c16:uniqueId val="{0000002A-F76B-47A3-98B8-845353A3BD4A}"/>
            </c:ext>
          </c:extLst>
        </c:ser>
        <c:dLbls>
          <c:showLegendKey val="0"/>
          <c:showVal val="0"/>
          <c:showCatName val="0"/>
          <c:showSerName val="0"/>
          <c:showPercent val="0"/>
          <c:showBubbleSize val="0"/>
        </c:dLbls>
        <c:gapWidth val="75"/>
        <c:axId val="364322112"/>
        <c:axId val="362631312"/>
      </c:barChart>
      <c:catAx>
        <c:axId val="36432211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362631312"/>
        <c:crosses val="autoZero"/>
        <c:auto val="1"/>
        <c:lblAlgn val="ctr"/>
        <c:lblOffset val="100"/>
        <c:noMultiLvlLbl val="0"/>
      </c:catAx>
      <c:valAx>
        <c:axId val="362631312"/>
        <c:scaling>
          <c:orientation val="minMax"/>
        </c:scaling>
        <c:delete val="1"/>
        <c:axPos val="b"/>
        <c:numFmt formatCode="0.0" sourceLinked="1"/>
        <c:majorTickMark val="none"/>
        <c:minorTickMark val="none"/>
        <c:tickLblPos val="nextTo"/>
        <c:crossAx val="364322112"/>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rgbClr val="D9D9D9"/>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706733986495962"/>
          <c:y val="9.0868680099707069E-2"/>
          <c:w val="0.62143783935405017"/>
          <c:h val="0.78731486417195917"/>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9D7-4F35-AA2E-3F589C864C3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9D7-4F35-AA2E-3F589C864C30}"/>
              </c:ext>
            </c:extLst>
          </c:dPt>
          <c:dPt>
            <c:idx val="2"/>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5-A9D7-4F35-AA2E-3F589C864C3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A9D7-4F35-AA2E-3F589C864C30}"/>
              </c:ext>
            </c:extLst>
          </c:dPt>
          <c:dPt>
            <c:idx val="4"/>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9-A9D7-4F35-AA2E-3F589C864C30}"/>
              </c:ext>
            </c:extLst>
          </c:dPt>
          <c:dPt>
            <c:idx val="5"/>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B-A9D7-4F35-AA2E-3F589C864C30}"/>
              </c:ext>
            </c:extLst>
          </c:dPt>
          <c:dPt>
            <c:idx val="6"/>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D-A9D7-4F35-AA2E-3F589C864C30}"/>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A9D7-4F35-AA2E-3F589C864C30}"/>
              </c:ext>
            </c:extLst>
          </c:dPt>
          <c:dPt>
            <c:idx val="8"/>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11-A9D7-4F35-AA2E-3F589C864C30}"/>
              </c:ext>
            </c:extLst>
          </c:dPt>
          <c:dLbls>
            <c:dLbl>
              <c:idx val="0"/>
              <c:layout>
                <c:manualLayout>
                  <c:x val="-0.11675977477853065"/>
                  <c:y val="0"/>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A9D7-4F35-AA2E-3F589C864C30}"/>
                </c:ext>
              </c:extLst>
            </c:dLbl>
            <c:dLbl>
              <c:idx val="1"/>
              <c:layout>
                <c:manualLayout>
                  <c:x val="0.16783050495484086"/>
                  <c:y val="-8.9609671912523597E-3"/>
                </c:manualLayout>
              </c:layout>
              <c:spPr>
                <a:noFill/>
                <a:ln>
                  <a:noFill/>
                </a:ln>
                <a:effectLst/>
              </c:spPr>
              <c:txPr>
                <a:bodyPr rot="0" spcFirstLastPara="1" vertOverflow="ellipsis" vert="horz" wrap="square" lIns="38100" tIns="19050" rIns="38100" bIns="19050" anchor="ctr" anchorCtr="1">
                  <a:noAutofit/>
                </a:bodyPr>
                <a:lstStyle/>
                <a:p>
                  <a:pPr>
                    <a:defRPr sz="11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extLst>
                <c:ext xmlns:c15="http://schemas.microsoft.com/office/drawing/2012/chart" uri="{CE6537A1-D6FC-4f65-9D91-7224C49458BB}">
                  <c15:layout>
                    <c:manualLayout>
                      <c:w val="0.30560814249363866"/>
                      <c:h val="0.12791747259832367"/>
                    </c:manualLayout>
                  </c15:layout>
                </c:ext>
                <c:ext xmlns:c16="http://schemas.microsoft.com/office/drawing/2014/chart" uri="{C3380CC4-5D6E-409C-BE32-E72D297353CC}">
                  <c16:uniqueId val="{00000003-A9D7-4F35-AA2E-3F589C864C30}"/>
                </c:ext>
              </c:extLst>
            </c:dLbl>
            <c:dLbl>
              <c:idx val="2"/>
              <c:layout>
                <c:manualLayout>
                  <c:x val="9.3008946874100315E-2"/>
                  <c:y val="0.1213581685265508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9D7-4F35-AA2E-3F589C864C30}"/>
                </c:ext>
              </c:extLst>
            </c:dLbl>
            <c:dLbl>
              <c:idx val="3"/>
              <c:layout>
                <c:manualLayout>
                  <c:x val="-1.1399516393687632E-3"/>
                  <c:y val="-2.958827880747254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A9D7-4F35-AA2E-3F589C864C30}"/>
                </c:ext>
              </c:extLst>
            </c:dLbl>
            <c:dLbl>
              <c:idx val="4"/>
              <c:layout>
                <c:manualLayout>
                  <c:x val="4.0335797719941498E-3"/>
                  <c:y val="1.463622656452276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A9D7-4F35-AA2E-3F589C864C30}"/>
                </c:ext>
              </c:extLst>
            </c:dLbl>
            <c:dLbl>
              <c:idx val="5"/>
              <c:layout>
                <c:manualLayout>
                  <c:x val="-9.6281220572619258E-2"/>
                  <c:y val="-1.0315925209542231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A9D7-4F35-AA2E-3F589C864C30}"/>
                </c:ext>
              </c:extLst>
            </c:dLbl>
            <c:dLbl>
              <c:idx val="6"/>
              <c:layout>
                <c:manualLayout>
                  <c:x val="-1.3469976558273727E-2"/>
                  <c:y val="-5.161577239982333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A9D7-4F35-AA2E-3F589C864C30}"/>
                </c:ext>
              </c:extLst>
            </c:dLbl>
            <c:dLbl>
              <c:idx val="7"/>
              <c:layout>
                <c:manualLayout>
                  <c:x val="2.2244946439892957E-2"/>
                  <c:y val="-0.17270920680572049"/>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A9D7-4F35-AA2E-3F589C864C30}"/>
                </c:ext>
              </c:extLst>
            </c:dLbl>
            <c:dLbl>
              <c:idx val="8"/>
              <c:layout>
                <c:manualLayout>
                  <c:x val="-6.9934916092574281E-2"/>
                  <c:y val="1.931496100432741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A9D7-4F35-AA2E-3F589C864C30}"/>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'F95'!$B$18:$B$26</c:f>
              <c:strCache>
                <c:ptCount val="9"/>
                <c:pt idx="0">
                  <c:v>Menores de 15 años de edad</c:v>
                </c:pt>
                <c:pt idx="1">
                  <c:v>Mayor o igual a 15 y menor a 20 años de edad</c:v>
                </c:pt>
                <c:pt idx="2">
                  <c:v>Mayor o igual a 20 y menor a 25 años de edad</c:v>
                </c:pt>
                <c:pt idx="3">
                  <c:v>Mayor o igual a 25 y menor a 30 años de edad</c:v>
                </c:pt>
                <c:pt idx="4">
                  <c:v>Mayor o igual a 30 y menor a 35 años de edad</c:v>
                </c:pt>
                <c:pt idx="5">
                  <c:v>Mayor o igual a 35 y menor a 40 años de edad</c:v>
                </c:pt>
                <c:pt idx="6">
                  <c:v>Mayor o igual a 40 y menor a 45 años de edad</c:v>
                </c:pt>
                <c:pt idx="7">
                  <c:v>Mayor o igual a 45 y menor a 50 años de edad</c:v>
                </c:pt>
                <c:pt idx="8">
                  <c:v>50 o más años</c:v>
                </c:pt>
              </c:strCache>
            </c:strRef>
          </c:cat>
          <c:val>
            <c:numRef>
              <c:f>'F95'!$C$18:$C$26</c:f>
              <c:numCache>
                <c:formatCode>0.00%</c:formatCode>
                <c:ptCount val="9"/>
                <c:pt idx="0">
                  <c:v>1.6217295542980396E-5</c:v>
                </c:pt>
                <c:pt idx="1">
                  <c:v>2.460670524355844E-2</c:v>
                </c:pt>
                <c:pt idx="2">
                  <c:v>0.12170117403083922</c:v>
                </c:pt>
                <c:pt idx="3">
                  <c:v>0.15748412985593974</c:v>
                </c:pt>
                <c:pt idx="4">
                  <c:v>0.15185470114058267</c:v>
                </c:pt>
                <c:pt idx="5">
                  <c:v>0.13544229126060078</c:v>
                </c:pt>
                <c:pt idx="6">
                  <c:v>0.12040632433982937</c:v>
                </c:pt>
                <c:pt idx="7">
                  <c:v>0.10523352398791407</c:v>
                </c:pt>
                <c:pt idx="8">
                  <c:v>0.18325493284519273</c:v>
                </c:pt>
              </c:numCache>
            </c:numRef>
          </c:val>
          <c:extLst>
            <c:ext xmlns:c16="http://schemas.microsoft.com/office/drawing/2014/chart" uri="{C3380CC4-5D6E-409C-BE32-E72D297353CC}">
              <c16:uniqueId val="{00000012-A9D7-4F35-AA2E-3F589C864C30}"/>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solidFill>
      <a:schemeClr val="bg1"/>
    </a:solidFill>
    <a:ln w="9525" cap="flat" cmpd="sng" algn="ctr">
      <a:solidFill>
        <a:schemeClr val="bg1">
          <a:lumMod val="95000"/>
        </a:schemeClr>
      </a:solidFill>
      <a:round/>
    </a:ln>
    <a:effectLst/>
  </c:spPr>
  <c:txPr>
    <a:bodyPr/>
    <a:lstStyle/>
    <a:p>
      <a:pPr>
        <a:defRPr/>
      </a:pPr>
      <a:endParaRPr lang="es-MX"/>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Jalisco</c:v>
          </c:tx>
          <c:spPr>
            <a:ln w="19050">
              <a:solidFill>
                <a:srgbClr val="FFC000">
                  <a:alpha val="92000"/>
                </a:srgbClr>
              </a:solidFill>
            </a:ln>
          </c:spPr>
          <c:marker>
            <c:symbol val="none"/>
          </c:marker>
          <c:dLbls>
            <c:dLbl>
              <c:idx val="280"/>
              <c:layout>
                <c:manualLayout>
                  <c:x val="-6.7606122492613177E-2"/>
                  <c:y val="0.4426206255468067"/>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A908-4A93-9990-469D17CA8FD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'F96-97'!$A$7:$A$287</c:f>
              <c:numCache>
                <c:formatCode>mm/dd/yyyy</c:formatCode>
                <c:ptCount val="281"/>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numCache>
            </c:numRef>
          </c:cat>
          <c:val>
            <c:numRef>
              <c:f>'F96-97'!$F$7:$F$287</c:f>
              <c:numCache>
                <c:formatCode>#,###.00</c:formatCode>
                <c:ptCount val="281"/>
                <c:pt idx="0">
                  <c:v>307.27430962129</c:v>
                </c:pt>
                <c:pt idx="1">
                  <c:v>324.85838103132397</c:v>
                </c:pt>
                <c:pt idx="2">
                  <c:v>327.778962494224</c:v>
                </c:pt>
                <c:pt idx="3">
                  <c:v>327.520709297606</c:v>
                </c:pt>
                <c:pt idx="4">
                  <c:v>330.82021761281499</c:v>
                </c:pt>
                <c:pt idx="5">
                  <c:v>334.88877817178701</c:v>
                </c:pt>
                <c:pt idx="6">
                  <c:v>338.26942550404101</c:v>
                </c:pt>
                <c:pt idx="7">
                  <c:v>340.27014619385</c:v>
                </c:pt>
                <c:pt idx="8">
                  <c:v>338.93263028043299</c:v>
                </c:pt>
                <c:pt idx="9">
                  <c:v>338.43855435372802</c:v>
                </c:pt>
                <c:pt idx="10">
                  <c:v>341.67729833047099</c:v>
                </c:pt>
                <c:pt idx="11">
                  <c:v>338.35090419230499</c:v>
                </c:pt>
                <c:pt idx="12">
                  <c:v>341.13095368111698</c:v>
                </c:pt>
                <c:pt idx="13">
                  <c:v>358.30300625699402</c:v>
                </c:pt>
                <c:pt idx="14">
                  <c:v>355.84311098777403</c:v>
                </c:pt>
                <c:pt idx="15">
                  <c:v>355.80998870818098</c:v>
                </c:pt>
                <c:pt idx="16">
                  <c:v>359.88056050685799</c:v>
                </c:pt>
                <c:pt idx="17">
                  <c:v>358.79579856791503</c:v>
                </c:pt>
                <c:pt idx="18">
                  <c:v>364.63712680891302</c:v>
                </c:pt>
                <c:pt idx="19">
                  <c:v>362.743091770869</c:v>
                </c:pt>
                <c:pt idx="20">
                  <c:v>362.785333669397</c:v>
                </c:pt>
                <c:pt idx="21">
                  <c:v>360.31309102597299</c:v>
                </c:pt>
                <c:pt idx="22">
                  <c:v>359.86875190081901</c:v>
                </c:pt>
                <c:pt idx="23">
                  <c:v>360.276780136821</c:v>
                </c:pt>
                <c:pt idx="24">
                  <c:v>361.63646818680502</c:v>
                </c:pt>
                <c:pt idx="25">
                  <c:v>375.65373610582998</c:v>
                </c:pt>
                <c:pt idx="26">
                  <c:v>374.70935762936102</c:v>
                </c:pt>
                <c:pt idx="27">
                  <c:v>370.743688856939</c:v>
                </c:pt>
                <c:pt idx="28">
                  <c:v>368.50477467055401</c:v>
                </c:pt>
                <c:pt idx="29">
                  <c:v>374.81155382564702</c:v>
                </c:pt>
                <c:pt idx="30">
                  <c:v>373.09212650190801</c:v>
                </c:pt>
                <c:pt idx="31">
                  <c:v>376.029997798073</c:v>
                </c:pt>
                <c:pt idx="32">
                  <c:v>374.67955719986202</c:v>
                </c:pt>
                <c:pt idx="33">
                  <c:v>370.70086342510501</c:v>
                </c:pt>
                <c:pt idx="34">
                  <c:v>367.58702970395598</c:v>
                </c:pt>
                <c:pt idx="35">
                  <c:v>368.26546907501103</c:v>
                </c:pt>
                <c:pt idx="36">
                  <c:v>368.66788237395099</c:v>
                </c:pt>
                <c:pt idx="37">
                  <c:v>380.877044687308</c:v>
                </c:pt>
                <c:pt idx="38">
                  <c:v>380.03722086212503</c:v>
                </c:pt>
                <c:pt idx="39">
                  <c:v>377.51076259274902</c:v>
                </c:pt>
                <c:pt idx="40">
                  <c:v>377.95869196112699</c:v>
                </c:pt>
                <c:pt idx="41">
                  <c:v>387.72697386527398</c:v>
                </c:pt>
                <c:pt idx="42">
                  <c:v>394.375024781543</c:v>
                </c:pt>
                <c:pt idx="43">
                  <c:v>397.10518121002701</c:v>
                </c:pt>
                <c:pt idx="44">
                  <c:v>395.75175813072701</c:v>
                </c:pt>
                <c:pt idx="45">
                  <c:v>390.04406955855097</c:v>
                </c:pt>
                <c:pt idx="46">
                  <c:v>387.23559286940798</c:v>
                </c:pt>
                <c:pt idx="47">
                  <c:v>387.60631342113402</c:v>
                </c:pt>
                <c:pt idx="48">
                  <c:v>387.47556333170701</c:v>
                </c:pt>
                <c:pt idx="49">
                  <c:v>400.01875576913699</c:v>
                </c:pt>
                <c:pt idx="50">
                  <c:v>397.29700805051999</c:v>
                </c:pt>
                <c:pt idx="51">
                  <c:v>396.25169032011797</c:v>
                </c:pt>
                <c:pt idx="52">
                  <c:v>397.13440275505798</c:v>
                </c:pt>
                <c:pt idx="53">
                  <c:v>404.82034861662402</c:v>
                </c:pt>
                <c:pt idx="54">
                  <c:v>404.90174179128502</c:v>
                </c:pt>
                <c:pt idx="55">
                  <c:v>406.66146566328598</c:v>
                </c:pt>
                <c:pt idx="56">
                  <c:v>404.30204688201297</c:v>
                </c:pt>
                <c:pt idx="57">
                  <c:v>399.10470794564498</c:v>
                </c:pt>
                <c:pt idx="58">
                  <c:v>395.469680880851</c:v>
                </c:pt>
                <c:pt idx="59">
                  <c:v>394.30873370970397</c:v>
                </c:pt>
                <c:pt idx="60">
                  <c:v>394.574677258478</c:v>
                </c:pt>
                <c:pt idx="61">
                  <c:v>407.32889545902498</c:v>
                </c:pt>
                <c:pt idx="62">
                  <c:v>405.27417500555799</c:v>
                </c:pt>
                <c:pt idx="63">
                  <c:v>407.05973480358199</c:v>
                </c:pt>
                <c:pt idx="64">
                  <c:v>406.37695005824798</c:v>
                </c:pt>
                <c:pt idx="65">
                  <c:v>409.75699888837801</c:v>
                </c:pt>
                <c:pt idx="66">
                  <c:v>411.30826277637101</c:v>
                </c:pt>
                <c:pt idx="67">
                  <c:v>414.20823802491901</c:v>
                </c:pt>
                <c:pt idx="68">
                  <c:v>414.300917249473</c:v>
                </c:pt>
                <c:pt idx="69">
                  <c:v>409.81185640303801</c:v>
                </c:pt>
                <c:pt idx="70">
                  <c:v>406.90851126336901</c:v>
                </c:pt>
                <c:pt idx="71">
                  <c:v>406.10149960127899</c:v>
                </c:pt>
                <c:pt idx="72">
                  <c:v>404.49581444247298</c:v>
                </c:pt>
                <c:pt idx="73">
                  <c:v>414.54955859147998</c:v>
                </c:pt>
                <c:pt idx="74">
                  <c:v>413.49324242309098</c:v>
                </c:pt>
                <c:pt idx="75">
                  <c:v>413.12294691072901</c:v>
                </c:pt>
                <c:pt idx="76">
                  <c:v>415.42866005811698</c:v>
                </c:pt>
                <c:pt idx="77">
                  <c:v>421.07849245444299</c:v>
                </c:pt>
                <c:pt idx="78">
                  <c:v>420.059003727956</c:v>
                </c:pt>
                <c:pt idx="79">
                  <c:v>423.00543221621803</c:v>
                </c:pt>
                <c:pt idx="80">
                  <c:v>420.29070749226901</c:v>
                </c:pt>
                <c:pt idx="81">
                  <c:v>412.659582879786</c:v>
                </c:pt>
                <c:pt idx="82">
                  <c:v>409.37281678342998</c:v>
                </c:pt>
                <c:pt idx="83">
                  <c:v>410.18098041660801</c:v>
                </c:pt>
                <c:pt idx="84">
                  <c:v>409.45988810046202</c:v>
                </c:pt>
                <c:pt idx="85">
                  <c:v>419.63904996755599</c:v>
                </c:pt>
                <c:pt idx="86">
                  <c:v>418.61156376807298</c:v>
                </c:pt>
                <c:pt idx="87">
                  <c:v>416.04545006957301</c:v>
                </c:pt>
                <c:pt idx="88">
                  <c:v>417.89626987451902</c:v>
                </c:pt>
                <c:pt idx="89">
                  <c:v>424.26564731670499</c:v>
                </c:pt>
                <c:pt idx="90">
                  <c:v>424.50993829170301</c:v>
                </c:pt>
                <c:pt idx="91">
                  <c:v>428.39014556736998</c:v>
                </c:pt>
                <c:pt idx="92">
                  <c:v>426.12707067813398</c:v>
                </c:pt>
                <c:pt idx="93">
                  <c:v>418.35658639574399</c:v>
                </c:pt>
                <c:pt idx="94">
                  <c:v>415.01653458369498</c:v>
                </c:pt>
                <c:pt idx="95">
                  <c:v>415.71549405888101</c:v>
                </c:pt>
                <c:pt idx="96">
                  <c:v>415.04968069672202</c:v>
                </c:pt>
                <c:pt idx="97">
                  <c:v>425.76471132216102</c:v>
                </c:pt>
                <c:pt idx="98">
                  <c:v>424.48318846079502</c:v>
                </c:pt>
                <c:pt idx="99">
                  <c:v>424.87017860492699</c:v>
                </c:pt>
                <c:pt idx="100">
                  <c:v>422.95498440763998</c:v>
                </c:pt>
                <c:pt idx="101">
                  <c:v>428.61698579135498</c:v>
                </c:pt>
                <c:pt idx="102">
                  <c:v>427.02462809198499</c:v>
                </c:pt>
                <c:pt idx="103">
                  <c:v>428.02373681462598</c:v>
                </c:pt>
                <c:pt idx="104">
                  <c:v>425.14541846465102</c:v>
                </c:pt>
                <c:pt idx="105">
                  <c:v>419.41893363799602</c:v>
                </c:pt>
                <c:pt idx="106">
                  <c:v>416.070853070998</c:v>
                </c:pt>
                <c:pt idx="107">
                  <c:v>415.33026330471398</c:v>
                </c:pt>
                <c:pt idx="108">
                  <c:v>413.27017858058201</c:v>
                </c:pt>
                <c:pt idx="109">
                  <c:v>421.94329487039403</c:v>
                </c:pt>
                <c:pt idx="110">
                  <c:v>422.304617877407</c:v>
                </c:pt>
                <c:pt idx="111">
                  <c:v>417.725512069925</c:v>
                </c:pt>
                <c:pt idx="112">
                  <c:v>417.30998924393901</c:v>
                </c:pt>
                <c:pt idx="113">
                  <c:v>422.98186528511297</c:v>
                </c:pt>
                <c:pt idx="114">
                  <c:v>421.47275995081202</c:v>
                </c:pt>
                <c:pt idx="115">
                  <c:v>421.93303428812402</c:v>
                </c:pt>
                <c:pt idx="116">
                  <c:v>420.762153339002</c:v>
                </c:pt>
                <c:pt idx="117">
                  <c:v>418.10078744918098</c:v>
                </c:pt>
                <c:pt idx="118">
                  <c:v>414.22215837460999</c:v>
                </c:pt>
                <c:pt idx="119">
                  <c:v>415.15551659642199</c:v>
                </c:pt>
                <c:pt idx="120">
                  <c:v>412.87212763381302</c:v>
                </c:pt>
                <c:pt idx="121">
                  <c:v>422.33863039606598</c:v>
                </c:pt>
                <c:pt idx="122">
                  <c:v>420.138647029499</c:v>
                </c:pt>
                <c:pt idx="123">
                  <c:v>413.35171340553399</c:v>
                </c:pt>
                <c:pt idx="124">
                  <c:v>414.51528534209899</c:v>
                </c:pt>
                <c:pt idx="125">
                  <c:v>424.70860292326103</c:v>
                </c:pt>
                <c:pt idx="126">
                  <c:v>423.39521663725202</c:v>
                </c:pt>
                <c:pt idx="127">
                  <c:v>438.565253622922</c:v>
                </c:pt>
                <c:pt idx="128">
                  <c:v>447.03938704301498</c:v>
                </c:pt>
                <c:pt idx="129">
                  <c:v>439.66204115036697</c:v>
                </c:pt>
                <c:pt idx="130">
                  <c:v>431.394096744416</c:v>
                </c:pt>
                <c:pt idx="131">
                  <c:v>428.275030855446</c:v>
                </c:pt>
                <c:pt idx="132">
                  <c:v>425.99253464787699</c:v>
                </c:pt>
                <c:pt idx="133">
                  <c:v>437.73601915543799</c:v>
                </c:pt>
                <c:pt idx="134">
                  <c:v>434.70731930670797</c:v>
                </c:pt>
                <c:pt idx="135">
                  <c:v>441.655730291005</c:v>
                </c:pt>
                <c:pt idx="136">
                  <c:v>442.41976074237499</c:v>
                </c:pt>
                <c:pt idx="137">
                  <c:v>438.89098719377898</c:v>
                </c:pt>
                <c:pt idx="138">
                  <c:v>439.57902921649298</c:v>
                </c:pt>
                <c:pt idx="139">
                  <c:v>444.568191748017</c:v>
                </c:pt>
                <c:pt idx="140">
                  <c:v>442.49143118681798</c:v>
                </c:pt>
                <c:pt idx="141">
                  <c:v>448.739083513764</c:v>
                </c:pt>
                <c:pt idx="142">
                  <c:v>443.61268424265802</c:v>
                </c:pt>
                <c:pt idx="143">
                  <c:v>440.396417503804</c:v>
                </c:pt>
                <c:pt idx="144">
                  <c:v>437.97848507229099</c:v>
                </c:pt>
                <c:pt idx="145">
                  <c:v>441.830728030854</c:v>
                </c:pt>
                <c:pt idx="146">
                  <c:v>439.773392156753</c:v>
                </c:pt>
                <c:pt idx="147">
                  <c:v>443.06726361516502</c:v>
                </c:pt>
                <c:pt idx="148">
                  <c:v>444.96977248993301</c:v>
                </c:pt>
                <c:pt idx="149">
                  <c:v>442.695005345445</c:v>
                </c:pt>
                <c:pt idx="150">
                  <c:v>440.38514864982301</c:v>
                </c:pt>
                <c:pt idx="151">
                  <c:v>444.19379300071603</c:v>
                </c:pt>
                <c:pt idx="152">
                  <c:v>448.43159203191499</c:v>
                </c:pt>
                <c:pt idx="153">
                  <c:v>438.38454360788</c:v>
                </c:pt>
                <c:pt idx="154">
                  <c:v>439.71474076629198</c:v>
                </c:pt>
                <c:pt idx="155">
                  <c:v>437.86551223132699</c:v>
                </c:pt>
                <c:pt idx="156">
                  <c:v>431.61944350063999</c:v>
                </c:pt>
                <c:pt idx="157">
                  <c:v>444.88333547392801</c:v>
                </c:pt>
                <c:pt idx="158">
                  <c:v>442.546402682848</c:v>
                </c:pt>
                <c:pt idx="159">
                  <c:v>441.48600016108298</c:v>
                </c:pt>
                <c:pt idx="160">
                  <c:v>441.22590462153801</c:v>
                </c:pt>
                <c:pt idx="161">
                  <c:v>438.32974853927198</c:v>
                </c:pt>
                <c:pt idx="162">
                  <c:v>440.12155049303698</c:v>
                </c:pt>
                <c:pt idx="163">
                  <c:v>440.92819017826503</c:v>
                </c:pt>
                <c:pt idx="164">
                  <c:v>440.41459711576101</c:v>
                </c:pt>
                <c:pt idx="165">
                  <c:v>442.37321486085898</c:v>
                </c:pt>
                <c:pt idx="166">
                  <c:v>433.59053092545997</c:v>
                </c:pt>
                <c:pt idx="167">
                  <c:v>432.914752176109</c:v>
                </c:pt>
                <c:pt idx="168">
                  <c:v>432.05450987962899</c:v>
                </c:pt>
                <c:pt idx="169">
                  <c:v>441.25656053457499</c:v>
                </c:pt>
                <c:pt idx="170">
                  <c:v>439.71741029440199</c:v>
                </c:pt>
                <c:pt idx="171">
                  <c:v>440.842635250603</c:v>
                </c:pt>
                <c:pt idx="172">
                  <c:v>442.90776504665899</c:v>
                </c:pt>
                <c:pt idx="173">
                  <c:v>439.68221064734303</c:v>
                </c:pt>
                <c:pt idx="174">
                  <c:v>440.60415886246898</c:v>
                </c:pt>
                <c:pt idx="175">
                  <c:v>440.99812924878597</c:v>
                </c:pt>
                <c:pt idx="176">
                  <c:v>440.41390426998402</c:v>
                </c:pt>
                <c:pt idx="177">
                  <c:v>442.13646662323498</c:v>
                </c:pt>
                <c:pt idx="178">
                  <c:v>434.06777825404799</c:v>
                </c:pt>
                <c:pt idx="179">
                  <c:v>432.29639741657098</c:v>
                </c:pt>
                <c:pt idx="180">
                  <c:v>430.15871665015902</c:v>
                </c:pt>
                <c:pt idx="181">
                  <c:v>443.38305020386002</c:v>
                </c:pt>
                <c:pt idx="182">
                  <c:v>443.27880146692399</c:v>
                </c:pt>
                <c:pt idx="183">
                  <c:v>443.53206392622599</c:v>
                </c:pt>
                <c:pt idx="184">
                  <c:v>444.345570095781</c:v>
                </c:pt>
                <c:pt idx="185">
                  <c:v>443.06280837031198</c:v>
                </c:pt>
                <c:pt idx="186">
                  <c:v>443.27934433109198</c:v>
                </c:pt>
                <c:pt idx="187">
                  <c:v>449.78125581105701</c:v>
                </c:pt>
                <c:pt idx="188">
                  <c:v>453.811754458206</c:v>
                </c:pt>
                <c:pt idx="189">
                  <c:v>443.282634899215</c:v>
                </c:pt>
                <c:pt idx="190">
                  <c:v>440.06760955777497</c:v>
                </c:pt>
                <c:pt idx="191">
                  <c:v>440.21104871757399</c:v>
                </c:pt>
                <c:pt idx="192">
                  <c:v>434.04245419140801</c:v>
                </c:pt>
                <c:pt idx="193">
                  <c:v>445.20313541931</c:v>
                </c:pt>
                <c:pt idx="194">
                  <c:v>444.37743842389898</c:v>
                </c:pt>
                <c:pt idx="195">
                  <c:v>448.09265833274799</c:v>
                </c:pt>
                <c:pt idx="196">
                  <c:v>447.367836306865</c:v>
                </c:pt>
                <c:pt idx="197">
                  <c:v>449.31416136077399</c:v>
                </c:pt>
                <c:pt idx="198">
                  <c:v>450.12684091209297</c:v>
                </c:pt>
                <c:pt idx="199">
                  <c:v>450.69062456255199</c:v>
                </c:pt>
                <c:pt idx="200">
                  <c:v>452.59691836925703</c:v>
                </c:pt>
                <c:pt idx="201">
                  <c:v>447.13659866192199</c:v>
                </c:pt>
                <c:pt idx="202">
                  <c:v>441.24794647776099</c:v>
                </c:pt>
                <c:pt idx="203">
                  <c:v>442.18252318791701</c:v>
                </c:pt>
                <c:pt idx="204">
                  <c:v>440.99094138898897</c:v>
                </c:pt>
                <c:pt idx="205">
                  <c:v>445.988069828113</c:v>
                </c:pt>
                <c:pt idx="206">
                  <c:v>444.35285260620202</c:v>
                </c:pt>
                <c:pt idx="207">
                  <c:v>442.26612893416097</c:v>
                </c:pt>
                <c:pt idx="208">
                  <c:v>443.38789993417703</c:v>
                </c:pt>
                <c:pt idx="209">
                  <c:v>445.00296221568902</c:v>
                </c:pt>
                <c:pt idx="210">
                  <c:v>442.33254199650702</c:v>
                </c:pt>
                <c:pt idx="211">
                  <c:v>445.16389725899501</c:v>
                </c:pt>
                <c:pt idx="212">
                  <c:v>441.62156835365198</c:v>
                </c:pt>
                <c:pt idx="213">
                  <c:v>442.04735206106699</c:v>
                </c:pt>
                <c:pt idx="214">
                  <c:v>437.371233445379</c:v>
                </c:pt>
                <c:pt idx="215">
                  <c:v>436.69226368214999</c:v>
                </c:pt>
                <c:pt idx="216">
                  <c:v>436.65912300771402</c:v>
                </c:pt>
                <c:pt idx="217">
                  <c:v>444.901650829419</c:v>
                </c:pt>
                <c:pt idx="218">
                  <c:v>444.22275914060401</c:v>
                </c:pt>
                <c:pt idx="219">
                  <c:v>448.04153777365099</c:v>
                </c:pt>
                <c:pt idx="220">
                  <c:v>450.08353640294303</c:v>
                </c:pt>
                <c:pt idx="221">
                  <c:v>448.94726444543898</c:v>
                </c:pt>
                <c:pt idx="222">
                  <c:v>446.90978291978001</c:v>
                </c:pt>
                <c:pt idx="223">
                  <c:v>450.60431695921699</c:v>
                </c:pt>
                <c:pt idx="224">
                  <c:v>446.483332205549</c:v>
                </c:pt>
                <c:pt idx="225">
                  <c:v>439.40067927108402</c:v>
                </c:pt>
                <c:pt idx="226">
                  <c:v>435.743287164827</c:v>
                </c:pt>
                <c:pt idx="227">
                  <c:v>434.777700849437</c:v>
                </c:pt>
                <c:pt idx="228">
                  <c:v>432.81082974179799</c:v>
                </c:pt>
                <c:pt idx="229">
                  <c:v>450.50547784846998</c:v>
                </c:pt>
                <c:pt idx="230">
                  <c:v>452.33826599016299</c:v>
                </c:pt>
                <c:pt idx="231">
                  <c:v>454.535223916657</c:v>
                </c:pt>
                <c:pt idx="232">
                  <c:v>455.01286928552798</c:v>
                </c:pt>
                <c:pt idx="233">
                  <c:v>456.50042321738198</c:v>
                </c:pt>
                <c:pt idx="234">
                  <c:v>456.53184028887</c:v>
                </c:pt>
                <c:pt idx="235">
                  <c:v>458.277463327129</c:v>
                </c:pt>
                <c:pt idx="236">
                  <c:v>458.42690382945898</c:v>
                </c:pt>
                <c:pt idx="237">
                  <c:v>449.45944709549599</c:v>
                </c:pt>
                <c:pt idx="238">
                  <c:v>445.57264623982098</c:v>
                </c:pt>
                <c:pt idx="239">
                  <c:v>447.94112790234101</c:v>
                </c:pt>
                <c:pt idx="240">
                  <c:v>448.20539269734002</c:v>
                </c:pt>
                <c:pt idx="241">
                  <c:v>466.25601426061797</c:v>
                </c:pt>
                <c:pt idx="242">
                  <c:v>465.16861463761501</c:v>
                </c:pt>
                <c:pt idx="243">
                  <c:v>473.885082648496</c:v>
                </c:pt>
                <c:pt idx="244">
                  <c:v>482.37930556474902</c:v>
                </c:pt>
                <c:pt idx="245">
                  <c:v>477.45880296151199</c:v>
                </c:pt>
                <c:pt idx="246">
                  <c:v>475.65368239603498</c:v>
                </c:pt>
                <c:pt idx="247">
                  <c:v>475.59683807378701</c:v>
                </c:pt>
                <c:pt idx="248">
                  <c:v>472.29187276924398</c:v>
                </c:pt>
                <c:pt idx="249">
                  <c:v>465.41887267143898</c:v>
                </c:pt>
                <c:pt idx="250">
                  <c:v>460.98996377810897</c:v>
                </c:pt>
                <c:pt idx="251">
                  <c:v>467.17547346953802</c:v>
                </c:pt>
                <c:pt idx="252">
                  <c:v>467.93858773142</c:v>
                </c:pt>
                <c:pt idx="253">
                  <c:v>484.08958978314098</c:v>
                </c:pt>
                <c:pt idx="254">
                  <c:v>481.660725472693</c:v>
                </c:pt>
                <c:pt idx="255">
                  <c:v>483.58817999713801</c:v>
                </c:pt>
                <c:pt idx="256">
                  <c:v>481.81605250022301</c:v>
                </c:pt>
                <c:pt idx="257">
                  <c:v>478.74503989539102</c:v>
                </c:pt>
                <c:pt idx="258">
                  <c:v>475.29905183245103</c:v>
                </c:pt>
                <c:pt idx="259">
                  <c:v>477.581450713393</c:v>
                </c:pt>
                <c:pt idx="260">
                  <c:v>476.44616616475997</c:v>
                </c:pt>
                <c:pt idx="261">
                  <c:v>472.53077032486601</c:v>
                </c:pt>
                <c:pt idx="262">
                  <c:v>468.42759001739302</c:v>
                </c:pt>
                <c:pt idx="263">
                  <c:v>467.99056175353297</c:v>
                </c:pt>
                <c:pt idx="264">
                  <c:v>469.35197590957102</c:v>
                </c:pt>
                <c:pt idx="265">
                  <c:v>493.19927263944697</c:v>
                </c:pt>
                <c:pt idx="266">
                  <c:v>492.84159369983399</c:v>
                </c:pt>
                <c:pt idx="267">
                  <c:v>492.08006632878102</c:v>
                </c:pt>
                <c:pt idx="268">
                  <c:v>491.461911115894</c:v>
                </c:pt>
                <c:pt idx="269">
                  <c:v>495.86840516600301</c:v>
                </c:pt>
                <c:pt idx="270">
                  <c:v>491.64236439317</c:v>
                </c:pt>
                <c:pt idx="271">
                  <c:v>494.42744827081401</c:v>
                </c:pt>
                <c:pt idx="272">
                  <c:v>489.96566545237198</c:v>
                </c:pt>
                <c:pt idx="273">
                  <c:v>488.29482632394399</c:v>
                </c:pt>
                <c:pt idx="274">
                  <c:v>484.46079081388302</c:v>
                </c:pt>
                <c:pt idx="275">
                  <c:v>485.97758883147998</c:v>
                </c:pt>
                <c:pt idx="276">
                  <c:v>487.06247197140999</c:v>
                </c:pt>
                <c:pt idx="277">
                  <c:v>511.17982086762601</c:v>
                </c:pt>
                <c:pt idx="278">
                  <c:v>511.47311302188302</c:v>
                </c:pt>
                <c:pt idx="279">
                  <c:v>513.875914135946</c:v>
                </c:pt>
                <c:pt idx="280">
                  <c:v>515.33000000000004</c:v>
                </c:pt>
              </c:numCache>
            </c:numRef>
          </c:val>
          <c:smooth val="0"/>
          <c:extLst>
            <c:ext xmlns:c16="http://schemas.microsoft.com/office/drawing/2014/chart" uri="{C3380CC4-5D6E-409C-BE32-E72D297353CC}">
              <c16:uniqueId val="{00000001-A908-4A93-9990-469D17CA8FD4}"/>
            </c:ext>
          </c:extLst>
        </c:ser>
        <c:ser>
          <c:idx val="1"/>
          <c:order val="1"/>
          <c:tx>
            <c:v>Nacional</c:v>
          </c:tx>
          <c:spPr>
            <a:ln w="19050">
              <a:solidFill>
                <a:sysClr val="window" lastClr="FFFFFF">
                  <a:lumMod val="50000"/>
                </a:sysClr>
              </a:solidFill>
            </a:ln>
          </c:spPr>
          <c:marker>
            <c:symbol val="none"/>
          </c:marker>
          <c:dLbls>
            <c:dLbl>
              <c:idx val="280"/>
              <c:layout>
                <c:manualLayout>
                  <c:x val="-5.3484234593305459E-2"/>
                  <c:y val="0"/>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A908-4A93-9990-469D17CA8FD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'F96-97'!$A$7:$A$287</c:f>
              <c:numCache>
                <c:formatCode>mm/dd/yyyy</c:formatCode>
                <c:ptCount val="281"/>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numCache>
            </c:numRef>
          </c:cat>
          <c:val>
            <c:numRef>
              <c:f>'F96-97'!$G$7:$G$287</c:f>
              <c:numCache>
                <c:formatCode>#,###.00</c:formatCode>
                <c:ptCount val="281"/>
                <c:pt idx="0">
                  <c:v>354.14862482687403</c:v>
                </c:pt>
                <c:pt idx="1">
                  <c:v>372.65435952621601</c:v>
                </c:pt>
                <c:pt idx="2">
                  <c:v>366.092995863959</c:v>
                </c:pt>
                <c:pt idx="3">
                  <c:v>368.974749201826</c:v>
                </c:pt>
                <c:pt idx="4">
                  <c:v>371.115654648945</c:v>
                </c:pt>
                <c:pt idx="5">
                  <c:v>375.75949293533802</c:v>
                </c:pt>
                <c:pt idx="6">
                  <c:v>376.763970277314</c:v>
                </c:pt>
                <c:pt idx="7">
                  <c:v>372.62025914286397</c:v>
                </c:pt>
                <c:pt idx="8">
                  <c:v>370.858677328574</c:v>
                </c:pt>
                <c:pt idx="9">
                  <c:v>370.51493571413903</c:v>
                </c:pt>
                <c:pt idx="10">
                  <c:v>371.61097110103901</c:v>
                </c:pt>
                <c:pt idx="11">
                  <c:v>369.69610584289001</c:v>
                </c:pt>
                <c:pt idx="12">
                  <c:v>373.62847325986797</c:v>
                </c:pt>
                <c:pt idx="13">
                  <c:v>391.91620958754203</c:v>
                </c:pt>
                <c:pt idx="14">
                  <c:v>386.14676003228601</c:v>
                </c:pt>
                <c:pt idx="15">
                  <c:v>389.20741102914002</c:v>
                </c:pt>
                <c:pt idx="16">
                  <c:v>392.48288952625899</c:v>
                </c:pt>
                <c:pt idx="17">
                  <c:v>391.94952157626301</c:v>
                </c:pt>
                <c:pt idx="18">
                  <c:v>397.89478082417099</c:v>
                </c:pt>
                <c:pt idx="19">
                  <c:v>394.10446674810999</c:v>
                </c:pt>
                <c:pt idx="20">
                  <c:v>393.23575060854603</c:v>
                </c:pt>
                <c:pt idx="21">
                  <c:v>391.66477571691502</c:v>
                </c:pt>
                <c:pt idx="22">
                  <c:v>391.41195024401298</c:v>
                </c:pt>
                <c:pt idx="23">
                  <c:v>390.223385729688</c:v>
                </c:pt>
                <c:pt idx="24">
                  <c:v>395.868366963021</c:v>
                </c:pt>
                <c:pt idx="25">
                  <c:v>410.98475680160499</c:v>
                </c:pt>
                <c:pt idx="26">
                  <c:v>409.684586242352</c:v>
                </c:pt>
                <c:pt idx="27">
                  <c:v>404.662204712951</c:v>
                </c:pt>
                <c:pt idx="28">
                  <c:v>400.89064624852602</c:v>
                </c:pt>
                <c:pt idx="29">
                  <c:v>407.23159448299498</c:v>
                </c:pt>
                <c:pt idx="30">
                  <c:v>405.35486206714501</c:v>
                </c:pt>
                <c:pt idx="31">
                  <c:v>405.82654855408498</c:v>
                </c:pt>
                <c:pt idx="32">
                  <c:v>403.84593430207298</c:v>
                </c:pt>
                <c:pt idx="33">
                  <c:v>400.47642653527998</c:v>
                </c:pt>
                <c:pt idx="34">
                  <c:v>397.28068948505501</c:v>
                </c:pt>
                <c:pt idx="35">
                  <c:v>397.720902574707</c:v>
                </c:pt>
                <c:pt idx="36">
                  <c:v>398.260516913667</c:v>
                </c:pt>
                <c:pt idx="37">
                  <c:v>413.803891580374</c:v>
                </c:pt>
                <c:pt idx="38">
                  <c:v>412.322806927437</c:v>
                </c:pt>
                <c:pt idx="39">
                  <c:v>409.04722982350597</c:v>
                </c:pt>
                <c:pt idx="40">
                  <c:v>408.87201665043398</c:v>
                </c:pt>
                <c:pt idx="41">
                  <c:v>417.05046261923502</c:v>
                </c:pt>
                <c:pt idx="42">
                  <c:v>416.825125691739</c:v>
                </c:pt>
                <c:pt idx="43">
                  <c:v>420.28271122204598</c:v>
                </c:pt>
                <c:pt idx="44">
                  <c:v>419.00202594313299</c:v>
                </c:pt>
                <c:pt idx="45">
                  <c:v>413.22735513151599</c:v>
                </c:pt>
                <c:pt idx="46">
                  <c:v>410.17003299696103</c:v>
                </c:pt>
                <c:pt idx="47">
                  <c:v>410.14264593674</c:v>
                </c:pt>
                <c:pt idx="48">
                  <c:v>411.02700057222501</c:v>
                </c:pt>
                <c:pt idx="49">
                  <c:v>424.73655933026998</c:v>
                </c:pt>
                <c:pt idx="50">
                  <c:v>421.63905668381301</c:v>
                </c:pt>
                <c:pt idx="51">
                  <c:v>416.97743901112398</c:v>
                </c:pt>
                <c:pt idx="52">
                  <c:v>416.75890717920799</c:v>
                </c:pt>
                <c:pt idx="53">
                  <c:v>425.795141443972</c:v>
                </c:pt>
                <c:pt idx="54">
                  <c:v>424.771983157823</c:v>
                </c:pt>
                <c:pt idx="55">
                  <c:v>427.07067575469802</c:v>
                </c:pt>
                <c:pt idx="56">
                  <c:v>423.79546363485798</c:v>
                </c:pt>
                <c:pt idx="57">
                  <c:v>417.07170069177999</c:v>
                </c:pt>
                <c:pt idx="58">
                  <c:v>413.09060843402301</c:v>
                </c:pt>
                <c:pt idx="59">
                  <c:v>411.714439813372</c:v>
                </c:pt>
                <c:pt idx="60">
                  <c:v>413.089284387551</c:v>
                </c:pt>
                <c:pt idx="61">
                  <c:v>429.62928842773198</c:v>
                </c:pt>
                <c:pt idx="62">
                  <c:v>427.03975248406499</c:v>
                </c:pt>
                <c:pt idx="63">
                  <c:v>424.73044340285799</c:v>
                </c:pt>
                <c:pt idx="64">
                  <c:v>422.96198760012498</c:v>
                </c:pt>
                <c:pt idx="65">
                  <c:v>430.00592028826202</c:v>
                </c:pt>
                <c:pt idx="66">
                  <c:v>430.02593382561503</c:v>
                </c:pt>
                <c:pt idx="67">
                  <c:v>432.50484646963599</c:v>
                </c:pt>
                <c:pt idx="68">
                  <c:v>430.46790992930102</c:v>
                </c:pt>
                <c:pt idx="69">
                  <c:v>425.48145154620198</c:v>
                </c:pt>
                <c:pt idx="70">
                  <c:v>422.56132978440399</c:v>
                </c:pt>
                <c:pt idx="71">
                  <c:v>423.378765828707</c:v>
                </c:pt>
                <c:pt idx="72">
                  <c:v>423.41461162065201</c:v>
                </c:pt>
                <c:pt idx="73">
                  <c:v>438.017825039434</c:v>
                </c:pt>
                <c:pt idx="74">
                  <c:v>436.39694442514701</c:v>
                </c:pt>
                <c:pt idx="75">
                  <c:v>432.74517799003098</c:v>
                </c:pt>
                <c:pt idx="76">
                  <c:v>432.76543005191098</c:v>
                </c:pt>
                <c:pt idx="77">
                  <c:v>439.97575625346502</c:v>
                </c:pt>
                <c:pt idx="78">
                  <c:v>438.34728688345899</c:v>
                </c:pt>
                <c:pt idx="79">
                  <c:v>441.51812067640202</c:v>
                </c:pt>
                <c:pt idx="80">
                  <c:v>438.205357376883</c:v>
                </c:pt>
                <c:pt idx="81">
                  <c:v>430.62390391612098</c:v>
                </c:pt>
                <c:pt idx="82">
                  <c:v>426.55508924513703</c:v>
                </c:pt>
                <c:pt idx="83">
                  <c:v>427.829594746211</c:v>
                </c:pt>
                <c:pt idx="84">
                  <c:v>428.11265127975599</c:v>
                </c:pt>
                <c:pt idx="85">
                  <c:v>443.247693184507</c:v>
                </c:pt>
                <c:pt idx="86">
                  <c:v>440.91530488886798</c:v>
                </c:pt>
                <c:pt idx="87">
                  <c:v>437.18621809171901</c:v>
                </c:pt>
                <c:pt idx="88">
                  <c:v>437.528572191362</c:v>
                </c:pt>
                <c:pt idx="89">
                  <c:v>444.66675760944798</c:v>
                </c:pt>
                <c:pt idx="90">
                  <c:v>443.62448859648401</c:v>
                </c:pt>
                <c:pt idx="91">
                  <c:v>445.15359074500901</c:v>
                </c:pt>
                <c:pt idx="92">
                  <c:v>442.277423934838</c:v>
                </c:pt>
                <c:pt idx="93">
                  <c:v>435.62451291715399</c:v>
                </c:pt>
                <c:pt idx="94">
                  <c:v>431.95802116228703</c:v>
                </c:pt>
                <c:pt idx="95">
                  <c:v>432.43922508775103</c:v>
                </c:pt>
                <c:pt idx="96">
                  <c:v>432.45441698610102</c:v>
                </c:pt>
                <c:pt idx="97">
                  <c:v>447.52828855711999</c:v>
                </c:pt>
                <c:pt idx="98">
                  <c:v>445.45765189062303</c:v>
                </c:pt>
                <c:pt idx="99">
                  <c:v>442.07730417994799</c:v>
                </c:pt>
                <c:pt idx="100">
                  <c:v>440.10364313425401</c:v>
                </c:pt>
                <c:pt idx="101">
                  <c:v>446.17259066450902</c:v>
                </c:pt>
                <c:pt idx="102">
                  <c:v>443.88900652025598</c:v>
                </c:pt>
                <c:pt idx="103">
                  <c:v>446.56405954162199</c:v>
                </c:pt>
                <c:pt idx="104">
                  <c:v>443.48367494410002</c:v>
                </c:pt>
                <c:pt idx="105">
                  <c:v>436.68342717043902</c:v>
                </c:pt>
                <c:pt idx="106">
                  <c:v>432.82234552325798</c:v>
                </c:pt>
                <c:pt idx="107">
                  <c:v>430.41995580992398</c:v>
                </c:pt>
                <c:pt idx="108">
                  <c:v>429.81210011677501</c:v>
                </c:pt>
                <c:pt idx="109">
                  <c:v>445.61765695391898</c:v>
                </c:pt>
                <c:pt idx="110">
                  <c:v>445.31829252528303</c:v>
                </c:pt>
                <c:pt idx="111">
                  <c:v>436.53718636144703</c:v>
                </c:pt>
                <c:pt idx="112">
                  <c:v>435.288668290175</c:v>
                </c:pt>
                <c:pt idx="113">
                  <c:v>442.20414907335902</c:v>
                </c:pt>
                <c:pt idx="114">
                  <c:v>440.62313011392098</c:v>
                </c:pt>
                <c:pt idx="115">
                  <c:v>441.90695121975199</c:v>
                </c:pt>
                <c:pt idx="116">
                  <c:v>439.56015110732602</c:v>
                </c:pt>
                <c:pt idx="117">
                  <c:v>433.94411121246702</c:v>
                </c:pt>
                <c:pt idx="118">
                  <c:v>429.29561354077401</c:v>
                </c:pt>
                <c:pt idx="119">
                  <c:v>428.19366622868398</c:v>
                </c:pt>
                <c:pt idx="120">
                  <c:v>427.35886895429798</c:v>
                </c:pt>
                <c:pt idx="121">
                  <c:v>441.12810823447398</c:v>
                </c:pt>
                <c:pt idx="122">
                  <c:v>437.48317499680297</c:v>
                </c:pt>
                <c:pt idx="123">
                  <c:v>428.49542502702502</c:v>
                </c:pt>
                <c:pt idx="124">
                  <c:v>429.58474532663598</c:v>
                </c:pt>
                <c:pt idx="125">
                  <c:v>439.62674608593801</c:v>
                </c:pt>
                <c:pt idx="126">
                  <c:v>438.45914677132703</c:v>
                </c:pt>
                <c:pt idx="127">
                  <c:v>443.08872234632798</c:v>
                </c:pt>
                <c:pt idx="128">
                  <c:v>441.58062347277701</c:v>
                </c:pt>
                <c:pt idx="129">
                  <c:v>434.03967509594202</c:v>
                </c:pt>
                <c:pt idx="130">
                  <c:v>430.42229299456</c:v>
                </c:pt>
                <c:pt idx="131">
                  <c:v>427.62083416080799</c:v>
                </c:pt>
                <c:pt idx="132">
                  <c:v>427.05464656922601</c:v>
                </c:pt>
                <c:pt idx="133">
                  <c:v>444.742659490091</c:v>
                </c:pt>
                <c:pt idx="134">
                  <c:v>440.68571260211598</c:v>
                </c:pt>
                <c:pt idx="135">
                  <c:v>437.502600102884</c:v>
                </c:pt>
                <c:pt idx="136">
                  <c:v>438.266300904773</c:v>
                </c:pt>
                <c:pt idx="137">
                  <c:v>445.26137937306498</c:v>
                </c:pt>
                <c:pt idx="138">
                  <c:v>443.88310177205801</c:v>
                </c:pt>
                <c:pt idx="139">
                  <c:v>446.60796321738201</c:v>
                </c:pt>
                <c:pt idx="140">
                  <c:v>444.39221131541501</c:v>
                </c:pt>
                <c:pt idx="141">
                  <c:v>439.30923104574998</c:v>
                </c:pt>
                <c:pt idx="142">
                  <c:v>434.86823406046801</c:v>
                </c:pt>
                <c:pt idx="143">
                  <c:v>432.34444311305799</c:v>
                </c:pt>
                <c:pt idx="144">
                  <c:v>429.90963531151198</c:v>
                </c:pt>
                <c:pt idx="145">
                  <c:v>444.07543654306301</c:v>
                </c:pt>
                <c:pt idx="146">
                  <c:v>442.42233395</c:v>
                </c:pt>
                <c:pt idx="147">
                  <c:v>438.67123625043803</c:v>
                </c:pt>
                <c:pt idx="148">
                  <c:v>440.59269813356798</c:v>
                </c:pt>
                <c:pt idx="149">
                  <c:v>446.70769457254403</c:v>
                </c:pt>
                <c:pt idx="150">
                  <c:v>443.086195022852</c:v>
                </c:pt>
                <c:pt idx="151">
                  <c:v>446.40768078054202</c:v>
                </c:pt>
                <c:pt idx="152">
                  <c:v>444.26051280092702</c:v>
                </c:pt>
                <c:pt idx="153">
                  <c:v>436.477821302471</c:v>
                </c:pt>
                <c:pt idx="154">
                  <c:v>433.460662734918</c:v>
                </c:pt>
                <c:pt idx="155">
                  <c:v>431.38216438428401</c:v>
                </c:pt>
                <c:pt idx="156">
                  <c:v>431.61944350063999</c:v>
                </c:pt>
                <c:pt idx="157">
                  <c:v>448.35849064830302</c:v>
                </c:pt>
                <c:pt idx="158">
                  <c:v>445.57819135462103</c:v>
                </c:pt>
                <c:pt idx="159">
                  <c:v>438.85250889467699</c:v>
                </c:pt>
                <c:pt idx="160">
                  <c:v>438.46883016249501</c:v>
                </c:pt>
                <c:pt idx="161">
                  <c:v>443.35934978470198</c:v>
                </c:pt>
                <c:pt idx="162">
                  <c:v>442.92096575077397</c:v>
                </c:pt>
                <c:pt idx="163">
                  <c:v>446.82778954019699</c:v>
                </c:pt>
                <c:pt idx="164">
                  <c:v>445.011073462377</c:v>
                </c:pt>
                <c:pt idx="165">
                  <c:v>438.63793140027798</c:v>
                </c:pt>
                <c:pt idx="166">
                  <c:v>434.788251853936</c:v>
                </c:pt>
                <c:pt idx="167">
                  <c:v>432.22125020580103</c:v>
                </c:pt>
                <c:pt idx="168">
                  <c:v>431.59481221696802</c:v>
                </c:pt>
                <c:pt idx="169">
                  <c:v>446.359548224381</c:v>
                </c:pt>
                <c:pt idx="170">
                  <c:v>445.18623083861303</c:v>
                </c:pt>
                <c:pt idx="171">
                  <c:v>440.60091207842999</c:v>
                </c:pt>
                <c:pt idx="172">
                  <c:v>442.49909476929298</c:v>
                </c:pt>
                <c:pt idx="173">
                  <c:v>447.38074914707403</c:v>
                </c:pt>
                <c:pt idx="174">
                  <c:v>445.89437978113898</c:v>
                </c:pt>
                <c:pt idx="175">
                  <c:v>450.05300462739001</c:v>
                </c:pt>
                <c:pt idx="176">
                  <c:v>447.11673909334098</c:v>
                </c:pt>
                <c:pt idx="177">
                  <c:v>440.02198567509998</c:v>
                </c:pt>
                <c:pt idx="178">
                  <c:v>435.39511143613402</c:v>
                </c:pt>
                <c:pt idx="179">
                  <c:v>435.00379785213602</c:v>
                </c:pt>
                <c:pt idx="180">
                  <c:v>433.86875828873298</c:v>
                </c:pt>
                <c:pt idx="181">
                  <c:v>451.84135293299698</c:v>
                </c:pt>
                <c:pt idx="182">
                  <c:v>450.26501304317998</c:v>
                </c:pt>
                <c:pt idx="183">
                  <c:v>444.98223316327699</c:v>
                </c:pt>
                <c:pt idx="184">
                  <c:v>446.50444102399598</c:v>
                </c:pt>
                <c:pt idx="185">
                  <c:v>453.822778631554</c:v>
                </c:pt>
                <c:pt idx="186">
                  <c:v>451.32476938859298</c:v>
                </c:pt>
                <c:pt idx="187">
                  <c:v>456.726093808467</c:v>
                </c:pt>
                <c:pt idx="188">
                  <c:v>454.95700218849402</c:v>
                </c:pt>
                <c:pt idx="189">
                  <c:v>446.55927528389799</c:v>
                </c:pt>
                <c:pt idx="190">
                  <c:v>442.78901711051498</c:v>
                </c:pt>
                <c:pt idx="191">
                  <c:v>442.83083565181101</c:v>
                </c:pt>
                <c:pt idx="192">
                  <c:v>442.10056551299601</c:v>
                </c:pt>
                <c:pt idx="193">
                  <c:v>456.99307717078602</c:v>
                </c:pt>
                <c:pt idx="194">
                  <c:v>454.22866284713098</c:v>
                </c:pt>
                <c:pt idx="195">
                  <c:v>450.50544299018202</c:v>
                </c:pt>
                <c:pt idx="196">
                  <c:v>450.80516121125902</c:v>
                </c:pt>
                <c:pt idx="197">
                  <c:v>459.77303031919098</c:v>
                </c:pt>
                <c:pt idx="198">
                  <c:v>458.13120353342703</c:v>
                </c:pt>
                <c:pt idx="199">
                  <c:v>461.19680150582798</c:v>
                </c:pt>
                <c:pt idx="200">
                  <c:v>458.58561630384702</c:v>
                </c:pt>
                <c:pt idx="201">
                  <c:v>449.72210655569398</c:v>
                </c:pt>
                <c:pt idx="202">
                  <c:v>445.17341382458198</c:v>
                </c:pt>
                <c:pt idx="203">
                  <c:v>444.69046588914102</c:v>
                </c:pt>
                <c:pt idx="204">
                  <c:v>444.407854122711</c:v>
                </c:pt>
                <c:pt idx="205">
                  <c:v>454.10641855630399</c:v>
                </c:pt>
                <c:pt idx="206">
                  <c:v>451.89280742336098</c:v>
                </c:pt>
                <c:pt idx="207">
                  <c:v>446.83297797971898</c:v>
                </c:pt>
                <c:pt idx="208">
                  <c:v>446.78514535935699</c:v>
                </c:pt>
                <c:pt idx="209">
                  <c:v>454.75971890119399</c:v>
                </c:pt>
                <c:pt idx="210">
                  <c:v>451.75393857918499</c:v>
                </c:pt>
                <c:pt idx="211">
                  <c:v>454.30741127190697</c:v>
                </c:pt>
                <c:pt idx="212">
                  <c:v>450.55932318849398</c:v>
                </c:pt>
                <c:pt idx="213">
                  <c:v>444.01099767792198</c:v>
                </c:pt>
                <c:pt idx="214">
                  <c:v>439.77393446679503</c:v>
                </c:pt>
                <c:pt idx="215">
                  <c:v>437.54630740399801</c:v>
                </c:pt>
                <c:pt idx="216">
                  <c:v>439.21925427033699</c:v>
                </c:pt>
                <c:pt idx="217">
                  <c:v>452.29459047435603</c:v>
                </c:pt>
                <c:pt idx="218">
                  <c:v>452.22187525799598</c:v>
                </c:pt>
                <c:pt idx="219">
                  <c:v>450.67350925710201</c:v>
                </c:pt>
                <c:pt idx="220">
                  <c:v>452.284307283045</c:v>
                </c:pt>
                <c:pt idx="221">
                  <c:v>458.80198301339999</c:v>
                </c:pt>
                <c:pt idx="222">
                  <c:v>456.54574633080802</c:v>
                </c:pt>
                <c:pt idx="223">
                  <c:v>459.22531081983601</c:v>
                </c:pt>
                <c:pt idx="224">
                  <c:v>454.92658569836402</c:v>
                </c:pt>
                <c:pt idx="225">
                  <c:v>447.477663822745</c:v>
                </c:pt>
                <c:pt idx="226">
                  <c:v>443.67739609621498</c:v>
                </c:pt>
                <c:pt idx="227">
                  <c:v>442.54450113877402</c:v>
                </c:pt>
                <c:pt idx="228">
                  <c:v>441.52037516987002</c:v>
                </c:pt>
                <c:pt idx="229">
                  <c:v>463.45282625984402</c:v>
                </c:pt>
                <c:pt idx="230">
                  <c:v>465.23944547385997</c:v>
                </c:pt>
                <c:pt idx="231">
                  <c:v>462.49929732498401</c:v>
                </c:pt>
                <c:pt idx="232">
                  <c:v>463.33226859587899</c:v>
                </c:pt>
                <c:pt idx="233">
                  <c:v>469.38235709511503</c:v>
                </c:pt>
                <c:pt idx="234">
                  <c:v>468.01379190505202</c:v>
                </c:pt>
                <c:pt idx="235">
                  <c:v>471.32583023908501</c:v>
                </c:pt>
                <c:pt idx="236">
                  <c:v>470.10302122118298</c:v>
                </c:pt>
                <c:pt idx="237">
                  <c:v>462.43875411287098</c:v>
                </c:pt>
                <c:pt idx="238">
                  <c:v>458.43314412026501</c:v>
                </c:pt>
                <c:pt idx="239">
                  <c:v>457.88400261993797</c:v>
                </c:pt>
                <c:pt idx="240">
                  <c:v>458.19001633092302</c:v>
                </c:pt>
                <c:pt idx="241">
                  <c:v>477.74811258184798</c:v>
                </c:pt>
                <c:pt idx="242">
                  <c:v>477.50185762800697</c:v>
                </c:pt>
                <c:pt idx="243">
                  <c:v>479.72424268518699</c:v>
                </c:pt>
                <c:pt idx="244">
                  <c:v>489.90472374828602</c:v>
                </c:pt>
                <c:pt idx="245">
                  <c:v>493.34668958761102</c:v>
                </c:pt>
                <c:pt idx="246">
                  <c:v>489.771531997414</c:v>
                </c:pt>
                <c:pt idx="247">
                  <c:v>484.091132124642</c:v>
                </c:pt>
                <c:pt idx="248">
                  <c:v>480.91945812899201</c:v>
                </c:pt>
                <c:pt idx="249">
                  <c:v>478.26538339160498</c:v>
                </c:pt>
                <c:pt idx="250">
                  <c:v>474.20696048688097</c:v>
                </c:pt>
                <c:pt idx="251">
                  <c:v>478.28353788491199</c:v>
                </c:pt>
                <c:pt idx="252">
                  <c:v>479.29814525354402</c:v>
                </c:pt>
                <c:pt idx="253">
                  <c:v>499.39391625079401</c:v>
                </c:pt>
                <c:pt idx="254">
                  <c:v>497.35497633152102</c:v>
                </c:pt>
                <c:pt idx="255">
                  <c:v>490.67073570968699</c:v>
                </c:pt>
                <c:pt idx="256">
                  <c:v>489.31028237810898</c:v>
                </c:pt>
                <c:pt idx="257">
                  <c:v>494.55933774539898</c:v>
                </c:pt>
                <c:pt idx="258">
                  <c:v>490.62065432055101</c:v>
                </c:pt>
                <c:pt idx="259">
                  <c:v>491.62796396967002</c:v>
                </c:pt>
                <c:pt idx="260">
                  <c:v>489.37273803984198</c:v>
                </c:pt>
                <c:pt idx="261">
                  <c:v>483.92204710255601</c:v>
                </c:pt>
                <c:pt idx="262">
                  <c:v>479.81309853670302</c:v>
                </c:pt>
                <c:pt idx="263">
                  <c:v>478.48943482427001</c:v>
                </c:pt>
                <c:pt idx="264">
                  <c:v>479.88949841443002</c:v>
                </c:pt>
                <c:pt idx="265">
                  <c:v>507.732328689344</c:v>
                </c:pt>
                <c:pt idx="266">
                  <c:v>507.52478202402102</c:v>
                </c:pt>
                <c:pt idx="267">
                  <c:v>504.74982206909198</c:v>
                </c:pt>
                <c:pt idx="268">
                  <c:v>503.574735491561</c:v>
                </c:pt>
                <c:pt idx="269">
                  <c:v>509.59332476739797</c:v>
                </c:pt>
                <c:pt idx="270">
                  <c:v>504.90526490446098</c:v>
                </c:pt>
                <c:pt idx="271">
                  <c:v>506.75759621954001</c:v>
                </c:pt>
                <c:pt idx="272">
                  <c:v>502.17955477653999</c:v>
                </c:pt>
                <c:pt idx="273">
                  <c:v>495.28121272206198</c:v>
                </c:pt>
                <c:pt idx="274">
                  <c:v>491.74599252849703</c:v>
                </c:pt>
                <c:pt idx="275">
                  <c:v>492.69133733342898</c:v>
                </c:pt>
                <c:pt idx="276">
                  <c:v>493.90292343332402</c:v>
                </c:pt>
                <c:pt idx="277">
                  <c:v>523.35724940315401</c:v>
                </c:pt>
                <c:pt idx="278">
                  <c:v>524.50529676834901</c:v>
                </c:pt>
                <c:pt idx="279">
                  <c:v>525.21361767752705</c:v>
                </c:pt>
                <c:pt idx="280">
                  <c:v>527.20000000000005</c:v>
                </c:pt>
              </c:numCache>
            </c:numRef>
          </c:val>
          <c:smooth val="0"/>
          <c:extLst>
            <c:ext xmlns:c16="http://schemas.microsoft.com/office/drawing/2014/chart" uri="{C3380CC4-5D6E-409C-BE32-E72D297353CC}">
              <c16:uniqueId val="{00000003-A908-4A93-9990-469D17CA8FD4}"/>
            </c:ext>
          </c:extLst>
        </c:ser>
        <c:dLbls>
          <c:showLegendKey val="0"/>
          <c:showVal val="0"/>
          <c:showCatName val="0"/>
          <c:showSerName val="0"/>
          <c:showPercent val="0"/>
          <c:showBubbleSize val="0"/>
        </c:dLbls>
        <c:smooth val="0"/>
        <c:axId val="183674368"/>
        <c:axId val="183675904"/>
      </c:lineChart>
      <c:dateAx>
        <c:axId val="183674368"/>
        <c:scaling>
          <c:orientation val="minMax"/>
          <c:max val="45017"/>
          <c:min val="36951"/>
        </c:scaling>
        <c:delete val="0"/>
        <c:axPos val="b"/>
        <c:numFmt formatCode="mmm\ yyyy" sourceLinked="0"/>
        <c:majorTickMark val="none"/>
        <c:minorTickMark val="none"/>
        <c:tickLblPos val="nextTo"/>
        <c:txPr>
          <a:bodyPr rot="-5400000" vert="horz"/>
          <a:lstStyle/>
          <a:p>
            <a:pPr>
              <a:defRPr sz="850"/>
            </a:pPr>
            <a:endParaRPr lang="es-MX"/>
          </a:p>
        </c:txPr>
        <c:crossAx val="183675904"/>
        <c:crosses val="autoZero"/>
        <c:auto val="1"/>
        <c:lblOffset val="100"/>
        <c:baseTimeUnit val="months"/>
        <c:majorUnit val="6"/>
        <c:majorTimeUnit val="months"/>
        <c:minorUnit val="1"/>
        <c:minorTimeUnit val="months"/>
      </c:dateAx>
      <c:valAx>
        <c:axId val="183675904"/>
        <c:scaling>
          <c:orientation val="minMax"/>
          <c:max val="530"/>
          <c:min val="280"/>
        </c:scaling>
        <c:delete val="0"/>
        <c:axPos val="l"/>
        <c:numFmt formatCode="#,###.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1"/>
          <c:order val="0"/>
          <c:tx>
            <c:v>Jalisco</c:v>
          </c:tx>
          <c:spPr>
            <a:ln w="19050" cap="rnd">
              <a:solidFill>
                <a:srgbClr val="FFC000"/>
              </a:solidFill>
              <a:round/>
            </a:ln>
            <a:effectLst/>
          </c:spPr>
          <c:marker>
            <c:symbol val="none"/>
          </c:marker>
          <c:dLbls>
            <c:dLbl>
              <c:idx val="244"/>
              <c:layout>
                <c:manualLayout>
                  <c:x val="-4.0924889208817589E-3"/>
                  <c:y val="0.12728807076551335"/>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2CDC-4C5E-BFF0-0A95110BAA22}"/>
                </c:ext>
              </c:extLst>
            </c:dLbl>
            <c:dLbl>
              <c:idx val="246"/>
              <c:layout>
                <c:manualLayout>
                  <c:x val="-1.5468455025896595E-16"/>
                  <c:y val="5.5074150622164336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2CDC-4C5E-BFF0-0A95110BAA22}"/>
                </c:ext>
              </c:extLst>
            </c:dLbl>
            <c:dLbl>
              <c:idx val="268"/>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2CDC-4C5E-BFF0-0A95110BAA22}"/>
                </c:ext>
              </c:extLst>
            </c:dLbl>
            <c:numFmt formatCode="#,##0.00&quot;%&quot;"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'F96-97'!$A$19:$A$287</c:f>
              <c:numCache>
                <c:formatCode>mm/dd/yyyy</c:formatCode>
                <c:ptCount val="269"/>
                <c:pt idx="0">
                  <c:v>36861</c:v>
                </c:pt>
                <c:pt idx="1">
                  <c:v>36892</c:v>
                </c:pt>
                <c:pt idx="2">
                  <c:v>36923</c:v>
                </c:pt>
                <c:pt idx="3">
                  <c:v>36951</c:v>
                </c:pt>
                <c:pt idx="4">
                  <c:v>36982</c:v>
                </c:pt>
                <c:pt idx="5">
                  <c:v>37012</c:v>
                </c:pt>
                <c:pt idx="6">
                  <c:v>37043</c:v>
                </c:pt>
                <c:pt idx="7">
                  <c:v>37073</c:v>
                </c:pt>
                <c:pt idx="8">
                  <c:v>37104</c:v>
                </c:pt>
                <c:pt idx="9">
                  <c:v>37135</c:v>
                </c:pt>
                <c:pt idx="10">
                  <c:v>37165</c:v>
                </c:pt>
                <c:pt idx="11">
                  <c:v>37196</c:v>
                </c:pt>
                <c:pt idx="12">
                  <c:v>37226</c:v>
                </c:pt>
                <c:pt idx="13">
                  <c:v>37257</c:v>
                </c:pt>
                <c:pt idx="14">
                  <c:v>37288</c:v>
                </c:pt>
                <c:pt idx="15">
                  <c:v>37316</c:v>
                </c:pt>
                <c:pt idx="16">
                  <c:v>37347</c:v>
                </c:pt>
                <c:pt idx="17">
                  <c:v>37377</c:v>
                </c:pt>
                <c:pt idx="18">
                  <c:v>37408</c:v>
                </c:pt>
                <c:pt idx="19">
                  <c:v>37438</c:v>
                </c:pt>
                <c:pt idx="20">
                  <c:v>37469</c:v>
                </c:pt>
                <c:pt idx="21">
                  <c:v>37500</c:v>
                </c:pt>
                <c:pt idx="22">
                  <c:v>37530</c:v>
                </c:pt>
                <c:pt idx="23">
                  <c:v>37561</c:v>
                </c:pt>
                <c:pt idx="24">
                  <c:v>37591</c:v>
                </c:pt>
                <c:pt idx="25">
                  <c:v>37622</c:v>
                </c:pt>
                <c:pt idx="26">
                  <c:v>37653</c:v>
                </c:pt>
                <c:pt idx="27">
                  <c:v>37681</c:v>
                </c:pt>
                <c:pt idx="28">
                  <c:v>37712</c:v>
                </c:pt>
                <c:pt idx="29">
                  <c:v>37742</c:v>
                </c:pt>
                <c:pt idx="30">
                  <c:v>37773</c:v>
                </c:pt>
                <c:pt idx="31">
                  <c:v>37803</c:v>
                </c:pt>
                <c:pt idx="32">
                  <c:v>37834</c:v>
                </c:pt>
                <c:pt idx="33">
                  <c:v>37865</c:v>
                </c:pt>
                <c:pt idx="34">
                  <c:v>37895</c:v>
                </c:pt>
                <c:pt idx="35">
                  <c:v>37926</c:v>
                </c:pt>
                <c:pt idx="36">
                  <c:v>37956</c:v>
                </c:pt>
                <c:pt idx="37">
                  <c:v>37987</c:v>
                </c:pt>
                <c:pt idx="38">
                  <c:v>38018</c:v>
                </c:pt>
                <c:pt idx="39">
                  <c:v>38047</c:v>
                </c:pt>
                <c:pt idx="40">
                  <c:v>38078</c:v>
                </c:pt>
                <c:pt idx="41">
                  <c:v>38108</c:v>
                </c:pt>
                <c:pt idx="42">
                  <c:v>38139</c:v>
                </c:pt>
                <c:pt idx="43">
                  <c:v>38169</c:v>
                </c:pt>
                <c:pt idx="44">
                  <c:v>38200</c:v>
                </c:pt>
                <c:pt idx="45">
                  <c:v>38231</c:v>
                </c:pt>
                <c:pt idx="46">
                  <c:v>38261</c:v>
                </c:pt>
                <c:pt idx="47">
                  <c:v>38292</c:v>
                </c:pt>
                <c:pt idx="48">
                  <c:v>38322</c:v>
                </c:pt>
                <c:pt idx="49">
                  <c:v>38353</c:v>
                </c:pt>
                <c:pt idx="50">
                  <c:v>38384</c:v>
                </c:pt>
                <c:pt idx="51">
                  <c:v>38412</c:v>
                </c:pt>
                <c:pt idx="52">
                  <c:v>38443</c:v>
                </c:pt>
                <c:pt idx="53">
                  <c:v>38473</c:v>
                </c:pt>
                <c:pt idx="54">
                  <c:v>38504</c:v>
                </c:pt>
                <c:pt idx="55">
                  <c:v>38534</c:v>
                </c:pt>
                <c:pt idx="56">
                  <c:v>38565</c:v>
                </c:pt>
                <c:pt idx="57">
                  <c:v>38596</c:v>
                </c:pt>
                <c:pt idx="58">
                  <c:v>38626</c:v>
                </c:pt>
                <c:pt idx="59">
                  <c:v>38657</c:v>
                </c:pt>
                <c:pt idx="60">
                  <c:v>38687</c:v>
                </c:pt>
                <c:pt idx="61">
                  <c:v>38718</c:v>
                </c:pt>
                <c:pt idx="62">
                  <c:v>38749</c:v>
                </c:pt>
                <c:pt idx="63">
                  <c:v>38777</c:v>
                </c:pt>
                <c:pt idx="64">
                  <c:v>38808</c:v>
                </c:pt>
                <c:pt idx="65">
                  <c:v>38838</c:v>
                </c:pt>
                <c:pt idx="66">
                  <c:v>38869</c:v>
                </c:pt>
                <c:pt idx="67">
                  <c:v>38899</c:v>
                </c:pt>
                <c:pt idx="68">
                  <c:v>38930</c:v>
                </c:pt>
                <c:pt idx="69">
                  <c:v>38961</c:v>
                </c:pt>
                <c:pt idx="70">
                  <c:v>38991</c:v>
                </c:pt>
                <c:pt idx="71">
                  <c:v>39022</c:v>
                </c:pt>
                <c:pt idx="72">
                  <c:v>39052</c:v>
                </c:pt>
                <c:pt idx="73">
                  <c:v>39083</c:v>
                </c:pt>
                <c:pt idx="74">
                  <c:v>39114</c:v>
                </c:pt>
                <c:pt idx="75">
                  <c:v>39142</c:v>
                </c:pt>
                <c:pt idx="76">
                  <c:v>39173</c:v>
                </c:pt>
                <c:pt idx="77">
                  <c:v>39203</c:v>
                </c:pt>
                <c:pt idx="78">
                  <c:v>39234</c:v>
                </c:pt>
                <c:pt idx="79">
                  <c:v>39264</c:v>
                </c:pt>
                <c:pt idx="80">
                  <c:v>39295</c:v>
                </c:pt>
                <c:pt idx="81">
                  <c:v>39326</c:v>
                </c:pt>
                <c:pt idx="82">
                  <c:v>39356</c:v>
                </c:pt>
                <c:pt idx="83">
                  <c:v>39387</c:v>
                </c:pt>
                <c:pt idx="84">
                  <c:v>39417</c:v>
                </c:pt>
                <c:pt idx="85">
                  <c:v>39448</c:v>
                </c:pt>
                <c:pt idx="86">
                  <c:v>39479</c:v>
                </c:pt>
                <c:pt idx="87">
                  <c:v>39508</c:v>
                </c:pt>
                <c:pt idx="88">
                  <c:v>39539</c:v>
                </c:pt>
                <c:pt idx="89">
                  <c:v>39569</c:v>
                </c:pt>
                <c:pt idx="90">
                  <c:v>39600</c:v>
                </c:pt>
                <c:pt idx="91">
                  <c:v>39630</c:v>
                </c:pt>
                <c:pt idx="92">
                  <c:v>39661</c:v>
                </c:pt>
                <c:pt idx="93">
                  <c:v>39692</c:v>
                </c:pt>
                <c:pt idx="94">
                  <c:v>39722</c:v>
                </c:pt>
                <c:pt idx="95">
                  <c:v>39753</c:v>
                </c:pt>
                <c:pt idx="96">
                  <c:v>39783</c:v>
                </c:pt>
                <c:pt idx="97">
                  <c:v>39814</c:v>
                </c:pt>
                <c:pt idx="98">
                  <c:v>39845</c:v>
                </c:pt>
                <c:pt idx="99">
                  <c:v>39873</c:v>
                </c:pt>
                <c:pt idx="100">
                  <c:v>39904</c:v>
                </c:pt>
                <c:pt idx="101">
                  <c:v>39934</c:v>
                </c:pt>
                <c:pt idx="102">
                  <c:v>39965</c:v>
                </c:pt>
                <c:pt idx="103">
                  <c:v>39995</c:v>
                </c:pt>
                <c:pt idx="104">
                  <c:v>40026</c:v>
                </c:pt>
                <c:pt idx="105">
                  <c:v>40057</c:v>
                </c:pt>
                <c:pt idx="106">
                  <c:v>40087</c:v>
                </c:pt>
                <c:pt idx="107">
                  <c:v>40118</c:v>
                </c:pt>
                <c:pt idx="108">
                  <c:v>40148</c:v>
                </c:pt>
                <c:pt idx="109">
                  <c:v>40179</c:v>
                </c:pt>
                <c:pt idx="110">
                  <c:v>40210</c:v>
                </c:pt>
                <c:pt idx="111">
                  <c:v>40238</c:v>
                </c:pt>
                <c:pt idx="112">
                  <c:v>40269</c:v>
                </c:pt>
                <c:pt idx="113">
                  <c:v>40299</c:v>
                </c:pt>
                <c:pt idx="114">
                  <c:v>40330</c:v>
                </c:pt>
                <c:pt idx="115">
                  <c:v>40360</c:v>
                </c:pt>
                <c:pt idx="116">
                  <c:v>40391</c:v>
                </c:pt>
                <c:pt idx="117">
                  <c:v>40422</c:v>
                </c:pt>
                <c:pt idx="118">
                  <c:v>40452</c:v>
                </c:pt>
                <c:pt idx="119">
                  <c:v>40483</c:v>
                </c:pt>
                <c:pt idx="120">
                  <c:v>40513</c:v>
                </c:pt>
                <c:pt idx="121">
                  <c:v>40544</c:v>
                </c:pt>
                <c:pt idx="122">
                  <c:v>40575</c:v>
                </c:pt>
                <c:pt idx="123">
                  <c:v>40603</c:v>
                </c:pt>
                <c:pt idx="124">
                  <c:v>40634</c:v>
                </c:pt>
                <c:pt idx="125">
                  <c:v>40664</c:v>
                </c:pt>
                <c:pt idx="126">
                  <c:v>40695</c:v>
                </c:pt>
                <c:pt idx="127">
                  <c:v>40725</c:v>
                </c:pt>
                <c:pt idx="128">
                  <c:v>40756</c:v>
                </c:pt>
                <c:pt idx="129">
                  <c:v>40787</c:v>
                </c:pt>
                <c:pt idx="130">
                  <c:v>40817</c:v>
                </c:pt>
                <c:pt idx="131">
                  <c:v>40848</c:v>
                </c:pt>
                <c:pt idx="132">
                  <c:v>40878</c:v>
                </c:pt>
                <c:pt idx="133">
                  <c:v>40909</c:v>
                </c:pt>
                <c:pt idx="134">
                  <c:v>40940</c:v>
                </c:pt>
                <c:pt idx="135">
                  <c:v>40969</c:v>
                </c:pt>
                <c:pt idx="136">
                  <c:v>41000</c:v>
                </c:pt>
                <c:pt idx="137">
                  <c:v>41030</c:v>
                </c:pt>
                <c:pt idx="138">
                  <c:v>41061</c:v>
                </c:pt>
                <c:pt idx="139">
                  <c:v>41091</c:v>
                </c:pt>
                <c:pt idx="140">
                  <c:v>41122</c:v>
                </c:pt>
                <c:pt idx="141">
                  <c:v>41153</c:v>
                </c:pt>
                <c:pt idx="142">
                  <c:v>41183</c:v>
                </c:pt>
                <c:pt idx="143">
                  <c:v>41214</c:v>
                </c:pt>
                <c:pt idx="144">
                  <c:v>41244</c:v>
                </c:pt>
                <c:pt idx="145">
                  <c:v>41275</c:v>
                </c:pt>
                <c:pt idx="146">
                  <c:v>41306</c:v>
                </c:pt>
                <c:pt idx="147">
                  <c:v>41334</c:v>
                </c:pt>
                <c:pt idx="148">
                  <c:v>41365</c:v>
                </c:pt>
                <c:pt idx="149">
                  <c:v>41395</c:v>
                </c:pt>
                <c:pt idx="150">
                  <c:v>41426</c:v>
                </c:pt>
                <c:pt idx="151">
                  <c:v>41456</c:v>
                </c:pt>
                <c:pt idx="152">
                  <c:v>41487</c:v>
                </c:pt>
                <c:pt idx="153">
                  <c:v>41518</c:v>
                </c:pt>
                <c:pt idx="154">
                  <c:v>41548</c:v>
                </c:pt>
                <c:pt idx="155">
                  <c:v>41579</c:v>
                </c:pt>
                <c:pt idx="156">
                  <c:v>41609</c:v>
                </c:pt>
                <c:pt idx="157">
                  <c:v>41640</c:v>
                </c:pt>
                <c:pt idx="158">
                  <c:v>41671</c:v>
                </c:pt>
                <c:pt idx="159">
                  <c:v>41699</c:v>
                </c:pt>
                <c:pt idx="160">
                  <c:v>41730</c:v>
                </c:pt>
                <c:pt idx="161">
                  <c:v>41760</c:v>
                </c:pt>
                <c:pt idx="162">
                  <c:v>41791</c:v>
                </c:pt>
                <c:pt idx="163">
                  <c:v>41821</c:v>
                </c:pt>
                <c:pt idx="164">
                  <c:v>41852</c:v>
                </c:pt>
                <c:pt idx="165">
                  <c:v>41883</c:v>
                </c:pt>
                <c:pt idx="166">
                  <c:v>41913</c:v>
                </c:pt>
                <c:pt idx="167">
                  <c:v>41944</c:v>
                </c:pt>
                <c:pt idx="168">
                  <c:v>41974</c:v>
                </c:pt>
                <c:pt idx="169">
                  <c:v>42005</c:v>
                </c:pt>
                <c:pt idx="170">
                  <c:v>42036</c:v>
                </c:pt>
                <c:pt idx="171">
                  <c:v>42064</c:v>
                </c:pt>
                <c:pt idx="172">
                  <c:v>42095</c:v>
                </c:pt>
                <c:pt idx="173">
                  <c:v>42125</c:v>
                </c:pt>
                <c:pt idx="174">
                  <c:v>42156</c:v>
                </c:pt>
                <c:pt idx="175">
                  <c:v>42186</c:v>
                </c:pt>
                <c:pt idx="176">
                  <c:v>42217</c:v>
                </c:pt>
                <c:pt idx="177">
                  <c:v>42248</c:v>
                </c:pt>
                <c:pt idx="178">
                  <c:v>42278</c:v>
                </c:pt>
                <c:pt idx="179">
                  <c:v>42309</c:v>
                </c:pt>
                <c:pt idx="180">
                  <c:v>42339</c:v>
                </c:pt>
                <c:pt idx="181">
                  <c:v>42370</c:v>
                </c:pt>
                <c:pt idx="182">
                  <c:v>42401</c:v>
                </c:pt>
                <c:pt idx="183">
                  <c:v>42430</c:v>
                </c:pt>
                <c:pt idx="184">
                  <c:v>42461</c:v>
                </c:pt>
                <c:pt idx="185">
                  <c:v>42491</c:v>
                </c:pt>
                <c:pt idx="186">
                  <c:v>42522</c:v>
                </c:pt>
                <c:pt idx="187">
                  <c:v>42552</c:v>
                </c:pt>
                <c:pt idx="188">
                  <c:v>42583</c:v>
                </c:pt>
                <c:pt idx="189">
                  <c:v>42614</c:v>
                </c:pt>
                <c:pt idx="190">
                  <c:v>42644</c:v>
                </c:pt>
                <c:pt idx="191">
                  <c:v>42675</c:v>
                </c:pt>
                <c:pt idx="192">
                  <c:v>42705</c:v>
                </c:pt>
                <c:pt idx="193">
                  <c:v>42736</c:v>
                </c:pt>
                <c:pt idx="194">
                  <c:v>42767</c:v>
                </c:pt>
                <c:pt idx="195">
                  <c:v>42795</c:v>
                </c:pt>
                <c:pt idx="196">
                  <c:v>42826</c:v>
                </c:pt>
                <c:pt idx="197">
                  <c:v>42856</c:v>
                </c:pt>
                <c:pt idx="198">
                  <c:v>42887</c:v>
                </c:pt>
                <c:pt idx="199">
                  <c:v>42917</c:v>
                </c:pt>
                <c:pt idx="200">
                  <c:v>42948</c:v>
                </c:pt>
                <c:pt idx="201">
                  <c:v>42979</c:v>
                </c:pt>
                <c:pt idx="202">
                  <c:v>43009</c:v>
                </c:pt>
                <c:pt idx="203">
                  <c:v>43040</c:v>
                </c:pt>
                <c:pt idx="204">
                  <c:v>43070</c:v>
                </c:pt>
                <c:pt idx="205">
                  <c:v>43101</c:v>
                </c:pt>
                <c:pt idx="206">
                  <c:v>43132</c:v>
                </c:pt>
                <c:pt idx="207">
                  <c:v>43160</c:v>
                </c:pt>
                <c:pt idx="208">
                  <c:v>43191</c:v>
                </c:pt>
                <c:pt idx="209">
                  <c:v>43221</c:v>
                </c:pt>
                <c:pt idx="210">
                  <c:v>43252</c:v>
                </c:pt>
                <c:pt idx="211">
                  <c:v>43282</c:v>
                </c:pt>
                <c:pt idx="212">
                  <c:v>43313</c:v>
                </c:pt>
                <c:pt idx="213">
                  <c:v>43344</c:v>
                </c:pt>
                <c:pt idx="214">
                  <c:v>43374</c:v>
                </c:pt>
                <c:pt idx="215">
                  <c:v>43405</c:v>
                </c:pt>
                <c:pt idx="216">
                  <c:v>43435</c:v>
                </c:pt>
                <c:pt idx="217">
                  <c:v>43466</c:v>
                </c:pt>
                <c:pt idx="218">
                  <c:v>43497</c:v>
                </c:pt>
                <c:pt idx="219">
                  <c:v>43525</c:v>
                </c:pt>
                <c:pt idx="220">
                  <c:v>43556</c:v>
                </c:pt>
                <c:pt idx="221">
                  <c:v>43586</c:v>
                </c:pt>
                <c:pt idx="222">
                  <c:v>43617</c:v>
                </c:pt>
                <c:pt idx="223">
                  <c:v>43647</c:v>
                </c:pt>
                <c:pt idx="224">
                  <c:v>43678</c:v>
                </c:pt>
                <c:pt idx="225">
                  <c:v>43709</c:v>
                </c:pt>
                <c:pt idx="226">
                  <c:v>43739</c:v>
                </c:pt>
                <c:pt idx="227">
                  <c:v>43770</c:v>
                </c:pt>
                <c:pt idx="228">
                  <c:v>43800</c:v>
                </c:pt>
                <c:pt idx="229">
                  <c:v>43831</c:v>
                </c:pt>
                <c:pt idx="230">
                  <c:v>43862</c:v>
                </c:pt>
                <c:pt idx="231">
                  <c:v>43891</c:v>
                </c:pt>
                <c:pt idx="232">
                  <c:v>43922</c:v>
                </c:pt>
                <c:pt idx="233">
                  <c:v>43952</c:v>
                </c:pt>
                <c:pt idx="234">
                  <c:v>43983</c:v>
                </c:pt>
                <c:pt idx="235">
                  <c:v>44013</c:v>
                </c:pt>
                <c:pt idx="236">
                  <c:v>44044</c:v>
                </c:pt>
                <c:pt idx="237">
                  <c:v>44075</c:v>
                </c:pt>
                <c:pt idx="238">
                  <c:v>44105</c:v>
                </c:pt>
                <c:pt idx="239">
                  <c:v>44136</c:v>
                </c:pt>
                <c:pt idx="240">
                  <c:v>44166</c:v>
                </c:pt>
                <c:pt idx="241">
                  <c:v>44197</c:v>
                </c:pt>
                <c:pt idx="242">
                  <c:v>44228</c:v>
                </c:pt>
                <c:pt idx="243">
                  <c:v>44256</c:v>
                </c:pt>
                <c:pt idx="244">
                  <c:v>44287</c:v>
                </c:pt>
                <c:pt idx="245">
                  <c:v>44317</c:v>
                </c:pt>
                <c:pt idx="246">
                  <c:v>44348</c:v>
                </c:pt>
                <c:pt idx="247">
                  <c:v>44378</c:v>
                </c:pt>
                <c:pt idx="248">
                  <c:v>44409</c:v>
                </c:pt>
                <c:pt idx="249">
                  <c:v>44440</c:v>
                </c:pt>
                <c:pt idx="250">
                  <c:v>44470</c:v>
                </c:pt>
                <c:pt idx="251">
                  <c:v>44501</c:v>
                </c:pt>
                <c:pt idx="252">
                  <c:v>44531</c:v>
                </c:pt>
                <c:pt idx="253">
                  <c:v>44562</c:v>
                </c:pt>
                <c:pt idx="254">
                  <c:v>44593</c:v>
                </c:pt>
                <c:pt idx="255">
                  <c:v>44621</c:v>
                </c:pt>
                <c:pt idx="256">
                  <c:v>44652</c:v>
                </c:pt>
                <c:pt idx="257">
                  <c:v>44682</c:v>
                </c:pt>
                <c:pt idx="258">
                  <c:v>44713</c:v>
                </c:pt>
                <c:pt idx="259">
                  <c:v>44743</c:v>
                </c:pt>
                <c:pt idx="260">
                  <c:v>44774</c:v>
                </c:pt>
                <c:pt idx="261">
                  <c:v>44805</c:v>
                </c:pt>
                <c:pt idx="262">
                  <c:v>44835</c:v>
                </c:pt>
                <c:pt idx="263">
                  <c:v>44866</c:v>
                </c:pt>
                <c:pt idx="264">
                  <c:v>44896</c:v>
                </c:pt>
                <c:pt idx="265">
                  <c:v>44927</c:v>
                </c:pt>
                <c:pt idx="266">
                  <c:v>44958</c:v>
                </c:pt>
                <c:pt idx="267">
                  <c:v>44986</c:v>
                </c:pt>
                <c:pt idx="268">
                  <c:v>45017</c:v>
                </c:pt>
              </c:numCache>
            </c:numRef>
          </c:cat>
          <c:val>
            <c:numRef>
              <c:f>'F96-97'!$J$19:$J$287</c:f>
              <c:numCache>
                <c:formatCode>General</c:formatCode>
                <c:ptCount val="269"/>
                <c:pt idx="0">
                  <c:v>11.018377716495401</c:v>
                </c:pt>
                <c:pt idx="1">
                  <c:v>10.295140029785699</c:v>
                </c:pt>
                <c:pt idx="2">
                  <c:v>8.5619126621174093</c:v>
                </c:pt>
                <c:pt idx="3">
                  <c:v>8.6374017298765295</c:v>
                </c:pt>
                <c:pt idx="4">
                  <c:v>8.7843309891217505</c:v>
                </c:pt>
                <c:pt idx="5">
                  <c:v>7.1387941174501801</c:v>
                </c:pt>
                <c:pt idx="6">
                  <c:v>7.7948816289213196</c:v>
                </c:pt>
                <c:pt idx="7">
                  <c:v>6.6044423315985101</c:v>
                </c:pt>
                <c:pt idx="8">
                  <c:v>7.0375942762512098</c:v>
                </c:pt>
                <c:pt idx="9">
                  <c:v>6.4633702014289103</c:v>
                </c:pt>
                <c:pt idx="10">
                  <c:v>5.3241622019480204</c:v>
                </c:pt>
                <c:pt idx="11">
                  <c:v>6.4802179254868104</c:v>
                </c:pt>
                <c:pt idx="12">
                  <c:v>6.0110389527582102</c:v>
                </c:pt>
                <c:pt idx="13">
                  <c:v>4.8424739803581103</c:v>
                </c:pt>
                <c:pt idx="14">
                  <c:v>5.3018440034477496</c:v>
                </c:pt>
                <c:pt idx="15">
                  <c:v>4.1970997506215699</c:v>
                </c:pt>
                <c:pt idx="16">
                  <c:v>2.39641011772069</c:v>
                </c:pt>
                <c:pt idx="17">
                  <c:v>4.4637521737034298</c:v>
                </c:pt>
                <c:pt idx="18">
                  <c:v>2.3187435045323399</c:v>
                </c:pt>
                <c:pt idx="19">
                  <c:v>3.66289705541698</c:v>
                </c:pt>
                <c:pt idx="20">
                  <c:v>3.2785844483183699</c:v>
                </c:pt>
                <c:pt idx="21">
                  <c:v>2.8829850088303699</c:v>
                </c:pt>
                <c:pt idx="22">
                  <c:v>2.1447479844718602</c:v>
                </c:pt>
                <c:pt idx="23">
                  <c:v>2.2173754675936199</c:v>
                </c:pt>
                <c:pt idx="24">
                  <c:v>1.94433216937469</c:v>
                </c:pt>
                <c:pt idx="25">
                  <c:v>1.39045830759594</c:v>
                </c:pt>
                <c:pt idx="26">
                  <c:v>1.4218655403940501</c:v>
                </c:pt>
                <c:pt idx="27">
                  <c:v>1.8252701095664801</c:v>
                </c:pt>
                <c:pt idx="28">
                  <c:v>2.5654802706491302</c:v>
                </c:pt>
                <c:pt idx="29">
                  <c:v>3.44584362669758</c:v>
                </c:pt>
                <c:pt idx="30">
                  <c:v>5.70446191914629</c:v>
                </c:pt>
                <c:pt idx="31">
                  <c:v>5.60465482418011</c:v>
                </c:pt>
                <c:pt idx="32">
                  <c:v>5.6240594198270397</c:v>
                </c:pt>
                <c:pt idx="33">
                  <c:v>5.2180094631352203</c:v>
                </c:pt>
                <c:pt idx="34">
                  <c:v>5.34528195439239</c:v>
                </c:pt>
                <c:pt idx="35">
                  <c:v>5.2518756088379499</c:v>
                </c:pt>
                <c:pt idx="36">
                  <c:v>5.1015241242735199</c:v>
                </c:pt>
                <c:pt idx="37">
                  <c:v>5.0256930284531904</c:v>
                </c:pt>
                <c:pt idx="38">
                  <c:v>4.5416044115996996</c:v>
                </c:pt>
                <c:pt idx="39">
                  <c:v>4.9643426318911601</c:v>
                </c:pt>
                <c:pt idx="40">
                  <c:v>5.0734937975452903</c:v>
                </c:pt>
                <c:pt idx="41">
                  <c:v>4.4086111886785497</c:v>
                </c:pt>
                <c:pt idx="42">
                  <c:v>2.6692149219067498</c:v>
                </c:pt>
                <c:pt idx="43">
                  <c:v>2.40648697257999</c:v>
                </c:pt>
                <c:pt idx="44">
                  <c:v>2.1605181974863301</c:v>
                </c:pt>
                <c:pt idx="45">
                  <c:v>2.3229781181772502</c:v>
                </c:pt>
                <c:pt idx="46">
                  <c:v>2.12637685250685</c:v>
                </c:pt>
                <c:pt idx="47">
                  <c:v>1.7291824349846301</c:v>
                </c:pt>
                <c:pt idx="48">
                  <c:v>1.8321449398588401</c:v>
                </c:pt>
                <c:pt idx="49">
                  <c:v>1.82744923443217</c:v>
                </c:pt>
                <c:pt idx="50">
                  <c:v>2.0078598110215</c:v>
                </c:pt>
                <c:pt idx="51">
                  <c:v>2.72757056877979</c:v>
                </c:pt>
                <c:pt idx="52">
                  <c:v>2.3273096561443598</c:v>
                </c:pt>
                <c:pt idx="53">
                  <c:v>1.2194669286325099</c:v>
                </c:pt>
                <c:pt idx="54">
                  <c:v>1.58224090534747</c:v>
                </c:pt>
                <c:pt idx="55">
                  <c:v>1.85578742980319</c:v>
                </c:pt>
                <c:pt idx="56">
                  <c:v>2.47311890814581</c:v>
                </c:pt>
                <c:pt idx="57">
                  <c:v>2.6827918198479002</c:v>
                </c:pt>
                <c:pt idx="58">
                  <c:v>2.89246709306255</c:v>
                </c:pt>
                <c:pt idx="59">
                  <c:v>2.9907442781262401</c:v>
                </c:pt>
                <c:pt idx="60">
                  <c:v>2.5143877080321801</c:v>
                </c:pt>
                <c:pt idx="61">
                  <c:v>1.7726862034469699</c:v>
                </c:pt>
                <c:pt idx="62">
                  <c:v>2.0280264385018798</c:v>
                </c:pt>
                <c:pt idx="63">
                  <c:v>1.48951409062166</c:v>
                </c:pt>
                <c:pt idx="64">
                  <c:v>2.2274171796828202</c:v>
                </c:pt>
                <c:pt idx="65">
                  <c:v>2.76297747122773</c:v>
                </c:pt>
                <c:pt idx="66">
                  <c:v>2.1275383315949798</c:v>
                </c:pt>
                <c:pt idx="67">
                  <c:v>2.1238578530563998</c:v>
                </c:pt>
                <c:pt idx="68">
                  <c:v>1.4457583831968901</c:v>
                </c:pt>
                <c:pt idx="69">
                  <c:v>0.69488630752230196</c:v>
                </c:pt>
                <c:pt idx="70">
                  <c:v>0.60561660713600596</c:v>
                </c:pt>
                <c:pt idx="71">
                  <c:v>1.0045470945894599</c:v>
                </c:pt>
                <c:pt idx="72">
                  <c:v>1.2272249750795701</c:v>
                </c:pt>
                <c:pt idx="73">
                  <c:v>1.22771602830045</c:v>
                </c:pt>
                <c:pt idx="74">
                  <c:v>1.2378246655226</c:v>
                </c:pt>
                <c:pt idx="75">
                  <c:v>0.70741729083265703</c:v>
                </c:pt>
                <c:pt idx="76">
                  <c:v>0.59399123210655003</c:v>
                </c:pt>
                <c:pt idx="77">
                  <c:v>0.756902791136294</c:v>
                </c:pt>
                <c:pt idx="78">
                  <c:v>1.0595974670809301</c:v>
                </c:pt>
                <c:pt idx="79">
                  <c:v>1.2729655321305</c:v>
                </c:pt>
                <c:pt idx="80">
                  <c:v>1.38864911401189</c:v>
                </c:pt>
                <c:pt idx="81">
                  <c:v>1.3805576684299301</c:v>
                </c:pt>
                <c:pt idx="82">
                  <c:v>1.37862544089011</c:v>
                </c:pt>
                <c:pt idx="83">
                  <c:v>1.3492857803040701</c:v>
                </c:pt>
                <c:pt idx="84">
                  <c:v>1.3651624392787101</c:v>
                </c:pt>
                <c:pt idx="85">
                  <c:v>1.4597453108995899</c:v>
                </c:pt>
                <c:pt idx="86">
                  <c:v>1.40264273635198</c:v>
                </c:pt>
                <c:pt idx="87">
                  <c:v>2.1210972344195298</c:v>
                </c:pt>
                <c:pt idx="88">
                  <c:v>1.21051918808461</c:v>
                </c:pt>
                <c:pt idx="89">
                  <c:v>1.0256164980997799</c:v>
                </c:pt>
                <c:pt idx="90">
                  <c:v>0.59237477699625196</c:v>
                </c:pt>
                <c:pt idx="91">
                  <c:v>-8.5531554947015906E-2</c:v>
                </c:pt>
                <c:pt idx="92">
                  <c:v>-0.23036607646663701</c:v>
                </c:pt>
                <c:pt idx="93">
                  <c:v>0.253933433056441</c:v>
                </c:pt>
                <c:pt idx="94">
                  <c:v>0.25404252588654402</c:v>
                </c:pt>
                <c:pt idx="95">
                  <c:v>-9.2666922371809096E-2</c:v>
                </c:pt>
                <c:pt idx="96">
                  <c:v>-0.42874436456694598</c:v>
                </c:pt>
                <c:pt idx="97">
                  <c:v>-0.89754184650501201</c:v>
                </c:pt>
                <c:pt idx="98">
                  <c:v>-0.51322894348024795</c:v>
                </c:pt>
                <c:pt idx="99">
                  <c:v>-1.6816116768801499</c:v>
                </c:pt>
                <c:pt idx="100">
                  <c:v>-1.3346562570027301</c:v>
                </c:pt>
                <c:pt idx="101">
                  <c:v>-1.31472169630372</c:v>
                </c:pt>
                <c:pt idx="102">
                  <c:v>-1.3001283242091799</c:v>
                </c:pt>
                <c:pt idx="103">
                  <c:v>-1.4229824195802101</c:v>
                </c:pt>
                <c:pt idx="104">
                  <c:v>-1.0310037307889199</c:v>
                </c:pt>
                <c:pt idx="105">
                  <c:v>-0.31427913312862499</c:v>
                </c:pt>
                <c:pt idx="106">
                  <c:v>-0.44432208666945699</c:v>
                </c:pt>
                <c:pt idx="107">
                  <c:v>-4.2074157298788203E-2</c:v>
                </c:pt>
                <c:pt idx="108">
                  <c:v>-9.6317365103915101E-2</c:v>
                </c:pt>
                <c:pt idx="109">
                  <c:v>9.3693994069532494E-2</c:v>
                </c:pt>
                <c:pt idx="110">
                  <c:v>-0.51289300571577501</c:v>
                </c:pt>
                <c:pt idx="111">
                  <c:v>-1.04705088341814</c:v>
                </c:pt>
                <c:pt idx="112">
                  <c:v>-0.66969494473482205</c:v>
                </c:pt>
                <c:pt idx="113">
                  <c:v>0.40822970908782602</c:v>
                </c:pt>
                <c:pt idx="114">
                  <c:v>0.45612833594836899</c:v>
                </c:pt>
                <c:pt idx="115">
                  <c:v>3.94190973050019</c:v>
                </c:pt>
                <c:pt idx="116">
                  <c:v>6.2451514461285802</c:v>
                </c:pt>
                <c:pt idx="117">
                  <c:v>5.1569512300442897</c:v>
                </c:pt>
                <c:pt idx="118">
                  <c:v>4.1455866188300199</c:v>
                </c:pt>
                <c:pt idx="119">
                  <c:v>3.1601445083958102</c:v>
                </c:pt>
                <c:pt idx="120">
                  <c:v>3.17783791539956</c:v>
                </c:pt>
                <c:pt idx="121">
                  <c:v>3.6457448244627799</c:v>
                </c:pt>
                <c:pt idx="122">
                  <c:v>3.4675868026456902</c:v>
                </c:pt>
                <c:pt idx="123">
                  <c:v>6.8474415292195401</c:v>
                </c:pt>
                <c:pt idx="124">
                  <c:v>6.7318326698727802</c:v>
                </c:pt>
                <c:pt idx="125">
                  <c:v>3.3393211658302202</c:v>
                </c:pt>
                <c:pt idx="126">
                  <c:v>3.82238909257857</c:v>
                </c:pt>
                <c:pt idx="127">
                  <c:v>1.36876737851561</c:v>
                </c:pt>
                <c:pt idx="128">
                  <c:v>-1.0173501458741401</c:v>
                </c:pt>
                <c:pt idx="129">
                  <c:v>2.06454993013423</c:v>
                </c:pt>
                <c:pt idx="130">
                  <c:v>2.83234925801057</c:v>
                </c:pt>
                <c:pt idx="131">
                  <c:v>2.8302809585109698</c:v>
                </c:pt>
                <c:pt idx="132">
                  <c:v>2.8136526933086001</c:v>
                </c:pt>
                <c:pt idx="133">
                  <c:v>0.935428819249706</c:v>
                </c:pt>
                <c:pt idx="134">
                  <c:v>1.1653985624452901</c:v>
                </c:pt>
                <c:pt idx="135">
                  <c:v>0.31960036457139301</c:v>
                </c:pt>
                <c:pt idx="136">
                  <c:v>0.57637835689794403</c:v>
                </c:pt>
                <c:pt idx="137">
                  <c:v>0.86673416922693503</c:v>
                </c:pt>
                <c:pt idx="138">
                  <c:v>0.18338441548637599</c:v>
                </c:pt>
                <c:pt idx="139">
                  <c:v>-8.4216269686021597E-2</c:v>
                </c:pt>
                <c:pt idx="140">
                  <c:v>1.34243522618405</c:v>
                </c:pt>
                <c:pt idx="141">
                  <c:v>-2.30747449604893</c:v>
                </c:pt>
                <c:pt idx="142">
                  <c:v>-0.87868170023598402</c:v>
                </c:pt>
                <c:pt idx="143">
                  <c:v>-0.57468797925797099</c:v>
                </c:pt>
                <c:pt idx="144">
                  <c:v>-1.45190729416803</c:v>
                </c:pt>
                <c:pt idx="145">
                  <c:v>0.690899760792685</c:v>
                </c:pt>
                <c:pt idx="146">
                  <c:v>0.63055441178374605</c:v>
                </c:pt>
                <c:pt idx="147">
                  <c:v>-0.35689015730476797</c:v>
                </c:pt>
                <c:pt idx="148">
                  <c:v>-0.84137577423432097</c:v>
                </c:pt>
                <c:pt idx="149">
                  <c:v>-0.98606416459721102</c:v>
                </c:pt>
                <c:pt idx="150">
                  <c:v>-5.9856277532022203E-2</c:v>
                </c:pt>
                <c:pt idx="151">
                  <c:v>-0.735175248710773</c:v>
                </c:pt>
                <c:pt idx="152">
                  <c:v>-1.7877854858148301</c:v>
                </c:pt>
                <c:pt idx="153">
                  <c:v>0.90985672536558804</c:v>
                </c:pt>
                <c:pt idx="154">
                  <c:v>-1.39276882784489</c:v>
                </c:pt>
                <c:pt idx="155">
                  <c:v>-1.1306576829925099</c:v>
                </c:pt>
                <c:pt idx="156">
                  <c:v>0.10079860523897199</c:v>
                </c:pt>
                <c:pt idx="157">
                  <c:v>-0.81521932834125499</c:v>
                </c:pt>
                <c:pt idx="158">
                  <c:v>-0.63925327859319903</c:v>
                </c:pt>
                <c:pt idx="159">
                  <c:v>-0.14572713749583199</c:v>
                </c:pt>
                <c:pt idx="160">
                  <c:v>0.38117898507426001</c:v>
                </c:pt>
                <c:pt idx="161">
                  <c:v>0.30854901192045597</c:v>
                </c:pt>
                <c:pt idx="162">
                  <c:v>0.109653428442824</c:v>
                </c:pt>
                <c:pt idx="163">
                  <c:v>1.58617825030349E-2</c:v>
                </c:pt>
                <c:pt idx="164">
                  <c:v>-1.57316715032607E-4</c:v>
                </c:pt>
                <c:pt idx="165">
                  <c:v>-5.3517760495192003E-2</c:v>
                </c:pt>
                <c:pt idx="166">
                  <c:v>0.110068669527652</c:v>
                </c:pt>
                <c:pt idx="167">
                  <c:v>-0.14283522481743899</c:v>
                </c:pt>
                <c:pt idx="168">
                  <c:v>-0.43878565924416701</c:v>
                </c:pt>
                <c:pt idx="169">
                  <c:v>0.48191683919864797</c:v>
                </c:pt>
                <c:pt idx="170">
                  <c:v>0.80992725990487502</c:v>
                </c:pt>
                <c:pt idx="171">
                  <c:v>0.61006546567194997</c:v>
                </c:pt>
                <c:pt idx="172">
                  <c:v>0.32462854855812601</c:v>
                </c:pt>
                <c:pt idx="173">
                  <c:v>0.76887298169092699</c:v>
                </c:pt>
                <c:pt idx="174">
                  <c:v>0.60716300897625297</c:v>
                </c:pt>
                <c:pt idx="175">
                  <c:v>1.99164712495095</c:v>
                </c:pt>
                <c:pt idx="176">
                  <c:v>3.0421042701705301</c:v>
                </c:pt>
                <c:pt idx="177">
                  <c:v>0.25923405158903001</c:v>
                </c:pt>
                <c:pt idx="178">
                  <c:v>1.38223374420017</c:v>
                </c:pt>
                <c:pt idx="179">
                  <c:v>1.8308390604923499</c:v>
                </c:pt>
                <c:pt idx="180">
                  <c:v>0.90286152318233004</c:v>
                </c:pt>
                <c:pt idx="181">
                  <c:v>0.41049950254370399</c:v>
                </c:pt>
                <c:pt idx="182">
                  <c:v>0.247843333211373</c:v>
                </c:pt>
                <c:pt idx="183">
                  <c:v>1.0282445796931701</c:v>
                </c:pt>
                <c:pt idx="184">
                  <c:v>0.68016121111162997</c:v>
                </c:pt>
                <c:pt idx="185">
                  <c:v>1.4109405872852101</c:v>
                </c:pt>
                <c:pt idx="186">
                  <c:v>1.5447362184975999</c:v>
                </c:pt>
                <c:pt idx="187">
                  <c:v>0.20218022421933901</c:v>
                </c:pt>
                <c:pt idx="188">
                  <c:v>-0.26769603850365098</c:v>
                </c:pt>
                <c:pt idx="189">
                  <c:v>0.86941455840763304</c:v>
                </c:pt>
                <c:pt idx="190">
                  <c:v>0.26821717716767302</c:v>
                </c:pt>
                <c:pt idx="191">
                  <c:v>0.447847566771786</c:v>
                </c:pt>
                <c:pt idx="192">
                  <c:v>1.6008773175253601</c:v>
                </c:pt>
                <c:pt idx="193">
                  <c:v>0.17630927240963601</c:v>
                </c:pt>
                <c:pt idx="194">
                  <c:v>-5.5326431027347099E-3</c:v>
                </c:pt>
                <c:pt idx="195">
                  <c:v>-1.3002956621217501</c:v>
                </c:pt>
                <c:pt idx="196">
                  <c:v>-0.88963399906966101</c:v>
                </c:pt>
                <c:pt idx="197">
                  <c:v>-0.959506624947848</c:v>
                </c:pt>
                <c:pt idx="198">
                  <c:v>-1.7315783479592901</c:v>
                </c:pt>
                <c:pt idx="199">
                  <c:v>-1.2262796256127899</c:v>
                </c:pt>
                <c:pt idx="200">
                  <c:v>-2.4249723252978099</c:v>
                </c:pt>
                <c:pt idx="201">
                  <c:v>-1.1381860970640301</c:v>
                </c:pt>
                <c:pt idx="202">
                  <c:v>-0.87857928027259602</c:v>
                </c:pt>
                <c:pt idx="203">
                  <c:v>-1.24162743162807</c:v>
                </c:pt>
                <c:pt idx="204">
                  <c:v>-0.98229191911096703</c:v>
                </c:pt>
                <c:pt idx="205">
                  <c:v>-0.243598219816232</c:v>
                </c:pt>
                <c:pt idx="206">
                  <c:v>-2.92770632245642E-2</c:v>
                </c:pt>
                <c:pt idx="207">
                  <c:v>1.30586731871318</c:v>
                </c:pt>
                <c:pt idx="208">
                  <c:v>1.51010807235827</c:v>
                </c:pt>
                <c:pt idx="209">
                  <c:v>0.88635415146702801</c:v>
                </c:pt>
                <c:pt idx="210">
                  <c:v>1.03479633278032</c:v>
                </c:pt>
                <c:pt idx="211">
                  <c:v>1.2221161090826</c:v>
                </c:pt>
                <c:pt idx="212">
                  <c:v>1.1008891322996699</c:v>
                </c:pt>
                <c:pt idx="213">
                  <c:v>-0.59873060604086503</c:v>
                </c:pt>
                <c:pt idx="214">
                  <c:v>-0.37221155761160102</c:v>
                </c:pt>
                <c:pt idx="215">
                  <c:v>-0.438423803657428</c:v>
                </c:pt>
                <c:pt idx="216">
                  <c:v>-0.88130375919062098</c:v>
                </c:pt>
                <c:pt idx="217">
                  <c:v>1.25956534631955</c:v>
                </c:pt>
                <c:pt idx="218">
                  <c:v>1.8269002842761</c:v>
                </c:pt>
                <c:pt idx="219">
                  <c:v>1.44934913295631</c:v>
                </c:pt>
                <c:pt idx="220">
                  <c:v>1.0952039974579699</c:v>
                </c:pt>
                <c:pt idx="221">
                  <c:v>1.68241559089866</c:v>
                </c:pt>
                <c:pt idx="222">
                  <c:v>2.1530200807479098</c:v>
                </c:pt>
                <c:pt idx="223">
                  <c:v>1.7028568256274501</c:v>
                </c:pt>
                <c:pt idx="224">
                  <c:v>2.67503191326559</c:v>
                </c:pt>
                <c:pt idx="225">
                  <c:v>2.2892017010756001</c:v>
                </c:pt>
                <c:pt idx="226">
                  <c:v>2.2557683306951799</c:v>
                </c:pt>
                <c:pt idx="227">
                  <c:v>3.02762239810956</c:v>
                </c:pt>
                <c:pt idx="228">
                  <c:v>3.5568802575309801</c:v>
                </c:pt>
                <c:pt idx="229">
                  <c:v>3.4961919858044599</c:v>
                </c:pt>
                <c:pt idx="230">
                  <c:v>2.83644997828481</c:v>
                </c:pt>
                <c:pt idx="231">
                  <c:v>4.2570647363925396</c:v>
                </c:pt>
                <c:pt idx="232">
                  <c:v>6.0144312670083799</c:v>
                </c:pt>
                <c:pt idx="233">
                  <c:v>4.5910975495743003</c:v>
                </c:pt>
                <c:pt idx="234">
                  <c:v>4.1885013091454999</c:v>
                </c:pt>
                <c:pt idx="235">
                  <c:v>3.7792333537238498</c:v>
                </c:pt>
                <c:pt idx="236">
                  <c:v>3.0244666759224001</c:v>
                </c:pt>
                <c:pt idx="237">
                  <c:v>3.55080434488073</c:v>
                </c:pt>
                <c:pt idx="238">
                  <c:v>3.4601131080182599</c:v>
                </c:pt>
                <c:pt idx="239">
                  <c:v>4.2939449782763299</c:v>
                </c:pt>
                <c:pt idx="240">
                  <c:v>4.4027125410794703</c:v>
                </c:pt>
                <c:pt idx="241">
                  <c:v>3.8248462169016002</c:v>
                </c:pt>
                <c:pt idx="242">
                  <c:v>3.5454048953682298</c:v>
                </c:pt>
                <c:pt idx="243">
                  <c:v>2.0475633658718899</c:v>
                </c:pt>
                <c:pt idx="244">
                  <c:v>-0.11676559463229499</c:v>
                </c:pt>
                <c:pt idx="245">
                  <c:v>0.269392233612953</c:v>
                </c:pt>
                <c:pt idx="246">
                  <c:v>-7.4556463391084501E-2</c:v>
                </c:pt>
                <c:pt idx="247">
                  <c:v>0.41728886332468301</c:v>
                </c:pt>
                <c:pt idx="248">
                  <c:v>0.879602981765926</c:v>
                </c:pt>
                <c:pt idx="249">
                  <c:v>1.52806387343203</c:v>
                </c:pt>
                <c:pt idx="250">
                  <c:v>1.6134030724505299</c:v>
                </c:pt>
                <c:pt idx="251">
                  <c:v>0.17447154876137899</c:v>
                </c:pt>
                <c:pt idx="252">
                  <c:v>0.302045656248073</c:v>
                </c:pt>
                <c:pt idx="253">
                  <c:v>1.8818175495958001</c:v>
                </c:pt>
                <c:pt idx="254">
                  <c:v>2.3213161538484099</c:v>
                </c:pt>
                <c:pt idx="255">
                  <c:v>1.7560161068645099</c:v>
                </c:pt>
                <c:pt idx="256">
                  <c:v>2.0019795035090402</c:v>
                </c:pt>
                <c:pt idx="257">
                  <c:v>3.5767190975708201</c:v>
                </c:pt>
                <c:pt idx="258">
                  <c:v>3.4385325402415101</c:v>
                </c:pt>
                <c:pt idx="259">
                  <c:v>3.52735591641098</c:v>
                </c:pt>
                <c:pt idx="260">
                  <c:v>2.8375712195229901</c:v>
                </c:pt>
                <c:pt idx="261">
                  <c:v>3.3360908937717801</c:v>
                </c:pt>
                <c:pt idx="262">
                  <c:v>3.4227703786393602</c:v>
                </c:pt>
                <c:pt idx="263">
                  <c:v>3.84345936605011</c:v>
                </c:pt>
                <c:pt idx="264">
                  <c:v>3.7733933105356798</c:v>
                </c:pt>
                <c:pt idx="265">
                  <c:v>3.6456964204251201</c:v>
                </c:pt>
                <c:pt idx="266">
                  <c:v>3.7804275370061098</c:v>
                </c:pt>
                <c:pt idx="267">
                  <c:v>4.4293295539840702</c:v>
                </c:pt>
                <c:pt idx="268">
                  <c:v>4.8565490721167901</c:v>
                </c:pt>
              </c:numCache>
            </c:numRef>
          </c:val>
          <c:smooth val="0"/>
          <c:extLst>
            <c:ext xmlns:c16="http://schemas.microsoft.com/office/drawing/2014/chart" uri="{C3380CC4-5D6E-409C-BE32-E72D297353CC}">
              <c16:uniqueId val="{00000003-2CDC-4C5E-BFF0-0A95110BAA22}"/>
            </c:ext>
          </c:extLst>
        </c:ser>
        <c:ser>
          <c:idx val="3"/>
          <c:order val="1"/>
          <c:tx>
            <c:v>Nacional</c:v>
          </c:tx>
          <c:spPr>
            <a:ln w="19050" cap="rnd">
              <a:solidFill>
                <a:schemeClr val="bg1">
                  <a:lumMod val="50000"/>
                </a:schemeClr>
              </a:solidFill>
              <a:round/>
            </a:ln>
            <a:effectLst/>
          </c:spPr>
          <c:marker>
            <c:symbol val="none"/>
          </c:marker>
          <c:dLbls>
            <c:dLbl>
              <c:idx val="244"/>
              <c:layout>
                <c:manualLayout>
                  <c:x val="-0.14983475579434313"/>
                  <c:y val="7.4750800309802842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2CDC-4C5E-BFF0-0A95110BAA22}"/>
                </c:ext>
              </c:extLst>
            </c:dLbl>
            <c:dLbl>
              <c:idx val="268"/>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2CDC-4C5E-BFF0-0A95110BAA22}"/>
                </c:ext>
              </c:extLst>
            </c:dLbl>
            <c:numFmt formatCode="#,##0.00&quot;%&quot;"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'F96-97'!$A$19:$A$287</c:f>
              <c:numCache>
                <c:formatCode>mm/dd/yyyy</c:formatCode>
                <c:ptCount val="269"/>
                <c:pt idx="0">
                  <c:v>36861</c:v>
                </c:pt>
                <c:pt idx="1">
                  <c:v>36892</c:v>
                </c:pt>
                <c:pt idx="2">
                  <c:v>36923</c:v>
                </c:pt>
                <c:pt idx="3">
                  <c:v>36951</c:v>
                </c:pt>
                <c:pt idx="4">
                  <c:v>36982</c:v>
                </c:pt>
                <c:pt idx="5">
                  <c:v>37012</c:v>
                </c:pt>
                <c:pt idx="6">
                  <c:v>37043</c:v>
                </c:pt>
                <c:pt idx="7">
                  <c:v>37073</c:v>
                </c:pt>
                <c:pt idx="8">
                  <c:v>37104</c:v>
                </c:pt>
                <c:pt idx="9">
                  <c:v>37135</c:v>
                </c:pt>
                <c:pt idx="10">
                  <c:v>37165</c:v>
                </c:pt>
                <c:pt idx="11">
                  <c:v>37196</c:v>
                </c:pt>
                <c:pt idx="12">
                  <c:v>37226</c:v>
                </c:pt>
                <c:pt idx="13">
                  <c:v>37257</c:v>
                </c:pt>
                <c:pt idx="14">
                  <c:v>37288</c:v>
                </c:pt>
                <c:pt idx="15">
                  <c:v>37316</c:v>
                </c:pt>
                <c:pt idx="16">
                  <c:v>37347</c:v>
                </c:pt>
                <c:pt idx="17">
                  <c:v>37377</c:v>
                </c:pt>
                <c:pt idx="18">
                  <c:v>37408</c:v>
                </c:pt>
                <c:pt idx="19">
                  <c:v>37438</c:v>
                </c:pt>
                <c:pt idx="20">
                  <c:v>37469</c:v>
                </c:pt>
                <c:pt idx="21">
                  <c:v>37500</c:v>
                </c:pt>
                <c:pt idx="22">
                  <c:v>37530</c:v>
                </c:pt>
                <c:pt idx="23">
                  <c:v>37561</c:v>
                </c:pt>
                <c:pt idx="24">
                  <c:v>37591</c:v>
                </c:pt>
                <c:pt idx="25">
                  <c:v>37622</c:v>
                </c:pt>
                <c:pt idx="26">
                  <c:v>37653</c:v>
                </c:pt>
                <c:pt idx="27">
                  <c:v>37681</c:v>
                </c:pt>
                <c:pt idx="28">
                  <c:v>37712</c:v>
                </c:pt>
                <c:pt idx="29">
                  <c:v>37742</c:v>
                </c:pt>
                <c:pt idx="30">
                  <c:v>37773</c:v>
                </c:pt>
                <c:pt idx="31">
                  <c:v>37803</c:v>
                </c:pt>
                <c:pt idx="32">
                  <c:v>37834</c:v>
                </c:pt>
                <c:pt idx="33">
                  <c:v>37865</c:v>
                </c:pt>
                <c:pt idx="34">
                  <c:v>37895</c:v>
                </c:pt>
                <c:pt idx="35">
                  <c:v>37926</c:v>
                </c:pt>
                <c:pt idx="36">
                  <c:v>37956</c:v>
                </c:pt>
                <c:pt idx="37">
                  <c:v>37987</c:v>
                </c:pt>
                <c:pt idx="38">
                  <c:v>38018</c:v>
                </c:pt>
                <c:pt idx="39">
                  <c:v>38047</c:v>
                </c:pt>
                <c:pt idx="40">
                  <c:v>38078</c:v>
                </c:pt>
                <c:pt idx="41">
                  <c:v>38108</c:v>
                </c:pt>
                <c:pt idx="42">
                  <c:v>38139</c:v>
                </c:pt>
                <c:pt idx="43">
                  <c:v>38169</c:v>
                </c:pt>
                <c:pt idx="44">
                  <c:v>38200</c:v>
                </c:pt>
                <c:pt idx="45">
                  <c:v>38231</c:v>
                </c:pt>
                <c:pt idx="46">
                  <c:v>38261</c:v>
                </c:pt>
                <c:pt idx="47">
                  <c:v>38292</c:v>
                </c:pt>
                <c:pt idx="48">
                  <c:v>38322</c:v>
                </c:pt>
                <c:pt idx="49">
                  <c:v>38353</c:v>
                </c:pt>
                <c:pt idx="50">
                  <c:v>38384</c:v>
                </c:pt>
                <c:pt idx="51">
                  <c:v>38412</c:v>
                </c:pt>
                <c:pt idx="52">
                  <c:v>38443</c:v>
                </c:pt>
                <c:pt idx="53">
                  <c:v>38473</c:v>
                </c:pt>
                <c:pt idx="54">
                  <c:v>38504</c:v>
                </c:pt>
                <c:pt idx="55">
                  <c:v>38534</c:v>
                </c:pt>
                <c:pt idx="56">
                  <c:v>38565</c:v>
                </c:pt>
                <c:pt idx="57">
                  <c:v>38596</c:v>
                </c:pt>
                <c:pt idx="58">
                  <c:v>38626</c:v>
                </c:pt>
                <c:pt idx="59">
                  <c:v>38657</c:v>
                </c:pt>
                <c:pt idx="60">
                  <c:v>38687</c:v>
                </c:pt>
                <c:pt idx="61">
                  <c:v>38718</c:v>
                </c:pt>
                <c:pt idx="62">
                  <c:v>38749</c:v>
                </c:pt>
                <c:pt idx="63">
                  <c:v>38777</c:v>
                </c:pt>
                <c:pt idx="64">
                  <c:v>38808</c:v>
                </c:pt>
                <c:pt idx="65">
                  <c:v>38838</c:v>
                </c:pt>
                <c:pt idx="66">
                  <c:v>38869</c:v>
                </c:pt>
                <c:pt idx="67">
                  <c:v>38899</c:v>
                </c:pt>
                <c:pt idx="68">
                  <c:v>38930</c:v>
                </c:pt>
                <c:pt idx="69">
                  <c:v>38961</c:v>
                </c:pt>
                <c:pt idx="70">
                  <c:v>38991</c:v>
                </c:pt>
                <c:pt idx="71">
                  <c:v>39022</c:v>
                </c:pt>
                <c:pt idx="72">
                  <c:v>39052</c:v>
                </c:pt>
                <c:pt idx="73">
                  <c:v>39083</c:v>
                </c:pt>
                <c:pt idx="74">
                  <c:v>39114</c:v>
                </c:pt>
                <c:pt idx="75">
                  <c:v>39142</c:v>
                </c:pt>
                <c:pt idx="76">
                  <c:v>39173</c:v>
                </c:pt>
                <c:pt idx="77">
                  <c:v>39203</c:v>
                </c:pt>
                <c:pt idx="78">
                  <c:v>39234</c:v>
                </c:pt>
                <c:pt idx="79">
                  <c:v>39264</c:v>
                </c:pt>
                <c:pt idx="80">
                  <c:v>39295</c:v>
                </c:pt>
                <c:pt idx="81">
                  <c:v>39326</c:v>
                </c:pt>
                <c:pt idx="82">
                  <c:v>39356</c:v>
                </c:pt>
                <c:pt idx="83">
                  <c:v>39387</c:v>
                </c:pt>
                <c:pt idx="84">
                  <c:v>39417</c:v>
                </c:pt>
                <c:pt idx="85">
                  <c:v>39448</c:v>
                </c:pt>
                <c:pt idx="86">
                  <c:v>39479</c:v>
                </c:pt>
                <c:pt idx="87">
                  <c:v>39508</c:v>
                </c:pt>
                <c:pt idx="88">
                  <c:v>39539</c:v>
                </c:pt>
                <c:pt idx="89">
                  <c:v>39569</c:v>
                </c:pt>
                <c:pt idx="90">
                  <c:v>39600</c:v>
                </c:pt>
                <c:pt idx="91">
                  <c:v>39630</c:v>
                </c:pt>
                <c:pt idx="92">
                  <c:v>39661</c:v>
                </c:pt>
                <c:pt idx="93">
                  <c:v>39692</c:v>
                </c:pt>
                <c:pt idx="94">
                  <c:v>39722</c:v>
                </c:pt>
                <c:pt idx="95">
                  <c:v>39753</c:v>
                </c:pt>
                <c:pt idx="96">
                  <c:v>39783</c:v>
                </c:pt>
                <c:pt idx="97">
                  <c:v>39814</c:v>
                </c:pt>
                <c:pt idx="98">
                  <c:v>39845</c:v>
                </c:pt>
                <c:pt idx="99">
                  <c:v>39873</c:v>
                </c:pt>
                <c:pt idx="100">
                  <c:v>39904</c:v>
                </c:pt>
                <c:pt idx="101">
                  <c:v>39934</c:v>
                </c:pt>
                <c:pt idx="102">
                  <c:v>39965</c:v>
                </c:pt>
                <c:pt idx="103">
                  <c:v>39995</c:v>
                </c:pt>
                <c:pt idx="104">
                  <c:v>40026</c:v>
                </c:pt>
                <c:pt idx="105">
                  <c:v>40057</c:v>
                </c:pt>
                <c:pt idx="106">
                  <c:v>40087</c:v>
                </c:pt>
                <c:pt idx="107">
                  <c:v>40118</c:v>
                </c:pt>
                <c:pt idx="108">
                  <c:v>40148</c:v>
                </c:pt>
                <c:pt idx="109">
                  <c:v>40179</c:v>
                </c:pt>
                <c:pt idx="110">
                  <c:v>40210</c:v>
                </c:pt>
                <c:pt idx="111">
                  <c:v>40238</c:v>
                </c:pt>
                <c:pt idx="112">
                  <c:v>40269</c:v>
                </c:pt>
                <c:pt idx="113">
                  <c:v>40299</c:v>
                </c:pt>
                <c:pt idx="114">
                  <c:v>40330</c:v>
                </c:pt>
                <c:pt idx="115">
                  <c:v>40360</c:v>
                </c:pt>
                <c:pt idx="116">
                  <c:v>40391</c:v>
                </c:pt>
                <c:pt idx="117">
                  <c:v>40422</c:v>
                </c:pt>
                <c:pt idx="118">
                  <c:v>40452</c:v>
                </c:pt>
                <c:pt idx="119">
                  <c:v>40483</c:v>
                </c:pt>
                <c:pt idx="120">
                  <c:v>40513</c:v>
                </c:pt>
                <c:pt idx="121">
                  <c:v>40544</c:v>
                </c:pt>
                <c:pt idx="122">
                  <c:v>40575</c:v>
                </c:pt>
                <c:pt idx="123">
                  <c:v>40603</c:v>
                </c:pt>
                <c:pt idx="124">
                  <c:v>40634</c:v>
                </c:pt>
                <c:pt idx="125">
                  <c:v>40664</c:v>
                </c:pt>
                <c:pt idx="126">
                  <c:v>40695</c:v>
                </c:pt>
                <c:pt idx="127">
                  <c:v>40725</c:v>
                </c:pt>
                <c:pt idx="128">
                  <c:v>40756</c:v>
                </c:pt>
                <c:pt idx="129">
                  <c:v>40787</c:v>
                </c:pt>
                <c:pt idx="130">
                  <c:v>40817</c:v>
                </c:pt>
                <c:pt idx="131">
                  <c:v>40848</c:v>
                </c:pt>
                <c:pt idx="132">
                  <c:v>40878</c:v>
                </c:pt>
                <c:pt idx="133">
                  <c:v>40909</c:v>
                </c:pt>
                <c:pt idx="134">
                  <c:v>40940</c:v>
                </c:pt>
                <c:pt idx="135">
                  <c:v>40969</c:v>
                </c:pt>
                <c:pt idx="136">
                  <c:v>41000</c:v>
                </c:pt>
                <c:pt idx="137">
                  <c:v>41030</c:v>
                </c:pt>
                <c:pt idx="138">
                  <c:v>41061</c:v>
                </c:pt>
                <c:pt idx="139">
                  <c:v>41091</c:v>
                </c:pt>
                <c:pt idx="140">
                  <c:v>41122</c:v>
                </c:pt>
                <c:pt idx="141">
                  <c:v>41153</c:v>
                </c:pt>
                <c:pt idx="142">
                  <c:v>41183</c:v>
                </c:pt>
                <c:pt idx="143">
                  <c:v>41214</c:v>
                </c:pt>
                <c:pt idx="144">
                  <c:v>41244</c:v>
                </c:pt>
                <c:pt idx="145">
                  <c:v>41275</c:v>
                </c:pt>
                <c:pt idx="146">
                  <c:v>41306</c:v>
                </c:pt>
                <c:pt idx="147">
                  <c:v>41334</c:v>
                </c:pt>
                <c:pt idx="148">
                  <c:v>41365</c:v>
                </c:pt>
                <c:pt idx="149">
                  <c:v>41395</c:v>
                </c:pt>
                <c:pt idx="150">
                  <c:v>41426</c:v>
                </c:pt>
                <c:pt idx="151">
                  <c:v>41456</c:v>
                </c:pt>
                <c:pt idx="152">
                  <c:v>41487</c:v>
                </c:pt>
                <c:pt idx="153">
                  <c:v>41518</c:v>
                </c:pt>
                <c:pt idx="154">
                  <c:v>41548</c:v>
                </c:pt>
                <c:pt idx="155">
                  <c:v>41579</c:v>
                </c:pt>
                <c:pt idx="156">
                  <c:v>41609</c:v>
                </c:pt>
                <c:pt idx="157">
                  <c:v>41640</c:v>
                </c:pt>
                <c:pt idx="158">
                  <c:v>41671</c:v>
                </c:pt>
                <c:pt idx="159">
                  <c:v>41699</c:v>
                </c:pt>
                <c:pt idx="160">
                  <c:v>41730</c:v>
                </c:pt>
                <c:pt idx="161">
                  <c:v>41760</c:v>
                </c:pt>
                <c:pt idx="162">
                  <c:v>41791</c:v>
                </c:pt>
                <c:pt idx="163">
                  <c:v>41821</c:v>
                </c:pt>
                <c:pt idx="164">
                  <c:v>41852</c:v>
                </c:pt>
                <c:pt idx="165">
                  <c:v>41883</c:v>
                </c:pt>
                <c:pt idx="166">
                  <c:v>41913</c:v>
                </c:pt>
                <c:pt idx="167">
                  <c:v>41944</c:v>
                </c:pt>
                <c:pt idx="168">
                  <c:v>41974</c:v>
                </c:pt>
                <c:pt idx="169">
                  <c:v>42005</c:v>
                </c:pt>
                <c:pt idx="170">
                  <c:v>42036</c:v>
                </c:pt>
                <c:pt idx="171">
                  <c:v>42064</c:v>
                </c:pt>
                <c:pt idx="172">
                  <c:v>42095</c:v>
                </c:pt>
                <c:pt idx="173">
                  <c:v>42125</c:v>
                </c:pt>
                <c:pt idx="174">
                  <c:v>42156</c:v>
                </c:pt>
                <c:pt idx="175">
                  <c:v>42186</c:v>
                </c:pt>
                <c:pt idx="176">
                  <c:v>42217</c:v>
                </c:pt>
                <c:pt idx="177">
                  <c:v>42248</c:v>
                </c:pt>
                <c:pt idx="178">
                  <c:v>42278</c:v>
                </c:pt>
                <c:pt idx="179">
                  <c:v>42309</c:v>
                </c:pt>
                <c:pt idx="180">
                  <c:v>42339</c:v>
                </c:pt>
                <c:pt idx="181">
                  <c:v>42370</c:v>
                </c:pt>
                <c:pt idx="182">
                  <c:v>42401</c:v>
                </c:pt>
                <c:pt idx="183">
                  <c:v>42430</c:v>
                </c:pt>
                <c:pt idx="184">
                  <c:v>42461</c:v>
                </c:pt>
                <c:pt idx="185">
                  <c:v>42491</c:v>
                </c:pt>
                <c:pt idx="186">
                  <c:v>42522</c:v>
                </c:pt>
                <c:pt idx="187">
                  <c:v>42552</c:v>
                </c:pt>
                <c:pt idx="188">
                  <c:v>42583</c:v>
                </c:pt>
                <c:pt idx="189">
                  <c:v>42614</c:v>
                </c:pt>
                <c:pt idx="190">
                  <c:v>42644</c:v>
                </c:pt>
                <c:pt idx="191">
                  <c:v>42675</c:v>
                </c:pt>
                <c:pt idx="192">
                  <c:v>42705</c:v>
                </c:pt>
                <c:pt idx="193">
                  <c:v>42736</c:v>
                </c:pt>
                <c:pt idx="194">
                  <c:v>42767</c:v>
                </c:pt>
                <c:pt idx="195">
                  <c:v>42795</c:v>
                </c:pt>
                <c:pt idx="196">
                  <c:v>42826</c:v>
                </c:pt>
                <c:pt idx="197">
                  <c:v>42856</c:v>
                </c:pt>
                <c:pt idx="198">
                  <c:v>42887</c:v>
                </c:pt>
                <c:pt idx="199">
                  <c:v>42917</c:v>
                </c:pt>
                <c:pt idx="200">
                  <c:v>42948</c:v>
                </c:pt>
                <c:pt idx="201">
                  <c:v>42979</c:v>
                </c:pt>
                <c:pt idx="202">
                  <c:v>43009</c:v>
                </c:pt>
                <c:pt idx="203">
                  <c:v>43040</c:v>
                </c:pt>
                <c:pt idx="204">
                  <c:v>43070</c:v>
                </c:pt>
                <c:pt idx="205">
                  <c:v>43101</c:v>
                </c:pt>
                <c:pt idx="206">
                  <c:v>43132</c:v>
                </c:pt>
                <c:pt idx="207">
                  <c:v>43160</c:v>
                </c:pt>
                <c:pt idx="208">
                  <c:v>43191</c:v>
                </c:pt>
                <c:pt idx="209">
                  <c:v>43221</c:v>
                </c:pt>
                <c:pt idx="210">
                  <c:v>43252</c:v>
                </c:pt>
                <c:pt idx="211">
                  <c:v>43282</c:v>
                </c:pt>
                <c:pt idx="212">
                  <c:v>43313</c:v>
                </c:pt>
                <c:pt idx="213">
                  <c:v>43344</c:v>
                </c:pt>
                <c:pt idx="214">
                  <c:v>43374</c:v>
                </c:pt>
                <c:pt idx="215">
                  <c:v>43405</c:v>
                </c:pt>
                <c:pt idx="216">
                  <c:v>43435</c:v>
                </c:pt>
                <c:pt idx="217">
                  <c:v>43466</c:v>
                </c:pt>
                <c:pt idx="218">
                  <c:v>43497</c:v>
                </c:pt>
                <c:pt idx="219">
                  <c:v>43525</c:v>
                </c:pt>
                <c:pt idx="220">
                  <c:v>43556</c:v>
                </c:pt>
                <c:pt idx="221">
                  <c:v>43586</c:v>
                </c:pt>
                <c:pt idx="222">
                  <c:v>43617</c:v>
                </c:pt>
                <c:pt idx="223">
                  <c:v>43647</c:v>
                </c:pt>
                <c:pt idx="224">
                  <c:v>43678</c:v>
                </c:pt>
                <c:pt idx="225">
                  <c:v>43709</c:v>
                </c:pt>
                <c:pt idx="226">
                  <c:v>43739</c:v>
                </c:pt>
                <c:pt idx="227">
                  <c:v>43770</c:v>
                </c:pt>
                <c:pt idx="228">
                  <c:v>43800</c:v>
                </c:pt>
                <c:pt idx="229">
                  <c:v>43831</c:v>
                </c:pt>
                <c:pt idx="230">
                  <c:v>43862</c:v>
                </c:pt>
                <c:pt idx="231">
                  <c:v>43891</c:v>
                </c:pt>
                <c:pt idx="232">
                  <c:v>43922</c:v>
                </c:pt>
                <c:pt idx="233">
                  <c:v>43952</c:v>
                </c:pt>
                <c:pt idx="234">
                  <c:v>43983</c:v>
                </c:pt>
                <c:pt idx="235">
                  <c:v>44013</c:v>
                </c:pt>
                <c:pt idx="236">
                  <c:v>44044</c:v>
                </c:pt>
                <c:pt idx="237">
                  <c:v>44075</c:v>
                </c:pt>
                <c:pt idx="238">
                  <c:v>44105</c:v>
                </c:pt>
                <c:pt idx="239">
                  <c:v>44136</c:v>
                </c:pt>
                <c:pt idx="240">
                  <c:v>44166</c:v>
                </c:pt>
                <c:pt idx="241">
                  <c:v>44197</c:v>
                </c:pt>
                <c:pt idx="242">
                  <c:v>44228</c:v>
                </c:pt>
                <c:pt idx="243">
                  <c:v>44256</c:v>
                </c:pt>
                <c:pt idx="244">
                  <c:v>44287</c:v>
                </c:pt>
                <c:pt idx="245">
                  <c:v>44317</c:v>
                </c:pt>
                <c:pt idx="246">
                  <c:v>44348</c:v>
                </c:pt>
                <c:pt idx="247">
                  <c:v>44378</c:v>
                </c:pt>
                <c:pt idx="248">
                  <c:v>44409</c:v>
                </c:pt>
                <c:pt idx="249">
                  <c:v>44440</c:v>
                </c:pt>
                <c:pt idx="250">
                  <c:v>44470</c:v>
                </c:pt>
                <c:pt idx="251">
                  <c:v>44501</c:v>
                </c:pt>
                <c:pt idx="252">
                  <c:v>44531</c:v>
                </c:pt>
                <c:pt idx="253">
                  <c:v>44562</c:v>
                </c:pt>
                <c:pt idx="254">
                  <c:v>44593</c:v>
                </c:pt>
                <c:pt idx="255">
                  <c:v>44621</c:v>
                </c:pt>
                <c:pt idx="256">
                  <c:v>44652</c:v>
                </c:pt>
                <c:pt idx="257">
                  <c:v>44682</c:v>
                </c:pt>
                <c:pt idx="258">
                  <c:v>44713</c:v>
                </c:pt>
                <c:pt idx="259">
                  <c:v>44743</c:v>
                </c:pt>
                <c:pt idx="260">
                  <c:v>44774</c:v>
                </c:pt>
                <c:pt idx="261">
                  <c:v>44805</c:v>
                </c:pt>
                <c:pt idx="262">
                  <c:v>44835</c:v>
                </c:pt>
                <c:pt idx="263">
                  <c:v>44866</c:v>
                </c:pt>
                <c:pt idx="264">
                  <c:v>44896</c:v>
                </c:pt>
                <c:pt idx="265">
                  <c:v>44927</c:v>
                </c:pt>
                <c:pt idx="266">
                  <c:v>44958</c:v>
                </c:pt>
                <c:pt idx="267">
                  <c:v>44986</c:v>
                </c:pt>
                <c:pt idx="268">
                  <c:v>45017</c:v>
                </c:pt>
              </c:numCache>
            </c:numRef>
          </c:cat>
          <c:val>
            <c:numRef>
              <c:f>'F96-97'!$K$19:$K$287</c:f>
              <c:numCache>
                <c:formatCode>General</c:formatCode>
                <c:ptCount val="269"/>
                <c:pt idx="0">
                  <c:v>5.5004727019670501</c:v>
                </c:pt>
                <c:pt idx="1">
                  <c:v>5.1688245605969696</c:v>
                </c:pt>
                <c:pt idx="2">
                  <c:v>5.4777787051075304</c:v>
                </c:pt>
                <c:pt idx="3">
                  <c:v>5.4834814228024404</c:v>
                </c:pt>
                <c:pt idx="4">
                  <c:v>5.7575676503125202</c:v>
                </c:pt>
                <c:pt idx="5">
                  <c:v>4.30861467116965</c:v>
                </c:pt>
                <c:pt idx="6">
                  <c:v>5.6085008689402702</c:v>
                </c:pt>
                <c:pt idx="7">
                  <c:v>5.7657110900697104</c:v>
                </c:pt>
                <c:pt idx="8">
                  <c:v>6.0338545780191497</c:v>
                </c:pt>
                <c:pt idx="9">
                  <c:v>5.7082287282186801</c:v>
                </c:pt>
                <c:pt idx="10">
                  <c:v>5.32841618865731</c:v>
                </c:pt>
                <c:pt idx="11">
                  <c:v>5.5524739271994896</c:v>
                </c:pt>
                <c:pt idx="12">
                  <c:v>5.9524086879973801</c:v>
                </c:pt>
                <c:pt idx="13">
                  <c:v>4.8654653080390204</c:v>
                </c:pt>
                <c:pt idx="14">
                  <c:v>6.0955648593551004</c:v>
                </c:pt>
                <c:pt idx="15">
                  <c:v>3.9708374624587699</c:v>
                </c:pt>
                <c:pt idx="16">
                  <c:v>2.1421970095093501</c:v>
                </c:pt>
                <c:pt idx="17">
                  <c:v>3.89899006516803</c:v>
                </c:pt>
                <c:pt idx="18">
                  <c:v>1.8748879358310599</c:v>
                </c:pt>
                <c:pt idx="19">
                  <c:v>2.9743590329481799</c:v>
                </c:pt>
                <c:pt idx="20">
                  <c:v>2.6981737232965002</c:v>
                </c:pt>
                <c:pt idx="21">
                  <c:v>2.2497940495762099</c:v>
                </c:pt>
                <c:pt idx="22">
                  <c:v>1.4993766126413901</c:v>
                </c:pt>
                <c:pt idx="23">
                  <c:v>1.92133970417971</c:v>
                </c:pt>
                <c:pt idx="24">
                  <c:v>0.604279136774166</c:v>
                </c:pt>
                <c:pt idx="25">
                  <c:v>0.68594631117420102</c:v>
                </c:pt>
                <c:pt idx="26">
                  <c:v>0.64396386236618097</c:v>
                </c:pt>
                <c:pt idx="27">
                  <c:v>1.08362606131349</c:v>
                </c:pt>
                <c:pt idx="28">
                  <c:v>1.99090961003872</c:v>
                </c:pt>
                <c:pt idx="29">
                  <c:v>2.4111263146725301</c:v>
                </c:pt>
                <c:pt idx="30">
                  <c:v>2.8296844809261499</c:v>
                </c:pt>
                <c:pt idx="31">
                  <c:v>3.56215302312446</c:v>
                </c:pt>
                <c:pt idx="32">
                  <c:v>3.7529390180076398</c:v>
                </c:pt>
                <c:pt idx="33">
                  <c:v>3.1839398654625302</c:v>
                </c:pt>
                <c:pt idx="34">
                  <c:v>3.2443921522117698</c:v>
                </c:pt>
                <c:pt idx="35">
                  <c:v>3.1232312110374401</c:v>
                </c:pt>
                <c:pt idx="36">
                  <c:v>3.2055609623298902</c:v>
                </c:pt>
                <c:pt idx="37">
                  <c:v>2.6419924926617302</c:v>
                </c:pt>
                <c:pt idx="38">
                  <c:v>2.2594553587270498</c:v>
                </c:pt>
                <c:pt idx="39">
                  <c:v>1.9387025774601601</c:v>
                </c:pt>
                <c:pt idx="40">
                  <c:v>1.92893869171691</c:v>
                </c:pt>
                <c:pt idx="41">
                  <c:v>2.0967915416798801</c:v>
                </c:pt>
                <c:pt idx="42">
                  <c:v>1.9065207388580001</c:v>
                </c:pt>
                <c:pt idx="43">
                  <c:v>1.61509487575988</c:v>
                </c:pt>
                <c:pt idx="44">
                  <c:v>1.14401301066163</c:v>
                </c:pt>
                <c:pt idx="45">
                  <c:v>0.930322136839279</c:v>
                </c:pt>
                <c:pt idx="46">
                  <c:v>0.71204017897708005</c:v>
                </c:pt>
                <c:pt idx="47">
                  <c:v>0.38323102759581001</c:v>
                </c:pt>
                <c:pt idx="48">
                  <c:v>0.50173925616945303</c:v>
                </c:pt>
                <c:pt idx="49">
                  <c:v>1.1519444206021401</c:v>
                </c:pt>
                <c:pt idx="50">
                  <c:v>1.28088129281212</c:v>
                </c:pt>
                <c:pt idx="51">
                  <c:v>1.8593342628129499</c:v>
                </c:pt>
                <c:pt idx="52">
                  <c:v>1.4884098009811899</c:v>
                </c:pt>
                <c:pt idx="53">
                  <c:v>0.98892129910410598</c:v>
                </c:pt>
                <c:pt idx="54">
                  <c:v>1.2368872892071201</c:v>
                </c:pt>
                <c:pt idx="55">
                  <c:v>1.27242890309303</c:v>
                </c:pt>
                <c:pt idx="56">
                  <c:v>1.57444967372082</c:v>
                </c:pt>
                <c:pt idx="57">
                  <c:v>2.0163801189274002</c:v>
                </c:pt>
                <c:pt idx="58">
                  <c:v>2.29264988286302</c:v>
                </c:pt>
                <c:pt idx="59">
                  <c:v>2.8331107406927898</c:v>
                </c:pt>
                <c:pt idx="60">
                  <c:v>2.4995388704912598</c:v>
                </c:pt>
                <c:pt idx="61">
                  <c:v>1.9525057619792701</c:v>
                </c:pt>
                <c:pt idx="62">
                  <c:v>2.19117585345432</c:v>
                </c:pt>
                <c:pt idx="63">
                  <c:v>1.8870167447759401</c:v>
                </c:pt>
                <c:pt idx="64">
                  <c:v>2.3178069753763402</c:v>
                </c:pt>
                <c:pt idx="65">
                  <c:v>2.3185345816912899</c:v>
                </c:pt>
                <c:pt idx="66">
                  <c:v>1.9350816784037901</c:v>
                </c:pt>
                <c:pt idx="67">
                  <c:v>2.0839706838750698</c:v>
                </c:pt>
                <c:pt idx="68">
                  <c:v>1.79745046474027</c:v>
                </c:pt>
                <c:pt idx="69">
                  <c:v>1.2086196357635099</c:v>
                </c:pt>
                <c:pt idx="70">
                  <c:v>0.94513131686004803</c:v>
                </c:pt>
                <c:pt idx="71">
                  <c:v>1.0512640870856</c:v>
                </c:pt>
                <c:pt idx="72">
                  <c:v>1.10956011676639</c:v>
                </c:pt>
                <c:pt idx="73">
                  <c:v>1.1939852321311</c:v>
                </c:pt>
                <c:pt idx="74">
                  <c:v>1.0353785748139701</c:v>
                </c:pt>
                <c:pt idx="75">
                  <c:v>1.02624831599858</c:v>
                </c:pt>
                <c:pt idx="76">
                  <c:v>1.1006290726316199</c:v>
                </c:pt>
                <c:pt idx="77">
                  <c:v>1.0661954185676501</c:v>
                </c:pt>
                <c:pt idx="78">
                  <c:v>1.2038860216393401</c:v>
                </c:pt>
                <c:pt idx="79">
                  <c:v>0.82340223387378197</c:v>
                </c:pt>
                <c:pt idx="80">
                  <c:v>0.92925987539969102</c:v>
                </c:pt>
                <c:pt idx="81">
                  <c:v>1.1612474262476999</c:v>
                </c:pt>
                <c:pt idx="82">
                  <c:v>1.2666434074697599</c:v>
                </c:pt>
                <c:pt idx="83">
                  <c:v>1.07744541241348</c:v>
                </c:pt>
                <c:pt idx="84">
                  <c:v>1.01416430777421</c:v>
                </c:pt>
                <c:pt idx="85">
                  <c:v>0.96573438247560295</c:v>
                </c:pt>
                <c:pt idx="86">
                  <c:v>1.0302085120179201</c:v>
                </c:pt>
                <c:pt idx="87">
                  <c:v>1.11876493032612</c:v>
                </c:pt>
                <c:pt idx="88">
                  <c:v>0.58854920719690895</c:v>
                </c:pt>
                <c:pt idx="89">
                  <c:v>0.33864304657196298</c:v>
                </c:pt>
                <c:pt idx="90">
                  <c:v>5.9626537887558201E-2</c:v>
                </c:pt>
                <c:pt idx="91">
                  <c:v>0.31684992010361201</c:v>
                </c:pt>
                <c:pt idx="92">
                  <c:v>0.272736283604602</c:v>
                </c:pt>
                <c:pt idx="93">
                  <c:v>0.24307958388158901</c:v>
                </c:pt>
                <c:pt idx="94">
                  <c:v>0.20009452739076</c:v>
                </c:pt>
                <c:pt idx="95">
                  <c:v>-0.46694868566037301</c:v>
                </c:pt>
                <c:pt idx="96">
                  <c:v>-0.61100471299186898</c:v>
                </c:pt>
                <c:pt idx="97">
                  <c:v>-0.426929794619335</c:v>
                </c:pt>
                <c:pt idx="98">
                  <c:v>-3.12845373176995E-2</c:v>
                </c:pt>
                <c:pt idx="99">
                  <c:v>-1.2532011406417001</c:v>
                </c:pt>
                <c:pt idx="100">
                  <c:v>-1.0940547571449999</c:v>
                </c:pt>
                <c:pt idx="101">
                  <c:v>-0.88944091909358702</c:v>
                </c:pt>
                <c:pt idx="102">
                  <c:v>-0.73574167378844801</c:v>
                </c:pt>
                <c:pt idx="103">
                  <c:v>-1.0428757582172099</c:v>
                </c:pt>
                <c:pt idx="104">
                  <c:v>-0.88470535860617505</c:v>
                </c:pt>
                <c:pt idx="105">
                  <c:v>-0.62730018762603401</c:v>
                </c:pt>
                <c:pt idx="106">
                  <c:v>-0.814822067058663</c:v>
                </c:pt>
                <c:pt idx="107">
                  <c:v>-0.517236608384264</c:v>
                </c:pt>
                <c:pt idx="108">
                  <c:v>-0.57076828730755502</c:v>
                </c:pt>
                <c:pt idx="109">
                  <c:v>-1.0074889648975101</c:v>
                </c:pt>
                <c:pt idx="110">
                  <c:v>-1.75944210242277</c:v>
                </c:pt>
                <c:pt idx="111">
                  <c:v>-1.8421709732107401</c:v>
                </c:pt>
                <c:pt idx="112">
                  <c:v>-1.3103770851523799</c:v>
                </c:pt>
                <c:pt idx="113">
                  <c:v>-0.58285364188059896</c:v>
                </c:pt>
                <c:pt idx="114">
                  <c:v>-0.49111887113913999</c:v>
                </c:pt>
                <c:pt idx="115">
                  <c:v>0.26742533090131598</c:v>
                </c:pt>
                <c:pt idx="116">
                  <c:v>0.45965776478167403</c:v>
                </c:pt>
                <c:pt idx="117">
                  <c:v>2.2022163915957901E-2</c:v>
                </c:pt>
                <c:pt idx="118">
                  <c:v>0.26244839645419599</c:v>
                </c:pt>
                <c:pt idx="119">
                  <c:v>-0.13377873449675901</c:v>
                </c:pt>
                <c:pt idx="120">
                  <c:v>-7.1186631932196306E-2</c:v>
                </c:pt>
                <c:pt idx="121">
                  <c:v>0.81938810702491005</c:v>
                </c:pt>
                <c:pt idx="122">
                  <c:v>0.73203674754724901</c:v>
                </c:pt>
                <c:pt idx="123">
                  <c:v>2.1020469647466098</c:v>
                </c:pt>
                <c:pt idx="124">
                  <c:v>2.0209180313273101</c:v>
                </c:pt>
                <c:pt idx="125">
                  <c:v>1.2816857339305501</c:v>
                </c:pt>
                <c:pt idx="126">
                  <c:v>1.23704911635913</c:v>
                </c:pt>
                <c:pt idx="127">
                  <c:v>0.794251962094217</c:v>
                </c:pt>
                <c:pt idx="128">
                  <c:v>0.63670996714630901</c:v>
                </c:pt>
                <c:pt idx="129">
                  <c:v>1.21407241138569</c:v>
                </c:pt>
                <c:pt idx="130">
                  <c:v>1.0329253707972701</c:v>
                </c:pt>
                <c:pt idx="131">
                  <c:v>1.1046255408766501</c:v>
                </c:pt>
                <c:pt idx="132">
                  <c:v>0.66853007342788695</c:v>
                </c:pt>
                <c:pt idx="133">
                  <c:v>-0.15002449906486001</c:v>
                </c:pt>
                <c:pt idx="134">
                  <c:v>0.39407253246999102</c:v>
                </c:pt>
                <c:pt idx="135">
                  <c:v>0.26711524623612698</c:v>
                </c:pt>
                <c:pt idx="136">
                  <c:v>0.53081818611027098</c:v>
                </c:pt>
                <c:pt idx="137">
                  <c:v>0.32482385998000601</c:v>
                </c:pt>
                <c:pt idx="138">
                  <c:v>-0.17953076970592699</c:v>
                </c:pt>
                <c:pt idx="139">
                  <c:v>-4.4845245346059E-2</c:v>
                </c:pt>
                <c:pt idx="140">
                  <c:v>-2.9635648675763199E-2</c:v>
                </c:pt>
                <c:pt idx="141">
                  <c:v>-0.64451405597344402</c:v>
                </c:pt>
                <c:pt idx="142">
                  <c:v>-0.323677660335631</c:v>
                </c:pt>
                <c:pt idx="143">
                  <c:v>-0.22257224398324299</c:v>
                </c:pt>
                <c:pt idx="144">
                  <c:v>0.39771339106846598</c:v>
                </c:pt>
                <c:pt idx="145">
                  <c:v>0.96448795695209799</c:v>
                </c:pt>
                <c:pt idx="146">
                  <c:v>0.71331331229256301</c:v>
                </c:pt>
                <c:pt idx="147">
                  <c:v>4.13231206559894E-2</c:v>
                </c:pt>
                <c:pt idx="148">
                  <c:v>-0.48204792772794702</c:v>
                </c:pt>
                <c:pt idx="149">
                  <c:v>-0.74956058033567297</c:v>
                </c:pt>
                <c:pt idx="150">
                  <c:v>-3.7290548415602802E-2</c:v>
                </c:pt>
                <c:pt idx="151">
                  <c:v>9.4108765987277507E-2</c:v>
                </c:pt>
                <c:pt idx="152">
                  <c:v>0.168946066513498</c:v>
                </c:pt>
                <c:pt idx="153">
                  <c:v>0.49489572949230598</c:v>
                </c:pt>
                <c:pt idx="154">
                  <c:v>0.30627672431486902</c:v>
                </c:pt>
                <c:pt idx="155">
                  <c:v>0.19451101385115099</c:v>
                </c:pt>
                <c:pt idx="156">
                  <c:v>-5.7067131805421702E-3</c:v>
                </c:pt>
                <c:pt idx="157">
                  <c:v>-0.44583574653223002</c:v>
                </c:pt>
                <c:pt idx="158">
                  <c:v>-8.7966719110788003E-2</c:v>
                </c:pt>
                <c:pt idx="159">
                  <c:v>0.39840336976928498</c:v>
                </c:pt>
                <c:pt idx="160">
                  <c:v>0.91916786999544098</c:v>
                </c:pt>
                <c:pt idx="161">
                  <c:v>0.90702933508097805</c:v>
                </c:pt>
                <c:pt idx="162">
                  <c:v>0.67131932337529698</c:v>
                </c:pt>
                <c:pt idx="163">
                  <c:v>0.72180270849144801</c:v>
                </c:pt>
                <c:pt idx="164">
                  <c:v>0.47317151336949698</c:v>
                </c:pt>
                <c:pt idx="165">
                  <c:v>0.31553456182029599</c:v>
                </c:pt>
                <c:pt idx="166">
                  <c:v>0.139575892313126</c:v>
                </c:pt>
                <c:pt idx="167">
                  <c:v>0.64377853819319597</c:v>
                </c:pt>
                <c:pt idx="168">
                  <c:v>0.52687057568749895</c:v>
                </c:pt>
                <c:pt idx="169">
                  <c:v>1.22811413588513</c:v>
                </c:pt>
                <c:pt idx="170">
                  <c:v>1.14082194208924</c:v>
                </c:pt>
                <c:pt idx="171">
                  <c:v>0.99439673517225402</c:v>
                </c:pt>
                <c:pt idx="172">
                  <c:v>0.90516484712601697</c:v>
                </c:pt>
                <c:pt idx="173">
                  <c:v>1.4399433808364801</c:v>
                </c:pt>
                <c:pt idx="174">
                  <c:v>1.2178645557539201</c:v>
                </c:pt>
                <c:pt idx="175">
                  <c:v>1.48273405853632</c:v>
                </c:pt>
                <c:pt idx="176">
                  <c:v>1.75351589632968</c:v>
                </c:pt>
                <c:pt idx="177">
                  <c:v>1.48567340306147</c:v>
                </c:pt>
                <c:pt idx="178">
                  <c:v>1.69820594677625</c:v>
                </c:pt>
                <c:pt idx="179">
                  <c:v>1.7993033252402799</c:v>
                </c:pt>
                <c:pt idx="180">
                  <c:v>1.8973035202468</c:v>
                </c:pt>
                <c:pt idx="181">
                  <c:v>1.14016218399389</c:v>
                </c:pt>
                <c:pt idx="182">
                  <c:v>0.88029264747051506</c:v>
                </c:pt>
                <c:pt idx="183">
                  <c:v>1.2412203039303</c:v>
                </c:pt>
                <c:pt idx="184">
                  <c:v>0.96319762853869195</c:v>
                </c:pt>
                <c:pt idx="185">
                  <c:v>1.31113993563301</c:v>
                </c:pt>
                <c:pt idx="186">
                  <c:v>1.5081011738077701</c:v>
                </c:pt>
                <c:pt idx="187">
                  <c:v>0.97885970562385805</c:v>
                </c:pt>
                <c:pt idx="188">
                  <c:v>0.79757297896250201</c:v>
                </c:pt>
                <c:pt idx="189">
                  <c:v>0.70826684089928504</c:v>
                </c:pt>
                <c:pt idx="190">
                  <c:v>0.538494999181793</c:v>
                </c:pt>
                <c:pt idx="191">
                  <c:v>0.41994145113952702</c:v>
                </c:pt>
                <c:pt idx="192">
                  <c:v>0.52189225477203804</c:v>
                </c:pt>
                <c:pt idx="193">
                  <c:v>-0.63166353248781404</c:v>
                </c:pt>
                <c:pt idx="194">
                  <c:v>-0.51424659314291998</c:v>
                </c:pt>
                <c:pt idx="195">
                  <c:v>-0.81518771140434199</c:v>
                </c:pt>
                <c:pt idx="196">
                  <c:v>-0.89174131039239102</c:v>
                </c:pt>
                <c:pt idx="197">
                  <c:v>-1.09038831932295</c:v>
                </c:pt>
                <c:pt idx="198">
                  <c:v>-1.3920171568879101</c:v>
                </c:pt>
                <c:pt idx="199">
                  <c:v>-1.49380702802498</c:v>
                </c:pt>
                <c:pt idx="200">
                  <c:v>-1.750227837507</c:v>
                </c:pt>
                <c:pt idx="201">
                  <c:v>-1.2699195335340601</c:v>
                </c:pt>
                <c:pt idx="202">
                  <c:v>-1.2128934905162201</c:v>
                </c:pt>
                <c:pt idx="203">
                  <c:v>-1.60654635823102</c:v>
                </c:pt>
                <c:pt idx="204">
                  <c:v>-1.16753108754496</c:v>
                </c:pt>
                <c:pt idx="205">
                  <c:v>-0.39898755179644801</c:v>
                </c:pt>
                <c:pt idx="206">
                  <c:v>7.28198876434938E-2</c:v>
                </c:pt>
                <c:pt idx="207">
                  <c:v>0.859500409917757</c:v>
                </c:pt>
                <c:pt idx="208">
                  <c:v>1.23082917612767</c:v>
                </c:pt>
                <c:pt idx="209">
                  <c:v>0.88887910344690502</c:v>
                </c:pt>
                <c:pt idx="210">
                  <c:v>1.0607118925612899</c:v>
                </c:pt>
                <c:pt idx="211">
                  <c:v>1.0825048031156701</c:v>
                </c:pt>
                <c:pt idx="212">
                  <c:v>0.96929800030860502</c:v>
                </c:pt>
                <c:pt idx="213">
                  <c:v>0.780761324145818</c:v>
                </c:pt>
                <c:pt idx="214">
                  <c:v>0.88760640945049196</c:v>
                </c:pt>
                <c:pt idx="215">
                  <c:v>1.1423233724517901</c:v>
                </c:pt>
                <c:pt idx="216">
                  <c:v>0.52391166306118298</c:v>
                </c:pt>
                <c:pt idx="217">
                  <c:v>2.4670283528674699</c:v>
                </c:pt>
                <c:pt idx="218">
                  <c:v>2.8785803889821202</c:v>
                </c:pt>
                <c:pt idx="219">
                  <c:v>2.62402555840817</c:v>
                </c:pt>
                <c:pt idx="220">
                  <c:v>2.4427027723340702</c:v>
                </c:pt>
                <c:pt idx="221">
                  <c:v>2.3060872606135701</c:v>
                </c:pt>
                <c:pt idx="222">
                  <c:v>2.51191598353748</c:v>
                </c:pt>
                <c:pt idx="223">
                  <c:v>2.63498529679178</c:v>
                </c:pt>
                <c:pt idx="224">
                  <c:v>3.3360186016653701</c:v>
                </c:pt>
                <c:pt idx="225">
                  <c:v>3.3434272813338999</c:v>
                </c:pt>
                <c:pt idx="226">
                  <c:v>3.32578313745111</c:v>
                </c:pt>
                <c:pt idx="227">
                  <c:v>3.4662054192723599</c:v>
                </c:pt>
                <c:pt idx="228">
                  <c:v>3.7755089229210701</c:v>
                </c:pt>
                <c:pt idx="229">
                  <c:v>3.08451810238597</c:v>
                </c:pt>
                <c:pt idx="230">
                  <c:v>2.6357206538360201</c:v>
                </c:pt>
                <c:pt idx="231">
                  <c:v>3.7243181686609002</c:v>
                </c:pt>
                <c:pt idx="232">
                  <c:v>5.7350754422812003</c:v>
                </c:pt>
                <c:pt idx="233">
                  <c:v>5.1055034622104998</c:v>
                </c:pt>
                <c:pt idx="234">
                  <c:v>4.64895275923325</c:v>
                </c:pt>
                <c:pt idx="235">
                  <c:v>2.7083815625130101</c:v>
                </c:pt>
                <c:pt idx="236">
                  <c:v>2.3008652188007299</c:v>
                </c:pt>
                <c:pt idx="237">
                  <c:v>3.4224271080169002</c:v>
                </c:pt>
                <c:pt idx="238">
                  <c:v>3.4408106326793799</c:v>
                </c:pt>
                <c:pt idx="239">
                  <c:v>4.4551753606265798</c:v>
                </c:pt>
                <c:pt idx="240">
                  <c:v>4.6068504703899604</c:v>
                </c:pt>
                <c:pt idx="241">
                  <c:v>4.5307983640097103</c:v>
                </c:pt>
                <c:pt idx="242">
                  <c:v>4.1577050196484899</c:v>
                </c:pt>
                <c:pt idx="243">
                  <c:v>2.2818302788344198</c:v>
                </c:pt>
                <c:pt idx="244">
                  <c:v>-0.121338158495266</c:v>
                </c:pt>
                <c:pt idx="245">
                  <c:v>0.24580040433661601</c:v>
                </c:pt>
                <c:pt idx="246">
                  <c:v>0.17337110625304</c:v>
                </c:pt>
                <c:pt idx="247">
                  <c:v>1.5569035135903899</c:v>
                </c:pt>
                <c:pt idx="248">
                  <c:v>1.75773297752133</c:v>
                </c:pt>
                <c:pt idx="249">
                  <c:v>1.1827457949886899</c:v>
                </c:pt>
                <c:pt idx="250">
                  <c:v>1.1822133618760899</c:v>
                </c:pt>
                <c:pt idx="251">
                  <c:v>4.3049137812367598E-2</c:v>
                </c:pt>
                <c:pt idx="252">
                  <c:v>0.123378979606437</c:v>
                </c:pt>
                <c:pt idx="253">
                  <c:v>1.6697064516025799</c:v>
                </c:pt>
                <c:pt idx="254">
                  <c:v>2.0447781115033399</c:v>
                </c:pt>
                <c:pt idx="255">
                  <c:v>2.8693552182283102</c:v>
                </c:pt>
                <c:pt idx="256">
                  <c:v>2.91521630081539</c:v>
                </c:pt>
                <c:pt idx="257">
                  <c:v>3.0398752737205998</c:v>
                </c:pt>
                <c:pt idx="258">
                  <c:v>2.91153877402337</c:v>
                </c:pt>
                <c:pt idx="259">
                  <c:v>3.0774555881047698</c:v>
                </c:pt>
                <c:pt idx="260">
                  <c:v>2.6169861418915201</c:v>
                </c:pt>
                <c:pt idx="261">
                  <c:v>2.3473131029095202</c:v>
                </c:pt>
                <c:pt idx="262">
                  <c:v>2.4869879601423102</c:v>
                </c:pt>
                <c:pt idx="263">
                  <c:v>2.9680702384524502</c:v>
                </c:pt>
                <c:pt idx="264">
                  <c:v>2.9201357948433602</c:v>
                </c:pt>
                <c:pt idx="265">
                  <c:v>3.0773933096093402</c:v>
                </c:pt>
                <c:pt idx="266">
                  <c:v>3.3457508570536199</c:v>
                </c:pt>
                <c:pt idx="267">
                  <c:v>4.0542452347083602</c:v>
                </c:pt>
                <c:pt idx="268">
                  <c:v>4.6915110793589196</c:v>
                </c:pt>
              </c:numCache>
            </c:numRef>
          </c:val>
          <c:smooth val="0"/>
          <c:extLst>
            <c:ext xmlns:c16="http://schemas.microsoft.com/office/drawing/2014/chart" uri="{C3380CC4-5D6E-409C-BE32-E72D297353CC}">
              <c16:uniqueId val="{00000006-2CDC-4C5E-BFF0-0A95110BAA22}"/>
            </c:ext>
          </c:extLst>
        </c:ser>
        <c:dLbls>
          <c:showLegendKey val="0"/>
          <c:showVal val="0"/>
          <c:showCatName val="0"/>
          <c:showSerName val="0"/>
          <c:showPercent val="0"/>
          <c:showBubbleSize val="0"/>
        </c:dLbls>
        <c:smooth val="0"/>
        <c:axId val="2074409871"/>
        <c:axId val="1901754255"/>
      </c:lineChart>
      <c:dateAx>
        <c:axId val="2074409871"/>
        <c:scaling>
          <c:orientation val="minMax"/>
          <c:max val="45017"/>
          <c:min val="36951"/>
        </c:scaling>
        <c:delete val="0"/>
        <c:axPos val="b"/>
        <c:numFmt formatCode="mmm\ yy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901754255"/>
        <c:crosses val="autoZero"/>
        <c:auto val="1"/>
        <c:lblOffset val="100"/>
        <c:baseTimeUnit val="months"/>
        <c:majorUnit val="6"/>
        <c:majorTimeUnit val="months"/>
      </c:dateAx>
      <c:valAx>
        <c:axId val="1901754255"/>
        <c:scaling>
          <c:orientation val="minMax"/>
        </c:scaling>
        <c:delete val="0"/>
        <c:axPos val="l"/>
        <c:majorGridlines>
          <c:spPr>
            <a:ln w="9525" cap="flat" cmpd="sng" algn="ctr">
              <a:solidFill>
                <a:schemeClr val="tx1">
                  <a:lumMod val="15000"/>
                  <a:lumOff val="85000"/>
                </a:schemeClr>
              </a:solidFill>
              <a:round/>
            </a:ln>
            <a:effectLst/>
          </c:spPr>
        </c:majorGridlines>
        <c:numFmt formatCode="#,##0.0&quot;%&quot;"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0744098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50" b="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v>SDBC_ms</c:v>
          </c:tx>
          <c:spPr>
            <a:solidFill>
              <a:srgbClr val="606868"/>
            </a:solidFill>
            <a:ln>
              <a:noFill/>
            </a:ln>
            <a:effectLst/>
          </c:spPr>
          <c:invertIfNegative val="0"/>
          <c:dPt>
            <c:idx val="13"/>
            <c:invertIfNegative val="0"/>
            <c:bubble3D val="0"/>
            <c:extLst>
              <c:ext xmlns:c16="http://schemas.microsoft.com/office/drawing/2014/chart" uri="{C3380CC4-5D6E-409C-BE32-E72D297353CC}">
                <c16:uniqueId val="{00000000-4744-4DA3-A0F9-DF71B9B06A10}"/>
              </c:ext>
            </c:extLst>
          </c:dPt>
          <c:dPt>
            <c:idx val="16"/>
            <c:invertIfNegative val="0"/>
            <c:bubble3D val="0"/>
            <c:extLst>
              <c:ext xmlns:c16="http://schemas.microsoft.com/office/drawing/2014/chart" uri="{C3380CC4-5D6E-409C-BE32-E72D297353CC}">
                <c16:uniqueId val="{00000001-4744-4DA3-A0F9-DF71B9B06A10}"/>
              </c:ext>
            </c:extLst>
          </c:dPt>
          <c:dPt>
            <c:idx val="19"/>
            <c:invertIfNegative val="0"/>
            <c:bubble3D val="0"/>
            <c:extLst>
              <c:ext xmlns:c16="http://schemas.microsoft.com/office/drawing/2014/chart" uri="{C3380CC4-5D6E-409C-BE32-E72D297353CC}">
                <c16:uniqueId val="{00000002-4744-4DA3-A0F9-DF71B9B06A10}"/>
              </c:ext>
            </c:extLst>
          </c:dPt>
          <c:dPt>
            <c:idx val="21"/>
            <c:invertIfNegative val="0"/>
            <c:bubble3D val="0"/>
            <c:extLst>
              <c:ext xmlns:c16="http://schemas.microsoft.com/office/drawing/2014/chart" uri="{C3380CC4-5D6E-409C-BE32-E72D297353CC}">
                <c16:uniqueId val="{00000003-4744-4DA3-A0F9-DF71B9B06A10}"/>
              </c:ext>
            </c:extLst>
          </c:dPt>
          <c:dPt>
            <c:idx val="22"/>
            <c:invertIfNegative val="0"/>
            <c:bubble3D val="0"/>
            <c:spPr>
              <a:solidFill>
                <a:srgbClr val="FFC000"/>
              </a:solidFill>
              <a:ln>
                <a:noFill/>
              </a:ln>
              <a:effectLst/>
            </c:spPr>
            <c:extLst>
              <c:ext xmlns:c16="http://schemas.microsoft.com/office/drawing/2014/chart" uri="{C3380CC4-5D6E-409C-BE32-E72D297353CC}">
                <c16:uniqueId val="{00000005-4744-4DA3-A0F9-DF71B9B06A10}"/>
              </c:ext>
            </c:extLst>
          </c:dPt>
          <c:dPt>
            <c:idx val="23"/>
            <c:invertIfNegative val="0"/>
            <c:bubble3D val="0"/>
            <c:extLst>
              <c:ext xmlns:c16="http://schemas.microsoft.com/office/drawing/2014/chart" uri="{C3380CC4-5D6E-409C-BE32-E72D297353CC}">
                <c16:uniqueId val="{00000006-4744-4DA3-A0F9-DF71B9B06A10}"/>
              </c:ext>
            </c:extLst>
          </c:dPt>
          <c:dPt>
            <c:idx val="24"/>
            <c:invertIfNegative val="0"/>
            <c:bubble3D val="0"/>
            <c:spPr>
              <a:solidFill>
                <a:srgbClr val="C00000"/>
              </a:solidFill>
              <a:ln>
                <a:noFill/>
              </a:ln>
              <a:effectLst/>
            </c:spPr>
            <c:extLst>
              <c:ext xmlns:c16="http://schemas.microsoft.com/office/drawing/2014/chart" uri="{C3380CC4-5D6E-409C-BE32-E72D297353CC}">
                <c16:uniqueId val="{00000008-4744-4DA3-A0F9-DF71B9B06A10}"/>
              </c:ext>
            </c:extLst>
          </c:dPt>
          <c:dPt>
            <c:idx val="25"/>
            <c:invertIfNegative val="0"/>
            <c:bubble3D val="0"/>
            <c:extLst>
              <c:ext xmlns:c16="http://schemas.microsoft.com/office/drawing/2014/chart" uri="{C3380CC4-5D6E-409C-BE32-E72D297353CC}">
                <c16:uniqueId val="{00000009-4744-4DA3-A0F9-DF71B9B06A10}"/>
              </c:ext>
            </c:extLst>
          </c:dPt>
          <c:dPt>
            <c:idx val="26"/>
            <c:invertIfNegative val="0"/>
            <c:bubble3D val="0"/>
            <c:extLst>
              <c:ext xmlns:c16="http://schemas.microsoft.com/office/drawing/2014/chart" uri="{C3380CC4-5D6E-409C-BE32-E72D297353CC}">
                <c16:uniqueId val="{0000000A-4744-4DA3-A0F9-DF71B9B06A10}"/>
              </c:ext>
            </c:extLst>
          </c:dPt>
          <c:dPt>
            <c:idx val="32"/>
            <c:invertIfNegative val="0"/>
            <c:bubble3D val="0"/>
            <c:extLst>
              <c:ext xmlns:c16="http://schemas.microsoft.com/office/drawing/2014/chart" uri="{C3380CC4-5D6E-409C-BE32-E72D297353CC}">
                <c16:uniqueId val="{0000000B-4744-4DA3-A0F9-DF71B9B06A10}"/>
              </c:ext>
            </c:extLst>
          </c:dPt>
          <c:dLbls>
            <c:spPr>
              <a:noFill/>
              <a:ln>
                <a:noFill/>
              </a:ln>
              <a:effectLst/>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'F98-99'!$A$7:$A$39</c:f>
              <c:strCache>
                <c:ptCount val="33"/>
                <c:pt idx="0">
                  <c:v>Morelos</c:v>
                </c:pt>
                <c:pt idx="1">
                  <c:v>Veracruz</c:v>
                </c:pt>
                <c:pt idx="2">
                  <c:v>Guerrero</c:v>
                </c:pt>
                <c:pt idx="3">
                  <c:v>Colima</c:v>
                </c:pt>
                <c:pt idx="4">
                  <c:v>Ciudad de México</c:v>
                </c:pt>
                <c:pt idx="5">
                  <c:v>San Luis Potosí</c:v>
                </c:pt>
                <c:pt idx="6">
                  <c:v>Puebla</c:v>
                </c:pt>
                <c:pt idx="7">
                  <c:v>Michoacán</c:v>
                </c:pt>
                <c:pt idx="8">
                  <c:v>Zacatecas</c:v>
                </c:pt>
                <c:pt idx="9">
                  <c:v>Yucatán</c:v>
                </c:pt>
                <c:pt idx="10">
                  <c:v>Baja California Sur</c:v>
                </c:pt>
                <c:pt idx="11">
                  <c:v>Aguascalientes</c:v>
                </c:pt>
                <c:pt idx="12">
                  <c:v>Estado de México</c:v>
                </c:pt>
                <c:pt idx="13">
                  <c:v>Querétaro</c:v>
                </c:pt>
                <c:pt idx="14">
                  <c:v>Nacional</c:v>
                </c:pt>
                <c:pt idx="15">
                  <c:v>Nayarit</c:v>
                </c:pt>
                <c:pt idx="16">
                  <c:v>Tlaxcala</c:v>
                </c:pt>
                <c:pt idx="17">
                  <c:v>Nuevo León</c:v>
                </c:pt>
                <c:pt idx="18">
                  <c:v>Tamaulipas</c:v>
                </c:pt>
                <c:pt idx="19">
                  <c:v>Jalisco</c:v>
                </c:pt>
                <c:pt idx="20">
                  <c:v>Durango</c:v>
                </c:pt>
                <c:pt idx="21">
                  <c:v>Oaxaca</c:v>
                </c:pt>
                <c:pt idx="22">
                  <c:v>Campeche</c:v>
                </c:pt>
                <c:pt idx="23">
                  <c:v>Chiapas</c:v>
                </c:pt>
                <c:pt idx="24">
                  <c:v>Coahuila</c:v>
                </c:pt>
                <c:pt idx="25">
                  <c:v>Guanajuato</c:v>
                </c:pt>
                <c:pt idx="26">
                  <c:v>Hidalgo</c:v>
                </c:pt>
                <c:pt idx="27">
                  <c:v>Chihuahua</c:v>
                </c:pt>
                <c:pt idx="28">
                  <c:v>Tabasco</c:v>
                </c:pt>
                <c:pt idx="29">
                  <c:v>Sonora</c:v>
                </c:pt>
                <c:pt idx="30">
                  <c:v>Sinaloa</c:v>
                </c:pt>
                <c:pt idx="31">
                  <c:v>Baja California</c:v>
                </c:pt>
                <c:pt idx="32">
                  <c:v>Quintana Roo</c:v>
                </c:pt>
              </c:strCache>
            </c:strRef>
          </c:cat>
          <c:val>
            <c:numRef>
              <c:f>'F98-99'!$B$7:$B$39</c:f>
              <c:numCache>
                <c:formatCode>#,##0.00</c:formatCode>
                <c:ptCount val="33"/>
                <c:pt idx="0">
                  <c:v>464.32</c:v>
                </c:pt>
                <c:pt idx="1">
                  <c:v>484.16625272470799</c:v>
                </c:pt>
                <c:pt idx="2">
                  <c:v>422.7</c:v>
                </c:pt>
                <c:pt idx="3">
                  <c:v>457.75</c:v>
                </c:pt>
                <c:pt idx="4">
                  <c:v>669.95940803200995</c:v>
                </c:pt>
                <c:pt idx="5">
                  <c:v>528.88</c:v>
                </c:pt>
                <c:pt idx="6">
                  <c:v>453.07</c:v>
                </c:pt>
                <c:pt idx="7">
                  <c:v>426.16</c:v>
                </c:pt>
                <c:pt idx="8">
                  <c:v>467.43</c:v>
                </c:pt>
                <c:pt idx="9">
                  <c:v>435.56</c:v>
                </c:pt>
                <c:pt idx="10">
                  <c:v>510.07</c:v>
                </c:pt>
                <c:pt idx="11">
                  <c:v>502.46</c:v>
                </c:pt>
                <c:pt idx="12">
                  <c:v>484.07097032550001</c:v>
                </c:pt>
                <c:pt idx="13">
                  <c:v>571.55999999999995</c:v>
                </c:pt>
                <c:pt idx="14">
                  <c:v>527.20000000000005</c:v>
                </c:pt>
                <c:pt idx="15">
                  <c:v>416.74</c:v>
                </c:pt>
                <c:pt idx="16">
                  <c:v>419.07</c:v>
                </c:pt>
                <c:pt idx="17">
                  <c:v>572.79</c:v>
                </c:pt>
                <c:pt idx="18">
                  <c:v>545.16999999999996</c:v>
                </c:pt>
                <c:pt idx="19">
                  <c:v>515.33000000000004</c:v>
                </c:pt>
                <c:pt idx="20">
                  <c:v>412.6</c:v>
                </c:pt>
                <c:pt idx="21">
                  <c:v>414.17</c:v>
                </c:pt>
                <c:pt idx="22">
                  <c:v>587.76</c:v>
                </c:pt>
                <c:pt idx="23">
                  <c:v>442.02</c:v>
                </c:pt>
                <c:pt idx="24">
                  <c:v>517.25</c:v>
                </c:pt>
                <c:pt idx="25">
                  <c:v>450.56</c:v>
                </c:pt>
                <c:pt idx="26">
                  <c:v>440.32</c:v>
                </c:pt>
                <c:pt idx="27">
                  <c:v>540.02</c:v>
                </c:pt>
                <c:pt idx="28">
                  <c:v>512.76</c:v>
                </c:pt>
                <c:pt idx="29">
                  <c:v>481.55</c:v>
                </c:pt>
                <c:pt idx="30">
                  <c:v>397.32</c:v>
                </c:pt>
                <c:pt idx="31">
                  <c:v>580.21</c:v>
                </c:pt>
                <c:pt idx="32">
                  <c:v>459.36</c:v>
                </c:pt>
              </c:numCache>
            </c:numRef>
          </c:val>
          <c:extLst>
            <c:ext xmlns:c16="http://schemas.microsoft.com/office/drawing/2014/chart" uri="{C3380CC4-5D6E-409C-BE32-E72D297353CC}">
              <c16:uniqueId val="{0000000C-4744-4DA3-A0F9-DF71B9B06A10}"/>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MX"/>
          </a:p>
        </c:txPr>
        <c:crossAx val="49015808"/>
        <c:crosses val="autoZero"/>
        <c:auto val="1"/>
        <c:lblAlgn val="ctr"/>
        <c:lblOffset val="100"/>
        <c:noMultiLvlLbl val="0"/>
      </c:catAx>
      <c:valAx>
        <c:axId val="49015808"/>
        <c:scaling>
          <c:orientation val="minMax"/>
        </c:scaling>
        <c:delete val="1"/>
        <c:axPos val="b"/>
        <c:numFmt formatCode="#,##0.0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5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v>SDBC_ms</c:v>
          </c:tx>
          <c:spPr>
            <a:solidFill>
              <a:srgbClr val="606868"/>
            </a:solidFill>
            <a:ln>
              <a:noFill/>
            </a:ln>
            <a:effectLst/>
          </c:spPr>
          <c:invertIfNegative val="0"/>
          <c:dPt>
            <c:idx val="4"/>
            <c:invertIfNegative val="0"/>
            <c:bubble3D val="0"/>
            <c:extLst>
              <c:ext xmlns:c16="http://schemas.microsoft.com/office/drawing/2014/chart" uri="{C3380CC4-5D6E-409C-BE32-E72D297353CC}">
                <c16:uniqueId val="{00000000-0F9F-48BE-AE97-5402A1BDCB2B}"/>
              </c:ext>
            </c:extLst>
          </c:dPt>
          <c:dPt>
            <c:idx val="9"/>
            <c:invertIfNegative val="0"/>
            <c:bubble3D val="0"/>
            <c:extLst>
              <c:ext xmlns:c16="http://schemas.microsoft.com/office/drawing/2014/chart" uri="{C3380CC4-5D6E-409C-BE32-E72D297353CC}">
                <c16:uniqueId val="{00000001-0F9F-48BE-AE97-5402A1BDCB2B}"/>
              </c:ext>
            </c:extLst>
          </c:dPt>
          <c:dPt>
            <c:idx val="12"/>
            <c:invertIfNegative val="0"/>
            <c:bubble3D val="0"/>
            <c:spPr>
              <a:solidFill>
                <a:srgbClr val="FFC000"/>
              </a:solidFill>
              <a:ln>
                <a:noFill/>
              </a:ln>
              <a:effectLst/>
            </c:spPr>
            <c:extLst>
              <c:ext xmlns:c16="http://schemas.microsoft.com/office/drawing/2014/chart" uri="{C3380CC4-5D6E-409C-BE32-E72D297353CC}">
                <c16:uniqueId val="{00000003-0F9F-48BE-AE97-5402A1BDCB2B}"/>
              </c:ext>
            </c:extLst>
          </c:dPt>
          <c:dPt>
            <c:idx val="13"/>
            <c:invertIfNegative val="0"/>
            <c:bubble3D val="0"/>
            <c:extLst>
              <c:ext xmlns:c16="http://schemas.microsoft.com/office/drawing/2014/chart" uri="{C3380CC4-5D6E-409C-BE32-E72D297353CC}">
                <c16:uniqueId val="{00000004-0F9F-48BE-AE97-5402A1BDCB2B}"/>
              </c:ext>
            </c:extLst>
          </c:dPt>
          <c:dPt>
            <c:idx val="15"/>
            <c:invertIfNegative val="0"/>
            <c:bubble3D val="0"/>
            <c:extLst>
              <c:ext xmlns:c16="http://schemas.microsoft.com/office/drawing/2014/chart" uri="{C3380CC4-5D6E-409C-BE32-E72D297353CC}">
                <c16:uniqueId val="{00000005-0F9F-48BE-AE97-5402A1BDCB2B}"/>
              </c:ext>
            </c:extLst>
          </c:dPt>
          <c:dPt>
            <c:idx val="16"/>
            <c:invertIfNegative val="0"/>
            <c:bubble3D val="0"/>
            <c:extLst>
              <c:ext xmlns:c16="http://schemas.microsoft.com/office/drawing/2014/chart" uri="{C3380CC4-5D6E-409C-BE32-E72D297353CC}">
                <c16:uniqueId val="{00000006-0F9F-48BE-AE97-5402A1BDCB2B}"/>
              </c:ext>
            </c:extLst>
          </c:dPt>
          <c:dPt>
            <c:idx val="17"/>
            <c:invertIfNegative val="0"/>
            <c:bubble3D val="0"/>
            <c:extLst>
              <c:ext xmlns:c16="http://schemas.microsoft.com/office/drawing/2014/chart" uri="{C3380CC4-5D6E-409C-BE32-E72D297353CC}">
                <c16:uniqueId val="{00000007-0F9F-48BE-AE97-5402A1BDCB2B}"/>
              </c:ext>
            </c:extLst>
          </c:dPt>
          <c:dPt>
            <c:idx val="18"/>
            <c:invertIfNegative val="0"/>
            <c:bubble3D val="0"/>
            <c:spPr>
              <a:solidFill>
                <a:srgbClr val="C00000"/>
              </a:solidFill>
              <a:ln>
                <a:noFill/>
              </a:ln>
              <a:effectLst/>
            </c:spPr>
            <c:extLst>
              <c:ext xmlns:c16="http://schemas.microsoft.com/office/drawing/2014/chart" uri="{C3380CC4-5D6E-409C-BE32-E72D297353CC}">
                <c16:uniqueId val="{00000009-0F9F-48BE-AE97-5402A1BDCB2B}"/>
              </c:ext>
            </c:extLst>
          </c:dPt>
          <c:dPt>
            <c:idx val="19"/>
            <c:invertIfNegative val="0"/>
            <c:bubble3D val="0"/>
            <c:extLst>
              <c:ext xmlns:c16="http://schemas.microsoft.com/office/drawing/2014/chart" uri="{C3380CC4-5D6E-409C-BE32-E72D297353CC}">
                <c16:uniqueId val="{0000000A-0F9F-48BE-AE97-5402A1BDCB2B}"/>
              </c:ext>
            </c:extLst>
          </c:dPt>
          <c:dPt>
            <c:idx val="20"/>
            <c:invertIfNegative val="0"/>
            <c:bubble3D val="0"/>
            <c:extLst>
              <c:ext xmlns:c16="http://schemas.microsoft.com/office/drawing/2014/chart" uri="{C3380CC4-5D6E-409C-BE32-E72D297353CC}">
                <c16:uniqueId val="{0000000B-0F9F-48BE-AE97-5402A1BDCB2B}"/>
              </c:ext>
            </c:extLst>
          </c:dPt>
          <c:dPt>
            <c:idx val="21"/>
            <c:invertIfNegative val="0"/>
            <c:bubble3D val="0"/>
            <c:extLst>
              <c:ext xmlns:c16="http://schemas.microsoft.com/office/drawing/2014/chart" uri="{C3380CC4-5D6E-409C-BE32-E72D297353CC}">
                <c16:uniqueId val="{0000000C-0F9F-48BE-AE97-5402A1BDCB2B}"/>
              </c:ext>
            </c:extLst>
          </c:dPt>
          <c:dPt>
            <c:idx val="23"/>
            <c:invertIfNegative val="0"/>
            <c:bubble3D val="0"/>
            <c:extLst>
              <c:ext xmlns:c16="http://schemas.microsoft.com/office/drawing/2014/chart" uri="{C3380CC4-5D6E-409C-BE32-E72D297353CC}">
                <c16:uniqueId val="{0000000D-0F9F-48BE-AE97-5402A1BDCB2B}"/>
              </c:ext>
            </c:extLst>
          </c:dPt>
          <c:dPt>
            <c:idx val="24"/>
            <c:invertIfNegative val="0"/>
            <c:bubble3D val="0"/>
            <c:extLst>
              <c:ext xmlns:c16="http://schemas.microsoft.com/office/drawing/2014/chart" uri="{C3380CC4-5D6E-409C-BE32-E72D297353CC}">
                <c16:uniqueId val="{0000000E-0F9F-48BE-AE97-5402A1BDCB2B}"/>
              </c:ext>
            </c:extLst>
          </c:dPt>
          <c:dPt>
            <c:idx val="26"/>
            <c:invertIfNegative val="0"/>
            <c:bubble3D val="0"/>
            <c:extLst>
              <c:ext xmlns:c16="http://schemas.microsoft.com/office/drawing/2014/chart" uri="{C3380CC4-5D6E-409C-BE32-E72D297353CC}">
                <c16:uniqueId val="{0000000F-0F9F-48BE-AE97-5402A1BDCB2B}"/>
              </c:ext>
            </c:extLst>
          </c:dPt>
          <c:dPt>
            <c:idx val="28"/>
            <c:invertIfNegative val="0"/>
            <c:bubble3D val="0"/>
            <c:extLst>
              <c:ext xmlns:c16="http://schemas.microsoft.com/office/drawing/2014/chart" uri="{C3380CC4-5D6E-409C-BE32-E72D297353CC}">
                <c16:uniqueId val="{00000010-0F9F-48BE-AE97-5402A1BDCB2B}"/>
              </c:ext>
            </c:extLst>
          </c:dPt>
          <c:dPt>
            <c:idx val="32"/>
            <c:invertIfNegative val="0"/>
            <c:bubble3D val="0"/>
            <c:extLst>
              <c:ext xmlns:c16="http://schemas.microsoft.com/office/drawing/2014/chart" uri="{C3380CC4-5D6E-409C-BE32-E72D297353CC}">
                <c16:uniqueId val="{00000011-0F9F-48BE-AE97-5402A1BDCB2B}"/>
              </c:ext>
            </c:extLst>
          </c:dPt>
          <c:dLbls>
            <c:dLbl>
              <c:idx val="0"/>
              <c:layout>
                <c:manualLayout>
                  <c:x val="-2.2021809894702468E-2"/>
                  <c:y val="-1.9744051691898468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F9F-48BE-AE97-5402A1BDCB2B}"/>
                </c:ext>
              </c:extLst>
            </c:dLbl>
            <c:numFmt formatCode="#,##0.00&quot;%&quot;" sourceLinked="0"/>
            <c:spPr>
              <a:noFill/>
              <a:ln>
                <a:noFill/>
              </a:ln>
              <a:effectLst/>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'F98-99'!$A$7:$A$39</c:f>
              <c:strCache>
                <c:ptCount val="33"/>
                <c:pt idx="0">
                  <c:v>Morelos</c:v>
                </c:pt>
                <c:pt idx="1">
                  <c:v>Veracruz</c:v>
                </c:pt>
                <c:pt idx="2">
                  <c:v>Guerrero</c:v>
                </c:pt>
                <c:pt idx="3">
                  <c:v>Colima</c:v>
                </c:pt>
                <c:pt idx="4">
                  <c:v>Ciudad de México</c:v>
                </c:pt>
                <c:pt idx="5">
                  <c:v>San Luis Potosí</c:v>
                </c:pt>
                <c:pt idx="6">
                  <c:v>Puebla</c:v>
                </c:pt>
                <c:pt idx="7">
                  <c:v>Michoacán</c:v>
                </c:pt>
                <c:pt idx="8">
                  <c:v>Zacatecas</c:v>
                </c:pt>
                <c:pt idx="9">
                  <c:v>Yucatán</c:v>
                </c:pt>
                <c:pt idx="10">
                  <c:v>Baja California Sur</c:v>
                </c:pt>
                <c:pt idx="11">
                  <c:v>Aguascalientes</c:v>
                </c:pt>
                <c:pt idx="12">
                  <c:v>Estado de México</c:v>
                </c:pt>
                <c:pt idx="13">
                  <c:v>Querétaro</c:v>
                </c:pt>
                <c:pt idx="14">
                  <c:v>Nacional</c:v>
                </c:pt>
                <c:pt idx="15">
                  <c:v>Nayarit</c:v>
                </c:pt>
                <c:pt idx="16">
                  <c:v>Tlaxcala</c:v>
                </c:pt>
                <c:pt idx="17">
                  <c:v>Nuevo León</c:v>
                </c:pt>
                <c:pt idx="18">
                  <c:v>Tamaulipas</c:v>
                </c:pt>
                <c:pt idx="19">
                  <c:v>Jalisco</c:v>
                </c:pt>
                <c:pt idx="20">
                  <c:v>Durango</c:v>
                </c:pt>
                <c:pt idx="21">
                  <c:v>Oaxaca</c:v>
                </c:pt>
                <c:pt idx="22">
                  <c:v>Campeche</c:v>
                </c:pt>
                <c:pt idx="23">
                  <c:v>Chiapas</c:v>
                </c:pt>
                <c:pt idx="24">
                  <c:v>Coahuila</c:v>
                </c:pt>
                <c:pt idx="25">
                  <c:v>Guanajuato</c:v>
                </c:pt>
                <c:pt idx="26">
                  <c:v>Hidalgo</c:v>
                </c:pt>
                <c:pt idx="27">
                  <c:v>Chihuahua</c:v>
                </c:pt>
                <c:pt idx="28">
                  <c:v>Tabasco</c:v>
                </c:pt>
                <c:pt idx="29">
                  <c:v>Sonora</c:v>
                </c:pt>
                <c:pt idx="30">
                  <c:v>Sinaloa</c:v>
                </c:pt>
                <c:pt idx="31">
                  <c:v>Baja California</c:v>
                </c:pt>
                <c:pt idx="32">
                  <c:v>Quintana Roo</c:v>
                </c:pt>
              </c:strCache>
            </c:strRef>
          </c:cat>
          <c:val>
            <c:numRef>
              <c:f>'F98-99'!$C$7:$C$39</c:f>
              <c:numCache>
                <c:formatCode>#,##0.00</c:formatCode>
                <c:ptCount val="33"/>
                <c:pt idx="0">
                  <c:v>0.64233357567275995</c:v>
                </c:pt>
                <c:pt idx="1">
                  <c:v>0.32709639375418897</c:v>
                </c:pt>
                <c:pt idx="2">
                  <c:v>0.52920347390028599</c:v>
                </c:pt>
                <c:pt idx="3">
                  <c:v>0.40630661366181098</c:v>
                </c:pt>
                <c:pt idx="4">
                  <c:v>0.29390079119602203</c:v>
                </c:pt>
                <c:pt idx="5">
                  <c:v>0.78056830008883504</c:v>
                </c:pt>
                <c:pt idx="6">
                  <c:v>0.33472148586866102</c:v>
                </c:pt>
                <c:pt idx="7">
                  <c:v>0.26022462126336099</c:v>
                </c:pt>
                <c:pt idx="8">
                  <c:v>0.228246412820687</c:v>
                </c:pt>
                <c:pt idx="9">
                  <c:v>3.6332161538421601E-2</c:v>
                </c:pt>
                <c:pt idx="10">
                  <c:v>-7.1901817014108403E-3</c:v>
                </c:pt>
                <c:pt idx="11">
                  <c:v>0.72791244543990397</c:v>
                </c:pt>
                <c:pt idx="12">
                  <c:v>0.371063850321529</c:v>
                </c:pt>
                <c:pt idx="13">
                  <c:v>0.50381846469951297</c:v>
                </c:pt>
                <c:pt idx="14">
                  <c:v>0.37820464961608702</c:v>
                </c:pt>
                <c:pt idx="15">
                  <c:v>0.234317885868185</c:v>
                </c:pt>
                <c:pt idx="16">
                  <c:v>5.8457155769131602E-2</c:v>
                </c:pt>
                <c:pt idx="17">
                  <c:v>0.576879138069186</c:v>
                </c:pt>
                <c:pt idx="18">
                  <c:v>0.54958961815816398</c:v>
                </c:pt>
                <c:pt idx="19">
                  <c:v>0.28296439355382003</c:v>
                </c:pt>
                <c:pt idx="20">
                  <c:v>0.19509866198525999</c:v>
                </c:pt>
                <c:pt idx="21">
                  <c:v>1.1856107409365699</c:v>
                </c:pt>
                <c:pt idx="22">
                  <c:v>-0.72293786671836502</c:v>
                </c:pt>
                <c:pt idx="23">
                  <c:v>-0.16269642819468599</c:v>
                </c:pt>
                <c:pt idx="24">
                  <c:v>0.48650466875788101</c:v>
                </c:pt>
                <c:pt idx="25">
                  <c:v>0.502065385586969</c:v>
                </c:pt>
                <c:pt idx="26">
                  <c:v>0.39646820412628803</c:v>
                </c:pt>
                <c:pt idx="27">
                  <c:v>0.29512782036409402</c:v>
                </c:pt>
                <c:pt idx="28">
                  <c:v>-0.15110586500286499</c:v>
                </c:pt>
                <c:pt idx="29">
                  <c:v>0.67883324235409304</c:v>
                </c:pt>
                <c:pt idx="30">
                  <c:v>0.41705051070990401</c:v>
                </c:pt>
                <c:pt idx="31">
                  <c:v>0.179102327257086</c:v>
                </c:pt>
                <c:pt idx="32">
                  <c:v>9.4340907600787297E-2</c:v>
                </c:pt>
              </c:numCache>
            </c:numRef>
          </c:val>
          <c:extLst>
            <c:ext xmlns:c16="http://schemas.microsoft.com/office/drawing/2014/chart" uri="{C3380CC4-5D6E-409C-BE32-E72D297353CC}">
              <c16:uniqueId val="{00000013-0F9F-48BE-AE97-5402A1BDCB2B}"/>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49015808"/>
        <c:crosses val="autoZero"/>
        <c:auto val="1"/>
        <c:lblAlgn val="ctr"/>
        <c:lblOffset val="100"/>
        <c:noMultiLvlLbl val="0"/>
      </c:catAx>
      <c:valAx>
        <c:axId val="49015808"/>
        <c:scaling>
          <c:orientation val="minMax"/>
          <c:max val="3.1856107409365699"/>
          <c:min val="-2.722937866718365"/>
        </c:scaling>
        <c:delete val="0"/>
        <c:axPos val="b"/>
        <c:numFmt formatCode="#,##0.0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v>SDBC_ms</c:v>
          </c:tx>
          <c:spPr>
            <a:solidFill>
              <a:srgbClr val="606868"/>
            </a:solidFill>
            <a:ln>
              <a:noFill/>
            </a:ln>
            <a:effectLst/>
          </c:spPr>
          <c:invertIfNegative val="0"/>
          <c:dPt>
            <c:idx val="13"/>
            <c:invertIfNegative val="0"/>
            <c:bubble3D val="0"/>
            <c:extLst>
              <c:ext xmlns:c16="http://schemas.microsoft.com/office/drawing/2014/chart" uri="{C3380CC4-5D6E-409C-BE32-E72D297353CC}">
                <c16:uniqueId val="{00000000-E272-4CB1-B5C4-94E6812C3253}"/>
              </c:ext>
            </c:extLst>
          </c:dPt>
          <c:dPt>
            <c:idx val="14"/>
            <c:invertIfNegative val="0"/>
            <c:bubble3D val="0"/>
            <c:spPr>
              <a:solidFill>
                <a:srgbClr val="C00000"/>
              </a:solidFill>
              <a:ln>
                <a:noFill/>
              </a:ln>
              <a:effectLst/>
            </c:spPr>
            <c:extLst>
              <c:ext xmlns:c16="http://schemas.microsoft.com/office/drawing/2014/chart" uri="{C3380CC4-5D6E-409C-BE32-E72D297353CC}">
                <c16:uniqueId val="{00000002-E272-4CB1-B5C4-94E6812C3253}"/>
              </c:ext>
            </c:extLst>
          </c:dPt>
          <c:dPt>
            <c:idx val="15"/>
            <c:invertIfNegative val="0"/>
            <c:bubble3D val="0"/>
            <c:extLst>
              <c:ext xmlns:c16="http://schemas.microsoft.com/office/drawing/2014/chart" uri="{C3380CC4-5D6E-409C-BE32-E72D297353CC}">
                <c16:uniqueId val="{00000003-E272-4CB1-B5C4-94E6812C3253}"/>
              </c:ext>
            </c:extLst>
          </c:dPt>
          <c:dPt>
            <c:idx val="16"/>
            <c:invertIfNegative val="0"/>
            <c:bubble3D val="0"/>
            <c:extLst>
              <c:ext xmlns:c16="http://schemas.microsoft.com/office/drawing/2014/chart" uri="{C3380CC4-5D6E-409C-BE32-E72D297353CC}">
                <c16:uniqueId val="{00000004-E272-4CB1-B5C4-94E6812C3253}"/>
              </c:ext>
            </c:extLst>
          </c:dPt>
          <c:dPt>
            <c:idx val="17"/>
            <c:invertIfNegative val="0"/>
            <c:bubble3D val="0"/>
            <c:extLst>
              <c:ext xmlns:c16="http://schemas.microsoft.com/office/drawing/2014/chart" uri="{C3380CC4-5D6E-409C-BE32-E72D297353CC}">
                <c16:uniqueId val="{00000005-E272-4CB1-B5C4-94E6812C3253}"/>
              </c:ext>
            </c:extLst>
          </c:dPt>
          <c:dPt>
            <c:idx val="18"/>
            <c:invertIfNegative val="0"/>
            <c:bubble3D val="0"/>
            <c:extLst>
              <c:ext xmlns:c16="http://schemas.microsoft.com/office/drawing/2014/chart" uri="{C3380CC4-5D6E-409C-BE32-E72D297353CC}">
                <c16:uniqueId val="{00000006-E272-4CB1-B5C4-94E6812C3253}"/>
              </c:ext>
            </c:extLst>
          </c:dPt>
          <c:dPt>
            <c:idx val="19"/>
            <c:invertIfNegative val="0"/>
            <c:bubble3D val="0"/>
            <c:spPr>
              <a:solidFill>
                <a:srgbClr val="FFC000"/>
              </a:solidFill>
              <a:ln>
                <a:noFill/>
              </a:ln>
              <a:effectLst/>
            </c:spPr>
            <c:extLst>
              <c:ext xmlns:c16="http://schemas.microsoft.com/office/drawing/2014/chart" uri="{C3380CC4-5D6E-409C-BE32-E72D297353CC}">
                <c16:uniqueId val="{00000008-E272-4CB1-B5C4-94E6812C3253}"/>
              </c:ext>
            </c:extLst>
          </c:dPt>
          <c:dPt>
            <c:idx val="20"/>
            <c:invertIfNegative val="0"/>
            <c:bubble3D val="0"/>
            <c:extLst>
              <c:ext xmlns:c16="http://schemas.microsoft.com/office/drawing/2014/chart" uri="{C3380CC4-5D6E-409C-BE32-E72D297353CC}">
                <c16:uniqueId val="{00000009-E272-4CB1-B5C4-94E6812C3253}"/>
              </c:ext>
            </c:extLst>
          </c:dPt>
          <c:dPt>
            <c:idx val="21"/>
            <c:invertIfNegative val="0"/>
            <c:bubble3D val="0"/>
            <c:extLst>
              <c:ext xmlns:c16="http://schemas.microsoft.com/office/drawing/2014/chart" uri="{C3380CC4-5D6E-409C-BE32-E72D297353CC}">
                <c16:uniqueId val="{0000000A-E272-4CB1-B5C4-94E6812C3253}"/>
              </c:ext>
            </c:extLst>
          </c:dPt>
          <c:dPt>
            <c:idx val="22"/>
            <c:invertIfNegative val="0"/>
            <c:bubble3D val="0"/>
            <c:extLst>
              <c:ext xmlns:c16="http://schemas.microsoft.com/office/drawing/2014/chart" uri="{C3380CC4-5D6E-409C-BE32-E72D297353CC}">
                <c16:uniqueId val="{0000000B-E272-4CB1-B5C4-94E6812C3253}"/>
              </c:ext>
            </c:extLst>
          </c:dPt>
          <c:dPt>
            <c:idx val="23"/>
            <c:invertIfNegative val="0"/>
            <c:bubble3D val="0"/>
            <c:extLst>
              <c:ext xmlns:c16="http://schemas.microsoft.com/office/drawing/2014/chart" uri="{C3380CC4-5D6E-409C-BE32-E72D297353CC}">
                <c16:uniqueId val="{0000000C-E272-4CB1-B5C4-94E6812C3253}"/>
              </c:ext>
            </c:extLst>
          </c:dPt>
          <c:dPt>
            <c:idx val="24"/>
            <c:invertIfNegative val="0"/>
            <c:bubble3D val="0"/>
            <c:extLst>
              <c:ext xmlns:c16="http://schemas.microsoft.com/office/drawing/2014/chart" uri="{C3380CC4-5D6E-409C-BE32-E72D297353CC}">
                <c16:uniqueId val="{0000000D-E272-4CB1-B5C4-94E6812C3253}"/>
              </c:ext>
            </c:extLst>
          </c:dPt>
          <c:dPt>
            <c:idx val="32"/>
            <c:invertIfNegative val="0"/>
            <c:bubble3D val="0"/>
            <c:extLst>
              <c:ext xmlns:c16="http://schemas.microsoft.com/office/drawing/2014/chart" uri="{C3380CC4-5D6E-409C-BE32-E72D297353CC}">
                <c16:uniqueId val="{0000000E-E272-4CB1-B5C4-94E6812C3253}"/>
              </c:ext>
            </c:extLst>
          </c:dPt>
          <c:dLbls>
            <c:dLbl>
              <c:idx val="0"/>
              <c:layout>
                <c:manualLayout>
                  <c:x val="-1.702184693740777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272-4CB1-B5C4-94E6812C3253}"/>
                </c:ext>
              </c:extLst>
            </c:dLbl>
            <c:numFmt formatCode="#,##0.00&quot;%&quot;" sourceLinked="0"/>
            <c:spPr>
              <a:noFill/>
              <a:ln>
                <a:noFill/>
              </a:ln>
              <a:effectLst/>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'F98-99'!$A$7:$A$39</c:f>
              <c:strCache>
                <c:ptCount val="33"/>
                <c:pt idx="0">
                  <c:v>Morelos</c:v>
                </c:pt>
                <c:pt idx="1">
                  <c:v>Veracruz</c:v>
                </c:pt>
                <c:pt idx="2">
                  <c:v>Guerrero</c:v>
                </c:pt>
                <c:pt idx="3">
                  <c:v>Colima</c:v>
                </c:pt>
                <c:pt idx="4">
                  <c:v>Ciudad de México</c:v>
                </c:pt>
                <c:pt idx="5">
                  <c:v>San Luis Potosí</c:v>
                </c:pt>
                <c:pt idx="6">
                  <c:v>Puebla</c:v>
                </c:pt>
                <c:pt idx="7">
                  <c:v>Michoacán</c:v>
                </c:pt>
                <c:pt idx="8">
                  <c:v>Zacatecas</c:v>
                </c:pt>
                <c:pt idx="9">
                  <c:v>Yucatán</c:v>
                </c:pt>
                <c:pt idx="10">
                  <c:v>Baja California Sur</c:v>
                </c:pt>
                <c:pt idx="11">
                  <c:v>Aguascalientes</c:v>
                </c:pt>
                <c:pt idx="12">
                  <c:v>Estado de México</c:v>
                </c:pt>
                <c:pt idx="13">
                  <c:v>Querétaro</c:v>
                </c:pt>
                <c:pt idx="14">
                  <c:v>Nacional</c:v>
                </c:pt>
                <c:pt idx="15">
                  <c:v>Nayarit</c:v>
                </c:pt>
                <c:pt idx="16">
                  <c:v>Tlaxcala</c:v>
                </c:pt>
                <c:pt idx="17">
                  <c:v>Nuevo León</c:v>
                </c:pt>
                <c:pt idx="18">
                  <c:v>Tamaulipas</c:v>
                </c:pt>
                <c:pt idx="19">
                  <c:v>Jalisco</c:v>
                </c:pt>
                <c:pt idx="20">
                  <c:v>Durango</c:v>
                </c:pt>
                <c:pt idx="21">
                  <c:v>Oaxaca</c:v>
                </c:pt>
                <c:pt idx="22">
                  <c:v>Campeche</c:v>
                </c:pt>
                <c:pt idx="23">
                  <c:v>Chiapas</c:v>
                </c:pt>
                <c:pt idx="24">
                  <c:v>Coahuila</c:v>
                </c:pt>
                <c:pt idx="25">
                  <c:v>Guanajuato</c:v>
                </c:pt>
                <c:pt idx="26">
                  <c:v>Hidalgo</c:v>
                </c:pt>
                <c:pt idx="27">
                  <c:v>Chihuahua</c:v>
                </c:pt>
                <c:pt idx="28">
                  <c:v>Tabasco</c:v>
                </c:pt>
                <c:pt idx="29">
                  <c:v>Sonora</c:v>
                </c:pt>
                <c:pt idx="30">
                  <c:v>Sinaloa</c:v>
                </c:pt>
                <c:pt idx="31">
                  <c:v>Baja California</c:v>
                </c:pt>
                <c:pt idx="32">
                  <c:v>Quintana Roo</c:v>
                </c:pt>
              </c:strCache>
            </c:strRef>
          </c:cat>
          <c:val>
            <c:numRef>
              <c:f>'F98-99'!$D$7:$D$39</c:f>
              <c:numCache>
                <c:formatCode>#,##0.00</c:formatCode>
                <c:ptCount val="33"/>
                <c:pt idx="0">
                  <c:v>2.80792264213121</c:v>
                </c:pt>
                <c:pt idx="1">
                  <c:v>3.4091984990987099</c:v>
                </c:pt>
                <c:pt idx="2">
                  <c:v>3.4493031719267999</c:v>
                </c:pt>
                <c:pt idx="3">
                  <c:v>3.48345996081061</c:v>
                </c:pt>
                <c:pt idx="4">
                  <c:v>3.4869034362577702</c:v>
                </c:pt>
                <c:pt idx="5">
                  <c:v>3.6689469190130302</c:v>
                </c:pt>
                <c:pt idx="6">
                  <c:v>3.7184773877269901</c:v>
                </c:pt>
                <c:pt idx="7">
                  <c:v>3.7725805069769098</c:v>
                </c:pt>
                <c:pt idx="8">
                  <c:v>4.3855202213675097</c:v>
                </c:pt>
                <c:pt idx="9">
                  <c:v>4.4082944228449197</c:v>
                </c:pt>
                <c:pt idx="10">
                  <c:v>4.4274584331672298</c:v>
                </c:pt>
                <c:pt idx="11">
                  <c:v>4.4970312636437599</c:v>
                </c:pt>
                <c:pt idx="12">
                  <c:v>4.5343588825234002</c:v>
                </c:pt>
                <c:pt idx="13">
                  <c:v>4.5426912416559801</c:v>
                </c:pt>
                <c:pt idx="14">
                  <c:v>4.6915110793589196</c:v>
                </c:pt>
                <c:pt idx="15">
                  <c:v>4.70524539646844</c:v>
                </c:pt>
                <c:pt idx="16">
                  <c:v>4.7064514126530197</c:v>
                </c:pt>
                <c:pt idx="17">
                  <c:v>4.7697037823157604</c:v>
                </c:pt>
                <c:pt idx="18">
                  <c:v>4.8015515064902896</c:v>
                </c:pt>
                <c:pt idx="19">
                  <c:v>4.8565490721167901</c:v>
                </c:pt>
                <c:pt idx="20">
                  <c:v>4.8972183170864296</c:v>
                </c:pt>
                <c:pt idx="21">
                  <c:v>4.9900665219816798</c:v>
                </c:pt>
                <c:pt idx="22">
                  <c:v>5.1396172616078299</c:v>
                </c:pt>
                <c:pt idx="23">
                  <c:v>5.2970747047356603</c:v>
                </c:pt>
                <c:pt idx="24">
                  <c:v>5.4295691318758896</c:v>
                </c:pt>
                <c:pt idx="25">
                  <c:v>5.6152215586384502</c:v>
                </c:pt>
                <c:pt idx="26">
                  <c:v>5.7540258231785897</c:v>
                </c:pt>
                <c:pt idx="27">
                  <c:v>6.3086736202879097</c:v>
                </c:pt>
                <c:pt idx="28">
                  <c:v>6.3430417196340203</c:v>
                </c:pt>
                <c:pt idx="29">
                  <c:v>6.3851534709325799</c:v>
                </c:pt>
                <c:pt idx="30">
                  <c:v>6.5320706357340201</c:v>
                </c:pt>
                <c:pt idx="31">
                  <c:v>6.7513882348446703</c:v>
                </c:pt>
                <c:pt idx="32">
                  <c:v>7.8230361386779199</c:v>
                </c:pt>
              </c:numCache>
            </c:numRef>
          </c:val>
          <c:extLst>
            <c:ext xmlns:c16="http://schemas.microsoft.com/office/drawing/2014/chart" uri="{C3380CC4-5D6E-409C-BE32-E72D297353CC}">
              <c16:uniqueId val="{00000010-E272-4CB1-B5C4-94E6812C3253}"/>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49015808"/>
        <c:crosses val="autoZero"/>
        <c:auto val="1"/>
        <c:lblAlgn val="ctr"/>
        <c:lblOffset val="100"/>
        <c:noMultiLvlLbl val="0"/>
      </c:catAx>
      <c:valAx>
        <c:axId val="49015808"/>
        <c:scaling>
          <c:orientation val="minMax"/>
          <c:max val="9.8230361386779208"/>
          <c:min val="0.80792264213121001"/>
        </c:scaling>
        <c:delete val="0"/>
        <c:axPos val="b"/>
        <c:numFmt formatCode="#,##0.00" sourceLinked="1"/>
        <c:majorTickMark val="out"/>
        <c:minorTickMark val="none"/>
        <c:tickLblPos val="nextTo"/>
        <c:spPr>
          <a:ln>
            <a:noFill/>
          </a:ln>
        </c:spPr>
        <c:txPr>
          <a:bodyPr/>
          <a:lstStyle/>
          <a:p>
            <a:pPr>
              <a:defRPr>
                <a:solidFill>
                  <a:schemeClr val="bg1"/>
                </a:solid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6083405904896803E-2"/>
          <c:y val="4.845253628390897E-2"/>
          <c:w val="0.90858151822601019"/>
          <c:h val="0.63864566897715547"/>
        </c:manualLayout>
      </c:layout>
      <c:lineChart>
        <c:grouping val="standard"/>
        <c:varyColors val="0"/>
        <c:ser>
          <c:idx val="0"/>
          <c:order val="0"/>
          <c:tx>
            <c:v>Jalisco hombres</c:v>
          </c:tx>
          <c:spPr>
            <a:ln w="19050" cap="rnd">
              <a:solidFill>
                <a:srgbClr val="95682B"/>
              </a:solidFill>
              <a:round/>
            </a:ln>
            <a:effectLst/>
          </c:spPr>
          <c:marker>
            <c:symbol val="none"/>
          </c:marker>
          <c:dLbls>
            <c:dLbl>
              <c:idx val="280"/>
              <c:layout>
                <c:manualLayout>
                  <c:x val="-8.2003885859239737E-3"/>
                  <c:y val="0.38340292359288425"/>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E322-4732-A114-1112D0AA73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'F100-101'!$A$7:$A$287</c:f>
              <c:numCache>
                <c:formatCode>mm/dd/yyyy</c:formatCode>
                <c:ptCount val="281"/>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numCache>
            </c:numRef>
          </c:cat>
          <c:val>
            <c:numRef>
              <c:f>'F100-101'!$J$7:$J$287</c:f>
              <c:numCache>
                <c:formatCode>#,###.00</c:formatCode>
                <c:ptCount val="281"/>
                <c:pt idx="0">
                  <c:v>332.20252789924399</c:v>
                </c:pt>
                <c:pt idx="1">
                  <c:v>353.91307925565502</c:v>
                </c:pt>
                <c:pt idx="2">
                  <c:v>353.20838005965101</c:v>
                </c:pt>
                <c:pt idx="3">
                  <c:v>354.16168874692102</c:v>
                </c:pt>
                <c:pt idx="4">
                  <c:v>358.43057266328401</c:v>
                </c:pt>
                <c:pt idx="5">
                  <c:v>362.982163678201</c:v>
                </c:pt>
                <c:pt idx="6">
                  <c:v>367.223535549644</c:v>
                </c:pt>
                <c:pt idx="7">
                  <c:v>364.69158073435199</c:v>
                </c:pt>
                <c:pt idx="8">
                  <c:v>363.05575360940702</c:v>
                </c:pt>
                <c:pt idx="9">
                  <c:v>362.63221954648702</c:v>
                </c:pt>
                <c:pt idx="10">
                  <c:v>365.75968303004998</c:v>
                </c:pt>
                <c:pt idx="11">
                  <c:v>362.17540621807098</c:v>
                </c:pt>
                <c:pt idx="12">
                  <c:v>365.41773446196601</c:v>
                </c:pt>
                <c:pt idx="13">
                  <c:v>386.39328545540002</c:v>
                </c:pt>
                <c:pt idx="14">
                  <c:v>379.85333204572902</c:v>
                </c:pt>
                <c:pt idx="15">
                  <c:v>380.66755087625899</c:v>
                </c:pt>
                <c:pt idx="16">
                  <c:v>385.16239864780403</c:v>
                </c:pt>
                <c:pt idx="17">
                  <c:v>384.56753604411301</c:v>
                </c:pt>
                <c:pt idx="18">
                  <c:v>391.85739762265302</c:v>
                </c:pt>
                <c:pt idx="19">
                  <c:v>388.23399306268698</c:v>
                </c:pt>
                <c:pt idx="20">
                  <c:v>387.71110085723501</c:v>
                </c:pt>
                <c:pt idx="21">
                  <c:v>385.00896724564097</c:v>
                </c:pt>
                <c:pt idx="22">
                  <c:v>383.686041160765</c:v>
                </c:pt>
                <c:pt idx="23">
                  <c:v>383.82628104559399</c:v>
                </c:pt>
                <c:pt idx="24">
                  <c:v>384.74618126398201</c:v>
                </c:pt>
                <c:pt idx="25">
                  <c:v>401.75481135217399</c:v>
                </c:pt>
                <c:pt idx="26">
                  <c:v>400.42346870918601</c:v>
                </c:pt>
                <c:pt idx="27">
                  <c:v>393.84141986177298</c:v>
                </c:pt>
                <c:pt idx="28">
                  <c:v>391.12744209510498</c:v>
                </c:pt>
                <c:pt idx="29">
                  <c:v>398.783943612249</c:v>
                </c:pt>
                <c:pt idx="30">
                  <c:v>397.19618412635901</c:v>
                </c:pt>
                <c:pt idx="31">
                  <c:v>400.04033039897598</c:v>
                </c:pt>
                <c:pt idx="32">
                  <c:v>398.27870353763097</c:v>
                </c:pt>
                <c:pt idx="33">
                  <c:v>394.011995070571</c:v>
                </c:pt>
                <c:pt idx="34">
                  <c:v>390.45456079974502</c:v>
                </c:pt>
                <c:pt idx="35">
                  <c:v>390.97372199472699</c:v>
                </c:pt>
                <c:pt idx="36">
                  <c:v>391.061006964623</c:v>
                </c:pt>
                <c:pt idx="37">
                  <c:v>405.09854167346703</c:v>
                </c:pt>
                <c:pt idx="38">
                  <c:v>403.71331731002101</c:v>
                </c:pt>
                <c:pt idx="39">
                  <c:v>399.96890994245899</c:v>
                </c:pt>
                <c:pt idx="40">
                  <c:v>400.09386612469098</c:v>
                </c:pt>
                <c:pt idx="41">
                  <c:v>411.33809468015198</c:v>
                </c:pt>
                <c:pt idx="42">
                  <c:v>417.94287435993698</c:v>
                </c:pt>
                <c:pt idx="43">
                  <c:v>421.92128660199398</c:v>
                </c:pt>
                <c:pt idx="44">
                  <c:v>420.58834767778802</c:v>
                </c:pt>
                <c:pt idx="45">
                  <c:v>413.67454541160402</c:v>
                </c:pt>
                <c:pt idx="46">
                  <c:v>410.94389447365802</c:v>
                </c:pt>
                <c:pt idx="47">
                  <c:v>411.56134179169499</c:v>
                </c:pt>
                <c:pt idx="48">
                  <c:v>410.44805668725598</c:v>
                </c:pt>
                <c:pt idx="49">
                  <c:v>425.265897767799</c:v>
                </c:pt>
                <c:pt idx="50">
                  <c:v>422.211003315234</c:v>
                </c:pt>
                <c:pt idx="51">
                  <c:v>419.55390722023702</c:v>
                </c:pt>
                <c:pt idx="52">
                  <c:v>420.24214288326198</c:v>
                </c:pt>
                <c:pt idx="53">
                  <c:v>429.51537129256599</c:v>
                </c:pt>
                <c:pt idx="54">
                  <c:v>430.12692205820798</c:v>
                </c:pt>
                <c:pt idx="55">
                  <c:v>432.50252565653301</c:v>
                </c:pt>
                <c:pt idx="56">
                  <c:v>429.71351136283698</c:v>
                </c:pt>
                <c:pt idx="57">
                  <c:v>423.70290998461797</c:v>
                </c:pt>
                <c:pt idx="58">
                  <c:v>419.94319137136802</c:v>
                </c:pt>
                <c:pt idx="59">
                  <c:v>418.487002264355</c:v>
                </c:pt>
                <c:pt idx="60">
                  <c:v>418.39489713203</c:v>
                </c:pt>
                <c:pt idx="61">
                  <c:v>433.19559016606399</c:v>
                </c:pt>
                <c:pt idx="62">
                  <c:v>430.52838839039902</c:v>
                </c:pt>
                <c:pt idx="63">
                  <c:v>430.890072358353</c:v>
                </c:pt>
                <c:pt idx="64">
                  <c:v>430.12271903224803</c:v>
                </c:pt>
                <c:pt idx="65">
                  <c:v>434.60993151172698</c:v>
                </c:pt>
                <c:pt idx="66">
                  <c:v>436.09771043201999</c:v>
                </c:pt>
                <c:pt idx="67">
                  <c:v>440.01058952959602</c:v>
                </c:pt>
                <c:pt idx="68">
                  <c:v>439.76827668597701</c:v>
                </c:pt>
                <c:pt idx="69">
                  <c:v>434.31183112964197</c:v>
                </c:pt>
                <c:pt idx="70">
                  <c:v>431.49962891227801</c:v>
                </c:pt>
                <c:pt idx="71">
                  <c:v>430.345405436541</c:v>
                </c:pt>
                <c:pt idx="72">
                  <c:v>428.16561586697401</c:v>
                </c:pt>
                <c:pt idx="73">
                  <c:v>440.305345595733</c:v>
                </c:pt>
                <c:pt idx="74">
                  <c:v>438.99819589906502</c:v>
                </c:pt>
                <c:pt idx="75">
                  <c:v>436.96955497158098</c:v>
                </c:pt>
                <c:pt idx="76">
                  <c:v>439.74653816376798</c:v>
                </c:pt>
                <c:pt idx="77">
                  <c:v>447.560084101055</c:v>
                </c:pt>
                <c:pt idx="78">
                  <c:v>446.22140879763401</c:v>
                </c:pt>
                <c:pt idx="79">
                  <c:v>449.53958203885298</c:v>
                </c:pt>
                <c:pt idx="80">
                  <c:v>446.20709431244899</c:v>
                </c:pt>
                <c:pt idx="81">
                  <c:v>437.52686061063798</c:v>
                </c:pt>
                <c:pt idx="82">
                  <c:v>434.13185035475698</c:v>
                </c:pt>
                <c:pt idx="83">
                  <c:v>434.975533103705</c:v>
                </c:pt>
                <c:pt idx="84">
                  <c:v>433.415687134243</c:v>
                </c:pt>
                <c:pt idx="85">
                  <c:v>444.97912948600901</c:v>
                </c:pt>
                <c:pt idx="86">
                  <c:v>443.77944650820501</c:v>
                </c:pt>
                <c:pt idx="87">
                  <c:v>439.78067476174198</c:v>
                </c:pt>
                <c:pt idx="88">
                  <c:v>441.46314517634897</c:v>
                </c:pt>
                <c:pt idx="89">
                  <c:v>450.23069678019601</c:v>
                </c:pt>
                <c:pt idx="90">
                  <c:v>450.30134961881498</c:v>
                </c:pt>
                <c:pt idx="91">
                  <c:v>454.031932930989</c:v>
                </c:pt>
                <c:pt idx="92">
                  <c:v>451.48312529115998</c:v>
                </c:pt>
                <c:pt idx="93">
                  <c:v>442.95637034967802</c:v>
                </c:pt>
                <c:pt idx="94">
                  <c:v>439.34123675013001</c:v>
                </c:pt>
                <c:pt idx="95">
                  <c:v>440.12738579770598</c:v>
                </c:pt>
                <c:pt idx="96">
                  <c:v>439.18345902088402</c:v>
                </c:pt>
                <c:pt idx="97">
                  <c:v>450.94603444058799</c:v>
                </c:pt>
                <c:pt idx="98">
                  <c:v>449.37445178414799</c:v>
                </c:pt>
                <c:pt idx="99">
                  <c:v>449.349016004872</c:v>
                </c:pt>
                <c:pt idx="100">
                  <c:v>446.97086619898403</c:v>
                </c:pt>
                <c:pt idx="101">
                  <c:v>454.775613849031</c:v>
                </c:pt>
                <c:pt idx="102">
                  <c:v>452.80469282235703</c:v>
                </c:pt>
                <c:pt idx="103">
                  <c:v>453.872485512845</c:v>
                </c:pt>
                <c:pt idx="104">
                  <c:v>450.25295835778701</c:v>
                </c:pt>
                <c:pt idx="105">
                  <c:v>444.299556880571</c:v>
                </c:pt>
                <c:pt idx="106">
                  <c:v>440.820805883346</c:v>
                </c:pt>
                <c:pt idx="107">
                  <c:v>439.96992189480397</c:v>
                </c:pt>
                <c:pt idx="108">
                  <c:v>437.12907548832698</c:v>
                </c:pt>
                <c:pt idx="109">
                  <c:v>447.29944223854102</c:v>
                </c:pt>
                <c:pt idx="110">
                  <c:v>447.49426496795002</c:v>
                </c:pt>
                <c:pt idx="111">
                  <c:v>441.32261227771102</c:v>
                </c:pt>
                <c:pt idx="112">
                  <c:v>441.31810333616897</c:v>
                </c:pt>
                <c:pt idx="113">
                  <c:v>448.104602247635</c:v>
                </c:pt>
                <c:pt idx="114">
                  <c:v>446.05547007422899</c:v>
                </c:pt>
                <c:pt idx="115">
                  <c:v>446.59489336717598</c:v>
                </c:pt>
                <c:pt idx="116">
                  <c:v>445.31055507130498</c:v>
                </c:pt>
                <c:pt idx="117">
                  <c:v>442.327492815212</c:v>
                </c:pt>
                <c:pt idx="118">
                  <c:v>438.42994685104799</c:v>
                </c:pt>
                <c:pt idx="119">
                  <c:v>438.87920208432598</c:v>
                </c:pt>
                <c:pt idx="120">
                  <c:v>435.99725914910499</c:v>
                </c:pt>
                <c:pt idx="121">
                  <c:v>447.12587940888102</c:v>
                </c:pt>
                <c:pt idx="122">
                  <c:v>444.53708545814999</c:v>
                </c:pt>
                <c:pt idx="123">
                  <c:v>436.07601423547698</c:v>
                </c:pt>
                <c:pt idx="124">
                  <c:v>436.83911327267998</c:v>
                </c:pt>
                <c:pt idx="125">
                  <c:v>449.096063909056</c:v>
                </c:pt>
                <c:pt idx="126">
                  <c:v>447.17294242265399</c:v>
                </c:pt>
                <c:pt idx="127">
                  <c:v>458.68324876242502</c:v>
                </c:pt>
                <c:pt idx="128">
                  <c:v>460.62486293807501</c:v>
                </c:pt>
                <c:pt idx="129">
                  <c:v>452.67031043777803</c:v>
                </c:pt>
                <c:pt idx="130">
                  <c:v>447.04707857246501</c:v>
                </c:pt>
                <c:pt idx="131">
                  <c:v>444.80210524629803</c:v>
                </c:pt>
                <c:pt idx="132">
                  <c:v>441.73577425625001</c:v>
                </c:pt>
                <c:pt idx="133">
                  <c:v>456.31810666096499</c:v>
                </c:pt>
                <c:pt idx="134">
                  <c:v>453.57662314533798</c:v>
                </c:pt>
                <c:pt idx="135">
                  <c:v>456.08150086280301</c:v>
                </c:pt>
                <c:pt idx="136">
                  <c:v>457.60955671988802</c:v>
                </c:pt>
                <c:pt idx="137">
                  <c:v>459.45386168133899</c:v>
                </c:pt>
                <c:pt idx="138">
                  <c:v>459.56222322447002</c:v>
                </c:pt>
                <c:pt idx="139">
                  <c:v>463.419079744062</c:v>
                </c:pt>
                <c:pt idx="140">
                  <c:v>460.85432492916198</c:v>
                </c:pt>
                <c:pt idx="141">
                  <c:v>461.13163648788498</c:v>
                </c:pt>
                <c:pt idx="142">
                  <c:v>455.58585449211898</c:v>
                </c:pt>
                <c:pt idx="143">
                  <c:v>452.99010472238899</c:v>
                </c:pt>
                <c:pt idx="144">
                  <c:v>449.92500291851502</c:v>
                </c:pt>
                <c:pt idx="145">
                  <c:v>459.32962358588497</c:v>
                </c:pt>
                <c:pt idx="146">
                  <c:v>456.50096903633499</c:v>
                </c:pt>
                <c:pt idx="147">
                  <c:v>457.00708273082398</c:v>
                </c:pt>
                <c:pt idx="148">
                  <c:v>459.13378838468702</c:v>
                </c:pt>
                <c:pt idx="149">
                  <c:v>460.98234313452099</c:v>
                </c:pt>
                <c:pt idx="150">
                  <c:v>459.06329356876802</c:v>
                </c:pt>
                <c:pt idx="151">
                  <c:v>462.718824570138</c:v>
                </c:pt>
                <c:pt idx="152">
                  <c:v>463.55784044935098</c:v>
                </c:pt>
                <c:pt idx="153">
                  <c:v>453.44441808788503</c:v>
                </c:pt>
                <c:pt idx="154">
                  <c:v>451.59588129376198</c:v>
                </c:pt>
                <c:pt idx="155">
                  <c:v>450.04973490939102</c:v>
                </c:pt>
                <c:pt idx="156">
                  <c:v>446.34080357574197</c:v>
                </c:pt>
                <c:pt idx="157">
                  <c:v>460.62467763365601</c:v>
                </c:pt>
                <c:pt idx="158">
                  <c:v>457.54744038172402</c:v>
                </c:pt>
                <c:pt idx="159">
                  <c:v>454.51237660384197</c:v>
                </c:pt>
                <c:pt idx="160">
                  <c:v>454.10269556092902</c:v>
                </c:pt>
                <c:pt idx="161">
                  <c:v>456.54633555006598</c:v>
                </c:pt>
                <c:pt idx="162">
                  <c:v>457.54712411984701</c:v>
                </c:pt>
                <c:pt idx="163">
                  <c:v>458.40673655454702</c:v>
                </c:pt>
                <c:pt idx="164">
                  <c:v>456.96504949009699</c:v>
                </c:pt>
                <c:pt idx="165">
                  <c:v>454.07918687749202</c:v>
                </c:pt>
                <c:pt idx="166">
                  <c:v>446.93656412847599</c:v>
                </c:pt>
                <c:pt idx="167">
                  <c:v>446.75396927247999</c:v>
                </c:pt>
                <c:pt idx="168">
                  <c:v>444.818781646182</c:v>
                </c:pt>
                <c:pt idx="169">
                  <c:v>455.30496414490398</c:v>
                </c:pt>
                <c:pt idx="170">
                  <c:v>454.12419239286402</c:v>
                </c:pt>
                <c:pt idx="171">
                  <c:v>452.79282457490899</c:v>
                </c:pt>
                <c:pt idx="172">
                  <c:v>454.74406715405001</c:v>
                </c:pt>
                <c:pt idx="173">
                  <c:v>456.32441616155398</c:v>
                </c:pt>
                <c:pt idx="174">
                  <c:v>456.67187855814501</c:v>
                </c:pt>
                <c:pt idx="175">
                  <c:v>457.58109801394301</c:v>
                </c:pt>
                <c:pt idx="176">
                  <c:v>456.63627079752501</c:v>
                </c:pt>
                <c:pt idx="177">
                  <c:v>453.818598953714</c:v>
                </c:pt>
                <c:pt idx="178">
                  <c:v>446.92352210750897</c:v>
                </c:pt>
                <c:pt idx="179">
                  <c:v>445.03449454783902</c:v>
                </c:pt>
                <c:pt idx="180">
                  <c:v>443.11441761025702</c:v>
                </c:pt>
                <c:pt idx="181">
                  <c:v>456.68940449725898</c:v>
                </c:pt>
                <c:pt idx="182">
                  <c:v>455.67748853804801</c:v>
                </c:pt>
                <c:pt idx="183">
                  <c:v>454.88439886274301</c:v>
                </c:pt>
                <c:pt idx="184">
                  <c:v>455.83017598601401</c:v>
                </c:pt>
                <c:pt idx="185">
                  <c:v>459.298703140361</c:v>
                </c:pt>
                <c:pt idx="186">
                  <c:v>460.16589582540598</c:v>
                </c:pt>
                <c:pt idx="187">
                  <c:v>466.30467333455499</c:v>
                </c:pt>
                <c:pt idx="188">
                  <c:v>466.92337270368199</c:v>
                </c:pt>
                <c:pt idx="189">
                  <c:v>455.23359558799098</c:v>
                </c:pt>
                <c:pt idx="190">
                  <c:v>450.95323976873499</c:v>
                </c:pt>
                <c:pt idx="191">
                  <c:v>451.57310807324302</c:v>
                </c:pt>
                <c:pt idx="192">
                  <c:v>448.12612997171402</c:v>
                </c:pt>
                <c:pt idx="193">
                  <c:v>460.28162365201399</c:v>
                </c:pt>
                <c:pt idx="194">
                  <c:v>459.24721113821198</c:v>
                </c:pt>
                <c:pt idx="195">
                  <c:v>461.59854168146302</c:v>
                </c:pt>
                <c:pt idx="196">
                  <c:v>461.16010248574599</c:v>
                </c:pt>
                <c:pt idx="197">
                  <c:v>467.46972205612798</c:v>
                </c:pt>
                <c:pt idx="198">
                  <c:v>468.16180516662502</c:v>
                </c:pt>
                <c:pt idx="199">
                  <c:v>469.02268501336999</c:v>
                </c:pt>
                <c:pt idx="200">
                  <c:v>468.51913674427601</c:v>
                </c:pt>
                <c:pt idx="201">
                  <c:v>460.63238162391798</c:v>
                </c:pt>
                <c:pt idx="202">
                  <c:v>454.71879485498198</c:v>
                </c:pt>
                <c:pt idx="203">
                  <c:v>455.40876849493202</c:v>
                </c:pt>
                <c:pt idx="204">
                  <c:v>454.51912649801199</c:v>
                </c:pt>
                <c:pt idx="205">
                  <c:v>460.62029633652497</c:v>
                </c:pt>
                <c:pt idx="206">
                  <c:v>458.96918454832701</c:v>
                </c:pt>
                <c:pt idx="207">
                  <c:v>456.37322049625402</c:v>
                </c:pt>
                <c:pt idx="208">
                  <c:v>458.08673870607203</c:v>
                </c:pt>
                <c:pt idx="209">
                  <c:v>463.445942561484</c:v>
                </c:pt>
                <c:pt idx="210">
                  <c:v>461.24292050320201</c:v>
                </c:pt>
                <c:pt idx="211">
                  <c:v>464.93220148720599</c:v>
                </c:pt>
                <c:pt idx="212">
                  <c:v>460.98447050709501</c:v>
                </c:pt>
                <c:pt idx="213">
                  <c:v>456.88823832179003</c:v>
                </c:pt>
                <c:pt idx="214">
                  <c:v>451.68124284364598</c:v>
                </c:pt>
                <c:pt idx="215">
                  <c:v>450.961363404103</c:v>
                </c:pt>
                <c:pt idx="216">
                  <c:v>451.28844450842098</c:v>
                </c:pt>
                <c:pt idx="217">
                  <c:v>462.07821710464998</c:v>
                </c:pt>
                <c:pt idx="218">
                  <c:v>461.60595160930501</c:v>
                </c:pt>
                <c:pt idx="219">
                  <c:v>464.16881402028997</c:v>
                </c:pt>
                <c:pt idx="220">
                  <c:v>466.38218662675598</c:v>
                </c:pt>
                <c:pt idx="221">
                  <c:v>469.38283873900099</c:v>
                </c:pt>
                <c:pt idx="222">
                  <c:v>467.65422961966101</c:v>
                </c:pt>
                <c:pt idx="223">
                  <c:v>471.58506654847298</c:v>
                </c:pt>
                <c:pt idx="224">
                  <c:v>467.11246138996103</c:v>
                </c:pt>
                <c:pt idx="225">
                  <c:v>459.230630319966</c:v>
                </c:pt>
                <c:pt idx="226">
                  <c:v>455.20526409700301</c:v>
                </c:pt>
                <c:pt idx="227">
                  <c:v>455.12947802117202</c:v>
                </c:pt>
                <c:pt idx="228">
                  <c:v>453.29508250825103</c:v>
                </c:pt>
                <c:pt idx="229">
                  <c:v>470.52407039220998</c:v>
                </c:pt>
                <c:pt idx="230">
                  <c:v>472.188150253689</c:v>
                </c:pt>
                <c:pt idx="231">
                  <c:v>472.41097123970798</c:v>
                </c:pt>
                <c:pt idx="232">
                  <c:v>472.87912026349602</c:v>
                </c:pt>
                <c:pt idx="233">
                  <c:v>477.94958918175399</c:v>
                </c:pt>
                <c:pt idx="234">
                  <c:v>478.812294020271</c:v>
                </c:pt>
                <c:pt idx="235">
                  <c:v>481.89822620000598</c:v>
                </c:pt>
                <c:pt idx="236">
                  <c:v>482.17535892736601</c:v>
                </c:pt>
                <c:pt idx="237">
                  <c:v>472.021953204672</c:v>
                </c:pt>
                <c:pt idx="238">
                  <c:v>467.44900414342197</c:v>
                </c:pt>
                <c:pt idx="239">
                  <c:v>469.87393977939399</c:v>
                </c:pt>
                <c:pt idx="240">
                  <c:v>470.14975362017901</c:v>
                </c:pt>
                <c:pt idx="241">
                  <c:v>487.684617321296</c:v>
                </c:pt>
                <c:pt idx="242">
                  <c:v>486.46057162102699</c:v>
                </c:pt>
                <c:pt idx="243">
                  <c:v>494.18998071847102</c:v>
                </c:pt>
                <c:pt idx="244">
                  <c:v>503.25627213843302</c:v>
                </c:pt>
                <c:pt idx="245">
                  <c:v>500.26287767751199</c:v>
                </c:pt>
                <c:pt idx="246">
                  <c:v>498.80262658909697</c:v>
                </c:pt>
                <c:pt idx="247">
                  <c:v>500.12396280853301</c:v>
                </c:pt>
                <c:pt idx="248">
                  <c:v>496.59191318939099</c:v>
                </c:pt>
                <c:pt idx="249">
                  <c:v>488.796672678839</c:v>
                </c:pt>
                <c:pt idx="250">
                  <c:v>484.16691157813398</c:v>
                </c:pt>
                <c:pt idx="251">
                  <c:v>490.51184234217698</c:v>
                </c:pt>
                <c:pt idx="252">
                  <c:v>491.49175508597898</c:v>
                </c:pt>
                <c:pt idx="253">
                  <c:v>508.19914517738903</c:v>
                </c:pt>
                <c:pt idx="254">
                  <c:v>505.60718935684901</c:v>
                </c:pt>
                <c:pt idx="255">
                  <c:v>506.08706038059802</c:v>
                </c:pt>
                <c:pt idx="256">
                  <c:v>504.57333986986401</c:v>
                </c:pt>
                <c:pt idx="257">
                  <c:v>504.98421423424901</c:v>
                </c:pt>
                <c:pt idx="258">
                  <c:v>501.89889840556401</c:v>
                </c:pt>
                <c:pt idx="259">
                  <c:v>505.471231857286</c:v>
                </c:pt>
                <c:pt idx="260">
                  <c:v>504.24900209834999</c:v>
                </c:pt>
                <c:pt idx="261">
                  <c:v>499.524848037975</c:v>
                </c:pt>
                <c:pt idx="262">
                  <c:v>495.16409636469001</c:v>
                </c:pt>
                <c:pt idx="263">
                  <c:v>495.24809623216203</c:v>
                </c:pt>
                <c:pt idx="264">
                  <c:v>496.93774354690203</c:v>
                </c:pt>
                <c:pt idx="265">
                  <c:v>522.42855527872405</c:v>
                </c:pt>
                <c:pt idx="266">
                  <c:v>522.57478034307996</c:v>
                </c:pt>
                <c:pt idx="267">
                  <c:v>520.98762031974297</c:v>
                </c:pt>
                <c:pt idx="268">
                  <c:v>520.59644132473602</c:v>
                </c:pt>
                <c:pt idx="269">
                  <c:v>526.16080886119903</c:v>
                </c:pt>
                <c:pt idx="270">
                  <c:v>521.96507825046695</c:v>
                </c:pt>
                <c:pt idx="271">
                  <c:v>525.88446416371198</c:v>
                </c:pt>
                <c:pt idx="272">
                  <c:v>521.28838162241595</c:v>
                </c:pt>
                <c:pt idx="273">
                  <c:v>516.75559215226701</c:v>
                </c:pt>
                <c:pt idx="274">
                  <c:v>512.37202776269999</c:v>
                </c:pt>
                <c:pt idx="275">
                  <c:v>513.79023437065996</c:v>
                </c:pt>
                <c:pt idx="276">
                  <c:v>514.96217682126496</c:v>
                </c:pt>
                <c:pt idx="277">
                  <c:v>540.31290734748995</c:v>
                </c:pt>
                <c:pt idx="278">
                  <c:v>541.166442450369</c:v>
                </c:pt>
                <c:pt idx="279">
                  <c:v>542.74006768492598</c:v>
                </c:pt>
                <c:pt idx="280">
                  <c:v>544.54</c:v>
                </c:pt>
              </c:numCache>
            </c:numRef>
          </c:val>
          <c:smooth val="0"/>
          <c:extLst>
            <c:ext xmlns:c16="http://schemas.microsoft.com/office/drawing/2014/chart" uri="{C3380CC4-5D6E-409C-BE32-E72D297353CC}">
              <c16:uniqueId val="{00000001-E322-4732-A114-1112D0AA73CA}"/>
            </c:ext>
          </c:extLst>
        </c:ser>
        <c:ser>
          <c:idx val="1"/>
          <c:order val="1"/>
          <c:tx>
            <c:v>Jalisco mujeres</c:v>
          </c:tx>
          <c:spPr>
            <a:ln w="19050" cap="rnd">
              <a:solidFill>
                <a:srgbClr val="FFC000"/>
              </a:solidFill>
              <a:round/>
            </a:ln>
            <a:effectLst/>
          </c:spPr>
          <c:marker>
            <c:symbol val="none"/>
          </c:marker>
          <c:dLbls>
            <c:dLbl>
              <c:idx val="280"/>
              <c:layout>
                <c:manualLayout>
                  <c:x val="-0.62575402790471846"/>
                  <c:y val="9.5255504520268347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E322-4732-A114-1112D0AA73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'F100-101'!$A$7:$A$287</c:f>
              <c:numCache>
                <c:formatCode>mm/dd/yyyy</c:formatCode>
                <c:ptCount val="281"/>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numCache>
            </c:numRef>
          </c:cat>
          <c:val>
            <c:numRef>
              <c:f>'F100-101'!$K$7:$K$287</c:f>
              <c:numCache>
                <c:formatCode>#,###.00</c:formatCode>
                <c:ptCount val="281"/>
                <c:pt idx="0">
                  <c:v>261.29752608425002</c:v>
                </c:pt>
                <c:pt idx="1">
                  <c:v>271.00576927826398</c:v>
                </c:pt>
                <c:pt idx="2">
                  <c:v>280.74303534926503</c:v>
                </c:pt>
                <c:pt idx="3">
                  <c:v>278.51933060647701</c:v>
                </c:pt>
                <c:pt idx="4">
                  <c:v>280.10789205865802</c:v>
                </c:pt>
                <c:pt idx="5">
                  <c:v>283.61207255034901</c:v>
                </c:pt>
                <c:pt idx="6">
                  <c:v>285.71383303620797</c:v>
                </c:pt>
                <c:pt idx="7">
                  <c:v>296.09608077500098</c:v>
                </c:pt>
                <c:pt idx="8">
                  <c:v>295.27472257002398</c:v>
                </c:pt>
                <c:pt idx="9">
                  <c:v>294.85177083847498</c:v>
                </c:pt>
                <c:pt idx="10">
                  <c:v>298.52404880692899</c:v>
                </c:pt>
                <c:pt idx="11">
                  <c:v>295.88581095359399</c:v>
                </c:pt>
                <c:pt idx="12">
                  <c:v>297.68578237182999</c:v>
                </c:pt>
                <c:pt idx="13">
                  <c:v>307.56609556937502</c:v>
                </c:pt>
                <c:pt idx="14">
                  <c:v>312.45018945021502</c:v>
                </c:pt>
                <c:pt idx="15">
                  <c:v>310.66697411541497</c:v>
                </c:pt>
                <c:pt idx="16">
                  <c:v>313.970624854839</c:v>
                </c:pt>
                <c:pt idx="17">
                  <c:v>312.05191844914401</c:v>
                </c:pt>
                <c:pt idx="18">
                  <c:v>315.47929548276198</c:v>
                </c:pt>
                <c:pt idx="19">
                  <c:v>316.66639608883298</c:v>
                </c:pt>
                <c:pt idx="20">
                  <c:v>317.81001597562903</c:v>
                </c:pt>
                <c:pt idx="21">
                  <c:v>315.98386472115902</c:v>
                </c:pt>
                <c:pt idx="22">
                  <c:v>317.171592099691</c:v>
                </c:pt>
                <c:pt idx="23">
                  <c:v>317.99472168697798</c:v>
                </c:pt>
                <c:pt idx="24">
                  <c:v>320.12551881579498</c:v>
                </c:pt>
                <c:pt idx="25">
                  <c:v>328.34396106994501</c:v>
                </c:pt>
                <c:pt idx="26">
                  <c:v>328.15142343674398</c:v>
                </c:pt>
                <c:pt idx="27">
                  <c:v>329.04224190147301</c:v>
                </c:pt>
                <c:pt idx="28">
                  <c:v>327.50431119250499</c:v>
                </c:pt>
                <c:pt idx="29">
                  <c:v>331.551607183714</c:v>
                </c:pt>
                <c:pt idx="30">
                  <c:v>329.67010499942597</c:v>
                </c:pt>
                <c:pt idx="31">
                  <c:v>332.68281649077898</c:v>
                </c:pt>
                <c:pt idx="32">
                  <c:v>332.06314471098898</c:v>
                </c:pt>
                <c:pt idx="33">
                  <c:v>328.95141021552701</c:v>
                </c:pt>
                <c:pt idx="34">
                  <c:v>326.63025759209398</c:v>
                </c:pt>
                <c:pt idx="35">
                  <c:v>327.68565182337801</c:v>
                </c:pt>
                <c:pt idx="36">
                  <c:v>328.52880851088702</c:v>
                </c:pt>
                <c:pt idx="37">
                  <c:v>336.99056995001001</c:v>
                </c:pt>
                <c:pt idx="38">
                  <c:v>337.01368802398002</c:v>
                </c:pt>
                <c:pt idx="39">
                  <c:v>336.77714930449099</c:v>
                </c:pt>
                <c:pt idx="40">
                  <c:v>337.72154792961197</c:v>
                </c:pt>
                <c:pt idx="41">
                  <c:v>345.00322198754799</c:v>
                </c:pt>
                <c:pt idx="42">
                  <c:v>351.68653841099001</c:v>
                </c:pt>
                <c:pt idx="43">
                  <c:v>352.07997946536602</c:v>
                </c:pt>
                <c:pt idx="44">
                  <c:v>350.76651490916601</c:v>
                </c:pt>
                <c:pt idx="45">
                  <c:v>347.560992950225</c:v>
                </c:pt>
                <c:pt idx="46">
                  <c:v>344.79046338999001</c:v>
                </c:pt>
                <c:pt idx="47">
                  <c:v>344.92915122698003</c:v>
                </c:pt>
                <c:pt idx="48">
                  <c:v>346.39370525434299</c:v>
                </c:pt>
                <c:pt idx="49">
                  <c:v>354.633738429701</c:v>
                </c:pt>
                <c:pt idx="50">
                  <c:v>352.70804866491301</c:v>
                </c:pt>
                <c:pt idx="51">
                  <c:v>354.549386298282</c:v>
                </c:pt>
                <c:pt idx="52">
                  <c:v>355.76813298860901</c:v>
                </c:pt>
                <c:pt idx="53">
                  <c:v>360.79382482559498</c:v>
                </c:pt>
                <c:pt idx="54">
                  <c:v>360.148124768488</c:v>
                </c:pt>
                <c:pt idx="55">
                  <c:v>360.820288876674</c:v>
                </c:pt>
                <c:pt idx="56">
                  <c:v>359.23904986935202</c:v>
                </c:pt>
                <c:pt idx="57">
                  <c:v>355.75541746712503</c:v>
                </c:pt>
                <c:pt idx="58">
                  <c:v>352.48529700114398</c:v>
                </c:pt>
                <c:pt idx="59">
                  <c:v>351.84234049099598</c:v>
                </c:pt>
                <c:pt idx="60">
                  <c:v>352.65813507803199</c:v>
                </c:pt>
                <c:pt idx="61">
                  <c:v>361.47329965071498</c:v>
                </c:pt>
                <c:pt idx="62">
                  <c:v>360.33878924347698</c:v>
                </c:pt>
                <c:pt idx="63">
                  <c:v>364.75051038232601</c:v>
                </c:pt>
                <c:pt idx="64">
                  <c:v>364.13081112283697</c:v>
                </c:pt>
                <c:pt idx="65">
                  <c:v>365.48430328453799</c:v>
                </c:pt>
                <c:pt idx="66">
                  <c:v>367.34248468754203</c:v>
                </c:pt>
                <c:pt idx="67">
                  <c:v>368.47759480162102</c:v>
                </c:pt>
                <c:pt idx="68">
                  <c:v>369.01595388285699</c:v>
                </c:pt>
                <c:pt idx="69">
                  <c:v>366.35253727669499</c:v>
                </c:pt>
                <c:pt idx="70">
                  <c:v>363.512421294707</c:v>
                </c:pt>
                <c:pt idx="71">
                  <c:v>363.59428008640299</c:v>
                </c:pt>
                <c:pt idx="72">
                  <c:v>362.88724362154397</c:v>
                </c:pt>
                <c:pt idx="73">
                  <c:v>368.98977417852899</c:v>
                </c:pt>
                <c:pt idx="74">
                  <c:v>368.46832869974997</c:v>
                </c:pt>
                <c:pt idx="75">
                  <c:v>371.06927405939399</c:v>
                </c:pt>
                <c:pt idx="76">
                  <c:v>372.86710063296101</c:v>
                </c:pt>
                <c:pt idx="77">
                  <c:v>374.95815244270398</c:v>
                </c:pt>
                <c:pt idx="78">
                  <c:v>374.65580075509303</c:v>
                </c:pt>
                <c:pt idx="79">
                  <c:v>376.92424759981998</c:v>
                </c:pt>
                <c:pt idx="80">
                  <c:v>375.17855280041402</c:v>
                </c:pt>
                <c:pt idx="81">
                  <c:v>369.62006373023399</c:v>
                </c:pt>
                <c:pt idx="82">
                  <c:v>366.66555402620003</c:v>
                </c:pt>
                <c:pt idx="83">
                  <c:v>367.449504647732</c:v>
                </c:pt>
                <c:pt idx="84">
                  <c:v>368.10030344385001</c:v>
                </c:pt>
                <c:pt idx="85">
                  <c:v>375.47723935983498</c:v>
                </c:pt>
                <c:pt idx="86">
                  <c:v>374.674412543774</c:v>
                </c:pt>
                <c:pt idx="87">
                  <c:v>374.73683527653998</c:v>
                </c:pt>
                <c:pt idx="88">
                  <c:v>376.78606657261901</c:v>
                </c:pt>
                <c:pt idx="89">
                  <c:v>379.346519359458</c:v>
                </c:pt>
                <c:pt idx="90">
                  <c:v>379.86860834667101</c:v>
                </c:pt>
                <c:pt idx="91">
                  <c:v>383.856543323994</c:v>
                </c:pt>
                <c:pt idx="92">
                  <c:v>382.11735805361599</c:v>
                </c:pt>
                <c:pt idx="93">
                  <c:v>375.86787160234297</c:v>
                </c:pt>
                <c:pt idx="94">
                  <c:v>373.19161601039798</c:v>
                </c:pt>
                <c:pt idx="95">
                  <c:v>373.86653679232398</c:v>
                </c:pt>
                <c:pt idx="96">
                  <c:v>373.74796521637103</c:v>
                </c:pt>
                <c:pt idx="97">
                  <c:v>382.15898798135999</c:v>
                </c:pt>
                <c:pt idx="98">
                  <c:v>381.28088563521197</c:v>
                </c:pt>
                <c:pt idx="99">
                  <c:v>382.54259399834899</c:v>
                </c:pt>
                <c:pt idx="100">
                  <c:v>381.36366731503898</c:v>
                </c:pt>
                <c:pt idx="101">
                  <c:v>383.65987817924002</c:v>
                </c:pt>
                <c:pt idx="102">
                  <c:v>382.89101390240597</c:v>
                </c:pt>
                <c:pt idx="103">
                  <c:v>383.84622508857802</c:v>
                </c:pt>
                <c:pt idx="104">
                  <c:v>382.15855656078998</c:v>
                </c:pt>
                <c:pt idx="105">
                  <c:v>377.02690991476999</c:v>
                </c:pt>
                <c:pt idx="106">
                  <c:v>374.15439335374401</c:v>
                </c:pt>
                <c:pt idx="107">
                  <c:v>373.77298901348001</c:v>
                </c:pt>
                <c:pt idx="108">
                  <c:v>373.07312400775101</c:v>
                </c:pt>
                <c:pt idx="109">
                  <c:v>378.91916143522798</c:v>
                </c:pt>
                <c:pt idx="110">
                  <c:v>379.52278680122703</c:v>
                </c:pt>
                <c:pt idx="111">
                  <c:v>377.64527815056101</c:v>
                </c:pt>
                <c:pt idx="112">
                  <c:v>376.71179326757999</c:v>
                </c:pt>
                <c:pt idx="113">
                  <c:v>380.59755412952399</c:v>
                </c:pt>
                <c:pt idx="114">
                  <c:v>380.08089015223197</c:v>
                </c:pt>
                <c:pt idx="115">
                  <c:v>380.94546228322099</c:v>
                </c:pt>
                <c:pt idx="116">
                  <c:v>380.05438856868199</c:v>
                </c:pt>
                <c:pt idx="117">
                  <c:v>377.97643835267701</c:v>
                </c:pt>
                <c:pt idx="118">
                  <c:v>374.29104121586198</c:v>
                </c:pt>
                <c:pt idx="119">
                  <c:v>376.05902658342598</c:v>
                </c:pt>
                <c:pt idx="120">
                  <c:v>374.687939091548</c:v>
                </c:pt>
                <c:pt idx="121">
                  <c:v>381.16808903074201</c:v>
                </c:pt>
                <c:pt idx="122">
                  <c:v>379.57426417696001</c:v>
                </c:pt>
                <c:pt idx="123">
                  <c:v>375.62343531738901</c:v>
                </c:pt>
                <c:pt idx="124">
                  <c:v>377.34979158953701</c:v>
                </c:pt>
                <c:pt idx="125">
                  <c:v>384.36260817597298</c:v>
                </c:pt>
                <c:pt idx="126">
                  <c:v>383.90090800704701</c:v>
                </c:pt>
                <c:pt idx="127">
                  <c:v>405.05286276936698</c:v>
                </c:pt>
                <c:pt idx="128">
                  <c:v>424.37937492347601</c:v>
                </c:pt>
                <c:pt idx="129">
                  <c:v>417.9757720833</c:v>
                </c:pt>
                <c:pt idx="130">
                  <c:v>405.31157824379898</c:v>
                </c:pt>
                <c:pt idx="131">
                  <c:v>400.78155397816403</c:v>
                </c:pt>
                <c:pt idx="132">
                  <c:v>399.730960850668</c:v>
                </c:pt>
                <c:pt idx="133">
                  <c:v>406.58971285030202</c:v>
                </c:pt>
                <c:pt idx="134">
                  <c:v>403.03202528416398</c:v>
                </c:pt>
                <c:pt idx="135">
                  <c:v>417.34720502665698</c:v>
                </c:pt>
                <c:pt idx="136">
                  <c:v>416.97346190057999</c:v>
                </c:pt>
                <c:pt idx="137">
                  <c:v>404.443048787294</c:v>
                </c:pt>
                <c:pt idx="138">
                  <c:v>406.00043142189298</c:v>
                </c:pt>
                <c:pt idx="139">
                  <c:v>413.00272825960002</c:v>
                </c:pt>
                <c:pt idx="140">
                  <c:v>411.77346660859001</c:v>
                </c:pt>
                <c:pt idx="141">
                  <c:v>428.01710968818298</c:v>
                </c:pt>
                <c:pt idx="142">
                  <c:v>423.685427577474</c:v>
                </c:pt>
                <c:pt idx="143">
                  <c:v>419.43466599070399</c:v>
                </c:pt>
                <c:pt idx="144">
                  <c:v>418.02912032631599</c:v>
                </c:pt>
                <c:pt idx="145">
                  <c:v>412.53482423647699</c:v>
                </c:pt>
                <c:pt idx="146">
                  <c:v>411.76328541704203</c:v>
                </c:pt>
                <c:pt idx="147">
                  <c:v>419.59999485773699</c:v>
                </c:pt>
                <c:pt idx="148">
                  <c:v>421.23193103668899</c:v>
                </c:pt>
                <c:pt idx="149">
                  <c:v>411.67889107368501</c:v>
                </c:pt>
                <c:pt idx="150">
                  <c:v>408.84020100844998</c:v>
                </c:pt>
                <c:pt idx="151">
                  <c:v>412.75984224451798</c:v>
                </c:pt>
                <c:pt idx="152">
                  <c:v>422.78838119548999</c:v>
                </c:pt>
                <c:pt idx="153">
                  <c:v>412.95080709336401</c:v>
                </c:pt>
                <c:pt idx="154">
                  <c:v>419.666320958776</c:v>
                </c:pt>
                <c:pt idx="155">
                  <c:v>417.377494281189</c:v>
                </c:pt>
                <c:pt idx="156">
                  <c:v>406.90858908886099</c:v>
                </c:pt>
                <c:pt idx="157">
                  <c:v>418.319820579387</c:v>
                </c:pt>
                <c:pt idx="158">
                  <c:v>417.56572727271902</c:v>
                </c:pt>
                <c:pt idx="159">
                  <c:v>419.83807492949501</c:v>
                </c:pt>
                <c:pt idx="160">
                  <c:v>419.74892119342798</c:v>
                </c:pt>
                <c:pt idx="161">
                  <c:v>407.963531019985</c:v>
                </c:pt>
                <c:pt idx="162">
                  <c:v>411.19950184709501</c:v>
                </c:pt>
                <c:pt idx="163">
                  <c:v>411.94935811245898</c:v>
                </c:pt>
                <c:pt idx="164">
                  <c:v>412.961240096719</c:v>
                </c:pt>
                <c:pt idx="165">
                  <c:v>423.04038791216198</c:v>
                </c:pt>
                <c:pt idx="166">
                  <c:v>411.47158079179201</c:v>
                </c:pt>
                <c:pt idx="167">
                  <c:v>409.73637521292301</c:v>
                </c:pt>
                <c:pt idx="168">
                  <c:v>410.64792205504898</c:v>
                </c:pt>
                <c:pt idx="169">
                  <c:v>417.64005500586097</c:v>
                </c:pt>
                <c:pt idx="170">
                  <c:v>415.52431774840301</c:v>
                </c:pt>
                <c:pt idx="171">
                  <c:v>420.73428886545798</c:v>
                </c:pt>
                <c:pt idx="172">
                  <c:v>422.98887300915601</c:v>
                </c:pt>
                <c:pt idx="173">
                  <c:v>411.63645007731799</c:v>
                </c:pt>
                <c:pt idx="174">
                  <c:v>413.66799103301901</c:v>
                </c:pt>
                <c:pt idx="175">
                  <c:v>413.09278709702699</c:v>
                </c:pt>
                <c:pt idx="176">
                  <c:v>413.15068847160899</c:v>
                </c:pt>
                <c:pt idx="177">
                  <c:v>422.50628533877199</c:v>
                </c:pt>
                <c:pt idx="178">
                  <c:v>412.41285937327598</c:v>
                </c:pt>
                <c:pt idx="179">
                  <c:v>410.88870107633198</c:v>
                </c:pt>
                <c:pt idx="180">
                  <c:v>408.42847276708602</c:v>
                </c:pt>
                <c:pt idx="181">
                  <c:v>420.85213579122802</c:v>
                </c:pt>
                <c:pt idx="182">
                  <c:v>422.21721204124202</c:v>
                </c:pt>
                <c:pt idx="183">
                  <c:v>424.25506679531298</c:v>
                </c:pt>
                <c:pt idx="184">
                  <c:v>424.81292836430998</c:v>
                </c:pt>
                <c:pt idx="185">
                  <c:v>415.594626400256</c:v>
                </c:pt>
                <c:pt idx="186">
                  <c:v>414.84038762601</c:v>
                </c:pt>
                <c:pt idx="187">
                  <c:v>421.91362198246799</c:v>
                </c:pt>
                <c:pt idx="188">
                  <c:v>431.75839431855798</c:v>
                </c:pt>
                <c:pt idx="189">
                  <c:v>423.22784040189401</c:v>
                </c:pt>
                <c:pt idx="190">
                  <c:v>421.789064711565</c:v>
                </c:pt>
                <c:pt idx="191">
                  <c:v>421.163316090747</c:v>
                </c:pt>
                <c:pt idx="192">
                  <c:v>410.45914449173603</c:v>
                </c:pt>
                <c:pt idx="193">
                  <c:v>419.81383332843399</c:v>
                </c:pt>
                <c:pt idx="194">
                  <c:v>419.313292685254</c:v>
                </c:pt>
                <c:pt idx="195">
                  <c:v>425.32111082619298</c:v>
                </c:pt>
                <c:pt idx="196">
                  <c:v>424.13724882800301</c:v>
                </c:pt>
                <c:pt idx="197">
                  <c:v>418.93021192449299</c:v>
                </c:pt>
                <c:pt idx="198">
                  <c:v>420.07814748083899</c:v>
                </c:pt>
                <c:pt idx="199">
                  <c:v>420.08941341126598</c:v>
                </c:pt>
                <c:pt idx="200">
                  <c:v>426.08370913616898</c:v>
                </c:pt>
                <c:pt idx="201">
                  <c:v>424.71939285768002</c:v>
                </c:pt>
                <c:pt idx="202">
                  <c:v>418.923615990982</c:v>
                </c:pt>
                <c:pt idx="203">
                  <c:v>420.31158153087199</c:v>
                </c:pt>
                <c:pt idx="204">
                  <c:v>418.66246266780701</c:v>
                </c:pt>
                <c:pt idx="205">
                  <c:v>421.66045049734998</c:v>
                </c:pt>
                <c:pt idx="206">
                  <c:v>420.06956231802599</c:v>
                </c:pt>
                <c:pt idx="207">
                  <c:v>418.83561854909101</c:v>
                </c:pt>
                <c:pt idx="208">
                  <c:v>419.106392791654</c:v>
                </c:pt>
                <c:pt idx="209">
                  <c:v>414.675710184911</c:v>
                </c:pt>
                <c:pt idx="210">
                  <c:v>411.40548979970902</c:v>
                </c:pt>
                <c:pt idx="211">
                  <c:v>412.80474531049902</c:v>
                </c:pt>
                <c:pt idx="212">
                  <c:v>409.91732856469201</c:v>
                </c:pt>
                <c:pt idx="213">
                  <c:v>417.82905611985097</c:v>
                </c:pt>
                <c:pt idx="214">
                  <c:v>414.02122738642402</c:v>
                </c:pt>
                <c:pt idx="215">
                  <c:v>413.42285704533799</c:v>
                </c:pt>
                <c:pt idx="216">
                  <c:v>412.87341367486698</c:v>
                </c:pt>
                <c:pt idx="217">
                  <c:v>416.81107875146802</c:v>
                </c:pt>
                <c:pt idx="218">
                  <c:v>415.77282835415201</c:v>
                </c:pt>
                <c:pt idx="219">
                  <c:v>421.78633204412102</c:v>
                </c:pt>
                <c:pt idx="220">
                  <c:v>423.57072015324502</c:v>
                </c:pt>
                <c:pt idx="221">
                  <c:v>415.908023772852</c:v>
                </c:pt>
                <c:pt idx="222">
                  <c:v>413.59724989425598</c:v>
                </c:pt>
                <c:pt idx="223">
                  <c:v>416.81413237884698</c:v>
                </c:pt>
                <c:pt idx="224">
                  <c:v>413.37453787366201</c:v>
                </c:pt>
                <c:pt idx="225">
                  <c:v>407.71600443929202</c:v>
                </c:pt>
                <c:pt idx="226">
                  <c:v>404.76609631309202</c:v>
                </c:pt>
                <c:pt idx="227">
                  <c:v>402.56869221821398</c:v>
                </c:pt>
                <c:pt idx="228">
                  <c:v>400.40234954377797</c:v>
                </c:pt>
                <c:pt idx="229">
                  <c:v>418.59773363851502</c:v>
                </c:pt>
                <c:pt idx="230">
                  <c:v>420.633243822699</c:v>
                </c:pt>
                <c:pt idx="231">
                  <c:v>426.02830695040399</c:v>
                </c:pt>
                <c:pt idx="232">
                  <c:v>426.62028445586299</c:v>
                </c:pt>
                <c:pt idx="233">
                  <c:v>422.64182674144899</c:v>
                </c:pt>
                <c:pt idx="234">
                  <c:v>421.56407854867899</c:v>
                </c:pt>
                <c:pt idx="235">
                  <c:v>421.17503862586398</c:v>
                </c:pt>
                <c:pt idx="236">
                  <c:v>421.29363123372201</c:v>
                </c:pt>
                <c:pt idx="237">
                  <c:v>414.34986588674502</c:v>
                </c:pt>
                <c:pt idx="238">
                  <c:v>411.52364898615298</c:v>
                </c:pt>
                <c:pt idx="239">
                  <c:v>413.92089970193501</c:v>
                </c:pt>
                <c:pt idx="240">
                  <c:v>414.20435639171598</c:v>
                </c:pt>
                <c:pt idx="241">
                  <c:v>432.78060508985698</c:v>
                </c:pt>
                <c:pt idx="242">
                  <c:v>431.96372966348298</c:v>
                </c:pt>
                <c:pt idx="243">
                  <c:v>442.26230648271201</c:v>
                </c:pt>
                <c:pt idx="244">
                  <c:v>449.91076743416397</c:v>
                </c:pt>
                <c:pt idx="245">
                  <c:v>441.91056347845699</c:v>
                </c:pt>
                <c:pt idx="246">
                  <c:v>439.64955828485301</c:v>
                </c:pt>
                <c:pt idx="247">
                  <c:v>437.59353374781301</c:v>
                </c:pt>
                <c:pt idx="248">
                  <c:v>434.782701660378</c:v>
                </c:pt>
                <c:pt idx="249">
                  <c:v>429.467639343656</c:v>
                </c:pt>
                <c:pt idx="250">
                  <c:v>425.50468779303901</c:v>
                </c:pt>
                <c:pt idx="251">
                  <c:v>431.45750413390198</c:v>
                </c:pt>
                <c:pt idx="252">
                  <c:v>431.89813015347198</c:v>
                </c:pt>
                <c:pt idx="253">
                  <c:v>447.144899101715</c:v>
                </c:pt>
                <c:pt idx="254">
                  <c:v>444.99451107684803</c:v>
                </c:pt>
                <c:pt idx="255">
                  <c:v>449.27738741236197</c:v>
                </c:pt>
                <c:pt idx="256">
                  <c:v>447.19385462162398</c:v>
                </c:pt>
                <c:pt idx="257">
                  <c:v>439.077985216022</c:v>
                </c:pt>
                <c:pt idx="258">
                  <c:v>435.08126501973101</c:v>
                </c:pt>
                <c:pt idx="259">
                  <c:v>435.45320235393501</c:v>
                </c:pt>
                <c:pt idx="260">
                  <c:v>434.52214927260098</c:v>
                </c:pt>
                <c:pt idx="261">
                  <c:v>431.92764513398703</c:v>
                </c:pt>
                <c:pt idx="262">
                  <c:v>428.38392346899002</c:v>
                </c:pt>
                <c:pt idx="263">
                  <c:v>427.225062968413</c:v>
                </c:pt>
                <c:pt idx="264">
                  <c:v>428.11010434071</c:v>
                </c:pt>
                <c:pt idx="265">
                  <c:v>449.371665734479</c:v>
                </c:pt>
                <c:pt idx="266">
                  <c:v>448.328121969054</c:v>
                </c:pt>
                <c:pt idx="267">
                  <c:v>448.88965953445</c:v>
                </c:pt>
                <c:pt idx="268">
                  <c:v>448.03637320067202</c:v>
                </c:pt>
                <c:pt idx="269">
                  <c:v>450.949522235627</c:v>
                </c:pt>
                <c:pt idx="270">
                  <c:v>446.931349267477</c:v>
                </c:pt>
                <c:pt idx="271">
                  <c:v>448.03017690405699</c:v>
                </c:pt>
                <c:pt idx="272">
                  <c:v>443.94066145408402</c:v>
                </c:pt>
                <c:pt idx="273">
                  <c:v>446.57229162485697</c:v>
                </c:pt>
                <c:pt idx="274">
                  <c:v>443.60833056611</c:v>
                </c:pt>
                <c:pt idx="275">
                  <c:v>445.389464352326</c:v>
                </c:pt>
                <c:pt idx="276">
                  <c:v>446.32423433324402</c:v>
                </c:pt>
                <c:pt idx="277">
                  <c:v>468.40761120185999</c:v>
                </c:pt>
                <c:pt idx="278">
                  <c:v>467.96566882214199</c:v>
                </c:pt>
                <c:pt idx="279">
                  <c:v>471.78443978845502</c:v>
                </c:pt>
                <c:pt idx="280">
                  <c:v>472.89</c:v>
                </c:pt>
              </c:numCache>
            </c:numRef>
          </c:val>
          <c:smooth val="0"/>
          <c:extLst>
            <c:ext xmlns:c16="http://schemas.microsoft.com/office/drawing/2014/chart" uri="{C3380CC4-5D6E-409C-BE32-E72D297353CC}">
              <c16:uniqueId val="{00000003-E322-4732-A114-1112D0AA73CA}"/>
            </c:ext>
          </c:extLst>
        </c:ser>
        <c:ser>
          <c:idx val="2"/>
          <c:order val="2"/>
          <c:tx>
            <c:v>Nacional hombres</c:v>
          </c:tx>
          <c:spPr>
            <a:ln w="19050" cap="rnd">
              <a:solidFill>
                <a:srgbClr val="393D3F"/>
              </a:solidFill>
              <a:round/>
            </a:ln>
            <a:effectLst/>
          </c:spPr>
          <c:marker>
            <c:symbol val="none"/>
          </c:marker>
          <c:dLbls>
            <c:dLbl>
              <c:idx val="280"/>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E322-4732-A114-1112D0AA73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'F100-101'!$A$7:$A$287</c:f>
              <c:numCache>
                <c:formatCode>mm/dd/yyyy</c:formatCode>
                <c:ptCount val="281"/>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numCache>
            </c:numRef>
          </c:cat>
          <c:val>
            <c:numRef>
              <c:f>'F100-101'!$L$7:$L$287</c:f>
              <c:numCache>
                <c:formatCode>#,###.00</c:formatCode>
                <c:ptCount val="281"/>
                <c:pt idx="0">
                  <c:v>377.80292718818498</c:v>
                </c:pt>
                <c:pt idx="1">
                  <c:v>398.70931014626399</c:v>
                </c:pt>
                <c:pt idx="2">
                  <c:v>389.76670753956802</c:v>
                </c:pt>
                <c:pt idx="3">
                  <c:v>393.503600259282</c:v>
                </c:pt>
                <c:pt idx="4">
                  <c:v>396.51382100875799</c:v>
                </c:pt>
                <c:pt idx="5">
                  <c:v>402.40217730338702</c:v>
                </c:pt>
                <c:pt idx="6">
                  <c:v>403.38843928476501</c:v>
                </c:pt>
                <c:pt idx="7">
                  <c:v>398.72688317088898</c:v>
                </c:pt>
                <c:pt idx="8">
                  <c:v>396.90505650382102</c:v>
                </c:pt>
                <c:pt idx="9">
                  <c:v>396.42697847977701</c:v>
                </c:pt>
                <c:pt idx="10">
                  <c:v>397.26453500486502</c:v>
                </c:pt>
                <c:pt idx="11">
                  <c:v>395.105326718171</c:v>
                </c:pt>
                <c:pt idx="12">
                  <c:v>399.61586013478097</c:v>
                </c:pt>
                <c:pt idx="13">
                  <c:v>419.71580856846703</c:v>
                </c:pt>
                <c:pt idx="14">
                  <c:v>411.42624387744502</c:v>
                </c:pt>
                <c:pt idx="15">
                  <c:v>414.95837395167302</c:v>
                </c:pt>
                <c:pt idx="16">
                  <c:v>418.522921365331</c:v>
                </c:pt>
                <c:pt idx="17">
                  <c:v>418.86898825180498</c:v>
                </c:pt>
                <c:pt idx="18">
                  <c:v>425.63551570700702</c:v>
                </c:pt>
                <c:pt idx="19">
                  <c:v>421.18691868353199</c:v>
                </c:pt>
                <c:pt idx="20">
                  <c:v>419.743694485726</c:v>
                </c:pt>
                <c:pt idx="21">
                  <c:v>417.92823617112902</c:v>
                </c:pt>
                <c:pt idx="22">
                  <c:v>417.22467297579101</c:v>
                </c:pt>
                <c:pt idx="23">
                  <c:v>415.58242621045599</c:v>
                </c:pt>
                <c:pt idx="24">
                  <c:v>421.90497101363002</c:v>
                </c:pt>
                <c:pt idx="25">
                  <c:v>438.67459314989998</c:v>
                </c:pt>
                <c:pt idx="26">
                  <c:v>436.93801113559101</c:v>
                </c:pt>
                <c:pt idx="27">
                  <c:v>430.496514717271</c:v>
                </c:pt>
                <c:pt idx="28">
                  <c:v>426.45975380121899</c:v>
                </c:pt>
                <c:pt idx="29">
                  <c:v>434.14446451369099</c:v>
                </c:pt>
                <c:pt idx="30">
                  <c:v>432.33553562208499</c:v>
                </c:pt>
                <c:pt idx="31">
                  <c:v>432.77944508856899</c:v>
                </c:pt>
                <c:pt idx="32">
                  <c:v>430.30259731539701</c:v>
                </c:pt>
                <c:pt idx="33">
                  <c:v>426.530044256682</c:v>
                </c:pt>
                <c:pt idx="34">
                  <c:v>423.21997848923399</c:v>
                </c:pt>
                <c:pt idx="35">
                  <c:v>423.573003076492</c:v>
                </c:pt>
                <c:pt idx="36">
                  <c:v>423.92833499286701</c:v>
                </c:pt>
                <c:pt idx="37">
                  <c:v>440.66337338680802</c:v>
                </c:pt>
                <c:pt idx="38">
                  <c:v>438.67741125630602</c:v>
                </c:pt>
                <c:pt idx="39">
                  <c:v>434.16708352577501</c:v>
                </c:pt>
                <c:pt idx="40">
                  <c:v>434.09140586358302</c:v>
                </c:pt>
                <c:pt idx="41">
                  <c:v>443.73198120136999</c:v>
                </c:pt>
                <c:pt idx="42">
                  <c:v>443.41327486292403</c:v>
                </c:pt>
                <c:pt idx="43">
                  <c:v>447.78228064204399</c:v>
                </c:pt>
                <c:pt idx="44">
                  <c:v>446.15890698267498</c:v>
                </c:pt>
                <c:pt idx="45">
                  <c:v>439.30560935978502</c:v>
                </c:pt>
                <c:pt idx="46">
                  <c:v>436.082667292407</c:v>
                </c:pt>
                <c:pt idx="47">
                  <c:v>436.16757481699</c:v>
                </c:pt>
                <c:pt idx="48">
                  <c:v>436.70895130942603</c:v>
                </c:pt>
                <c:pt idx="49">
                  <c:v>451.57171664151798</c:v>
                </c:pt>
                <c:pt idx="50">
                  <c:v>448.20025824701997</c:v>
                </c:pt>
                <c:pt idx="51">
                  <c:v>442.24050782260298</c:v>
                </c:pt>
                <c:pt idx="52">
                  <c:v>442.370934414901</c:v>
                </c:pt>
                <c:pt idx="53">
                  <c:v>452.977925184311</c:v>
                </c:pt>
                <c:pt idx="54">
                  <c:v>452.09356503681101</c:v>
                </c:pt>
                <c:pt idx="55">
                  <c:v>454.47992672378803</c:v>
                </c:pt>
                <c:pt idx="56">
                  <c:v>450.72032200031799</c:v>
                </c:pt>
                <c:pt idx="57">
                  <c:v>443.73095426771698</c:v>
                </c:pt>
                <c:pt idx="58">
                  <c:v>439.56649705558198</c:v>
                </c:pt>
                <c:pt idx="59">
                  <c:v>437.87815012889803</c:v>
                </c:pt>
                <c:pt idx="60">
                  <c:v>438.95689839071503</c:v>
                </c:pt>
                <c:pt idx="61">
                  <c:v>456.83884983871201</c:v>
                </c:pt>
                <c:pt idx="62">
                  <c:v>453.87372552460403</c:v>
                </c:pt>
                <c:pt idx="63">
                  <c:v>450.54846264184903</c:v>
                </c:pt>
                <c:pt idx="64">
                  <c:v>448.66661927592099</c:v>
                </c:pt>
                <c:pt idx="65">
                  <c:v>457.19358846095002</c:v>
                </c:pt>
                <c:pt idx="66">
                  <c:v>457.43629224661902</c:v>
                </c:pt>
                <c:pt idx="67">
                  <c:v>460.54804300380903</c:v>
                </c:pt>
                <c:pt idx="68">
                  <c:v>458.15171191062001</c:v>
                </c:pt>
                <c:pt idx="69">
                  <c:v>452.535310564094</c:v>
                </c:pt>
                <c:pt idx="70">
                  <c:v>449.48417764058399</c:v>
                </c:pt>
                <c:pt idx="71">
                  <c:v>450.17353355114602</c:v>
                </c:pt>
                <c:pt idx="72">
                  <c:v>449.854056776194</c:v>
                </c:pt>
                <c:pt idx="73">
                  <c:v>465.15036052664499</c:v>
                </c:pt>
                <c:pt idx="74">
                  <c:v>463.23424621702998</c:v>
                </c:pt>
                <c:pt idx="75">
                  <c:v>458.87294962092</c:v>
                </c:pt>
                <c:pt idx="76">
                  <c:v>459.23458618598897</c:v>
                </c:pt>
                <c:pt idx="77">
                  <c:v>468.236910858729</c:v>
                </c:pt>
                <c:pt idx="78">
                  <c:v>466.60522439803799</c:v>
                </c:pt>
                <c:pt idx="79">
                  <c:v>470.31094514583202</c:v>
                </c:pt>
                <c:pt idx="80">
                  <c:v>466.38995309218501</c:v>
                </c:pt>
                <c:pt idx="81">
                  <c:v>458.00701827358898</c:v>
                </c:pt>
                <c:pt idx="82">
                  <c:v>453.839709853003</c:v>
                </c:pt>
                <c:pt idx="83">
                  <c:v>455.363080578976</c:v>
                </c:pt>
                <c:pt idx="84">
                  <c:v>455.405882144739</c:v>
                </c:pt>
                <c:pt idx="85">
                  <c:v>471.09326288042701</c:v>
                </c:pt>
                <c:pt idx="86">
                  <c:v>468.35825047556602</c:v>
                </c:pt>
                <c:pt idx="87">
                  <c:v>463.67805299578799</c:v>
                </c:pt>
                <c:pt idx="88">
                  <c:v>464.03623657990801</c:v>
                </c:pt>
                <c:pt idx="89">
                  <c:v>472.95521024314098</c:v>
                </c:pt>
                <c:pt idx="90">
                  <c:v>472.02150422499301</c:v>
                </c:pt>
                <c:pt idx="91">
                  <c:v>474.03860813090301</c:v>
                </c:pt>
                <c:pt idx="92">
                  <c:v>470.62129390035398</c:v>
                </c:pt>
                <c:pt idx="93">
                  <c:v>463.50961003757499</c:v>
                </c:pt>
                <c:pt idx="94">
                  <c:v>459.355737384203</c:v>
                </c:pt>
                <c:pt idx="95">
                  <c:v>459.98186268269097</c:v>
                </c:pt>
                <c:pt idx="96">
                  <c:v>460.00204948040198</c:v>
                </c:pt>
                <c:pt idx="97">
                  <c:v>475.125604455239</c:v>
                </c:pt>
                <c:pt idx="98">
                  <c:v>472.60107515275303</c:v>
                </c:pt>
                <c:pt idx="99">
                  <c:v>468.88931114938703</c:v>
                </c:pt>
                <c:pt idx="100">
                  <c:v>466.52499289177399</c:v>
                </c:pt>
                <c:pt idx="101">
                  <c:v>474.50624941443402</c:v>
                </c:pt>
                <c:pt idx="102">
                  <c:v>472.183256108053</c:v>
                </c:pt>
                <c:pt idx="103">
                  <c:v>474.10528583317699</c:v>
                </c:pt>
                <c:pt idx="104">
                  <c:v>470.57993086837598</c:v>
                </c:pt>
                <c:pt idx="105">
                  <c:v>463.82419863123198</c:v>
                </c:pt>
                <c:pt idx="106">
                  <c:v>459.60964201223197</c:v>
                </c:pt>
                <c:pt idx="107">
                  <c:v>457.16732175859102</c:v>
                </c:pt>
                <c:pt idx="108">
                  <c:v>456.28287937234001</c:v>
                </c:pt>
                <c:pt idx="109">
                  <c:v>472.674070763663</c:v>
                </c:pt>
                <c:pt idx="110">
                  <c:v>471.92785383688903</c:v>
                </c:pt>
                <c:pt idx="111">
                  <c:v>461.729428541321</c:v>
                </c:pt>
                <c:pt idx="112">
                  <c:v>460.30168822340403</c:v>
                </c:pt>
                <c:pt idx="113">
                  <c:v>468.75618835760002</c:v>
                </c:pt>
                <c:pt idx="114">
                  <c:v>466.70567820617703</c:v>
                </c:pt>
                <c:pt idx="115">
                  <c:v>468.26522516148998</c:v>
                </c:pt>
                <c:pt idx="116">
                  <c:v>465.63714123511801</c:v>
                </c:pt>
                <c:pt idx="117">
                  <c:v>459.528815758208</c:v>
                </c:pt>
                <c:pt idx="118">
                  <c:v>453.792234691055</c:v>
                </c:pt>
                <c:pt idx="119">
                  <c:v>452.81529590613701</c:v>
                </c:pt>
                <c:pt idx="120">
                  <c:v>451.879020004155</c:v>
                </c:pt>
                <c:pt idx="121">
                  <c:v>466.44613345741197</c:v>
                </c:pt>
                <c:pt idx="122">
                  <c:v>462.303792605186</c:v>
                </c:pt>
                <c:pt idx="123">
                  <c:v>452.250266786228</c:v>
                </c:pt>
                <c:pt idx="124">
                  <c:v>453.345428744115</c:v>
                </c:pt>
                <c:pt idx="125">
                  <c:v>465.07223140951101</c:v>
                </c:pt>
                <c:pt idx="126">
                  <c:v>463.63037429044402</c:v>
                </c:pt>
                <c:pt idx="127">
                  <c:v>468.416626988274</c:v>
                </c:pt>
                <c:pt idx="128">
                  <c:v>465.87299897505602</c:v>
                </c:pt>
                <c:pt idx="129">
                  <c:v>457.64662821886901</c:v>
                </c:pt>
                <c:pt idx="130">
                  <c:v>453.71087571433998</c:v>
                </c:pt>
                <c:pt idx="131">
                  <c:v>451.10305235780999</c:v>
                </c:pt>
                <c:pt idx="132">
                  <c:v>450.43823967633</c:v>
                </c:pt>
                <c:pt idx="133">
                  <c:v>468.21746177918402</c:v>
                </c:pt>
                <c:pt idx="134">
                  <c:v>464.34452470581698</c:v>
                </c:pt>
                <c:pt idx="135">
                  <c:v>459.79389070443</c:v>
                </c:pt>
                <c:pt idx="136">
                  <c:v>460.84756010348701</c:v>
                </c:pt>
                <c:pt idx="137">
                  <c:v>469.66698372748601</c:v>
                </c:pt>
                <c:pt idx="138">
                  <c:v>468.11912937660401</c:v>
                </c:pt>
                <c:pt idx="139">
                  <c:v>471.170211327647</c:v>
                </c:pt>
                <c:pt idx="140">
                  <c:v>468.30470418321801</c:v>
                </c:pt>
                <c:pt idx="141">
                  <c:v>461.85961432652903</c:v>
                </c:pt>
                <c:pt idx="142">
                  <c:v>456.93115452014803</c:v>
                </c:pt>
                <c:pt idx="143">
                  <c:v>454.63709948413299</c:v>
                </c:pt>
                <c:pt idx="144">
                  <c:v>451.98759232566698</c:v>
                </c:pt>
                <c:pt idx="145">
                  <c:v>467.11237207712003</c:v>
                </c:pt>
                <c:pt idx="146">
                  <c:v>464.92198770005399</c:v>
                </c:pt>
                <c:pt idx="147">
                  <c:v>460.24282034500902</c:v>
                </c:pt>
                <c:pt idx="148">
                  <c:v>462.37970869390199</c:v>
                </c:pt>
                <c:pt idx="149">
                  <c:v>470.33980284853499</c:v>
                </c:pt>
                <c:pt idx="150">
                  <c:v>466.70807330333997</c:v>
                </c:pt>
                <c:pt idx="151">
                  <c:v>470.19069582704901</c:v>
                </c:pt>
                <c:pt idx="152">
                  <c:v>467.27448303260502</c:v>
                </c:pt>
                <c:pt idx="153">
                  <c:v>458.95452237724299</c:v>
                </c:pt>
                <c:pt idx="154">
                  <c:v>455.19720129126301</c:v>
                </c:pt>
                <c:pt idx="155">
                  <c:v>453.451097203529</c:v>
                </c:pt>
                <c:pt idx="156">
                  <c:v>454.05199218650898</c:v>
                </c:pt>
                <c:pt idx="157">
                  <c:v>471.55792838774101</c:v>
                </c:pt>
                <c:pt idx="158">
                  <c:v>468.23765356292301</c:v>
                </c:pt>
                <c:pt idx="159">
                  <c:v>460.45340749650802</c:v>
                </c:pt>
                <c:pt idx="160">
                  <c:v>459.74216604533399</c:v>
                </c:pt>
                <c:pt idx="161">
                  <c:v>466.43264549811499</c:v>
                </c:pt>
                <c:pt idx="162">
                  <c:v>466.18127567320403</c:v>
                </c:pt>
                <c:pt idx="163">
                  <c:v>470.00141583386301</c:v>
                </c:pt>
                <c:pt idx="164">
                  <c:v>467.72676544156099</c:v>
                </c:pt>
                <c:pt idx="165">
                  <c:v>460.54951052887498</c:v>
                </c:pt>
                <c:pt idx="166">
                  <c:v>456.17612557671703</c:v>
                </c:pt>
                <c:pt idx="167">
                  <c:v>453.781455904935</c:v>
                </c:pt>
                <c:pt idx="168">
                  <c:v>453.06269306323497</c:v>
                </c:pt>
                <c:pt idx="169">
                  <c:v>468.396557563393</c:v>
                </c:pt>
                <c:pt idx="170">
                  <c:v>466.87972396689702</c:v>
                </c:pt>
                <c:pt idx="171">
                  <c:v>461.63082805748599</c:v>
                </c:pt>
                <c:pt idx="172">
                  <c:v>463.553182021699</c:v>
                </c:pt>
                <c:pt idx="173">
                  <c:v>470.09675229420799</c:v>
                </c:pt>
                <c:pt idx="174">
                  <c:v>468.60140252087803</c:v>
                </c:pt>
                <c:pt idx="175">
                  <c:v>472.78845132091402</c:v>
                </c:pt>
                <c:pt idx="176">
                  <c:v>469.48462608813998</c:v>
                </c:pt>
                <c:pt idx="177">
                  <c:v>461.316758344265</c:v>
                </c:pt>
                <c:pt idx="178">
                  <c:v>456.21485438211101</c:v>
                </c:pt>
                <c:pt idx="179">
                  <c:v>456.33752150287899</c:v>
                </c:pt>
                <c:pt idx="180">
                  <c:v>455.23094248543902</c:v>
                </c:pt>
                <c:pt idx="181">
                  <c:v>473.09025978912302</c:v>
                </c:pt>
                <c:pt idx="182">
                  <c:v>471.17952433041501</c:v>
                </c:pt>
                <c:pt idx="183">
                  <c:v>465.53362144190299</c:v>
                </c:pt>
                <c:pt idx="184">
                  <c:v>466.99168554685502</c:v>
                </c:pt>
                <c:pt idx="185">
                  <c:v>476.22831341422199</c:v>
                </c:pt>
                <c:pt idx="186">
                  <c:v>473.57493758790599</c:v>
                </c:pt>
                <c:pt idx="187">
                  <c:v>478.91426266459803</c:v>
                </c:pt>
                <c:pt idx="188">
                  <c:v>476.52583444225002</c:v>
                </c:pt>
                <c:pt idx="189">
                  <c:v>467.681903478013</c:v>
                </c:pt>
                <c:pt idx="190">
                  <c:v>463.57067478598401</c:v>
                </c:pt>
                <c:pt idx="191">
                  <c:v>463.80360508666899</c:v>
                </c:pt>
                <c:pt idx="192">
                  <c:v>463.50717609002101</c:v>
                </c:pt>
                <c:pt idx="193">
                  <c:v>478.59121650601099</c:v>
                </c:pt>
                <c:pt idx="194">
                  <c:v>475.275110381236</c:v>
                </c:pt>
                <c:pt idx="195">
                  <c:v>470.964143665351</c:v>
                </c:pt>
                <c:pt idx="196">
                  <c:v>471.19995564399602</c:v>
                </c:pt>
                <c:pt idx="197">
                  <c:v>481.496403258957</c:v>
                </c:pt>
                <c:pt idx="198">
                  <c:v>479.84501308609401</c:v>
                </c:pt>
                <c:pt idx="199">
                  <c:v>483.29847251064399</c:v>
                </c:pt>
                <c:pt idx="200">
                  <c:v>479.99628338264301</c:v>
                </c:pt>
                <c:pt idx="201">
                  <c:v>470.57664275381001</c:v>
                </c:pt>
                <c:pt idx="202">
                  <c:v>465.80329797460303</c:v>
                </c:pt>
                <c:pt idx="203">
                  <c:v>465.370485034431</c:v>
                </c:pt>
                <c:pt idx="204">
                  <c:v>465.48114041109699</c:v>
                </c:pt>
                <c:pt idx="205">
                  <c:v>475.18395571040901</c:v>
                </c:pt>
                <c:pt idx="206">
                  <c:v>472.76743821010899</c:v>
                </c:pt>
                <c:pt idx="207">
                  <c:v>467.36347146345599</c:v>
                </c:pt>
                <c:pt idx="208">
                  <c:v>467.50698896872302</c:v>
                </c:pt>
                <c:pt idx="209">
                  <c:v>476.59046198501102</c:v>
                </c:pt>
                <c:pt idx="210">
                  <c:v>473.75972571921398</c:v>
                </c:pt>
                <c:pt idx="211">
                  <c:v>476.83627569547502</c:v>
                </c:pt>
                <c:pt idx="212">
                  <c:v>472.69601132516402</c:v>
                </c:pt>
                <c:pt idx="213">
                  <c:v>465.25042986023499</c:v>
                </c:pt>
                <c:pt idx="214">
                  <c:v>460.58849359154698</c:v>
                </c:pt>
                <c:pt idx="215">
                  <c:v>458.49008729054799</c:v>
                </c:pt>
                <c:pt idx="216">
                  <c:v>460.52320370574199</c:v>
                </c:pt>
                <c:pt idx="217">
                  <c:v>473.81077334257401</c:v>
                </c:pt>
                <c:pt idx="218">
                  <c:v>474.00587594662198</c:v>
                </c:pt>
                <c:pt idx="219">
                  <c:v>471.85829933468801</c:v>
                </c:pt>
                <c:pt idx="220">
                  <c:v>473.41170773202202</c:v>
                </c:pt>
                <c:pt idx="221">
                  <c:v>481.67530347903801</c:v>
                </c:pt>
                <c:pt idx="222">
                  <c:v>479.796060191197</c:v>
                </c:pt>
                <c:pt idx="223">
                  <c:v>482.891288005023</c:v>
                </c:pt>
                <c:pt idx="224">
                  <c:v>478.08485889424003</c:v>
                </c:pt>
                <c:pt idx="225">
                  <c:v>470.067781245974</c:v>
                </c:pt>
                <c:pt idx="226">
                  <c:v>465.99919538643502</c:v>
                </c:pt>
                <c:pt idx="227">
                  <c:v>465.07951457924003</c:v>
                </c:pt>
                <c:pt idx="228">
                  <c:v>464.49662948942</c:v>
                </c:pt>
                <c:pt idx="229">
                  <c:v>486.633559665593</c:v>
                </c:pt>
                <c:pt idx="230">
                  <c:v>488.57613500324999</c:v>
                </c:pt>
                <c:pt idx="231">
                  <c:v>485.16341277204401</c:v>
                </c:pt>
                <c:pt idx="232">
                  <c:v>485.996742424974</c:v>
                </c:pt>
                <c:pt idx="233">
                  <c:v>493.70384615384597</c:v>
                </c:pt>
                <c:pt idx="234">
                  <c:v>492.45643133041</c:v>
                </c:pt>
                <c:pt idx="235">
                  <c:v>496.76643176097298</c:v>
                </c:pt>
                <c:pt idx="236">
                  <c:v>495.56017642519498</c:v>
                </c:pt>
                <c:pt idx="237">
                  <c:v>486.75488685997999</c:v>
                </c:pt>
                <c:pt idx="238">
                  <c:v>482.33622805086901</c:v>
                </c:pt>
                <c:pt idx="239">
                  <c:v>481.81513735689998</c:v>
                </c:pt>
                <c:pt idx="240">
                  <c:v>482.53359506862802</c:v>
                </c:pt>
                <c:pt idx="241">
                  <c:v>502.13113756141598</c:v>
                </c:pt>
                <c:pt idx="242">
                  <c:v>501.699992609155</c:v>
                </c:pt>
                <c:pt idx="243">
                  <c:v>503.86184045002699</c:v>
                </c:pt>
                <c:pt idx="244">
                  <c:v>515.49114557231303</c:v>
                </c:pt>
                <c:pt idx="245">
                  <c:v>519.60885834856197</c:v>
                </c:pt>
                <c:pt idx="246">
                  <c:v>514.82049342814105</c:v>
                </c:pt>
                <c:pt idx="247">
                  <c:v>508.86914318156403</c:v>
                </c:pt>
                <c:pt idx="248">
                  <c:v>505.10049737176303</c:v>
                </c:pt>
                <c:pt idx="249">
                  <c:v>502.391178015798</c:v>
                </c:pt>
                <c:pt idx="250">
                  <c:v>497.83234210381198</c:v>
                </c:pt>
                <c:pt idx="251">
                  <c:v>502.40997078709501</c:v>
                </c:pt>
                <c:pt idx="252">
                  <c:v>503.43867339001201</c:v>
                </c:pt>
                <c:pt idx="253">
                  <c:v>523.61994292713905</c:v>
                </c:pt>
                <c:pt idx="254">
                  <c:v>521.38245773485903</c:v>
                </c:pt>
                <c:pt idx="255">
                  <c:v>513.99610557662004</c:v>
                </c:pt>
                <c:pt idx="256">
                  <c:v>512.731180943043</c:v>
                </c:pt>
                <c:pt idx="257">
                  <c:v>519.77086818064595</c:v>
                </c:pt>
                <c:pt idx="258">
                  <c:v>516.05065281636598</c:v>
                </c:pt>
                <c:pt idx="259">
                  <c:v>517.97082202987303</c:v>
                </c:pt>
                <c:pt idx="260">
                  <c:v>515.57524859744206</c:v>
                </c:pt>
                <c:pt idx="261">
                  <c:v>509.11278601408401</c:v>
                </c:pt>
                <c:pt idx="262">
                  <c:v>504.68349226815297</c:v>
                </c:pt>
                <c:pt idx="263">
                  <c:v>503.989835734574</c:v>
                </c:pt>
                <c:pt idx="264">
                  <c:v>505.52752045896301</c:v>
                </c:pt>
                <c:pt idx="265">
                  <c:v>533.55678607142204</c:v>
                </c:pt>
                <c:pt idx="266">
                  <c:v>533.64381136483996</c:v>
                </c:pt>
                <c:pt idx="267">
                  <c:v>530.01455421566402</c:v>
                </c:pt>
                <c:pt idx="268">
                  <c:v>528.95854025776202</c:v>
                </c:pt>
                <c:pt idx="269">
                  <c:v>536.66132694881901</c:v>
                </c:pt>
                <c:pt idx="270">
                  <c:v>531.78866990593599</c:v>
                </c:pt>
                <c:pt idx="271">
                  <c:v>534.81103189966495</c:v>
                </c:pt>
                <c:pt idx="272">
                  <c:v>529.95630307827798</c:v>
                </c:pt>
                <c:pt idx="273">
                  <c:v>522.00053415321395</c:v>
                </c:pt>
                <c:pt idx="274">
                  <c:v>517.935831603819</c:v>
                </c:pt>
                <c:pt idx="275">
                  <c:v>519.25088565600799</c:v>
                </c:pt>
                <c:pt idx="276">
                  <c:v>520.61519086323301</c:v>
                </c:pt>
                <c:pt idx="277">
                  <c:v>549.89960812338995</c:v>
                </c:pt>
                <c:pt idx="278">
                  <c:v>551.57213993408595</c:v>
                </c:pt>
                <c:pt idx="279">
                  <c:v>551.37831800232095</c:v>
                </c:pt>
                <c:pt idx="280">
                  <c:v>553.44000000000005</c:v>
                </c:pt>
              </c:numCache>
            </c:numRef>
          </c:val>
          <c:smooth val="0"/>
          <c:extLst>
            <c:ext xmlns:c16="http://schemas.microsoft.com/office/drawing/2014/chart" uri="{C3380CC4-5D6E-409C-BE32-E72D297353CC}">
              <c16:uniqueId val="{00000005-E322-4732-A114-1112D0AA73CA}"/>
            </c:ext>
          </c:extLst>
        </c:ser>
        <c:ser>
          <c:idx val="3"/>
          <c:order val="3"/>
          <c:tx>
            <c:v>Nacional mujeres</c:v>
          </c:tx>
          <c:spPr>
            <a:ln w="19050" cap="rnd">
              <a:solidFill>
                <a:srgbClr val="7C878E"/>
              </a:solidFill>
              <a:round/>
            </a:ln>
            <a:effectLst/>
          </c:spPr>
          <c:marker>
            <c:symbol val="none"/>
          </c:marker>
          <c:dLbls>
            <c:dLbl>
              <c:idx val="280"/>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E322-4732-A114-1112D0AA73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'F100-101'!$A$7:$A$287</c:f>
              <c:numCache>
                <c:formatCode>mm/dd/yyyy</c:formatCode>
                <c:ptCount val="281"/>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numCache>
            </c:numRef>
          </c:cat>
          <c:val>
            <c:numRef>
              <c:f>'F100-101'!$M$7:$M$287</c:f>
              <c:numCache>
                <c:formatCode>#,###.00</c:formatCode>
                <c:ptCount val="281"/>
                <c:pt idx="0">
                  <c:v>307.21640435235201</c:v>
                </c:pt>
                <c:pt idx="1">
                  <c:v>320.45875121171099</c:v>
                </c:pt>
                <c:pt idx="2">
                  <c:v>318.745572512742</c:v>
                </c:pt>
                <c:pt idx="3">
                  <c:v>320.05785564637102</c:v>
                </c:pt>
                <c:pt idx="4">
                  <c:v>320.76736014515001</c:v>
                </c:pt>
                <c:pt idx="5">
                  <c:v>323.22737286723799</c:v>
                </c:pt>
                <c:pt idx="6">
                  <c:v>324.59665131584001</c:v>
                </c:pt>
                <c:pt idx="7">
                  <c:v>321.56730548805899</c:v>
                </c:pt>
                <c:pt idx="8">
                  <c:v>319.919872485844</c:v>
                </c:pt>
                <c:pt idx="9">
                  <c:v>320.00009023838902</c:v>
                </c:pt>
                <c:pt idx="10">
                  <c:v>321.92920109088402</c:v>
                </c:pt>
                <c:pt idx="11">
                  <c:v>320.73097935701401</c:v>
                </c:pt>
                <c:pt idx="12">
                  <c:v>323.64659727652298</c:v>
                </c:pt>
                <c:pt idx="13">
                  <c:v>337.87611461036403</c:v>
                </c:pt>
                <c:pt idx="14">
                  <c:v>336.936384053371</c:v>
                </c:pt>
                <c:pt idx="15">
                  <c:v>339.20324527242599</c:v>
                </c:pt>
                <c:pt idx="16">
                  <c:v>342.023791685486</c:v>
                </c:pt>
                <c:pt idx="17">
                  <c:v>339.85826677872501</c:v>
                </c:pt>
                <c:pt idx="18">
                  <c:v>344.41709772451998</c:v>
                </c:pt>
                <c:pt idx="19">
                  <c:v>341.84420545076102</c:v>
                </c:pt>
                <c:pt idx="20">
                  <c:v>342.03547544851199</c:v>
                </c:pt>
                <c:pt idx="21">
                  <c:v>341.11660867832302</c:v>
                </c:pt>
                <c:pt idx="22">
                  <c:v>341.65402585024799</c:v>
                </c:pt>
                <c:pt idx="23">
                  <c:v>341.51873612290598</c:v>
                </c:pt>
                <c:pt idx="24">
                  <c:v>346.009415511268</c:v>
                </c:pt>
                <c:pt idx="25">
                  <c:v>357.31993735791502</c:v>
                </c:pt>
                <c:pt idx="26">
                  <c:v>356.76751957464597</c:v>
                </c:pt>
                <c:pt idx="27">
                  <c:v>354.85144567643903</c:v>
                </c:pt>
                <c:pt idx="28">
                  <c:v>351.575228849533</c:v>
                </c:pt>
                <c:pt idx="29">
                  <c:v>355.54891629441801</c:v>
                </c:pt>
                <c:pt idx="30">
                  <c:v>353.74936421068298</c:v>
                </c:pt>
                <c:pt idx="31">
                  <c:v>354.12149657830003</c:v>
                </c:pt>
                <c:pt idx="32">
                  <c:v>353.07574578209199</c:v>
                </c:pt>
                <c:pt idx="33">
                  <c:v>350.670920477636</c:v>
                </c:pt>
                <c:pt idx="34">
                  <c:v>347.86439360961299</c:v>
                </c:pt>
                <c:pt idx="35">
                  <c:v>348.62851340854701</c:v>
                </c:pt>
                <c:pt idx="36">
                  <c:v>349.50129401462402</c:v>
                </c:pt>
                <c:pt idx="37">
                  <c:v>362.29124254446299</c:v>
                </c:pt>
                <c:pt idx="38">
                  <c:v>361.69422492724101</c:v>
                </c:pt>
                <c:pt idx="39">
                  <c:v>360.851332653969</c:v>
                </c:pt>
                <c:pt idx="40">
                  <c:v>360.63963822114698</c:v>
                </c:pt>
                <c:pt idx="41">
                  <c:v>366.18658642831502</c:v>
                </c:pt>
                <c:pt idx="42">
                  <c:v>366.24105298412599</c:v>
                </c:pt>
                <c:pt idx="43">
                  <c:v>367.84829906370697</c:v>
                </c:pt>
                <c:pt idx="44">
                  <c:v>367.24531979453798</c:v>
                </c:pt>
                <c:pt idx="45">
                  <c:v>363.63630670284903</c:v>
                </c:pt>
                <c:pt idx="46">
                  <c:v>361.06500474839697</c:v>
                </c:pt>
                <c:pt idx="47">
                  <c:v>360.99995181344298</c:v>
                </c:pt>
                <c:pt idx="48">
                  <c:v>362.53466076726397</c:v>
                </c:pt>
                <c:pt idx="49">
                  <c:v>373.64389275139098</c:v>
                </c:pt>
                <c:pt idx="50">
                  <c:v>371.12473019667999</c:v>
                </c:pt>
                <c:pt idx="51">
                  <c:v>369.05057020089998</c:v>
                </c:pt>
                <c:pt idx="52">
                  <c:v>368.38063351178602</c:v>
                </c:pt>
                <c:pt idx="53">
                  <c:v>374.69333389181401</c:v>
                </c:pt>
                <c:pt idx="54">
                  <c:v>373.54686550647398</c:v>
                </c:pt>
                <c:pt idx="55">
                  <c:v>375.59310241722801</c:v>
                </c:pt>
                <c:pt idx="56">
                  <c:v>373.22100232591202</c:v>
                </c:pt>
                <c:pt idx="57">
                  <c:v>367.158409122715</c:v>
                </c:pt>
                <c:pt idx="58">
                  <c:v>363.69861453497998</c:v>
                </c:pt>
                <c:pt idx="59">
                  <c:v>362.85051203184599</c:v>
                </c:pt>
                <c:pt idx="60">
                  <c:v>364.78839492121699</c:v>
                </c:pt>
                <c:pt idx="61">
                  <c:v>378.42424001192398</c:v>
                </c:pt>
                <c:pt idx="62">
                  <c:v>376.553266820712</c:v>
                </c:pt>
                <c:pt idx="63">
                  <c:v>376.32711799371702</c:v>
                </c:pt>
                <c:pt idx="64">
                  <c:v>374.83926055932398</c:v>
                </c:pt>
                <c:pt idx="65">
                  <c:v>379.14359724609699</c:v>
                </c:pt>
                <c:pt idx="66">
                  <c:v>378.96185574728202</c:v>
                </c:pt>
                <c:pt idx="67">
                  <c:v>380.22571437373301</c:v>
                </c:pt>
                <c:pt idx="68">
                  <c:v>378.90302601904199</c:v>
                </c:pt>
                <c:pt idx="69">
                  <c:v>375.29113229620702</c:v>
                </c:pt>
                <c:pt idx="70">
                  <c:v>372.77457184025798</c:v>
                </c:pt>
                <c:pt idx="71">
                  <c:v>373.883470891819</c:v>
                </c:pt>
                <c:pt idx="72">
                  <c:v>374.58366214724299</c:v>
                </c:pt>
                <c:pt idx="73">
                  <c:v>387.48056534194399</c:v>
                </c:pt>
                <c:pt idx="74">
                  <c:v>386.44445677153902</c:v>
                </c:pt>
                <c:pt idx="75">
                  <c:v>384.24933024183099</c:v>
                </c:pt>
                <c:pt idx="76">
                  <c:v>383.91876422997899</c:v>
                </c:pt>
                <c:pt idx="77">
                  <c:v>388.05065135278898</c:v>
                </c:pt>
                <c:pt idx="78">
                  <c:v>386.55165160392698</c:v>
                </c:pt>
                <c:pt idx="79">
                  <c:v>388.59758479307101</c:v>
                </c:pt>
                <c:pt idx="80">
                  <c:v>386.37258373652099</c:v>
                </c:pt>
                <c:pt idx="81">
                  <c:v>380.515091766159</c:v>
                </c:pt>
                <c:pt idx="82">
                  <c:v>376.78860370544697</c:v>
                </c:pt>
                <c:pt idx="83">
                  <c:v>377.808026243754</c:v>
                </c:pt>
                <c:pt idx="84">
                  <c:v>378.68590011091402</c:v>
                </c:pt>
                <c:pt idx="85">
                  <c:v>392.30272624266598</c:v>
                </c:pt>
                <c:pt idx="86">
                  <c:v>390.68110471425399</c:v>
                </c:pt>
                <c:pt idx="87">
                  <c:v>388.90500099799698</c:v>
                </c:pt>
                <c:pt idx="88">
                  <c:v>389.25906856110902</c:v>
                </c:pt>
                <c:pt idx="89">
                  <c:v>393.36846129892501</c:v>
                </c:pt>
                <c:pt idx="90">
                  <c:v>392.26558506191202</c:v>
                </c:pt>
                <c:pt idx="91">
                  <c:v>392.87677682344901</c:v>
                </c:pt>
                <c:pt idx="92">
                  <c:v>391.02024028637402</c:v>
                </c:pt>
                <c:pt idx="93">
                  <c:v>385.42332514145301</c:v>
                </c:pt>
                <c:pt idx="94">
                  <c:v>382.74988700114699</c:v>
                </c:pt>
                <c:pt idx="95">
                  <c:v>383.258774360671</c:v>
                </c:pt>
                <c:pt idx="96">
                  <c:v>383.39752989381498</c:v>
                </c:pt>
                <c:pt idx="97">
                  <c:v>397.83347772278302</c:v>
                </c:pt>
                <c:pt idx="98">
                  <c:v>396.49765322155798</c:v>
                </c:pt>
                <c:pt idx="99">
                  <c:v>393.91679564963499</c:v>
                </c:pt>
                <c:pt idx="100">
                  <c:v>392.63444867268902</c:v>
                </c:pt>
                <c:pt idx="101">
                  <c:v>395.38950798386998</c:v>
                </c:pt>
                <c:pt idx="102">
                  <c:v>393.295871235444</c:v>
                </c:pt>
                <c:pt idx="103">
                  <c:v>397.13602073624901</c:v>
                </c:pt>
                <c:pt idx="104">
                  <c:v>394.95135487648503</c:v>
                </c:pt>
                <c:pt idx="105">
                  <c:v>388.17570826850402</c:v>
                </c:pt>
                <c:pt idx="106">
                  <c:v>385.17114064216702</c:v>
                </c:pt>
                <c:pt idx="107">
                  <c:v>383.043170935717</c:v>
                </c:pt>
                <c:pt idx="108">
                  <c:v>383.07607768025298</c:v>
                </c:pt>
                <c:pt idx="109">
                  <c:v>397.47424303699199</c:v>
                </c:pt>
                <c:pt idx="110">
                  <c:v>397.83414811960898</c:v>
                </c:pt>
                <c:pt idx="111">
                  <c:v>391.59818666503298</c:v>
                </c:pt>
                <c:pt idx="112">
                  <c:v>390.70739098040201</c:v>
                </c:pt>
                <c:pt idx="113">
                  <c:v>395.20209195529299</c:v>
                </c:pt>
                <c:pt idx="114">
                  <c:v>394.34764156314299</c:v>
                </c:pt>
                <c:pt idx="115">
                  <c:v>395.72068850661702</c:v>
                </c:pt>
                <c:pt idx="116">
                  <c:v>393.88447405167</c:v>
                </c:pt>
                <c:pt idx="117">
                  <c:v>389.29309818359502</c:v>
                </c:pt>
                <c:pt idx="118">
                  <c:v>386.83721048590201</c:v>
                </c:pt>
                <c:pt idx="119">
                  <c:v>385.61315276023601</c:v>
                </c:pt>
                <c:pt idx="120">
                  <c:v>384.98962180833701</c:v>
                </c:pt>
                <c:pt idx="121">
                  <c:v>397.07368279413998</c:v>
                </c:pt>
                <c:pt idx="122">
                  <c:v>394.24499067263099</c:v>
                </c:pt>
                <c:pt idx="123">
                  <c:v>387.08165310712099</c:v>
                </c:pt>
                <c:pt idx="124">
                  <c:v>388.17877562493697</c:v>
                </c:pt>
                <c:pt idx="125">
                  <c:v>395.52476493953702</c:v>
                </c:pt>
                <c:pt idx="126">
                  <c:v>394.766693677528</c:v>
                </c:pt>
                <c:pt idx="127">
                  <c:v>398.99810307733799</c:v>
                </c:pt>
                <c:pt idx="128">
                  <c:v>399.26204158260799</c:v>
                </c:pt>
                <c:pt idx="129">
                  <c:v>393.00687935712699</c:v>
                </c:pt>
                <c:pt idx="130">
                  <c:v>389.98831554516602</c:v>
                </c:pt>
                <c:pt idx="131">
                  <c:v>386.87126636586299</c:v>
                </c:pt>
                <c:pt idx="132">
                  <c:v>386.55734685846102</c:v>
                </c:pt>
                <c:pt idx="133">
                  <c:v>403.77682804441901</c:v>
                </c:pt>
                <c:pt idx="134">
                  <c:v>399.38044983384401</c:v>
                </c:pt>
                <c:pt idx="135">
                  <c:v>398.56488564527899</c:v>
                </c:pt>
                <c:pt idx="136">
                  <c:v>398.918626279987</c:v>
                </c:pt>
                <c:pt idx="137">
                  <c:v>402.76932644528301</c:v>
                </c:pt>
                <c:pt idx="138">
                  <c:v>401.59388094833901</c:v>
                </c:pt>
                <c:pt idx="139">
                  <c:v>403.68777188283502</c:v>
                </c:pt>
                <c:pt idx="140">
                  <c:v>402.50716348167703</c:v>
                </c:pt>
                <c:pt idx="141">
                  <c:v>399.84606030438601</c:v>
                </c:pt>
                <c:pt idx="142">
                  <c:v>396.308572007078</c:v>
                </c:pt>
                <c:pt idx="143">
                  <c:v>393.48202126019902</c:v>
                </c:pt>
                <c:pt idx="144">
                  <c:v>391.429967331684</c:v>
                </c:pt>
                <c:pt idx="145">
                  <c:v>403.65429858963603</c:v>
                </c:pt>
                <c:pt idx="146">
                  <c:v>402.88442496189703</c:v>
                </c:pt>
                <c:pt idx="147">
                  <c:v>400.757542993313</c:v>
                </c:pt>
                <c:pt idx="148">
                  <c:v>402.34657651035002</c:v>
                </c:pt>
                <c:pt idx="149">
                  <c:v>404.73891216452103</c:v>
                </c:pt>
                <c:pt idx="150">
                  <c:v>401.16268131784102</c:v>
                </c:pt>
                <c:pt idx="151">
                  <c:v>404.03451981814698</c:v>
                </c:pt>
                <c:pt idx="152">
                  <c:v>403.24760534292301</c:v>
                </c:pt>
                <c:pt idx="153">
                  <c:v>396.54976353413099</c:v>
                </c:pt>
                <c:pt idx="154">
                  <c:v>394.95547794021002</c:v>
                </c:pt>
                <c:pt idx="155">
                  <c:v>392.38626427965602</c:v>
                </c:pt>
                <c:pt idx="156">
                  <c:v>392.13943239013901</c:v>
                </c:pt>
                <c:pt idx="157">
                  <c:v>407.32309667143198</c:v>
                </c:pt>
                <c:pt idx="158">
                  <c:v>405.94387069759</c:v>
                </c:pt>
                <c:pt idx="159">
                  <c:v>401.18417845911802</c:v>
                </c:pt>
                <c:pt idx="160">
                  <c:v>401.32665094437198</c:v>
                </c:pt>
                <c:pt idx="161">
                  <c:v>403.16969233293401</c:v>
                </c:pt>
                <c:pt idx="162">
                  <c:v>402.56535029373902</c:v>
                </c:pt>
                <c:pt idx="163">
                  <c:v>406.49026216955201</c:v>
                </c:pt>
                <c:pt idx="164">
                  <c:v>405.52530225270402</c:v>
                </c:pt>
                <c:pt idx="165">
                  <c:v>400.61305834758502</c:v>
                </c:pt>
                <c:pt idx="166">
                  <c:v>397.67445788844202</c:v>
                </c:pt>
                <c:pt idx="167">
                  <c:v>394.49474302103999</c:v>
                </c:pt>
                <c:pt idx="168">
                  <c:v>394.03751317756598</c:v>
                </c:pt>
                <c:pt idx="169">
                  <c:v>407.61632918660001</c:v>
                </c:pt>
                <c:pt idx="170">
                  <c:v>407.05597790293399</c:v>
                </c:pt>
                <c:pt idx="171">
                  <c:v>403.692805227257</c:v>
                </c:pt>
                <c:pt idx="172">
                  <c:v>405.52200263584399</c:v>
                </c:pt>
                <c:pt idx="173">
                  <c:v>407.50626768693002</c:v>
                </c:pt>
                <c:pt idx="174">
                  <c:v>406.11919442127697</c:v>
                </c:pt>
                <c:pt idx="175">
                  <c:v>410.03922311292399</c:v>
                </c:pt>
                <c:pt idx="176">
                  <c:v>407.75829551259397</c:v>
                </c:pt>
                <c:pt idx="177">
                  <c:v>402.576177678688</c:v>
                </c:pt>
                <c:pt idx="178">
                  <c:v>398.73685344099698</c:v>
                </c:pt>
                <c:pt idx="179">
                  <c:v>397.58841150489098</c:v>
                </c:pt>
                <c:pt idx="180">
                  <c:v>396.503338928814</c:v>
                </c:pt>
                <c:pt idx="181">
                  <c:v>414.44209800869299</c:v>
                </c:pt>
                <c:pt idx="182">
                  <c:v>413.392523734392</c:v>
                </c:pt>
                <c:pt idx="183">
                  <c:v>408.78659493342502</c:v>
                </c:pt>
                <c:pt idx="184">
                  <c:v>410.44982790312298</c:v>
                </c:pt>
                <c:pt idx="185">
                  <c:v>414.50239347936099</c:v>
                </c:pt>
                <c:pt idx="186">
                  <c:v>412.29119617006199</c:v>
                </c:pt>
                <c:pt idx="187">
                  <c:v>417.734948272162</c:v>
                </c:pt>
                <c:pt idx="188">
                  <c:v>417.11977909936502</c:v>
                </c:pt>
                <c:pt idx="189">
                  <c:v>409.60930380305598</c:v>
                </c:pt>
                <c:pt idx="190">
                  <c:v>406.52298704940301</c:v>
                </c:pt>
                <c:pt idx="191">
                  <c:v>406.32750610404599</c:v>
                </c:pt>
                <c:pt idx="192">
                  <c:v>405.01018907212898</c:v>
                </c:pt>
                <c:pt idx="193">
                  <c:v>419.32557751899401</c:v>
                </c:pt>
                <c:pt idx="194">
                  <c:v>417.52606038786001</c:v>
                </c:pt>
                <c:pt idx="195">
                  <c:v>414.94185374953798</c:v>
                </c:pt>
                <c:pt idx="196">
                  <c:v>415.41503688310399</c:v>
                </c:pt>
                <c:pt idx="197">
                  <c:v>422.15275201621898</c:v>
                </c:pt>
                <c:pt idx="198">
                  <c:v>420.65296705867303</c:v>
                </c:pt>
                <c:pt idx="199">
                  <c:v>422.94170428672498</c:v>
                </c:pt>
                <c:pt idx="200">
                  <c:v>421.56717322368598</c:v>
                </c:pt>
                <c:pt idx="201">
                  <c:v>413.80911778945602</c:v>
                </c:pt>
                <c:pt idx="202">
                  <c:v>409.77360577249198</c:v>
                </c:pt>
                <c:pt idx="203">
                  <c:v>409.27102930425298</c:v>
                </c:pt>
                <c:pt idx="204">
                  <c:v>408.46751079698601</c:v>
                </c:pt>
                <c:pt idx="205">
                  <c:v>417.95782523280297</c:v>
                </c:pt>
                <c:pt idx="206">
                  <c:v>416.10188265836302</c:v>
                </c:pt>
                <c:pt idx="207">
                  <c:v>411.65333369999399</c:v>
                </c:pt>
                <c:pt idx="208">
                  <c:v>411.40506750509002</c:v>
                </c:pt>
                <c:pt idx="209">
                  <c:v>417.56208403770597</c:v>
                </c:pt>
                <c:pt idx="210">
                  <c:v>414.35221068209597</c:v>
                </c:pt>
                <c:pt idx="211">
                  <c:v>415.91542533551097</c:v>
                </c:pt>
                <c:pt idx="212">
                  <c:v>412.87871359992499</c:v>
                </c:pt>
                <c:pt idx="213">
                  <c:v>407.98411176867802</c:v>
                </c:pt>
                <c:pt idx="214">
                  <c:v>404.52989462226702</c:v>
                </c:pt>
                <c:pt idx="215">
                  <c:v>402.14947991694498</c:v>
                </c:pt>
                <c:pt idx="216">
                  <c:v>403.37741659360501</c:v>
                </c:pt>
                <c:pt idx="217">
                  <c:v>415.83661394765301</c:v>
                </c:pt>
                <c:pt idx="218">
                  <c:v>415.33274753215898</c:v>
                </c:pt>
                <c:pt idx="219">
                  <c:v>414.94836691554599</c:v>
                </c:pt>
                <c:pt idx="220">
                  <c:v>416.65771044751398</c:v>
                </c:pt>
                <c:pt idx="221">
                  <c:v>420.34264712843498</c:v>
                </c:pt>
                <c:pt idx="222">
                  <c:v>417.64022113775701</c:v>
                </c:pt>
                <c:pt idx="223">
                  <c:v>419.512207953705</c:v>
                </c:pt>
                <c:pt idx="224">
                  <c:v>416.10805715877899</c:v>
                </c:pt>
                <c:pt idx="225">
                  <c:v>409.76386981380699</c:v>
                </c:pt>
                <c:pt idx="226">
                  <c:v>406.52501360410099</c:v>
                </c:pt>
                <c:pt idx="227">
                  <c:v>405.253821882056</c:v>
                </c:pt>
                <c:pt idx="228">
                  <c:v>403.666871578334</c:v>
                </c:pt>
                <c:pt idx="229">
                  <c:v>425.03405972378499</c:v>
                </c:pt>
                <c:pt idx="230">
                  <c:v>426.56081277466802</c:v>
                </c:pt>
                <c:pt idx="231">
                  <c:v>425.11032964165599</c:v>
                </c:pt>
                <c:pt idx="232">
                  <c:v>426.02515604022</c:v>
                </c:pt>
                <c:pt idx="233">
                  <c:v>429.53042844826803</c:v>
                </c:pt>
                <c:pt idx="234">
                  <c:v>428.06306198511101</c:v>
                </c:pt>
                <c:pt idx="235">
                  <c:v>429.67999884267101</c:v>
                </c:pt>
                <c:pt idx="236">
                  <c:v>428.61132516639299</c:v>
                </c:pt>
                <c:pt idx="237">
                  <c:v>422.93275682592201</c:v>
                </c:pt>
                <c:pt idx="238">
                  <c:v>419.70425222242397</c:v>
                </c:pt>
                <c:pt idx="239">
                  <c:v>419.24569902986298</c:v>
                </c:pt>
                <c:pt idx="240">
                  <c:v>419.09973011497698</c:v>
                </c:pt>
                <c:pt idx="241">
                  <c:v>438.33974184335898</c:v>
                </c:pt>
                <c:pt idx="242">
                  <c:v>438.424571658449</c:v>
                </c:pt>
                <c:pt idx="243">
                  <c:v>440.88061223534697</c:v>
                </c:pt>
                <c:pt idx="244">
                  <c:v>449.09753675949099</c:v>
                </c:pt>
                <c:pt idx="245">
                  <c:v>451.680283717338</c:v>
                </c:pt>
                <c:pt idx="246">
                  <c:v>449.726864899806</c:v>
                </c:pt>
                <c:pt idx="247">
                  <c:v>444.37941141431799</c:v>
                </c:pt>
                <c:pt idx="248">
                  <c:v>442.14887453994299</c:v>
                </c:pt>
                <c:pt idx="249">
                  <c:v>439.61899485727997</c:v>
                </c:pt>
                <c:pt idx="250">
                  <c:v>436.432311857613</c:v>
                </c:pt>
                <c:pt idx="251">
                  <c:v>439.747280443889</c:v>
                </c:pt>
                <c:pt idx="252">
                  <c:v>440.802519607215</c:v>
                </c:pt>
                <c:pt idx="253">
                  <c:v>460.62062644043198</c:v>
                </c:pt>
                <c:pt idx="254">
                  <c:v>458.87165471972003</c:v>
                </c:pt>
                <c:pt idx="255">
                  <c:v>453.43279287093998</c:v>
                </c:pt>
                <c:pt idx="256">
                  <c:v>452.033639718335</c:v>
                </c:pt>
                <c:pt idx="257">
                  <c:v>454.57257162935099</c:v>
                </c:pt>
                <c:pt idx="258">
                  <c:v>450.34607876621402</c:v>
                </c:pt>
                <c:pt idx="259">
                  <c:v>449.872332119421</c:v>
                </c:pt>
                <c:pt idx="260">
                  <c:v>447.98967620435599</c:v>
                </c:pt>
                <c:pt idx="261">
                  <c:v>444.23739260564901</c:v>
                </c:pt>
                <c:pt idx="262">
                  <c:v>440.75802736217202</c:v>
                </c:pt>
                <c:pt idx="263">
                  <c:v>438.53661031450002</c:v>
                </c:pt>
                <c:pt idx="264">
                  <c:v>439.80752028847098</c:v>
                </c:pt>
                <c:pt idx="265">
                  <c:v>467.18988864595502</c:v>
                </c:pt>
                <c:pt idx="266">
                  <c:v>466.56073642010102</c:v>
                </c:pt>
                <c:pt idx="267">
                  <c:v>465.244968167178</c:v>
                </c:pt>
                <c:pt idx="268">
                  <c:v>464.01680114892099</c:v>
                </c:pt>
                <c:pt idx="269">
                  <c:v>467.517006329428</c:v>
                </c:pt>
                <c:pt idx="270">
                  <c:v>463.19181254301702</c:v>
                </c:pt>
                <c:pt idx="271">
                  <c:v>463.25232399062998</c:v>
                </c:pt>
                <c:pt idx="272">
                  <c:v>459.19247061864399</c:v>
                </c:pt>
                <c:pt idx="273">
                  <c:v>454.08420266354102</c:v>
                </c:pt>
                <c:pt idx="274">
                  <c:v>451.42634590823502</c:v>
                </c:pt>
                <c:pt idx="275">
                  <c:v>451.909644991547</c:v>
                </c:pt>
                <c:pt idx="276">
                  <c:v>452.98200311516598</c:v>
                </c:pt>
                <c:pt idx="277">
                  <c:v>482.50036376201501</c:v>
                </c:pt>
                <c:pt idx="278">
                  <c:v>482.89253159021001</c:v>
                </c:pt>
                <c:pt idx="279">
                  <c:v>485.121738310914</c:v>
                </c:pt>
                <c:pt idx="280">
                  <c:v>487.06</c:v>
                </c:pt>
              </c:numCache>
            </c:numRef>
          </c:val>
          <c:smooth val="0"/>
          <c:extLst>
            <c:ext xmlns:c16="http://schemas.microsoft.com/office/drawing/2014/chart" uri="{C3380CC4-5D6E-409C-BE32-E72D297353CC}">
              <c16:uniqueId val="{00000007-E322-4732-A114-1112D0AA73CA}"/>
            </c:ext>
          </c:extLst>
        </c:ser>
        <c:dLbls>
          <c:showLegendKey val="0"/>
          <c:showVal val="0"/>
          <c:showCatName val="0"/>
          <c:showSerName val="0"/>
          <c:showPercent val="0"/>
          <c:showBubbleSize val="0"/>
        </c:dLbls>
        <c:smooth val="0"/>
        <c:axId val="279568655"/>
        <c:axId val="60946047"/>
      </c:lineChart>
      <c:dateAx>
        <c:axId val="279568655"/>
        <c:scaling>
          <c:orientation val="minMax"/>
          <c:max val="45017"/>
          <c:min val="36951"/>
        </c:scaling>
        <c:delete val="0"/>
        <c:axPos val="b"/>
        <c:numFmt formatCode="mmm\ 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60946047"/>
        <c:crosses val="autoZero"/>
        <c:auto val="1"/>
        <c:lblOffset val="100"/>
        <c:baseTimeUnit val="months"/>
        <c:majorUnit val="6"/>
        <c:majorTimeUnit val="months"/>
      </c:dateAx>
      <c:valAx>
        <c:axId val="60946047"/>
        <c:scaling>
          <c:orientation val="minMax"/>
          <c:max val="600"/>
          <c:min val="25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795686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Jalisco hombres</c:v>
          </c:tx>
          <c:spPr>
            <a:ln w="19050" cap="rnd">
              <a:solidFill>
                <a:srgbClr val="FFC000"/>
              </a:solidFill>
              <a:round/>
            </a:ln>
            <a:effectLst/>
          </c:spPr>
          <c:marker>
            <c:symbol val="none"/>
          </c:marker>
          <c:dLbls>
            <c:dLbl>
              <c:idx val="190"/>
              <c:layout>
                <c:manualLayout>
                  <c:x val="4.156862762212394E-2"/>
                  <c:y val="0"/>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1683-4CA1-B634-9F31010061CB}"/>
                </c:ext>
              </c:extLst>
            </c:dLbl>
            <c:dLbl>
              <c:idx val="267"/>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1683-4CA1-B634-9F31010061CB}"/>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'F100-101'!$A$19:$A$287</c:f>
              <c:numCache>
                <c:formatCode>mm/dd/yyyy</c:formatCode>
                <c:ptCount val="269"/>
                <c:pt idx="0">
                  <c:v>36861</c:v>
                </c:pt>
                <c:pt idx="1">
                  <c:v>36892</c:v>
                </c:pt>
                <c:pt idx="2">
                  <c:v>36923</c:v>
                </c:pt>
                <c:pt idx="3">
                  <c:v>36951</c:v>
                </c:pt>
                <c:pt idx="4">
                  <c:v>36982</c:v>
                </c:pt>
                <c:pt idx="5">
                  <c:v>37012</c:v>
                </c:pt>
                <c:pt idx="6">
                  <c:v>37043</c:v>
                </c:pt>
                <c:pt idx="7">
                  <c:v>37073</c:v>
                </c:pt>
                <c:pt idx="8">
                  <c:v>37104</c:v>
                </c:pt>
                <c:pt idx="9">
                  <c:v>37135</c:v>
                </c:pt>
                <c:pt idx="10">
                  <c:v>37165</c:v>
                </c:pt>
                <c:pt idx="11">
                  <c:v>37196</c:v>
                </c:pt>
                <c:pt idx="12">
                  <c:v>37226</c:v>
                </c:pt>
                <c:pt idx="13">
                  <c:v>37257</c:v>
                </c:pt>
                <c:pt idx="14">
                  <c:v>37288</c:v>
                </c:pt>
                <c:pt idx="15">
                  <c:v>37316</c:v>
                </c:pt>
                <c:pt idx="16">
                  <c:v>37347</c:v>
                </c:pt>
                <c:pt idx="17">
                  <c:v>37377</c:v>
                </c:pt>
                <c:pt idx="18">
                  <c:v>37408</c:v>
                </c:pt>
                <c:pt idx="19">
                  <c:v>37438</c:v>
                </c:pt>
                <c:pt idx="20">
                  <c:v>37469</c:v>
                </c:pt>
                <c:pt idx="21">
                  <c:v>37500</c:v>
                </c:pt>
                <c:pt idx="22">
                  <c:v>37530</c:v>
                </c:pt>
                <c:pt idx="23">
                  <c:v>37561</c:v>
                </c:pt>
                <c:pt idx="24">
                  <c:v>37591</c:v>
                </c:pt>
                <c:pt idx="25">
                  <c:v>37622</c:v>
                </c:pt>
                <c:pt idx="26">
                  <c:v>37653</c:v>
                </c:pt>
                <c:pt idx="27">
                  <c:v>37681</c:v>
                </c:pt>
                <c:pt idx="28">
                  <c:v>37712</c:v>
                </c:pt>
                <c:pt idx="29">
                  <c:v>37742</c:v>
                </c:pt>
                <c:pt idx="30">
                  <c:v>37773</c:v>
                </c:pt>
                <c:pt idx="31">
                  <c:v>37803</c:v>
                </c:pt>
                <c:pt idx="32">
                  <c:v>37834</c:v>
                </c:pt>
                <c:pt idx="33">
                  <c:v>37865</c:v>
                </c:pt>
                <c:pt idx="34">
                  <c:v>37895</c:v>
                </c:pt>
                <c:pt idx="35">
                  <c:v>37926</c:v>
                </c:pt>
                <c:pt idx="36">
                  <c:v>37956</c:v>
                </c:pt>
                <c:pt idx="37">
                  <c:v>37987</c:v>
                </c:pt>
                <c:pt idx="38">
                  <c:v>38018</c:v>
                </c:pt>
                <c:pt idx="39">
                  <c:v>38047</c:v>
                </c:pt>
                <c:pt idx="40">
                  <c:v>38078</c:v>
                </c:pt>
                <c:pt idx="41">
                  <c:v>38108</c:v>
                </c:pt>
                <c:pt idx="42">
                  <c:v>38139</c:v>
                </c:pt>
                <c:pt idx="43">
                  <c:v>38169</c:v>
                </c:pt>
                <c:pt idx="44">
                  <c:v>38200</c:v>
                </c:pt>
                <c:pt idx="45">
                  <c:v>38231</c:v>
                </c:pt>
                <c:pt idx="46">
                  <c:v>38261</c:v>
                </c:pt>
                <c:pt idx="47">
                  <c:v>38292</c:v>
                </c:pt>
                <c:pt idx="48">
                  <c:v>38322</c:v>
                </c:pt>
                <c:pt idx="49">
                  <c:v>38353</c:v>
                </c:pt>
                <c:pt idx="50">
                  <c:v>38384</c:v>
                </c:pt>
                <c:pt idx="51">
                  <c:v>38412</c:v>
                </c:pt>
                <c:pt idx="52">
                  <c:v>38443</c:v>
                </c:pt>
                <c:pt idx="53">
                  <c:v>38473</c:v>
                </c:pt>
                <c:pt idx="54">
                  <c:v>38504</c:v>
                </c:pt>
                <c:pt idx="55">
                  <c:v>38534</c:v>
                </c:pt>
                <c:pt idx="56">
                  <c:v>38565</c:v>
                </c:pt>
                <c:pt idx="57">
                  <c:v>38596</c:v>
                </c:pt>
                <c:pt idx="58">
                  <c:v>38626</c:v>
                </c:pt>
                <c:pt idx="59">
                  <c:v>38657</c:v>
                </c:pt>
                <c:pt idx="60">
                  <c:v>38687</c:v>
                </c:pt>
                <c:pt idx="61">
                  <c:v>38718</c:v>
                </c:pt>
                <c:pt idx="62">
                  <c:v>38749</c:v>
                </c:pt>
                <c:pt idx="63">
                  <c:v>38777</c:v>
                </c:pt>
                <c:pt idx="64">
                  <c:v>38808</c:v>
                </c:pt>
                <c:pt idx="65">
                  <c:v>38838</c:v>
                </c:pt>
                <c:pt idx="66">
                  <c:v>38869</c:v>
                </c:pt>
                <c:pt idx="67">
                  <c:v>38899</c:v>
                </c:pt>
                <c:pt idx="68">
                  <c:v>38930</c:v>
                </c:pt>
                <c:pt idx="69">
                  <c:v>38961</c:v>
                </c:pt>
                <c:pt idx="70">
                  <c:v>38991</c:v>
                </c:pt>
                <c:pt idx="71">
                  <c:v>39022</c:v>
                </c:pt>
                <c:pt idx="72">
                  <c:v>39052</c:v>
                </c:pt>
                <c:pt idx="73">
                  <c:v>39083</c:v>
                </c:pt>
                <c:pt idx="74">
                  <c:v>39114</c:v>
                </c:pt>
                <c:pt idx="75">
                  <c:v>39142</c:v>
                </c:pt>
                <c:pt idx="76">
                  <c:v>39173</c:v>
                </c:pt>
                <c:pt idx="77">
                  <c:v>39203</c:v>
                </c:pt>
                <c:pt idx="78">
                  <c:v>39234</c:v>
                </c:pt>
                <c:pt idx="79">
                  <c:v>39264</c:v>
                </c:pt>
                <c:pt idx="80">
                  <c:v>39295</c:v>
                </c:pt>
                <c:pt idx="81">
                  <c:v>39326</c:v>
                </c:pt>
                <c:pt idx="82">
                  <c:v>39356</c:v>
                </c:pt>
                <c:pt idx="83">
                  <c:v>39387</c:v>
                </c:pt>
                <c:pt idx="84">
                  <c:v>39417</c:v>
                </c:pt>
                <c:pt idx="85">
                  <c:v>39448</c:v>
                </c:pt>
                <c:pt idx="86">
                  <c:v>39479</c:v>
                </c:pt>
                <c:pt idx="87">
                  <c:v>39508</c:v>
                </c:pt>
                <c:pt idx="88">
                  <c:v>39539</c:v>
                </c:pt>
                <c:pt idx="89">
                  <c:v>39569</c:v>
                </c:pt>
                <c:pt idx="90">
                  <c:v>39600</c:v>
                </c:pt>
                <c:pt idx="91">
                  <c:v>39630</c:v>
                </c:pt>
                <c:pt idx="92">
                  <c:v>39661</c:v>
                </c:pt>
                <c:pt idx="93">
                  <c:v>39692</c:v>
                </c:pt>
                <c:pt idx="94">
                  <c:v>39722</c:v>
                </c:pt>
                <c:pt idx="95">
                  <c:v>39753</c:v>
                </c:pt>
                <c:pt idx="96">
                  <c:v>39783</c:v>
                </c:pt>
                <c:pt idx="97">
                  <c:v>39814</c:v>
                </c:pt>
                <c:pt idx="98">
                  <c:v>39845</c:v>
                </c:pt>
                <c:pt idx="99">
                  <c:v>39873</c:v>
                </c:pt>
                <c:pt idx="100">
                  <c:v>39904</c:v>
                </c:pt>
                <c:pt idx="101">
                  <c:v>39934</c:v>
                </c:pt>
                <c:pt idx="102">
                  <c:v>39965</c:v>
                </c:pt>
                <c:pt idx="103">
                  <c:v>39995</c:v>
                </c:pt>
                <c:pt idx="104">
                  <c:v>40026</c:v>
                </c:pt>
                <c:pt idx="105">
                  <c:v>40057</c:v>
                </c:pt>
                <c:pt idx="106">
                  <c:v>40087</c:v>
                </c:pt>
                <c:pt idx="107">
                  <c:v>40118</c:v>
                </c:pt>
                <c:pt idx="108">
                  <c:v>40148</c:v>
                </c:pt>
                <c:pt idx="109">
                  <c:v>40179</c:v>
                </c:pt>
                <c:pt idx="110">
                  <c:v>40210</c:v>
                </c:pt>
                <c:pt idx="111">
                  <c:v>40238</c:v>
                </c:pt>
                <c:pt idx="112">
                  <c:v>40269</c:v>
                </c:pt>
                <c:pt idx="113">
                  <c:v>40299</c:v>
                </c:pt>
                <c:pt idx="114">
                  <c:v>40330</c:v>
                </c:pt>
                <c:pt idx="115">
                  <c:v>40360</c:v>
                </c:pt>
                <c:pt idx="116">
                  <c:v>40391</c:v>
                </c:pt>
                <c:pt idx="117">
                  <c:v>40422</c:v>
                </c:pt>
                <c:pt idx="118">
                  <c:v>40452</c:v>
                </c:pt>
                <c:pt idx="119">
                  <c:v>40483</c:v>
                </c:pt>
                <c:pt idx="120">
                  <c:v>40513</c:v>
                </c:pt>
                <c:pt idx="121">
                  <c:v>40544</c:v>
                </c:pt>
                <c:pt idx="122">
                  <c:v>40575</c:v>
                </c:pt>
                <c:pt idx="123">
                  <c:v>40603</c:v>
                </c:pt>
                <c:pt idx="124">
                  <c:v>40634</c:v>
                </c:pt>
                <c:pt idx="125">
                  <c:v>40664</c:v>
                </c:pt>
                <c:pt idx="126">
                  <c:v>40695</c:v>
                </c:pt>
                <c:pt idx="127">
                  <c:v>40725</c:v>
                </c:pt>
                <c:pt idx="128">
                  <c:v>40756</c:v>
                </c:pt>
                <c:pt idx="129">
                  <c:v>40787</c:v>
                </c:pt>
                <c:pt idx="130">
                  <c:v>40817</c:v>
                </c:pt>
                <c:pt idx="131">
                  <c:v>40848</c:v>
                </c:pt>
                <c:pt idx="132">
                  <c:v>40878</c:v>
                </c:pt>
                <c:pt idx="133">
                  <c:v>40909</c:v>
                </c:pt>
                <c:pt idx="134">
                  <c:v>40940</c:v>
                </c:pt>
                <c:pt idx="135">
                  <c:v>40969</c:v>
                </c:pt>
                <c:pt idx="136">
                  <c:v>41000</c:v>
                </c:pt>
                <c:pt idx="137">
                  <c:v>41030</c:v>
                </c:pt>
                <c:pt idx="138">
                  <c:v>41061</c:v>
                </c:pt>
                <c:pt idx="139">
                  <c:v>41091</c:v>
                </c:pt>
                <c:pt idx="140">
                  <c:v>41122</c:v>
                </c:pt>
                <c:pt idx="141">
                  <c:v>41153</c:v>
                </c:pt>
                <c:pt idx="142">
                  <c:v>41183</c:v>
                </c:pt>
                <c:pt idx="143">
                  <c:v>41214</c:v>
                </c:pt>
                <c:pt idx="144">
                  <c:v>41244</c:v>
                </c:pt>
                <c:pt idx="145">
                  <c:v>41275</c:v>
                </c:pt>
                <c:pt idx="146">
                  <c:v>41306</c:v>
                </c:pt>
                <c:pt idx="147">
                  <c:v>41334</c:v>
                </c:pt>
                <c:pt idx="148">
                  <c:v>41365</c:v>
                </c:pt>
                <c:pt idx="149">
                  <c:v>41395</c:v>
                </c:pt>
                <c:pt idx="150">
                  <c:v>41426</c:v>
                </c:pt>
                <c:pt idx="151">
                  <c:v>41456</c:v>
                </c:pt>
                <c:pt idx="152">
                  <c:v>41487</c:v>
                </c:pt>
                <c:pt idx="153">
                  <c:v>41518</c:v>
                </c:pt>
                <c:pt idx="154">
                  <c:v>41548</c:v>
                </c:pt>
                <c:pt idx="155">
                  <c:v>41579</c:v>
                </c:pt>
                <c:pt idx="156">
                  <c:v>41609</c:v>
                </c:pt>
                <c:pt idx="157">
                  <c:v>41640</c:v>
                </c:pt>
                <c:pt idx="158">
                  <c:v>41671</c:v>
                </c:pt>
                <c:pt idx="159">
                  <c:v>41699</c:v>
                </c:pt>
                <c:pt idx="160">
                  <c:v>41730</c:v>
                </c:pt>
                <c:pt idx="161">
                  <c:v>41760</c:v>
                </c:pt>
                <c:pt idx="162">
                  <c:v>41791</c:v>
                </c:pt>
                <c:pt idx="163">
                  <c:v>41821</c:v>
                </c:pt>
                <c:pt idx="164">
                  <c:v>41852</c:v>
                </c:pt>
                <c:pt idx="165">
                  <c:v>41883</c:v>
                </c:pt>
                <c:pt idx="166">
                  <c:v>41913</c:v>
                </c:pt>
                <c:pt idx="167">
                  <c:v>41944</c:v>
                </c:pt>
                <c:pt idx="168">
                  <c:v>41974</c:v>
                </c:pt>
                <c:pt idx="169">
                  <c:v>42005</c:v>
                </c:pt>
                <c:pt idx="170">
                  <c:v>42036</c:v>
                </c:pt>
                <c:pt idx="171">
                  <c:v>42064</c:v>
                </c:pt>
                <c:pt idx="172">
                  <c:v>42095</c:v>
                </c:pt>
                <c:pt idx="173">
                  <c:v>42125</c:v>
                </c:pt>
                <c:pt idx="174">
                  <c:v>42156</c:v>
                </c:pt>
                <c:pt idx="175">
                  <c:v>42186</c:v>
                </c:pt>
                <c:pt idx="176">
                  <c:v>42217</c:v>
                </c:pt>
                <c:pt idx="177">
                  <c:v>42248</c:v>
                </c:pt>
                <c:pt idx="178">
                  <c:v>42278</c:v>
                </c:pt>
                <c:pt idx="179">
                  <c:v>42309</c:v>
                </c:pt>
                <c:pt idx="180">
                  <c:v>42339</c:v>
                </c:pt>
                <c:pt idx="181">
                  <c:v>42370</c:v>
                </c:pt>
                <c:pt idx="182">
                  <c:v>42401</c:v>
                </c:pt>
                <c:pt idx="183">
                  <c:v>42430</c:v>
                </c:pt>
                <c:pt idx="184">
                  <c:v>42461</c:v>
                </c:pt>
                <c:pt idx="185">
                  <c:v>42491</c:v>
                </c:pt>
                <c:pt idx="186">
                  <c:v>42522</c:v>
                </c:pt>
                <c:pt idx="187">
                  <c:v>42552</c:v>
                </c:pt>
                <c:pt idx="188">
                  <c:v>42583</c:v>
                </c:pt>
                <c:pt idx="189">
                  <c:v>42614</c:v>
                </c:pt>
                <c:pt idx="190">
                  <c:v>42644</c:v>
                </c:pt>
                <c:pt idx="191">
                  <c:v>42675</c:v>
                </c:pt>
                <c:pt idx="192">
                  <c:v>42705</c:v>
                </c:pt>
                <c:pt idx="193">
                  <c:v>42736</c:v>
                </c:pt>
                <c:pt idx="194">
                  <c:v>42767</c:v>
                </c:pt>
                <c:pt idx="195">
                  <c:v>42795</c:v>
                </c:pt>
                <c:pt idx="196">
                  <c:v>42826</c:v>
                </c:pt>
                <c:pt idx="197">
                  <c:v>42856</c:v>
                </c:pt>
                <c:pt idx="198">
                  <c:v>42887</c:v>
                </c:pt>
                <c:pt idx="199">
                  <c:v>42917</c:v>
                </c:pt>
                <c:pt idx="200">
                  <c:v>42948</c:v>
                </c:pt>
                <c:pt idx="201">
                  <c:v>42979</c:v>
                </c:pt>
                <c:pt idx="202">
                  <c:v>43009</c:v>
                </c:pt>
                <c:pt idx="203">
                  <c:v>43040</c:v>
                </c:pt>
                <c:pt idx="204">
                  <c:v>43070</c:v>
                </c:pt>
                <c:pt idx="205">
                  <c:v>43101</c:v>
                </c:pt>
                <c:pt idx="206">
                  <c:v>43132</c:v>
                </c:pt>
                <c:pt idx="207">
                  <c:v>43160</c:v>
                </c:pt>
                <c:pt idx="208">
                  <c:v>43191</c:v>
                </c:pt>
                <c:pt idx="209">
                  <c:v>43221</c:v>
                </c:pt>
                <c:pt idx="210">
                  <c:v>43252</c:v>
                </c:pt>
                <c:pt idx="211">
                  <c:v>43282</c:v>
                </c:pt>
                <c:pt idx="212">
                  <c:v>43313</c:v>
                </c:pt>
                <c:pt idx="213">
                  <c:v>43344</c:v>
                </c:pt>
                <c:pt idx="214">
                  <c:v>43374</c:v>
                </c:pt>
                <c:pt idx="215">
                  <c:v>43405</c:v>
                </c:pt>
                <c:pt idx="216">
                  <c:v>43435</c:v>
                </c:pt>
                <c:pt idx="217">
                  <c:v>43466</c:v>
                </c:pt>
                <c:pt idx="218">
                  <c:v>43497</c:v>
                </c:pt>
                <c:pt idx="219">
                  <c:v>43525</c:v>
                </c:pt>
                <c:pt idx="220">
                  <c:v>43556</c:v>
                </c:pt>
                <c:pt idx="221">
                  <c:v>43586</c:v>
                </c:pt>
                <c:pt idx="222">
                  <c:v>43617</c:v>
                </c:pt>
                <c:pt idx="223">
                  <c:v>43647</c:v>
                </c:pt>
                <c:pt idx="224">
                  <c:v>43678</c:v>
                </c:pt>
                <c:pt idx="225">
                  <c:v>43709</c:v>
                </c:pt>
                <c:pt idx="226">
                  <c:v>43739</c:v>
                </c:pt>
                <c:pt idx="227">
                  <c:v>43770</c:v>
                </c:pt>
                <c:pt idx="228">
                  <c:v>43800</c:v>
                </c:pt>
                <c:pt idx="229">
                  <c:v>43831</c:v>
                </c:pt>
                <c:pt idx="230">
                  <c:v>43862</c:v>
                </c:pt>
                <c:pt idx="231">
                  <c:v>43891</c:v>
                </c:pt>
                <c:pt idx="232">
                  <c:v>43922</c:v>
                </c:pt>
                <c:pt idx="233">
                  <c:v>43952</c:v>
                </c:pt>
                <c:pt idx="234">
                  <c:v>43983</c:v>
                </c:pt>
                <c:pt idx="235">
                  <c:v>44013</c:v>
                </c:pt>
                <c:pt idx="236">
                  <c:v>44044</c:v>
                </c:pt>
                <c:pt idx="237">
                  <c:v>44075</c:v>
                </c:pt>
                <c:pt idx="238">
                  <c:v>44105</c:v>
                </c:pt>
                <c:pt idx="239">
                  <c:v>44136</c:v>
                </c:pt>
                <c:pt idx="240">
                  <c:v>44166</c:v>
                </c:pt>
                <c:pt idx="241">
                  <c:v>44197</c:v>
                </c:pt>
                <c:pt idx="242">
                  <c:v>44228</c:v>
                </c:pt>
                <c:pt idx="243">
                  <c:v>44256</c:v>
                </c:pt>
                <c:pt idx="244">
                  <c:v>44287</c:v>
                </c:pt>
                <c:pt idx="245">
                  <c:v>44317</c:v>
                </c:pt>
                <c:pt idx="246">
                  <c:v>44348</c:v>
                </c:pt>
                <c:pt idx="247">
                  <c:v>44378</c:v>
                </c:pt>
                <c:pt idx="248">
                  <c:v>44409</c:v>
                </c:pt>
                <c:pt idx="249">
                  <c:v>44440</c:v>
                </c:pt>
                <c:pt idx="250">
                  <c:v>44470</c:v>
                </c:pt>
                <c:pt idx="251">
                  <c:v>44501</c:v>
                </c:pt>
                <c:pt idx="252">
                  <c:v>44531</c:v>
                </c:pt>
                <c:pt idx="253">
                  <c:v>44562</c:v>
                </c:pt>
                <c:pt idx="254">
                  <c:v>44593</c:v>
                </c:pt>
                <c:pt idx="255">
                  <c:v>44621</c:v>
                </c:pt>
                <c:pt idx="256">
                  <c:v>44652</c:v>
                </c:pt>
                <c:pt idx="257">
                  <c:v>44682</c:v>
                </c:pt>
                <c:pt idx="258">
                  <c:v>44713</c:v>
                </c:pt>
                <c:pt idx="259">
                  <c:v>44743</c:v>
                </c:pt>
                <c:pt idx="260">
                  <c:v>44774</c:v>
                </c:pt>
                <c:pt idx="261">
                  <c:v>44805</c:v>
                </c:pt>
                <c:pt idx="262">
                  <c:v>44835</c:v>
                </c:pt>
                <c:pt idx="263">
                  <c:v>44866</c:v>
                </c:pt>
                <c:pt idx="264">
                  <c:v>44896</c:v>
                </c:pt>
                <c:pt idx="265">
                  <c:v>44927</c:v>
                </c:pt>
                <c:pt idx="266">
                  <c:v>44958</c:v>
                </c:pt>
                <c:pt idx="267">
                  <c:v>44986</c:v>
                </c:pt>
                <c:pt idx="268">
                  <c:v>45017</c:v>
                </c:pt>
              </c:numCache>
            </c:numRef>
          </c:cat>
          <c:val>
            <c:numRef>
              <c:f>'F100-101'!$V$19:$V$287</c:f>
              <c:numCache>
                <c:formatCode>0.00%</c:formatCode>
                <c:ptCount val="269"/>
                <c:pt idx="0">
                  <c:v>0.227528340623047</c:v>
                </c:pt>
                <c:pt idx="1">
                  <c:v>0.25629349600481199</c:v>
                </c:pt>
                <c:pt idx="2">
                  <c:v>0.215724441435342</c:v>
                </c:pt>
                <c:pt idx="3">
                  <c:v>0.225323521948744</c:v>
                </c:pt>
                <c:pt idx="4">
                  <c:v>0.22674660671163299</c:v>
                </c:pt>
                <c:pt idx="5">
                  <c:v>0.232383181476219</c:v>
                </c:pt>
                <c:pt idx="6">
                  <c:v>0.24210178998597701</c:v>
                </c:pt>
                <c:pt idx="7">
                  <c:v>0.22600313092197399</c:v>
                </c:pt>
                <c:pt idx="8">
                  <c:v>0.21994613564025101</c:v>
                </c:pt>
                <c:pt idx="9">
                  <c:v>0.218445022771633</c:v>
                </c:pt>
                <c:pt idx="10">
                  <c:v>0.209711243748992</c:v>
                </c:pt>
                <c:pt idx="11">
                  <c:v>0.20702091849002199</c:v>
                </c:pt>
                <c:pt idx="12">
                  <c:v>0.20186039115916701</c:v>
                </c:pt>
                <c:pt idx="13">
                  <c:v>0.22357910906298001</c:v>
                </c:pt>
                <c:pt idx="14">
                  <c:v>0.22023992617656099</c:v>
                </c:pt>
                <c:pt idx="15">
                  <c:v>0.196932702578971</c:v>
                </c:pt>
                <c:pt idx="16">
                  <c:v>0.19426654467825499</c:v>
                </c:pt>
                <c:pt idx="17">
                  <c:v>0.20278090943254401</c:v>
                </c:pt>
                <c:pt idx="18">
                  <c:v>0.204829246276516</c:v>
                </c:pt>
                <c:pt idx="19">
                  <c:v>0.202467667608146</c:v>
                </c:pt>
                <c:pt idx="20">
                  <c:v>0.199406528189911</c:v>
                </c:pt>
                <c:pt idx="21">
                  <c:v>0.19778174780407901</c:v>
                </c:pt>
                <c:pt idx="22">
                  <c:v>0.195402298850575</c:v>
                </c:pt>
                <c:pt idx="23">
                  <c:v>0.193136531365314</c:v>
                </c:pt>
                <c:pt idx="24">
                  <c:v>0.190340076223981</c:v>
                </c:pt>
                <c:pt idx="25">
                  <c:v>0.202106461713635</c:v>
                </c:pt>
                <c:pt idx="26">
                  <c:v>0.19791370990633</c:v>
                </c:pt>
                <c:pt idx="27">
                  <c:v>0.18763672288476499</c:v>
                </c:pt>
                <c:pt idx="28">
                  <c:v>0.18468563400070201</c:v>
                </c:pt>
                <c:pt idx="29">
                  <c:v>0.19227319765436399</c:v>
                </c:pt>
                <c:pt idx="30">
                  <c:v>0.18839599675412499</c:v>
                </c:pt>
                <c:pt idx="31">
                  <c:v>0.19836773236206701</c:v>
                </c:pt>
                <c:pt idx="32">
                  <c:v>0.199055011812352</c:v>
                </c:pt>
                <c:pt idx="33">
                  <c:v>0.190221439696621</c:v>
                </c:pt>
                <c:pt idx="34">
                  <c:v>0.191865605658709</c:v>
                </c:pt>
                <c:pt idx="35">
                  <c:v>0.19317645472321501</c:v>
                </c:pt>
                <c:pt idx="36">
                  <c:v>0.18491776975531499</c:v>
                </c:pt>
                <c:pt idx="37">
                  <c:v>0.199169316633137</c:v>
                </c:pt>
                <c:pt idx="38">
                  <c:v>0.19705519880651201</c:v>
                </c:pt>
                <c:pt idx="39">
                  <c:v>0.18334405144694499</c:v>
                </c:pt>
                <c:pt idx="40">
                  <c:v>0.181224803225187</c:v>
                </c:pt>
                <c:pt idx="41">
                  <c:v>0.19047317813765199</c:v>
                </c:pt>
                <c:pt idx="42">
                  <c:v>0.194305599493831</c:v>
                </c:pt>
                <c:pt idx="43">
                  <c:v>0.19866465104560399</c:v>
                </c:pt>
                <c:pt idx="44">
                  <c:v>0.19617706237424601</c:v>
                </c:pt>
                <c:pt idx="45">
                  <c:v>0.19099496221662501</c:v>
                </c:pt>
                <c:pt idx="46">
                  <c:v>0.19137789560058099</c:v>
                </c:pt>
                <c:pt idx="47">
                  <c:v>0.18941626434259201</c:v>
                </c:pt>
                <c:pt idx="48">
                  <c:v>0.186403645670766</c:v>
                </c:pt>
                <c:pt idx="49">
                  <c:v>0.19841656516443401</c:v>
                </c:pt>
                <c:pt idx="50">
                  <c:v>0.19478779760092599</c:v>
                </c:pt>
                <c:pt idx="51">
                  <c:v>0.18132822324690101</c:v>
                </c:pt>
                <c:pt idx="52">
                  <c:v>0.181231320980275</c:v>
                </c:pt>
                <c:pt idx="53">
                  <c:v>0.18913432835820901</c:v>
                </c:pt>
                <c:pt idx="54">
                  <c:v>0.18716927284618601</c:v>
                </c:pt>
                <c:pt idx="55">
                  <c:v>0.19413119206471</c:v>
                </c:pt>
                <c:pt idx="56">
                  <c:v>0.19173242256506901</c:v>
                </c:pt>
                <c:pt idx="57">
                  <c:v>0.18550245170437801</c:v>
                </c:pt>
                <c:pt idx="58">
                  <c:v>0.18702856803468501</c:v>
                </c:pt>
                <c:pt idx="59">
                  <c:v>0.18358684117439</c:v>
                </c:pt>
                <c:pt idx="60">
                  <c:v>0.179886103446251</c:v>
                </c:pt>
                <c:pt idx="61">
                  <c:v>0.19327248722805801</c:v>
                </c:pt>
                <c:pt idx="62">
                  <c:v>0.19141364862537999</c:v>
                </c:pt>
                <c:pt idx="63">
                  <c:v>0.17759562841530099</c:v>
                </c:pt>
                <c:pt idx="64">
                  <c:v>0.17936534871881901</c:v>
                </c:pt>
                <c:pt idx="65">
                  <c:v>0.193626758573931</c:v>
                </c:pt>
                <c:pt idx="66">
                  <c:v>0.191016949152542</c:v>
                </c:pt>
                <c:pt idx="67">
                  <c:v>0.19265232974910401</c:v>
                </c:pt>
                <c:pt idx="68">
                  <c:v>0.189319301388267</c:v>
                </c:pt>
                <c:pt idx="69">
                  <c:v>0.18372053777352801</c:v>
                </c:pt>
                <c:pt idx="70">
                  <c:v>0.18399954832881699</c:v>
                </c:pt>
                <c:pt idx="71">
                  <c:v>0.18376954548002</c:v>
                </c:pt>
                <c:pt idx="72">
                  <c:v>0.177439092223829</c:v>
                </c:pt>
                <c:pt idx="73">
                  <c:v>0.185102804752346</c:v>
                </c:pt>
                <c:pt idx="74">
                  <c:v>0.18444022770398499</c:v>
                </c:pt>
                <c:pt idx="75">
                  <c:v>0.17357204673301599</c:v>
                </c:pt>
                <c:pt idx="76">
                  <c:v>0.171654645279363</c:v>
                </c:pt>
                <c:pt idx="77">
                  <c:v>0.18685864718207701</c:v>
                </c:pt>
                <c:pt idx="78">
                  <c:v>0.18541342907668401</c:v>
                </c:pt>
                <c:pt idx="79">
                  <c:v>0.18281670803189501</c:v>
                </c:pt>
                <c:pt idx="80">
                  <c:v>0.18153000845308501</c:v>
                </c:pt>
                <c:pt idx="81">
                  <c:v>0.17848958055747999</c:v>
                </c:pt>
                <c:pt idx="82">
                  <c:v>0.17725376965030501</c:v>
                </c:pt>
                <c:pt idx="83">
                  <c:v>0.17723129107483601</c:v>
                </c:pt>
                <c:pt idx="84">
                  <c:v>0.17507919746568101</c:v>
                </c:pt>
                <c:pt idx="85">
                  <c:v>0.179995888157895</c:v>
                </c:pt>
                <c:pt idx="86">
                  <c:v>0.17859160717037301</c:v>
                </c:pt>
                <c:pt idx="87">
                  <c:v>0.17463786531130901</c:v>
                </c:pt>
                <c:pt idx="88">
                  <c:v>0.172033165471285</c:v>
                </c:pt>
                <c:pt idx="89">
                  <c:v>0.185361409192144</c:v>
                </c:pt>
                <c:pt idx="90">
                  <c:v>0.18259420143448801</c:v>
                </c:pt>
                <c:pt idx="91">
                  <c:v>0.18243310953001299</c:v>
                </c:pt>
                <c:pt idx="92">
                  <c:v>0.17818363772829601</c:v>
                </c:pt>
                <c:pt idx="93">
                  <c:v>0.178429298272127</c:v>
                </c:pt>
                <c:pt idx="94">
                  <c:v>0.17817888474336999</c:v>
                </c:pt>
                <c:pt idx="95">
                  <c:v>0.177104645940416</c:v>
                </c:pt>
                <c:pt idx="96">
                  <c:v>0.17169811320754699</c:v>
                </c:pt>
                <c:pt idx="97">
                  <c:v>0.180461395893284</c:v>
                </c:pt>
                <c:pt idx="98">
                  <c:v>0.17909722559642399</c:v>
                </c:pt>
                <c:pt idx="99">
                  <c:v>0.168616788852745</c:v>
                </c:pt>
                <c:pt idx="100">
                  <c:v>0.17150063051702399</c:v>
                </c:pt>
                <c:pt idx="101">
                  <c:v>0.17737120847376001</c:v>
                </c:pt>
                <c:pt idx="102">
                  <c:v>0.17358036573628499</c:v>
                </c:pt>
                <c:pt idx="103">
                  <c:v>0.17233288642022601</c:v>
                </c:pt>
                <c:pt idx="104">
                  <c:v>0.17170217859707901</c:v>
                </c:pt>
                <c:pt idx="105">
                  <c:v>0.17025149700598799</c:v>
                </c:pt>
                <c:pt idx="106">
                  <c:v>0.17136104948393899</c:v>
                </c:pt>
                <c:pt idx="107">
                  <c:v>0.167048710601719</c:v>
                </c:pt>
                <c:pt idx="108">
                  <c:v>0.16362768496420099</c:v>
                </c:pt>
                <c:pt idx="109">
                  <c:v>0.17304121797252101</c:v>
                </c:pt>
                <c:pt idx="110">
                  <c:v>0.17114653814069899</c:v>
                </c:pt>
                <c:pt idx="111">
                  <c:v>0.16093931643803799</c:v>
                </c:pt>
                <c:pt idx="112">
                  <c:v>0.157650336661249</c:v>
                </c:pt>
                <c:pt idx="113">
                  <c:v>0.16841767215671899</c:v>
                </c:pt>
                <c:pt idx="114">
                  <c:v>0.16481345340930001</c:v>
                </c:pt>
                <c:pt idx="115">
                  <c:v>0.132403424151567</c:v>
                </c:pt>
                <c:pt idx="116">
                  <c:v>8.54082223508974E-2</c:v>
                </c:pt>
                <c:pt idx="117">
                  <c:v>8.3006099089314195E-2</c:v>
                </c:pt>
                <c:pt idx="118">
                  <c:v>0.102971399212194</c:v>
                </c:pt>
                <c:pt idx="119">
                  <c:v>0.10983676975945</c:v>
                </c:pt>
                <c:pt idx="120">
                  <c:v>0.105082711922516</c:v>
                </c:pt>
                <c:pt idx="121">
                  <c:v>0.12230607966456999</c:v>
                </c:pt>
                <c:pt idx="122">
                  <c:v>0.12541087231352699</c:v>
                </c:pt>
                <c:pt idx="123">
                  <c:v>9.2810722989439695E-2</c:v>
                </c:pt>
                <c:pt idx="124">
                  <c:v>9.7454870710684594E-2</c:v>
                </c:pt>
                <c:pt idx="125">
                  <c:v>0.136016215531439</c:v>
                </c:pt>
                <c:pt idx="126">
                  <c:v>0.13192545538681599</c:v>
                </c:pt>
                <c:pt idx="127">
                  <c:v>0.122072683870437</c:v>
                </c:pt>
                <c:pt idx="128">
                  <c:v>0.119193834233195</c:v>
                </c:pt>
                <c:pt idx="129">
                  <c:v>7.7367296891068804E-2</c:v>
                </c:pt>
                <c:pt idx="130">
                  <c:v>7.5292716808890797E-2</c:v>
                </c:pt>
                <c:pt idx="131">
                  <c:v>8.0001586546089201E-2</c:v>
                </c:pt>
                <c:pt idx="132">
                  <c:v>7.6300623667798301E-2</c:v>
                </c:pt>
                <c:pt idx="133">
                  <c:v>0.113432361585511</c:v>
                </c:pt>
                <c:pt idx="134">
                  <c:v>0.10864903502501801</c:v>
                </c:pt>
                <c:pt idx="135">
                  <c:v>8.9149400218102401E-2</c:v>
                </c:pt>
                <c:pt idx="136">
                  <c:v>8.9978595057404104E-2</c:v>
                </c:pt>
                <c:pt idx="137">
                  <c:v>0.11976191427315901</c:v>
                </c:pt>
                <c:pt idx="138">
                  <c:v>0.122842842842843</c:v>
                </c:pt>
                <c:pt idx="139">
                  <c:v>0.121036441079035</c:v>
                </c:pt>
                <c:pt idx="140">
                  <c:v>9.6429942418426104E-2</c:v>
                </c:pt>
                <c:pt idx="141">
                  <c:v>9.8059164188448997E-2</c:v>
                </c:pt>
                <c:pt idx="142">
                  <c:v>7.6083208826571699E-2</c:v>
                </c:pt>
                <c:pt idx="143">
                  <c:v>7.8279833186670103E-2</c:v>
                </c:pt>
                <c:pt idx="144">
                  <c:v>9.6906812842599804E-2</c:v>
                </c:pt>
                <c:pt idx="145">
                  <c:v>0.10113041499127499</c:v>
                </c:pt>
                <c:pt idx="146">
                  <c:v>9.5749508395099006E-2</c:v>
                </c:pt>
                <c:pt idx="147">
                  <c:v>8.2589702423179007E-2</c:v>
                </c:pt>
                <c:pt idx="148">
                  <c:v>8.1843627542451905E-2</c:v>
                </c:pt>
                <c:pt idx="149">
                  <c:v>0.119086145785175</c:v>
                </c:pt>
                <c:pt idx="150">
                  <c:v>0.112713225732426</c:v>
                </c:pt>
                <c:pt idx="151">
                  <c:v>0.11277448921138</c:v>
                </c:pt>
                <c:pt idx="152">
                  <c:v>0.106556754292661</c:v>
                </c:pt>
                <c:pt idx="153">
                  <c:v>7.3370769912812106E-2</c:v>
                </c:pt>
                <c:pt idx="154">
                  <c:v>8.6190602200128599E-2</c:v>
                </c:pt>
                <c:pt idx="155">
                  <c:v>9.0344905404896994E-2</c:v>
                </c:pt>
                <c:pt idx="156">
                  <c:v>8.3212060151498304E-2</c:v>
                </c:pt>
                <c:pt idx="157">
                  <c:v>9.0185097639914294E-2</c:v>
                </c:pt>
                <c:pt idx="158">
                  <c:v>9.2894381858616801E-2</c:v>
                </c:pt>
                <c:pt idx="159">
                  <c:v>7.6196631835972597E-2</c:v>
                </c:pt>
                <c:pt idx="160">
                  <c:v>7.5073355757532503E-2</c:v>
                </c:pt>
                <c:pt idx="161">
                  <c:v>0.10856173226603701</c:v>
                </c:pt>
                <c:pt idx="162">
                  <c:v>0.10395749358739501</c:v>
                </c:pt>
                <c:pt idx="163">
                  <c:v>0.107695685585685</c:v>
                </c:pt>
                <c:pt idx="164">
                  <c:v>0.10525356374640001</c:v>
                </c:pt>
                <c:pt idx="165">
                  <c:v>7.4110882373819895E-2</c:v>
                </c:pt>
                <c:pt idx="166">
                  <c:v>8.3679890066177501E-2</c:v>
                </c:pt>
                <c:pt idx="167">
                  <c:v>8.3102293594498097E-2</c:v>
                </c:pt>
                <c:pt idx="168">
                  <c:v>8.4925383894455905E-2</c:v>
                </c:pt>
                <c:pt idx="169">
                  <c:v>8.5154061624649793E-2</c:v>
                </c:pt>
                <c:pt idx="170">
                  <c:v>7.9248963667398101E-2</c:v>
                </c:pt>
                <c:pt idx="171">
                  <c:v>7.2195559852225505E-2</c:v>
                </c:pt>
                <c:pt idx="172">
                  <c:v>7.3013897531632302E-2</c:v>
                </c:pt>
                <c:pt idx="173">
                  <c:v>0.105160350889654</c:v>
                </c:pt>
                <c:pt idx="174">
                  <c:v>0.109260114375022</c:v>
                </c:pt>
                <c:pt idx="175">
                  <c:v>0.105213600697472</c:v>
                </c:pt>
                <c:pt idx="176">
                  <c:v>8.1445963408827995E-2</c:v>
                </c:pt>
                <c:pt idx="177">
                  <c:v>7.5622991048284002E-2</c:v>
                </c:pt>
                <c:pt idx="178">
                  <c:v>6.9143980954352605E-2</c:v>
                </c:pt>
                <c:pt idx="179">
                  <c:v>7.2204275207917903E-2</c:v>
                </c:pt>
                <c:pt idx="180">
                  <c:v>9.1767928636651105E-2</c:v>
                </c:pt>
                <c:pt idx="181">
                  <c:v>9.63946090168981E-2</c:v>
                </c:pt>
                <c:pt idx="182">
                  <c:v>9.5236471510894205E-2</c:v>
                </c:pt>
                <c:pt idx="183">
                  <c:v>8.5294216374072598E-2</c:v>
                </c:pt>
                <c:pt idx="184">
                  <c:v>8.7289795367056194E-2</c:v>
                </c:pt>
                <c:pt idx="185">
                  <c:v>0.11586538461538499</c:v>
                </c:pt>
                <c:pt idx="186">
                  <c:v>0.114463601532567</c:v>
                </c:pt>
                <c:pt idx="187">
                  <c:v>0.116482991572555</c:v>
                </c:pt>
                <c:pt idx="188">
                  <c:v>9.9594109556874894E-2</c:v>
                </c:pt>
                <c:pt idx="189">
                  <c:v>8.4556978961099802E-2</c:v>
                </c:pt>
                <c:pt idx="190">
                  <c:v>8.5445597950653901E-2</c:v>
                </c:pt>
                <c:pt idx="191">
                  <c:v>8.3502783426114405E-2</c:v>
                </c:pt>
                <c:pt idx="192">
                  <c:v>8.5645757686798399E-2</c:v>
                </c:pt>
                <c:pt idx="193">
                  <c:v>9.2396253414856105E-2</c:v>
                </c:pt>
                <c:pt idx="194">
                  <c:v>9.2602810866954502E-2</c:v>
                </c:pt>
                <c:pt idx="195">
                  <c:v>8.9623709839194807E-2</c:v>
                </c:pt>
                <c:pt idx="196">
                  <c:v>9.3008235104149906E-2</c:v>
                </c:pt>
                <c:pt idx="197">
                  <c:v>0.117610535603412</c:v>
                </c:pt>
                <c:pt idx="198">
                  <c:v>0.12113944013668</c:v>
                </c:pt>
                <c:pt idx="199">
                  <c:v>0.12627630076659599</c:v>
                </c:pt>
                <c:pt idx="200">
                  <c:v>0.124579124579124</c:v>
                </c:pt>
                <c:pt idx="201">
                  <c:v>9.3481249400556105E-2</c:v>
                </c:pt>
                <c:pt idx="202">
                  <c:v>9.0961556959184398E-2</c:v>
                </c:pt>
                <c:pt idx="203">
                  <c:v>9.0799300810424394E-2</c:v>
                </c:pt>
                <c:pt idx="204">
                  <c:v>9.3043120630200302E-2</c:v>
                </c:pt>
                <c:pt idx="205">
                  <c:v>0.10860349127181999</c:v>
                </c:pt>
                <c:pt idx="206">
                  <c:v>0.11023597534400099</c:v>
                </c:pt>
                <c:pt idx="207">
                  <c:v>0.10048329866634</c:v>
                </c:pt>
                <c:pt idx="208">
                  <c:v>0.101072771172713</c:v>
                </c:pt>
                <c:pt idx="209">
                  <c:v>0.12857365549493399</c:v>
                </c:pt>
                <c:pt idx="210">
                  <c:v>0.130699562773267</c:v>
                </c:pt>
                <c:pt idx="211">
                  <c:v>0.13140373589790999</c:v>
                </c:pt>
                <c:pt idx="212">
                  <c:v>0.12999814597367301</c:v>
                </c:pt>
                <c:pt idx="213">
                  <c:v>0.126349285580583</c:v>
                </c:pt>
                <c:pt idx="214">
                  <c:v>0.12461312408165801</c:v>
                </c:pt>
                <c:pt idx="215">
                  <c:v>0.13056352075801</c:v>
                </c:pt>
                <c:pt idx="216">
                  <c:v>0.13209895752295001</c:v>
                </c:pt>
                <c:pt idx="217">
                  <c:v>0.124048298834166</c:v>
                </c:pt>
                <c:pt idx="218">
                  <c:v>0.12256498312511099</c:v>
                </c:pt>
                <c:pt idx="219">
                  <c:v>0.10887225926680801</c:v>
                </c:pt>
                <c:pt idx="220">
                  <c:v>0.108430933767328</c:v>
                </c:pt>
                <c:pt idx="221">
                  <c:v>0.13086201824065899</c:v>
                </c:pt>
                <c:pt idx="222">
                  <c:v>0.135799557848195</c:v>
                </c:pt>
                <c:pt idx="223">
                  <c:v>0.14417565621233899</c:v>
                </c:pt>
                <c:pt idx="224">
                  <c:v>0.14451138868479099</c:v>
                </c:pt>
                <c:pt idx="225">
                  <c:v>0.13918693371483101</c:v>
                </c:pt>
                <c:pt idx="226">
                  <c:v>0.13589827776617</c:v>
                </c:pt>
                <c:pt idx="227">
                  <c:v>0.135178098322049</c:v>
                </c:pt>
                <c:pt idx="228">
                  <c:v>0.13506713863616401</c:v>
                </c:pt>
                <c:pt idx="229">
                  <c:v>0.126863384323888</c:v>
                </c:pt>
                <c:pt idx="230">
                  <c:v>0.126160689463442</c:v>
                </c:pt>
                <c:pt idx="231">
                  <c:v>0.11741374626460201</c:v>
                </c:pt>
                <c:pt idx="232">
                  <c:v>0.118569077616208</c:v>
                </c:pt>
                <c:pt idx="233">
                  <c:v>0.132045529167123</c:v>
                </c:pt>
                <c:pt idx="234">
                  <c:v>0.13454595185995599</c:v>
                </c:pt>
                <c:pt idx="235">
                  <c:v>0.142896145025663</c:v>
                </c:pt>
                <c:pt idx="236">
                  <c:v>0.142161156119991</c:v>
                </c:pt>
                <c:pt idx="237">
                  <c:v>0.13814552692690499</c:v>
                </c:pt>
                <c:pt idx="238">
                  <c:v>0.13786504700890201</c:v>
                </c:pt>
                <c:pt idx="239">
                  <c:v>0.13687173740741801</c:v>
                </c:pt>
                <c:pt idx="240">
                  <c:v>0.137980743077843</c:v>
                </c:pt>
                <c:pt idx="241">
                  <c:v>0.13654241879607201</c:v>
                </c:pt>
                <c:pt idx="242">
                  <c:v>0.136209945900957</c:v>
                </c:pt>
                <c:pt idx="243">
                  <c:v>0.12644676665218799</c:v>
                </c:pt>
                <c:pt idx="244">
                  <c:v>0.12831009338620999</c:v>
                </c:pt>
                <c:pt idx="245">
                  <c:v>0.15010141987829601</c:v>
                </c:pt>
                <c:pt idx="246">
                  <c:v>0.15357506460960099</c:v>
                </c:pt>
                <c:pt idx="247">
                  <c:v>0.160793465577596</c:v>
                </c:pt>
                <c:pt idx="248">
                  <c:v>0.16046789086004801</c:v>
                </c:pt>
                <c:pt idx="249">
                  <c:v>0.15650121881645199</c:v>
                </c:pt>
                <c:pt idx="250">
                  <c:v>0.155888606544625</c:v>
                </c:pt>
                <c:pt idx="251">
                  <c:v>0.159220605624389</c:v>
                </c:pt>
                <c:pt idx="252">
                  <c:v>0.16077088232287101</c:v>
                </c:pt>
                <c:pt idx="253">
                  <c:v>0.16257564754296799</c:v>
                </c:pt>
                <c:pt idx="254">
                  <c:v>0.16560785446144999</c:v>
                </c:pt>
                <c:pt idx="255">
                  <c:v>0.160613993336506</c:v>
                </c:pt>
                <c:pt idx="256">
                  <c:v>0.16195128892261701</c:v>
                </c:pt>
                <c:pt idx="257">
                  <c:v>0.16678426945149999</c:v>
                </c:pt>
                <c:pt idx="258">
                  <c:v>0.16788647541948101</c:v>
                </c:pt>
                <c:pt idx="259">
                  <c:v>0.173770186190665</c:v>
                </c:pt>
                <c:pt idx="260">
                  <c:v>0.174229861970713</c:v>
                </c:pt>
                <c:pt idx="261">
                  <c:v>0.15715999815404499</c:v>
                </c:pt>
                <c:pt idx="262">
                  <c:v>0.15500993209220701</c:v>
                </c:pt>
                <c:pt idx="263">
                  <c:v>0.15357518642206899</c:v>
                </c:pt>
                <c:pt idx="264">
                  <c:v>0.153784933033177</c:v>
                </c:pt>
                <c:pt idx="265">
                  <c:v>0.153510093401627</c:v>
                </c:pt>
                <c:pt idx="266">
                  <c:v>0.15642338424626701</c:v>
                </c:pt>
                <c:pt idx="267">
                  <c:v>0.150398406374502</c:v>
                </c:pt>
                <c:pt idx="268">
                  <c:v>0.15151515151515099</c:v>
                </c:pt>
              </c:numCache>
            </c:numRef>
          </c:val>
          <c:smooth val="0"/>
          <c:extLst>
            <c:ext xmlns:c16="http://schemas.microsoft.com/office/drawing/2014/chart" uri="{C3380CC4-5D6E-409C-BE32-E72D297353CC}">
              <c16:uniqueId val="{00000002-1683-4CA1-B634-9F31010061CB}"/>
            </c:ext>
          </c:extLst>
        </c:ser>
        <c:ser>
          <c:idx val="2"/>
          <c:order val="1"/>
          <c:tx>
            <c:v>Jalisco mujeres</c:v>
          </c:tx>
          <c:spPr>
            <a:ln w="19050" cap="rnd">
              <a:solidFill>
                <a:schemeClr val="bg1">
                  <a:lumMod val="50000"/>
                </a:schemeClr>
              </a:solidFill>
              <a:round/>
            </a:ln>
            <a:effectLst/>
          </c:spPr>
          <c:marker>
            <c:symbol val="none"/>
          </c:marker>
          <c:dLbls>
            <c:dLbl>
              <c:idx val="255"/>
              <c:layout>
                <c:manualLayout>
                  <c:x val="-0.10823873097791169"/>
                  <c:y val="-0.15329888893969187"/>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1683-4CA1-B634-9F31010061CB}"/>
                </c:ext>
              </c:extLst>
            </c:dLbl>
            <c:dLbl>
              <c:idx val="267"/>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1683-4CA1-B634-9F31010061CB}"/>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'F100-101'!$A$19:$A$287</c:f>
              <c:numCache>
                <c:formatCode>mm/dd/yyyy</c:formatCode>
                <c:ptCount val="269"/>
                <c:pt idx="0">
                  <c:v>36861</c:v>
                </c:pt>
                <c:pt idx="1">
                  <c:v>36892</c:v>
                </c:pt>
                <c:pt idx="2">
                  <c:v>36923</c:v>
                </c:pt>
                <c:pt idx="3">
                  <c:v>36951</c:v>
                </c:pt>
                <c:pt idx="4">
                  <c:v>36982</c:v>
                </c:pt>
                <c:pt idx="5">
                  <c:v>37012</c:v>
                </c:pt>
                <c:pt idx="6">
                  <c:v>37043</c:v>
                </c:pt>
                <c:pt idx="7">
                  <c:v>37073</c:v>
                </c:pt>
                <c:pt idx="8">
                  <c:v>37104</c:v>
                </c:pt>
                <c:pt idx="9">
                  <c:v>37135</c:v>
                </c:pt>
                <c:pt idx="10">
                  <c:v>37165</c:v>
                </c:pt>
                <c:pt idx="11">
                  <c:v>37196</c:v>
                </c:pt>
                <c:pt idx="12">
                  <c:v>37226</c:v>
                </c:pt>
                <c:pt idx="13">
                  <c:v>37257</c:v>
                </c:pt>
                <c:pt idx="14">
                  <c:v>37288</c:v>
                </c:pt>
                <c:pt idx="15">
                  <c:v>37316</c:v>
                </c:pt>
                <c:pt idx="16">
                  <c:v>37347</c:v>
                </c:pt>
                <c:pt idx="17">
                  <c:v>37377</c:v>
                </c:pt>
                <c:pt idx="18">
                  <c:v>37408</c:v>
                </c:pt>
                <c:pt idx="19">
                  <c:v>37438</c:v>
                </c:pt>
                <c:pt idx="20">
                  <c:v>37469</c:v>
                </c:pt>
                <c:pt idx="21">
                  <c:v>37500</c:v>
                </c:pt>
                <c:pt idx="22">
                  <c:v>37530</c:v>
                </c:pt>
                <c:pt idx="23">
                  <c:v>37561</c:v>
                </c:pt>
                <c:pt idx="24">
                  <c:v>37591</c:v>
                </c:pt>
                <c:pt idx="25">
                  <c:v>37622</c:v>
                </c:pt>
                <c:pt idx="26">
                  <c:v>37653</c:v>
                </c:pt>
                <c:pt idx="27">
                  <c:v>37681</c:v>
                </c:pt>
                <c:pt idx="28">
                  <c:v>37712</c:v>
                </c:pt>
                <c:pt idx="29">
                  <c:v>37742</c:v>
                </c:pt>
                <c:pt idx="30">
                  <c:v>37773</c:v>
                </c:pt>
                <c:pt idx="31">
                  <c:v>37803</c:v>
                </c:pt>
                <c:pt idx="32">
                  <c:v>37834</c:v>
                </c:pt>
                <c:pt idx="33">
                  <c:v>37865</c:v>
                </c:pt>
                <c:pt idx="34">
                  <c:v>37895</c:v>
                </c:pt>
                <c:pt idx="35">
                  <c:v>37926</c:v>
                </c:pt>
                <c:pt idx="36">
                  <c:v>37956</c:v>
                </c:pt>
                <c:pt idx="37">
                  <c:v>37987</c:v>
                </c:pt>
                <c:pt idx="38">
                  <c:v>38018</c:v>
                </c:pt>
                <c:pt idx="39">
                  <c:v>38047</c:v>
                </c:pt>
                <c:pt idx="40">
                  <c:v>38078</c:v>
                </c:pt>
                <c:pt idx="41">
                  <c:v>38108</c:v>
                </c:pt>
                <c:pt idx="42">
                  <c:v>38139</c:v>
                </c:pt>
                <c:pt idx="43">
                  <c:v>38169</c:v>
                </c:pt>
                <c:pt idx="44">
                  <c:v>38200</c:v>
                </c:pt>
                <c:pt idx="45">
                  <c:v>38231</c:v>
                </c:pt>
                <c:pt idx="46">
                  <c:v>38261</c:v>
                </c:pt>
                <c:pt idx="47">
                  <c:v>38292</c:v>
                </c:pt>
                <c:pt idx="48">
                  <c:v>38322</c:v>
                </c:pt>
                <c:pt idx="49">
                  <c:v>38353</c:v>
                </c:pt>
                <c:pt idx="50">
                  <c:v>38384</c:v>
                </c:pt>
                <c:pt idx="51">
                  <c:v>38412</c:v>
                </c:pt>
                <c:pt idx="52">
                  <c:v>38443</c:v>
                </c:pt>
                <c:pt idx="53">
                  <c:v>38473</c:v>
                </c:pt>
                <c:pt idx="54">
                  <c:v>38504</c:v>
                </c:pt>
                <c:pt idx="55">
                  <c:v>38534</c:v>
                </c:pt>
                <c:pt idx="56">
                  <c:v>38565</c:v>
                </c:pt>
                <c:pt idx="57">
                  <c:v>38596</c:v>
                </c:pt>
                <c:pt idx="58">
                  <c:v>38626</c:v>
                </c:pt>
                <c:pt idx="59">
                  <c:v>38657</c:v>
                </c:pt>
                <c:pt idx="60">
                  <c:v>38687</c:v>
                </c:pt>
                <c:pt idx="61">
                  <c:v>38718</c:v>
                </c:pt>
                <c:pt idx="62">
                  <c:v>38749</c:v>
                </c:pt>
                <c:pt idx="63">
                  <c:v>38777</c:v>
                </c:pt>
                <c:pt idx="64">
                  <c:v>38808</c:v>
                </c:pt>
                <c:pt idx="65">
                  <c:v>38838</c:v>
                </c:pt>
                <c:pt idx="66">
                  <c:v>38869</c:v>
                </c:pt>
                <c:pt idx="67">
                  <c:v>38899</c:v>
                </c:pt>
                <c:pt idx="68">
                  <c:v>38930</c:v>
                </c:pt>
                <c:pt idx="69">
                  <c:v>38961</c:v>
                </c:pt>
                <c:pt idx="70">
                  <c:v>38991</c:v>
                </c:pt>
                <c:pt idx="71">
                  <c:v>39022</c:v>
                </c:pt>
                <c:pt idx="72">
                  <c:v>39052</c:v>
                </c:pt>
                <c:pt idx="73">
                  <c:v>39083</c:v>
                </c:pt>
                <c:pt idx="74">
                  <c:v>39114</c:v>
                </c:pt>
                <c:pt idx="75">
                  <c:v>39142</c:v>
                </c:pt>
                <c:pt idx="76">
                  <c:v>39173</c:v>
                </c:pt>
                <c:pt idx="77">
                  <c:v>39203</c:v>
                </c:pt>
                <c:pt idx="78">
                  <c:v>39234</c:v>
                </c:pt>
                <c:pt idx="79">
                  <c:v>39264</c:v>
                </c:pt>
                <c:pt idx="80">
                  <c:v>39295</c:v>
                </c:pt>
                <c:pt idx="81">
                  <c:v>39326</c:v>
                </c:pt>
                <c:pt idx="82">
                  <c:v>39356</c:v>
                </c:pt>
                <c:pt idx="83">
                  <c:v>39387</c:v>
                </c:pt>
                <c:pt idx="84">
                  <c:v>39417</c:v>
                </c:pt>
                <c:pt idx="85">
                  <c:v>39448</c:v>
                </c:pt>
                <c:pt idx="86">
                  <c:v>39479</c:v>
                </c:pt>
                <c:pt idx="87">
                  <c:v>39508</c:v>
                </c:pt>
                <c:pt idx="88">
                  <c:v>39539</c:v>
                </c:pt>
                <c:pt idx="89">
                  <c:v>39569</c:v>
                </c:pt>
                <c:pt idx="90">
                  <c:v>39600</c:v>
                </c:pt>
                <c:pt idx="91">
                  <c:v>39630</c:v>
                </c:pt>
                <c:pt idx="92">
                  <c:v>39661</c:v>
                </c:pt>
                <c:pt idx="93">
                  <c:v>39692</c:v>
                </c:pt>
                <c:pt idx="94">
                  <c:v>39722</c:v>
                </c:pt>
                <c:pt idx="95">
                  <c:v>39753</c:v>
                </c:pt>
                <c:pt idx="96">
                  <c:v>39783</c:v>
                </c:pt>
                <c:pt idx="97">
                  <c:v>39814</c:v>
                </c:pt>
                <c:pt idx="98">
                  <c:v>39845</c:v>
                </c:pt>
                <c:pt idx="99">
                  <c:v>39873</c:v>
                </c:pt>
                <c:pt idx="100">
                  <c:v>39904</c:v>
                </c:pt>
                <c:pt idx="101">
                  <c:v>39934</c:v>
                </c:pt>
                <c:pt idx="102">
                  <c:v>39965</c:v>
                </c:pt>
                <c:pt idx="103">
                  <c:v>39995</c:v>
                </c:pt>
                <c:pt idx="104">
                  <c:v>40026</c:v>
                </c:pt>
                <c:pt idx="105">
                  <c:v>40057</c:v>
                </c:pt>
                <c:pt idx="106">
                  <c:v>40087</c:v>
                </c:pt>
                <c:pt idx="107">
                  <c:v>40118</c:v>
                </c:pt>
                <c:pt idx="108">
                  <c:v>40148</c:v>
                </c:pt>
                <c:pt idx="109">
                  <c:v>40179</c:v>
                </c:pt>
                <c:pt idx="110">
                  <c:v>40210</c:v>
                </c:pt>
                <c:pt idx="111">
                  <c:v>40238</c:v>
                </c:pt>
                <c:pt idx="112">
                  <c:v>40269</c:v>
                </c:pt>
                <c:pt idx="113">
                  <c:v>40299</c:v>
                </c:pt>
                <c:pt idx="114">
                  <c:v>40330</c:v>
                </c:pt>
                <c:pt idx="115">
                  <c:v>40360</c:v>
                </c:pt>
                <c:pt idx="116">
                  <c:v>40391</c:v>
                </c:pt>
                <c:pt idx="117">
                  <c:v>40422</c:v>
                </c:pt>
                <c:pt idx="118">
                  <c:v>40452</c:v>
                </c:pt>
                <c:pt idx="119">
                  <c:v>40483</c:v>
                </c:pt>
                <c:pt idx="120">
                  <c:v>40513</c:v>
                </c:pt>
                <c:pt idx="121">
                  <c:v>40544</c:v>
                </c:pt>
                <c:pt idx="122">
                  <c:v>40575</c:v>
                </c:pt>
                <c:pt idx="123">
                  <c:v>40603</c:v>
                </c:pt>
                <c:pt idx="124">
                  <c:v>40634</c:v>
                </c:pt>
                <c:pt idx="125">
                  <c:v>40664</c:v>
                </c:pt>
                <c:pt idx="126">
                  <c:v>40695</c:v>
                </c:pt>
                <c:pt idx="127">
                  <c:v>40725</c:v>
                </c:pt>
                <c:pt idx="128">
                  <c:v>40756</c:v>
                </c:pt>
                <c:pt idx="129">
                  <c:v>40787</c:v>
                </c:pt>
                <c:pt idx="130">
                  <c:v>40817</c:v>
                </c:pt>
                <c:pt idx="131">
                  <c:v>40848</c:v>
                </c:pt>
                <c:pt idx="132">
                  <c:v>40878</c:v>
                </c:pt>
                <c:pt idx="133">
                  <c:v>40909</c:v>
                </c:pt>
                <c:pt idx="134">
                  <c:v>40940</c:v>
                </c:pt>
                <c:pt idx="135">
                  <c:v>40969</c:v>
                </c:pt>
                <c:pt idx="136">
                  <c:v>41000</c:v>
                </c:pt>
                <c:pt idx="137">
                  <c:v>41030</c:v>
                </c:pt>
                <c:pt idx="138">
                  <c:v>41061</c:v>
                </c:pt>
                <c:pt idx="139">
                  <c:v>41091</c:v>
                </c:pt>
                <c:pt idx="140">
                  <c:v>41122</c:v>
                </c:pt>
                <c:pt idx="141">
                  <c:v>41153</c:v>
                </c:pt>
                <c:pt idx="142">
                  <c:v>41183</c:v>
                </c:pt>
                <c:pt idx="143">
                  <c:v>41214</c:v>
                </c:pt>
                <c:pt idx="144">
                  <c:v>41244</c:v>
                </c:pt>
                <c:pt idx="145">
                  <c:v>41275</c:v>
                </c:pt>
                <c:pt idx="146">
                  <c:v>41306</c:v>
                </c:pt>
                <c:pt idx="147">
                  <c:v>41334</c:v>
                </c:pt>
                <c:pt idx="148">
                  <c:v>41365</c:v>
                </c:pt>
                <c:pt idx="149">
                  <c:v>41395</c:v>
                </c:pt>
                <c:pt idx="150">
                  <c:v>41426</c:v>
                </c:pt>
                <c:pt idx="151">
                  <c:v>41456</c:v>
                </c:pt>
                <c:pt idx="152">
                  <c:v>41487</c:v>
                </c:pt>
                <c:pt idx="153">
                  <c:v>41518</c:v>
                </c:pt>
                <c:pt idx="154">
                  <c:v>41548</c:v>
                </c:pt>
                <c:pt idx="155">
                  <c:v>41579</c:v>
                </c:pt>
                <c:pt idx="156">
                  <c:v>41609</c:v>
                </c:pt>
                <c:pt idx="157">
                  <c:v>41640</c:v>
                </c:pt>
                <c:pt idx="158">
                  <c:v>41671</c:v>
                </c:pt>
                <c:pt idx="159">
                  <c:v>41699</c:v>
                </c:pt>
                <c:pt idx="160">
                  <c:v>41730</c:v>
                </c:pt>
                <c:pt idx="161">
                  <c:v>41760</c:v>
                </c:pt>
                <c:pt idx="162">
                  <c:v>41791</c:v>
                </c:pt>
                <c:pt idx="163">
                  <c:v>41821</c:v>
                </c:pt>
                <c:pt idx="164">
                  <c:v>41852</c:v>
                </c:pt>
                <c:pt idx="165">
                  <c:v>41883</c:v>
                </c:pt>
                <c:pt idx="166">
                  <c:v>41913</c:v>
                </c:pt>
                <c:pt idx="167">
                  <c:v>41944</c:v>
                </c:pt>
                <c:pt idx="168">
                  <c:v>41974</c:v>
                </c:pt>
                <c:pt idx="169">
                  <c:v>42005</c:v>
                </c:pt>
                <c:pt idx="170">
                  <c:v>42036</c:v>
                </c:pt>
                <c:pt idx="171">
                  <c:v>42064</c:v>
                </c:pt>
                <c:pt idx="172">
                  <c:v>42095</c:v>
                </c:pt>
                <c:pt idx="173">
                  <c:v>42125</c:v>
                </c:pt>
                <c:pt idx="174">
                  <c:v>42156</c:v>
                </c:pt>
                <c:pt idx="175">
                  <c:v>42186</c:v>
                </c:pt>
                <c:pt idx="176">
                  <c:v>42217</c:v>
                </c:pt>
                <c:pt idx="177">
                  <c:v>42248</c:v>
                </c:pt>
                <c:pt idx="178">
                  <c:v>42278</c:v>
                </c:pt>
                <c:pt idx="179">
                  <c:v>42309</c:v>
                </c:pt>
                <c:pt idx="180">
                  <c:v>42339</c:v>
                </c:pt>
                <c:pt idx="181">
                  <c:v>42370</c:v>
                </c:pt>
                <c:pt idx="182">
                  <c:v>42401</c:v>
                </c:pt>
                <c:pt idx="183">
                  <c:v>42430</c:v>
                </c:pt>
                <c:pt idx="184">
                  <c:v>42461</c:v>
                </c:pt>
                <c:pt idx="185">
                  <c:v>42491</c:v>
                </c:pt>
                <c:pt idx="186">
                  <c:v>42522</c:v>
                </c:pt>
                <c:pt idx="187">
                  <c:v>42552</c:v>
                </c:pt>
                <c:pt idx="188">
                  <c:v>42583</c:v>
                </c:pt>
                <c:pt idx="189">
                  <c:v>42614</c:v>
                </c:pt>
                <c:pt idx="190">
                  <c:v>42644</c:v>
                </c:pt>
                <c:pt idx="191">
                  <c:v>42675</c:v>
                </c:pt>
                <c:pt idx="192">
                  <c:v>42705</c:v>
                </c:pt>
                <c:pt idx="193">
                  <c:v>42736</c:v>
                </c:pt>
                <c:pt idx="194">
                  <c:v>42767</c:v>
                </c:pt>
                <c:pt idx="195">
                  <c:v>42795</c:v>
                </c:pt>
                <c:pt idx="196">
                  <c:v>42826</c:v>
                </c:pt>
                <c:pt idx="197">
                  <c:v>42856</c:v>
                </c:pt>
                <c:pt idx="198">
                  <c:v>42887</c:v>
                </c:pt>
                <c:pt idx="199">
                  <c:v>42917</c:v>
                </c:pt>
                <c:pt idx="200">
                  <c:v>42948</c:v>
                </c:pt>
                <c:pt idx="201">
                  <c:v>42979</c:v>
                </c:pt>
                <c:pt idx="202">
                  <c:v>43009</c:v>
                </c:pt>
                <c:pt idx="203">
                  <c:v>43040</c:v>
                </c:pt>
                <c:pt idx="204">
                  <c:v>43070</c:v>
                </c:pt>
                <c:pt idx="205">
                  <c:v>43101</c:v>
                </c:pt>
                <c:pt idx="206">
                  <c:v>43132</c:v>
                </c:pt>
                <c:pt idx="207">
                  <c:v>43160</c:v>
                </c:pt>
                <c:pt idx="208">
                  <c:v>43191</c:v>
                </c:pt>
                <c:pt idx="209">
                  <c:v>43221</c:v>
                </c:pt>
                <c:pt idx="210">
                  <c:v>43252</c:v>
                </c:pt>
                <c:pt idx="211">
                  <c:v>43282</c:v>
                </c:pt>
                <c:pt idx="212">
                  <c:v>43313</c:v>
                </c:pt>
                <c:pt idx="213">
                  <c:v>43344</c:v>
                </c:pt>
                <c:pt idx="214">
                  <c:v>43374</c:v>
                </c:pt>
                <c:pt idx="215">
                  <c:v>43405</c:v>
                </c:pt>
                <c:pt idx="216">
                  <c:v>43435</c:v>
                </c:pt>
                <c:pt idx="217">
                  <c:v>43466</c:v>
                </c:pt>
                <c:pt idx="218">
                  <c:v>43497</c:v>
                </c:pt>
                <c:pt idx="219">
                  <c:v>43525</c:v>
                </c:pt>
                <c:pt idx="220">
                  <c:v>43556</c:v>
                </c:pt>
                <c:pt idx="221">
                  <c:v>43586</c:v>
                </c:pt>
                <c:pt idx="222">
                  <c:v>43617</c:v>
                </c:pt>
                <c:pt idx="223">
                  <c:v>43647</c:v>
                </c:pt>
                <c:pt idx="224">
                  <c:v>43678</c:v>
                </c:pt>
                <c:pt idx="225">
                  <c:v>43709</c:v>
                </c:pt>
                <c:pt idx="226">
                  <c:v>43739</c:v>
                </c:pt>
                <c:pt idx="227">
                  <c:v>43770</c:v>
                </c:pt>
                <c:pt idx="228">
                  <c:v>43800</c:v>
                </c:pt>
                <c:pt idx="229">
                  <c:v>43831</c:v>
                </c:pt>
                <c:pt idx="230">
                  <c:v>43862</c:v>
                </c:pt>
                <c:pt idx="231">
                  <c:v>43891</c:v>
                </c:pt>
                <c:pt idx="232">
                  <c:v>43922</c:v>
                </c:pt>
                <c:pt idx="233">
                  <c:v>43952</c:v>
                </c:pt>
                <c:pt idx="234">
                  <c:v>43983</c:v>
                </c:pt>
                <c:pt idx="235">
                  <c:v>44013</c:v>
                </c:pt>
                <c:pt idx="236">
                  <c:v>44044</c:v>
                </c:pt>
                <c:pt idx="237">
                  <c:v>44075</c:v>
                </c:pt>
                <c:pt idx="238">
                  <c:v>44105</c:v>
                </c:pt>
                <c:pt idx="239">
                  <c:v>44136</c:v>
                </c:pt>
                <c:pt idx="240">
                  <c:v>44166</c:v>
                </c:pt>
                <c:pt idx="241">
                  <c:v>44197</c:v>
                </c:pt>
                <c:pt idx="242">
                  <c:v>44228</c:v>
                </c:pt>
                <c:pt idx="243">
                  <c:v>44256</c:v>
                </c:pt>
                <c:pt idx="244">
                  <c:v>44287</c:v>
                </c:pt>
                <c:pt idx="245">
                  <c:v>44317</c:v>
                </c:pt>
                <c:pt idx="246">
                  <c:v>44348</c:v>
                </c:pt>
                <c:pt idx="247">
                  <c:v>44378</c:v>
                </c:pt>
                <c:pt idx="248">
                  <c:v>44409</c:v>
                </c:pt>
                <c:pt idx="249">
                  <c:v>44440</c:v>
                </c:pt>
                <c:pt idx="250">
                  <c:v>44470</c:v>
                </c:pt>
                <c:pt idx="251">
                  <c:v>44501</c:v>
                </c:pt>
                <c:pt idx="252">
                  <c:v>44531</c:v>
                </c:pt>
                <c:pt idx="253">
                  <c:v>44562</c:v>
                </c:pt>
                <c:pt idx="254">
                  <c:v>44593</c:v>
                </c:pt>
                <c:pt idx="255">
                  <c:v>44621</c:v>
                </c:pt>
                <c:pt idx="256">
                  <c:v>44652</c:v>
                </c:pt>
                <c:pt idx="257">
                  <c:v>44682</c:v>
                </c:pt>
                <c:pt idx="258">
                  <c:v>44713</c:v>
                </c:pt>
                <c:pt idx="259">
                  <c:v>44743</c:v>
                </c:pt>
                <c:pt idx="260">
                  <c:v>44774</c:v>
                </c:pt>
                <c:pt idx="261">
                  <c:v>44805</c:v>
                </c:pt>
                <c:pt idx="262">
                  <c:v>44835</c:v>
                </c:pt>
                <c:pt idx="263">
                  <c:v>44866</c:v>
                </c:pt>
                <c:pt idx="264">
                  <c:v>44896</c:v>
                </c:pt>
                <c:pt idx="265">
                  <c:v>44927</c:v>
                </c:pt>
                <c:pt idx="266">
                  <c:v>44958</c:v>
                </c:pt>
                <c:pt idx="267">
                  <c:v>44986</c:v>
                </c:pt>
                <c:pt idx="268">
                  <c:v>45017</c:v>
                </c:pt>
              </c:numCache>
            </c:numRef>
          </c:cat>
          <c:val>
            <c:numRef>
              <c:f>'F100-101'!$W$19:$W$287</c:f>
              <c:numCache>
                <c:formatCode>0.00%</c:formatCode>
                <c:ptCount val="269"/>
                <c:pt idx="0">
                  <c:v>0.23472906403940899</c:v>
                </c:pt>
                <c:pt idx="1">
                  <c:v>0.24221805099327401</c:v>
                </c:pt>
                <c:pt idx="2">
                  <c:v>0.22107989326636299</c:v>
                </c:pt>
                <c:pt idx="3">
                  <c:v>0.22333255867999099</c:v>
                </c:pt>
                <c:pt idx="4">
                  <c:v>0.223666106099985</c:v>
                </c:pt>
                <c:pt idx="5">
                  <c:v>0.23248138767365101</c:v>
                </c:pt>
                <c:pt idx="6">
                  <c:v>0.23581412920287101</c:v>
                </c:pt>
                <c:pt idx="7">
                  <c:v>0.23210196916501299</c:v>
                </c:pt>
                <c:pt idx="8">
                  <c:v>0.22719344809281899</c:v>
                </c:pt>
                <c:pt idx="9">
                  <c:v>0.22517703781829099</c:v>
                </c:pt>
                <c:pt idx="10">
                  <c:v>0.22119056533133599</c:v>
                </c:pt>
                <c:pt idx="11">
                  <c:v>0.21686567164179099</c:v>
                </c:pt>
                <c:pt idx="12">
                  <c:v>0.219345347554248</c:v>
                </c:pt>
                <c:pt idx="13">
                  <c:v>0.227680146799351</c:v>
                </c:pt>
                <c:pt idx="14">
                  <c:v>0.22471353798274199</c:v>
                </c:pt>
                <c:pt idx="15">
                  <c:v>0.21317390689118401</c:v>
                </c:pt>
                <c:pt idx="16">
                  <c:v>0.21299715909090899</c:v>
                </c:pt>
                <c:pt idx="17">
                  <c:v>0.22105410709279499</c:v>
                </c:pt>
                <c:pt idx="18">
                  <c:v>0.222152120574833</c:v>
                </c:pt>
                <c:pt idx="19">
                  <c:v>0.22212136024020701</c:v>
                </c:pt>
                <c:pt idx="20">
                  <c:v>0.218726016884113</c:v>
                </c:pt>
                <c:pt idx="21">
                  <c:v>0.21632567558131399</c:v>
                </c:pt>
                <c:pt idx="22">
                  <c:v>0.21662344943584</c:v>
                </c:pt>
                <c:pt idx="23">
                  <c:v>0.21496947835738101</c:v>
                </c:pt>
                <c:pt idx="24">
                  <c:v>0.212952118498105</c:v>
                </c:pt>
                <c:pt idx="25">
                  <c:v>0.21632355861521099</c:v>
                </c:pt>
                <c:pt idx="26">
                  <c:v>0.21284051838138099</c:v>
                </c:pt>
                <c:pt idx="27">
                  <c:v>0.203174394099052</c:v>
                </c:pt>
                <c:pt idx="28">
                  <c:v>0.20367081113084701</c:v>
                </c:pt>
                <c:pt idx="29">
                  <c:v>0.21176470588235299</c:v>
                </c:pt>
                <c:pt idx="30">
                  <c:v>0.21071428571428599</c:v>
                </c:pt>
                <c:pt idx="31">
                  <c:v>0.217301484828922</c:v>
                </c:pt>
                <c:pt idx="32">
                  <c:v>0.21487976274901699</c:v>
                </c:pt>
                <c:pt idx="33">
                  <c:v>0.208090614886731</c:v>
                </c:pt>
                <c:pt idx="34">
                  <c:v>0.20776774696369399</c:v>
                </c:pt>
                <c:pt idx="35">
                  <c:v>0.20822059013013799</c:v>
                </c:pt>
                <c:pt idx="36">
                  <c:v>0.20459916959437899</c:v>
                </c:pt>
                <c:pt idx="37">
                  <c:v>0.20856174930705301</c:v>
                </c:pt>
                <c:pt idx="38">
                  <c:v>0.20768092713598801</c:v>
                </c:pt>
                <c:pt idx="39">
                  <c:v>0.198319535400964</c:v>
                </c:pt>
                <c:pt idx="40">
                  <c:v>0.2008528521105</c:v>
                </c:pt>
                <c:pt idx="41">
                  <c:v>0.20892976792349399</c:v>
                </c:pt>
                <c:pt idx="42">
                  <c:v>0.210272677362289</c:v>
                </c:pt>
                <c:pt idx="43">
                  <c:v>0.21003267578361401</c:v>
                </c:pt>
                <c:pt idx="44">
                  <c:v>0.20764994250438801</c:v>
                </c:pt>
                <c:pt idx="45">
                  <c:v>0.20855451827445201</c:v>
                </c:pt>
                <c:pt idx="46">
                  <c:v>0.20860096653820301</c:v>
                </c:pt>
                <c:pt idx="47">
                  <c:v>0.206772859922179</c:v>
                </c:pt>
                <c:pt idx="48">
                  <c:v>0.203319251659626</c:v>
                </c:pt>
                <c:pt idx="49">
                  <c:v>0.207213496218732</c:v>
                </c:pt>
                <c:pt idx="50">
                  <c:v>0.20533737326651899</c:v>
                </c:pt>
                <c:pt idx="51">
                  <c:v>0.19722560798653399</c:v>
                </c:pt>
                <c:pt idx="52">
                  <c:v>0.19695738009522701</c:v>
                </c:pt>
                <c:pt idx="53">
                  <c:v>0.205858655616943</c:v>
                </c:pt>
                <c:pt idx="54">
                  <c:v>0.20707740187885401</c:v>
                </c:pt>
                <c:pt idx="55">
                  <c:v>0.211249070206557</c:v>
                </c:pt>
                <c:pt idx="56">
                  <c:v>0.20915295062224001</c:v>
                </c:pt>
                <c:pt idx="57">
                  <c:v>0.205824682814302</c:v>
                </c:pt>
                <c:pt idx="58">
                  <c:v>0.20578014595158101</c:v>
                </c:pt>
                <c:pt idx="59">
                  <c:v>0.204047700951726</c:v>
                </c:pt>
                <c:pt idx="60">
                  <c:v>0.200944147423501</c:v>
                </c:pt>
                <c:pt idx="61">
                  <c:v>0.200448234393791</c:v>
                </c:pt>
                <c:pt idx="62">
                  <c:v>0.198708476987906</c:v>
                </c:pt>
                <c:pt idx="63">
                  <c:v>0.194206244503078</c:v>
                </c:pt>
                <c:pt idx="64">
                  <c:v>0.19617645443058901</c:v>
                </c:pt>
                <c:pt idx="65">
                  <c:v>0.20663864169896801</c:v>
                </c:pt>
                <c:pt idx="66">
                  <c:v>0.20709670353740001</c:v>
                </c:pt>
                <c:pt idx="67">
                  <c:v>0.210277581617687</c:v>
                </c:pt>
                <c:pt idx="68">
                  <c:v>0.20709898352992301</c:v>
                </c:pt>
                <c:pt idx="69">
                  <c:v>0.20365007376646099</c:v>
                </c:pt>
                <c:pt idx="70">
                  <c:v>0.204494258557222</c:v>
                </c:pt>
                <c:pt idx="71">
                  <c:v>0.205276354518696</c:v>
                </c:pt>
                <c:pt idx="72">
                  <c:v>0.202595296025953</c:v>
                </c:pt>
                <c:pt idx="73">
                  <c:v>0.20084116516953099</c:v>
                </c:pt>
                <c:pt idx="74">
                  <c:v>0.19882493630738801</c:v>
                </c:pt>
                <c:pt idx="75">
                  <c:v>0.192265596497629</c:v>
                </c:pt>
                <c:pt idx="76">
                  <c:v>0.19210128692752601</c:v>
                </c:pt>
                <c:pt idx="77">
                  <c:v>0.202321123257862</c:v>
                </c:pt>
                <c:pt idx="78">
                  <c:v>0.20332122470160899</c:v>
                </c:pt>
                <c:pt idx="79">
                  <c:v>0.206583427922815</c:v>
                </c:pt>
                <c:pt idx="80">
                  <c:v>0.20357271929371701</c:v>
                </c:pt>
                <c:pt idx="81">
                  <c:v>0.20259875259875301</c:v>
                </c:pt>
                <c:pt idx="82">
                  <c:v>0.20014597779052201</c:v>
                </c:pt>
                <c:pt idx="83">
                  <c:v>0.20018612346189599</c:v>
                </c:pt>
                <c:pt idx="84">
                  <c:v>0.199804416079057</c:v>
                </c:pt>
                <c:pt idx="85">
                  <c:v>0.194282610842303</c:v>
                </c:pt>
                <c:pt idx="86">
                  <c:v>0.191939148473772</c:v>
                </c:pt>
                <c:pt idx="87">
                  <c:v>0.19032576505429399</c:v>
                </c:pt>
                <c:pt idx="88">
                  <c:v>0.188191699604743</c:v>
                </c:pt>
                <c:pt idx="89">
                  <c:v>0.20009823182711201</c:v>
                </c:pt>
                <c:pt idx="90">
                  <c:v>0.20058025177026001</c:v>
                </c:pt>
                <c:pt idx="91">
                  <c:v>0.19381083829725401</c:v>
                </c:pt>
                <c:pt idx="92">
                  <c:v>0.19148833155805201</c:v>
                </c:pt>
                <c:pt idx="93">
                  <c:v>0.194882082395538</c:v>
                </c:pt>
                <c:pt idx="94">
                  <c:v>0.19326084827113299</c:v>
                </c:pt>
                <c:pt idx="95">
                  <c:v>0.19351382937280801</c:v>
                </c:pt>
                <c:pt idx="96">
                  <c:v>0.19110251450676999</c:v>
                </c:pt>
                <c:pt idx="97">
                  <c:v>0.18919421583670401</c:v>
                </c:pt>
                <c:pt idx="98">
                  <c:v>0.18624269954575001</c:v>
                </c:pt>
                <c:pt idx="99">
                  <c:v>0.17908980241595701</c:v>
                </c:pt>
                <c:pt idx="100">
                  <c:v>0.17812383090160899</c:v>
                </c:pt>
                <c:pt idx="101">
                  <c:v>0.186117679788566</c:v>
                </c:pt>
                <c:pt idx="102">
                  <c:v>0.18348794063079801</c:v>
                </c:pt>
                <c:pt idx="103">
                  <c:v>0.18332257767124499</c:v>
                </c:pt>
                <c:pt idx="104">
                  <c:v>0.182166782166782</c:v>
                </c:pt>
                <c:pt idx="105">
                  <c:v>0.18041860465116299</c:v>
                </c:pt>
                <c:pt idx="106">
                  <c:v>0.17308320500256699</c:v>
                </c:pt>
                <c:pt idx="107">
                  <c:v>0.17427347242921001</c:v>
                </c:pt>
                <c:pt idx="108">
                  <c:v>0.173743380098486</c:v>
                </c:pt>
                <c:pt idx="109">
                  <c:v>0.174709263467451</c:v>
                </c:pt>
                <c:pt idx="110">
                  <c:v>0.17263073353560601</c:v>
                </c:pt>
                <c:pt idx="111">
                  <c:v>0.168358828572718</c:v>
                </c:pt>
                <c:pt idx="112">
                  <c:v>0.16787793978242199</c:v>
                </c:pt>
                <c:pt idx="113">
                  <c:v>0.175835934016942</c:v>
                </c:pt>
                <c:pt idx="114">
                  <c:v>0.174441465594281</c:v>
                </c:pt>
                <c:pt idx="115">
                  <c:v>0.17398209007896201</c:v>
                </c:pt>
                <c:pt idx="116">
                  <c:v>0.166835187057634</c:v>
                </c:pt>
                <c:pt idx="117">
                  <c:v>0.164474853385463</c:v>
                </c:pt>
                <c:pt idx="118">
                  <c:v>0.163396075290348</c:v>
                </c:pt>
                <c:pt idx="119">
                  <c:v>0.166028835884656</c:v>
                </c:pt>
                <c:pt idx="120">
                  <c:v>0.165255927321072</c:v>
                </c:pt>
                <c:pt idx="121">
                  <c:v>0.159594680177327</c:v>
                </c:pt>
                <c:pt idx="122">
                  <c:v>0.16266213055496501</c:v>
                </c:pt>
                <c:pt idx="123">
                  <c:v>0.15362368152432801</c:v>
                </c:pt>
                <c:pt idx="124">
                  <c:v>0.155242021163571</c:v>
                </c:pt>
                <c:pt idx="125">
                  <c:v>0.166094220413009</c:v>
                </c:pt>
                <c:pt idx="126">
                  <c:v>0.16565304299749101</c:v>
                </c:pt>
                <c:pt idx="127">
                  <c:v>0.16716493326034801</c:v>
                </c:pt>
                <c:pt idx="128">
                  <c:v>0.163469241472362</c:v>
                </c:pt>
                <c:pt idx="129">
                  <c:v>0.15509357269878901</c:v>
                </c:pt>
                <c:pt idx="130">
                  <c:v>0.15296813340688301</c:v>
                </c:pt>
                <c:pt idx="131">
                  <c:v>0.15542026044309101</c:v>
                </c:pt>
                <c:pt idx="132">
                  <c:v>0.15470870921507501</c:v>
                </c:pt>
                <c:pt idx="133">
                  <c:v>0.157208962493911</c:v>
                </c:pt>
                <c:pt idx="134">
                  <c:v>0.153983522058525</c:v>
                </c:pt>
                <c:pt idx="135">
                  <c:v>0.14843208416588499</c:v>
                </c:pt>
                <c:pt idx="136">
                  <c:v>0.14920751334392701</c:v>
                </c:pt>
                <c:pt idx="137">
                  <c:v>0.162081995855512</c:v>
                </c:pt>
                <c:pt idx="138">
                  <c:v>0.16338855790418699</c:v>
                </c:pt>
                <c:pt idx="139">
                  <c:v>0.163738920225625</c:v>
                </c:pt>
                <c:pt idx="140">
                  <c:v>0.15877807292924401</c:v>
                </c:pt>
                <c:pt idx="141">
                  <c:v>0.157369300354509</c:v>
                </c:pt>
                <c:pt idx="142">
                  <c:v>0.15252788406741</c:v>
                </c:pt>
                <c:pt idx="143">
                  <c:v>0.15562428780726001</c:v>
                </c:pt>
                <c:pt idx="144">
                  <c:v>0.15788404501686101</c:v>
                </c:pt>
                <c:pt idx="145">
                  <c:v>0.157699949355254</c:v>
                </c:pt>
                <c:pt idx="146">
                  <c:v>0.153454177687879</c:v>
                </c:pt>
                <c:pt idx="147">
                  <c:v>0.14773570898292501</c:v>
                </c:pt>
                <c:pt idx="148">
                  <c:v>0.14555603263203101</c:v>
                </c:pt>
                <c:pt idx="149">
                  <c:v>0.156913960469377</c:v>
                </c:pt>
                <c:pt idx="150">
                  <c:v>0.15802633121068899</c:v>
                </c:pt>
                <c:pt idx="151">
                  <c:v>0.15624274324638099</c:v>
                </c:pt>
                <c:pt idx="152">
                  <c:v>0.153384912959381</c:v>
                </c:pt>
                <c:pt idx="153">
                  <c:v>0.14961182850232099</c:v>
                </c:pt>
                <c:pt idx="154">
                  <c:v>0.14710944222795899</c:v>
                </c:pt>
                <c:pt idx="155">
                  <c:v>0.15028517852957299</c:v>
                </c:pt>
                <c:pt idx="156">
                  <c:v>0.14979583900447199</c:v>
                </c:pt>
                <c:pt idx="157">
                  <c:v>0.14911136778568501</c:v>
                </c:pt>
                <c:pt idx="158">
                  <c:v>0.14696687755861501</c:v>
                </c:pt>
                <c:pt idx="159">
                  <c:v>0.143520077841398</c:v>
                </c:pt>
                <c:pt idx="160">
                  <c:v>0.14310241863242801</c:v>
                </c:pt>
                <c:pt idx="161">
                  <c:v>0.15359391884338799</c:v>
                </c:pt>
                <c:pt idx="162">
                  <c:v>0.15385189608838501</c:v>
                </c:pt>
                <c:pt idx="163">
                  <c:v>0.15303225806451601</c:v>
                </c:pt>
                <c:pt idx="164">
                  <c:v>0.151379705219608</c:v>
                </c:pt>
                <c:pt idx="165">
                  <c:v>0.14591171540324099</c:v>
                </c:pt>
                <c:pt idx="166">
                  <c:v>0.14415020945541601</c:v>
                </c:pt>
                <c:pt idx="167">
                  <c:v>0.14776363771675199</c:v>
                </c:pt>
                <c:pt idx="168">
                  <c:v>0.14811376800831699</c:v>
                </c:pt>
                <c:pt idx="169">
                  <c:v>0.141511111111111</c:v>
                </c:pt>
                <c:pt idx="170">
                  <c:v>0.13978724161240999</c:v>
                </c:pt>
                <c:pt idx="171">
                  <c:v>0.138818217651485</c:v>
                </c:pt>
                <c:pt idx="172">
                  <c:v>0.137755832259911</c:v>
                </c:pt>
                <c:pt idx="173">
                  <c:v>0.148915714133105</c:v>
                </c:pt>
                <c:pt idx="174">
                  <c:v>0.14864188706218701</c:v>
                </c:pt>
                <c:pt idx="175">
                  <c:v>0.14645486245641201</c:v>
                </c:pt>
                <c:pt idx="176">
                  <c:v>0.142419655742898</c:v>
                </c:pt>
                <c:pt idx="177">
                  <c:v>0.141775587458039</c:v>
                </c:pt>
                <c:pt idx="178">
                  <c:v>0.14033077969499599</c:v>
                </c:pt>
                <c:pt idx="179">
                  <c:v>0.14145264132796601</c:v>
                </c:pt>
                <c:pt idx="180">
                  <c:v>0.144433371298406</c:v>
                </c:pt>
                <c:pt idx="181">
                  <c:v>0.14133561643835599</c:v>
                </c:pt>
                <c:pt idx="182">
                  <c:v>0.13831244435312701</c:v>
                </c:pt>
                <c:pt idx="183">
                  <c:v>0.13501238645747299</c:v>
                </c:pt>
                <c:pt idx="184">
                  <c:v>0.13428719186347199</c:v>
                </c:pt>
                <c:pt idx="185">
                  <c:v>0.14057388222464601</c:v>
                </c:pt>
                <c:pt idx="186">
                  <c:v>0.14071467614102201</c:v>
                </c:pt>
                <c:pt idx="187">
                  <c:v>0.14270706249152801</c:v>
                </c:pt>
                <c:pt idx="188">
                  <c:v>0.13859976267163901</c:v>
                </c:pt>
                <c:pt idx="189">
                  <c:v>0.13718287617151301</c:v>
                </c:pt>
                <c:pt idx="190">
                  <c:v>0.136733287388008</c:v>
                </c:pt>
                <c:pt idx="191">
                  <c:v>0.137071651090343</c:v>
                </c:pt>
                <c:pt idx="192">
                  <c:v>0.13957934990439799</c:v>
                </c:pt>
                <c:pt idx="193">
                  <c:v>0.13691843296804301</c:v>
                </c:pt>
                <c:pt idx="194">
                  <c:v>0.136181925421063</c:v>
                </c:pt>
                <c:pt idx="195">
                  <c:v>0.13533265299404201</c:v>
                </c:pt>
                <c:pt idx="196">
                  <c:v>0.136366627187788</c:v>
                </c:pt>
                <c:pt idx="197">
                  <c:v>0.141364314921789</c:v>
                </c:pt>
                <c:pt idx="198">
                  <c:v>0.14337443726756699</c:v>
                </c:pt>
                <c:pt idx="199">
                  <c:v>0.14647413067409201</c:v>
                </c:pt>
                <c:pt idx="200">
                  <c:v>0.14487861871997901</c:v>
                </c:pt>
                <c:pt idx="201">
                  <c:v>0.14036408879575701</c:v>
                </c:pt>
                <c:pt idx="202">
                  <c:v>0.13857714773249299</c:v>
                </c:pt>
                <c:pt idx="203">
                  <c:v>0.14009867023883399</c:v>
                </c:pt>
                <c:pt idx="204">
                  <c:v>0.141668285732789</c:v>
                </c:pt>
                <c:pt idx="205">
                  <c:v>0.139415716294329</c:v>
                </c:pt>
                <c:pt idx="206">
                  <c:v>0.14126776364996299</c:v>
                </c:pt>
                <c:pt idx="207">
                  <c:v>0.13714943100553501</c:v>
                </c:pt>
                <c:pt idx="208">
                  <c:v>0.13621252136088199</c:v>
                </c:pt>
                <c:pt idx="209">
                  <c:v>0.14591109602986099</c:v>
                </c:pt>
                <c:pt idx="210">
                  <c:v>0.148826276559552</c:v>
                </c:pt>
                <c:pt idx="211">
                  <c:v>0.15107803503613901</c:v>
                </c:pt>
                <c:pt idx="212">
                  <c:v>0.148944007858546</c:v>
                </c:pt>
                <c:pt idx="213">
                  <c:v>0.147167468570542</c:v>
                </c:pt>
                <c:pt idx="214">
                  <c:v>0.146298947892673</c:v>
                </c:pt>
                <c:pt idx="215">
                  <c:v>0.147625239952938</c:v>
                </c:pt>
                <c:pt idx="216">
                  <c:v>0.15069296539803101</c:v>
                </c:pt>
                <c:pt idx="217">
                  <c:v>0.14492838522597401</c:v>
                </c:pt>
                <c:pt idx="218">
                  <c:v>0.145384480644596</c:v>
                </c:pt>
                <c:pt idx="219">
                  <c:v>0.141264699874522</c:v>
                </c:pt>
                <c:pt idx="220">
                  <c:v>0.14077005907860701</c:v>
                </c:pt>
                <c:pt idx="221">
                  <c:v>0.14940365910143599</c:v>
                </c:pt>
                <c:pt idx="222">
                  <c:v>0.15042963307013499</c:v>
                </c:pt>
                <c:pt idx="223">
                  <c:v>0.15613115131958</c:v>
                </c:pt>
                <c:pt idx="224">
                  <c:v>0.15619944534319399</c:v>
                </c:pt>
                <c:pt idx="225">
                  <c:v>0.15090372879376299</c:v>
                </c:pt>
                <c:pt idx="226">
                  <c:v>0.14922883315285801</c:v>
                </c:pt>
                <c:pt idx="227">
                  <c:v>0.14924288662190799</c:v>
                </c:pt>
                <c:pt idx="228">
                  <c:v>0.15135744643941401</c:v>
                </c:pt>
                <c:pt idx="229">
                  <c:v>0.145529573590096</c:v>
                </c:pt>
                <c:pt idx="230">
                  <c:v>0.14432453160951</c:v>
                </c:pt>
                <c:pt idx="231">
                  <c:v>0.14285324976154801</c:v>
                </c:pt>
                <c:pt idx="232">
                  <c:v>0.14783783783783799</c:v>
                </c:pt>
                <c:pt idx="233">
                  <c:v>0.15039083413641699</c:v>
                </c:pt>
                <c:pt idx="234">
                  <c:v>0.14474036044708299</c:v>
                </c:pt>
                <c:pt idx="235">
                  <c:v>0.145123131519518</c:v>
                </c:pt>
                <c:pt idx="236">
                  <c:v>0.142376530749563</c:v>
                </c:pt>
                <c:pt idx="237">
                  <c:v>0.14278769546547099</c:v>
                </c:pt>
                <c:pt idx="238">
                  <c:v>0.140686261255171</c:v>
                </c:pt>
                <c:pt idx="239">
                  <c:v>0.14249705030569601</c:v>
                </c:pt>
                <c:pt idx="240">
                  <c:v>0.142095725402409</c:v>
                </c:pt>
                <c:pt idx="241">
                  <c:v>0.13677050672600399</c:v>
                </c:pt>
                <c:pt idx="242">
                  <c:v>0.13622720508487399</c:v>
                </c:pt>
                <c:pt idx="243">
                  <c:v>0.133566238829397</c:v>
                </c:pt>
                <c:pt idx="244">
                  <c:v>0.13427660220714799</c:v>
                </c:pt>
                <c:pt idx="245">
                  <c:v>0.14342769586295201</c:v>
                </c:pt>
                <c:pt idx="246">
                  <c:v>0.145897959698368</c:v>
                </c:pt>
                <c:pt idx="247">
                  <c:v>0.151372923046032</c:v>
                </c:pt>
                <c:pt idx="248">
                  <c:v>0.15086412920429701</c:v>
                </c:pt>
                <c:pt idx="249">
                  <c:v>0.14603766924686701</c:v>
                </c:pt>
                <c:pt idx="250">
                  <c:v>0.145035282258065</c:v>
                </c:pt>
                <c:pt idx="251">
                  <c:v>0.14925373134328401</c:v>
                </c:pt>
                <c:pt idx="252">
                  <c:v>0.149429005050631</c:v>
                </c:pt>
                <c:pt idx="253">
                  <c:v>0.14205550898761299</c:v>
                </c:pt>
                <c:pt idx="254">
                  <c:v>0.143782083892152</c:v>
                </c:pt>
                <c:pt idx="255">
                  <c:v>0.139216091478956</c:v>
                </c:pt>
                <c:pt idx="256">
                  <c:v>0.13995557692748101</c:v>
                </c:pt>
                <c:pt idx="257">
                  <c:v>0.14789691002314101</c:v>
                </c:pt>
                <c:pt idx="258">
                  <c:v>0.14809600581302901</c:v>
                </c:pt>
                <c:pt idx="259">
                  <c:v>0.154470262108134</c:v>
                </c:pt>
                <c:pt idx="260">
                  <c:v>0.15410494942196501</c:v>
                </c:pt>
                <c:pt idx="261">
                  <c:v>0.14956770372387501</c:v>
                </c:pt>
                <c:pt idx="262">
                  <c:v>0.14733186553782601</c:v>
                </c:pt>
                <c:pt idx="263">
                  <c:v>0.149014833851842</c:v>
                </c:pt>
                <c:pt idx="264">
                  <c:v>0.14930656688996999</c:v>
                </c:pt>
                <c:pt idx="265">
                  <c:v>0.139687447768678</c:v>
                </c:pt>
                <c:pt idx="266">
                  <c:v>0.14222545152584601</c:v>
                </c:pt>
                <c:pt idx="267">
                  <c:v>0.13657722270310399</c:v>
                </c:pt>
                <c:pt idx="268">
                  <c:v>0.13628711041760799</c:v>
                </c:pt>
              </c:numCache>
            </c:numRef>
          </c:val>
          <c:smooth val="0"/>
          <c:extLst>
            <c:ext xmlns:c16="http://schemas.microsoft.com/office/drawing/2014/chart" uri="{C3380CC4-5D6E-409C-BE32-E72D297353CC}">
              <c16:uniqueId val="{00000005-1683-4CA1-B634-9F31010061CB}"/>
            </c:ext>
          </c:extLst>
        </c:ser>
        <c:dLbls>
          <c:showLegendKey val="0"/>
          <c:showVal val="0"/>
          <c:showCatName val="0"/>
          <c:showSerName val="0"/>
          <c:showPercent val="0"/>
          <c:showBubbleSize val="0"/>
        </c:dLbls>
        <c:smooth val="0"/>
        <c:axId val="2098048287"/>
        <c:axId val="1599109839"/>
      </c:lineChart>
      <c:valAx>
        <c:axId val="1599109839"/>
        <c:scaling>
          <c:orientation val="minMax"/>
          <c:max val="0.30000000000000004"/>
          <c:min val="5.000000000000001E-2"/>
        </c:scaling>
        <c:delete val="0"/>
        <c:axPos val="r"/>
        <c:majorGridlines>
          <c:spPr>
            <a:ln w="9525" cap="flat" cmpd="sng" algn="ctr">
              <a:solidFill>
                <a:schemeClr val="tx1">
                  <a:lumMod val="15000"/>
                  <a:lumOff val="85000"/>
                </a:schemeClr>
              </a:solidFill>
              <a:round/>
            </a:ln>
            <a:effectLst/>
          </c:spPr>
        </c:majorGridlines>
        <c:numFmt formatCode="0.00%" sourceLinked="0"/>
        <c:majorTickMark val="out"/>
        <c:minorTickMark val="none"/>
        <c:tickLblPos val="low"/>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098048287"/>
        <c:crosses val="max"/>
        <c:crossBetween val="between"/>
      </c:valAx>
      <c:dateAx>
        <c:axId val="2098048287"/>
        <c:scaling>
          <c:orientation val="minMax"/>
          <c:max val="45017"/>
          <c:min val="36951"/>
        </c:scaling>
        <c:delete val="0"/>
        <c:axPos val="b"/>
        <c:numFmt formatCode="mmm\ yyyy" sourceLinked="0"/>
        <c:majorTickMark val="cross"/>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599109839"/>
        <c:crosses val="autoZero"/>
        <c:auto val="1"/>
        <c:lblOffset val="100"/>
        <c:baseTimeUnit val="months"/>
        <c:majorUnit val="6"/>
        <c:majorTimeUnit val="months"/>
      </c:date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6083405904896803E-2"/>
          <c:y val="4.845253628390897E-2"/>
          <c:w val="0.90858151822601019"/>
          <c:h val="0.63864566897715547"/>
        </c:manualLayout>
      </c:layout>
      <c:lineChart>
        <c:grouping val="standard"/>
        <c:varyColors val="0"/>
        <c:ser>
          <c:idx val="0"/>
          <c:order val="0"/>
          <c:tx>
            <c:v>Jalisco hombres</c:v>
          </c:tx>
          <c:spPr>
            <a:ln w="19050" cap="rnd">
              <a:solidFill>
                <a:srgbClr val="95682B"/>
              </a:solidFill>
              <a:round/>
            </a:ln>
            <a:effectLst/>
          </c:spPr>
          <c:marker>
            <c:symbol val="none"/>
          </c:marker>
          <c:dLbls>
            <c:dLbl>
              <c:idx val="280"/>
              <c:layout>
                <c:manualLayout>
                  <c:x val="-8.2003885859239737E-3"/>
                  <c:y val="0.38340292359288425"/>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704A-4889-AA41-2DDCDC6AAC4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'F100-101'!$A$7:$A$287</c:f>
              <c:numCache>
                <c:formatCode>mm/dd/yyyy</c:formatCode>
                <c:ptCount val="281"/>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numCache>
            </c:numRef>
          </c:cat>
          <c:val>
            <c:numRef>
              <c:f>'F100-101'!$J$7:$J$287</c:f>
              <c:numCache>
                <c:formatCode>#,###.00</c:formatCode>
                <c:ptCount val="281"/>
                <c:pt idx="0">
                  <c:v>332.20252789924399</c:v>
                </c:pt>
                <c:pt idx="1">
                  <c:v>353.91307925565502</c:v>
                </c:pt>
                <c:pt idx="2">
                  <c:v>353.20838005965101</c:v>
                </c:pt>
                <c:pt idx="3">
                  <c:v>354.16168874692102</c:v>
                </c:pt>
                <c:pt idx="4">
                  <c:v>358.43057266328401</c:v>
                </c:pt>
                <c:pt idx="5">
                  <c:v>362.982163678201</c:v>
                </c:pt>
                <c:pt idx="6">
                  <c:v>367.223535549644</c:v>
                </c:pt>
                <c:pt idx="7">
                  <c:v>364.69158073435199</c:v>
                </c:pt>
                <c:pt idx="8">
                  <c:v>363.05575360940702</c:v>
                </c:pt>
                <c:pt idx="9">
                  <c:v>362.63221954648702</c:v>
                </c:pt>
                <c:pt idx="10">
                  <c:v>365.75968303004998</c:v>
                </c:pt>
                <c:pt idx="11">
                  <c:v>362.17540621807098</c:v>
                </c:pt>
                <c:pt idx="12">
                  <c:v>365.41773446196601</c:v>
                </c:pt>
                <c:pt idx="13">
                  <c:v>386.39328545540002</c:v>
                </c:pt>
                <c:pt idx="14">
                  <c:v>379.85333204572902</c:v>
                </c:pt>
                <c:pt idx="15">
                  <c:v>380.66755087625899</c:v>
                </c:pt>
                <c:pt idx="16">
                  <c:v>385.16239864780403</c:v>
                </c:pt>
                <c:pt idx="17">
                  <c:v>384.56753604411301</c:v>
                </c:pt>
                <c:pt idx="18">
                  <c:v>391.85739762265302</c:v>
                </c:pt>
                <c:pt idx="19">
                  <c:v>388.23399306268698</c:v>
                </c:pt>
                <c:pt idx="20">
                  <c:v>387.71110085723501</c:v>
                </c:pt>
                <c:pt idx="21">
                  <c:v>385.00896724564097</c:v>
                </c:pt>
                <c:pt idx="22">
                  <c:v>383.686041160765</c:v>
                </c:pt>
                <c:pt idx="23">
                  <c:v>383.82628104559399</c:v>
                </c:pt>
                <c:pt idx="24">
                  <c:v>384.74618126398201</c:v>
                </c:pt>
                <c:pt idx="25">
                  <c:v>401.75481135217399</c:v>
                </c:pt>
                <c:pt idx="26">
                  <c:v>400.42346870918601</c:v>
                </c:pt>
                <c:pt idx="27">
                  <c:v>393.84141986177298</c:v>
                </c:pt>
                <c:pt idx="28">
                  <c:v>391.12744209510498</c:v>
                </c:pt>
                <c:pt idx="29">
                  <c:v>398.783943612249</c:v>
                </c:pt>
                <c:pt idx="30">
                  <c:v>397.19618412635901</c:v>
                </c:pt>
                <c:pt idx="31">
                  <c:v>400.04033039897598</c:v>
                </c:pt>
                <c:pt idx="32">
                  <c:v>398.27870353763097</c:v>
                </c:pt>
                <c:pt idx="33">
                  <c:v>394.011995070571</c:v>
                </c:pt>
                <c:pt idx="34">
                  <c:v>390.45456079974502</c:v>
                </c:pt>
                <c:pt idx="35">
                  <c:v>390.97372199472699</c:v>
                </c:pt>
                <c:pt idx="36">
                  <c:v>391.061006964623</c:v>
                </c:pt>
                <c:pt idx="37">
                  <c:v>405.09854167346703</c:v>
                </c:pt>
                <c:pt idx="38">
                  <c:v>403.71331731002101</c:v>
                </c:pt>
                <c:pt idx="39">
                  <c:v>399.96890994245899</c:v>
                </c:pt>
                <c:pt idx="40">
                  <c:v>400.09386612469098</c:v>
                </c:pt>
                <c:pt idx="41">
                  <c:v>411.33809468015198</c:v>
                </c:pt>
                <c:pt idx="42">
                  <c:v>417.94287435993698</c:v>
                </c:pt>
                <c:pt idx="43">
                  <c:v>421.92128660199398</c:v>
                </c:pt>
                <c:pt idx="44">
                  <c:v>420.58834767778802</c:v>
                </c:pt>
                <c:pt idx="45">
                  <c:v>413.67454541160402</c:v>
                </c:pt>
                <c:pt idx="46">
                  <c:v>410.94389447365802</c:v>
                </c:pt>
                <c:pt idx="47">
                  <c:v>411.56134179169499</c:v>
                </c:pt>
                <c:pt idx="48">
                  <c:v>410.44805668725598</c:v>
                </c:pt>
                <c:pt idx="49">
                  <c:v>425.265897767799</c:v>
                </c:pt>
                <c:pt idx="50">
                  <c:v>422.211003315234</c:v>
                </c:pt>
                <c:pt idx="51">
                  <c:v>419.55390722023702</c:v>
                </c:pt>
                <c:pt idx="52">
                  <c:v>420.24214288326198</c:v>
                </c:pt>
                <c:pt idx="53">
                  <c:v>429.51537129256599</c:v>
                </c:pt>
                <c:pt idx="54">
                  <c:v>430.12692205820798</c:v>
                </c:pt>
                <c:pt idx="55">
                  <c:v>432.50252565653301</c:v>
                </c:pt>
                <c:pt idx="56">
                  <c:v>429.71351136283698</c:v>
                </c:pt>
                <c:pt idx="57">
                  <c:v>423.70290998461797</c:v>
                </c:pt>
                <c:pt idx="58">
                  <c:v>419.94319137136802</c:v>
                </c:pt>
                <c:pt idx="59">
                  <c:v>418.487002264355</c:v>
                </c:pt>
                <c:pt idx="60">
                  <c:v>418.39489713203</c:v>
                </c:pt>
                <c:pt idx="61">
                  <c:v>433.19559016606399</c:v>
                </c:pt>
                <c:pt idx="62">
                  <c:v>430.52838839039902</c:v>
                </c:pt>
                <c:pt idx="63">
                  <c:v>430.890072358353</c:v>
                </c:pt>
                <c:pt idx="64">
                  <c:v>430.12271903224803</c:v>
                </c:pt>
                <c:pt idx="65">
                  <c:v>434.60993151172698</c:v>
                </c:pt>
                <c:pt idx="66">
                  <c:v>436.09771043201999</c:v>
                </c:pt>
                <c:pt idx="67">
                  <c:v>440.01058952959602</c:v>
                </c:pt>
                <c:pt idx="68">
                  <c:v>439.76827668597701</c:v>
                </c:pt>
                <c:pt idx="69">
                  <c:v>434.31183112964197</c:v>
                </c:pt>
                <c:pt idx="70">
                  <c:v>431.49962891227801</c:v>
                </c:pt>
                <c:pt idx="71">
                  <c:v>430.345405436541</c:v>
                </c:pt>
                <c:pt idx="72">
                  <c:v>428.16561586697401</c:v>
                </c:pt>
                <c:pt idx="73">
                  <c:v>440.305345595733</c:v>
                </c:pt>
                <c:pt idx="74">
                  <c:v>438.99819589906502</c:v>
                </c:pt>
                <c:pt idx="75">
                  <c:v>436.96955497158098</c:v>
                </c:pt>
                <c:pt idx="76">
                  <c:v>439.74653816376798</c:v>
                </c:pt>
                <c:pt idx="77">
                  <c:v>447.560084101055</c:v>
                </c:pt>
                <c:pt idx="78">
                  <c:v>446.22140879763401</c:v>
                </c:pt>
                <c:pt idx="79">
                  <c:v>449.53958203885298</c:v>
                </c:pt>
                <c:pt idx="80">
                  <c:v>446.20709431244899</c:v>
                </c:pt>
                <c:pt idx="81">
                  <c:v>437.52686061063798</c:v>
                </c:pt>
                <c:pt idx="82">
                  <c:v>434.13185035475698</c:v>
                </c:pt>
                <c:pt idx="83">
                  <c:v>434.975533103705</c:v>
                </c:pt>
                <c:pt idx="84">
                  <c:v>433.415687134243</c:v>
                </c:pt>
                <c:pt idx="85">
                  <c:v>444.97912948600901</c:v>
                </c:pt>
                <c:pt idx="86">
                  <c:v>443.77944650820501</c:v>
                </c:pt>
                <c:pt idx="87">
                  <c:v>439.78067476174198</c:v>
                </c:pt>
                <c:pt idx="88">
                  <c:v>441.46314517634897</c:v>
                </c:pt>
                <c:pt idx="89">
                  <c:v>450.23069678019601</c:v>
                </c:pt>
                <c:pt idx="90">
                  <c:v>450.30134961881498</c:v>
                </c:pt>
                <c:pt idx="91">
                  <c:v>454.031932930989</c:v>
                </c:pt>
                <c:pt idx="92">
                  <c:v>451.48312529115998</c:v>
                </c:pt>
                <c:pt idx="93">
                  <c:v>442.95637034967802</c:v>
                </c:pt>
                <c:pt idx="94">
                  <c:v>439.34123675013001</c:v>
                </c:pt>
                <c:pt idx="95">
                  <c:v>440.12738579770598</c:v>
                </c:pt>
                <c:pt idx="96">
                  <c:v>439.18345902088402</c:v>
                </c:pt>
                <c:pt idx="97">
                  <c:v>450.94603444058799</c:v>
                </c:pt>
                <c:pt idx="98">
                  <c:v>449.37445178414799</c:v>
                </c:pt>
                <c:pt idx="99">
                  <c:v>449.349016004872</c:v>
                </c:pt>
                <c:pt idx="100">
                  <c:v>446.97086619898403</c:v>
                </c:pt>
                <c:pt idx="101">
                  <c:v>454.775613849031</c:v>
                </c:pt>
                <c:pt idx="102">
                  <c:v>452.80469282235703</c:v>
                </c:pt>
                <c:pt idx="103">
                  <c:v>453.872485512845</c:v>
                </c:pt>
                <c:pt idx="104">
                  <c:v>450.25295835778701</c:v>
                </c:pt>
                <c:pt idx="105">
                  <c:v>444.299556880571</c:v>
                </c:pt>
                <c:pt idx="106">
                  <c:v>440.820805883346</c:v>
                </c:pt>
                <c:pt idx="107">
                  <c:v>439.96992189480397</c:v>
                </c:pt>
                <c:pt idx="108">
                  <c:v>437.12907548832698</c:v>
                </c:pt>
                <c:pt idx="109">
                  <c:v>447.29944223854102</c:v>
                </c:pt>
                <c:pt idx="110">
                  <c:v>447.49426496795002</c:v>
                </c:pt>
                <c:pt idx="111">
                  <c:v>441.32261227771102</c:v>
                </c:pt>
                <c:pt idx="112">
                  <c:v>441.31810333616897</c:v>
                </c:pt>
                <c:pt idx="113">
                  <c:v>448.104602247635</c:v>
                </c:pt>
                <c:pt idx="114">
                  <c:v>446.05547007422899</c:v>
                </c:pt>
                <c:pt idx="115">
                  <c:v>446.59489336717598</c:v>
                </c:pt>
                <c:pt idx="116">
                  <c:v>445.31055507130498</c:v>
                </c:pt>
                <c:pt idx="117">
                  <c:v>442.327492815212</c:v>
                </c:pt>
                <c:pt idx="118">
                  <c:v>438.42994685104799</c:v>
                </c:pt>
                <c:pt idx="119">
                  <c:v>438.87920208432598</c:v>
                </c:pt>
                <c:pt idx="120">
                  <c:v>435.99725914910499</c:v>
                </c:pt>
                <c:pt idx="121">
                  <c:v>447.12587940888102</c:v>
                </c:pt>
                <c:pt idx="122">
                  <c:v>444.53708545814999</c:v>
                </c:pt>
                <c:pt idx="123">
                  <c:v>436.07601423547698</c:v>
                </c:pt>
                <c:pt idx="124">
                  <c:v>436.83911327267998</c:v>
                </c:pt>
                <c:pt idx="125">
                  <c:v>449.096063909056</c:v>
                </c:pt>
                <c:pt idx="126">
                  <c:v>447.17294242265399</c:v>
                </c:pt>
                <c:pt idx="127">
                  <c:v>458.68324876242502</c:v>
                </c:pt>
                <c:pt idx="128">
                  <c:v>460.62486293807501</c:v>
                </c:pt>
                <c:pt idx="129">
                  <c:v>452.67031043777803</c:v>
                </c:pt>
                <c:pt idx="130">
                  <c:v>447.04707857246501</c:v>
                </c:pt>
                <c:pt idx="131">
                  <c:v>444.80210524629803</c:v>
                </c:pt>
                <c:pt idx="132">
                  <c:v>441.73577425625001</c:v>
                </c:pt>
                <c:pt idx="133">
                  <c:v>456.31810666096499</c:v>
                </c:pt>
                <c:pt idx="134">
                  <c:v>453.57662314533798</c:v>
                </c:pt>
                <c:pt idx="135">
                  <c:v>456.08150086280301</c:v>
                </c:pt>
                <c:pt idx="136">
                  <c:v>457.60955671988802</c:v>
                </c:pt>
                <c:pt idx="137">
                  <c:v>459.45386168133899</c:v>
                </c:pt>
                <c:pt idx="138">
                  <c:v>459.56222322447002</c:v>
                </c:pt>
                <c:pt idx="139">
                  <c:v>463.419079744062</c:v>
                </c:pt>
                <c:pt idx="140">
                  <c:v>460.85432492916198</c:v>
                </c:pt>
                <c:pt idx="141">
                  <c:v>461.13163648788498</c:v>
                </c:pt>
                <c:pt idx="142">
                  <c:v>455.58585449211898</c:v>
                </c:pt>
                <c:pt idx="143">
                  <c:v>452.99010472238899</c:v>
                </c:pt>
                <c:pt idx="144">
                  <c:v>449.92500291851502</c:v>
                </c:pt>
                <c:pt idx="145">
                  <c:v>459.32962358588497</c:v>
                </c:pt>
                <c:pt idx="146">
                  <c:v>456.50096903633499</c:v>
                </c:pt>
                <c:pt idx="147">
                  <c:v>457.00708273082398</c:v>
                </c:pt>
                <c:pt idx="148">
                  <c:v>459.13378838468702</c:v>
                </c:pt>
                <c:pt idx="149">
                  <c:v>460.98234313452099</c:v>
                </c:pt>
                <c:pt idx="150">
                  <c:v>459.06329356876802</c:v>
                </c:pt>
                <c:pt idx="151">
                  <c:v>462.718824570138</c:v>
                </c:pt>
                <c:pt idx="152">
                  <c:v>463.55784044935098</c:v>
                </c:pt>
                <c:pt idx="153">
                  <c:v>453.44441808788503</c:v>
                </c:pt>
                <c:pt idx="154">
                  <c:v>451.59588129376198</c:v>
                </c:pt>
                <c:pt idx="155">
                  <c:v>450.04973490939102</c:v>
                </c:pt>
                <c:pt idx="156">
                  <c:v>446.34080357574197</c:v>
                </c:pt>
                <c:pt idx="157">
                  <c:v>460.62467763365601</c:v>
                </c:pt>
                <c:pt idx="158">
                  <c:v>457.54744038172402</c:v>
                </c:pt>
                <c:pt idx="159">
                  <c:v>454.51237660384197</c:v>
                </c:pt>
                <c:pt idx="160">
                  <c:v>454.10269556092902</c:v>
                </c:pt>
                <c:pt idx="161">
                  <c:v>456.54633555006598</c:v>
                </c:pt>
                <c:pt idx="162">
                  <c:v>457.54712411984701</c:v>
                </c:pt>
                <c:pt idx="163">
                  <c:v>458.40673655454702</c:v>
                </c:pt>
                <c:pt idx="164">
                  <c:v>456.96504949009699</c:v>
                </c:pt>
                <c:pt idx="165">
                  <c:v>454.07918687749202</c:v>
                </c:pt>
                <c:pt idx="166">
                  <c:v>446.93656412847599</c:v>
                </c:pt>
                <c:pt idx="167">
                  <c:v>446.75396927247999</c:v>
                </c:pt>
                <c:pt idx="168">
                  <c:v>444.818781646182</c:v>
                </c:pt>
                <c:pt idx="169">
                  <c:v>455.30496414490398</c:v>
                </c:pt>
                <c:pt idx="170">
                  <c:v>454.12419239286402</c:v>
                </c:pt>
                <c:pt idx="171">
                  <c:v>452.79282457490899</c:v>
                </c:pt>
                <c:pt idx="172">
                  <c:v>454.74406715405001</c:v>
                </c:pt>
                <c:pt idx="173">
                  <c:v>456.32441616155398</c:v>
                </c:pt>
                <c:pt idx="174">
                  <c:v>456.67187855814501</c:v>
                </c:pt>
                <c:pt idx="175">
                  <c:v>457.58109801394301</c:v>
                </c:pt>
                <c:pt idx="176">
                  <c:v>456.63627079752501</c:v>
                </c:pt>
                <c:pt idx="177">
                  <c:v>453.818598953714</c:v>
                </c:pt>
                <c:pt idx="178">
                  <c:v>446.92352210750897</c:v>
                </c:pt>
                <c:pt idx="179">
                  <c:v>445.03449454783902</c:v>
                </c:pt>
                <c:pt idx="180">
                  <c:v>443.11441761025702</c:v>
                </c:pt>
                <c:pt idx="181">
                  <c:v>456.68940449725898</c:v>
                </c:pt>
                <c:pt idx="182">
                  <c:v>455.67748853804801</c:v>
                </c:pt>
                <c:pt idx="183">
                  <c:v>454.88439886274301</c:v>
                </c:pt>
                <c:pt idx="184">
                  <c:v>455.83017598601401</c:v>
                </c:pt>
                <c:pt idx="185">
                  <c:v>459.298703140361</c:v>
                </c:pt>
                <c:pt idx="186">
                  <c:v>460.16589582540598</c:v>
                </c:pt>
                <c:pt idx="187">
                  <c:v>466.30467333455499</c:v>
                </c:pt>
                <c:pt idx="188">
                  <c:v>466.92337270368199</c:v>
                </c:pt>
                <c:pt idx="189">
                  <c:v>455.23359558799098</c:v>
                </c:pt>
                <c:pt idx="190">
                  <c:v>450.95323976873499</c:v>
                </c:pt>
                <c:pt idx="191">
                  <c:v>451.57310807324302</c:v>
                </c:pt>
                <c:pt idx="192">
                  <c:v>448.12612997171402</c:v>
                </c:pt>
                <c:pt idx="193">
                  <c:v>460.28162365201399</c:v>
                </c:pt>
                <c:pt idx="194">
                  <c:v>459.24721113821198</c:v>
                </c:pt>
                <c:pt idx="195">
                  <c:v>461.59854168146302</c:v>
                </c:pt>
                <c:pt idx="196">
                  <c:v>461.16010248574599</c:v>
                </c:pt>
                <c:pt idx="197">
                  <c:v>467.46972205612798</c:v>
                </c:pt>
                <c:pt idx="198">
                  <c:v>468.16180516662502</c:v>
                </c:pt>
                <c:pt idx="199">
                  <c:v>469.02268501336999</c:v>
                </c:pt>
                <c:pt idx="200">
                  <c:v>468.51913674427601</c:v>
                </c:pt>
                <c:pt idx="201">
                  <c:v>460.63238162391798</c:v>
                </c:pt>
                <c:pt idx="202">
                  <c:v>454.71879485498198</c:v>
                </c:pt>
                <c:pt idx="203">
                  <c:v>455.40876849493202</c:v>
                </c:pt>
                <c:pt idx="204">
                  <c:v>454.51912649801199</c:v>
                </c:pt>
                <c:pt idx="205">
                  <c:v>460.62029633652497</c:v>
                </c:pt>
                <c:pt idx="206">
                  <c:v>458.96918454832701</c:v>
                </c:pt>
                <c:pt idx="207">
                  <c:v>456.37322049625402</c:v>
                </c:pt>
                <c:pt idx="208">
                  <c:v>458.08673870607203</c:v>
                </c:pt>
                <c:pt idx="209">
                  <c:v>463.445942561484</c:v>
                </c:pt>
                <c:pt idx="210">
                  <c:v>461.24292050320201</c:v>
                </c:pt>
                <c:pt idx="211">
                  <c:v>464.93220148720599</c:v>
                </c:pt>
                <c:pt idx="212">
                  <c:v>460.98447050709501</c:v>
                </c:pt>
                <c:pt idx="213">
                  <c:v>456.88823832179003</c:v>
                </c:pt>
                <c:pt idx="214">
                  <c:v>451.68124284364598</c:v>
                </c:pt>
                <c:pt idx="215">
                  <c:v>450.961363404103</c:v>
                </c:pt>
                <c:pt idx="216">
                  <c:v>451.28844450842098</c:v>
                </c:pt>
                <c:pt idx="217">
                  <c:v>462.07821710464998</c:v>
                </c:pt>
                <c:pt idx="218">
                  <c:v>461.60595160930501</c:v>
                </c:pt>
                <c:pt idx="219">
                  <c:v>464.16881402028997</c:v>
                </c:pt>
                <c:pt idx="220">
                  <c:v>466.38218662675598</c:v>
                </c:pt>
                <c:pt idx="221">
                  <c:v>469.38283873900099</c:v>
                </c:pt>
                <c:pt idx="222">
                  <c:v>467.65422961966101</c:v>
                </c:pt>
                <c:pt idx="223">
                  <c:v>471.58506654847298</c:v>
                </c:pt>
                <c:pt idx="224">
                  <c:v>467.11246138996103</c:v>
                </c:pt>
                <c:pt idx="225">
                  <c:v>459.230630319966</c:v>
                </c:pt>
                <c:pt idx="226">
                  <c:v>455.20526409700301</c:v>
                </c:pt>
                <c:pt idx="227">
                  <c:v>455.12947802117202</c:v>
                </c:pt>
                <c:pt idx="228">
                  <c:v>453.29508250825103</c:v>
                </c:pt>
                <c:pt idx="229">
                  <c:v>470.52407039220998</c:v>
                </c:pt>
                <c:pt idx="230">
                  <c:v>472.188150253689</c:v>
                </c:pt>
                <c:pt idx="231">
                  <c:v>472.41097123970798</c:v>
                </c:pt>
                <c:pt idx="232">
                  <c:v>472.87912026349602</c:v>
                </c:pt>
                <c:pt idx="233">
                  <c:v>477.94958918175399</c:v>
                </c:pt>
                <c:pt idx="234">
                  <c:v>478.812294020271</c:v>
                </c:pt>
                <c:pt idx="235">
                  <c:v>481.89822620000598</c:v>
                </c:pt>
                <c:pt idx="236">
                  <c:v>482.17535892736601</c:v>
                </c:pt>
                <c:pt idx="237">
                  <c:v>472.021953204672</c:v>
                </c:pt>
                <c:pt idx="238">
                  <c:v>467.44900414342197</c:v>
                </c:pt>
                <c:pt idx="239">
                  <c:v>469.87393977939399</c:v>
                </c:pt>
                <c:pt idx="240">
                  <c:v>470.14975362017901</c:v>
                </c:pt>
                <c:pt idx="241">
                  <c:v>487.684617321296</c:v>
                </c:pt>
                <c:pt idx="242">
                  <c:v>486.46057162102699</c:v>
                </c:pt>
                <c:pt idx="243">
                  <c:v>494.18998071847102</c:v>
                </c:pt>
                <c:pt idx="244">
                  <c:v>503.25627213843302</c:v>
                </c:pt>
                <c:pt idx="245">
                  <c:v>500.26287767751199</c:v>
                </c:pt>
                <c:pt idx="246">
                  <c:v>498.80262658909697</c:v>
                </c:pt>
                <c:pt idx="247">
                  <c:v>500.12396280853301</c:v>
                </c:pt>
                <c:pt idx="248">
                  <c:v>496.59191318939099</c:v>
                </c:pt>
                <c:pt idx="249">
                  <c:v>488.796672678839</c:v>
                </c:pt>
                <c:pt idx="250">
                  <c:v>484.16691157813398</c:v>
                </c:pt>
                <c:pt idx="251">
                  <c:v>490.51184234217698</c:v>
                </c:pt>
                <c:pt idx="252">
                  <c:v>491.49175508597898</c:v>
                </c:pt>
                <c:pt idx="253">
                  <c:v>508.19914517738903</c:v>
                </c:pt>
                <c:pt idx="254">
                  <c:v>505.60718935684901</c:v>
                </c:pt>
                <c:pt idx="255">
                  <c:v>506.08706038059802</c:v>
                </c:pt>
                <c:pt idx="256">
                  <c:v>504.57333986986401</c:v>
                </c:pt>
                <c:pt idx="257">
                  <c:v>504.98421423424901</c:v>
                </c:pt>
                <c:pt idx="258">
                  <c:v>501.89889840556401</c:v>
                </c:pt>
                <c:pt idx="259">
                  <c:v>505.471231857286</c:v>
                </c:pt>
                <c:pt idx="260">
                  <c:v>504.24900209834999</c:v>
                </c:pt>
                <c:pt idx="261">
                  <c:v>499.524848037975</c:v>
                </c:pt>
                <c:pt idx="262">
                  <c:v>495.16409636469001</c:v>
                </c:pt>
                <c:pt idx="263">
                  <c:v>495.24809623216203</c:v>
                </c:pt>
                <c:pt idx="264">
                  <c:v>496.93774354690203</c:v>
                </c:pt>
                <c:pt idx="265">
                  <c:v>522.42855527872405</c:v>
                </c:pt>
                <c:pt idx="266">
                  <c:v>522.57478034307996</c:v>
                </c:pt>
                <c:pt idx="267">
                  <c:v>520.98762031974297</c:v>
                </c:pt>
                <c:pt idx="268">
                  <c:v>520.59644132473602</c:v>
                </c:pt>
                <c:pt idx="269">
                  <c:v>526.16080886119903</c:v>
                </c:pt>
                <c:pt idx="270">
                  <c:v>521.96507825046695</c:v>
                </c:pt>
                <c:pt idx="271">
                  <c:v>525.88446416371198</c:v>
                </c:pt>
                <c:pt idx="272">
                  <c:v>521.28838162241595</c:v>
                </c:pt>
                <c:pt idx="273">
                  <c:v>516.75559215226701</c:v>
                </c:pt>
                <c:pt idx="274">
                  <c:v>512.37202776269999</c:v>
                </c:pt>
                <c:pt idx="275">
                  <c:v>513.79023437065996</c:v>
                </c:pt>
                <c:pt idx="276">
                  <c:v>514.96217682126496</c:v>
                </c:pt>
                <c:pt idx="277">
                  <c:v>540.31290734748995</c:v>
                </c:pt>
                <c:pt idx="278">
                  <c:v>541.166442450369</c:v>
                </c:pt>
                <c:pt idx="279">
                  <c:v>542.74006768492598</c:v>
                </c:pt>
                <c:pt idx="280">
                  <c:v>544.54</c:v>
                </c:pt>
              </c:numCache>
            </c:numRef>
          </c:val>
          <c:smooth val="0"/>
          <c:extLst>
            <c:ext xmlns:c16="http://schemas.microsoft.com/office/drawing/2014/chart" uri="{C3380CC4-5D6E-409C-BE32-E72D297353CC}">
              <c16:uniqueId val="{00000001-704A-4889-AA41-2DDCDC6AAC43}"/>
            </c:ext>
          </c:extLst>
        </c:ser>
        <c:ser>
          <c:idx val="1"/>
          <c:order val="1"/>
          <c:tx>
            <c:v>Jalisco mujeres</c:v>
          </c:tx>
          <c:spPr>
            <a:ln w="19050" cap="rnd">
              <a:solidFill>
                <a:srgbClr val="FFC000"/>
              </a:solidFill>
              <a:round/>
            </a:ln>
            <a:effectLst/>
          </c:spPr>
          <c:marker>
            <c:symbol val="none"/>
          </c:marker>
          <c:dLbls>
            <c:dLbl>
              <c:idx val="280"/>
              <c:layout>
                <c:manualLayout>
                  <c:x val="-0.62575402790471846"/>
                  <c:y val="9.5255504520268347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704A-4889-AA41-2DDCDC6AAC4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'F100-101'!$A$7:$A$287</c:f>
              <c:numCache>
                <c:formatCode>mm/dd/yyyy</c:formatCode>
                <c:ptCount val="281"/>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numCache>
            </c:numRef>
          </c:cat>
          <c:val>
            <c:numRef>
              <c:f>'F100-101'!$K$7:$K$287</c:f>
              <c:numCache>
                <c:formatCode>#,###.00</c:formatCode>
                <c:ptCount val="281"/>
                <c:pt idx="0">
                  <c:v>261.29752608425002</c:v>
                </c:pt>
                <c:pt idx="1">
                  <c:v>271.00576927826398</c:v>
                </c:pt>
                <c:pt idx="2">
                  <c:v>280.74303534926503</c:v>
                </c:pt>
                <c:pt idx="3">
                  <c:v>278.51933060647701</c:v>
                </c:pt>
                <c:pt idx="4">
                  <c:v>280.10789205865802</c:v>
                </c:pt>
                <c:pt idx="5">
                  <c:v>283.61207255034901</c:v>
                </c:pt>
                <c:pt idx="6">
                  <c:v>285.71383303620797</c:v>
                </c:pt>
                <c:pt idx="7">
                  <c:v>296.09608077500098</c:v>
                </c:pt>
                <c:pt idx="8">
                  <c:v>295.27472257002398</c:v>
                </c:pt>
                <c:pt idx="9">
                  <c:v>294.85177083847498</c:v>
                </c:pt>
                <c:pt idx="10">
                  <c:v>298.52404880692899</c:v>
                </c:pt>
                <c:pt idx="11">
                  <c:v>295.88581095359399</c:v>
                </c:pt>
                <c:pt idx="12">
                  <c:v>297.68578237182999</c:v>
                </c:pt>
                <c:pt idx="13">
                  <c:v>307.56609556937502</c:v>
                </c:pt>
                <c:pt idx="14">
                  <c:v>312.45018945021502</c:v>
                </c:pt>
                <c:pt idx="15">
                  <c:v>310.66697411541497</c:v>
                </c:pt>
                <c:pt idx="16">
                  <c:v>313.970624854839</c:v>
                </c:pt>
                <c:pt idx="17">
                  <c:v>312.05191844914401</c:v>
                </c:pt>
                <c:pt idx="18">
                  <c:v>315.47929548276198</c:v>
                </c:pt>
                <c:pt idx="19">
                  <c:v>316.66639608883298</c:v>
                </c:pt>
                <c:pt idx="20">
                  <c:v>317.81001597562903</c:v>
                </c:pt>
                <c:pt idx="21">
                  <c:v>315.98386472115902</c:v>
                </c:pt>
                <c:pt idx="22">
                  <c:v>317.171592099691</c:v>
                </c:pt>
                <c:pt idx="23">
                  <c:v>317.99472168697798</c:v>
                </c:pt>
                <c:pt idx="24">
                  <c:v>320.12551881579498</c:v>
                </c:pt>
                <c:pt idx="25">
                  <c:v>328.34396106994501</c:v>
                </c:pt>
                <c:pt idx="26">
                  <c:v>328.15142343674398</c:v>
                </c:pt>
                <c:pt idx="27">
                  <c:v>329.04224190147301</c:v>
                </c:pt>
                <c:pt idx="28">
                  <c:v>327.50431119250499</c:v>
                </c:pt>
                <c:pt idx="29">
                  <c:v>331.551607183714</c:v>
                </c:pt>
                <c:pt idx="30">
                  <c:v>329.67010499942597</c:v>
                </c:pt>
                <c:pt idx="31">
                  <c:v>332.68281649077898</c:v>
                </c:pt>
                <c:pt idx="32">
                  <c:v>332.06314471098898</c:v>
                </c:pt>
                <c:pt idx="33">
                  <c:v>328.95141021552701</c:v>
                </c:pt>
                <c:pt idx="34">
                  <c:v>326.63025759209398</c:v>
                </c:pt>
                <c:pt idx="35">
                  <c:v>327.68565182337801</c:v>
                </c:pt>
                <c:pt idx="36">
                  <c:v>328.52880851088702</c:v>
                </c:pt>
                <c:pt idx="37">
                  <c:v>336.99056995001001</c:v>
                </c:pt>
                <c:pt idx="38">
                  <c:v>337.01368802398002</c:v>
                </c:pt>
                <c:pt idx="39">
                  <c:v>336.77714930449099</c:v>
                </c:pt>
                <c:pt idx="40">
                  <c:v>337.72154792961197</c:v>
                </c:pt>
                <c:pt idx="41">
                  <c:v>345.00322198754799</c:v>
                </c:pt>
                <c:pt idx="42">
                  <c:v>351.68653841099001</c:v>
                </c:pt>
                <c:pt idx="43">
                  <c:v>352.07997946536602</c:v>
                </c:pt>
                <c:pt idx="44">
                  <c:v>350.76651490916601</c:v>
                </c:pt>
                <c:pt idx="45">
                  <c:v>347.560992950225</c:v>
                </c:pt>
                <c:pt idx="46">
                  <c:v>344.79046338999001</c:v>
                </c:pt>
                <c:pt idx="47">
                  <c:v>344.92915122698003</c:v>
                </c:pt>
                <c:pt idx="48">
                  <c:v>346.39370525434299</c:v>
                </c:pt>
                <c:pt idx="49">
                  <c:v>354.633738429701</c:v>
                </c:pt>
                <c:pt idx="50">
                  <c:v>352.70804866491301</c:v>
                </c:pt>
                <c:pt idx="51">
                  <c:v>354.549386298282</c:v>
                </c:pt>
                <c:pt idx="52">
                  <c:v>355.76813298860901</c:v>
                </c:pt>
                <c:pt idx="53">
                  <c:v>360.79382482559498</c:v>
                </c:pt>
                <c:pt idx="54">
                  <c:v>360.148124768488</c:v>
                </c:pt>
                <c:pt idx="55">
                  <c:v>360.820288876674</c:v>
                </c:pt>
                <c:pt idx="56">
                  <c:v>359.23904986935202</c:v>
                </c:pt>
                <c:pt idx="57">
                  <c:v>355.75541746712503</c:v>
                </c:pt>
                <c:pt idx="58">
                  <c:v>352.48529700114398</c:v>
                </c:pt>
                <c:pt idx="59">
                  <c:v>351.84234049099598</c:v>
                </c:pt>
                <c:pt idx="60">
                  <c:v>352.65813507803199</c:v>
                </c:pt>
                <c:pt idx="61">
                  <c:v>361.47329965071498</c:v>
                </c:pt>
                <c:pt idx="62">
                  <c:v>360.33878924347698</c:v>
                </c:pt>
                <c:pt idx="63">
                  <c:v>364.75051038232601</c:v>
                </c:pt>
                <c:pt idx="64">
                  <c:v>364.13081112283697</c:v>
                </c:pt>
                <c:pt idx="65">
                  <c:v>365.48430328453799</c:v>
                </c:pt>
                <c:pt idx="66">
                  <c:v>367.34248468754203</c:v>
                </c:pt>
                <c:pt idx="67">
                  <c:v>368.47759480162102</c:v>
                </c:pt>
                <c:pt idx="68">
                  <c:v>369.01595388285699</c:v>
                </c:pt>
                <c:pt idx="69">
                  <c:v>366.35253727669499</c:v>
                </c:pt>
                <c:pt idx="70">
                  <c:v>363.512421294707</c:v>
                </c:pt>
                <c:pt idx="71">
                  <c:v>363.59428008640299</c:v>
                </c:pt>
                <c:pt idx="72">
                  <c:v>362.88724362154397</c:v>
                </c:pt>
                <c:pt idx="73">
                  <c:v>368.98977417852899</c:v>
                </c:pt>
                <c:pt idx="74">
                  <c:v>368.46832869974997</c:v>
                </c:pt>
                <c:pt idx="75">
                  <c:v>371.06927405939399</c:v>
                </c:pt>
                <c:pt idx="76">
                  <c:v>372.86710063296101</c:v>
                </c:pt>
                <c:pt idx="77">
                  <c:v>374.95815244270398</c:v>
                </c:pt>
                <c:pt idx="78">
                  <c:v>374.65580075509303</c:v>
                </c:pt>
                <c:pt idx="79">
                  <c:v>376.92424759981998</c:v>
                </c:pt>
                <c:pt idx="80">
                  <c:v>375.17855280041402</c:v>
                </c:pt>
                <c:pt idx="81">
                  <c:v>369.62006373023399</c:v>
                </c:pt>
                <c:pt idx="82">
                  <c:v>366.66555402620003</c:v>
                </c:pt>
                <c:pt idx="83">
                  <c:v>367.449504647732</c:v>
                </c:pt>
                <c:pt idx="84">
                  <c:v>368.10030344385001</c:v>
                </c:pt>
                <c:pt idx="85">
                  <c:v>375.47723935983498</c:v>
                </c:pt>
                <c:pt idx="86">
                  <c:v>374.674412543774</c:v>
                </c:pt>
                <c:pt idx="87">
                  <c:v>374.73683527653998</c:v>
                </c:pt>
                <c:pt idx="88">
                  <c:v>376.78606657261901</c:v>
                </c:pt>
                <c:pt idx="89">
                  <c:v>379.346519359458</c:v>
                </c:pt>
                <c:pt idx="90">
                  <c:v>379.86860834667101</c:v>
                </c:pt>
                <c:pt idx="91">
                  <c:v>383.856543323994</c:v>
                </c:pt>
                <c:pt idx="92">
                  <c:v>382.11735805361599</c:v>
                </c:pt>
                <c:pt idx="93">
                  <c:v>375.86787160234297</c:v>
                </c:pt>
                <c:pt idx="94">
                  <c:v>373.19161601039798</c:v>
                </c:pt>
                <c:pt idx="95">
                  <c:v>373.86653679232398</c:v>
                </c:pt>
                <c:pt idx="96">
                  <c:v>373.74796521637103</c:v>
                </c:pt>
                <c:pt idx="97">
                  <c:v>382.15898798135999</c:v>
                </c:pt>
                <c:pt idx="98">
                  <c:v>381.28088563521197</c:v>
                </c:pt>
                <c:pt idx="99">
                  <c:v>382.54259399834899</c:v>
                </c:pt>
                <c:pt idx="100">
                  <c:v>381.36366731503898</c:v>
                </c:pt>
                <c:pt idx="101">
                  <c:v>383.65987817924002</c:v>
                </c:pt>
                <c:pt idx="102">
                  <c:v>382.89101390240597</c:v>
                </c:pt>
                <c:pt idx="103">
                  <c:v>383.84622508857802</c:v>
                </c:pt>
                <c:pt idx="104">
                  <c:v>382.15855656078998</c:v>
                </c:pt>
                <c:pt idx="105">
                  <c:v>377.02690991476999</c:v>
                </c:pt>
                <c:pt idx="106">
                  <c:v>374.15439335374401</c:v>
                </c:pt>
                <c:pt idx="107">
                  <c:v>373.77298901348001</c:v>
                </c:pt>
                <c:pt idx="108">
                  <c:v>373.07312400775101</c:v>
                </c:pt>
                <c:pt idx="109">
                  <c:v>378.91916143522798</c:v>
                </c:pt>
                <c:pt idx="110">
                  <c:v>379.52278680122703</c:v>
                </c:pt>
                <c:pt idx="111">
                  <c:v>377.64527815056101</c:v>
                </c:pt>
                <c:pt idx="112">
                  <c:v>376.71179326757999</c:v>
                </c:pt>
                <c:pt idx="113">
                  <c:v>380.59755412952399</c:v>
                </c:pt>
                <c:pt idx="114">
                  <c:v>380.08089015223197</c:v>
                </c:pt>
                <c:pt idx="115">
                  <c:v>380.94546228322099</c:v>
                </c:pt>
                <c:pt idx="116">
                  <c:v>380.05438856868199</c:v>
                </c:pt>
                <c:pt idx="117">
                  <c:v>377.97643835267701</c:v>
                </c:pt>
                <c:pt idx="118">
                  <c:v>374.29104121586198</c:v>
                </c:pt>
                <c:pt idx="119">
                  <c:v>376.05902658342598</c:v>
                </c:pt>
                <c:pt idx="120">
                  <c:v>374.687939091548</c:v>
                </c:pt>
                <c:pt idx="121">
                  <c:v>381.16808903074201</c:v>
                </c:pt>
                <c:pt idx="122">
                  <c:v>379.57426417696001</c:v>
                </c:pt>
                <c:pt idx="123">
                  <c:v>375.62343531738901</c:v>
                </c:pt>
                <c:pt idx="124">
                  <c:v>377.34979158953701</c:v>
                </c:pt>
                <c:pt idx="125">
                  <c:v>384.36260817597298</c:v>
                </c:pt>
                <c:pt idx="126">
                  <c:v>383.90090800704701</c:v>
                </c:pt>
                <c:pt idx="127">
                  <c:v>405.05286276936698</c:v>
                </c:pt>
                <c:pt idx="128">
                  <c:v>424.37937492347601</c:v>
                </c:pt>
                <c:pt idx="129">
                  <c:v>417.9757720833</c:v>
                </c:pt>
                <c:pt idx="130">
                  <c:v>405.31157824379898</c:v>
                </c:pt>
                <c:pt idx="131">
                  <c:v>400.78155397816403</c:v>
                </c:pt>
                <c:pt idx="132">
                  <c:v>399.730960850668</c:v>
                </c:pt>
                <c:pt idx="133">
                  <c:v>406.58971285030202</c:v>
                </c:pt>
                <c:pt idx="134">
                  <c:v>403.03202528416398</c:v>
                </c:pt>
                <c:pt idx="135">
                  <c:v>417.34720502665698</c:v>
                </c:pt>
                <c:pt idx="136">
                  <c:v>416.97346190057999</c:v>
                </c:pt>
                <c:pt idx="137">
                  <c:v>404.443048787294</c:v>
                </c:pt>
                <c:pt idx="138">
                  <c:v>406.00043142189298</c:v>
                </c:pt>
                <c:pt idx="139">
                  <c:v>413.00272825960002</c:v>
                </c:pt>
                <c:pt idx="140">
                  <c:v>411.77346660859001</c:v>
                </c:pt>
                <c:pt idx="141">
                  <c:v>428.01710968818298</c:v>
                </c:pt>
                <c:pt idx="142">
                  <c:v>423.685427577474</c:v>
                </c:pt>
                <c:pt idx="143">
                  <c:v>419.43466599070399</c:v>
                </c:pt>
                <c:pt idx="144">
                  <c:v>418.02912032631599</c:v>
                </c:pt>
                <c:pt idx="145">
                  <c:v>412.53482423647699</c:v>
                </c:pt>
                <c:pt idx="146">
                  <c:v>411.76328541704203</c:v>
                </c:pt>
                <c:pt idx="147">
                  <c:v>419.59999485773699</c:v>
                </c:pt>
                <c:pt idx="148">
                  <c:v>421.23193103668899</c:v>
                </c:pt>
                <c:pt idx="149">
                  <c:v>411.67889107368501</c:v>
                </c:pt>
                <c:pt idx="150">
                  <c:v>408.84020100844998</c:v>
                </c:pt>
                <c:pt idx="151">
                  <c:v>412.75984224451798</c:v>
                </c:pt>
                <c:pt idx="152">
                  <c:v>422.78838119548999</c:v>
                </c:pt>
                <c:pt idx="153">
                  <c:v>412.95080709336401</c:v>
                </c:pt>
                <c:pt idx="154">
                  <c:v>419.666320958776</c:v>
                </c:pt>
                <c:pt idx="155">
                  <c:v>417.377494281189</c:v>
                </c:pt>
                <c:pt idx="156">
                  <c:v>406.90858908886099</c:v>
                </c:pt>
                <c:pt idx="157">
                  <c:v>418.319820579387</c:v>
                </c:pt>
                <c:pt idx="158">
                  <c:v>417.56572727271902</c:v>
                </c:pt>
                <c:pt idx="159">
                  <c:v>419.83807492949501</c:v>
                </c:pt>
                <c:pt idx="160">
                  <c:v>419.74892119342798</c:v>
                </c:pt>
                <c:pt idx="161">
                  <c:v>407.963531019985</c:v>
                </c:pt>
                <c:pt idx="162">
                  <c:v>411.19950184709501</c:v>
                </c:pt>
                <c:pt idx="163">
                  <c:v>411.94935811245898</c:v>
                </c:pt>
                <c:pt idx="164">
                  <c:v>412.961240096719</c:v>
                </c:pt>
                <c:pt idx="165">
                  <c:v>423.04038791216198</c:v>
                </c:pt>
                <c:pt idx="166">
                  <c:v>411.47158079179201</c:v>
                </c:pt>
                <c:pt idx="167">
                  <c:v>409.73637521292301</c:v>
                </c:pt>
                <c:pt idx="168">
                  <c:v>410.64792205504898</c:v>
                </c:pt>
                <c:pt idx="169">
                  <c:v>417.64005500586097</c:v>
                </c:pt>
                <c:pt idx="170">
                  <c:v>415.52431774840301</c:v>
                </c:pt>
                <c:pt idx="171">
                  <c:v>420.73428886545798</c:v>
                </c:pt>
                <c:pt idx="172">
                  <c:v>422.98887300915601</c:v>
                </c:pt>
                <c:pt idx="173">
                  <c:v>411.63645007731799</c:v>
                </c:pt>
                <c:pt idx="174">
                  <c:v>413.66799103301901</c:v>
                </c:pt>
                <c:pt idx="175">
                  <c:v>413.09278709702699</c:v>
                </c:pt>
                <c:pt idx="176">
                  <c:v>413.15068847160899</c:v>
                </c:pt>
                <c:pt idx="177">
                  <c:v>422.50628533877199</c:v>
                </c:pt>
                <c:pt idx="178">
                  <c:v>412.41285937327598</c:v>
                </c:pt>
                <c:pt idx="179">
                  <c:v>410.88870107633198</c:v>
                </c:pt>
                <c:pt idx="180">
                  <c:v>408.42847276708602</c:v>
                </c:pt>
                <c:pt idx="181">
                  <c:v>420.85213579122802</c:v>
                </c:pt>
                <c:pt idx="182">
                  <c:v>422.21721204124202</c:v>
                </c:pt>
                <c:pt idx="183">
                  <c:v>424.25506679531298</c:v>
                </c:pt>
                <c:pt idx="184">
                  <c:v>424.81292836430998</c:v>
                </c:pt>
                <c:pt idx="185">
                  <c:v>415.594626400256</c:v>
                </c:pt>
                <c:pt idx="186">
                  <c:v>414.84038762601</c:v>
                </c:pt>
                <c:pt idx="187">
                  <c:v>421.91362198246799</c:v>
                </c:pt>
                <c:pt idx="188">
                  <c:v>431.75839431855798</c:v>
                </c:pt>
                <c:pt idx="189">
                  <c:v>423.22784040189401</c:v>
                </c:pt>
                <c:pt idx="190">
                  <c:v>421.789064711565</c:v>
                </c:pt>
                <c:pt idx="191">
                  <c:v>421.163316090747</c:v>
                </c:pt>
                <c:pt idx="192">
                  <c:v>410.45914449173603</c:v>
                </c:pt>
                <c:pt idx="193">
                  <c:v>419.81383332843399</c:v>
                </c:pt>
                <c:pt idx="194">
                  <c:v>419.313292685254</c:v>
                </c:pt>
                <c:pt idx="195">
                  <c:v>425.32111082619298</c:v>
                </c:pt>
                <c:pt idx="196">
                  <c:v>424.13724882800301</c:v>
                </c:pt>
                <c:pt idx="197">
                  <c:v>418.93021192449299</c:v>
                </c:pt>
                <c:pt idx="198">
                  <c:v>420.07814748083899</c:v>
                </c:pt>
                <c:pt idx="199">
                  <c:v>420.08941341126598</c:v>
                </c:pt>
                <c:pt idx="200">
                  <c:v>426.08370913616898</c:v>
                </c:pt>
                <c:pt idx="201">
                  <c:v>424.71939285768002</c:v>
                </c:pt>
                <c:pt idx="202">
                  <c:v>418.923615990982</c:v>
                </c:pt>
                <c:pt idx="203">
                  <c:v>420.31158153087199</c:v>
                </c:pt>
                <c:pt idx="204">
                  <c:v>418.66246266780701</c:v>
                </c:pt>
                <c:pt idx="205">
                  <c:v>421.66045049734998</c:v>
                </c:pt>
                <c:pt idx="206">
                  <c:v>420.06956231802599</c:v>
                </c:pt>
                <c:pt idx="207">
                  <c:v>418.83561854909101</c:v>
                </c:pt>
                <c:pt idx="208">
                  <c:v>419.106392791654</c:v>
                </c:pt>
                <c:pt idx="209">
                  <c:v>414.675710184911</c:v>
                </c:pt>
                <c:pt idx="210">
                  <c:v>411.40548979970902</c:v>
                </c:pt>
                <c:pt idx="211">
                  <c:v>412.80474531049902</c:v>
                </c:pt>
                <c:pt idx="212">
                  <c:v>409.91732856469201</c:v>
                </c:pt>
                <c:pt idx="213">
                  <c:v>417.82905611985097</c:v>
                </c:pt>
                <c:pt idx="214">
                  <c:v>414.02122738642402</c:v>
                </c:pt>
                <c:pt idx="215">
                  <c:v>413.42285704533799</c:v>
                </c:pt>
                <c:pt idx="216">
                  <c:v>412.87341367486698</c:v>
                </c:pt>
                <c:pt idx="217">
                  <c:v>416.81107875146802</c:v>
                </c:pt>
                <c:pt idx="218">
                  <c:v>415.77282835415201</c:v>
                </c:pt>
                <c:pt idx="219">
                  <c:v>421.78633204412102</c:v>
                </c:pt>
                <c:pt idx="220">
                  <c:v>423.57072015324502</c:v>
                </c:pt>
                <c:pt idx="221">
                  <c:v>415.908023772852</c:v>
                </c:pt>
                <c:pt idx="222">
                  <c:v>413.59724989425598</c:v>
                </c:pt>
                <c:pt idx="223">
                  <c:v>416.81413237884698</c:v>
                </c:pt>
                <c:pt idx="224">
                  <c:v>413.37453787366201</c:v>
                </c:pt>
                <c:pt idx="225">
                  <c:v>407.71600443929202</c:v>
                </c:pt>
                <c:pt idx="226">
                  <c:v>404.76609631309202</c:v>
                </c:pt>
                <c:pt idx="227">
                  <c:v>402.56869221821398</c:v>
                </c:pt>
                <c:pt idx="228">
                  <c:v>400.40234954377797</c:v>
                </c:pt>
                <c:pt idx="229">
                  <c:v>418.59773363851502</c:v>
                </c:pt>
                <c:pt idx="230">
                  <c:v>420.633243822699</c:v>
                </c:pt>
                <c:pt idx="231">
                  <c:v>426.02830695040399</c:v>
                </c:pt>
                <c:pt idx="232">
                  <c:v>426.62028445586299</c:v>
                </c:pt>
                <c:pt idx="233">
                  <c:v>422.64182674144899</c:v>
                </c:pt>
                <c:pt idx="234">
                  <c:v>421.56407854867899</c:v>
                </c:pt>
                <c:pt idx="235">
                  <c:v>421.17503862586398</c:v>
                </c:pt>
                <c:pt idx="236">
                  <c:v>421.29363123372201</c:v>
                </c:pt>
                <c:pt idx="237">
                  <c:v>414.34986588674502</c:v>
                </c:pt>
                <c:pt idx="238">
                  <c:v>411.52364898615298</c:v>
                </c:pt>
                <c:pt idx="239">
                  <c:v>413.92089970193501</c:v>
                </c:pt>
                <c:pt idx="240">
                  <c:v>414.20435639171598</c:v>
                </c:pt>
                <c:pt idx="241">
                  <c:v>432.78060508985698</c:v>
                </c:pt>
                <c:pt idx="242">
                  <c:v>431.96372966348298</c:v>
                </c:pt>
                <c:pt idx="243">
                  <c:v>442.26230648271201</c:v>
                </c:pt>
                <c:pt idx="244">
                  <c:v>449.91076743416397</c:v>
                </c:pt>
                <c:pt idx="245">
                  <c:v>441.91056347845699</c:v>
                </c:pt>
                <c:pt idx="246">
                  <c:v>439.64955828485301</c:v>
                </c:pt>
                <c:pt idx="247">
                  <c:v>437.59353374781301</c:v>
                </c:pt>
                <c:pt idx="248">
                  <c:v>434.782701660378</c:v>
                </c:pt>
                <c:pt idx="249">
                  <c:v>429.467639343656</c:v>
                </c:pt>
                <c:pt idx="250">
                  <c:v>425.50468779303901</c:v>
                </c:pt>
                <c:pt idx="251">
                  <c:v>431.45750413390198</c:v>
                </c:pt>
                <c:pt idx="252">
                  <c:v>431.89813015347198</c:v>
                </c:pt>
                <c:pt idx="253">
                  <c:v>447.144899101715</c:v>
                </c:pt>
                <c:pt idx="254">
                  <c:v>444.99451107684803</c:v>
                </c:pt>
                <c:pt idx="255">
                  <c:v>449.27738741236197</c:v>
                </c:pt>
                <c:pt idx="256">
                  <c:v>447.19385462162398</c:v>
                </c:pt>
                <c:pt idx="257">
                  <c:v>439.077985216022</c:v>
                </c:pt>
                <c:pt idx="258">
                  <c:v>435.08126501973101</c:v>
                </c:pt>
                <c:pt idx="259">
                  <c:v>435.45320235393501</c:v>
                </c:pt>
                <c:pt idx="260">
                  <c:v>434.52214927260098</c:v>
                </c:pt>
                <c:pt idx="261">
                  <c:v>431.92764513398703</c:v>
                </c:pt>
                <c:pt idx="262">
                  <c:v>428.38392346899002</c:v>
                </c:pt>
                <c:pt idx="263">
                  <c:v>427.225062968413</c:v>
                </c:pt>
                <c:pt idx="264">
                  <c:v>428.11010434071</c:v>
                </c:pt>
                <c:pt idx="265">
                  <c:v>449.371665734479</c:v>
                </c:pt>
                <c:pt idx="266">
                  <c:v>448.328121969054</c:v>
                </c:pt>
                <c:pt idx="267">
                  <c:v>448.88965953445</c:v>
                </c:pt>
                <c:pt idx="268">
                  <c:v>448.03637320067202</c:v>
                </c:pt>
                <c:pt idx="269">
                  <c:v>450.949522235627</c:v>
                </c:pt>
                <c:pt idx="270">
                  <c:v>446.931349267477</c:v>
                </c:pt>
                <c:pt idx="271">
                  <c:v>448.03017690405699</c:v>
                </c:pt>
                <c:pt idx="272">
                  <c:v>443.94066145408402</c:v>
                </c:pt>
                <c:pt idx="273">
                  <c:v>446.57229162485697</c:v>
                </c:pt>
                <c:pt idx="274">
                  <c:v>443.60833056611</c:v>
                </c:pt>
                <c:pt idx="275">
                  <c:v>445.389464352326</c:v>
                </c:pt>
                <c:pt idx="276">
                  <c:v>446.32423433324402</c:v>
                </c:pt>
                <c:pt idx="277">
                  <c:v>468.40761120185999</c:v>
                </c:pt>
                <c:pt idx="278">
                  <c:v>467.96566882214199</c:v>
                </c:pt>
                <c:pt idx="279">
                  <c:v>471.78443978845502</c:v>
                </c:pt>
                <c:pt idx="280">
                  <c:v>472.89</c:v>
                </c:pt>
              </c:numCache>
            </c:numRef>
          </c:val>
          <c:smooth val="0"/>
          <c:extLst>
            <c:ext xmlns:c16="http://schemas.microsoft.com/office/drawing/2014/chart" uri="{C3380CC4-5D6E-409C-BE32-E72D297353CC}">
              <c16:uniqueId val="{00000003-704A-4889-AA41-2DDCDC6AAC43}"/>
            </c:ext>
          </c:extLst>
        </c:ser>
        <c:ser>
          <c:idx val="2"/>
          <c:order val="2"/>
          <c:tx>
            <c:v>Nacional hombres</c:v>
          </c:tx>
          <c:spPr>
            <a:ln w="19050" cap="rnd">
              <a:solidFill>
                <a:srgbClr val="393D3F"/>
              </a:solidFill>
              <a:round/>
            </a:ln>
            <a:effectLst/>
          </c:spPr>
          <c:marker>
            <c:symbol val="none"/>
          </c:marker>
          <c:dLbls>
            <c:dLbl>
              <c:idx val="280"/>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704A-4889-AA41-2DDCDC6AAC4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'F100-101'!$A$7:$A$287</c:f>
              <c:numCache>
                <c:formatCode>mm/dd/yyyy</c:formatCode>
                <c:ptCount val="281"/>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numCache>
            </c:numRef>
          </c:cat>
          <c:val>
            <c:numRef>
              <c:f>'F100-101'!$L$7:$L$287</c:f>
              <c:numCache>
                <c:formatCode>#,###.00</c:formatCode>
                <c:ptCount val="281"/>
                <c:pt idx="0">
                  <c:v>377.80292718818498</c:v>
                </c:pt>
                <c:pt idx="1">
                  <c:v>398.70931014626399</c:v>
                </c:pt>
                <c:pt idx="2">
                  <c:v>389.76670753956802</c:v>
                </c:pt>
                <c:pt idx="3">
                  <c:v>393.503600259282</c:v>
                </c:pt>
                <c:pt idx="4">
                  <c:v>396.51382100875799</c:v>
                </c:pt>
                <c:pt idx="5">
                  <c:v>402.40217730338702</c:v>
                </c:pt>
                <c:pt idx="6">
                  <c:v>403.38843928476501</c:v>
                </c:pt>
                <c:pt idx="7">
                  <c:v>398.72688317088898</c:v>
                </c:pt>
                <c:pt idx="8">
                  <c:v>396.90505650382102</c:v>
                </c:pt>
                <c:pt idx="9">
                  <c:v>396.42697847977701</c:v>
                </c:pt>
                <c:pt idx="10">
                  <c:v>397.26453500486502</c:v>
                </c:pt>
                <c:pt idx="11">
                  <c:v>395.105326718171</c:v>
                </c:pt>
                <c:pt idx="12">
                  <c:v>399.61586013478097</c:v>
                </c:pt>
                <c:pt idx="13">
                  <c:v>419.71580856846703</c:v>
                </c:pt>
                <c:pt idx="14">
                  <c:v>411.42624387744502</c:v>
                </c:pt>
                <c:pt idx="15">
                  <c:v>414.95837395167302</c:v>
                </c:pt>
                <c:pt idx="16">
                  <c:v>418.522921365331</c:v>
                </c:pt>
                <c:pt idx="17">
                  <c:v>418.86898825180498</c:v>
                </c:pt>
                <c:pt idx="18">
                  <c:v>425.63551570700702</c:v>
                </c:pt>
                <c:pt idx="19">
                  <c:v>421.18691868353199</c:v>
                </c:pt>
                <c:pt idx="20">
                  <c:v>419.743694485726</c:v>
                </c:pt>
                <c:pt idx="21">
                  <c:v>417.92823617112902</c:v>
                </c:pt>
                <c:pt idx="22">
                  <c:v>417.22467297579101</c:v>
                </c:pt>
                <c:pt idx="23">
                  <c:v>415.58242621045599</c:v>
                </c:pt>
                <c:pt idx="24">
                  <c:v>421.90497101363002</c:v>
                </c:pt>
                <c:pt idx="25">
                  <c:v>438.67459314989998</c:v>
                </c:pt>
                <c:pt idx="26">
                  <c:v>436.93801113559101</c:v>
                </c:pt>
                <c:pt idx="27">
                  <c:v>430.496514717271</c:v>
                </c:pt>
                <c:pt idx="28">
                  <c:v>426.45975380121899</c:v>
                </c:pt>
                <c:pt idx="29">
                  <c:v>434.14446451369099</c:v>
                </c:pt>
                <c:pt idx="30">
                  <c:v>432.33553562208499</c:v>
                </c:pt>
                <c:pt idx="31">
                  <c:v>432.77944508856899</c:v>
                </c:pt>
                <c:pt idx="32">
                  <c:v>430.30259731539701</c:v>
                </c:pt>
                <c:pt idx="33">
                  <c:v>426.530044256682</c:v>
                </c:pt>
                <c:pt idx="34">
                  <c:v>423.21997848923399</c:v>
                </c:pt>
                <c:pt idx="35">
                  <c:v>423.573003076492</c:v>
                </c:pt>
                <c:pt idx="36">
                  <c:v>423.92833499286701</c:v>
                </c:pt>
                <c:pt idx="37">
                  <c:v>440.66337338680802</c:v>
                </c:pt>
                <c:pt idx="38">
                  <c:v>438.67741125630602</c:v>
                </c:pt>
                <c:pt idx="39">
                  <c:v>434.16708352577501</c:v>
                </c:pt>
                <c:pt idx="40">
                  <c:v>434.09140586358302</c:v>
                </c:pt>
                <c:pt idx="41">
                  <c:v>443.73198120136999</c:v>
                </c:pt>
                <c:pt idx="42">
                  <c:v>443.41327486292403</c:v>
                </c:pt>
                <c:pt idx="43">
                  <c:v>447.78228064204399</c:v>
                </c:pt>
                <c:pt idx="44">
                  <c:v>446.15890698267498</c:v>
                </c:pt>
                <c:pt idx="45">
                  <c:v>439.30560935978502</c:v>
                </c:pt>
                <c:pt idx="46">
                  <c:v>436.082667292407</c:v>
                </c:pt>
                <c:pt idx="47">
                  <c:v>436.16757481699</c:v>
                </c:pt>
                <c:pt idx="48">
                  <c:v>436.70895130942603</c:v>
                </c:pt>
                <c:pt idx="49">
                  <c:v>451.57171664151798</c:v>
                </c:pt>
                <c:pt idx="50">
                  <c:v>448.20025824701997</c:v>
                </c:pt>
                <c:pt idx="51">
                  <c:v>442.24050782260298</c:v>
                </c:pt>
                <c:pt idx="52">
                  <c:v>442.370934414901</c:v>
                </c:pt>
                <c:pt idx="53">
                  <c:v>452.977925184311</c:v>
                </c:pt>
                <c:pt idx="54">
                  <c:v>452.09356503681101</c:v>
                </c:pt>
                <c:pt idx="55">
                  <c:v>454.47992672378803</c:v>
                </c:pt>
                <c:pt idx="56">
                  <c:v>450.72032200031799</c:v>
                </c:pt>
                <c:pt idx="57">
                  <c:v>443.73095426771698</c:v>
                </c:pt>
                <c:pt idx="58">
                  <c:v>439.56649705558198</c:v>
                </c:pt>
                <c:pt idx="59">
                  <c:v>437.87815012889803</c:v>
                </c:pt>
                <c:pt idx="60">
                  <c:v>438.95689839071503</c:v>
                </c:pt>
                <c:pt idx="61">
                  <c:v>456.83884983871201</c:v>
                </c:pt>
                <c:pt idx="62">
                  <c:v>453.87372552460403</c:v>
                </c:pt>
                <c:pt idx="63">
                  <c:v>450.54846264184903</c:v>
                </c:pt>
                <c:pt idx="64">
                  <c:v>448.66661927592099</c:v>
                </c:pt>
                <c:pt idx="65">
                  <c:v>457.19358846095002</c:v>
                </c:pt>
                <c:pt idx="66">
                  <c:v>457.43629224661902</c:v>
                </c:pt>
                <c:pt idx="67">
                  <c:v>460.54804300380903</c:v>
                </c:pt>
                <c:pt idx="68">
                  <c:v>458.15171191062001</c:v>
                </c:pt>
                <c:pt idx="69">
                  <c:v>452.535310564094</c:v>
                </c:pt>
                <c:pt idx="70">
                  <c:v>449.48417764058399</c:v>
                </c:pt>
                <c:pt idx="71">
                  <c:v>450.17353355114602</c:v>
                </c:pt>
                <c:pt idx="72">
                  <c:v>449.854056776194</c:v>
                </c:pt>
                <c:pt idx="73">
                  <c:v>465.15036052664499</c:v>
                </c:pt>
                <c:pt idx="74">
                  <c:v>463.23424621702998</c:v>
                </c:pt>
                <c:pt idx="75">
                  <c:v>458.87294962092</c:v>
                </c:pt>
                <c:pt idx="76">
                  <c:v>459.23458618598897</c:v>
                </c:pt>
                <c:pt idx="77">
                  <c:v>468.236910858729</c:v>
                </c:pt>
                <c:pt idx="78">
                  <c:v>466.60522439803799</c:v>
                </c:pt>
                <c:pt idx="79">
                  <c:v>470.31094514583202</c:v>
                </c:pt>
                <c:pt idx="80">
                  <c:v>466.38995309218501</c:v>
                </c:pt>
                <c:pt idx="81">
                  <c:v>458.00701827358898</c:v>
                </c:pt>
                <c:pt idx="82">
                  <c:v>453.839709853003</c:v>
                </c:pt>
                <c:pt idx="83">
                  <c:v>455.363080578976</c:v>
                </c:pt>
                <c:pt idx="84">
                  <c:v>455.405882144739</c:v>
                </c:pt>
                <c:pt idx="85">
                  <c:v>471.09326288042701</c:v>
                </c:pt>
                <c:pt idx="86">
                  <c:v>468.35825047556602</c:v>
                </c:pt>
                <c:pt idx="87">
                  <c:v>463.67805299578799</c:v>
                </c:pt>
                <c:pt idx="88">
                  <c:v>464.03623657990801</c:v>
                </c:pt>
                <c:pt idx="89">
                  <c:v>472.95521024314098</c:v>
                </c:pt>
                <c:pt idx="90">
                  <c:v>472.02150422499301</c:v>
                </c:pt>
                <c:pt idx="91">
                  <c:v>474.03860813090301</c:v>
                </c:pt>
                <c:pt idx="92">
                  <c:v>470.62129390035398</c:v>
                </c:pt>
                <c:pt idx="93">
                  <c:v>463.50961003757499</c:v>
                </c:pt>
                <c:pt idx="94">
                  <c:v>459.355737384203</c:v>
                </c:pt>
                <c:pt idx="95">
                  <c:v>459.98186268269097</c:v>
                </c:pt>
                <c:pt idx="96">
                  <c:v>460.00204948040198</c:v>
                </c:pt>
                <c:pt idx="97">
                  <c:v>475.125604455239</c:v>
                </c:pt>
                <c:pt idx="98">
                  <c:v>472.60107515275303</c:v>
                </c:pt>
                <c:pt idx="99">
                  <c:v>468.88931114938703</c:v>
                </c:pt>
                <c:pt idx="100">
                  <c:v>466.52499289177399</c:v>
                </c:pt>
                <c:pt idx="101">
                  <c:v>474.50624941443402</c:v>
                </c:pt>
                <c:pt idx="102">
                  <c:v>472.183256108053</c:v>
                </c:pt>
                <c:pt idx="103">
                  <c:v>474.10528583317699</c:v>
                </c:pt>
                <c:pt idx="104">
                  <c:v>470.57993086837598</c:v>
                </c:pt>
                <c:pt idx="105">
                  <c:v>463.82419863123198</c:v>
                </c:pt>
                <c:pt idx="106">
                  <c:v>459.60964201223197</c:v>
                </c:pt>
                <c:pt idx="107">
                  <c:v>457.16732175859102</c:v>
                </c:pt>
                <c:pt idx="108">
                  <c:v>456.28287937234001</c:v>
                </c:pt>
                <c:pt idx="109">
                  <c:v>472.674070763663</c:v>
                </c:pt>
                <c:pt idx="110">
                  <c:v>471.92785383688903</c:v>
                </c:pt>
                <c:pt idx="111">
                  <c:v>461.729428541321</c:v>
                </c:pt>
                <c:pt idx="112">
                  <c:v>460.30168822340403</c:v>
                </c:pt>
                <c:pt idx="113">
                  <c:v>468.75618835760002</c:v>
                </c:pt>
                <c:pt idx="114">
                  <c:v>466.70567820617703</c:v>
                </c:pt>
                <c:pt idx="115">
                  <c:v>468.26522516148998</c:v>
                </c:pt>
                <c:pt idx="116">
                  <c:v>465.63714123511801</c:v>
                </c:pt>
                <c:pt idx="117">
                  <c:v>459.528815758208</c:v>
                </c:pt>
                <c:pt idx="118">
                  <c:v>453.792234691055</c:v>
                </c:pt>
                <c:pt idx="119">
                  <c:v>452.81529590613701</c:v>
                </c:pt>
                <c:pt idx="120">
                  <c:v>451.879020004155</c:v>
                </c:pt>
                <c:pt idx="121">
                  <c:v>466.44613345741197</c:v>
                </c:pt>
                <c:pt idx="122">
                  <c:v>462.303792605186</c:v>
                </c:pt>
                <c:pt idx="123">
                  <c:v>452.250266786228</c:v>
                </c:pt>
                <c:pt idx="124">
                  <c:v>453.345428744115</c:v>
                </c:pt>
                <c:pt idx="125">
                  <c:v>465.07223140951101</c:v>
                </c:pt>
                <c:pt idx="126">
                  <c:v>463.63037429044402</c:v>
                </c:pt>
                <c:pt idx="127">
                  <c:v>468.416626988274</c:v>
                </c:pt>
                <c:pt idx="128">
                  <c:v>465.87299897505602</c:v>
                </c:pt>
                <c:pt idx="129">
                  <c:v>457.64662821886901</c:v>
                </c:pt>
                <c:pt idx="130">
                  <c:v>453.71087571433998</c:v>
                </c:pt>
                <c:pt idx="131">
                  <c:v>451.10305235780999</c:v>
                </c:pt>
                <c:pt idx="132">
                  <c:v>450.43823967633</c:v>
                </c:pt>
                <c:pt idx="133">
                  <c:v>468.21746177918402</c:v>
                </c:pt>
                <c:pt idx="134">
                  <c:v>464.34452470581698</c:v>
                </c:pt>
                <c:pt idx="135">
                  <c:v>459.79389070443</c:v>
                </c:pt>
                <c:pt idx="136">
                  <c:v>460.84756010348701</c:v>
                </c:pt>
                <c:pt idx="137">
                  <c:v>469.66698372748601</c:v>
                </c:pt>
                <c:pt idx="138">
                  <c:v>468.11912937660401</c:v>
                </c:pt>
                <c:pt idx="139">
                  <c:v>471.170211327647</c:v>
                </c:pt>
                <c:pt idx="140">
                  <c:v>468.30470418321801</c:v>
                </c:pt>
                <c:pt idx="141">
                  <c:v>461.85961432652903</c:v>
                </c:pt>
                <c:pt idx="142">
                  <c:v>456.93115452014803</c:v>
                </c:pt>
                <c:pt idx="143">
                  <c:v>454.63709948413299</c:v>
                </c:pt>
                <c:pt idx="144">
                  <c:v>451.98759232566698</c:v>
                </c:pt>
                <c:pt idx="145">
                  <c:v>467.11237207712003</c:v>
                </c:pt>
                <c:pt idx="146">
                  <c:v>464.92198770005399</c:v>
                </c:pt>
                <c:pt idx="147">
                  <c:v>460.24282034500902</c:v>
                </c:pt>
                <c:pt idx="148">
                  <c:v>462.37970869390199</c:v>
                </c:pt>
                <c:pt idx="149">
                  <c:v>470.33980284853499</c:v>
                </c:pt>
                <c:pt idx="150">
                  <c:v>466.70807330333997</c:v>
                </c:pt>
                <c:pt idx="151">
                  <c:v>470.19069582704901</c:v>
                </c:pt>
                <c:pt idx="152">
                  <c:v>467.27448303260502</c:v>
                </c:pt>
                <c:pt idx="153">
                  <c:v>458.95452237724299</c:v>
                </c:pt>
                <c:pt idx="154">
                  <c:v>455.19720129126301</c:v>
                </c:pt>
                <c:pt idx="155">
                  <c:v>453.451097203529</c:v>
                </c:pt>
                <c:pt idx="156">
                  <c:v>454.05199218650898</c:v>
                </c:pt>
                <c:pt idx="157">
                  <c:v>471.55792838774101</c:v>
                </c:pt>
                <c:pt idx="158">
                  <c:v>468.23765356292301</c:v>
                </c:pt>
                <c:pt idx="159">
                  <c:v>460.45340749650802</c:v>
                </c:pt>
                <c:pt idx="160">
                  <c:v>459.74216604533399</c:v>
                </c:pt>
                <c:pt idx="161">
                  <c:v>466.43264549811499</c:v>
                </c:pt>
                <c:pt idx="162">
                  <c:v>466.18127567320403</c:v>
                </c:pt>
                <c:pt idx="163">
                  <c:v>470.00141583386301</c:v>
                </c:pt>
                <c:pt idx="164">
                  <c:v>467.72676544156099</c:v>
                </c:pt>
                <c:pt idx="165">
                  <c:v>460.54951052887498</c:v>
                </c:pt>
                <c:pt idx="166">
                  <c:v>456.17612557671703</c:v>
                </c:pt>
                <c:pt idx="167">
                  <c:v>453.781455904935</c:v>
                </c:pt>
                <c:pt idx="168">
                  <c:v>453.06269306323497</c:v>
                </c:pt>
                <c:pt idx="169">
                  <c:v>468.396557563393</c:v>
                </c:pt>
                <c:pt idx="170">
                  <c:v>466.87972396689702</c:v>
                </c:pt>
                <c:pt idx="171">
                  <c:v>461.63082805748599</c:v>
                </c:pt>
                <c:pt idx="172">
                  <c:v>463.553182021699</c:v>
                </c:pt>
                <c:pt idx="173">
                  <c:v>470.09675229420799</c:v>
                </c:pt>
                <c:pt idx="174">
                  <c:v>468.60140252087803</c:v>
                </c:pt>
                <c:pt idx="175">
                  <c:v>472.78845132091402</c:v>
                </c:pt>
                <c:pt idx="176">
                  <c:v>469.48462608813998</c:v>
                </c:pt>
                <c:pt idx="177">
                  <c:v>461.316758344265</c:v>
                </c:pt>
                <c:pt idx="178">
                  <c:v>456.21485438211101</c:v>
                </c:pt>
                <c:pt idx="179">
                  <c:v>456.33752150287899</c:v>
                </c:pt>
                <c:pt idx="180">
                  <c:v>455.23094248543902</c:v>
                </c:pt>
                <c:pt idx="181">
                  <c:v>473.09025978912302</c:v>
                </c:pt>
                <c:pt idx="182">
                  <c:v>471.17952433041501</c:v>
                </c:pt>
                <c:pt idx="183">
                  <c:v>465.53362144190299</c:v>
                </c:pt>
                <c:pt idx="184">
                  <c:v>466.99168554685502</c:v>
                </c:pt>
                <c:pt idx="185">
                  <c:v>476.22831341422199</c:v>
                </c:pt>
                <c:pt idx="186">
                  <c:v>473.57493758790599</c:v>
                </c:pt>
                <c:pt idx="187">
                  <c:v>478.91426266459803</c:v>
                </c:pt>
                <c:pt idx="188">
                  <c:v>476.52583444225002</c:v>
                </c:pt>
                <c:pt idx="189">
                  <c:v>467.681903478013</c:v>
                </c:pt>
                <c:pt idx="190">
                  <c:v>463.57067478598401</c:v>
                </c:pt>
                <c:pt idx="191">
                  <c:v>463.80360508666899</c:v>
                </c:pt>
                <c:pt idx="192">
                  <c:v>463.50717609002101</c:v>
                </c:pt>
                <c:pt idx="193">
                  <c:v>478.59121650601099</c:v>
                </c:pt>
                <c:pt idx="194">
                  <c:v>475.275110381236</c:v>
                </c:pt>
                <c:pt idx="195">
                  <c:v>470.964143665351</c:v>
                </c:pt>
                <c:pt idx="196">
                  <c:v>471.19995564399602</c:v>
                </c:pt>
                <c:pt idx="197">
                  <c:v>481.496403258957</c:v>
                </c:pt>
                <c:pt idx="198">
                  <c:v>479.84501308609401</c:v>
                </c:pt>
                <c:pt idx="199">
                  <c:v>483.29847251064399</c:v>
                </c:pt>
                <c:pt idx="200">
                  <c:v>479.99628338264301</c:v>
                </c:pt>
                <c:pt idx="201">
                  <c:v>470.57664275381001</c:v>
                </c:pt>
                <c:pt idx="202">
                  <c:v>465.80329797460303</c:v>
                </c:pt>
                <c:pt idx="203">
                  <c:v>465.370485034431</c:v>
                </c:pt>
                <c:pt idx="204">
                  <c:v>465.48114041109699</c:v>
                </c:pt>
                <c:pt idx="205">
                  <c:v>475.18395571040901</c:v>
                </c:pt>
                <c:pt idx="206">
                  <c:v>472.76743821010899</c:v>
                </c:pt>
                <c:pt idx="207">
                  <c:v>467.36347146345599</c:v>
                </c:pt>
                <c:pt idx="208">
                  <c:v>467.50698896872302</c:v>
                </c:pt>
                <c:pt idx="209">
                  <c:v>476.59046198501102</c:v>
                </c:pt>
                <c:pt idx="210">
                  <c:v>473.75972571921398</c:v>
                </c:pt>
                <c:pt idx="211">
                  <c:v>476.83627569547502</c:v>
                </c:pt>
                <c:pt idx="212">
                  <c:v>472.69601132516402</c:v>
                </c:pt>
                <c:pt idx="213">
                  <c:v>465.25042986023499</c:v>
                </c:pt>
                <c:pt idx="214">
                  <c:v>460.58849359154698</c:v>
                </c:pt>
                <c:pt idx="215">
                  <c:v>458.49008729054799</c:v>
                </c:pt>
                <c:pt idx="216">
                  <c:v>460.52320370574199</c:v>
                </c:pt>
                <c:pt idx="217">
                  <c:v>473.81077334257401</c:v>
                </c:pt>
                <c:pt idx="218">
                  <c:v>474.00587594662198</c:v>
                </c:pt>
                <c:pt idx="219">
                  <c:v>471.85829933468801</c:v>
                </c:pt>
                <c:pt idx="220">
                  <c:v>473.41170773202202</c:v>
                </c:pt>
                <c:pt idx="221">
                  <c:v>481.67530347903801</c:v>
                </c:pt>
                <c:pt idx="222">
                  <c:v>479.796060191197</c:v>
                </c:pt>
                <c:pt idx="223">
                  <c:v>482.891288005023</c:v>
                </c:pt>
                <c:pt idx="224">
                  <c:v>478.08485889424003</c:v>
                </c:pt>
                <c:pt idx="225">
                  <c:v>470.067781245974</c:v>
                </c:pt>
                <c:pt idx="226">
                  <c:v>465.99919538643502</c:v>
                </c:pt>
                <c:pt idx="227">
                  <c:v>465.07951457924003</c:v>
                </c:pt>
                <c:pt idx="228">
                  <c:v>464.49662948942</c:v>
                </c:pt>
                <c:pt idx="229">
                  <c:v>486.633559665593</c:v>
                </c:pt>
                <c:pt idx="230">
                  <c:v>488.57613500324999</c:v>
                </c:pt>
                <c:pt idx="231">
                  <c:v>485.16341277204401</c:v>
                </c:pt>
                <c:pt idx="232">
                  <c:v>485.996742424974</c:v>
                </c:pt>
                <c:pt idx="233">
                  <c:v>493.70384615384597</c:v>
                </c:pt>
                <c:pt idx="234">
                  <c:v>492.45643133041</c:v>
                </c:pt>
                <c:pt idx="235">
                  <c:v>496.76643176097298</c:v>
                </c:pt>
                <c:pt idx="236">
                  <c:v>495.56017642519498</c:v>
                </c:pt>
                <c:pt idx="237">
                  <c:v>486.75488685997999</c:v>
                </c:pt>
                <c:pt idx="238">
                  <c:v>482.33622805086901</c:v>
                </c:pt>
                <c:pt idx="239">
                  <c:v>481.81513735689998</c:v>
                </c:pt>
                <c:pt idx="240">
                  <c:v>482.53359506862802</c:v>
                </c:pt>
                <c:pt idx="241">
                  <c:v>502.13113756141598</c:v>
                </c:pt>
                <c:pt idx="242">
                  <c:v>501.699992609155</c:v>
                </c:pt>
                <c:pt idx="243">
                  <c:v>503.86184045002699</c:v>
                </c:pt>
                <c:pt idx="244">
                  <c:v>515.49114557231303</c:v>
                </c:pt>
                <c:pt idx="245">
                  <c:v>519.60885834856197</c:v>
                </c:pt>
                <c:pt idx="246">
                  <c:v>514.82049342814105</c:v>
                </c:pt>
                <c:pt idx="247">
                  <c:v>508.86914318156403</c:v>
                </c:pt>
                <c:pt idx="248">
                  <c:v>505.10049737176303</c:v>
                </c:pt>
                <c:pt idx="249">
                  <c:v>502.391178015798</c:v>
                </c:pt>
                <c:pt idx="250">
                  <c:v>497.83234210381198</c:v>
                </c:pt>
                <c:pt idx="251">
                  <c:v>502.40997078709501</c:v>
                </c:pt>
                <c:pt idx="252">
                  <c:v>503.43867339001201</c:v>
                </c:pt>
                <c:pt idx="253">
                  <c:v>523.61994292713905</c:v>
                </c:pt>
                <c:pt idx="254">
                  <c:v>521.38245773485903</c:v>
                </c:pt>
                <c:pt idx="255">
                  <c:v>513.99610557662004</c:v>
                </c:pt>
                <c:pt idx="256">
                  <c:v>512.731180943043</c:v>
                </c:pt>
                <c:pt idx="257">
                  <c:v>519.77086818064595</c:v>
                </c:pt>
                <c:pt idx="258">
                  <c:v>516.05065281636598</c:v>
                </c:pt>
                <c:pt idx="259">
                  <c:v>517.97082202987303</c:v>
                </c:pt>
                <c:pt idx="260">
                  <c:v>515.57524859744206</c:v>
                </c:pt>
                <c:pt idx="261">
                  <c:v>509.11278601408401</c:v>
                </c:pt>
                <c:pt idx="262">
                  <c:v>504.68349226815297</c:v>
                </c:pt>
                <c:pt idx="263">
                  <c:v>503.989835734574</c:v>
                </c:pt>
                <c:pt idx="264">
                  <c:v>505.52752045896301</c:v>
                </c:pt>
                <c:pt idx="265">
                  <c:v>533.55678607142204</c:v>
                </c:pt>
                <c:pt idx="266">
                  <c:v>533.64381136483996</c:v>
                </c:pt>
                <c:pt idx="267">
                  <c:v>530.01455421566402</c:v>
                </c:pt>
                <c:pt idx="268">
                  <c:v>528.95854025776202</c:v>
                </c:pt>
                <c:pt idx="269">
                  <c:v>536.66132694881901</c:v>
                </c:pt>
                <c:pt idx="270">
                  <c:v>531.78866990593599</c:v>
                </c:pt>
                <c:pt idx="271">
                  <c:v>534.81103189966495</c:v>
                </c:pt>
                <c:pt idx="272">
                  <c:v>529.95630307827798</c:v>
                </c:pt>
                <c:pt idx="273">
                  <c:v>522.00053415321395</c:v>
                </c:pt>
                <c:pt idx="274">
                  <c:v>517.935831603819</c:v>
                </c:pt>
                <c:pt idx="275">
                  <c:v>519.25088565600799</c:v>
                </c:pt>
                <c:pt idx="276">
                  <c:v>520.61519086323301</c:v>
                </c:pt>
                <c:pt idx="277">
                  <c:v>549.89960812338995</c:v>
                </c:pt>
                <c:pt idx="278">
                  <c:v>551.57213993408595</c:v>
                </c:pt>
                <c:pt idx="279">
                  <c:v>551.37831800232095</c:v>
                </c:pt>
                <c:pt idx="280">
                  <c:v>553.44000000000005</c:v>
                </c:pt>
              </c:numCache>
            </c:numRef>
          </c:val>
          <c:smooth val="0"/>
          <c:extLst>
            <c:ext xmlns:c16="http://schemas.microsoft.com/office/drawing/2014/chart" uri="{C3380CC4-5D6E-409C-BE32-E72D297353CC}">
              <c16:uniqueId val="{00000005-704A-4889-AA41-2DDCDC6AAC43}"/>
            </c:ext>
          </c:extLst>
        </c:ser>
        <c:ser>
          <c:idx val="3"/>
          <c:order val="3"/>
          <c:tx>
            <c:v>Nacional mujeres</c:v>
          </c:tx>
          <c:spPr>
            <a:ln w="19050" cap="rnd">
              <a:solidFill>
                <a:srgbClr val="7C878E"/>
              </a:solidFill>
              <a:round/>
            </a:ln>
            <a:effectLst/>
          </c:spPr>
          <c:marker>
            <c:symbol val="none"/>
          </c:marker>
          <c:dLbls>
            <c:dLbl>
              <c:idx val="280"/>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704A-4889-AA41-2DDCDC6AAC4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'F100-101'!$A$7:$A$287</c:f>
              <c:numCache>
                <c:formatCode>mm/dd/yyyy</c:formatCode>
                <c:ptCount val="281"/>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numCache>
            </c:numRef>
          </c:cat>
          <c:val>
            <c:numRef>
              <c:f>'F100-101'!$M$7:$M$287</c:f>
              <c:numCache>
                <c:formatCode>#,###.00</c:formatCode>
                <c:ptCount val="281"/>
                <c:pt idx="0">
                  <c:v>307.21640435235201</c:v>
                </c:pt>
                <c:pt idx="1">
                  <c:v>320.45875121171099</c:v>
                </c:pt>
                <c:pt idx="2">
                  <c:v>318.745572512742</c:v>
                </c:pt>
                <c:pt idx="3">
                  <c:v>320.05785564637102</c:v>
                </c:pt>
                <c:pt idx="4">
                  <c:v>320.76736014515001</c:v>
                </c:pt>
                <c:pt idx="5">
                  <c:v>323.22737286723799</c:v>
                </c:pt>
                <c:pt idx="6">
                  <c:v>324.59665131584001</c:v>
                </c:pt>
                <c:pt idx="7">
                  <c:v>321.56730548805899</c:v>
                </c:pt>
                <c:pt idx="8">
                  <c:v>319.919872485844</c:v>
                </c:pt>
                <c:pt idx="9">
                  <c:v>320.00009023838902</c:v>
                </c:pt>
                <c:pt idx="10">
                  <c:v>321.92920109088402</c:v>
                </c:pt>
                <c:pt idx="11">
                  <c:v>320.73097935701401</c:v>
                </c:pt>
                <c:pt idx="12">
                  <c:v>323.64659727652298</c:v>
                </c:pt>
                <c:pt idx="13">
                  <c:v>337.87611461036403</c:v>
                </c:pt>
                <c:pt idx="14">
                  <c:v>336.936384053371</c:v>
                </c:pt>
                <c:pt idx="15">
                  <c:v>339.20324527242599</c:v>
                </c:pt>
                <c:pt idx="16">
                  <c:v>342.023791685486</c:v>
                </c:pt>
                <c:pt idx="17">
                  <c:v>339.85826677872501</c:v>
                </c:pt>
                <c:pt idx="18">
                  <c:v>344.41709772451998</c:v>
                </c:pt>
                <c:pt idx="19">
                  <c:v>341.84420545076102</c:v>
                </c:pt>
                <c:pt idx="20">
                  <c:v>342.03547544851199</c:v>
                </c:pt>
                <c:pt idx="21">
                  <c:v>341.11660867832302</c:v>
                </c:pt>
                <c:pt idx="22">
                  <c:v>341.65402585024799</c:v>
                </c:pt>
                <c:pt idx="23">
                  <c:v>341.51873612290598</c:v>
                </c:pt>
                <c:pt idx="24">
                  <c:v>346.009415511268</c:v>
                </c:pt>
                <c:pt idx="25">
                  <c:v>357.31993735791502</c:v>
                </c:pt>
                <c:pt idx="26">
                  <c:v>356.76751957464597</c:v>
                </c:pt>
                <c:pt idx="27">
                  <c:v>354.85144567643903</c:v>
                </c:pt>
                <c:pt idx="28">
                  <c:v>351.575228849533</c:v>
                </c:pt>
                <c:pt idx="29">
                  <c:v>355.54891629441801</c:v>
                </c:pt>
                <c:pt idx="30">
                  <c:v>353.74936421068298</c:v>
                </c:pt>
                <c:pt idx="31">
                  <c:v>354.12149657830003</c:v>
                </c:pt>
                <c:pt idx="32">
                  <c:v>353.07574578209199</c:v>
                </c:pt>
                <c:pt idx="33">
                  <c:v>350.670920477636</c:v>
                </c:pt>
                <c:pt idx="34">
                  <c:v>347.86439360961299</c:v>
                </c:pt>
                <c:pt idx="35">
                  <c:v>348.62851340854701</c:v>
                </c:pt>
                <c:pt idx="36">
                  <c:v>349.50129401462402</c:v>
                </c:pt>
                <c:pt idx="37">
                  <c:v>362.29124254446299</c:v>
                </c:pt>
                <c:pt idx="38">
                  <c:v>361.69422492724101</c:v>
                </c:pt>
                <c:pt idx="39">
                  <c:v>360.851332653969</c:v>
                </c:pt>
                <c:pt idx="40">
                  <c:v>360.63963822114698</c:v>
                </c:pt>
                <c:pt idx="41">
                  <c:v>366.18658642831502</c:v>
                </c:pt>
                <c:pt idx="42">
                  <c:v>366.24105298412599</c:v>
                </c:pt>
                <c:pt idx="43">
                  <c:v>367.84829906370697</c:v>
                </c:pt>
                <c:pt idx="44">
                  <c:v>367.24531979453798</c:v>
                </c:pt>
                <c:pt idx="45">
                  <c:v>363.63630670284903</c:v>
                </c:pt>
                <c:pt idx="46">
                  <c:v>361.06500474839697</c:v>
                </c:pt>
                <c:pt idx="47">
                  <c:v>360.99995181344298</c:v>
                </c:pt>
                <c:pt idx="48">
                  <c:v>362.53466076726397</c:v>
                </c:pt>
                <c:pt idx="49">
                  <c:v>373.64389275139098</c:v>
                </c:pt>
                <c:pt idx="50">
                  <c:v>371.12473019667999</c:v>
                </c:pt>
                <c:pt idx="51">
                  <c:v>369.05057020089998</c:v>
                </c:pt>
                <c:pt idx="52">
                  <c:v>368.38063351178602</c:v>
                </c:pt>
                <c:pt idx="53">
                  <c:v>374.69333389181401</c:v>
                </c:pt>
                <c:pt idx="54">
                  <c:v>373.54686550647398</c:v>
                </c:pt>
                <c:pt idx="55">
                  <c:v>375.59310241722801</c:v>
                </c:pt>
                <c:pt idx="56">
                  <c:v>373.22100232591202</c:v>
                </c:pt>
                <c:pt idx="57">
                  <c:v>367.158409122715</c:v>
                </c:pt>
                <c:pt idx="58">
                  <c:v>363.69861453497998</c:v>
                </c:pt>
                <c:pt idx="59">
                  <c:v>362.85051203184599</c:v>
                </c:pt>
                <c:pt idx="60">
                  <c:v>364.78839492121699</c:v>
                </c:pt>
                <c:pt idx="61">
                  <c:v>378.42424001192398</c:v>
                </c:pt>
                <c:pt idx="62">
                  <c:v>376.553266820712</c:v>
                </c:pt>
                <c:pt idx="63">
                  <c:v>376.32711799371702</c:v>
                </c:pt>
                <c:pt idx="64">
                  <c:v>374.83926055932398</c:v>
                </c:pt>
                <c:pt idx="65">
                  <c:v>379.14359724609699</c:v>
                </c:pt>
                <c:pt idx="66">
                  <c:v>378.96185574728202</c:v>
                </c:pt>
                <c:pt idx="67">
                  <c:v>380.22571437373301</c:v>
                </c:pt>
                <c:pt idx="68">
                  <c:v>378.90302601904199</c:v>
                </c:pt>
                <c:pt idx="69">
                  <c:v>375.29113229620702</c:v>
                </c:pt>
                <c:pt idx="70">
                  <c:v>372.77457184025798</c:v>
                </c:pt>
                <c:pt idx="71">
                  <c:v>373.883470891819</c:v>
                </c:pt>
                <c:pt idx="72">
                  <c:v>374.58366214724299</c:v>
                </c:pt>
                <c:pt idx="73">
                  <c:v>387.48056534194399</c:v>
                </c:pt>
                <c:pt idx="74">
                  <c:v>386.44445677153902</c:v>
                </c:pt>
                <c:pt idx="75">
                  <c:v>384.24933024183099</c:v>
                </c:pt>
                <c:pt idx="76">
                  <c:v>383.91876422997899</c:v>
                </c:pt>
                <c:pt idx="77">
                  <c:v>388.05065135278898</c:v>
                </c:pt>
                <c:pt idx="78">
                  <c:v>386.55165160392698</c:v>
                </c:pt>
                <c:pt idx="79">
                  <c:v>388.59758479307101</c:v>
                </c:pt>
                <c:pt idx="80">
                  <c:v>386.37258373652099</c:v>
                </c:pt>
                <c:pt idx="81">
                  <c:v>380.515091766159</c:v>
                </c:pt>
                <c:pt idx="82">
                  <c:v>376.78860370544697</c:v>
                </c:pt>
                <c:pt idx="83">
                  <c:v>377.808026243754</c:v>
                </c:pt>
                <c:pt idx="84">
                  <c:v>378.68590011091402</c:v>
                </c:pt>
                <c:pt idx="85">
                  <c:v>392.30272624266598</c:v>
                </c:pt>
                <c:pt idx="86">
                  <c:v>390.68110471425399</c:v>
                </c:pt>
                <c:pt idx="87">
                  <c:v>388.90500099799698</c:v>
                </c:pt>
                <c:pt idx="88">
                  <c:v>389.25906856110902</c:v>
                </c:pt>
                <c:pt idx="89">
                  <c:v>393.36846129892501</c:v>
                </c:pt>
                <c:pt idx="90">
                  <c:v>392.26558506191202</c:v>
                </c:pt>
                <c:pt idx="91">
                  <c:v>392.87677682344901</c:v>
                </c:pt>
                <c:pt idx="92">
                  <c:v>391.02024028637402</c:v>
                </c:pt>
                <c:pt idx="93">
                  <c:v>385.42332514145301</c:v>
                </c:pt>
                <c:pt idx="94">
                  <c:v>382.74988700114699</c:v>
                </c:pt>
                <c:pt idx="95">
                  <c:v>383.258774360671</c:v>
                </c:pt>
                <c:pt idx="96">
                  <c:v>383.39752989381498</c:v>
                </c:pt>
                <c:pt idx="97">
                  <c:v>397.83347772278302</c:v>
                </c:pt>
                <c:pt idx="98">
                  <c:v>396.49765322155798</c:v>
                </c:pt>
                <c:pt idx="99">
                  <c:v>393.91679564963499</c:v>
                </c:pt>
                <c:pt idx="100">
                  <c:v>392.63444867268902</c:v>
                </c:pt>
                <c:pt idx="101">
                  <c:v>395.38950798386998</c:v>
                </c:pt>
                <c:pt idx="102">
                  <c:v>393.295871235444</c:v>
                </c:pt>
                <c:pt idx="103">
                  <c:v>397.13602073624901</c:v>
                </c:pt>
                <c:pt idx="104">
                  <c:v>394.95135487648503</c:v>
                </c:pt>
                <c:pt idx="105">
                  <c:v>388.17570826850402</c:v>
                </c:pt>
                <c:pt idx="106">
                  <c:v>385.17114064216702</c:v>
                </c:pt>
                <c:pt idx="107">
                  <c:v>383.043170935717</c:v>
                </c:pt>
                <c:pt idx="108">
                  <c:v>383.07607768025298</c:v>
                </c:pt>
                <c:pt idx="109">
                  <c:v>397.47424303699199</c:v>
                </c:pt>
                <c:pt idx="110">
                  <c:v>397.83414811960898</c:v>
                </c:pt>
                <c:pt idx="111">
                  <c:v>391.59818666503298</c:v>
                </c:pt>
                <c:pt idx="112">
                  <c:v>390.70739098040201</c:v>
                </c:pt>
                <c:pt idx="113">
                  <c:v>395.20209195529299</c:v>
                </c:pt>
                <c:pt idx="114">
                  <c:v>394.34764156314299</c:v>
                </c:pt>
                <c:pt idx="115">
                  <c:v>395.72068850661702</c:v>
                </c:pt>
                <c:pt idx="116">
                  <c:v>393.88447405167</c:v>
                </c:pt>
                <c:pt idx="117">
                  <c:v>389.29309818359502</c:v>
                </c:pt>
                <c:pt idx="118">
                  <c:v>386.83721048590201</c:v>
                </c:pt>
                <c:pt idx="119">
                  <c:v>385.61315276023601</c:v>
                </c:pt>
                <c:pt idx="120">
                  <c:v>384.98962180833701</c:v>
                </c:pt>
                <c:pt idx="121">
                  <c:v>397.07368279413998</c:v>
                </c:pt>
                <c:pt idx="122">
                  <c:v>394.24499067263099</c:v>
                </c:pt>
                <c:pt idx="123">
                  <c:v>387.08165310712099</c:v>
                </c:pt>
                <c:pt idx="124">
                  <c:v>388.17877562493697</c:v>
                </c:pt>
                <c:pt idx="125">
                  <c:v>395.52476493953702</c:v>
                </c:pt>
                <c:pt idx="126">
                  <c:v>394.766693677528</c:v>
                </c:pt>
                <c:pt idx="127">
                  <c:v>398.99810307733799</c:v>
                </c:pt>
                <c:pt idx="128">
                  <c:v>399.26204158260799</c:v>
                </c:pt>
                <c:pt idx="129">
                  <c:v>393.00687935712699</c:v>
                </c:pt>
                <c:pt idx="130">
                  <c:v>389.98831554516602</c:v>
                </c:pt>
                <c:pt idx="131">
                  <c:v>386.87126636586299</c:v>
                </c:pt>
                <c:pt idx="132">
                  <c:v>386.55734685846102</c:v>
                </c:pt>
                <c:pt idx="133">
                  <c:v>403.77682804441901</c:v>
                </c:pt>
                <c:pt idx="134">
                  <c:v>399.38044983384401</c:v>
                </c:pt>
                <c:pt idx="135">
                  <c:v>398.56488564527899</c:v>
                </c:pt>
                <c:pt idx="136">
                  <c:v>398.918626279987</c:v>
                </c:pt>
                <c:pt idx="137">
                  <c:v>402.76932644528301</c:v>
                </c:pt>
                <c:pt idx="138">
                  <c:v>401.59388094833901</c:v>
                </c:pt>
                <c:pt idx="139">
                  <c:v>403.68777188283502</c:v>
                </c:pt>
                <c:pt idx="140">
                  <c:v>402.50716348167703</c:v>
                </c:pt>
                <c:pt idx="141">
                  <c:v>399.84606030438601</c:v>
                </c:pt>
                <c:pt idx="142">
                  <c:v>396.308572007078</c:v>
                </c:pt>
                <c:pt idx="143">
                  <c:v>393.48202126019902</c:v>
                </c:pt>
                <c:pt idx="144">
                  <c:v>391.429967331684</c:v>
                </c:pt>
                <c:pt idx="145">
                  <c:v>403.65429858963603</c:v>
                </c:pt>
                <c:pt idx="146">
                  <c:v>402.88442496189703</c:v>
                </c:pt>
                <c:pt idx="147">
                  <c:v>400.757542993313</c:v>
                </c:pt>
                <c:pt idx="148">
                  <c:v>402.34657651035002</c:v>
                </c:pt>
                <c:pt idx="149">
                  <c:v>404.73891216452103</c:v>
                </c:pt>
                <c:pt idx="150">
                  <c:v>401.16268131784102</c:v>
                </c:pt>
                <c:pt idx="151">
                  <c:v>404.03451981814698</c:v>
                </c:pt>
                <c:pt idx="152">
                  <c:v>403.24760534292301</c:v>
                </c:pt>
                <c:pt idx="153">
                  <c:v>396.54976353413099</c:v>
                </c:pt>
                <c:pt idx="154">
                  <c:v>394.95547794021002</c:v>
                </c:pt>
                <c:pt idx="155">
                  <c:v>392.38626427965602</c:v>
                </c:pt>
                <c:pt idx="156">
                  <c:v>392.13943239013901</c:v>
                </c:pt>
                <c:pt idx="157">
                  <c:v>407.32309667143198</c:v>
                </c:pt>
                <c:pt idx="158">
                  <c:v>405.94387069759</c:v>
                </c:pt>
                <c:pt idx="159">
                  <c:v>401.18417845911802</c:v>
                </c:pt>
                <c:pt idx="160">
                  <c:v>401.32665094437198</c:v>
                </c:pt>
                <c:pt idx="161">
                  <c:v>403.16969233293401</c:v>
                </c:pt>
                <c:pt idx="162">
                  <c:v>402.56535029373902</c:v>
                </c:pt>
                <c:pt idx="163">
                  <c:v>406.49026216955201</c:v>
                </c:pt>
                <c:pt idx="164">
                  <c:v>405.52530225270402</c:v>
                </c:pt>
                <c:pt idx="165">
                  <c:v>400.61305834758502</c:v>
                </c:pt>
                <c:pt idx="166">
                  <c:v>397.67445788844202</c:v>
                </c:pt>
                <c:pt idx="167">
                  <c:v>394.49474302103999</c:v>
                </c:pt>
                <c:pt idx="168">
                  <c:v>394.03751317756598</c:v>
                </c:pt>
                <c:pt idx="169">
                  <c:v>407.61632918660001</c:v>
                </c:pt>
                <c:pt idx="170">
                  <c:v>407.05597790293399</c:v>
                </c:pt>
                <c:pt idx="171">
                  <c:v>403.692805227257</c:v>
                </c:pt>
                <c:pt idx="172">
                  <c:v>405.52200263584399</c:v>
                </c:pt>
                <c:pt idx="173">
                  <c:v>407.50626768693002</c:v>
                </c:pt>
                <c:pt idx="174">
                  <c:v>406.11919442127697</c:v>
                </c:pt>
                <c:pt idx="175">
                  <c:v>410.03922311292399</c:v>
                </c:pt>
                <c:pt idx="176">
                  <c:v>407.75829551259397</c:v>
                </c:pt>
                <c:pt idx="177">
                  <c:v>402.576177678688</c:v>
                </c:pt>
                <c:pt idx="178">
                  <c:v>398.73685344099698</c:v>
                </c:pt>
                <c:pt idx="179">
                  <c:v>397.58841150489098</c:v>
                </c:pt>
                <c:pt idx="180">
                  <c:v>396.503338928814</c:v>
                </c:pt>
                <c:pt idx="181">
                  <c:v>414.44209800869299</c:v>
                </c:pt>
                <c:pt idx="182">
                  <c:v>413.392523734392</c:v>
                </c:pt>
                <c:pt idx="183">
                  <c:v>408.78659493342502</c:v>
                </c:pt>
                <c:pt idx="184">
                  <c:v>410.44982790312298</c:v>
                </c:pt>
                <c:pt idx="185">
                  <c:v>414.50239347936099</c:v>
                </c:pt>
                <c:pt idx="186">
                  <c:v>412.29119617006199</c:v>
                </c:pt>
                <c:pt idx="187">
                  <c:v>417.734948272162</c:v>
                </c:pt>
                <c:pt idx="188">
                  <c:v>417.11977909936502</c:v>
                </c:pt>
                <c:pt idx="189">
                  <c:v>409.60930380305598</c:v>
                </c:pt>
                <c:pt idx="190">
                  <c:v>406.52298704940301</c:v>
                </c:pt>
                <c:pt idx="191">
                  <c:v>406.32750610404599</c:v>
                </c:pt>
                <c:pt idx="192">
                  <c:v>405.01018907212898</c:v>
                </c:pt>
                <c:pt idx="193">
                  <c:v>419.32557751899401</c:v>
                </c:pt>
                <c:pt idx="194">
                  <c:v>417.52606038786001</c:v>
                </c:pt>
                <c:pt idx="195">
                  <c:v>414.94185374953798</c:v>
                </c:pt>
                <c:pt idx="196">
                  <c:v>415.41503688310399</c:v>
                </c:pt>
                <c:pt idx="197">
                  <c:v>422.15275201621898</c:v>
                </c:pt>
                <c:pt idx="198">
                  <c:v>420.65296705867303</c:v>
                </c:pt>
                <c:pt idx="199">
                  <c:v>422.94170428672498</c:v>
                </c:pt>
                <c:pt idx="200">
                  <c:v>421.56717322368598</c:v>
                </c:pt>
                <c:pt idx="201">
                  <c:v>413.80911778945602</c:v>
                </c:pt>
                <c:pt idx="202">
                  <c:v>409.77360577249198</c:v>
                </c:pt>
                <c:pt idx="203">
                  <c:v>409.27102930425298</c:v>
                </c:pt>
                <c:pt idx="204">
                  <c:v>408.46751079698601</c:v>
                </c:pt>
                <c:pt idx="205">
                  <c:v>417.95782523280297</c:v>
                </c:pt>
                <c:pt idx="206">
                  <c:v>416.10188265836302</c:v>
                </c:pt>
                <c:pt idx="207">
                  <c:v>411.65333369999399</c:v>
                </c:pt>
                <c:pt idx="208">
                  <c:v>411.40506750509002</c:v>
                </c:pt>
                <c:pt idx="209">
                  <c:v>417.56208403770597</c:v>
                </c:pt>
                <c:pt idx="210">
                  <c:v>414.35221068209597</c:v>
                </c:pt>
                <c:pt idx="211">
                  <c:v>415.91542533551097</c:v>
                </c:pt>
                <c:pt idx="212">
                  <c:v>412.87871359992499</c:v>
                </c:pt>
                <c:pt idx="213">
                  <c:v>407.98411176867802</c:v>
                </c:pt>
                <c:pt idx="214">
                  <c:v>404.52989462226702</c:v>
                </c:pt>
                <c:pt idx="215">
                  <c:v>402.14947991694498</c:v>
                </c:pt>
                <c:pt idx="216">
                  <c:v>403.37741659360501</c:v>
                </c:pt>
                <c:pt idx="217">
                  <c:v>415.83661394765301</c:v>
                </c:pt>
                <c:pt idx="218">
                  <c:v>415.33274753215898</c:v>
                </c:pt>
                <c:pt idx="219">
                  <c:v>414.94836691554599</c:v>
                </c:pt>
                <c:pt idx="220">
                  <c:v>416.65771044751398</c:v>
                </c:pt>
                <c:pt idx="221">
                  <c:v>420.34264712843498</c:v>
                </c:pt>
                <c:pt idx="222">
                  <c:v>417.64022113775701</c:v>
                </c:pt>
                <c:pt idx="223">
                  <c:v>419.512207953705</c:v>
                </c:pt>
                <c:pt idx="224">
                  <c:v>416.10805715877899</c:v>
                </c:pt>
                <c:pt idx="225">
                  <c:v>409.76386981380699</c:v>
                </c:pt>
                <c:pt idx="226">
                  <c:v>406.52501360410099</c:v>
                </c:pt>
                <c:pt idx="227">
                  <c:v>405.253821882056</c:v>
                </c:pt>
                <c:pt idx="228">
                  <c:v>403.666871578334</c:v>
                </c:pt>
                <c:pt idx="229">
                  <c:v>425.03405972378499</c:v>
                </c:pt>
                <c:pt idx="230">
                  <c:v>426.56081277466802</c:v>
                </c:pt>
                <c:pt idx="231">
                  <c:v>425.11032964165599</c:v>
                </c:pt>
                <c:pt idx="232">
                  <c:v>426.02515604022</c:v>
                </c:pt>
                <c:pt idx="233">
                  <c:v>429.53042844826803</c:v>
                </c:pt>
                <c:pt idx="234">
                  <c:v>428.06306198511101</c:v>
                </c:pt>
                <c:pt idx="235">
                  <c:v>429.67999884267101</c:v>
                </c:pt>
                <c:pt idx="236">
                  <c:v>428.61132516639299</c:v>
                </c:pt>
                <c:pt idx="237">
                  <c:v>422.93275682592201</c:v>
                </c:pt>
                <c:pt idx="238">
                  <c:v>419.70425222242397</c:v>
                </c:pt>
                <c:pt idx="239">
                  <c:v>419.24569902986298</c:v>
                </c:pt>
                <c:pt idx="240">
                  <c:v>419.09973011497698</c:v>
                </c:pt>
                <c:pt idx="241">
                  <c:v>438.33974184335898</c:v>
                </c:pt>
                <c:pt idx="242">
                  <c:v>438.424571658449</c:v>
                </c:pt>
                <c:pt idx="243">
                  <c:v>440.88061223534697</c:v>
                </c:pt>
                <c:pt idx="244">
                  <c:v>449.09753675949099</c:v>
                </c:pt>
                <c:pt idx="245">
                  <c:v>451.680283717338</c:v>
                </c:pt>
                <c:pt idx="246">
                  <c:v>449.726864899806</c:v>
                </c:pt>
                <c:pt idx="247">
                  <c:v>444.37941141431799</c:v>
                </c:pt>
                <c:pt idx="248">
                  <c:v>442.14887453994299</c:v>
                </c:pt>
                <c:pt idx="249">
                  <c:v>439.61899485727997</c:v>
                </c:pt>
                <c:pt idx="250">
                  <c:v>436.432311857613</c:v>
                </c:pt>
                <c:pt idx="251">
                  <c:v>439.747280443889</c:v>
                </c:pt>
                <c:pt idx="252">
                  <c:v>440.802519607215</c:v>
                </c:pt>
                <c:pt idx="253">
                  <c:v>460.62062644043198</c:v>
                </c:pt>
                <c:pt idx="254">
                  <c:v>458.87165471972003</c:v>
                </c:pt>
                <c:pt idx="255">
                  <c:v>453.43279287093998</c:v>
                </c:pt>
                <c:pt idx="256">
                  <c:v>452.033639718335</c:v>
                </c:pt>
                <c:pt idx="257">
                  <c:v>454.57257162935099</c:v>
                </c:pt>
                <c:pt idx="258">
                  <c:v>450.34607876621402</c:v>
                </c:pt>
                <c:pt idx="259">
                  <c:v>449.872332119421</c:v>
                </c:pt>
                <c:pt idx="260">
                  <c:v>447.98967620435599</c:v>
                </c:pt>
                <c:pt idx="261">
                  <c:v>444.23739260564901</c:v>
                </c:pt>
                <c:pt idx="262">
                  <c:v>440.75802736217202</c:v>
                </c:pt>
                <c:pt idx="263">
                  <c:v>438.53661031450002</c:v>
                </c:pt>
                <c:pt idx="264">
                  <c:v>439.80752028847098</c:v>
                </c:pt>
                <c:pt idx="265">
                  <c:v>467.18988864595502</c:v>
                </c:pt>
                <c:pt idx="266">
                  <c:v>466.56073642010102</c:v>
                </c:pt>
                <c:pt idx="267">
                  <c:v>465.244968167178</c:v>
                </c:pt>
                <c:pt idx="268">
                  <c:v>464.01680114892099</c:v>
                </c:pt>
                <c:pt idx="269">
                  <c:v>467.517006329428</c:v>
                </c:pt>
                <c:pt idx="270">
                  <c:v>463.19181254301702</c:v>
                </c:pt>
                <c:pt idx="271">
                  <c:v>463.25232399062998</c:v>
                </c:pt>
                <c:pt idx="272">
                  <c:v>459.19247061864399</c:v>
                </c:pt>
                <c:pt idx="273">
                  <c:v>454.08420266354102</c:v>
                </c:pt>
                <c:pt idx="274">
                  <c:v>451.42634590823502</c:v>
                </c:pt>
                <c:pt idx="275">
                  <c:v>451.909644991547</c:v>
                </c:pt>
                <c:pt idx="276">
                  <c:v>452.98200311516598</c:v>
                </c:pt>
                <c:pt idx="277">
                  <c:v>482.50036376201501</c:v>
                </c:pt>
                <c:pt idx="278">
                  <c:v>482.89253159021001</c:v>
                </c:pt>
                <c:pt idx="279">
                  <c:v>485.121738310914</c:v>
                </c:pt>
                <c:pt idx="280">
                  <c:v>487.06</c:v>
                </c:pt>
              </c:numCache>
            </c:numRef>
          </c:val>
          <c:smooth val="0"/>
          <c:extLst>
            <c:ext xmlns:c16="http://schemas.microsoft.com/office/drawing/2014/chart" uri="{C3380CC4-5D6E-409C-BE32-E72D297353CC}">
              <c16:uniqueId val="{00000007-704A-4889-AA41-2DDCDC6AAC43}"/>
            </c:ext>
          </c:extLst>
        </c:ser>
        <c:dLbls>
          <c:showLegendKey val="0"/>
          <c:showVal val="0"/>
          <c:showCatName val="0"/>
          <c:showSerName val="0"/>
          <c:showPercent val="0"/>
          <c:showBubbleSize val="0"/>
        </c:dLbls>
        <c:smooth val="0"/>
        <c:axId val="279568655"/>
        <c:axId val="60946047"/>
      </c:lineChart>
      <c:dateAx>
        <c:axId val="279568655"/>
        <c:scaling>
          <c:orientation val="minMax"/>
          <c:max val="45017"/>
          <c:min val="36951"/>
        </c:scaling>
        <c:delete val="0"/>
        <c:axPos val="b"/>
        <c:numFmt formatCode="mmm\ 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60946047"/>
        <c:crosses val="autoZero"/>
        <c:auto val="1"/>
        <c:lblOffset val="100"/>
        <c:baseTimeUnit val="months"/>
        <c:majorUnit val="6"/>
        <c:majorTimeUnit val="months"/>
      </c:dateAx>
      <c:valAx>
        <c:axId val="60946047"/>
        <c:scaling>
          <c:orientation val="minMax"/>
          <c:max val="600"/>
          <c:min val="25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795686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Jalisco</c:v>
          </c:tx>
          <c:spPr>
            <a:ln w="19050" cap="rnd">
              <a:solidFill>
                <a:srgbClr val="FFC000"/>
              </a:solidFill>
              <a:round/>
            </a:ln>
            <a:effectLst/>
          </c:spPr>
          <c:marker>
            <c:symbol val="none"/>
          </c:marker>
          <c:dLbls>
            <c:dLbl>
              <c:idx val="190"/>
              <c:layout>
                <c:manualLayout>
                  <c:x val="4.156862762212394E-2"/>
                  <c:y val="0"/>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C754-4688-96D7-DC2C2D9E23E3}"/>
                </c:ext>
              </c:extLst>
            </c:dLbl>
            <c:dLbl>
              <c:idx val="267"/>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C754-4688-96D7-DC2C2D9E23E3}"/>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'F100-101'!$A$19:$A$287</c:f>
              <c:numCache>
                <c:formatCode>mm/dd/yyyy</c:formatCode>
                <c:ptCount val="269"/>
                <c:pt idx="0">
                  <c:v>36861</c:v>
                </c:pt>
                <c:pt idx="1">
                  <c:v>36892</c:v>
                </c:pt>
                <c:pt idx="2">
                  <c:v>36923</c:v>
                </c:pt>
                <c:pt idx="3">
                  <c:v>36951</c:v>
                </c:pt>
                <c:pt idx="4">
                  <c:v>36982</c:v>
                </c:pt>
                <c:pt idx="5">
                  <c:v>37012</c:v>
                </c:pt>
                <c:pt idx="6">
                  <c:v>37043</c:v>
                </c:pt>
                <c:pt idx="7">
                  <c:v>37073</c:v>
                </c:pt>
                <c:pt idx="8">
                  <c:v>37104</c:v>
                </c:pt>
                <c:pt idx="9">
                  <c:v>37135</c:v>
                </c:pt>
                <c:pt idx="10">
                  <c:v>37165</c:v>
                </c:pt>
                <c:pt idx="11">
                  <c:v>37196</c:v>
                </c:pt>
                <c:pt idx="12">
                  <c:v>37226</c:v>
                </c:pt>
                <c:pt idx="13">
                  <c:v>37257</c:v>
                </c:pt>
                <c:pt idx="14">
                  <c:v>37288</c:v>
                </c:pt>
                <c:pt idx="15">
                  <c:v>37316</c:v>
                </c:pt>
                <c:pt idx="16">
                  <c:v>37347</c:v>
                </c:pt>
                <c:pt idx="17">
                  <c:v>37377</c:v>
                </c:pt>
                <c:pt idx="18">
                  <c:v>37408</c:v>
                </c:pt>
                <c:pt idx="19">
                  <c:v>37438</c:v>
                </c:pt>
                <c:pt idx="20">
                  <c:v>37469</c:v>
                </c:pt>
                <c:pt idx="21">
                  <c:v>37500</c:v>
                </c:pt>
                <c:pt idx="22">
                  <c:v>37530</c:v>
                </c:pt>
                <c:pt idx="23">
                  <c:v>37561</c:v>
                </c:pt>
                <c:pt idx="24">
                  <c:v>37591</c:v>
                </c:pt>
                <c:pt idx="25">
                  <c:v>37622</c:v>
                </c:pt>
                <c:pt idx="26">
                  <c:v>37653</c:v>
                </c:pt>
                <c:pt idx="27">
                  <c:v>37681</c:v>
                </c:pt>
                <c:pt idx="28">
                  <c:v>37712</c:v>
                </c:pt>
                <c:pt idx="29">
                  <c:v>37742</c:v>
                </c:pt>
                <c:pt idx="30">
                  <c:v>37773</c:v>
                </c:pt>
                <c:pt idx="31">
                  <c:v>37803</c:v>
                </c:pt>
                <c:pt idx="32">
                  <c:v>37834</c:v>
                </c:pt>
                <c:pt idx="33">
                  <c:v>37865</c:v>
                </c:pt>
                <c:pt idx="34">
                  <c:v>37895</c:v>
                </c:pt>
                <c:pt idx="35">
                  <c:v>37926</c:v>
                </c:pt>
                <c:pt idx="36">
                  <c:v>37956</c:v>
                </c:pt>
                <c:pt idx="37">
                  <c:v>37987</c:v>
                </c:pt>
                <c:pt idx="38">
                  <c:v>38018</c:v>
                </c:pt>
                <c:pt idx="39">
                  <c:v>38047</c:v>
                </c:pt>
                <c:pt idx="40">
                  <c:v>38078</c:v>
                </c:pt>
                <c:pt idx="41">
                  <c:v>38108</c:v>
                </c:pt>
                <c:pt idx="42">
                  <c:v>38139</c:v>
                </c:pt>
                <c:pt idx="43">
                  <c:v>38169</c:v>
                </c:pt>
                <c:pt idx="44">
                  <c:v>38200</c:v>
                </c:pt>
                <c:pt idx="45">
                  <c:v>38231</c:v>
                </c:pt>
                <c:pt idx="46">
                  <c:v>38261</c:v>
                </c:pt>
                <c:pt idx="47">
                  <c:v>38292</c:v>
                </c:pt>
                <c:pt idx="48">
                  <c:v>38322</c:v>
                </c:pt>
                <c:pt idx="49">
                  <c:v>38353</c:v>
                </c:pt>
                <c:pt idx="50">
                  <c:v>38384</c:v>
                </c:pt>
                <c:pt idx="51">
                  <c:v>38412</c:v>
                </c:pt>
                <c:pt idx="52">
                  <c:v>38443</c:v>
                </c:pt>
                <c:pt idx="53">
                  <c:v>38473</c:v>
                </c:pt>
                <c:pt idx="54">
                  <c:v>38504</c:v>
                </c:pt>
                <c:pt idx="55">
                  <c:v>38534</c:v>
                </c:pt>
                <c:pt idx="56">
                  <c:v>38565</c:v>
                </c:pt>
                <c:pt idx="57">
                  <c:v>38596</c:v>
                </c:pt>
                <c:pt idx="58">
                  <c:v>38626</c:v>
                </c:pt>
                <c:pt idx="59">
                  <c:v>38657</c:v>
                </c:pt>
                <c:pt idx="60">
                  <c:v>38687</c:v>
                </c:pt>
                <c:pt idx="61">
                  <c:v>38718</c:v>
                </c:pt>
                <c:pt idx="62">
                  <c:v>38749</c:v>
                </c:pt>
                <c:pt idx="63">
                  <c:v>38777</c:v>
                </c:pt>
                <c:pt idx="64">
                  <c:v>38808</c:v>
                </c:pt>
                <c:pt idx="65">
                  <c:v>38838</c:v>
                </c:pt>
                <c:pt idx="66">
                  <c:v>38869</c:v>
                </c:pt>
                <c:pt idx="67">
                  <c:v>38899</c:v>
                </c:pt>
                <c:pt idx="68">
                  <c:v>38930</c:v>
                </c:pt>
                <c:pt idx="69">
                  <c:v>38961</c:v>
                </c:pt>
                <c:pt idx="70">
                  <c:v>38991</c:v>
                </c:pt>
                <c:pt idx="71">
                  <c:v>39022</c:v>
                </c:pt>
                <c:pt idx="72">
                  <c:v>39052</c:v>
                </c:pt>
                <c:pt idx="73">
                  <c:v>39083</c:v>
                </c:pt>
                <c:pt idx="74">
                  <c:v>39114</c:v>
                </c:pt>
                <c:pt idx="75">
                  <c:v>39142</c:v>
                </c:pt>
                <c:pt idx="76">
                  <c:v>39173</c:v>
                </c:pt>
                <c:pt idx="77">
                  <c:v>39203</c:v>
                </c:pt>
                <c:pt idx="78">
                  <c:v>39234</c:v>
                </c:pt>
                <c:pt idx="79">
                  <c:v>39264</c:v>
                </c:pt>
                <c:pt idx="80">
                  <c:v>39295</c:v>
                </c:pt>
                <c:pt idx="81">
                  <c:v>39326</c:v>
                </c:pt>
                <c:pt idx="82">
                  <c:v>39356</c:v>
                </c:pt>
                <c:pt idx="83">
                  <c:v>39387</c:v>
                </c:pt>
                <c:pt idx="84">
                  <c:v>39417</c:v>
                </c:pt>
                <c:pt idx="85">
                  <c:v>39448</c:v>
                </c:pt>
                <c:pt idx="86">
                  <c:v>39479</c:v>
                </c:pt>
                <c:pt idx="87">
                  <c:v>39508</c:v>
                </c:pt>
                <c:pt idx="88">
                  <c:v>39539</c:v>
                </c:pt>
                <c:pt idx="89">
                  <c:v>39569</c:v>
                </c:pt>
                <c:pt idx="90">
                  <c:v>39600</c:v>
                </c:pt>
                <c:pt idx="91">
                  <c:v>39630</c:v>
                </c:pt>
                <c:pt idx="92">
                  <c:v>39661</c:v>
                </c:pt>
                <c:pt idx="93">
                  <c:v>39692</c:v>
                </c:pt>
                <c:pt idx="94">
                  <c:v>39722</c:v>
                </c:pt>
                <c:pt idx="95">
                  <c:v>39753</c:v>
                </c:pt>
                <c:pt idx="96">
                  <c:v>39783</c:v>
                </c:pt>
                <c:pt idx="97">
                  <c:v>39814</c:v>
                </c:pt>
                <c:pt idx="98">
                  <c:v>39845</c:v>
                </c:pt>
                <c:pt idx="99">
                  <c:v>39873</c:v>
                </c:pt>
                <c:pt idx="100">
                  <c:v>39904</c:v>
                </c:pt>
                <c:pt idx="101">
                  <c:v>39934</c:v>
                </c:pt>
                <c:pt idx="102">
                  <c:v>39965</c:v>
                </c:pt>
                <c:pt idx="103">
                  <c:v>39995</c:v>
                </c:pt>
                <c:pt idx="104">
                  <c:v>40026</c:v>
                </c:pt>
                <c:pt idx="105">
                  <c:v>40057</c:v>
                </c:pt>
                <c:pt idx="106">
                  <c:v>40087</c:v>
                </c:pt>
                <c:pt idx="107">
                  <c:v>40118</c:v>
                </c:pt>
                <c:pt idx="108">
                  <c:v>40148</c:v>
                </c:pt>
                <c:pt idx="109">
                  <c:v>40179</c:v>
                </c:pt>
                <c:pt idx="110">
                  <c:v>40210</c:v>
                </c:pt>
                <c:pt idx="111">
                  <c:v>40238</c:v>
                </c:pt>
                <c:pt idx="112">
                  <c:v>40269</c:v>
                </c:pt>
                <c:pt idx="113">
                  <c:v>40299</c:v>
                </c:pt>
                <c:pt idx="114">
                  <c:v>40330</c:v>
                </c:pt>
                <c:pt idx="115">
                  <c:v>40360</c:v>
                </c:pt>
                <c:pt idx="116">
                  <c:v>40391</c:v>
                </c:pt>
                <c:pt idx="117">
                  <c:v>40422</c:v>
                </c:pt>
                <c:pt idx="118">
                  <c:v>40452</c:v>
                </c:pt>
                <c:pt idx="119">
                  <c:v>40483</c:v>
                </c:pt>
                <c:pt idx="120">
                  <c:v>40513</c:v>
                </c:pt>
                <c:pt idx="121">
                  <c:v>40544</c:v>
                </c:pt>
                <c:pt idx="122">
                  <c:v>40575</c:v>
                </c:pt>
                <c:pt idx="123">
                  <c:v>40603</c:v>
                </c:pt>
                <c:pt idx="124">
                  <c:v>40634</c:v>
                </c:pt>
                <c:pt idx="125">
                  <c:v>40664</c:v>
                </c:pt>
                <c:pt idx="126">
                  <c:v>40695</c:v>
                </c:pt>
                <c:pt idx="127">
                  <c:v>40725</c:v>
                </c:pt>
                <c:pt idx="128">
                  <c:v>40756</c:v>
                </c:pt>
                <c:pt idx="129">
                  <c:v>40787</c:v>
                </c:pt>
                <c:pt idx="130">
                  <c:v>40817</c:v>
                </c:pt>
                <c:pt idx="131">
                  <c:v>40848</c:v>
                </c:pt>
                <c:pt idx="132">
                  <c:v>40878</c:v>
                </c:pt>
                <c:pt idx="133">
                  <c:v>40909</c:v>
                </c:pt>
                <c:pt idx="134">
                  <c:v>40940</c:v>
                </c:pt>
                <c:pt idx="135">
                  <c:v>40969</c:v>
                </c:pt>
                <c:pt idx="136">
                  <c:v>41000</c:v>
                </c:pt>
                <c:pt idx="137">
                  <c:v>41030</c:v>
                </c:pt>
                <c:pt idx="138">
                  <c:v>41061</c:v>
                </c:pt>
                <c:pt idx="139">
                  <c:v>41091</c:v>
                </c:pt>
                <c:pt idx="140">
                  <c:v>41122</c:v>
                </c:pt>
                <c:pt idx="141">
                  <c:v>41153</c:v>
                </c:pt>
                <c:pt idx="142">
                  <c:v>41183</c:v>
                </c:pt>
                <c:pt idx="143">
                  <c:v>41214</c:v>
                </c:pt>
                <c:pt idx="144">
                  <c:v>41244</c:v>
                </c:pt>
                <c:pt idx="145">
                  <c:v>41275</c:v>
                </c:pt>
                <c:pt idx="146">
                  <c:v>41306</c:v>
                </c:pt>
                <c:pt idx="147">
                  <c:v>41334</c:v>
                </c:pt>
                <c:pt idx="148">
                  <c:v>41365</c:v>
                </c:pt>
                <c:pt idx="149">
                  <c:v>41395</c:v>
                </c:pt>
                <c:pt idx="150">
                  <c:v>41426</c:v>
                </c:pt>
                <c:pt idx="151">
                  <c:v>41456</c:v>
                </c:pt>
                <c:pt idx="152">
                  <c:v>41487</c:v>
                </c:pt>
                <c:pt idx="153">
                  <c:v>41518</c:v>
                </c:pt>
                <c:pt idx="154">
                  <c:v>41548</c:v>
                </c:pt>
                <c:pt idx="155">
                  <c:v>41579</c:v>
                </c:pt>
                <c:pt idx="156">
                  <c:v>41609</c:v>
                </c:pt>
                <c:pt idx="157">
                  <c:v>41640</c:v>
                </c:pt>
                <c:pt idx="158">
                  <c:v>41671</c:v>
                </c:pt>
                <c:pt idx="159">
                  <c:v>41699</c:v>
                </c:pt>
                <c:pt idx="160">
                  <c:v>41730</c:v>
                </c:pt>
                <c:pt idx="161">
                  <c:v>41760</c:v>
                </c:pt>
                <c:pt idx="162">
                  <c:v>41791</c:v>
                </c:pt>
                <c:pt idx="163">
                  <c:v>41821</c:v>
                </c:pt>
                <c:pt idx="164">
                  <c:v>41852</c:v>
                </c:pt>
                <c:pt idx="165">
                  <c:v>41883</c:v>
                </c:pt>
                <c:pt idx="166">
                  <c:v>41913</c:v>
                </c:pt>
                <c:pt idx="167">
                  <c:v>41944</c:v>
                </c:pt>
                <c:pt idx="168">
                  <c:v>41974</c:v>
                </c:pt>
                <c:pt idx="169">
                  <c:v>42005</c:v>
                </c:pt>
                <c:pt idx="170">
                  <c:v>42036</c:v>
                </c:pt>
                <c:pt idx="171">
                  <c:v>42064</c:v>
                </c:pt>
                <c:pt idx="172">
                  <c:v>42095</c:v>
                </c:pt>
                <c:pt idx="173">
                  <c:v>42125</c:v>
                </c:pt>
                <c:pt idx="174">
                  <c:v>42156</c:v>
                </c:pt>
                <c:pt idx="175">
                  <c:v>42186</c:v>
                </c:pt>
                <c:pt idx="176">
                  <c:v>42217</c:v>
                </c:pt>
                <c:pt idx="177">
                  <c:v>42248</c:v>
                </c:pt>
                <c:pt idx="178">
                  <c:v>42278</c:v>
                </c:pt>
                <c:pt idx="179">
                  <c:v>42309</c:v>
                </c:pt>
                <c:pt idx="180">
                  <c:v>42339</c:v>
                </c:pt>
                <c:pt idx="181">
                  <c:v>42370</c:v>
                </c:pt>
                <c:pt idx="182">
                  <c:v>42401</c:v>
                </c:pt>
                <c:pt idx="183">
                  <c:v>42430</c:v>
                </c:pt>
                <c:pt idx="184">
                  <c:v>42461</c:v>
                </c:pt>
                <c:pt idx="185">
                  <c:v>42491</c:v>
                </c:pt>
                <c:pt idx="186">
                  <c:v>42522</c:v>
                </c:pt>
                <c:pt idx="187">
                  <c:v>42552</c:v>
                </c:pt>
                <c:pt idx="188">
                  <c:v>42583</c:v>
                </c:pt>
                <c:pt idx="189">
                  <c:v>42614</c:v>
                </c:pt>
                <c:pt idx="190">
                  <c:v>42644</c:v>
                </c:pt>
                <c:pt idx="191">
                  <c:v>42675</c:v>
                </c:pt>
                <c:pt idx="192">
                  <c:v>42705</c:v>
                </c:pt>
                <c:pt idx="193">
                  <c:v>42736</c:v>
                </c:pt>
                <c:pt idx="194">
                  <c:v>42767</c:v>
                </c:pt>
                <c:pt idx="195">
                  <c:v>42795</c:v>
                </c:pt>
                <c:pt idx="196">
                  <c:v>42826</c:v>
                </c:pt>
                <c:pt idx="197">
                  <c:v>42856</c:v>
                </c:pt>
                <c:pt idx="198">
                  <c:v>42887</c:v>
                </c:pt>
                <c:pt idx="199">
                  <c:v>42917</c:v>
                </c:pt>
                <c:pt idx="200">
                  <c:v>42948</c:v>
                </c:pt>
                <c:pt idx="201">
                  <c:v>42979</c:v>
                </c:pt>
                <c:pt idx="202">
                  <c:v>43009</c:v>
                </c:pt>
                <c:pt idx="203">
                  <c:v>43040</c:v>
                </c:pt>
                <c:pt idx="204">
                  <c:v>43070</c:v>
                </c:pt>
                <c:pt idx="205">
                  <c:v>43101</c:v>
                </c:pt>
                <c:pt idx="206">
                  <c:v>43132</c:v>
                </c:pt>
                <c:pt idx="207">
                  <c:v>43160</c:v>
                </c:pt>
                <c:pt idx="208">
                  <c:v>43191</c:v>
                </c:pt>
                <c:pt idx="209">
                  <c:v>43221</c:v>
                </c:pt>
                <c:pt idx="210">
                  <c:v>43252</c:v>
                </c:pt>
                <c:pt idx="211">
                  <c:v>43282</c:v>
                </c:pt>
                <c:pt idx="212">
                  <c:v>43313</c:v>
                </c:pt>
                <c:pt idx="213">
                  <c:v>43344</c:v>
                </c:pt>
                <c:pt idx="214">
                  <c:v>43374</c:v>
                </c:pt>
                <c:pt idx="215">
                  <c:v>43405</c:v>
                </c:pt>
                <c:pt idx="216">
                  <c:v>43435</c:v>
                </c:pt>
                <c:pt idx="217">
                  <c:v>43466</c:v>
                </c:pt>
                <c:pt idx="218">
                  <c:v>43497</c:v>
                </c:pt>
                <c:pt idx="219">
                  <c:v>43525</c:v>
                </c:pt>
                <c:pt idx="220">
                  <c:v>43556</c:v>
                </c:pt>
                <c:pt idx="221">
                  <c:v>43586</c:v>
                </c:pt>
                <c:pt idx="222">
                  <c:v>43617</c:v>
                </c:pt>
                <c:pt idx="223">
                  <c:v>43647</c:v>
                </c:pt>
                <c:pt idx="224">
                  <c:v>43678</c:v>
                </c:pt>
                <c:pt idx="225">
                  <c:v>43709</c:v>
                </c:pt>
                <c:pt idx="226">
                  <c:v>43739</c:v>
                </c:pt>
                <c:pt idx="227">
                  <c:v>43770</c:v>
                </c:pt>
                <c:pt idx="228">
                  <c:v>43800</c:v>
                </c:pt>
                <c:pt idx="229">
                  <c:v>43831</c:v>
                </c:pt>
                <c:pt idx="230">
                  <c:v>43862</c:v>
                </c:pt>
                <c:pt idx="231">
                  <c:v>43891</c:v>
                </c:pt>
                <c:pt idx="232">
                  <c:v>43922</c:v>
                </c:pt>
                <c:pt idx="233">
                  <c:v>43952</c:v>
                </c:pt>
                <c:pt idx="234">
                  <c:v>43983</c:v>
                </c:pt>
                <c:pt idx="235">
                  <c:v>44013</c:v>
                </c:pt>
                <c:pt idx="236">
                  <c:v>44044</c:v>
                </c:pt>
                <c:pt idx="237">
                  <c:v>44075</c:v>
                </c:pt>
                <c:pt idx="238">
                  <c:v>44105</c:v>
                </c:pt>
                <c:pt idx="239">
                  <c:v>44136</c:v>
                </c:pt>
                <c:pt idx="240">
                  <c:v>44166</c:v>
                </c:pt>
                <c:pt idx="241">
                  <c:v>44197</c:v>
                </c:pt>
                <c:pt idx="242">
                  <c:v>44228</c:v>
                </c:pt>
                <c:pt idx="243">
                  <c:v>44256</c:v>
                </c:pt>
                <c:pt idx="244">
                  <c:v>44287</c:v>
                </c:pt>
                <c:pt idx="245">
                  <c:v>44317</c:v>
                </c:pt>
                <c:pt idx="246">
                  <c:v>44348</c:v>
                </c:pt>
                <c:pt idx="247">
                  <c:v>44378</c:v>
                </c:pt>
                <c:pt idx="248">
                  <c:v>44409</c:v>
                </c:pt>
                <c:pt idx="249">
                  <c:v>44440</c:v>
                </c:pt>
                <c:pt idx="250">
                  <c:v>44470</c:v>
                </c:pt>
                <c:pt idx="251">
                  <c:v>44501</c:v>
                </c:pt>
                <c:pt idx="252">
                  <c:v>44531</c:v>
                </c:pt>
                <c:pt idx="253">
                  <c:v>44562</c:v>
                </c:pt>
                <c:pt idx="254">
                  <c:v>44593</c:v>
                </c:pt>
                <c:pt idx="255">
                  <c:v>44621</c:v>
                </c:pt>
                <c:pt idx="256">
                  <c:v>44652</c:v>
                </c:pt>
                <c:pt idx="257">
                  <c:v>44682</c:v>
                </c:pt>
                <c:pt idx="258">
                  <c:v>44713</c:v>
                </c:pt>
                <c:pt idx="259">
                  <c:v>44743</c:v>
                </c:pt>
                <c:pt idx="260">
                  <c:v>44774</c:v>
                </c:pt>
                <c:pt idx="261">
                  <c:v>44805</c:v>
                </c:pt>
                <c:pt idx="262">
                  <c:v>44835</c:v>
                </c:pt>
                <c:pt idx="263">
                  <c:v>44866</c:v>
                </c:pt>
                <c:pt idx="264">
                  <c:v>44896</c:v>
                </c:pt>
                <c:pt idx="265">
                  <c:v>44927</c:v>
                </c:pt>
                <c:pt idx="266">
                  <c:v>44958</c:v>
                </c:pt>
                <c:pt idx="267">
                  <c:v>44986</c:v>
                </c:pt>
                <c:pt idx="268">
                  <c:v>45017</c:v>
                </c:pt>
              </c:numCache>
            </c:numRef>
          </c:cat>
          <c:val>
            <c:numRef>
              <c:f>'F100-101'!$V$19:$V$287</c:f>
              <c:numCache>
                <c:formatCode>0.00%</c:formatCode>
                <c:ptCount val="269"/>
                <c:pt idx="0">
                  <c:v>0.227528340623047</c:v>
                </c:pt>
                <c:pt idx="1">
                  <c:v>0.25629349600481199</c:v>
                </c:pt>
                <c:pt idx="2">
                  <c:v>0.215724441435342</c:v>
                </c:pt>
                <c:pt idx="3">
                  <c:v>0.225323521948744</c:v>
                </c:pt>
                <c:pt idx="4">
                  <c:v>0.22674660671163299</c:v>
                </c:pt>
                <c:pt idx="5">
                  <c:v>0.232383181476219</c:v>
                </c:pt>
                <c:pt idx="6">
                  <c:v>0.24210178998597701</c:v>
                </c:pt>
                <c:pt idx="7">
                  <c:v>0.22600313092197399</c:v>
                </c:pt>
                <c:pt idx="8">
                  <c:v>0.21994613564025101</c:v>
                </c:pt>
                <c:pt idx="9">
                  <c:v>0.218445022771633</c:v>
                </c:pt>
                <c:pt idx="10">
                  <c:v>0.209711243748992</c:v>
                </c:pt>
                <c:pt idx="11">
                  <c:v>0.20702091849002199</c:v>
                </c:pt>
                <c:pt idx="12">
                  <c:v>0.20186039115916701</c:v>
                </c:pt>
                <c:pt idx="13">
                  <c:v>0.22357910906298001</c:v>
                </c:pt>
                <c:pt idx="14">
                  <c:v>0.22023992617656099</c:v>
                </c:pt>
                <c:pt idx="15">
                  <c:v>0.196932702578971</c:v>
                </c:pt>
                <c:pt idx="16">
                  <c:v>0.19426654467825499</c:v>
                </c:pt>
                <c:pt idx="17">
                  <c:v>0.20278090943254401</c:v>
                </c:pt>
                <c:pt idx="18">
                  <c:v>0.204829246276516</c:v>
                </c:pt>
                <c:pt idx="19">
                  <c:v>0.202467667608146</c:v>
                </c:pt>
                <c:pt idx="20">
                  <c:v>0.199406528189911</c:v>
                </c:pt>
                <c:pt idx="21">
                  <c:v>0.19778174780407901</c:v>
                </c:pt>
                <c:pt idx="22">
                  <c:v>0.195402298850575</c:v>
                </c:pt>
                <c:pt idx="23">
                  <c:v>0.193136531365314</c:v>
                </c:pt>
                <c:pt idx="24">
                  <c:v>0.190340076223981</c:v>
                </c:pt>
                <c:pt idx="25">
                  <c:v>0.202106461713635</c:v>
                </c:pt>
                <c:pt idx="26">
                  <c:v>0.19791370990633</c:v>
                </c:pt>
                <c:pt idx="27">
                  <c:v>0.18763672288476499</c:v>
                </c:pt>
                <c:pt idx="28">
                  <c:v>0.18468563400070201</c:v>
                </c:pt>
                <c:pt idx="29">
                  <c:v>0.19227319765436399</c:v>
                </c:pt>
                <c:pt idx="30">
                  <c:v>0.18839599675412499</c:v>
                </c:pt>
                <c:pt idx="31">
                  <c:v>0.19836773236206701</c:v>
                </c:pt>
                <c:pt idx="32">
                  <c:v>0.199055011812352</c:v>
                </c:pt>
                <c:pt idx="33">
                  <c:v>0.190221439696621</c:v>
                </c:pt>
                <c:pt idx="34">
                  <c:v>0.191865605658709</c:v>
                </c:pt>
                <c:pt idx="35">
                  <c:v>0.19317645472321501</c:v>
                </c:pt>
                <c:pt idx="36">
                  <c:v>0.18491776975531499</c:v>
                </c:pt>
                <c:pt idx="37">
                  <c:v>0.199169316633137</c:v>
                </c:pt>
                <c:pt idx="38">
                  <c:v>0.19705519880651201</c:v>
                </c:pt>
                <c:pt idx="39">
                  <c:v>0.18334405144694499</c:v>
                </c:pt>
                <c:pt idx="40">
                  <c:v>0.181224803225187</c:v>
                </c:pt>
                <c:pt idx="41">
                  <c:v>0.19047317813765199</c:v>
                </c:pt>
                <c:pt idx="42">
                  <c:v>0.194305599493831</c:v>
                </c:pt>
                <c:pt idx="43">
                  <c:v>0.19866465104560399</c:v>
                </c:pt>
                <c:pt idx="44">
                  <c:v>0.19617706237424601</c:v>
                </c:pt>
                <c:pt idx="45">
                  <c:v>0.19099496221662501</c:v>
                </c:pt>
                <c:pt idx="46">
                  <c:v>0.19137789560058099</c:v>
                </c:pt>
                <c:pt idx="47">
                  <c:v>0.18941626434259201</c:v>
                </c:pt>
                <c:pt idx="48">
                  <c:v>0.186403645670766</c:v>
                </c:pt>
                <c:pt idx="49">
                  <c:v>0.19841656516443401</c:v>
                </c:pt>
                <c:pt idx="50">
                  <c:v>0.19478779760092599</c:v>
                </c:pt>
                <c:pt idx="51">
                  <c:v>0.18132822324690101</c:v>
                </c:pt>
                <c:pt idx="52">
                  <c:v>0.181231320980275</c:v>
                </c:pt>
                <c:pt idx="53">
                  <c:v>0.18913432835820901</c:v>
                </c:pt>
                <c:pt idx="54">
                  <c:v>0.18716927284618601</c:v>
                </c:pt>
                <c:pt idx="55">
                  <c:v>0.19413119206471</c:v>
                </c:pt>
                <c:pt idx="56">
                  <c:v>0.19173242256506901</c:v>
                </c:pt>
                <c:pt idx="57">
                  <c:v>0.18550245170437801</c:v>
                </c:pt>
                <c:pt idx="58">
                  <c:v>0.18702856803468501</c:v>
                </c:pt>
                <c:pt idx="59">
                  <c:v>0.18358684117439</c:v>
                </c:pt>
                <c:pt idx="60">
                  <c:v>0.179886103446251</c:v>
                </c:pt>
                <c:pt idx="61">
                  <c:v>0.19327248722805801</c:v>
                </c:pt>
                <c:pt idx="62">
                  <c:v>0.19141364862537999</c:v>
                </c:pt>
                <c:pt idx="63">
                  <c:v>0.17759562841530099</c:v>
                </c:pt>
                <c:pt idx="64">
                  <c:v>0.17936534871881901</c:v>
                </c:pt>
                <c:pt idx="65">
                  <c:v>0.193626758573931</c:v>
                </c:pt>
                <c:pt idx="66">
                  <c:v>0.191016949152542</c:v>
                </c:pt>
                <c:pt idx="67">
                  <c:v>0.19265232974910401</c:v>
                </c:pt>
                <c:pt idx="68">
                  <c:v>0.189319301388267</c:v>
                </c:pt>
                <c:pt idx="69">
                  <c:v>0.18372053777352801</c:v>
                </c:pt>
                <c:pt idx="70">
                  <c:v>0.18399954832881699</c:v>
                </c:pt>
                <c:pt idx="71">
                  <c:v>0.18376954548002</c:v>
                </c:pt>
                <c:pt idx="72">
                  <c:v>0.177439092223829</c:v>
                </c:pt>
                <c:pt idx="73">
                  <c:v>0.185102804752346</c:v>
                </c:pt>
                <c:pt idx="74">
                  <c:v>0.18444022770398499</c:v>
                </c:pt>
                <c:pt idx="75">
                  <c:v>0.17357204673301599</c:v>
                </c:pt>
                <c:pt idx="76">
                  <c:v>0.171654645279363</c:v>
                </c:pt>
                <c:pt idx="77">
                  <c:v>0.18685864718207701</c:v>
                </c:pt>
                <c:pt idx="78">
                  <c:v>0.18541342907668401</c:v>
                </c:pt>
                <c:pt idx="79">
                  <c:v>0.18281670803189501</c:v>
                </c:pt>
                <c:pt idx="80">
                  <c:v>0.18153000845308501</c:v>
                </c:pt>
                <c:pt idx="81">
                  <c:v>0.17848958055747999</c:v>
                </c:pt>
                <c:pt idx="82">
                  <c:v>0.17725376965030501</c:v>
                </c:pt>
                <c:pt idx="83">
                  <c:v>0.17723129107483601</c:v>
                </c:pt>
                <c:pt idx="84">
                  <c:v>0.17507919746568101</c:v>
                </c:pt>
                <c:pt idx="85">
                  <c:v>0.179995888157895</c:v>
                </c:pt>
                <c:pt idx="86">
                  <c:v>0.17859160717037301</c:v>
                </c:pt>
                <c:pt idx="87">
                  <c:v>0.17463786531130901</c:v>
                </c:pt>
                <c:pt idx="88">
                  <c:v>0.172033165471285</c:v>
                </c:pt>
                <c:pt idx="89">
                  <c:v>0.185361409192144</c:v>
                </c:pt>
                <c:pt idx="90">
                  <c:v>0.18259420143448801</c:v>
                </c:pt>
                <c:pt idx="91">
                  <c:v>0.18243310953001299</c:v>
                </c:pt>
                <c:pt idx="92">
                  <c:v>0.17818363772829601</c:v>
                </c:pt>
                <c:pt idx="93">
                  <c:v>0.178429298272127</c:v>
                </c:pt>
                <c:pt idx="94">
                  <c:v>0.17817888474336999</c:v>
                </c:pt>
                <c:pt idx="95">
                  <c:v>0.177104645940416</c:v>
                </c:pt>
                <c:pt idx="96">
                  <c:v>0.17169811320754699</c:v>
                </c:pt>
                <c:pt idx="97">
                  <c:v>0.180461395893284</c:v>
                </c:pt>
                <c:pt idx="98">
                  <c:v>0.17909722559642399</c:v>
                </c:pt>
                <c:pt idx="99">
                  <c:v>0.168616788852745</c:v>
                </c:pt>
                <c:pt idx="100">
                  <c:v>0.17150063051702399</c:v>
                </c:pt>
                <c:pt idx="101">
                  <c:v>0.17737120847376001</c:v>
                </c:pt>
                <c:pt idx="102">
                  <c:v>0.17358036573628499</c:v>
                </c:pt>
                <c:pt idx="103">
                  <c:v>0.17233288642022601</c:v>
                </c:pt>
                <c:pt idx="104">
                  <c:v>0.17170217859707901</c:v>
                </c:pt>
                <c:pt idx="105">
                  <c:v>0.17025149700598799</c:v>
                </c:pt>
                <c:pt idx="106">
                  <c:v>0.17136104948393899</c:v>
                </c:pt>
                <c:pt idx="107">
                  <c:v>0.167048710601719</c:v>
                </c:pt>
                <c:pt idx="108">
                  <c:v>0.16362768496420099</c:v>
                </c:pt>
                <c:pt idx="109">
                  <c:v>0.17304121797252101</c:v>
                </c:pt>
                <c:pt idx="110">
                  <c:v>0.17114653814069899</c:v>
                </c:pt>
                <c:pt idx="111">
                  <c:v>0.16093931643803799</c:v>
                </c:pt>
                <c:pt idx="112">
                  <c:v>0.157650336661249</c:v>
                </c:pt>
                <c:pt idx="113">
                  <c:v>0.16841767215671899</c:v>
                </c:pt>
                <c:pt idx="114">
                  <c:v>0.16481345340930001</c:v>
                </c:pt>
                <c:pt idx="115">
                  <c:v>0.132403424151567</c:v>
                </c:pt>
                <c:pt idx="116">
                  <c:v>8.54082223508974E-2</c:v>
                </c:pt>
                <c:pt idx="117">
                  <c:v>8.3006099089314195E-2</c:v>
                </c:pt>
                <c:pt idx="118">
                  <c:v>0.102971399212194</c:v>
                </c:pt>
                <c:pt idx="119">
                  <c:v>0.10983676975945</c:v>
                </c:pt>
                <c:pt idx="120">
                  <c:v>0.105082711922516</c:v>
                </c:pt>
                <c:pt idx="121">
                  <c:v>0.12230607966456999</c:v>
                </c:pt>
                <c:pt idx="122">
                  <c:v>0.12541087231352699</c:v>
                </c:pt>
                <c:pt idx="123">
                  <c:v>9.2810722989439695E-2</c:v>
                </c:pt>
                <c:pt idx="124">
                  <c:v>9.7454870710684594E-2</c:v>
                </c:pt>
                <c:pt idx="125">
                  <c:v>0.136016215531439</c:v>
                </c:pt>
                <c:pt idx="126">
                  <c:v>0.13192545538681599</c:v>
                </c:pt>
                <c:pt idx="127">
                  <c:v>0.122072683870437</c:v>
                </c:pt>
                <c:pt idx="128">
                  <c:v>0.119193834233195</c:v>
                </c:pt>
                <c:pt idx="129">
                  <c:v>7.7367296891068804E-2</c:v>
                </c:pt>
                <c:pt idx="130">
                  <c:v>7.5292716808890797E-2</c:v>
                </c:pt>
                <c:pt idx="131">
                  <c:v>8.0001586546089201E-2</c:v>
                </c:pt>
                <c:pt idx="132">
                  <c:v>7.6300623667798301E-2</c:v>
                </c:pt>
                <c:pt idx="133">
                  <c:v>0.113432361585511</c:v>
                </c:pt>
                <c:pt idx="134">
                  <c:v>0.10864903502501801</c:v>
                </c:pt>
                <c:pt idx="135">
                  <c:v>8.9149400218102401E-2</c:v>
                </c:pt>
                <c:pt idx="136">
                  <c:v>8.9978595057404104E-2</c:v>
                </c:pt>
                <c:pt idx="137">
                  <c:v>0.11976191427315901</c:v>
                </c:pt>
                <c:pt idx="138">
                  <c:v>0.122842842842843</c:v>
                </c:pt>
                <c:pt idx="139">
                  <c:v>0.121036441079035</c:v>
                </c:pt>
                <c:pt idx="140">
                  <c:v>9.6429942418426104E-2</c:v>
                </c:pt>
                <c:pt idx="141">
                  <c:v>9.8059164188448997E-2</c:v>
                </c:pt>
                <c:pt idx="142">
                  <c:v>7.6083208826571699E-2</c:v>
                </c:pt>
                <c:pt idx="143">
                  <c:v>7.8279833186670103E-2</c:v>
                </c:pt>
                <c:pt idx="144">
                  <c:v>9.6906812842599804E-2</c:v>
                </c:pt>
                <c:pt idx="145">
                  <c:v>0.10113041499127499</c:v>
                </c:pt>
                <c:pt idx="146">
                  <c:v>9.5749508395099006E-2</c:v>
                </c:pt>
                <c:pt idx="147">
                  <c:v>8.2589702423179007E-2</c:v>
                </c:pt>
                <c:pt idx="148">
                  <c:v>8.1843627542451905E-2</c:v>
                </c:pt>
                <c:pt idx="149">
                  <c:v>0.119086145785175</c:v>
                </c:pt>
                <c:pt idx="150">
                  <c:v>0.112713225732426</c:v>
                </c:pt>
                <c:pt idx="151">
                  <c:v>0.11277448921138</c:v>
                </c:pt>
                <c:pt idx="152">
                  <c:v>0.106556754292661</c:v>
                </c:pt>
                <c:pt idx="153">
                  <c:v>7.3370769912812106E-2</c:v>
                </c:pt>
                <c:pt idx="154">
                  <c:v>8.6190602200128599E-2</c:v>
                </c:pt>
                <c:pt idx="155">
                  <c:v>9.0344905404896994E-2</c:v>
                </c:pt>
                <c:pt idx="156">
                  <c:v>8.3212060151498304E-2</c:v>
                </c:pt>
                <c:pt idx="157">
                  <c:v>9.0185097639914294E-2</c:v>
                </c:pt>
                <c:pt idx="158">
                  <c:v>9.2894381858616801E-2</c:v>
                </c:pt>
                <c:pt idx="159">
                  <c:v>7.6196631835972597E-2</c:v>
                </c:pt>
                <c:pt idx="160">
                  <c:v>7.5073355757532503E-2</c:v>
                </c:pt>
                <c:pt idx="161">
                  <c:v>0.10856173226603701</c:v>
                </c:pt>
                <c:pt idx="162">
                  <c:v>0.10395749358739501</c:v>
                </c:pt>
                <c:pt idx="163">
                  <c:v>0.107695685585685</c:v>
                </c:pt>
                <c:pt idx="164">
                  <c:v>0.10525356374640001</c:v>
                </c:pt>
                <c:pt idx="165">
                  <c:v>7.4110882373819895E-2</c:v>
                </c:pt>
                <c:pt idx="166">
                  <c:v>8.3679890066177501E-2</c:v>
                </c:pt>
                <c:pt idx="167">
                  <c:v>8.3102293594498097E-2</c:v>
                </c:pt>
                <c:pt idx="168">
                  <c:v>8.4925383894455905E-2</c:v>
                </c:pt>
                <c:pt idx="169">
                  <c:v>8.5154061624649793E-2</c:v>
                </c:pt>
                <c:pt idx="170">
                  <c:v>7.9248963667398101E-2</c:v>
                </c:pt>
                <c:pt idx="171">
                  <c:v>7.2195559852225505E-2</c:v>
                </c:pt>
                <c:pt idx="172">
                  <c:v>7.3013897531632302E-2</c:v>
                </c:pt>
                <c:pt idx="173">
                  <c:v>0.105160350889654</c:v>
                </c:pt>
                <c:pt idx="174">
                  <c:v>0.109260114375022</c:v>
                </c:pt>
                <c:pt idx="175">
                  <c:v>0.105213600697472</c:v>
                </c:pt>
                <c:pt idx="176">
                  <c:v>8.1445963408827995E-2</c:v>
                </c:pt>
                <c:pt idx="177">
                  <c:v>7.5622991048284002E-2</c:v>
                </c:pt>
                <c:pt idx="178">
                  <c:v>6.9143980954352605E-2</c:v>
                </c:pt>
                <c:pt idx="179">
                  <c:v>7.2204275207917903E-2</c:v>
                </c:pt>
                <c:pt idx="180">
                  <c:v>9.1767928636651105E-2</c:v>
                </c:pt>
                <c:pt idx="181">
                  <c:v>9.63946090168981E-2</c:v>
                </c:pt>
                <c:pt idx="182">
                  <c:v>9.5236471510894205E-2</c:v>
                </c:pt>
                <c:pt idx="183">
                  <c:v>8.5294216374072598E-2</c:v>
                </c:pt>
                <c:pt idx="184">
                  <c:v>8.7289795367056194E-2</c:v>
                </c:pt>
                <c:pt idx="185">
                  <c:v>0.11586538461538499</c:v>
                </c:pt>
                <c:pt idx="186">
                  <c:v>0.114463601532567</c:v>
                </c:pt>
                <c:pt idx="187">
                  <c:v>0.116482991572555</c:v>
                </c:pt>
                <c:pt idx="188">
                  <c:v>9.9594109556874894E-2</c:v>
                </c:pt>
                <c:pt idx="189">
                  <c:v>8.4556978961099802E-2</c:v>
                </c:pt>
                <c:pt idx="190">
                  <c:v>8.5445597950653901E-2</c:v>
                </c:pt>
                <c:pt idx="191">
                  <c:v>8.3502783426114405E-2</c:v>
                </c:pt>
                <c:pt idx="192">
                  <c:v>8.5645757686798399E-2</c:v>
                </c:pt>
                <c:pt idx="193">
                  <c:v>9.2396253414856105E-2</c:v>
                </c:pt>
                <c:pt idx="194">
                  <c:v>9.2602810866954502E-2</c:v>
                </c:pt>
                <c:pt idx="195">
                  <c:v>8.9623709839194807E-2</c:v>
                </c:pt>
                <c:pt idx="196">
                  <c:v>9.3008235104149906E-2</c:v>
                </c:pt>
                <c:pt idx="197">
                  <c:v>0.117610535603412</c:v>
                </c:pt>
                <c:pt idx="198">
                  <c:v>0.12113944013668</c:v>
                </c:pt>
                <c:pt idx="199">
                  <c:v>0.12627630076659599</c:v>
                </c:pt>
                <c:pt idx="200">
                  <c:v>0.124579124579124</c:v>
                </c:pt>
                <c:pt idx="201">
                  <c:v>9.3481249400556105E-2</c:v>
                </c:pt>
                <c:pt idx="202">
                  <c:v>9.0961556959184398E-2</c:v>
                </c:pt>
                <c:pt idx="203">
                  <c:v>9.0799300810424394E-2</c:v>
                </c:pt>
                <c:pt idx="204">
                  <c:v>9.3043120630200302E-2</c:v>
                </c:pt>
                <c:pt idx="205">
                  <c:v>0.10860349127181999</c:v>
                </c:pt>
                <c:pt idx="206">
                  <c:v>0.11023597534400099</c:v>
                </c:pt>
                <c:pt idx="207">
                  <c:v>0.10048329866634</c:v>
                </c:pt>
                <c:pt idx="208">
                  <c:v>0.101072771172713</c:v>
                </c:pt>
                <c:pt idx="209">
                  <c:v>0.12857365549493399</c:v>
                </c:pt>
                <c:pt idx="210">
                  <c:v>0.130699562773267</c:v>
                </c:pt>
                <c:pt idx="211">
                  <c:v>0.13140373589790999</c:v>
                </c:pt>
                <c:pt idx="212">
                  <c:v>0.12999814597367301</c:v>
                </c:pt>
                <c:pt idx="213">
                  <c:v>0.126349285580583</c:v>
                </c:pt>
                <c:pt idx="214">
                  <c:v>0.12461312408165801</c:v>
                </c:pt>
                <c:pt idx="215">
                  <c:v>0.13056352075801</c:v>
                </c:pt>
                <c:pt idx="216">
                  <c:v>0.13209895752295001</c:v>
                </c:pt>
                <c:pt idx="217">
                  <c:v>0.124048298834166</c:v>
                </c:pt>
                <c:pt idx="218">
                  <c:v>0.12256498312511099</c:v>
                </c:pt>
                <c:pt idx="219">
                  <c:v>0.10887225926680801</c:v>
                </c:pt>
                <c:pt idx="220">
                  <c:v>0.108430933767328</c:v>
                </c:pt>
                <c:pt idx="221">
                  <c:v>0.13086201824065899</c:v>
                </c:pt>
                <c:pt idx="222">
                  <c:v>0.135799557848195</c:v>
                </c:pt>
                <c:pt idx="223">
                  <c:v>0.14417565621233899</c:v>
                </c:pt>
                <c:pt idx="224">
                  <c:v>0.14451138868479099</c:v>
                </c:pt>
                <c:pt idx="225">
                  <c:v>0.13918693371483101</c:v>
                </c:pt>
                <c:pt idx="226">
                  <c:v>0.13589827776617</c:v>
                </c:pt>
                <c:pt idx="227">
                  <c:v>0.135178098322049</c:v>
                </c:pt>
                <c:pt idx="228">
                  <c:v>0.13506713863616401</c:v>
                </c:pt>
                <c:pt idx="229">
                  <c:v>0.126863384323888</c:v>
                </c:pt>
                <c:pt idx="230">
                  <c:v>0.126160689463442</c:v>
                </c:pt>
                <c:pt idx="231">
                  <c:v>0.11741374626460201</c:v>
                </c:pt>
                <c:pt idx="232">
                  <c:v>0.118569077616208</c:v>
                </c:pt>
                <c:pt idx="233">
                  <c:v>0.132045529167123</c:v>
                </c:pt>
                <c:pt idx="234">
                  <c:v>0.13454595185995599</c:v>
                </c:pt>
                <c:pt idx="235">
                  <c:v>0.142896145025663</c:v>
                </c:pt>
                <c:pt idx="236">
                  <c:v>0.142161156119991</c:v>
                </c:pt>
                <c:pt idx="237">
                  <c:v>0.13814552692690499</c:v>
                </c:pt>
                <c:pt idx="238">
                  <c:v>0.13786504700890201</c:v>
                </c:pt>
                <c:pt idx="239">
                  <c:v>0.13687173740741801</c:v>
                </c:pt>
                <c:pt idx="240">
                  <c:v>0.137980743077843</c:v>
                </c:pt>
                <c:pt idx="241">
                  <c:v>0.13654241879607201</c:v>
                </c:pt>
                <c:pt idx="242">
                  <c:v>0.136209945900957</c:v>
                </c:pt>
                <c:pt idx="243">
                  <c:v>0.12644676665218799</c:v>
                </c:pt>
                <c:pt idx="244">
                  <c:v>0.12831009338620999</c:v>
                </c:pt>
                <c:pt idx="245">
                  <c:v>0.15010141987829601</c:v>
                </c:pt>
                <c:pt idx="246">
                  <c:v>0.15357506460960099</c:v>
                </c:pt>
                <c:pt idx="247">
                  <c:v>0.160793465577596</c:v>
                </c:pt>
                <c:pt idx="248">
                  <c:v>0.16046789086004801</c:v>
                </c:pt>
                <c:pt idx="249">
                  <c:v>0.15650121881645199</c:v>
                </c:pt>
                <c:pt idx="250">
                  <c:v>0.155888606544625</c:v>
                </c:pt>
                <c:pt idx="251">
                  <c:v>0.159220605624389</c:v>
                </c:pt>
                <c:pt idx="252">
                  <c:v>0.16077088232287101</c:v>
                </c:pt>
                <c:pt idx="253">
                  <c:v>0.16257564754296799</c:v>
                </c:pt>
                <c:pt idx="254">
                  <c:v>0.16560785446144999</c:v>
                </c:pt>
                <c:pt idx="255">
                  <c:v>0.160613993336506</c:v>
                </c:pt>
                <c:pt idx="256">
                  <c:v>0.16195128892261701</c:v>
                </c:pt>
                <c:pt idx="257">
                  <c:v>0.16678426945149999</c:v>
                </c:pt>
                <c:pt idx="258">
                  <c:v>0.16788647541948101</c:v>
                </c:pt>
                <c:pt idx="259">
                  <c:v>0.173770186190665</c:v>
                </c:pt>
                <c:pt idx="260">
                  <c:v>0.174229861970713</c:v>
                </c:pt>
                <c:pt idx="261">
                  <c:v>0.15715999815404499</c:v>
                </c:pt>
                <c:pt idx="262">
                  <c:v>0.15500993209220701</c:v>
                </c:pt>
                <c:pt idx="263">
                  <c:v>0.15357518642206899</c:v>
                </c:pt>
                <c:pt idx="264">
                  <c:v>0.153784933033177</c:v>
                </c:pt>
                <c:pt idx="265">
                  <c:v>0.153510093401627</c:v>
                </c:pt>
                <c:pt idx="266">
                  <c:v>0.15642338424626701</c:v>
                </c:pt>
                <c:pt idx="267">
                  <c:v>0.150398406374502</c:v>
                </c:pt>
                <c:pt idx="268">
                  <c:v>0.15151515151515099</c:v>
                </c:pt>
              </c:numCache>
            </c:numRef>
          </c:val>
          <c:smooth val="0"/>
          <c:extLst>
            <c:ext xmlns:c16="http://schemas.microsoft.com/office/drawing/2014/chart" uri="{C3380CC4-5D6E-409C-BE32-E72D297353CC}">
              <c16:uniqueId val="{00000002-C754-4688-96D7-DC2C2D9E23E3}"/>
            </c:ext>
          </c:extLst>
        </c:ser>
        <c:ser>
          <c:idx val="2"/>
          <c:order val="1"/>
          <c:tx>
            <c:v>Nacional</c:v>
          </c:tx>
          <c:spPr>
            <a:ln w="19050" cap="rnd">
              <a:solidFill>
                <a:schemeClr val="bg1">
                  <a:lumMod val="50000"/>
                </a:schemeClr>
              </a:solidFill>
              <a:round/>
            </a:ln>
            <a:effectLst/>
          </c:spPr>
          <c:marker>
            <c:symbol val="none"/>
          </c:marker>
          <c:dLbls>
            <c:dLbl>
              <c:idx val="255"/>
              <c:layout>
                <c:manualLayout>
                  <c:x val="-0.10823873097791169"/>
                  <c:y val="-0.15329888893969187"/>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C754-4688-96D7-DC2C2D9E23E3}"/>
                </c:ext>
              </c:extLst>
            </c:dLbl>
            <c:dLbl>
              <c:idx val="267"/>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C754-4688-96D7-DC2C2D9E23E3}"/>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'F100-101'!$A$19:$A$287</c:f>
              <c:numCache>
                <c:formatCode>mm/dd/yyyy</c:formatCode>
                <c:ptCount val="269"/>
                <c:pt idx="0">
                  <c:v>36861</c:v>
                </c:pt>
                <c:pt idx="1">
                  <c:v>36892</c:v>
                </c:pt>
                <c:pt idx="2">
                  <c:v>36923</c:v>
                </c:pt>
                <c:pt idx="3">
                  <c:v>36951</c:v>
                </c:pt>
                <c:pt idx="4">
                  <c:v>36982</c:v>
                </c:pt>
                <c:pt idx="5">
                  <c:v>37012</c:v>
                </c:pt>
                <c:pt idx="6">
                  <c:v>37043</c:v>
                </c:pt>
                <c:pt idx="7">
                  <c:v>37073</c:v>
                </c:pt>
                <c:pt idx="8">
                  <c:v>37104</c:v>
                </c:pt>
                <c:pt idx="9">
                  <c:v>37135</c:v>
                </c:pt>
                <c:pt idx="10">
                  <c:v>37165</c:v>
                </c:pt>
                <c:pt idx="11">
                  <c:v>37196</c:v>
                </c:pt>
                <c:pt idx="12">
                  <c:v>37226</c:v>
                </c:pt>
                <c:pt idx="13">
                  <c:v>37257</c:v>
                </c:pt>
                <c:pt idx="14">
                  <c:v>37288</c:v>
                </c:pt>
                <c:pt idx="15">
                  <c:v>37316</c:v>
                </c:pt>
                <c:pt idx="16">
                  <c:v>37347</c:v>
                </c:pt>
                <c:pt idx="17">
                  <c:v>37377</c:v>
                </c:pt>
                <c:pt idx="18">
                  <c:v>37408</c:v>
                </c:pt>
                <c:pt idx="19">
                  <c:v>37438</c:v>
                </c:pt>
                <c:pt idx="20">
                  <c:v>37469</c:v>
                </c:pt>
                <c:pt idx="21">
                  <c:v>37500</c:v>
                </c:pt>
                <c:pt idx="22">
                  <c:v>37530</c:v>
                </c:pt>
                <c:pt idx="23">
                  <c:v>37561</c:v>
                </c:pt>
                <c:pt idx="24">
                  <c:v>37591</c:v>
                </c:pt>
                <c:pt idx="25">
                  <c:v>37622</c:v>
                </c:pt>
                <c:pt idx="26">
                  <c:v>37653</c:v>
                </c:pt>
                <c:pt idx="27">
                  <c:v>37681</c:v>
                </c:pt>
                <c:pt idx="28">
                  <c:v>37712</c:v>
                </c:pt>
                <c:pt idx="29">
                  <c:v>37742</c:v>
                </c:pt>
                <c:pt idx="30">
                  <c:v>37773</c:v>
                </c:pt>
                <c:pt idx="31">
                  <c:v>37803</c:v>
                </c:pt>
                <c:pt idx="32">
                  <c:v>37834</c:v>
                </c:pt>
                <c:pt idx="33">
                  <c:v>37865</c:v>
                </c:pt>
                <c:pt idx="34">
                  <c:v>37895</c:v>
                </c:pt>
                <c:pt idx="35">
                  <c:v>37926</c:v>
                </c:pt>
                <c:pt idx="36">
                  <c:v>37956</c:v>
                </c:pt>
                <c:pt idx="37">
                  <c:v>37987</c:v>
                </c:pt>
                <c:pt idx="38">
                  <c:v>38018</c:v>
                </c:pt>
                <c:pt idx="39">
                  <c:v>38047</c:v>
                </c:pt>
                <c:pt idx="40">
                  <c:v>38078</c:v>
                </c:pt>
                <c:pt idx="41">
                  <c:v>38108</c:v>
                </c:pt>
                <c:pt idx="42">
                  <c:v>38139</c:v>
                </c:pt>
                <c:pt idx="43">
                  <c:v>38169</c:v>
                </c:pt>
                <c:pt idx="44">
                  <c:v>38200</c:v>
                </c:pt>
                <c:pt idx="45">
                  <c:v>38231</c:v>
                </c:pt>
                <c:pt idx="46">
                  <c:v>38261</c:v>
                </c:pt>
                <c:pt idx="47">
                  <c:v>38292</c:v>
                </c:pt>
                <c:pt idx="48">
                  <c:v>38322</c:v>
                </c:pt>
                <c:pt idx="49">
                  <c:v>38353</c:v>
                </c:pt>
                <c:pt idx="50">
                  <c:v>38384</c:v>
                </c:pt>
                <c:pt idx="51">
                  <c:v>38412</c:v>
                </c:pt>
                <c:pt idx="52">
                  <c:v>38443</c:v>
                </c:pt>
                <c:pt idx="53">
                  <c:v>38473</c:v>
                </c:pt>
                <c:pt idx="54">
                  <c:v>38504</c:v>
                </c:pt>
                <c:pt idx="55">
                  <c:v>38534</c:v>
                </c:pt>
                <c:pt idx="56">
                  <c:v>38565</c:v>
                </c:pt>
                <c:pt idx="57">
                  <c:v>38596</c:v>
                </c:pt>
                <c:pt idx="58">
                  <c:v>38626</c:v>
                </c:pt>
                <c:pt idx="59">
                  <c:v>38657</c:v>
                </c:pt>
                <c:pt idx="60">
                  <c:v>38687</c:v>
                </c:pt>
                <c:pt idx="61">
                  <c:v>38718</c:v>
                </c:pt>
                <c:pt idx="62">
                  <c:v>38749</c:v>
                </c:pt>
                <c:pt idx="63">
                  <c:v>38777</c:v>
                </c:pt>
                <c:pt idx="64">
                  <c:v>38808</c:v>
                </c:pt>
                <c:pt idx="65">
                  <c:v>38838</c:v>
                </c:pt>
                <c:pt idx="66">
                  <c:v>38869</c:v>
                </c:pt>
                <c:pt idx="67">
                  <c:v>38899</c:v>
                </c:pt>
                <c:pt idx="68">
                  <c:v>38930</c:v>
                </c:pt>
                <c:pt idx="69">
                  <c:v>38961</c:v>
                </c:pt>
                <c:pt idx="70">
                  <c:v>38991</c:v>
                </c:pt>
                <c:pt idx="71">
                  <c:v>39022</c:v>
                </c:pt>
                <c:pt idx="72">
                  <c:v>39052</c:v>
                </c:pt>
                <c:pt idx="73">
                  <c:v>39083</c:v>
                </c:pt>
                <c:pt idx="74">
                  <c:v>39114</c:v>
                </c:pt>
                <c:pt idx="75">
                  <c:v>39142</c:v>
                </c:pt>
                <c:pt idx="76">
                  <c:v>39173</c:v>
                </c:pt>
                <c:pt idx="77">
                  <c:v>39203</c:v>
                </c:pt>
                <c:pt idx="78">
                  <c:v>39234</c:v>
                </c:pt>
                <c:pt idx="79">
                  <c:v>39264</c:v>
                </c:pt>
                <c:pt idx="80">
                  <c:v>39295</c:v>
                </c:pt>
                <c:pt idx="81">
                  <c:v>39326</c:v>
                </c:pt>
                <c:pt idx="82">
                  <c:v>39356</c:v>
                </c:pt>
                <c:pt idx="83">
                  <c:v>39387</c:v>
                </c:pt>
                <c:pt idx="84">
                  <c:v>39417</c:v>
                </c:pt>
                <c:pt idx="85">
                  <c:v>39448</c:v>
                </c:pt>
                <c:pt idx="86">
                  <c:v>39479</c:v>
                </c:pt>
                <c:pt idx="87">
                  <c:v>39508</c:v>
                </c:pt>
                <c:pt idx="88">
                  <c:v>39539</c:v>
                </c:pt>
                <c:pt idx="89">
                  <c:v>39569</c:v>
                </c:pt>
                <c:pt idx="90">
                  <c:v>39600</c:v>
                </c:pt>
                <c:pt idx="91">
                  <c:v>39630</c:v>
                </c:pt>
                <c:pt idx="92">
                  <c:v>39661</c:v>
                </c:pt>
                <c:pt idx="93">
                  <c:v>39692</c:v>
                </c:pt>
                <c:pt idx="94">
                  <c:v>39722</c:v>
                </c:pt>
                <c:pt idx="95">
                  <c:v>39753</c:v>
                </c:pt>
                <c:pt idx="96">
                  <c:v>39783</c:v>
                </c:pt>
                <c:pt idx="97">
                  <c:v>39814</c:v>
                </c:pt>
                <c:pt idx="98">
                  <c:v>39845</c:v>
                </c:pt>
                <c:pt idx="99">
                  <c:v>39873</c:v>
                </c:pt>
                <c:pt idx="100">
                  <c:v>39904</c:v>
                </c:pt>
                <c:pt idx="101">
                  <c:v>39934</c:v>
                </c:pt>
                <c:pt idx="102">
                  <c:v>39965</c:v>
                </c:pt>
                <c:pt idx="103">
                  <c:v>39995</c:v>
                </c:pt>
                <c:pt idx="104">
                  <c:v>40026</c:v>
                </c:pt>
                <c:pt idx="105">
                  <c:v>40057</c:v>
                </c:pt>
                <c:pt idx="106">
                  <c:v>40087</c:v>
                </c:pt>
                <c:pt idx="107">
                  <c:v>40118</c:v>
                </c:pt>
                <c:pt idx="108">
                  <c:v>40148</c:v>
                </c:pt>
                <c:pt idx="109">
                  <c:v>40179</c:v>
                </c:pt>
                <c:pt idx="110">
                  <c:v>40210</c:v>
                </c:pt>
                <c:pt idx="111">
                  <c:v>40238</c:v>
                </c:pt>
                <c:pt idx="112">
                  <c:v>40269</c:v>
                </c:pt>
                <c:pt idx="113">
                  <c:v>40299</c:v>
                </c:pt>
                <c:pt idx="114">
                  <c:v>40330</c:v>
                </c:pt>
                <c:pt idx="115">
                  <c:v>40360</c:v>
                </c:pt>
                <c:pt idx="116">
                  <c:v>40391</c:v>
                </c:pt>
                <c:pt idx="117">
                  <c:v>40422</c:v>
                </c:pt>
                <c:pt idx="118">
                  <c:v>40452</c:v>
                </c:pt>
                <c:pt idx="119">
                  <c:v>40483</c:v>
                </c:pt>
                <c:pt idx="120">
                  <c:v>40513</c:v>
                </c:pt>
                <c:pt idx="121">
                  <c:v>40544</c:v>
                </c:pt>
                <c:pt idx="122">
                  <c:v>40575</c:v>
                </c:pt>
                <c:pt idx="123">
                  <c:v>40603</c:v>
                </c:pt>
                <c:pt idx="124">
                  <c:v>40634</c:v>
                </c:pt>
                <c:pt idx="125">
                  <c:v>40664</c:v>
                </c:pt>
                <c:pt idx="126">
                  <c:v>40695</c:v>
                </c:pt>
                <c:pt idx="127">
                  <c:v>40725</c:v>
                </c:pt>
                <c:pt idx="128">
                  <c:v>40756</c:v>
                </c:pt>
                <c:pt idx="129">
                  <c:v>40787</c:v>
                </c:pt>
                <c:pt idx="130">
                  <c:v>40817</c:v>
                </c:pt>
                <c:pt idx="131">
                  <c:v>40848</c:v>
                </c:pt>
                <c:pt idx="132">
                  <c:v>40878</c:v>
                </c:pt>
                <c:pt idx="133">
                  <c:v>40909</c:v>
                </c:pt>
                <c:pt idx="134">
                  <c:v>40940</c:v>
                </c:pt>
                <c:pt idx="135">
                  <c:v>40969</c:v>
                </c:pt>
                <c:pt idx="136">
                  <c:v>41000</c:v>
                </c:pt>
                <c:pt idx="137">
                  <c:v>41030</c:v>
                </c:pt>
                <c:pt idx="138">
                  <c:v>41061</c:v>
                </c:pt>
                <c:pt idx="139">
                  <c:v>41091</c:v>
                </c:pt>
                <c:pt idx="140">
                  <c:v>41122</c:v>
                </c:pt>
                <c:pt idx="141">
                  <c:v>41153</c:v>
                </c:pt>
                <c:pt idx="142">
                  <c:v>41183</c:v>
                </c:pt>
                <c:pt idx="143">
                  <c:v>41214</c:v>
                </c:pt>
                <c:pt idx="144">
                  <c:v>41244</c:v>
                </c:pt>
                <c:pt idx="145">
                  <c:v>41275</c:v>
                </c:pt>
                <c:pt idx="146">
                  <c:v>41306</c:v>
                </c:pt>
                <c:pt idx="147">
                  <c:v>41334</c:v>
                </c:pt>
                <c:pt idx="148">
                  <c:v>41365</c:v>
                </c:pt>
                <c:pt idx="149">
                  <c:v>41395</c:v>
                </c:pt>
                <c:pt idx="150">
                  <c:v>41426</c:v>
                </c:pt>
                <c:pt idx="151">
                  <c:v>41456</c:v>
                </c:pt>
                <c:pt idx="152">
                  <c:v>41487</c:v>
                </c:pt>
                <c:pt idx="153">
                  <c:v>41518</c:v>
                </c:pt>
                <c:pt idx="154">
                  <c:v>41548</c:v>
                </c:pt>
                <c:pt idx="155">
                  <c:v>41579</c:v>
                </c:pt>
                <c:pt idx="156">
                  <c:v>41609</c:v>
                </c:pt>
                <c:pt idx="157">
                  <c:v>41640</c:v>
                </c:pt>
                <c:pt idx="158">
                  <c:v>41671</c:v>
                </c:pt>
                <c:pt idx="159">
                  <c:v>41699</c:v>
                </c:pt>
                <c:pt idx="160">
                  <c:v>41730</c:v>
                </c:pt>
                <c:pt idx="161">
                  <c:v>41760</c:v>
                </c:pt>
                <c:pt idx="162">
                  <c:v>41791</c:v>
                </c:pt>
                <c:pt idx="163">
                  <c:v>41821</c:v>
                </c:pt>
                <c:pt idx="164">
                  <c:v>41852</c:v>
                </c:pt>
                <c:pt idx="165">
                  <c:v>41883</c:v>
                </c:pt>
                <c:pt idx="166">
                  <c:v>41913</c:v>
                </c:pt>
                <c:pt idx="167">
                  <c:v>41944</c:v>
                </c:pt>
                <c:pt idx="168">
                  <c:v>41974</c:v>
                </c:pt>
                <c:pt idx="169">
                  <c:v>42005</c:v>
                </c:pt>
                <c:pt idx="170">
                  <c:v>42036</c:v>
                </c:pt>
                <c:pt idx="171">
                  <c:v>42064</c:v>
                </c:pt>
                <c:pt idx="172">
                  <c:v>42095</c:v>
                </c:pt>
                <c:pt idx="173">
                  <c:v>42125</c:v>
                </c:pt>
                <c:pt idx="174">
                  <c:v>42156</c:v>
                </c:pt>
                <c:pt idx="175">
                  <c:v>42186</c:v>
                </c:pt>
                <c:pt idx="176">
                  <c:v>42217</c:v>
                </c:pt>
                <c:pt idx="177">
                  <c:v>42248</c:v>
                </c:pt>
                <c:pt idx="178">
                  <c:v>42278</c:v>
                </c:pt>
                <c:pt idx="179">
                  <c:v>42309</c:v>
                </c:pt>
                <c:pt idx="180">
                  <c:v>42339</c:v>
                </c:pt>
                <c:pt idx="181">
                  <c:v>42370</c:v>
                </c:pt>
                <c:pt idx="182">
                  <c:v>42401</c:v>
                </c:pt>
                <c:pt idx="183">
                  <c:v>42430</c:v>
                </c:pt>
                <c:pt idx="184">
                  <c:v>42461</c:v>
                </c:pt>
                <c:pt idx="185">
                  <c:v>42491</c:v>
                </c:pt>
                <c:pt idx="186">
                  <c:v>42522</c:v>
                </c:pt>
                <c:pt idx="187">
                  <c:v>42552</c:v>
                </c:pt>
                <c:pt idx="188">
                  <c:v>42583</c:v>
                </c:pt>
                <c:pt idx="189">
                  <c:v>42614</c:v>
                </c:pt>
                <c:pt idx="190">
                  <c:v>42644</c:v>
                </c:pt>
                <c:pt idx="191">
                  <c:v>42675</c:v>
                </c:pt>
                <c:pt idx="192">
                  <c:v>42705</c:v>
                </c:pt>
                <c:pt idx="193">
                  <c:v>42736</c:v>
                </c:pt>
                <c:pt idx="194">
                  <c:v>42767</c:v>
                </c:pt>
                <c:pt idx="195">
                  <c:v>42795</c:v>
                </c:pt>
                <c:pt idx="196">
                  <c:v>42826</c:v>
                </c:pt>
                <c:pt idx="197">
                  <c:v>42856</c:v>
                </c:pt>
                <c:pt idx="198">
                  <c:v>42887</c:v>
                </c:pt>
                <c:pt idx="199">
                  <c:v>42917</c:v>
                </c:pt>
                <c:pt idx="200">
                  <c:v>42948</c:v>
                </c:pt>
                <c:pt idx="201">
                  <c:v>42979</c:v>
                </c:pt>
                <c:pt idx="202">
                  <c:v>43009</c:v>
                </c:pt>
                <c:pt idx="203">
                  <c:v>43040</c:v>
                </c:pt>
                <c:pt idx="204">
                  <c:v>43070</c:v>
                </c:pt>
                <c:pt idx="205">
                  <c:v>43101</c:v>
                </c:pt>
                <c:pt idx="206">
                  <c:v>43132</c:v>
                </c:pt>
                <c:pt idx="207">
                  <c:v>43160</c:v>
                </c:pt>
                <c:pt idx="208">
                  <c:v>43191</c:v>
                </c:pt>
                <c:pt idx="209">
                  <c:v>43221</c:v>
                </c:pt>
                <c:pt idx="210">
                  <c:v>43252</c:v>
                </c:pt>
                <c:pt idx="211">
                  <c:v>43282</c:v>
                </c:pt>
                <c:pt idx="212">
                  <c:v>43313</c:v>
                </c:pt>
                <c:pt idx="213">
                  <c:v>43344</c:v>
                </c:pt>
                <c:pt idx="214">
                  <c:v>43374</c:v>
                </c:pt>
                <c:pt idx="215">
                  <c:v>43405</c:v>
                </c:pt>
                <c:pt idx="216">
                  <c:v>43435</c:v>
                </c:pt>
                <c:pt idx="217">
                  <c:v>43466</c:v>
                </c:pt>
                <c:pt idx="218">
                  <c:v>43497</c:v>
                </c:pt>
                <c:pt idx="219">
                  <c:v>43525</c:v>
                </c:pt>
                <c:pt idx="220">
                  <c:v>43556</c:v>
                </c:pt>
                <c:pt idx="221">
                  <c:v>43586</c:v>
                </c:pt>
                <c:pt idx="222">
                  <c:v>43617</c:v>
                </c:pt>
                <c:pt idx="223">
                  <c:v>43647</c:v>
                </c:pt>
                <c:pt idx="224">
                  <c:v>43678</c:v>
                </c:pt>
                <c:pt idx="225">
                  <c:v>43709</c:v>
                </c:pt>
                <c:pt idx="226">
                  <c:v>43739</c:v>
                </c:pt>
                <c:pt idx="227">
                  <c:v>43770</c:v>
                </c:pt>
                <c:pt idx="228">
                  <c:v>43800</c:v>
                </c:pt>
                <c:pt idx="229">
                  <c:v>43831</c:v>
                </c:pt>
                <c:pt idx="230">
                  <c:v>43862</c:v>
                </c:pt>
                <c:pt idx="231">
                  <c:v>43891</c:v>
                </c:pt>
                <c:pt idx="232">
                  <c:v>43922</c:v>
                </c:pt>
                <c:pt idx="233">
                  <c:v>43952</c:v>
                </c:pt>
                <c:pt idx="234">
                  <c:v>43983</c:v>
                </c:pt>
                <c:pt idx="235">
                  <c:v>44013</c:v>
                </c:pt>
                <c:pt idx="236">
                  <c:v>44044</c:v>
                </c:pt>
                <c:pt idx="237">
                  <c:v>44075</c:v>
                </c:pt>
                <c:pt idx="238">
                  <c:v>44105</c:v>
                </c:pt>
                <c:pt idx="239">
                  <c:v>44136</c:v>
                </c:pt>
                <c:pt idx="240">
                  <c:v>44166</c:v>
                </c:pt>
                <c:pt idx="241">
                  <c:v>44197</c:v>
                </c:pt>
                <c:pt idx="242">
                  <c:v>44228</c:v>
                </c:pt>
                <c:pt idx="243">
                  <c:v>44256</c:v>
                </c:pt>
                <c:pt idx="244">
                  <c:v>44287</c:v>
                </c:pt>
                <c:pt idx="245">
                  <c:v>44317</c:v>
                </c:pt>
                <c:pt idx="246">
                  <c:v>44348</c:v>
                </c:pt>
                <c:pt idx="247">
                  <c:v>44378</c:v>
                </c:pt>
                <c:pt idx="248">
                  <c:v>44409</c:v>
                </c:pt>
                <c:pt idx="249">
                  <c:v>44440</c:v>
                </c:pt>
                <c:pt idx="250">
                  <c:v>44470</c:v>
                </c:pt>
                <c:pt idx="251">
                  <c:v>44501</c:v>
                </c:pt>
                <c:pt idx="252">
                  <c:v>44531</c:v>
                </c:pt>
                <c:pt idx="253">
                  <c:v>44562</c:v>
                </c:pt>
                <c:pt idx="254">
                  <c:v>44593</c:v>
                </c:pt>
                <c:pt idx="255">
                  <c:v>44621</c:v>
                </c:pt>
                <c:pt idx="256">
                  <c:v>44652</c:v>
                </c:pt>
                <c:pt idx="257">
                  <c:v>44682</c:v>
                </c:pt>
                <c:pt idx="258">
                  <c:v>44713</c:v>
                </c:pt>
                <c:pt idx="259">
                  <c:v>44743</c:v>
                </c:pt>
                <c:pt idx="260">
                  <c:v>44774</c:v>
                </c:pt>
                <c:pt idx="261">
                  <c:v>44805</c:v>
                </c:pt>
                <c:pt idx="262">
                  <c:v>44835</c:v>
                </c:pt>
                <c:pt idx="263">
                  <c:v>44866</c:v>
                </c:pt>
                <c:pt idx="264">
                  <c:v>44896</c:v>
                </c:pt>
                <c:pt idx="265">
                  <c:v>44927</c:v>
                </c:pt>
                <c:pt idx="266">
                  <c:v>44958</c:v>
                </c:pt>
                <c:pt idx="267">
                  <c:v>44986</c:v>
                </c:pt>
                <c:pt idx="268">
                  <c:v>45017</c:v>
                </c:pt>
              </c:numCache>
            </c:numRef>
          </c:cat>
          <c:val>
            <c:numRef>
              <c:f>'F100-101'!$W$19:$W$287</c:f>
              <c:numCache>
                <c:formatCode>0.00%</c:formatCode>
                <c:ptCount val="269"/>
                <c:pt idx="0">
                  <c:v>0.23472906403940899</c:v>
                </c:pt>
                <c:pt idx="1">
                  <c:v>0.24221805099327401</c:v>
                </c:pt>
                <c:pt idx="2">
                  <c:v>0.22107989326636299</c:v>
                </c:pt>
                <c:pt idx="3">
                  <c:v>0.22333255867999099</c:v>
                </c:pt>
                <c:pt idx="4">
                  <c:v>0.223666106099985</c:v>
                </c:pt>
                <c:pt idx="5">
                  <c:v>0.23248138767365101</c:v>
                </c:pt>
                <c:pt idx="6">
                  <c:v>0.23581412920287101</c:v>
                </c:pt>
                <c:pt idx="7">
                  <c:v>0.23210196916501299</c:v>
                </c:pt>
                <c:pt idx="8">
                  <c:v>0.22719344809281899</c:v>
                </c:pt>
                <c:pt idx="9">
                  <c:v>0.22517703781829099</c:v>
                </c:pt>
                <c:pt idx="10">
                  <c:v>0.22119056533133599</c:v>
                </c:pt>
                <c:pt idx="11">
                  <c:v>0.21686567164179099</c:v>
                </c:pt>
                <c:pt idx="12">
                  <c:v>0.219345347554248</c:v>
                </c:pt>
                <c:pt idx="13">
                  <c:v>0.227680146799351</c:v>
                </c:pt>
                <c:pt idx="14">
                  <c:v>0.22471353798274199</c:v>
                </c:pt>
                <c:pt idx="15">
                  <c:v>0.21317390689118401</c:v>
                </c:pt>
                <c:pt idx="16">
                  <c:v>0.21299715909090899</c:v>
                </c:pt>
                <c:pt idx="17">
                  <c:v>0.22105410709279499</c:v>
                </c:pt>
                <c:pt idx="18">
                  <c:v>0.222152120574833</c:v>
                </c:pt>
                <c:pt idx="19">
                  <c:v>0.22212136024020701</c:v>
                </c:pt>
                <c:pt idx="20">
                  <c:v>0.218726016884113</c:v>
                </c:pt>
                <c:pt idx="21">
                  <c:v>0.21632567558131399</c:v>
                </c:pt>
                <c:pt idx="22">
                  <c:v>0.21662344943584</c:v>
                </c:pt>
                <c:pt idx="23">
                  <c:v>0.21496947835738101</c:v>
                </c:pt>
                <c:pt idx="24">
                  <c:v>0.212952118498105</c:v>
                </c:pt>
                <c:pt idx="25">
                  <c:v>0.21632355861521099</c:v>
                </c:pt>
                <c:pt idx="26">
                  <c:v>0.21284051838138099</c:v>
                </c:pt>
                <c:pt idx="27">
                  <c:v>0.203174394099052</c:v>
                </c:pt>
                <c:pt idx="28">
                  <c:v>0.20367081113084701</c:v>
                </c:pt>
                <c:pt idx="29">
                  <c:v>0.21176470588235299</c:v>
                </c:pt>
                <c:pt idx="30">
                  <c:v>0.21071428571428599</c:v>
                </c:pt>
                <c:pt idx="31">
                  <c:v>0.217301484828922</c:v>
                </c:pt>
                <c:pt idx="32">
                  <c:v>0.21487976274901699</c:v>
                </c:pt>
                <c:pt idx="33">
                  <c:v>0.208090614886731</c:v>
                </c:pt>
                <c:pt idx="34">
                  <c:v>0.20776774696369399</c:v>
                </c:pt>
                <c:pt idx="35">
                  <c:v>0.20822059013013799</c:v>
                </c:pt>
                <c:pt idx="36">
                  <c:v>0.20459916959437899</c:v>
                </c:pt>
                <c:pt idx="37">
                  <c:v>0.20856174930705301</c:v>
                </c:pt>
                <c:pt idx="38">
                  <c:v>0.20768092713598801</c:v>
                </c:pt>
                <c:pt idx="39">
                  <c:v>0.198319535400964</c:v>
                </c:pt>
                <c:pt idx="40">
                  <c:v>0.2008528521105</c:v>
                </c:pt>
                <c:pt idx="41">
                  <c:v>0.20892976792349399</c:v>
                </c:pt>
                <c:pt idx="42">
                  <c:v>0.210272677362289</c:v>
                </c:pt>
                <c:pt idx="43">
                  <c:v>0.21003267578361401</c:v>
                </c:pt>
                <c:pt idx="44">
                  <c:v>0.20764994250438801</c:v>
                </c:pt>
                <c:pt idx="45">
                  <c:v>0.20855451827445201</c:v>
                </c:pt>
                <c:pt idx="46">
                  <c:v>0.20860096653820301</c:v>
                </c:pt>
                <c:pt idx="47">
                  <c:v>0.206772859922179</c:v>
                </c:pt>
                <c:pt idx="48">
                  <c:v>0.203319251659626</c:v>
                </c:pt>
                <c:pt idx="49">
                  <c:v>0.207213496218732</c:v>
                </c:pt>
                <c:pt idx="50">
                  <c:v>0.20533737326651899</c:v>
                </c:pt>
                <c:pt idx="51">
                  <c:v>0.19722560798653399</c:v>
                </c:pt>
                <c:pt idx="52">
                  <c:v>0.19695738009522701</c:v>
                </c:pt>
                <c:pt idx="53">
                  <c:v>0.205858655616943</c:v>
                </c:pt>
                <c:pt idx="54">
                  <c:v>0.20707740187885401</c:v>
                </c:pt>
                <c:pt idx="55">
                  <c:v>0.211249070206557</c:v>
                </c:pt>
                <c:pt idx="56">
                  <c:v>0.20915295062224001</c:v>
                </c:pt>
                <c:pt idx="57">
                  <c:v>0.205824682814302</c:v>
                </c:pt>
                <c:pt idx="58">
                  <c:v>0.20578014595158101</c:v>
                </c:pt>
                <c:pt idx="59">
                  <c:v>0.204047700951726</c:v>
                </c:pt>
                <c:pt idx="60">
                  <c:v>0.200944147423501</c:v>
                </c:pt>
                <c:pt idx="61">
                  <c:v>0.200448234393791</c:v>
                </c:pt>
                <c:pt idx="62">
                  <c:v>0.198708476987906</c:v>
                </c:pt>
                <c:pt idx="63">
                  <c:v>0.194206244503078</c:v>
                </c:pt>
                <c:pt idx="64">
                  <c:v>0.19617645443058901</c:v>
                </c:pt>
                <c:pt idx="65">
                  <c:v>0.20663864169896801</c:v>
                </c:pt>
                <c:pt idx="66">
                  <c:v>0.20709670353740001</c:v>
                </c:pt>
                <c:pt idx="67">
                  <c:v>0.210277581617687</c:v>
                </c:pt>
                <c:pt idx="68">
                  <c:v>0.20709898352992301</c:v>
                </c:pt>
                <c:pt idx="69">
                  <c:v>0.20365007376646099</c:v>
                </c:pt>
                <c:pt idx="70">
                  <c:v>0.204494258557222</c:v>
                </c:pt>
                <c:pt idx="71">
                  <c:v>0.205276354518696</c:v>
                </c:pt>
                <c:pt idx="72">
                  <c:v>0.202595296025953</c:v>
                </c:pt>
                <c:pt idx="73">
                  <c:v>0.20084116516953099</c:v>
                </c:pt>
                <c:pt idx="74">
                  <c:v>0.19882493630738801</c:v>
                </c:pt>
                <c:pt idx="75">
                  <c:v>0.192265596497629</c:v>
                </c:pt>
                <c:pt idx="76">
                  <c:v>0.19210128692752601</c:v>
                </c:pt>
                <c:pt idx="77">
                  <c:v>0.202321123257862</c:v>
                </c:pt>
                <c:pt idx="78">
                  <c:v>0.20332122470160899</c:v>
                </c:pt>
                <c:pt idx="79">
                  <c:v>0.206583427922815</c:v>
                </c:pt>
                <c:pt idx="80">
                  <c:v>0.20357271929371701</c:v>
                </c:pt>
                <c:pt idx="81">
                  <c:v>0.20259875259875301</c:v>
                </c:pt>
                <c:pt idx="82">
                  <c:v>0.20014597779052201</c:v>
                </c:pt>
                <c:pt idx="83">
                  <c:v>0.20018612346189599</c:v>
                </c:pt>
                <c:pt idx="84">
                  <c:v>0.199804416079057</c:v>
                </c:pt>
                <c:pt idx="85">
                  <c:v>0.194282610842303</c:v>
                </c:pt>
                <c:pt idx="86">
                  <c:v>0.191939148473772</c:v>
                </c:pt>
                <c:pt idx="87">
                  <c:v>0.19032576505429399</c:v>
                </c:pt>
                <c:pt idx="88">
                  <c:v>0.188191699604743</c:v>
                </c:pt>
                <c:pt idx="89">
                  <c:v>0.20009823182711201</c:v>
                </c:pt>
                <c:pt idx="90">
                  <c:v>0.20058025177026001</c:v>
                </c:pt>
                <c:pt idx="91">
                  <c:v>0.19381083829725401</c:v>
                </c:pt>
                <c:pt idx="92">
                  <c:v>0.19148833155805201</c:v>
                </c:pt>
                <c:pt idx="93">
                  <c:v>0.194882082395538</c:v>
                </c:pt>
                <c:pt idx="94">
                  <c:v>0.19326084827113299</c:v>
                </c:pt>
                <c:pt idx="95">
                  <c:v>0.19351382937280801</c:v>
                </c:pt>
                <c:pt idx="96">
                  <c:v>0.19110251450676999</c:v>
                </c:pt>
                <c:pt idx="97">
                  <c:v>0.18919421583670401</c:v>
                </c:pt>
                <c:pt idx="98">
                  <c:v>0.18624269954575001</c:v>
                </c:pt>
                <c:pt idx="99">
                  <c:v>0.17908980241595701</c:v>
                </c:pt>
                <c:pt idx="100">
                  <c:v>0.17812383090160899</c:v>
                </c:pt>
                <c:pt idx="101">
                  <c:v>0.186117679788566</c:v>
                </c:pt>
                <c:pt idx="102">
                  <c:v>0.18348794063079801</c:v>
                </c:pt>
                <c:pt idx="103">
                  <c:v>0.18332257767124499</c:v>
                </c:pt>
                <c:pt idx="104">
                  <c:v>0.182166782166782</c:v>
                </c:pt>
                <c:pt idx="105">
                  <c:v>0.18041860465116299</c:v>
                </c:pt>
                <c:pt idx="106">
                  <c:v>0.17308320500256699</c:v>
                </c:pt>
                <c:pt idx="107">
                  <c:v>0.17427347242921001</c:v>
                </c:pt>
                <c:pt idx="108">
                  <c:v>0.173743380098486</c:v>
                </c:pt>
                <c:pt idx="109">
                  <c:v>0.174709263467451</c:v>
                </c:pt>
                <c:pt idx="110">
                  <c:v>0.17263073353560601</c:v>
                </c:pt>
                <c:pt idx="111">
                  <c:v>0.168358828572718</c:v>
                </c:pt>
                <c:pt idx="112">
                  <c:v>0.16787793978242199</c:v>
                </c:pt>
                <c:pt idx="113">
                  <c:v>0.175835934016942</c:v>
                </c:pt>
                <c:pt idx="114">
                  <c:v>0.174441465594281</c:v>
                </c:pt>
                <c:pt idx="115">
                  <c:v>0.17398209007896201</c:v>
                </c:pt>
                <c:pt idx="116">
                  <c:v>0.166835187057634</c:v>
                </c:pt>
                <c:pt idx="117">
                  <c:v>0.164474853385463</c:v>
                </c:pt>
                <c:pt idx="118">
                  <c:v>0.163396075290348</c:v>
                </c:pt>
                <c:pt idx="119">
                  <c:v>0.166028835884656</c:v>
                </c:pt>
                <c:pt idx="120">
                  <c:v>0.165255927321072</c:v>
                </c:pt>
                <c:pt idx="121">
                  <c:v>0.159594680177327</c:v>
                </c:pt>
                <c:pt idx="122">
                  <c:v>0.16266213055496501</c:v>
                </c:pt>
                <c:pt idx="123">
                  <c:v>0.15362368152432801</c:v>
                </c:pt>
                <c:pt idx="124">
                  <c:v>0.155242021163571</c:v>
                </c:pt>
                <c:pt idx="125">
                  <c:v>0.166094220413009</c:v>
                </c:pt>
                <c:pt idx="126">
                  <c:v>0.16565304299749101</c:v>
                </c:pt>
                <c:pt idx="127">
                  <c:v>0.16716493326034801</c:v>
                </c:pt>
                <c:pt idx="128">
                  <c:v>0.163469241472362</c:v>
                </c:pt>
                <c:pt idx="129">
                  <c:v>0.15509357269878901</c:v>
                </c:pt>
                <c:pt idx="130">
                  <c:v>0.15296813340688301</c:v>
                </c:pt>
                <c:pt idx="131">
                  <c:v>0.15542026044309101</c:v>
                </c:pt>
                <c:pt idx="132">
                  <c:v>0.15470870921507501</c:v>
                </c:pt>
                <c:pt idx="133">
                  <c:v>0.157208962493911</c:v>
                </c:pt>
                <c:pt idx="134">
                  <c:v>0.153983522058525</c:v>
                </c:pt>
                <c:pt idx="135">
                  <c:v>0.14843208416588499</c:v>
                </c:pt>
                <c:pt idx="136">
                  <c:v>0.14920751334392701</c:v>
                </c:pt>
                <c:pt idx="137">
                  <c:v>0.162081995855512</c:v>
                </c:pt>
                <c:pt idx="138">
                  <c:v>0.16338855790418699</c:v>
                </c:pt>
                <c:pt idx="139">
                  <c:v>0.163738920225625</c:v>
                </c:pt>
                <c:pt idx="140">
                  <c:v>0.15877807292924401</c:v>
                </c:pt>
                <c:pt idx="141">
                  <c:v>0.157369300354509</c:v>
                </c:pt>
                <c:pt idx="142">
                  <c:v>0.15252788406741</c:v>
                </c:pt>
                <c:pt idx="143">
                  <c:v>0.15562428780726001</c:v>
                </c:pt>
                <c:pt idx="144">
                  <c:v>0.15788404501686101</c:v>
                </c:pt>
                <c:pt idx="145">
                  <c:v>0.157699949355254</c:v>
                </c:pt>
                <c:pt idx="146">
                  <c:v>0.153454177687879</c:v>
                </c:pt>
                <c:pt idx="147">
                  <c:v>0.14773570898292501</c:v>
                </c:pt>
                <c:pt idx="148">
                  <c:v>0.14555603263203101</c:v>
                </c:pt>
                <c:pt idx="149">
                  <c:v>0.156913960469377</c:v>
                </c:pt>
                <c:pt idx="150">
                  <c:v>0.15802633121068899</c:v>
                </c:pt>
                <c:pt idx="151">
                  <c:v>0.15624274324638099</c:v>
                </c:pt>
                <c:pt idx="152">
                  <c:v>0.153384912959381</c:v>
                </c:pt>
                <c:pt idx="153">
                  <c:v>0.14961182850232099</c:v>
                </c:pt>
                <c:pt idx="154">
                  <c:v>0.14710944222795899</c:v>
                </c:pt>
                <c:pt idx="155">
                  <c:v>0.15028517852957299</c:v>
                </c:pt>
                <c:pt idx="156">
                  <c:v>0.14979583900447199</c:v>
                </c:pt>
                <c:pt idx="157">
                  <c:v>0.14911136778568501</c:v>
                </c:pt>
                <c:pt idx="158">
                  <c:v>0.14696687755861501</c:v>
                </c:pt>
                <c:pt idx="159">
                  <c:v>0.143520077841398</c:v>
                </c:pt>
                <c:pt idx="160">
                  <c:v>0.14310241863242801</c:v>
                </c:pt>
                <c:pt idx="161">
                  <c:v>0.15359391884338799</c:v>
                </c:pt>
                <c:pt idx="162">
                  <c:v>0.15385189608838501</c:v>
                </c:pt>
                <c:pt idx="163">
                  <c:v>0.15303225806451601</c:v>
                </c:pt>
                <c:pt idx="164">
                  <c:v>0.151379705219608</c:v>
                </c:pt>
                <c:pt idx="165">
                  <c:v>0.14591171540324099</c:v>
                </c:pt>
                <c:pt idx="166">
                  <c:v>0.14415020945541601</c:v>
                </c:pt>
                <c:pt idx="167">
                  <c:v>0.14776363771675199</c:v>
                </c:pt>
                <c:pt idx="168">
                  <c:v>0.14811376800831699</c:v>
                </c:pt>
                <c:pt idx="169">
                  <c:v>0.141511111111111</c:v>
                </c:pt>
                <c:pt idx="170">
                  <c:v>0.13978724161240999</c:v>
                </c:pt>
                <c:pt idx="171">
                  <c:v>0.138818217651485</c:v>
                </c:pt>
                <c:pt idx="172">
                  <c:v>0.137755832259911</c:v>
                </c:pt>
                <c:pt idx="173">
                  <c:v>0.148915714133105</c:v>
                </c:pt>
                <c:pt idx="174">
                  <c:v>0.14864188706218701</c:v>
                </c:pt>
                <c:pt idx="175">
                  <c:v>0.14645486245641201</c:v>
                </c:pt>
                <c:pt idx="176">
                  <c:v>0.142419655742898</c:v>
                </c:pt>
                <c:pt idx="177">
                  <c:v>0.141775587458039</c:v>
                </c:pt>
                <c:pt idx="178">
                  <c:v>0.14033077969499599</c:v>
                </c:pt>
                <c:pt idx="179">
                  <c:v>0.14145264132796601</c:v>
                </c:pt>
                <c:pt idx="180">
                  <c:v>0.144433371298406</c:v>
                </c:pt>
                <c:pt idx="181">
                  <c:v>0.14133561643835599</c:v>
                </c:pt>
                <c:pt idx="182">
                  <c:v>0.13831244435312701</c:v>
                </c:pt>
                <c:pt idx="183">
                  <c:v>0.13501238645747299</c:v>
                </c:pt>
                <c:pt idx="184">
                  <c:v>0.13428719186347199</c:v>
                </c:pt>
                <c:pt idx="185">
                  <c:v>0.14057388222464601</c:v>
                </c:pt>
                <c:pt idx="186">
                  <c:v>0.14071467614102201</c:v>
                </c:pt>
                <c:pt idx="187">
                  <c:v>0.14270706249152801</c:v>
                </c:pt>
                <c:pt idx="188">
                  <c:v>0.13859976267163901</c:v>
                </c:pt>
                <c:pt idx="189">
                  <c:v>0.13718287617151301</c:v>
                </c:pt>
                <c:pt idx="190">
                  <c:v>0.136733287388008</c:v>
                </c:pt>
                <c:pt idx="191">
                  <c:v>0.137071651090343</c:v>
                </c:pt>
                <c:pt idx="192">
                  <c:v>0.13957934990439799</c:v>
                </c:pt>
                <c:pt idx="193">
                  <c:v>0.13691843296804301</c:v>
                </c:pt>
                <c:pt idx="194">
                  <c:v>0.136181925421063</c:v>
                </c:pt>
                <c:pt idx="195">
                  <c:v>0.13533265299404201</c:v>
                </c:pt>
                <c:pt idx="196">
                  <c:v>0.136366627187788</c:v>
                </c:pt>
                <c:pt idx="197">
                  <c:v>0.141364314921789</c:v>
                </c:pt>
                <c:pt idx="198">
                  <c:v>0.14337443726756699</c:v>
                </c:pt>
                <c:pt idx="199">
                  <c:v>0.14647413067409201</c:v>
                </c:pt>
                <c:pt idx="200">
                  <c:v>0.14487861871997901</c:v>
                </c:pt>
                <c:pt idx="201">
                  <c:v>0.14036408879575701</c:v>
                </c:pt>
                <c:pt idx="202">
                  <c:v>0.13857714773249299</c:v>
                </c:pt>
                <c:pt idx="203">
                  <c:v>0.14009867023883399</c:v>
                </c:pt>
                <c:pt idx="204">
                  <c:v>0.141668285732789</c:v>
                </c:pt>
                <c:pt idx="205">
                  <c:v>0.139415716294329</c:v>
                </c:pt>
                <c:pt idx="206">
                  <c:v>0.14126776364996299</c:v>
                </c:pt>
                <c:pt idx="207">
                  <c:v>0.13714943100553501</c:v>
                </c:pt>
                <c:pt idx="208">
                  <c:v>0.13621252136088199</c:v>
                </c:pt>
                <c:pt idx="209">
                  <c:v>0.14591109602986099</c:v>
                </c:pt>
                <c:pt idx="210">
                  <c:v>0.148826276559552</c:v>
                </c:pt>
                <c:pt idx="211">
                  <c:v>0.15107803503613901</c:v>
                </c:pt>
                <c:pt idx="212">
                  <c:v>0.148944007858546</c:v>
                </c:pt>
                <c:pt idx="213">
                  <c:v>0.147167468570542</c:v>
                </c:pt>
                <c:pt idx="214">
                  <c:v>0.146298947892673</c:v>
                </c:pt>
                <c:pt idx="215">
                  <c:v>0.147625239952938</c:v>
                </c:pt>
                <c:pt idx="216">
                  <c:v>0.15069296539803101</c:v>
                </c:pt>
                <c:pt idx="217">
                  <c:v>0.14492838522597401</c:v>
                </c:pt>
                <c:pt idx="218">
                  <c:v>0.145384480644596</c:v>
                </c:pt>
                <c:pt idx="219">
                  <c:v>0.141264699874522</c:v>
                </c:pt>
                <c:pt idx="220">
                  <c:v>0.14077005907860701</c:v>
                </c:pt>
                <c:pt idx="221">
                  <c:v>0.14940365910143599</c:v>
                </c:pt>
                <c:pt idx="222">
                  <c:v>0.15042963307013499</c:v>
                </c:pt>
                <c:pt idx="223">
                  <c:v>0.15613115131958</c:v>
                </c:pt>
                <c:pt idx="224">
                  <c:v>0.15619944534319399</c:v>
                </c:pt>
                <c:pt idx="225">
                  <c:v>0.15090372879376299</c:v>
                </c:pt>
                <c:pt idx="226">
                  <c:v>0.14922883315285801</c:v>
                </c:pt>
                <c:pt idx="227">
                  <c:v>0.14924288662190799</c:v>
                </c:pt>
                <c:pt idx="228">
                  <c:v>0.15135744643941401</c:v>
                </c:pt>
                <c:pt idx="229">
                  <c:v>0.145529573590096</c:v>
                </c:pt>
                <c:pt idx="230">
                  <c:v>0.14432453160951</c:v>
                </c:pt>
                <c:pt idx="231">
                  <c:v>0.14285324976154801</c:v>
                </c:pt>
                <c:pt idx="232">
                  <c:v>0.14783783783783799</c:v>
                </c:pt>
                <c:pt idx="233">
                  <c:v>0.15039083413641699</c:v>
                </c:pt>
                <c:pt idx="234">
                  <c:v>0.14474036044708299</c:v>
                </c:pt>
                <c:pt idx="235">
                  <c:v>0.145123131519518</c:v>
                </c:pt>
                <c:pt idx="236">
                  <c:v>0.142376530749563</c:v>
                </c:pt>
                <c:pt idx="237">
                  <c:v>0.14278769546547099</c:v>
                </c:pt>
                <c:pt idx="238">
                  <c:v>0.140686261255171</c:v>
                </c:pt>
                <c:pt idx="239">
                  <c:v>0.14249705030569601</c:v>
                </c:pt>
                <c:pt idx="240">
                  <c:v>0.142095725402409</c:v>
                </c:pt>
                <c:pt idx="241">
                  <c:v>0.13677050672600399</c:v>
                </c:pt>
                <c:pt idx="242">
                  <c:v>0.13622720508487399</c:v>
                </c:pt>
                <c:pt idx="243">
                  <c:v>0.133566238829397</c:v>
                </c:pt>
                <c:pt idx="244">
                  <c:v>0.13427660220714799</c:v>
                </c:pt>
                <c:pt idx="245">
                  <c:v>0.14342769586295201</c:v>
                </c:pt>
                <c:pt idx="246">
                  <c:v>0.145897959698368</c:v>
                </c:pt>
                <c:pt idx="247">
                  <c:v>0.151372923046032</c:v>
                </c:pt>
                <c:pt idx="248">
                  <c:v>0.15086412920429701</c:v>
                </c:pt>
                <c:pt idx="249">
                  <c:v>0.14603766924686701</c:v>
                </c:pt>
                <c:pt idx="250">
                  <c:v>0.145035282258065</c:v>
                </c:pt>
                <c:pt idx="251">
                  <c:v>0.14925373134328401</c:v>
                </c:pt>
                <c:pt idx="252">
                  <c:v>0.149429005050631</c:v>
                </c:pt>
                <c:pt idx="253">
                  <c:v>0.14205550898761299</c:v>
                </c:pt>
                <c:pt idx="254">
                  <c:v>0.143782083892152</c:v>
                </c:pt>
                <c:pt idx="255">
                  <c:v>0.139216091478956</c:v>
                </c:pt>
                <c:pt idx="256">
                  <c:v>0.13995557692748101</c:v>
                </c:pt>
                <c:pt idx="257">
                  <c:v>0.14789691002314101</c:v>
                </c:pt>
                <c:pt idx="258">
                  <c:v>0.14809600581302901</c:v>
                </c:pt>
                <c:pt idx="259">
                  <c:v>0.154470262108134</c:v>
                </c:pt>
                <c:pt idx="260">
                  <c:v>0.15410494942196501</c:v>
                </c:pt>
                <c:pt idx="261">
                  <c:v>0.14956770372387501</c:v>
                </c:pt>
                <c:pt idx="262">
                  <c:v>0.14733186553782601</c:v>
                </c:pt>
                <c:pt idx="263">
                  <c:v>0.149014833851842</c:v>
                </c:pt>
                <c:pt idx="264">
                  <c:v>0.14930656688996999</c:v>
                </c:pt>
                <c:pt idx="265">
                  <c:v>0.139687447768678</c:v>
                </c:pt>
                <c:pt idx="266">
                  <c:v>0.14222545152584601</c:v>
                </c:pt>
                <c:pt idx="267">
                  <c:v>0.13657722270310399</c:v>
                </c:pt>
                <c:pt idx="268">
                  <c:v>0.13628711041760799</c:v>
                </c:pt>
              </c:numCache>
            </c:numRef>
          </c:val>
          <c:smooth val="0"/>
          <c:extLst>
            <c:ext xmlns:c16="http://schemas.microsoft.com/office/drawing/2014/chart" uri="{C3380CC4-5D6E-409C-BE32-E72D297353CC}">
              <c16:uniqueId val="{00000005-C754-4688-96D7-DC2C2D9E23E3}"/>
            </c:ext>
          </c:extLst>
        </c:ser>
        <c:dLbls>
          <c:showLegendKey val="0"/>
          <c:showVal val="0"/>
          <c:showCatName val="0"/>
          <c:showSerName val="0"/>
          <c:showPercent val="0"/>
          <c:showBubbleSize val="0"/>
        </c:dLbls>
        <c:smooth val="0"/>
        <c:axId val="2098048287"/>
        <c:axId val="1599109839"/>
      </c:lineChart>
      <c:valAx>
        <c:axId val="1599109839"/>
        <c:scaling>
          <c:orientation val="minMax"/>
          <c:max val="0.30000000000000004"/>
          <c:min val="5.000000000000001E-2"/>
        </c:scaling>
        <c:delete val="0"/>
        <c:axPos val="r"/>
        <c:majorGridlines>
          <c:spPr>
            <a:ln w="9525" cap="flat" cmpd="sng" algn="ctr">
              <a:solidFill>
                <a:schemeClr val="tx1">
                  <a:lumMod val="15000"/>
                  <a:lumOff val="85000"/>
                </a:schemeClr>
              </a:solidFill>
              <a:round/>
            </a:ln>
            <a:effectLst/>
          </c:spPr>
        </c:majorGridlines>
        <c:numFmt formatCode="0.00%" sourceLinked="0"/>
        <c:majorTickMark val="out"/>
        <c:minorTickMark val="none"/>
        <c:tickLblPos val="low"/>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098048287"/>
        <c:crosses val="max"/>
        <c:crossBetween val="between"/>
      </c:valAx>
      <c:dateAx>
        <c:axId val="2098048287"/>
        <c:scaling>
          <c:orientation val="minMax"/>
          <c:max val="45017"/>
          <c:min val="36951"/>
        </c:scaling>
        <c:delete val="0"/>
        <c:axPos val="b"/>
        <c:numFmt formatCode="mmm\ yyyy" sourceLinked="0"/>
        <c:majorTickMark val="cross"/>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599109839"/>
        <c:crosses val="autoZero"/>
        <c:auto val="1"/>
        <c:lblOffset val="100"/>
        <c:baseTimeUnit val="months"/>
        <c:majorUnit val="6"/>
        <c:majorTimeUnit val="months"/>
      </c:date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121.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122.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123.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124.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125.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126.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127.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128.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129.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13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10.xml.rels><?xml version="1.0" encoding="UTF-8" standalone="yes"?>
<Relationships xmlns="http://schemas.openxmlformats.org/package/2006/relationships"><Relationship Id="rId1" Type="http://schemas.openxmlformats.org/officeDocument/2006/relationships/chart" Target="../charts/chart131.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132.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133.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134.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135.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136.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137.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138.xml"/></Relationships>
</file>

<file path=xl/drawings/_rels/drawing118.xml.rels><?xml version="1.0" encoding="UTF-8" standalone="yes"?>
<Relationships xmlns="http://schemas.openxmlformats.org/package/2006/relationships"><Relationship Id="rId1" Type="http://schemas.openxmlformats.org/officeDocument/2006/relationships/chart" Target="../charts/chart139.xml"/></Relationships>
</file>

<file path=xl/drawings/_rels/drawing119.xml.rels><?xml version="1.0" encoding="UTF-8" standalone="yes"?>
<Relationships xmlns="http://schemas.openxmlformats.org/package/2006/relationships"><Relationship Id="rId1" Type="http://schemas.openxmlformats.org/officeDocument/2006/relationships/chart" Target="../charts/chart140.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s>
</file>

<file path=xl/drawings/_rels/drawing120.xml.rels><?xml version="1.0" encoding="UTF-8" standalone="yes"?>
<Relationships xmlns="http://schemas.openxmlformats.org/package/2006/relationships"><Relationship Id="rId1" Type="http://schemas.openxmlformats.org/officeDocument/2006/relationships/chart" Target="../charts/chart141.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142.xml"/></Relationships>
</file>

<file path=xl/drawings/_rels/drawing12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5.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6.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7.xml.rels><?xml version="1.0" encoding="UTF-8" standalone="yes"?>
<Relationships xmlns="http://schemas.openxmlformats.org/package/2006/relationships"><Relationship Id="rId1" Type="http://schemas.openxmlformats.org/officeDocument/2006/relationships/image" Target="../media/image8.png"/></Relationships>
</file>

<file path=xl/drawings/_rels/drawing128.xml.rels><?xml version="1.0" encoding="UTF-8" standalone="yes"?>
<Relationships xmlns="http://schemas.openxmlformats.org/package/2006/relationships"><Relationship Id="rId1" Type="http://schemas.openxmlformats.org/officeDocument/2006/relationships/image" Target="../media/image9.png"/></Relationships>
</file>

<file path=xl/drawings/_rels/drawing129.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3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3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3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3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36.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37.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3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39.xml.rels><?xml version="1.0" encoding="UTF-8" standalone="yes"?>
<Relationships xmlns="http://schemas.openxmlformats.org/package/2006/relationships"><Relationship Id="rId1" Type="http://schemas.openxmlformats.org/officeDocument/2006/relationships/chart" Target="../charts/chart14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0.xml.rels><?xml version="1.0" encoding="UTF-8" standalone="yes"?>
<Relationships xmlns="http://schemas.openxmlformats.org/package/2006/relationships"><Relationship Id="rId1" Type="http://schemas.openxmlformats.org/officeDocument/2006/relationships/chart" Target="../charts/chart144.xml"/></Relationships>
</file>

<file path=xl/drawings/_rels/drawing141.xml.rels><?xml version="1.0" encoding="UTF-8" standalone="yes"?>
<Relationships xmlns="http://schemas.openxmlformats.org/package/2006/relationships"><Relationship Id="rId1" Type="http://schemas.openxmlformats.org/officeDocument/2006/relationships/chart" Target="../charts/chart145.xml"/></Relationships>
</file>

<file path=xl/drawings/_rels/drawing142.xml.rels><?xml version="1.0" encoding="UTF-8" standalone="yes"?>
<Relationships xmlns="http://schemas.openxmlformats.org/package/2006/relationships"><Relationship Id="rId1" Type="http://schemas.openxmlformats.org/officeDocument/2006/relationships/chart" Target="../charts/chart146.xml"/></Relationships>
</file>

<file path=xl/drawings/_rels/drawing143.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4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45.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46.xml.rels><?xml version="1.0" encoding="UTF-8" standalone="yes"?>
<Relationships xmlns="http://schemas.openxmlformats.org/package/2006/relationships"><Relationship Id="rId1" Type="http://schemas.openxmlformats.org/officeDocument/2006/relationships/image" Target="../media/image23.png"/></Relationships>
</file>

<file path=xl/drawings/_rels/drawing15.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68.xml.rels><?xml version="1.0" encoding="UTF-8" standalone="yes"?>
<Relationships xmlns="http://schemas.openxmlformats.org/package/2006/relationships"><Relationship Id="rId3" Type="http://schemas.openxmlformats.org/officeDocument/2006/relationships/chart" Target="../charts/chart73.xml"/><Relationship Id="rId2" Type="http://schemas.openxmlformats.org/officeDocument/2006/relationships/chart" Target="../charts/chart72.xml"/><Relationship Id="rId1" Type="http://schemas.openxmlformats.org/officeDocument/2006/relationships/chart" Target="../charts/chart71.xml"/><Relationship Id="rId4" Type="http://schemas.openxmlformats.org/officeDocument/2006/relationships/chart" Target="../charts/chart74.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0.xml.rels><?xml version="1.0" encoding="UTF-8" standalone="yes"?>
<Relationships xmlns="http://schemas.openxmlformats.org/package/2006/relationships"><Relationship Id="rId2" Type="http://schemas.openxmlformats.org/officeDocument/2006/relationships/chart" Target="../charts/chart77.xml"/><Relationship Id="rId1" Type="http://schemas.openxmlformats.org/officeDocument/2006/relationships/chart" Target="../charts/chart76.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84.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85.xml.rels><?xml version="1.0" encoding="UTF-8" standalone="yes"?>
<Relationships xmlns="http://schemas.openxmlformats.org/package/2006/relationships"><Relationship Id="rId3" Type="http://schemas.openxmlformats.org/officeDocument/2006/relationships/chart" Target="../charts/chart95.xml"/><Relationship Id="rId2" Type="http://schemas.openxmlformats.org/officeDocument/2006/relationships/chart" Target="../charts/chart94.xml"/><Relationship Id="rId1" Type="http://schemas.openxmlformats.org/officeDocument/2006/relationships/chart" Target="../charts/chart93.xml"/></Relationships>
</file>

<file path=xl/drawings/_rels/drawing86.xml.rels><?xml version="1.0" encoding="UTF-8" standalone="yes"?>
<Relationships xmlns="http://schemas.openxmlformats.org/package/2006/relationships"><Relationship Id="rId8" Type="http://schemas.openxmlformats.org/officeDocument/2006/relationships/chart" Target="../charts/chart103.xml"/><Relationship Id="rId3" Type="http://schemas.openxmlformats.org/officeDocument/2006/relationships/chart" Target="../charts/chart98.xml"/><Relationship Id="rId7" Type="http://schemas.openxmlformats.org/officeDocument/2006/relationships/chart" Target="../charts/chart102.xml"/><Relationship Id="rId12" Type="http://schemas.openxmlformats.org/officeDocument/2006/relationships/chart" Target="../charts/chart107.xml"/><Relationship Id="rId2" Type="http://schemas.openxmlformats.org/officeDocument/2006/relationships/chart" Target="../charts/chart97.xml"/><Relationship Id="rId1" Type="http://schemas.openxmlformats.org/officeDocument/2006/relationships/chart" Target="../charts/chart96.xml"/><Relationship Id="rId6" Type="http://schemas.openxmlformats.org/officeDocument/2006/relationships/chart" Target="../charts/chart101.xml"/><Relationship Id="rId11" Type="http://schemas.openxmlformats.org/officeDocument/2006/relationships/chart" Target="../charts/chart106.xml"/><Relationship Id="rId5" Type="http://schemas.openxmlformats.org/officeDocument/2006/relationships/chart" Target="../charts/chart100.xml"/><Relationship Id="rId10" Type="http://schemas.openxmlformats.org/officeDocument/2006/relationships/chart" Target="../charts/chart105.xml"/><Relationship Id="rId4" Type="http://schemas.openxmlformats.org/officeDocument/2006/relationships/chart" Target="../charts/chart99.xml"/><Relationship Id="rId9" Type="http://schemas.openxmlformats.org/officeDocument/2006/relationships/chart" Target="../charts/chart104.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108.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109.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112.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113.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114.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115.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117.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118.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119.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120.xml"/></Relationships>
</file>

<file path=xl/drawings/drawing1.xml><?xml version="1.0" encoding="utf-8"?>
<xdr:wsDr xmlns:xdr="http://schemas.openxmlformats.org/drawingml/2006/spreadsheetDrawing" xmlns:a="http://schemas.openxmlformats.org/drawingml/2006/main">
  <xdr:twoCellAnchor>
    <xdr:from>
      <xdr:col>5</xdr:col>
      <xdr:colOff>28574</xdr:colOff>
      <xdr:row>6</xdr:row>
      <xdr:rowOff>3175</xdr:rowOff>
    </xdr:from>
    <xdr:to>
      <xdr:col>11</xdr:col>
      <xdr:colOff>368299</xdr:colOff>
      <xdr:row>28</xdr:row>
      <xdr:rowOff>161925</xdr:rowOff>
    </xdr:to>
    <xdr:graphicFrame macro="">
      <xdr:nvGraphicFramePr>
        <xdr:cNvPr id="2" name="Gráfico 1">
          <a:extLst>
            <a:ext uri="{FF2B5EF4-FFF2-40B4-BE49-F238E27FC236}">
              <a16:creationId xmlns:a16="http://schemas.microsoft.com/office/drawing/2014/main" id="{441B624B-BEF5-4531-AF38-4A91FA468C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6</xdr:col>
      <xdr:colOff>0</xdr:colOff>
      <xdr:row>6</xdr:row>
      <xdr:rowOff>0</xdr:rowOff>
    </xdr:from>
    <xdr:to>
      <xdr:col>14</xdr:col>
      <xdr:colOff>384000</xdr:colOff>
      <xdr:row>32</xdr:row>
      <xdr:rowOff>87000</xdr:rowOff>
    </xdr:to>
    <xdr:graphicFrame macro="">
      <xdr:nvGraphicFramePr>
        <xdr:cNvPr id="2" name="Gráfico 1">
          <a:extLst>
            <a:ext uri="{FF2B5EF4-FFF2-40B4-BE49-F238E27FC236}">
              <a16:creationId xmlns:a16="http://schemas.microsoft.com/office/drawing/2014/main" id="{3C994569-4D3E-44CF-BD15-7FEBB1050F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381000</xdr:colOff>
      <xdr:row>36</xdr:row>
      <xdr:rowOff>171450</xdr:rowOff>
    </xdr:to>
    <xdr:graphicFrame macro="">
      <xdr:nvGraphicFramePr>
        <xdr:cNvPr id="2" name="Gráfico 1">
          <a:extLst>
            <a:ext uri="{FF2B5EF4-FFF2-40B4-BE49-F238E27FC236}">
              <a16:creationId xmlns:a16="http://schemas.microsoft.com/office/drawing/2014/main" id="{D2CE7DF4-D660-4DDB-B3F7-28E8A5C7CF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381000</xdr:colOff>
      <xdr:row>23</xdr:row>
      <xdr:rowOff>127000</xdr:rowOff>
    </xdr:to>
    <xdr:graphicFrame macro="">
      <xdr:nvGraphicFramePr>
        <xdr:cNvPr id="2" name="Gráfico 1">
          <a:extLst>
            <a:ext uri="{FF2B5EF4-FFF2-40B4-BE49-F238E27FC236}">
              <a16:creationId xmlns:a16="http://schemas.microsoft.com/office/drawing/2014/main" id="{A574B323-0FEB-41E6-BE4B-9A7F4EED80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A56EE6C2-8DF5-4013-80CD-C1AE7CFEBE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381000</xdr:colOff>
      <xdr:row>36</xdr:row>
      <xdr:rowOff>171450</xdr:rowOff>
    </xdr:to>
    <xdr:graphicFrame macro="">
      <xdr:nvGraphicFramePr>
        <xdr:cNvPr id="2" name="Gráfico 1">
          <a:extLst>
            <a:ext uri="{FF2B5EF4-FFF2-40B4-BE49-F238E27FC236}">
              <a16:creationId xmlns:a16="http://schemas.microsoft.com/office/drawing/2014/main" id="{EC99D9EC-608B-4DD2-9D7C-0F9713F389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74D56242-FB84-4BC9-A61E-47239E3F68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381000</xdr:colOff>
      <xdr:row>36</xdr:row>
      <xdr:rowOff>171450</xdr:rowOff>
    </xdr:to>
    <xdr:graphicFrame macro="">
      <xdr:nvGraphicFramePr>
        <xdr:cNvPr id="2" name="Gráfico 1">
          <a:extLst>
            <a:ext uri="{FF2B5EF4-FFF2-40B4-BE49-F238E27FC236}">
              <a16:creationId xmlns:a16="http://schemas.microsoft.com/office/drawing/2014/main" id="{28F73334-93D3-4D74-8988-64ADE35C68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20</xdr:row>
      <xdr:rowOff>127000</xdr:rowOff>
    </xdr:to>
    <xdr:graphicFrame macro="">
      <xdr:nvGraphicFramePr>
        <xdr:cNvPr id="2" name="Gráfico 1">
          <a:extLst>
            <a:ext uri="{FF2B5EF4-FFF2-40B4-BE49-F238E27FC236}">
              <a16:creationId xmlns:a16="http://schemas.microsoft.com/office/drawing/2014/main" id="{0ABC9AAE-8B55-42D9-8423-F962EE2F0D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7776AAB5-9545-49CF-991A-6703691D86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FEA90579-AAD9-423C-A5E0-C204AAE94C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33</xdr:row>
      <xdr:rowOff>171450</xdr:rowOff>
    </xdr:to>
    <xdr:graphicFrame macro="">
      <xdr:nvGraphicFramePr>
        <xdr:cNvPr id="2" name="Gráfico 1">
          <a:extLst>
            <a:ext uri="{FF2B5EF4-FFF2-40B4-BE49-F238E27FC236}">
              <a16:creationId xmlns:a16="http://schemas.microsoft.com/office/drawing/2014/main" id="{E78D6EB8-60F7-4A03-B600-0AA0C8B495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5</xdr:col>
      <xdr:colOff>185736</xdr:colOff>
      <xdr:row>70</xdr:row>
      <xdr:rowOff>90486</xdr:rowOff>
    </xdr:from>
    <xdr:to>
      <xdr:col>12</xdr:col>
      <xdr:colOff>133350</xdr:colOff>
      <xdr:row>84</xdr:row>
      <xdr:rowOff>171449</xdr:rowOff>
    </xdr:to>
    <xdr:graphicFrame macro="">
      <xdr:nvGraphicFramePr>
        <xdr:cNvPr id="2" name="Gráfico 1">
          <a:extLst>
            <a:ext uri="{FF2B5EF4-FFF2-40B4-BE49-F238E27FC236}">
              <a16:creationId xmlns:a16="http://schemas.microsoft.com/office/drawing/2014/main" id="{2661A85B-09BF-499F-8327-AD028EB331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0.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33</xdr:row>
      <xdr:rowOff>171450</xdr:rowOff>
    </xdr:to>
    <xdr:graphicFrame macro="">
      <xdr:nvGraphicFramePr>
        <xdr:cNvPr id="2" name="Gráfico 1">
          <a:extLst>
            <a:ext uri="{FF2B5EF4-FFF2-40B4-BE49-F238E27FC236}">
              <a16:creationId xmlns:a16="http://schemas.microsoft.com/office/drawing/2014/main" id="{FA8E7457-0375-4366-BBC6-D5B77A8FFE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33</xdr:row>
      <xdr:rowOff>171450</xdr:rowOff>
    </xdr:to>
    <xdr:graphicFrame macro="">
      <xdr:nvGraphicFramePr>
        <xdr:cNvPr id="2" name="Gráfico 1">
          <a:extLst>
            <a:ext uri="{FF2B5EF4-FFF2-40B4-BE49-F238E27FC236}">
              <a16:creationId xmlns:a16="http://schemas.microsoft.com/office/drawing/2014/main" id="{20FCE0AE-5334-4FA9-91B3-510AB3AA48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2</xdr:col>
      <xdr:colOff>304800</xdr:colOff>
      <xdr:row>4</xdr:row>
      <xdr:rowOff>0</xdr:rowOff>
    </xdr:from>
    <xdr:to>
      <xdr:col>10</xdr:col>
      <xdr:colOff>153670</xdr:colOff>
      <xdr:row>28</xdr:row>
      <xdr:rowOff>36576</xdr:rowOff>
    </xdr:to>
    <xdr:graphicFrame macro="">
      <xdr:nvGraphicFramePr>
        <xdr:cNvPr id="2" name="Gráfico 1">
          <a:extLst>
            <a:ext uri="{FF2B5EF4-FFF2-40B4-BE49-F238E27FC236}">
              <a16:creationId xmlns:a16="http://schemas.microsoft.com/office/drawing/2014/main" id="{6259B4FF-3CFA-4C33-8BB0-ADD3CCDDA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2</xdr:col>
      <xdr:colOff>304800</xdr:colOff>
      <xdr:row>4</xdr:row>
      <xdr:rowOff>0</xdr:rowOff>
    </xdr:from>
    <xdr:to>
      <xdr:col>10</xdr:col>
      <xdr:colOff>153670</xdr:colOff>
      <xdr:row>31</xdr:row>
      <xdr:rowOff>77216</xdr:rowOff>
    </xdr:to>
    <xdr:graphicFrame macro="">
      <xdr:nvGraphicFramePr>
        <xdr:cNvPr id="2" name="Gráfico 1">
          <a:extLst>
            <a:ext uri="{FF2B5EF4-FFF2-40B4-BE49-F238E27FC236}">
              <a16:creationId xmlns:a16="http://schemas.microsoft.com/office/drawing/2014/main" id="{3DB9693A-9A0D-464B-8692-FA462594FE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F29A87E4-2D60-4705-B02F-D1528C10FA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6F504A40-F353-4BF6-8A87-B4369EF835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77F81FC6-651C-41F7-ACF5-5407085D92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7.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6FE62766-F9F3-4537-AFF2-4810FE5A2A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30</xdr:row>
      <xdr:rowOff>87630</xdr:rowOff>
    </xdr:to>
    <xdr:graphicFrame macro="">
      <xdr:nvGraphicFramePr>
        <xdr:cNvPr id="2" name="Gráfico 1">
          <a:extLst>
            <a:ext uri="{FF2B5EF4-FFF2-40B4-BE49-F238E27FC236}">
              <a16:creationId xmlns:a16="http://schemas.microsoft.com/office/drawing/2014/main" id="{D33FAE6E-428D-4D66-98C2-134ABB9F8F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9.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F72D17E5-B52D-4226-B848-B63FE468F3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104775</xdr:colOff>
      <xdr:row>5</xdr:row>
      <xdr:rowOff>4762</xdr:rowOff>
    </xdr:from>
    <xdr:to>
      <xdr:col>17</xdr:col>
      <xdr:colOff>104775</xdr:colOff>
      <xdr:row>31</xdr:row>
      <xdr:rowOff>152400</xdr:rowOff>
    </xdr:to>
    <xdr:graphicFrame macro="">
      <xdr:nvGraphicFramePr>
        <xdr:cNvPr id="2" name="Gráfico 1">
          <a:extLst>
            <a:ext uri="{FF2B5EF4-FFF2-40B4-BE49-F238E27FC236}">
              <a16:creationId xmlns:a16="http://schemas.microsoft.com/office/drawing/2014/main" id="{104E4ED1-7069-4CAB-A58E-50855E2CB3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0</xdr:colOff>
      <xdr:row>5</xdr:row>
      <xdr:rowOff>0</xdr:rowOff>
    </xdr:from>
    <xdr:to>
      <xdr:col>24</xdr:col>
      <xdr:colOff>0</xdr:colOff>
      <xdr:row>31</xdr:row>
      <xdr:rowOff>147638</xdr:rowOff>
    </xdr:to>
    <xdr:graphicFrame macro="">
      <xdr:nvGraphicFramePr>
        <xdr:cNvPr id="3" name="Gráfico 2">
          <a:extLst>
            <a:ext uri="{FF2B5EF4-FFF2-40B4-BE49-F238E27FC236}">
              <a16:creationId xmlns:a16="http://schemas.microsoft.com/office/drawing/2014/main" id="{D6845502-9BDD-4BB4-8B7A-8CBBD93B02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42</xdr:row>
      <xdr:rowOff>185735</xdr:rowOff>
    </xdr:from>
    <xdr:to>
      <xdr:col>13</xdr:col>
      <xdr:colOff>361950</xdr:colOff>
      <xdr:row>76</xdr:row>
      <xdr:rowOff>28574</xdr:rowOff>
    </xdr:to>
    <xdr:graphicFrame macro="">
      <xdr:nvGraphicFramePr>
        <xdr:cNvPr id="4" name="Gráfico 3">
          <a:extLst>
            <a:ext uri="{FF2B5EF4-FFF2-40B4-BE49-F238E27FC236}">
              <a16:creationId xmlns:a16="http://schemas.microsoft.com/office/drawing/2014/main" id="{76767E68-11FF-4C44-8498-DFE679D1E9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0.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86CF0F61-9C5C-45E1-B06A-2F3B6DBC0F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1.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30</xdr:row>
      <xdr:rowOff>87630</xdr:rowOff>
    </xdr:to>
    <xdr:graphicFrame macro="">
      <xdr:nvGraphicFramePr>
        <xdr:cNvPr id="2" name="Gráfico 1">
          <a:extLst>
            <a:ext uri="{FF2B5EF4-FFF2-40B4-BE49-F238E27FC236}">
              <a16:creationId xmlns:a16="http://schemas.microsoft.com/office/drawing/2014/main" id="{3F88AC5B-4F71-4F80-843A-5BF7BB246B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2.xml><?xml version="1.0" encoding="utf-8"?>
<xdr:wsDr xmlns:xdr="http://schemas.openxmlformats.org/drawingml/2006/spreadsheetDrawing" xmlns:a="http://schemas.openxmlformats.org/drawingml/2006/main">
  <xdr:twoCellAnchor>
    <xdr:from>
      <xdr:col>8</xdr:col>
      <xdr:colOff>0</xdr:colOff>
      <xdr:row>5</xdr:row>
      <xdr:rowOff>0</xdr:rowOff>
    </xdr:from>
    <xdr:to>
      <xdr:col>17</xdr:col>
      <xdr:colOff>228600</xdr:colOff>
      <xdr:row>27</xdr:row>
      <xdr:rowOff>95250</xdr:rowOff>
    </xdr:to>
    <xdr:pic>
      <xdr:nvPicPr>
        <xdr:cNvPr id="2" name="Picture 1">
          <a:extLst>
            <a:ext uri="{FF2B5EF4-FFF2-40B4-BE49-F238E27FC236}">
              <a16:creationId xmlns:a16="http://schemas.microsoft.com/office/drawing/2014/main" id="{EE6F9D9B-1E76-4133-A659-611B9CA8D962}"/>
            </a:ext>
          </a:extLst>
        </xdr:cNvPr>
        <xdr:cNvPicPr>
          <a:picLocks noChangeAspect="1"/>
        </xdr:cNvPicPr>
      </xdr:nvPicPr>
      <xdr:blipFill>
        <a:blip xmlns:r="http://schemas.openxmlformats.org/officeDocument/2006/relationships" r:embed="rId1"/>
        <a:srcRect/>
        <a:stretch>
          <a:fillRect/>
        </a:stretch>
      </xdr:blipFill>
      <xdr:spPr>
        <a:xfrm>
          <a:off x="4876800" y="952500"/>
          <a:ext cx="5715000" cy="4286250"/>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xdr:from>
      <xdr:col>4</xdr:col>
      <xdr:colOff>0</xdr:colOff>
      <xdr:row>5</xdr:row>
      <xdr:rowOff>0</xdr:rowOff>
    </xdr:from>
    <xdr:to>
      <xdr:col>13</xdr:col>
      <xdr:colOff>228600</xdr:colOff>
      <xdr:row>27</xdr:row>
      <xdr:rowOff>95250</xdr:rowOff>
    </xdr:to>
    <xdr:pic>
      <xdr:nvPicPr>
        <xdr:cNvPr id="2" name="Picture 1">
          <a:extLst>
            <a:ext uri="{FF2B5EF4-FFF2-40B4-BE49-F238E27FC236}">
              <a16:creationId xmlns:a16="http://schemas.microsoft.com/office/drawing/2014/main" id="{967EDE0E-1D11-4049-B001-D940F0F51F0A}"/>
            </a:ext>
          </a:extLst>
        </xdr:cNvPr>
        <xdr:cNvPicPr>
          <a:picLocks noChangeAspect="1"/>
        </xdr:cNvPicPr>
      </xdr:nvPicPr>
      <xdr:blipFill>
        <a:blip xmlns:r="http://schemas.openxmlformats.org/officeDocument/2006/relationships" r:embed="rId1"/>
        <a:srcRect/>
        <a:stretch>
          <a:fillRect/>
        </a:stretch>
      </xdr:blipFill>
      <xdr:spPr>
        <a:xfrm>
          <a:off x="2438400" y="952500"/>
          <a:ext cx="5715000" cy="4286250"/>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xdr:from>
      <xdr:col>4</xdr:col>
      <xdr:colOff>0</xdr:colOff>
      <xdr:row>5</xdr:row>
      <xdr:rowOff>0</xdr:rowOff>
    </xdr:from>
    <xdr:to>
      <xdr:col>13</xdr:col>
      <xdr:colOff>228600</xdr:colOff>
      <xdr:row>27</xdr:row>
      <xdr:rowOff>95250</xdr:rowOff>
    </xdr:to>
    <xdr:pic>
      <xdr:nvPicPr>
        <xdr:cNvPr id="2" name="Picture 1">
          <a:extLst>
            <a:ext uri="{FF2B5EF4-FFF2-40B4-BE49-F238E27FC236}">
              <a16:creationId xmlns:a16="http://schemas.microsoft.com/office/drawing/2014/main" id="{DF8C417E-9F6F-4838-BCE0-67DF9528031D}"/>
            </a:ext>
          </a:extLst>
        </xdr:cNvPr>
        <xdr:cNvPicPr>
          <a:picLocks noChangeAspect="1"/>
        </xdr:cNvPicPr>
      </xdr:nvPicPr>
      <xdr:blipFill>
        <a:blip xmlns:r="http://schemas.openxmlformats.org/officeDocument/2006/relationships" r:embed="rId1"/>
        <a:srcRect/>
        <a:stretch>
          <a:fillRect/>
        </a:stretch>
      </xdr:blipFill>
      <xdr:spPr>
        <a:xfrm>
          <a:off x="2438400" y="952500"/>
          <a:ext cx="5715000" cy="4286250"/>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xdr:from>
      <xdr:col>8</xdr:col>
      <xdr:colOff>0</xdr:colOff>
      <xdr:row>5</xdr:row>
      <xdr:rowOff>0</xdr:rowOff>
    </xdr:from>
    <xdr:to>
      <xdr:col>17</xdr:col>
      <xdr:colOff>228600</xdr:colOff>
      <xdr:row>27</xdr:row>
      <xdr:rowOff>95250</xdr:rowOff>
    </xdr:to>
    <xdr:pic>
      <xdr:nvPicPr>
        <xdr:cNvPr id="2" name="Picture 1">
          <a:extLst>
            <a:ext uri="{FF2B5EF4-FFF2-40B4-BE49-F238E27FC236}">
              <a16:creationId xmlns:a16="http://schemas.microsoft.com/office/drawing/2014/main" id="{36FA9F5B-5798-43B0-9E37-9C3262D46254}"/>
            </a:ext>
          </a:extLst>
        </xdr:cNvPr>
        <xdr:cNvPicPr>
          <a:picLocks noChangeAspect="1"/>
        </xdr:cNvPicPr>
      </xdr:nvPicPr>
      <xdr:blipFill>
        <a:blip xmlns:r="http://schemas.openxmlformats.org/officeDocument/2006/relationships" r:embed="rId1"/>
        <a:srcRect/>
        <a:stretch>
          <a:fillRect/>
        </a:stretch>
      </xdr:blipFill>
      <xdr:spPr>
        <a:xfrm>
          <a:off x="4876800" y="952500"/>
          <a:ext cx="5715000" cy="4286250"/>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xdr:from>
      <xdr:col>4</xdr:col>
      <xdr:colOff>0</xdr:colOff>
      <xdr:row>5</xdr:row>
      <xdr:rowOff>0</xdr:rowOff>
    </xdr:from>
    <xdr:to>
      <xdr:col>13</xdr:col>
      <xdr:colOff>228600</xdr:colOff>
      <xdr:row>27</xdr:row>
      <xdr:rowOff>95250</xdr:rowOff>
    </xdr:to>
    <xdr:pic>
      <xdr:nvPicPr>
        <xdr:cNvPr id="2" name="Picture 1">
          <a:extLst>
            <a:ext uri="{FF2B5EF4-FFF2-40B4-BE49-F238E27FC236}">
              <a16:creationId xmlns:a16="http://schemas.microsoft.com/office/drawing/2014/main" id="{79A85CEE-9DE2-4B2D-9CE2-E1D26F34644B}"/>
            </a:ext>
          </a:extLst>
        </xdr:cNvPr>
        <xdr:cNvPicPr>
          <a:picLocks noChangeAspect="1"/>
        </xdr:cNvPicPr>
      </xdr:nvPicPr>
      <xdr:blipFill>
        <a:blip xmlns:r="http://schemas.openxmlformats.org/officeDocument/2006/relationships" r:embed="rId1"/>
        <a:srcRect/>
        <a:stretch>
          <a:fillRect/>
        </a:stretch>
      </xdr:blipFill>
      <xdr:spPr>
        <a:xfrm>
          <a:off x="2438400" y="952500"/>
          <a:ext cx="5715000" cy="4286250"/>
        </a:xfrm>
        <a:prstGeom prst="rect">
          <a:avLst/>
        </a:prstGeom>
      </xdr:spPr>
    </xdr:pic>
    <xdr:clientData/>
  </xdr:twoCellAnchor>
</xdr:wsDr>
</file>

<file path=xl/drawings/drawing127.xml><?xml version="1.0" encoding="utf-8"?>
<xdr:wsDr xmlns:xdr="http://schemas.openxmlformats.org/drawingml/2006/spreadsheetDrawing" xmlns:a="http://schemas.openxmlformats.org/drawingml/2006/main">
  <xdr:twoCellAnchor>
    <xdr:from>
      <xdr:col>6</xdr:col>
      <xdr:colOff>0</xdr:colOff>
      <xdr:row>5</xdr:row>
      <xdr:rowOff>0</xdr:rowOff>
    </xdr:from>
    <xdr:to>
      <xdr:col>20</xdr:col>
      <xdr:colOff>314325</xdr:colOff>
      <xdr:row>30</xdr:row>
      <xdr:rowOff>0</xdr:rowOff>
    </xdr:to>
    <xdr:pic>
      <xdr:nvPicPr>
        <xdr:cNvPr id="2" name="Picture 1">
          <a:extLst>
            <a:ext uri="{FF2B5EF4-FFF2-40B4-BE49-F238E27FC236}">
              <a16:creationId xmlns:a16="http://schemas.microsoft.com/office/drawing/2014/main" id="{8C808FF1-14F1-413E-B73E-935B8AF465BB}"/>
            </a:ext>
          </a:extLst>
        </xdr:cNvPr>
        <xdr:cNvPicPr>
          <a:picLocks noChangeAspect="1"/>
        </xdr:cNvPicPr>
      </xdr:nvPicPr>
      <xdr:blipFill>
        <a:blip xmlns:r="http://schemas.openxmlformats.org/officeDocument/2006/relationships" r:embed="rId1"/>
        <a:srcRect/>
        <a:stretch>
          <a:fillRect/>
        </a:stretch>
      </xdr:blipFill>
      <xdr:spPr>
        <a:xfrm>
          <a:off x="4114800" y="952500"/>
          <a:ext cx="8848725" cy="4762500"/>
        </a:xfrm>
        <a:prstGeom prst="rect">
          <a:avLst/>
        </a:prstGeom>
      </xdr:spPr>
    </xdr:pic>
    <xdr:clientData/>
  </xdr:twoCellAnchor>
</xdr:wsDr>
</file>

<file path=xl/drawings/drawing128.xml><?xml version="1.0" encoding="utf-8"?>
<xdr:wsDr xmlns:xdr="http://schemas.openxmlformats.org/drawingml/2006/spreadsheetDrawing" xmlns:a="http://schemas.openxmlformats.org/drawingml/2006/main">
  <xdr:twoCellAnchor>
    <xdr:from>
      <xdr:col>6</xdr:col>
      <xdr:colOff>0</xdr:colOff>
      <xdr:row>5</xdr:row>
      <xdr:rowOff>0</xdr:rowOff>
    </xdr:from>
    <xdr:to>
      <xdr:col>16</xdr:col>
      <xdr:colOff>390525</xdr:colOff>
      <xdr:row>37</xdr:row>
      <xdr:rowOff>95250</xdr:rowOff>
    </xdr:to>
    <xdr:pic>
      <xdr:nvPicPr>
        <xdr:cNvPr id="2" name="Picture 1">
          <a:extLst>
            <a:ext uri="{FF2B5EF4-FFF2-40B4-BE49-F238E27FC236}">
              <a16:creationId xmlns:a16="http://schemas.microsoft.com/office/drawing/2014/main" id="{2F82EAFB-7D91-4AA6-885D-1A0F5CCD3E30}"/>
            </a:ext>
          </a:extLst>
        </xdr:cNvPr>
        <xdr:cNvPicPr>
          <a:picLocks noChangeAspect="1"/>
        </xdr:cNvPicPr>
      </xdr:nvPicPr>
      <xdr:blipFill>
        <a:blip xmlns:r="http://schemas.openxmlformats.org/officeDocument/2006/relationships" r:embed="rId1"/>
        <a:srcRect/>
        <a:stretch>
          <a:fillRect/>
        </a:stretch>
      </xdr:blipFill>
      <xdr:spPr>
        <a:xfrm>
          <a:off x="3810000" y="952500"/>
          <a:ext cx="6486525" cy="6191250"/>
        </a:xfrm>
        <a:prstGeom prst="rect">
          <a:avLst/>
        </a:prstGeom>
      </xdr:spPr>
    </xdr:pic>
    <xdr:clientData/>
  </xdr:twoCellAnchor>
</xdr:wsDr>
</file>

<file path=xl/drawings/drawing129.xml><?xml version="1.0" encoding="utf-8"?>
<xdr:wsDr xmlns:xdr="http://schemas.openxmlformats.org/drawingml/2006/spreadsheetDrawing" xmlns:a="http://schemas.openxmlformats.org/drawingml/2006/main">
  <xdr:twoCellAnchor>
    <xdr:from>
      <xdr:col>6</xdr:col>
      <xdr:colOff>0</xdr:colOff>
      <xdr:row>5</xdr:row>
      <xdr:rowOff>0</xdr:rowOff>
    </xdr:from>
    <xdr:to>
      <xdr:col>20</xdr:col>
      <xdr:colOff>314325</xdr:colOff>
      <xdr:row>30</xdr:row>
      <xdr:rowOff>0</xdr:rowOff>
    </xdr:to>
    <xdr:pic>
      <xdr:nvPicPr>
        <xdr:cNvPr id="2" name="Picture 1">
          <a:extLst>
            <a:ext uri="{FF2B5EF4-FFF2-40B4-BE49-F238E27FC236}">
              <a16:creationId xmlns:a16="http://schemas.microsoft.com/office/drawing/2014/main" id="{00F7A135-66E6-4457-81A1-56378DA04EA9}"/>
            </a:ext>
          </a:extLst>
        </xdr:cNvPr>
        <xdr:cNvPicPr>
          <a:picLocks noChangeAspect="1"/>
        </xdr:cNvPicPr>
      </xdr:nvPicPr>
      <xdr:blipFill>
        <a:blip xmlns:r="http://schemas.openxmlformats.org/officeDocument/2006/relationships" r:embed="rId1"/>
        <a:srcRect/>
        <a:stretch>
          <a:fillRect/>
        </a:stretch>
      </xdr:blipFill>
      <xdr:spPr>
        <a:xfrm>
          <a:off x="4162425" y="952500"/>
          <a:ext cx="8848725" cy="4762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6</xdr:col>
      <xdr:colOff>681159</xdr:colOff>
      <xdr:row>81</xdr:row>
      <xdr:rowOff>11419</xdr:rowOff>
    </xdr:from>
    <xdr:to>
      <xdr:col>14</xdr:col>
      <xdr:colOff>561496</xdr:colOff>
      <xdr:row>99</xdr:row>
      <xdr:rowOff>20419</xdr:rowOff>
    </xdr:to>
    <xdr:graphicFrame macro="">
      <xdr:nvGraphicFramePr>
        <xdr:cNvPr id="2" name="Gráfico 1">
          <a:extLst>
            <a:ext uri="{FF2B5EF4-FFF2-40B4-BE49-F238E27FC236}">
              <a16:creationId xmlns:a16="http://schemas.microsoft.com/office/drawing/2014/main" id="{DBFFC7B0-98B1-4181-90AB-C6A2822579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0.xml><?xml version="1.0" encoding="utf-8"?>
<xdr:wsDr xmlns:xdr="http://schemas.openxmlformats.org/drawingml/2006/spreadsheetDrawing" xmlns:a="http://schemas.openxmlformats.org/drawingml/2006/main">
  <xdr:twoCellAnchor>
    <xdr:from>
      <xdr:col>6</xdr:col>
      <xdr:colOff>0</xdr:colOff>
      <xdr:row>5</xdr:row>
      <xdr:rowOff>0</xdr:rowOff>
    </xdr:from>
    <xdr:to>
      <xdr:col>16</xdr:col>
      <xdr:colOff>390525</xdr:colOff>
      <xdr:row>37</xdr:row>
      <xdr:rowOff>95250</xdr:rowOff>
    </xdr:to>
    <xdr:pic>
      <xdr:nvPicPr>
        <xdr:cNvPr id="2" name="Picture 1">
          <a:extLst>
            <a:ext uri="{FF2B5EF4-FFF2-40B4-BE49-F238E27FC236}">
              <a16:creationId xmlns:a16="http://schemas.microsoft.com/office/drawing/2014/main" id="{162076D4-3F15-43B7-991D-7D14105F36EC}"/>
            </a:ext>
          </a:extLst>
        </xdr:cNvPr>
        <xdr:cNvPicPr>
          <a:picLocks noChangeAspect="1"/>
        </xdr:cNvPicPr>
      </xdr:nvPicPr>
      <xdr:blipFill>
        <a:blip xmlns:r="http://schemas.openxmlformats.org/officeDocument/2006/relationships" r:embed="rId1"/>
        <a:srcRect/>
        <a:stretch>
          <a:fillRect/>
        </a:stretch>
      </xdr:blipFill>
      <xdr:spPr>
        <a:xfrm>
          <a:off x="3838575" y="952500"/>
          <a:ext cx="6486525" cy="6191250"/>
        </a:xfrm>
        <a:prstGeom prst="rect">
          <a:avLst/>
        </a:prstGeom>
      </xdr:spPr>
    </xdr:pic>
    <xdr:clientData/>
  </xdr:twoCellAnchor>
</xdr:wsDr>
</file>

<file path=xl/drawings/drawing131.xml><?xml version="1.0" encoding="utf-8"?>
<xdr:wsDr xmlns:xdr="http://schemas.openxmlformats.org/drawingml/2006/spreadsheetDrawing" xmlns:a="http://schemas.openxmlformats.org/drawingml/2006/main">
  <xdr:twoCellAnchor>
    <xdr:from>
      <xdr:col>6</xdr:col>
      <xdr:colOff>0</xdr:colOff>
      <xdr:row>5</xdr:row>
      <xdr:rowOff>0</xdr:rowOff>
    </xdr:from>
    <xdr:to>
      <xdr:col>20</xdr:col>
      <xdr:colOff>314325</xdr:colOff>
      <xdr:row>30</xdr:row>
      <xdr:rowOff>0</xdr:rowOff>
    </xdr:to>
    <xdr:pic>
      <xdr:nvPicPr>
        <xdr:cNvPr id="2" name="Picture 1">
          <a:extLst>
            <a:ext uri="{FF2B5EF4-FFF2-40B4-BE49-F238E27FC236}">
              <a16:creationId xmlns:a16="http://schemas.microsoft.com/office/drawing/2014/main" id="{24BBCFC2-8BDA-4F0F-900F-73C381CAEF56}"/>
            </a:ext>
          </a:extLst>
        </xdr:cNvPr>
        <xdr:cNvPicPr>
          <a:picLocks noChangeAspect="1"/>
        </xdr:cNvPicPr>
      </xdr:nvPicPr>
      <xdr:blipFill>
        <a:blip xmlns:r="http://schemas.openxmlformats.org/officeDocument/2006/relationships" r:embed="rId1"/>
        <a:srcRect/>
        <a:stretch>
          <a:fillRect/>
        </a:stretch>
      </xdr:blipFill>
      <xdr:spPr>
        <a:xfrm>
          <a:off x="3781425" y="952500"/>
          <a:ext cx="8848725" cy="4762500"/>
        </a:xfrm>
        <a:prstGeom prst="rect">
          <a:avLst/>
        </a:prstGeom>
      </xdr:spPr>
    </xdr:pic>
    <xdr:clientData/>
  </xdr:twoCellAnchor>
</xdr:wsDr>
</file>

<file path=xl/drawings/drawing132.xml><?xml version="1.0" encoding="utf-8"?>
<xdr:wsDr xmlns:xdr="http://schemas.openxmlformats.org/drawingml/2006/spreadsheetDrawing" xmlns:a="http://schemas.openxmlformats.org/drawingml/2006/main">
  <xdr:twoCellAnchor>
    <xdr:from>
      <xdr:col>6</xdr:col>
      <xdr:colOff>0</xdr:colOff>
      <xdr:row>5</xdr:row>
      <xdr:rowOff>0</xdr:rowOff>
    </xdr:from>
    <xdr:to>
      <xdr:col>16</xdr:col>
      <xdr:colOff>390525</xdr:colOff>
      <xdr:row>37</xdr:row>
      <xdr:rowOff>95250</xdr:rowOff>
    </xdr:to>
    <xdr:pic>
      <xdr:nvPicPr>
        <xdr:cNvPr id="2" name="Picture 1">
          <a:extLst>
            <a:ext uri="{FF2B5EF4-FFF2-40B4-BE49-F238E27FC236}">
              <a16:creationId xmlns:a16="http://schemas.microsoft.com/office/drawing/2014/main" id="{36B006EB-848C-412D-9A57-848EA909FCE2}"/>
            </a:ext>
          </a:extLst>
        </xdr:cNvPr>
        <xdr:cNvPicPr>
          <a:picLocks noChangeAspect="1"/>
        </xdr:cNvPicPr>
      </xdr:nvPicPr>
      <xdr:blipFill>
        <a:blip xmlns:r="http://schemas.openxmlformats.org/officeDocument/2006/relationships" r:embed="rId1"/>
        <a:srcRect/>
        <a:stretch>
          <a:fillRect/>
        </a:stretch>
      </xdr:blipFill>
      <xdr:spPr>
        <a:xfrm>
          <a:off x="3876675" y="952500"/>
          <a:ext cx="6486525" cy="6191250"/>
        </a:xfrm>
        <a:prstGeom prst="rect">
          <a:avLst/>
        </a:prstGeom>
      </xdr:spPr>
    </xdr:pic>
    <xdr:clientData/>
  </xdr:twoCellAnchor>
</xdr:wsDr>
</file>

<file path=xl/drawings/drawing133.xml><?xml version="1.0" encoding="utf-8"?>
<xdr:wsDr xmlns:xdr="http://schemas.openxmlformats.org/drawingml/2006/spreadsheetDrawing" xmlns:a="http://schemas.openxmlformats.org/drawingml/2006/main">
  <xdr:twoCellAnchor>
    <xdr:from>
      <xdr:col>6</xdr:col>
      <xdr:colOff>0</xdr:colOff>
      <xdr:row>5</xdr:row>
      <xdr:rowOff>0</xdr:rowOff>
    </xdr:from>
    <xdr:to>
      <xdr:col>20</xdr:col>
      <xdr:colOff>314325</xdr:colOff>
      <xdr:row>30</xdr:row>
      <xdr:rowOff>0</xdr:rowOff>
    </xdr:to>
    <xdr:pic>
      <xdr:nvPicPr>
        <xdr:cNvPr id="2" name="Picture 1">
          <a:extLst>
            <a:ext uri="{FF2B5EF4-FFF2-40B4-BE49-F238E27FC236}">
              <a16:creationId xmlns:a16="http://schemas.microsoft.com/office/drawing/2014/main" id="{BB6A527C-8025-4B24-AF48-AB48B36164C2}"/>
            </a:ext>
          </a:extLst>
        </xdr:cNvPr>
        <xdr:cNvPicPr>
          <a:picLocks noChangeAspect="1"/>
        </xdr:cNvPicPr>
      </xdr:nvPicPr>
      <xdr:blipFill>
        <a:blip xmlns:r="http://schemas.openxmlformats.org/officeDocument/2006/relationships" r:embed="rId1"/>
        <a:srcRect/>
        <a:stretch>
          <a:fillRect/>
        </a:stretch>
      </xdr:blipFill>
      <xdr:spPr>
        <a:xfrm>
          <a:off x="3781425" y="952500"/>
          <a:ext cx="8848725" cy="4762500"/>
        </a:xfrm>
        <a:prstGeom prst="rect">
          <a:avLst/>
        </a:prstGeom>
      </xdr:spPr>
    </xdr:pic>
    <xdr:clientData/>
  </xdr:twoCellAnchor>
</xdr:wsDr>
</file>

<file path=xl/drawings/drawing134.xml><?xml version="1.0" encoding="utf-8"?>
<xdr:wsDr xmlns:xdr="http://schemas.openxmlformats.org/drawingml/2006/spreadsheetDrawing" xmlns:a="http://schemas.openxmlformats.org/drawingml/2006/main">
  <xdr:twoCellAnchor>
    <xdr:from>
      <xdr:col>6</xdr:col>
      <xdr:colOff>0</xdr:colOff>
      <xdr:row>5</xdr:row>
      <xdr:rowOff>0</xdr:rowOff>
    </xdr:from>
    <xdr:to>
      <xdr:col>16</xdr:col>
      <xdr:colOff>390525</xdr:colOff>
      <xdr:row>37</xdr:row>
      <xdr:rowOff>95250</xdr:rowOff>
    </xdr:to>
    <xdr:pic>
      <xdr:nvPicPr>
        <xdr:cNvPr id="2" name="Picture 1">
          <a:extLst>
            <a:ext uri="{FF2B5EF4-FFF2-40B4-BE49-F238E27FC236}">
              <a16:creationId xmlns:a16="http://schemas.microsoft.com/office/drawing/2014/main" id="{73FA3728-EE0D-4569-BCFF-730996D469DD}"/>
            </a:ext>
          </a:extLst>
        </xdr:cNvPr>
        <xdr:cNvPicPr>
          <a:picLocks noChangeAspect="1"/>
        </xdr:cNvPicPr>
      </xdr:nvPicPr>
      <xdr:blipFill>
        <a:blip xmlns:r="http://schemas.openxmlformats.org/officeDocument/2006/relationships" r:embed="rId1"/>
        <a:srcRect/>
        <a:stretch>
          <a:fillRect/>
        </a:stretch>
      </xdr:blipFill>
      <xdr:spPr>
        <a:xfrm>
          <a:off x="3800475" y="952500"/>
          <a:ext cx="6486525" cy="6191250"/>
        </a:xfrm>
        <a:prstGeom prst="rect">
          <a:avLst/>
        </a:prstGeom>
      </xdr:spPr>
    </xdr:pic>
    <xdr:clientData/>
  </xdr:twoCellAnchor>
</xdr:wsDr>
</file>

<file path=xl/drawings/drawing135.xml><?xml version="1.0" encoding="utf-8"?>
<xdr:wsDr xmlns:xdr="http://schemas.openxmlformats.org/drawingml/2006/spreadsheetDrawing" xmlns:a="http://schemas.openxmlformats.org/drawingml/2006/main">
  <xdr:twoCellAnchor>
    <xdr:from>
      <xdr:col>6</xdr:col>
      <xdr:colOff>0</xdr:colOff>
      <xdr:row>5</xdr:row>
      <xdr:rowOff>0</xdr:rowOff>
    </xdr:from>
    <xdr:to>
      <xdr:col>20</xdr:col>
      <xdr:colOff>314325</xdr:colOff>
      <xdr:row>30</xdr:row>
      <xdr:rowOff>0</xdr:rowOff>
    </xdr:to>
    <xdr:pic>
      <xdr:nvPicPr>
        <xdr:cNvPr id="2" name="Picture 1">
          <a:extLst>
            <a:ext uri="{FF2B5EF4-FFF2-40B4-BE49-F238E27FC236}">
              <a16:creationId xmlns:a16="http://schemas.microsoft.com/office/drawing/2014/main" id="{D62E7F0C-A610-4356-896D-EE4DAEC07D61}"/>
            </a:ext>
          </a:extLst>
        </xdr:cNvPr>
        <xdr:cNvPicPr>
          <a:picLocks noChangeAspect="1"/>
        </xdr:cNvPicPr>
      </xdr:nvPicPr>
      <xdr:blipFill>
        <a:blip xmlns:r="http://schemas.openxmlformats.org/officeDocument/2006/relationships" r:embed="rId1"/>
        <a:srcRect/>
        <a:stretch>
          <a:fillRect/>
        </a:stretch>
      </xdr:blipFill>
      <xdr:spPr>
        <a:xfrm>
          <a:off x="3752850" y="952500"/>
          <a:ext cx="8848725" cy="4762500"/>
        </a:xfrm>
        <a:prstGeom prst="rect">
          <a:avLst/>
        </a:prstGeom>
      </xdr:spPr>
    </xdr:pic>
    <xdr:clientData/>
  </xdr:twoCellAnchor>
</xdr:wsDr>
</file>

<file path=xl/drawings/drawing136.xml><?xml version="1.0" encoding="utf-8"?>
<xdr:wsDr xmlns:xdr="http://schemas.openxmlformats.org/drawingml/2006/spreadsheetDrawing" xmlns:a="http://schemas.openxmlformats.org/drawingml/2006/main">
  <xdr:twoCellAnchor>
    <xdr:from>
      <xdr:col>6</xdr:col>
      <xdr:colOff>0</xdr:colOff>
      <xdr:row>5</xdr:row>
      <xdr:rowOff>0</xdr:rowOff>
    </xdr:from>
    <xdr:to>
      <xdr:col>16</xdr:col>
      <xdr:colOff>390525</xdr:colOff>
      <xdr:row>37</xdr:row>
      <xdr:rowOff>95250</xdr:rowOff>
    </xdr:to>
    <xdr:pic>
      <xdr:nvPicPr>
        <xdr:cNvPr id="2" name="Picture 1">
          <a:extLst>
            <a:ext uri="{FF2B5EF4-FFF2-40B4-BE49-F238E27FC236}">
              <a16:creationId xmlns:a16="http://schemas.microsoft.com/office/drawing/2014/main" id="{3E1750D2-B9BE-4E04-96D0-2D400AC117C8}"/>
            </a:ext>
          </a:extLst>
        </xdr:cNvPr>
        <xdr:cNvPicPr>
          <a:picLocks noChangeAspect="1"/>
        </xdr:cNvPicPr>
      </xdr:nvPicPr>
      <xdr:blipFill>
        <a:blip xmlns:r="http://schemas.openxmlformats.org/officeDocument/2006/relationships" r:embed="rId1"/>
        <a:srcRect/>
        <a:stretch>
          <a:fillRect/>
        </a:stretch>
      </xdr:blipFill>
      <xdr:spPr>
        <a:xfrm>
          <a:off x="3829050" y="952500"/>
          <a:ext cx="6486525" cy="6191250"/>
        </a:xfrm>
        <a:prstGeom prst="rect">
          <a:avLst/>
        </a:prstGeom>
      </xdr:spPr>
    </xdr:pic>
    <xdr:clientData/>
  </xdr:twoCellAnchor>
</xdr:wsDr>
</file>

<file path=xl/drawings/drawing137.xml><?xml version="1.0" encoding="utf-8"?>
<xdr:wsDr xmlns:xdr="http://schemas.openxmlformats.org/drawingml/2006/spreadsheetDrawing" xmlns:a="http://schemas.openxmlformats.org/drawingml/2006/main">
  <xdr:twoCellAnchor>
    <xdr:from>
      <xdr:col>6</xdr:col>
      <xdr:colOff>0</xdr:colOff>
      <xdr:row>5</xdr:row>
      <xdr:rowOff>0</xdr:rowOff>
    </xdr:from>
    <xdr:to>
      <xdr:col>20</xdr:col>
      <xdr:colOff>314325</xdr:colOff>
      <xdr:row>30</xdr:row>
      <xdr:rowOff>0</xdr:rowOff>
    </xdr:to>
    <xdr:pic>
      <xdr:nvPicPr>
        <xdr:cNvPr id="2" name="Picture 1">
          <a:extLst>
            <a:ext uri="{FF2B5EF4-FFF2-40B4-BE49-F238E27FC236}">
              <a16:creationId xmlns:a16="http://schemas.microsoft.com/office/drawing/2014/main" id="{819E2074-8AF1-4D52-83C6-98FC420B7A74}"/>
            </a:ext>
          </a:extLst>
        </xdr:cNvPr>
        <xdr:cNvPicPr>
          <a:picLocks noChangeAspect="1"/>
        </xdr:cNvPicPr>
      </xdr:nvPicPr>
      <xdr:blipFill>
        <a:blip xmlns:r="http://schemas.openxmlformats.org/officeDocument/2006/relationships" r:embed="rId1"/>
        <a:srcRect/>
        <a:stretch>
          <a:fillRect/>
        </a:stretch>
      </xdr:blipFill>
      <xdr:spPr>
        <a:xfrm>
          <a:off x="3981450" y="952500"/>
          <a:ext cx="8848725" cy="4762500"/>
        </a:xfrm>
        <a:prstGeom prst="rect">
          <a:avLst/>
        </a:prstGeom>
      </xdr:spPr>
    </xdr:pic>
    <xdr:clientData/>
  </xdr:twoCellAnchor>
</xdr:wsDr>
</file>

<file path=xl/drawings/drawing138.xml><?xml version="1.0" encoding="utf-8"?>
<xdr:wsDr xmlns:xdr="http://schemas.openxmlformats.org/drawingml/2006/spreadsheetDrawing" xmlns:a="http://schemas.openxmlformats.org/drawingml/2006/main">
  <xdr:twoCellAnchor>
    <xdr:from>
      <xdr:col>6</xdr:col>
      <xdr:colOff>0</xdr:colOff>
      <xdr:row>5</xdr:row>
      <xdr:rowOff>0</xdr:rowOff>
    </xdr:from>
    <xdr:to>
      <xdr:col>16</xdr:col>
      <xdr:colOff>390525</xdr:colOff>
      <xdr:row>37</xdr:row>
      <xdr:rowOff>95250</xdr:rowOff>
    </xdr:to>
    <xdr:pic>
      <xdr:nvPicPr>
        <xdr:cNvPr id="2" name="Picture 1">
          <a:extLst>
            <a:ext uri="{FF2B5EF4-FFF2-40B4-BE49-F238E27FC236}">
              <a16:creationId xmlns:a16="http://schemas.microsoft.com/office/drawing/2014/main" id="{BDCA418F-271A-4868-B700-C588F1DD8721}"/>
            </a:ext>
          </a:extLst>
        </xdr:cNvPr>
        <xdr:cNvPicPr>
          <a:picLocks noChangeAspect="1"/>
        </xdr:cNvPicPr>
      </xdr:nvPicPr>
      <xdr:blipFill>
        <a:blip xmlns:r="http://schemas.openxmlformats.org/officeDocument/2006/relationships" r:embed="rId1"/>
        <a:srcRect/>
        <a:stretch>
          <a:fillRect/>
        </a:stretch>
      </xdr:blipFill>
      <xdr:spPr>
        <a:xfrm>
          <a:off x="3771900" y="952500"/>
          <a:ext cx="6486525" cy="6191250"/>
        </a:xfrm>
        <a:prstGeom prst="rect">
          <a:avLst/>
        </a:prstGeom>
      </xdr:spPr>
    </xdr:pic>
    <xdr:clientData/>
  </xdr:twoCellAnchor>
</xdr:wsDr>
</file>

<file path=xl/drawings/drawing139.xml><?xml version="1.0" encoding="utf-8"?>
<xdr:wsDr xmlns:xdr="http://schemas.openxmlformats.org/drawingml/2006/spreadsheetDrawing" xmlns:a="http://schemas.openxmlformats.org/drawingml/2006/main">
  <xdr:twoCellAnchor>
    <xdr:from>
      <xdr:col>10</xdr:col>
      <xdr:colOff>152400</xdr:colOff>
      <xdr:row>3</xdr:row>
      <xdr:rowOff>66675</xdr:rowOff>
    </xdr:from>
    <xdr:to>
      <xdr:col>19</xdr:col>
      <xdr:colOff>542925</xdr:colOff>
      <xdr:row>26</xdr:row>
      <xdr:rowOff>66675</xdr:rowOff>
    </xdr:to>
    <xdr:graphicFrame macro="">
      <xdr:nvGraphicFramePr>
        <xdr:cNvPr id="2" name="Gráfico 1">
          <a:extLst>
            <a:ext uri="{FF2B5EF4-FFF2-40B4-BE49-F238E27FC236}">
              <a16:creationId xmlns:a16="http://schemas.microsoft.com/office/drawing/2014/main" id="{230E49A7-2C56-4F17-81A1-8308858471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9</xdr:col>
      <xdr:colOff>0</xdr:colOff>
      <xdr:row>4</xdr:row>
      <xdr:rowOff>180975</xdr:rowOff>
    </xdr:from>
    <xdr:to>
      <xdr:col>16</xdr:col>
      <xdr:colOff>638400</xdr:colOff>
      <xdr:row>32</xdr:row>
      <xdr:rowOff>27375</xdr:rowOff>
    </xdr:to>
    <xdr:graphicFrame macro="">
      <xdr:nvGraphicFramePr>
        <xdr:cNvPr id="2" name="Gráfico 1">
          <a:extLst>
            <a:ext uri="{FF2B5EF4-FFF2-40B4-BE49-F238E27FC236}">
              <a16:creationId xmlns:a16="http://schemas.microsoft.com/office/drawing/2014/main" id="{C0568D67-0D31-4D19-B951-CE66C40D8F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0.xml><?xml version="1.0" encoding="utf-8"?>
<xdr:wsDr xmlns:xdr="http://schemas.openxmlformats.org/drawingml/2006/spreadsheetDrawing" xmlns:a="http://schemas.openxmlformats.org/drawingml/2006/main">
  <xdr:twoCellAnchor>
    <xdr:from>
      <xdr:col>5</xdr:col>
      <xdr:colOff>714375</xdr:colOff>
      <xdr:row>5</xdr:row>
      <xdr:rowOff>28575</xdr:rowOff>
    </xdr:from>
    <xdr:to>
      <xdr:col>13</xdr:col>
      <xdr:colOff>573024</xdr:colOff>
      <xdr:row>27</xdr:row>
      <xdr:rowOff>12446</xdr:rowOff>
    </xdr:to>
    <xdr:graphicFrame macro="">
      <xdr:nvGraphicFramePr>
        <xdr:cNvPr id="2" name="Gráfico 1">
          <a:extLst>
            <a:ext uri="{FF2B5EF4-FFF2-40B4-BE49-F238E27FC236}">
              <a16:creationId xmlns:a16="http://schemas.microsoft.com/office/drawing/2014/main" id="{70311E0E-BD55-44F4-8C23-093811C532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1.xml><?xml version="1.0" encoding="utf-8"?>
<xdr:wsDr xmlns:xdr="http://schemas.openxmlformats.org/drawingml/2006/spreadsheetDrawing" xmlns:a="http://schemas.openxmlformats.org/drawingml/2006/main">
  <xdr:twoCellAnchor>
    <xdr:from>
      <xdr:col>7</xdr:col>
      <xdr:colOff>0</xdr:colOff>
      <xdr:row>3</xdr:row>
      <xdr:rowOff>152400</xdr:rowOff>
    </xdr:from>
    <xdr:to>
      <xdr:col>14</xdr:col>
      <xdr:colOff>639699</xdr:colOff>
      <xdr:row>33</xdr:row>
      <xdr:rowOff>133350</xdr:rowOff>
    </xdr:to>
    <xdr:graphicFrame macro="">
      <xdr:nvGraphicFramePr>
        <xdr:cNvPr id="2" name="Gráfico 1">
          <a:extLst>
            <a:ext uri="{FF2B5EF4-FFF2-40B4-BE49-F238E27FC236}">
              <a16:creationId xmlns:a16="http://schemas.microsoft.com/office/drawing/2014/main" id="{079F8BA2-BE09-4CBA-B29D-7F441F153F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2.xml><?xml version="1.0" encoding="utf-8"?>
<xdr:wsDr xmlns:xdr="http://schemas.openxmlformats.org/drawingml/2006/spreadsheetDrawing" xmlns:a="http://schemas.openxmlformats.org/drawingml/2006/main">
  <xdr:twoCellAnchor>
    <xdr:from>
      <xdr:col>5</xdr:col>
      <xdr:colOff>752475</xdr:colOff>
      <xdr:row>4</xdr:row>
      <xdr:rowOff>14286</xdr:rowOff>
    </xdr:from>
    <xdr:to>
      <xdr:col>13</xdr:col>
      <xdr:colOff>295275</xdr:colOff>
      <xdr:row>33</xdr:row>
      <xdr:rowOff>9525</xdr:rowOff>
    </xdr:to>
    <xdr:graphicFrame macro="">
      <xdr:nvGraphicFramePr>
        <xdr:cNvPr id="2" name="Gráfico 1">
          <a:extLst>
            <a:ext uri="{FF2B5EF4-FFF2-40B4-BE49-F238E27FC236}">
              <a16:creationId xmlns:a16="http://schemas.microsoft.com/office/drawing/2014/main" id="{24464DE6-1426-4C75-97E7-3413F3254D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3.xml><?xml version="1.0" encoding="utf-8"?>
<xdr:wsDr xmlns:xdr="http://schemas.openxmlformats.org/drawingml/2006/spreadsheetDrawing" xmlns:a="http://schemas.openxmlformats.org/drawingml/2006/main">
  <xdr:twoCellAnchor editAs="oneCell">
    <xdr:from>
      <xdr:col>5</xdr:col>
      <xdr:colOff>47625</xdr:colOff>
      <xdr:row>5</xdr:row>
      <xdr:rowOff>0</xdr:rowOff>
    </xdr:from>
    <xdr:to>
      <xdr:col>13</xdr:col>
      <xdr:colOff>523875</xdr:colOff>
      <xdr:row>23</xdr:row>
      <xdr:rowOff>66675</xdr:rowOff>
    </xdr:to>
    <xdr:pic>
      <xdr:nvPicPr>
        <xdr:cNvPr id="2" name="Picture">
          <a:extLst>
            <a:ext uri="{FF2B5EF4-FFF2-40B4-BE49-F238E27FC236}">
              <a16:creationId xmlns:a16="http://schemas.microsoft.com/office/drawing/2014/main" id="{D53EF865-D166-40A1-8914-FFC6CE884BBF}"/>
            </a:ext>
          </a:extLst>
        </xdr:cNvPr>
        <xdr:cNvPicPr/>
      </xdr:nvPicPr>
      <xdr:blipFill>
        <a:blip xmlns:r="http://schemas.openxmlformats.org/officeDocument/2006/relationships" r:embed="rId1"/>
        <a:stretch>
          <a:fillRect/>
        </a:stretch>
      </xdr:blipFill>
      <xdr:spPr bwMode="auto">
        <a:xfrm>
          <a:off x="4695825" y="952500"/>
          <a:ext cx="6572250" cy="3143250"/>
        </a:xfrm>
        <a:prstGeom prst="rect">
          <a:avLst/>
        </a:prstGeom>
        <a:noFill/>
        <a:ln w="9525">
          <a:noFill/>
          <a:headEnd/>
          <a:tailEnd/>
        </a:ln>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6</xdr:col>
      <xdr:colOff>761999</xdr:colOff>
      <xdr:row>4</xdr:row>
      <xdr:rowOff>28575</xdr:rowOff>
    </xdr:from>
    <xdr:to>
      <xdr:col>15</xdr:col>
      <xdr:colOff>581024</xdr:colOff>
      <xdr:row>22</xdr:row>
      <xdr:rowOff>0</xdr:rowOff>
    </xdr:to>
    <xdr:pic>
      <xdr:nvPicPr>
        <xdr:cNvPr id="2" name="Picture">
          <a:extLst>
            <a:ext uri="{FF2B5EF4-FFF2-40B4-BE49-F238E27FC236}">
              <a16:creationId xmlns:a16="http://schemas.microsoft.com/office/drawing/2014/main" id="{4DA60EE7-48A0-4D94-8BB4-E9B1B9BDA37E}"/>
            </a:ext>
          </a:extLst>
        </xdr:cNvPr>
        <xdr:cNvPicPr/>
      </xdr:nvPicPr>
      <xdr:blipFill>
        <a:blip xmlns:r="http://schemas.openxmlformats.org/officeDocument/2006/relationships" r:embed="rId1"/>
        <a:stretch>
          <a:fillRect/>
        </a:stretch>
      </xdr:blipFill>
      <xdr:spPr bwMode="auto">
        <a:xfrm>
          <a:off x="5905499" y="790575"/>
          <a:ext cx="6677025" cy="3209925"/>
        </a:xfrm>
        <a:prstGeom prst="rect">
          <a:avLst/>
        </a:prstGeom>
        <a:noFill/>
        <a:ln w="9525">
          <a:noFill/>
          <a:headEnd/>
          <a:tailEnd/>
        </a:ln>
      </xdr:spPr>
    </xdr:pic>
    <xdr:clientData/>
  </xdr:twoCellAnchor>
</xdr:wsDr>
</file>

<file path=xl/drawings/drawing145.xml><?xml version="1.0" encoding="utf-8"?>
<xdr:wsDr xmlns:xdr="http://schemas.openxmlformats.org/drawingml/2006/spreadsheetDrawing" xmlns:a="http://schemas.openxmlformats.org/drawingml/2006/main">
  <xdr:twoCellAnchor editAs="oneCell">
    <xdr:from>
      <xdr:col>6</xdr:col>
      <xdr:colOff>9525</xdr:colOff>
      <xdr:row>5</xdr:row>
      <xdr:rowOff>28576</xdr:rowOff>
    </xdr:from>
    <xdr:to>
      <xdr:col>14</xdr:col>
      <xdr:colOff>92075</xdr:colOff>
      <xdr:row>19</xdr:row>
      <xdr:rowOff>69216</xdr:rowOff>
    </xdr:to>
    <xdr:pic>
      <xdr:nvPicPr>
        <xdr:cNvPr id="2" name="Picture">
          <a:extLst>
            <a:ext uri="{FF2B5EF4-FFF2-40B4-BE49-F238E27FC236}">
              <a16:creationId xmlns:a16="http://schemas.microsoft.com/office/drawing/2014/main" id="{36D14717-4CB9-46A6-B5F4-87FCCF93787C}"/>
            </a:ext>
          </a:extLst>
        </xdr:cNvPr>
        <xdr:cNvPicPr/>
      </xdr:nvPicPr>
      <xdr:blipFill>
        <a:blip xmlns:r="http://schemas.openxmlformats.org/officeDocument/2006/relationships" r:embed="rId1"/>
        <a:stretch>
          <a:fillRect/>
        </a:stretch>
      </xdr:blipFill>
      <xdr:spPr bwMode="auto">
        <a:xfrm>
          <a:off x="5029200" y="981076"/>
          <a:ext cx="6178550" cy="2631440"/>
        </a:xfrm>
        <a:prstGeom prst="rect">
          <a:avLst/>
        </a:prstGeom>
        <a:noFill/>
        <a:ln w="9525">
          <a:noFill/>
          <a:headEnd/>
          <a:tailEnd/>
        </a:ln>
      </xdr:spPr>
    </xdr:pic>
    <xdr:clientData/>
  </xdr:twoCellAnchor>
</xdr:wsDr>
</file>

<file path=xl/drawings/drawing146.xml><?xml version="1.0" encoding="utf-8"?>
<xdr:wsDr xmlns:xdr="http://schemas.openxmlformats.org/drawingml/2006/spreadsheetDrawing" xmlns:a="http://schemas.openxmlformats.org/drawingml/2006/main">
  <xdr:twoCellAnchor editAs="oneCell">
    <xdr:from>
      <xdr:col>3</xdr:col>
      <xdr:colOff>657224</xdr:colOff>
      <xdr:row>4</xdr:row>
      <xdr:rowOff>9525</xdr:rowOff>
    </xdr:from>
    <xdr:to>
      <xdr:col>12</xdr:col>
      <xdr:colOff>95249</xdr:colOff>
      <xdr:row>20</xdr:row>
      <xdr:rowOff>57150</xdr:rowOff>
    </xdr:to>
    <xdr:pic>
      <xdr:nvPicPr>
        <xdr:cNvPr id="2" name="Picture">
          <a:extLst>
            <a:ext uri="{FF2B5EF4-FFF2-40B4-BE49-F238E27FC236}">
              <a16:creationId xmlns:a16="http://schemas.microsoft.com/office/drawing/2014/main" id="{76298D8B-3B20-4C32-A4CF-525F614FCB95}"/>
            </a:ext>
          </a:extLst>
        </xdr:cNvPr>
        <xdr:cNvPicPr/>
      </xdr:nvPicPr>
      <xdr:blipFill>
        <a:blip xmlns:r="http://schemas.openxmlformats.org/officeDocument/2006/relationships" r:embed="rId1"/>
        <a:stretch>
          <a:fillRect/>
        </a:stretch>
      </xdr:blipFill>
      <xdr:spPr bwMode="auto">
        <a:xfrm>
          <a:off x="5229224" y="771525"/>
          <a:ext cx="6296025" cy="2638425"/>
        </a:xfrm>
        <a:prstGeom prst="rect">
          <a:avLst/>
        </a:prstGeom>
        <a:noFill/>
        <a:ln w="9525">
          <a:noFill/>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9</xdr:col>
      <xdr:colOff>759883</xdr:colOff>
      <xdr:row>46</xdr:row>
      <xdr:rowOff>164042</xdr:rowOff>
    </xdr:from>
    <xdr:to>
      <xdr:col>17</xdr:col>
      <xdr:colOff>604942</xdr:colOff>
      <xdr:row>80</xdr:row>
      <xdr:rowOff>0</xdr:rowOff>
    </xdr:to>
    <xdr:graphicFrame macro="">
      <xdr:nvGraphicFramePr>
        <xdr:cNvPr id="2" name="Gráfico 1">
          <a:extLst>
            <a:ext uri="{FF2B5EF4-FFF2-40B4-BE49-F238E27FC236}">
              <a16:creationId xmlns:a16="http://schemas.microsoft.com/office/drawing/2014/main" id="{F4B792FA-D8C7-40DA-A067-591A4509CA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4</xdr:col>
      <xdr:colOff>476249</xdr:colOff>
      <xdr:row>7</xdr:row>
      <xdr:rowOff>133349</xdr:rowOff>
    </xdr:from>
    <xdr:to>
      <xdr:col>14</xdr:col>
      <xdr:colOff>581025</xdr:colOff>
      <xdr:row>25</xdr:row>
      <xdr:rowOff>123825</xdr:rowOff>
    </xdr:to>
    <xdr:graphicFrame macro="">
      <xdr:nvGraphicFramePr>
        <xdr:cNvPr id="2" name="Gráfico 1">
          <a:extLst>
            <a:ext uri="{FF2B5EF4-FFF2-40B4-BE49-F238E27FC236}">
              <a16:creationId xmlns:a16="http://schemas.microsoft.com/office/drawing/2014/main" id="{A322D225-BC3E-498A-B269-7FE5BB6682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3</xdr:col>
      <xdr:colOff>332814</xdr:colOff>
      <xdr:row>5</xdr:row>
      <xdr:rowOff>43142</xdr:rowOff>
    </xdr:from>
    <xdr:to>
      <xdr:col>13</xdr:col>
      <xdr:colOff>254038</xdr:colOff>
      <xdr:row>40</xdr:row>
      <xdr:rowOff>33618</xdr:rowOff>
    </xdr:to>
    <xdr:graphicFrame macro="">
      <xdr:nvGraphicFramePr>
        <xdr:cNvPr id="2" name="Gráfico 1">
          <a:extLst>
            <a:ext uri="{FF2B5EF4-FFF2-40B4-BE49-F238E27FC236}">
              <a16:creationId xmlns:a16="http://schemas.microsoft.com/office/drawing/2014/main" id="{81DF90B1-A832-4AED-88EC-29C5C96797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2</xdr:col>
      <xdr:colOff>495300</xdr:colOff>
      <xdr:row>7</xdr:row>
      <xdr:rowOff>5042</xdr:rowOff>
    </xdr:from>
    <xdr:to>
      <xdr:col>12</xdr:col>
      <xdr:colOff>416523</xdr:colOff>
      <xdr:row>42</xdr:row>
      <xdr:rowOff>67235</xdr:rowOff>
    </xdr:to>
    <xdr:graphicFrame macro="">
      <xdr:nvGraphicFramePr>
        <xdr:cNvPr id="2" name="Gráfico 1">
          <a:extLst>
            <a:ext uri="{FF2B5EF4-FFF2-40B4-BE49-F238E27FC236}">
              <a16:creationId xmlns:a16="http://schemas.microsoft.com/office/drawing/2014/main" id="{1D2DFD97-C1BF-4992-AF75-9451B32E17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6</xdr:col>
      <xdr:colOff>0</xdr:colOff>
      <xdr:row>7</xdr:row>
      <xdr:rowOff>0</xdr:rowOff>
    </xdr:from>
    <xdr:to>
      <xdr:col>13</xdr:col>
      <xdr:colOff>638400</xdr:colOff>
      <xdr:row>24</xdr:row>
      <xdr:rowOff>1500</xdr:rowOff>
    </xdr:to>
    <xdr:graphicFrame macro="">
      <xdr:nvGraphicFramePr>
        <xdr:cNvPr id="2" name="Gráfico 1">
          <a:extLst>
            <a:ext uri="{FF2B5EF4-FFF2-40B4-BE49-F238E27FC236}">
              <a16:creationId xmlns:a16="http://schemas.microsoft.com/office/drawing/2014/main" id="{A2E067D3-9D32-4F46-98FE-4F7E431DBC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710405</xdr:colOff>
      <xdr:row>6</xdr:row>
      <xdr:rowOff>3969</xdr:rowOff>
    </xdr:from>
    <xdr:to>
      <xdr:col>11</xdr:col>
      <xdr:colOff>262731</xdr:colOff>
      <xdr:row>32</xdr:row>
      <xdr:rowOff>3969</xdr:rowOff>
    </xdr:to>
    <xdr:graphicFrame macro="">
      <xdr:nvGraphicFramePr>
        <xdr:cNvPr id="2" name="Gráfico 1">
          <a:extLst>
            <a:ext uri="{FF2B5EF4-FFF2-40B4-BE49-F238E27FC236}">
              <a16:creationId xmlns:a16="http://schemas.microsoft.com/office/drawing/2014/main" id="{9B090B9A-F5B4-40D7-8FD3-B4E893DF9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733424</xdr:colOff>
      <xdr:row>12</xdr:row>
      <xdr:rowOff>38100</xdr:rowOff>
    </xdr:from>
    <xdr:to>
      <xdr:col>5</xdr:col>
      <xdr:colOff>514349</xdr:colOff>
      <xdr:row>24</xdr:row>
      <xdr:rowOff>95250</xdr:rowOff>
    </xdr:to>
    <xdr:graphicFrame macro="">
      <xdr:nvGraphicFramePr>
        <xdr:cNvPr id="2" name="Gráfico 1">
          <a:extLst>
            <a:ext uri="{FF2B5EF4-FFF2-40B4-BE49-F238E27FC236}">
              <a16:creationId xmlns:a16="http://schemas.microsoft.com/office/drawing/2014/main" id="{4EEDE066-BA28-4349-BCB4-85B6258DCB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6</xdr:col>
      <xdr:colOff>219074</xdr:colOff>
      <xdr:row>5</xdr:row>
      <xdr:rowOff>0</xdr:rowOff>
    </xdr:from>
    <xdr:to>
      <xdr:col>14</xdr:col>
      <xdr:colOff>476249</xdr:colOff>
      <xdr:row>19</xdr:row>
      <xdr:rowOff>76200</xdr:rowOff>
    </xdr:to>
    <xdr:graphicFrame macro="">
      <xdr:nvGraphicFramePr>
        <xdr:cNvPr id="2" name="Gráfico 1">
          <a:extLst>
            <a:ext uri="{FF2B5EF4-FFF2-40B4-BE49-F238E27FC236}">
              <a16:creationId xmlns:a16="http://schemas.microsoft.com/office/drawing/2014/main" id="{E51415B2-2F44-4A6F-8F27-76AAE79D90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725020</xdr:colOff>
      <xdr:row>6</xdr:row>
      <xdr:rowOff>185457</xdr:rowOff>
    </xdr:from>
    <xdr:to>
      <xdr:col>13</xdr:col>
      <xdr:colOff>229720</xdr:colOff>
      <xdr:row>19</xdr:row>
      <xdr:rowOff>71157</xdr:rowOff>
    </xdr:to>
    <xdr:graphicFrame macro="">
      <xdr:nvGraphicFramePr>
        <xdr:cNvPr id="2" name="Gráfico 1">
          <a:extLst>
            <a:ext uri="{FF2B5EF4-FFF2-40B4-BE49-F238E27FC236}">
              <a16:creationId xmlns:a16="http://schemas.microsoft.com/office/drawing/2014/main" id="{9BE58E61-F6BD-43F2-A0FA-C40099AAFE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4</xdr:col>
      <xdr:colOff>243728</xdr:colOff>
      <xdr:row>5</xdr:row>
      <xdr:rowOff>126066</xdr:rowOff>
    </xdr:from>
    <xdr:to>
      <xdr:col>12</xdr:col>
      <xdr:colOff>510428</xdr:colOff>
      <xdr:row>18</xdr:row>
      <xdr:rowOff>11766</xdr:rowOff>
    </xdr:to>
    <xdr:graphicFrame macro="">
      <xdr:nvGraphicFramePr>
        <xdr:cNvPr id="2" name="Gráfico 1">
          <a:extLst>
            <a:ext uri="{FF2B5EF4-FFF2-40B4-BE49-F238E27FC236}">
              <a16:creationId xmlns:a16="http://schemas.microsoft.com/office/drawing/2014/main" id="{D3DB831B-27E6-4E64-8A0F-1EE3DD521A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4</xdr:col>
      <xdr:colOff>234950</xdr:colOff>
      <xdr:row>5</xdr:row>
      <xdr:rowOff>139700</xdr:rowOff>
    </xdr:from>
    <xdr:to>
      <xdr:col>13</xdr:col>
      <xdr:colOff>440690</xdr:colOff>
      <xdr:row>27</xdr:row>
      <xdr:rowOff>55880</xdr:rowOff>
    </xdr:to>
    <xdr:graphicFrame macro="">
      <xdr:nvGraphicFramePr>
        <xdr:cNvPr id="2" name="Gráfico 1">
          <a:extLst>
            <a:ext uri="{FF2B5EF4-FFF2-40B4-BE49-F238E27FC236}">
              <a16:creationId xmlns:a16="http://schemas.microsoft.com/office/drawing/2014/main" id="{F3843E73-4032-49DC-91F7-9E7D810F5E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3</xdr:col>
      <xdr:colOff>0</xdr:colOff>
      <xdr:row>5</xdr:row>
      <xdr:rowOff>0</xdr:rowOff>
    </xdr:from>
    <xdr:to>
      <xdr:col>10</xdr:col>
      <xdr:colOff>638400</xdr:colOff>
      <xdr:row>35</xdr:row>
      <xdr:rowOff>30600</xdr:rowOff>
    </xdr:to>
    <xdr:graphicFrame macro="">
      <xdr:nvGraphicFramePr>
        <xdr:cNvPr id="2" name="Gráfico 1">
          <a:extLst>
            <a:ext uri="{FF2B5EF4-FFF2-40B4-BE49-F238E27FC236}">
              <a16:creationId xmlns:a16="http://schemas.microsoft.com/office/drawing/2014/main" id="{9E1318E4-1D04-413A-AF7F-FDFA0EBB9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5</xdr:col>
      <xdr:colOff>0</xdr:colOff>
      <xdr:row>5</xdr:row>
      <xdr:rowOff>0</xdr:rowOff>
    </xdr:from>
    <xdr:to>
      <xdr:col>12</xdr:col>
      <xdr:colOff>638400</xdr:colOff>
      <xdr:row>35</xdr:row>
      <xdr:rowOff>30600</xdr:rowOff>
    </xdr:to>
    <xdr:graphicFrame macro="">
      <xdr:nvGraphicFramePr>
        <xdr:cNvPr id="2" name="Gráfico 1">
          <a:extLst>
            <a:ext uri="{FF2B5EF4-FFF2-40B4-BE49-F238E27FC236}">
              <a16:creationId xmlns:a16="http://schemas.microsoft.com/office/drawing/2014/main" id="{9892C229-C369-42AA-A642-8E4B52A28D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4</xdr:col>
      <xdr:colOff>638175</xdr:colOff>
      <xdr:row>5</xdr:row>
      <xdr:rowOff>0</xdr:rowOff>
    </xdr:from>
    <xdr:to>
      <xdr:col>13</xdr:col>
      <xdr:colOff>120651</xdr:colOff>
      <xdr:row>24</xdr:row>
      <xdr:rowOff>3175</xdr:rowOff>
    </xdr:to>
    <xdr:graphicFrame macro="">
      <xdr:nvGraphicFramePr>
        <xdr:cNvPr id="2" name="Gráfico 1">
          <a:extLst>
            <a:ext uri="{FF2B5EF4-FFF2-40B4-BE49-F238E27FC236}">
              <a16:creationId xmlns:a16="http://schemas.microsoft.com/office/drawing/2014/main" id="{B663B00B-9B58-4535-81D5-E8045B8EA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3</xdr:col>
      <xdr:colOff>0</xdr:colOff>
      <xdr:row>5</xdr:row>
      <xdr:rowOff>0</xdr:rowOff>
    </xdr:from>
    <xdr:to>
      <xdr:col>10</xdr:col>
      <xdr:colOff>638400</xdr:colOff>
      <xdr:row>36</xdr:row>
      <xdr:rowOff>56317</xdr:rowOff>
    </xdr:to>
    <xdr:graphicFrame macro="">
      <xdr:nvGraphicFramePr>
        <xdr:cNvPr id="2" name="Gráfico 1">
          <a:extLst>
            <a:ext uri="{FF2B5EF4-FFF2-40B4-BE49-F238E27FC236}">
              <a16:creationId xmlns:a16="http://schemas.microsoft.com/office/drawing/2014/main" id="{95ECDFFE-BBD3-4029-AE3A-3758B2F89E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7</xdr:col>
      <xdr:colOff>728345</xdr:colOff>
      <xdr:row>34</xdr:row>
      <xdr:rowOff>130175</xdr:rowOff>
    </xdr:to>
    <xdr:pic>
      <xdr:nvPicPr>
        <xdr:cNvPr id="2" name="Imagen 1">
          <a:extLst>
            <a:ext uri="{FF2B5EF4-FFF2-40B4-BE49-F238E27FC236}">
              <a16:creationId xmlns:a16="http://schemas.microsoft.com/office/drawing/2014/main" id="{CEC3C393-C8EB-4910-A8BF-BE3B169C7B34}"/>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958" t="4637" r="19271"/>
        <a:stretch/>
      </xdr:blipFill>
      <xdr:spPr bwMode="auto">
        <a:xfrm>
          <a:off x="0" y="952500"/>
          <a:ext cx="6062345" cy="4826000"/>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7407</xdr:colOff>
      <xdr:row>5</xdr:row>
      <xdr:rowOff>175683</xdr:rowOff>
    </xdr:from>
    <xdr:to>
      <xdr:col>11</xdr:col>
      <xdr:colOff>304799</xdr:colOff>
      <xdr:row>28</xdr:row>
      <xdr:rowOff>143933</xdr:rowOff>
    </xdr:to>
    <xdr:graphicFrame macro="">
      <xdr:nvGraphicFramePr>
        <xdr:cNvPr id="2" name="Gráfico 1">
          <a:extLst>
            <a:ext uri="{FF2B5EF4-FFF2-40B4-BE49-F238E27FC236}">
              <a16:creationId xmlns:a16="http://schemas.microsoft.com/office/drawing/2014/main" id="{CAE38F6D-D965-48F1-B13B-9F0118808E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8</xdr:col>
      <xdr:colOff>32385</xdr:colOff>
      <xdr:row>34</xdr:row>
      <xdr:rowOff>92075</xdr:rowOff>
    </xdr:to>
    <xdr:pic>
      <xdr:nvPicPr>
        <xdr:cNvPr id="2" name="Imagen 1">
          <a:extLst>
            <a:ext uri="{FF2B5EF4-FFF2-40B4-BE49-F238E27FC236}">
              <a16:creationId xmlns:a16="http://schemas.microsoft.com/office/drawing/2014/main" id="{712C1A4C-59F4-4748-B654-BE4AF1FF476D}"/>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2663" t="4622" r="34536" b="2365"/>
        <a:stretch/>
      </xdr:blipFill>
      <xdr:spPr bwMode="auto">
        <a:xfrm>
          <a:off x="0" y="952500"/>
          <a:ext cx="6128385" cy="4787900"/>
        </a:xfrm>
        <a:prstGeom prst="rect">
          <a:avLst/>
        </a:prstGeom>
        <a:ln>
          <a:noFill/>
        </a:ln>
        <a:extLst>
          <a:ext uri="{53640926-AAD7-44D8-BBD7-CCE9431645EC}">
            <a14:shadowObscured xmlns:a14="http://schemas.microsoft.com/office/drawing/2010/main"/>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3</xdr:col>
      <xdr:colOff>280987</xdr:colOff>
      <xdr:row>4</xdr:row>
      <xdr:rowOff>147637</xdr:rowOff>
    </xdr:from>
    <xdr:to>
      <xdr:col>14</xdr:col>
      <xdr:colOff>323850</xdr:colOff>
      <xdr:row>17</xdr:row>
      <xdr:rowOff>138112</xdr:rowOff>
    </xdr:to>
    <xdr:graphicFrame macro="">
      <xdr:nvGraphicFramePr>
        <xdr:cNvPr id="2" name="Gráfico 1">
          <a:extLst>
            <a:ext uri="{FF2B5EF4-FFF2-40B4-BE49-F238E27FC236}">
              <a16:creationId xmlns:a16="http://schemas.microsoft.com/office/drawing/2014/main" id="{00000000-0008-0000-4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41</xdr:col>
      <xdr:colOff>0</xdr:colOff>
      <xdr:row>7</xdr:row>
      <xdr:rowOff>0</xdr:rowOff>
    </xdr:from>
    <xdr:to>
      <xdr:col>59</xdr:col>
      <xdr:colOff>586937</xdr:colOff>
      <xdr:row>40</xdr:row>
      <xdr:rowOff>89388</xdr:rowOff>
    </xdr:to>
    <xdr:graphicFrame macro="">
      <xdr:nvGraphicFramePr>
        <xdr:cNvPr id="4" name="Chart 2">
          <a:extLst>
            <a:ext uri="{FF2B5EF4-FFF2-40B4-BE49-F238E27FC236}">
              <a16:creationId xmlns:a16="http://schemas.microsoft.com/office/drawing/2014/main" id="{55A4437F-9952-470B-994B-3C7D3CFDF3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4</xdr:col>
      <xdr:colOff>582014</xdr:colOff>
      <xdr:row>5</xdr:row>
      <xdr:rowOff>3952</xdr:rowOff>
    </xdr:from>
    <xdr:to>
      <xdr:col>14</xdr:col>
      <xdr:colOff>310551</xdr:colOff>
      <xdr:row>42</xdr:row>
      <xdr:rowOff>43132</xdr:rowOff>
    </xdr:to>
    <xdr:graphicFrame macro="">
      <xdr:nvGraphicFramePr>
        <xdr:cNvPr id="2" name="Chart 3">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9</xdr:col>
      <xdr:colOff>0</xdr:colOff>
      <xdr:row>6</xdr:row>
      <xdr:rowOff>0</xdr:rowOff>
    </xdr:from>
    <xdr:to>
      <xdr:col>24</xdr:col>
      <xdr:colOff>37904</xdr:colOff>
      <xdr:row>30</xdr:row>
      <xdr:rowOff>131623</xdr:rowOff>
    </xdr:to>
    <xdr:graphicFrame macro="">
      <xdr:nvGraphicFramePr>
        <xdr:cNvPr id="3" name="Chart 2">
          <a:extLst>
            <a:ext uri="{FF2B5EF4-FFF2-40B4-BE49-F238E27FC236}">
              <a16:creationId xmlns:a16="http://schemas.microsoft.com/office/drawing/2014/main" id="{9A73AC58-15C1-4A07-B2FB-FE4399B3CD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4</xdr:col>
      <xdr:colOff>195261</xdr:colOff>
      <xdr:row>5</xdr:row>
      <xdr:rowOff>0</xdr:rowOff>
    </xdr:from>
    <xdr:to>
      <xdr:col>13</xdr:col>
      <xdr:colOff>112142</xdr:colOff>
      <xdr:row>39</xdr:row>
      <xdr:rowOff>43132</xdr:rowOff>
    </xdr:to>
    <xdr:graphicFrame macro="">
      <xdr:nvGraphicFramePr>
        <xdr:cNvPr id="2" name="Chart 2">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13</xdr:col>
      <xdr:colOff>254000</xdr:colOff>
      <xdr:row>6</xdr:row>
      <xdr:rowOff>0</xdr:rowOff>
    </xdr:from>
    <xdr:to>
      <xdr:col>21</xdr:col>
      <xdr:colOff>90800</xdr:colOff>
      <xdr:row>29</xdr:row>
      <xdr:rowOff>104100</xdr:rowOff>
    </xdr:to>
    <xdr:graphicFrame macro="">
      <xdr:nvGraphicFramePr>
        <xdr:cNvPr id="2" name="Gráfico 1">
          <a:extLst>
            <a:ext uri="{FF2B5EF4-FFF2-40B4-BE49-F238E27FC236}">
              <a16:creationId xmlns:a16="http://schemas.microsoft.com/office/drawing/2014/main" id="{56E0CBFB-5B32-44A9-A096-DFE2833B25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4</xdr:col>
      <xdr:colOff>279400</xdr:colOff>
      <xdr:row>6</xdr:row>
      <xdr:rowOff>0</xdr:rowOff>
    </xdr:from>
    <xdr:to>
      <xdr:col>12</xdr:col>
      <xdr:colOff>123399</xdr:colOff>
      <xdr:row>39</xdr:row>
      <xdr:rowOff>13500</xdr:rowOff>
    </xdr:to>
    <xdr:graphicFrame macro="">
      <xdr:nvGraphicFramePr>
        <xdr:cNvPr id="2" name="Gráfico 1">
          <a:extLst>
            <a:ext uri="{FF2B5EF4-FFF2-40B4-BE49-F238E27FC236}">
              <a16:creationId xmlns:a16="http://schemas.microsoft.com/office/drawing/2014/main" id="{34C1E270-85DC-490C-B7E4-CB7F5D276D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4</xdr:col>
      <xdr:colOff>279400</xdr:colOff>
      <xdr:row>6</xdr:row>
      <xdr:rowOff>0</xdr:rowOff>
    </xdr:from>
    <xdr:to>
      <xdr:col>12</xdr:col>
      <xdr:colOff>123399</xdr:colOff>
      <xdr:row>34</xdr:row>
      <xdr:rowOff>66002</xdr:rowOff>
    </xdr:to>
    <xdr:graphicFrame macro="">
      <xdr:nvGraphicFramePr>
        <xdr:cNvPr id="2" name="Gráfico 1">
          <a:extLst>
            <a:ext uri="{FF2B5EF4-FFF2-40B4-BE49-F238E27FC236}">
              <a16:creationId xmlns:a16="http://schemas.microsoft.com/office/drawing/2014/main" id="{D534D4A6-698E-424A-9FB0-79304229AB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10</xdr:col>
      <xdr:colOff>421004</xdr:colOff>
      <xdr:row>37</xdr:row>
      <xdr:rowOff>130492</xdr:rowOff>
    </xdr:from>
    <xdr:to>
      <xdr:col>18</xdr:col>
      <xdr:colOff>232604</xdr:colOff>
      <xdr:row>50</xdr:row>
      <xdr:rowOff>58792</xdr:rowOff>
    </xdr:to>
    <xdr:graphicFrame macro="">
      <xdr:nvGraphicFramePr>
        <xdr:cNvPr id="2" name="Gráfico 1">
          <a:extLst>
            <a:ext uri="{FF2B5EF4-FFF2-40B4-BE49-F238E27FC236}">
              <a16:creationId xmlns:a16="http://schemas.microsoft.com/office/drawing/2014/main" id="{3BDAF9BE-072D-4817-B8C8-C3DD2A58F1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5</xdr:col>
      <xdr:colOff>55561</xdr:colOff>
      <xdr:row>6</xdr:row>
      <xdr:rowOff>3969</xdr:rowOff>
    </xdr:from>
    <xdr:to>
      <xdr:col>11</xdr:col>
      <xdr:colOff>334169</xdr:colOff>
      <xdr:row>32</xdr:row>
      <xdr:rowOff>3969</xdr:rowOff>
    </xdr:to>
    <xdr:graphicFrame macro="">
      <xdr:nvGraphicFramePr>
        <xdr:cNvPr id="2" name="Gráfico 1">
          <a:extLst>
            <a:ext uri="{FF2B5EF4-FFF2-40B4-BE49-F238E27FC236}">
              <a16:creationId xmlns:a16="http://schemas.microsoft.com/office/drawing/2014/main" id="{50803AFE-A06B-4A3E-B0B1-DB4676062B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7</xdr:col>
      <xdr:colOff>47625</xdr:colOff>
      <xdr:row>6</xdr:row>
      <xdr:rowOff>23811</xdr:rowOff>
    </xdr:from>
    <xdr:to>
      <xdr:col>14</xdr:col>
      <xdr:colOff>653625</xdr:colOff>
      <xdr:row>33</xdr:row>
      <xdr:rowOff>100311</xdr:rowOff>
    </xdr:to>
    <xdr:graphicFrame macro="">
      <xdr:nvGraphicFramePr>
        <xdr:cNvPr id="2" name="Gráfico 1">
          <a:extLst>
            <a:ext uri="{FF2B5EF4-FFF2-40B4-BE49-F238E27FC236}">
              <a16:creationId xmlns:a16="http://schemas.microsoft.com/office/drawing/2014/main" id="{00AF0E62-D7ED-4E53-B2AD-CDEDDD2576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4</xdr:col>
      <xdr:colOff>751974</xdr:colOff>
      <xdr:row>5</xdr:row>
      <xdr:rowOff>46872</xdr:rowOff>
    </xdr:from>
    <xdr:to>
      <xdr:col>12</xdr:col>
      <xdr:colOff>595974</xdr:colOff>
      <xdr:row>33</xdr:row>
      <xdr:rowOff>4872</xdr:rowOff>
    </xdr:to>
    <xdr:graphicFrame macro="">
      <xdr:nvGraphicFramePr>
        <xdr:cNvPr id="2" name="Gráfico 1">
          <a:extLst>
            <a:ext uri="{FF2B5EF4-FFF2-40B4-BE49-F238E27FC236}">
              <a16:creationId xmlns:a16="http://schemas.microsoft.com/office/drawing/2014/main" id="{E0C47EF5-2F80-4226-A0AB-BB9BF30552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4</xdr:col>
      <xdr:colOff>752475</xdr:colOff>
      <xdr:row>5</xdr:row>
      <xdr:rowOff>166685</xdr:rowOff>
    </xdr:from>
    <xdr:to>
      <xdr:col>12</xdr:col>
      <xdr:colOff>596475</xdr:colOff>
      <xdr:row>33</xdr:row>
      <xdr:rowOff>19842</xdr:rowOff>
    </xdr:to>
    <xdr:graphicFrame macro="">
      <xdr:nvGraphicFramePr>
        <xdr:cNvPr id="2" name="Gráfico 1">
          <a:extLst>
            <a:ext uri="{FF2B5EF4-FFF2-40B4-BE49-F238E27FC236}">
              <a16:creationId xmlns:a16="http://schemas.microsoft.com/office/drawing/2014/main" id="{B196DE7D-021B-44F5-A78C-FC1FD79CAA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4</xdr:col>
      <xdr:colOff>742950</xdr:colOff>
      <xdr:row>5</xdr:row>
      <xdr:rowOff>180975</xdr:rowOff>
    </xdr:from>
    <xdr:to>
      <xdr:col>12</xdr:col>
      <xdr:colOff>586950</xdr:colOff>
      <xdr:row>31</xdr:row>
      <xdr:rowOff>131175</xdr:rowOff>
    </xdr:to>
    <xdr:graphicFrame macro="">
      <xdr:nvGraphicFramePr>
        <xdr:cNvPr id="2" name="Gráfico 1">
          <a:extLst>
            <a:ext uri="{FF2B5EF4-FFF2-40B4-BE49-F238E27FC236}">
              <a16:creationId xmlns:a16="http://schemas.microsoft.com/office/drawing/2014/main" id="{F26956E2-44C9-449C-9C85-07D289AB0A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4</xdr:col>
      <xdr:colOff>733425</xdr:colOff>
      <xdr:row>5</xdr:row>
      <xdr:rowOff>176211</xdr:rowOff>
    </xdr:from>
    <xdr:to>
      <xdr:col>12</xdr:col>
      <xdr:colOff>577425</xdr:colOff>
      <xdr:row>31</xdr:row>
      <xdr:rowOff>137211</xdr:rowOff>
    </xdr:to>
    <xdr:graphicFrame macro="">
      <xdr:nvGraphicFramePr>
        <xdr:cNvPr id="2" name="Gráfico 1">
          <a:extLst>
            <a:ext uri="{FF2B5EF4-FFF2-40B4-BE49-F238E27FC236}">
              <a16:creationId xmlns:a16="http://schemas.microsoft.com/office/drawing/2014/main" id="{1D9046E0-E04D-4006-9B6C-A19EBFF810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4</xdr:col>
      <xdr:colOff>209550</xdr:colOff>
      <xdr:row>5</xdr:row>
      <xdr:rowOff>152400</xdr:rowOff>
    </xdr:from>
    <xdr:to>
      <xdr:col>12</xdr:col>
      <xdr:colOff>53550</xdr:colOff>
      <xdr:row>31</xdr:row>
      <xdr:rowOff>23400</xdr:rowOff>
    </xdr:to>
    <xdr:graphicFrame macro="">
      <xdr:nvGraphicFramePr>
        <xdr:cNvPr id="2" name="Gráfico 1">
          <a:extLst>
            <a:ext uri="{FF2B5EF4-FFF2-40B4-BE49-F238E27FC236}">
              <a16:creationId xmlns:a16="http://schemas.microsoft.com/office/drawing/2014/main" id="{8B826EBD-C5B2-43B4-9054-52CAA12282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4</xdr:col>
      <xdr:colOff>476248</xdr:colOff>
      <xdr:row>6</xdr:row>
      <xdr:rowOff>23811</xdr:rowOff>
    </xdr:from>
    <xdr:to>
      <xdr:col>12</xdr:col>
      <xdr:colOff>320248</xdr:colOff>
      <xdr:row>32</xdr:row>
      <xdr:rowOff>128811</xdr:rowOff>
    </xdr:to>
    <xdr:graphicFrame macro="">
      <xdr:nvGraphicFramePr>
        <xdr:cNvPr id="2" name="Gráfico 1">
          <a:extLst>
            <a:ext uri="{FF2B5EF4-FFF2-40B4-BE49-F238E27FC236}">
              <a16:creationId xmlns:a16="http://schemas.microsoft.com/office/drawing/2014/main" id="{C28D3435-F053-4AE2-891A-C5247BBA49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4</xdr:col>
      <xdr:colOff>695325</xdr:colOff>
      <xdr:row>5</xdr:row>
      <xdr:rowOff>147635</xdr:rowOff>
    </xdr:from>
    <xdr:to>
      <xdr:col>12</xdr:col>
      <xdr:colOff>539325</xdr:colOff>
      <xdr:row>32</xdr:row>
      <xdr:rowOff>104774</xdr:rowOff>
    </xdr:to>
    <xdr:graphicFrame macro="">
      <xdr:nvGraphicFramePr>
        <xdr:cNvPr id="2" name="Gráfico 1">
          <a:extLst>
            <a:ext uri="{FF2B5EF4-FFF2-40B4-BE49-F238E27FC236}">
              <a16:creationId xmlns:a16="http://schemas.microsoft.com/office/drawing/2014/main" id="{C8BF0845-6AC1-4DC4-9996-567199632B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5</xdr:col>
      <xdr:colOff>752475</xdr:colOff>
      <xdr:row>5</xdr:row>
      <xdr:rowOff>0</xdr:rowOff>
    </xdr:from>
    <xdr:to>
      <xdr:col>12</xdr:col>
      <xdr:colOff>752475</xdr:colOff>
      <xdr:row>22</xdr:row>
      <xdr:rowOff>76200</xdr:rowOff>
    </xdr:to>
    <xdr:graphicFrame macro="">
      <xdr:nvGraphicFramePr>
        <xdr:cNvPr id="2" name="Gráfico 1">
          <a:extLst>
            <a:ext uri="{FF2B5EF4-FFF2-40B4-BE49-F238E27FC236}">
              <a16:creationId xmlns:a16="http://schemas.microsoft.com/office/drawing/2014/main" id="{15DD4DE5-8376-4A7A-8788-D0391D0D6B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12</xdr:row>
      <xdr:rowOff>0</xdr:rowOff>
    </xdr:from>
    <xdr:to>
      <xdr:col>0</xdr:col>
      <xdr:colOff>5939999</xdr:colOff>
      <xdr:row>28</xdr:row>
      <xdr:rowOff>30000</xdr:rowOff>
    </xdr:to>
    <xdr:graphicFrame macro="">
      <xdr:nvGraphicFramePr>
        <xdr:cNvPr id="2" name="Gráfico 1">
          <a:extLst>
            <a:ext uri="{FF2B5EF4-FFF2-40B4-BE49-F238E27FC236}">
              <a16:creationId xmlns:a16="http://schemas.microsoft.com/office/drawing/2014/main" id="{E2B3DACB-FD2D-42B1-BA95-3ACF262373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5</xdr:col>
      <xdr:colOff>19049</xdr:colOff>
      <xdr:row>6</xdr:row>
      <xdr:rowOff>12700</xdr:rowOff>
    </xdr:from>
    <xdr:to>
      <xdr:col>11</xdr:col>
      <xdr:colOff>320674</xdr:colOff>
      <xdr:row>28</xdr:row>
      <xdr:rowOff>171450</xdr:rowOff>
    </xdr:to>
    <xdr:graphicFrame macro="">
      <xdr:nvGraphicFramePr>
        <xdr:cNvPr id="2" name="Gráfico 1">
          <a:extLst>
            <a:ext uri="{FF2B5EF4-FFF2-40B4-BE49-F238E27FC236}">
              <a16:creationId xmlns:a16="http://schemas.microsoft.com/office/drawing/2014/main" id="{B60BE192-D6F8-4A95-BC23-CB24B1D5E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11</xdr:col>
      <xdr:colOff>15875</xdr:colOff>
      <xdr:row>5</xdr:row>
      <xdr:rowOff>161925</xdr:rowOff>
    </xdr:from>
    <xdr:to>
      <xdr:col>20</xdr:col>
      <xdr:colOff>12274</xdr:colOff>
      <xdr:row>24</xdr:row>
      <xdr:rowOff>142430</xdr:rowOff>
    </xdr:to>
    <xdr:graphicFrame macro="">
      <xdr:nvGraphicFramePr>
        <xdr:cNvPr id="2" name="Gráfico 1">
          <a:extLst>
            <a:ext uri="{FF2B5EF4-FFF2-40B4-BE49-F238E27FC236}">
              <a16:creationId xmlns:a16="http://schemas.microsoft.com/office/drawing/2014/main" id="{BCA75863-726F-4593-B20E-AAF761E917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15875</xdr:colOff>
      <xdr:row>28</xdr:row>
      <xdr:rowOff>0</xdr:rowOff>
    </xdr:from>
    <xdr:to>
      <xdr:col>20</xdr:col>
      <xdr:colOff>12274</xdr:colOff>
      <xdr:row>46</xdr:row>
      <xdr:rowOff>171005</xdr:rowOff>
    </xdr:to>
    <xdr:graphicFrame macro="">
      <xdr:nvGraphicFramePr>
        <xdr:cNvPr id="3" name="Gráfico 2">
          <a:extLst>
            <a:ext uri="{FF2B5EF4-FFF2-40B4-BE49-F238E27FC236}">
              <a16:creationId xmlns:a16="http://schemas.microsoft.com/office/drawing/2014/main" id="{1ED9279F-8E3D-43A4-A300-5B65C590F2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11</xdr:col>
      <xdr:colOff>15875</xdr:colOff>
      <xdr:row>6</xdr:row>
      <xdr:rowOff>0</xdr:rowOff>
    </xdr:from>
    <xdr:to>
      <xdr:col>20</xdr:col>
      <xdr:colOff>12274</xdr:colOff>
      <xdr:row>24</xdr:row>
      <xdr:rowOff>171005</xdr:rowOff>
    </xdr:to>
    <xdr:graphicFrame macro="">
      <xdr:nvGraphicFramePr>
        <xdr:cNvPr id="2" name="Gráfico 1">
          <a:extLst>
            <a:ext uri="{FF2B5EF4-FFF2-40B4-BE49-F238E27FC236}">
              <a16:creationId xmlns:a16="http://schemas.microsoft.com/office/drawing/2014/main" id="{8590B5DB-6E5F-4B22-A529-25D3439CFB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15875</xdr:colOff>
      <xdr:row>28</xdr:row>
      <xdr:rowOff>0</xdr:rowOff>
    </xdr:from>
    <xdr:to>
      <xdr:col>20</xdr:col>
      <xdr:colOff>12274</xdr:colOff>
      <xdr:row>46</xdr:row>
      <xdr:rowOff>171005</xdr:rowOff>
    </xdr:to>
    <xdr:graphicFrame macro="">
      <xdr:nvGraphicFramePr>
        <xdr:cNvPr id="3" name="Gráfico 2">
          <a:extLst>
            <a:ext uri="{FF2B5EF4-FFF2-40B4-BE49-F238E27FC236}">
              <a16:creationId xmlns:a16="http://schemas.microsoft.com/office/drawing/2014/main" id="{835532C9-ABE2-493E-A8E4-1E4B2437ED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11</xdr:col>
      <xdr:colOff>15875</xdr:colOff>
      <xdr:row>6</xdr:row>
      <xdr:rowOff>0</xdr:rowOff>
    </xdr:from>
    <xdr:to>
      <xdr:col>20</xdr:col>
      <xdr:colOff>12274</xdr:colOff>
      <xdr:row>24</xdr:row>
      <xdr:rowOff>171005</xdr:rowOff>
    </xdr:to>
    <xdr:graphicFrame macro="">
      <xdr:nvGraphicFramePr>
        <xdr:cNvPr id="2" name="Gráfico 1">
          <a:extLst>
            <a:ext uri="{FF2B5EF4-FFF2-40B4-BE49-F238E27FC236}">
              <a16:creationId xmlns:a16="http://schemas.microsoft.com/office/drawing/2014/main" id="{B94EF6B0-06BA-49B2-8B9A-7560D5D697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15875</xdr:colOff>
      <xdr:row>28</xdr:row>
      <xdr:rowOff>0</xdr:rowOff>
    </xdr:from>
    <xdr:to>
      <xdr:col>20</xdr:col>
      <xdr:colOff>12274</xdr:colOff>
      <xdr:row>46</xdr:row>
      <xdr:rowOff>171005</xdr:rowOff>
    </xdr:to>
    <xdr:graphicFrame macro="">
      <xdr:nvGraphicFramePr>
        <xdr:cNvPr id="3" name="Gráfico 2">
          <a:extLst>
            <a:ext uri="{FF2B5EF4-FFF2-40B4-BE49-F238E27FC236}">
              <a16:creationId xmlns:a16="http://schemas.microsoft.com/office/drawing/2014/main" id="{268025F6-F192-4CCA-88C5-2F28BEECDA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4</xdr:col>
      <xdr:colOff>15875</xdr:colOff>
      <xdr:row>6</xdr:row>
      <xdr:rowOff>0</xdr:rowOff>
    </xdr:from>
    <xdr:to>
      <xdr:col>11</xdr:col>
      <xdr:colOff>621874</xdr:colOff>
      <xdr:row>34</xdr:row>
      <xdr:rowOff>66002</xdr:rowOff>
    </xdr:to>
    <xdr:graphicFrame macro="">
      <xdr:nvGraphicFramePr>
        <xdr:cNvPr id="2" name="Gráfico 1">
          <a:extLst>
            <a:ext uri="{FF2B5EF4-FFF2-40B4-BE49-F238E27FC236}">
              <a16:creationId xmlns:a16="http://schemas.microsoft.com/office/drawing/2014/main" id="{560A67DA-E86D-4D8B-93B0-97B7951CA3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4</xdr:col>
      <xdr:colOff>671511</xdr:colOff>
      <xdr:row>6</xdr:row>
      <xdr:rowOff>138112</xdr:rowOff>
    </xdr:from>
    <xdr:to>
      <xdr:col>11</xdr:col>
      <xdr:colOff>257174</xdr:colOff>
      <xdr:row>22</xdr:row>
      <xdr:rowOff>23812</xdr:rowOff>
    </xdr:to>
    <xdr:graphicFrame macro="">
      <xdr:nvGraphicFramePr>
        <xdr:cNvPr id="2" name="Gráfico 1">
          <a:extLst>
            <a:ext uri="{FF2B5EF4-FFF2-40B4-BE49-F238E27FC236}">
              <a16:creationId xmlns:a16="http://schemas.microsoft.com/office/drawing/2014/main" id="{690A3EFB-59CD-48AC-A50A-68BE52FC41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4</xdr:col>
      <xdr:colOff>614361</xdr:colOff>
      <xdr:row>5</xdr:row>
      <xdr:rowOff>142875</xdr:rowOff>
    </xdr:from>
    <xdr:to>
      <xdr:col>12</xdr:col>
      <xdr:colOff>161924</xdr:colOff>
      <xdr:row>40</xdr:row>
      <xdr:rowOff>47625</xdr:rowOff>
    </xdr:to>
    <xdr:graphicFrame macro="">
      <xdr:nvGraphicFramePr>
        <xdr:cNvPr id="2" name="Gráfico 1">
          <a:extLst>
            <a:ext uri="{FF2B5EF4-FFF2-40B4-BE49-F238E27FC236}">
              <a16:creationId xmlns:a16="http://schemas.microsoft.com/office/drawing/2014/main" id="{5C8A912E-2A98-4992-B109-B8FE4A1AC1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3</xdr:col>
      <xdr:colOff>147637</xdr:colOff>
      <xdr:row>5</xdr:row>
      <xdr:rowOff>23811</xdr:rowOff>
    </xdr:from>
    <xdr:to>
      <xdr:col>9</xdr:col>
      <xdr:colOff>676275</xdr:colOff>
      <xdr:row>38</xdr:row>
      <xdr:rowOff>0</xdr:rowOff>
    </xdr:to>
    <xdr:graphicFrame macro="">
      <xdr:nvGraphicFramePr>
        <xdr:cNvPr id="2" name="Gráfico 1">
          <a:extLst>
            <a:ext uri="{FF2B5EF4-FFF2-40B4-BE49-F238E27FC236}">
              <a16:creationId xmlns:a16="http://schemas.microsoft.com/office/drawing/2014/main" id="{C9FB32E9-EE5D-4B20-BA93-275CC98966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9</xdr:col>
      <xdr:colOff>0</xdr:colOff>
      <xdr:row>5</xdr:row>
      <xdr:rowOff>0</xdr:rowOff>
    </xdr:from>
    <xdr:to>
      <xdr:col>18</xdr:col>
      <xdr:colOff>453599</xdr:colOff>
      <xdr:row>23</xdr:row>
      <xdr:rowOff>171005</xdr:rowOff>
    </xdr:to>
    <xdr:graphicFrame macro="">
      <xdr:nvGraphicFramePr>
        <xdr:cNvPr id="4" name="Gráfico 3">
          <a:extLst>
            <a:ext uri="{FF2B5EF4-FFF2-40B4-BE49-F238E27FC236}">
              <a16:creationId xmlns:a16="http://schemas.microsoft.com/office/drawing/2014/main" id="{997D5669-9AEE-46DA-B978-34E3D9874E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8</xdr:col>
      <xdr:colOff>0</xdr:colOff>
      <xdr:row>5</xdr:row>
      <xdr:rowOff>0</xdr:rowOff>
    </xdr:from>
    <xdr:to>
      <xdr:col>17</xdr:col>
      <xdr:colOff>453599</xdr:colOff>
      <xdr:row>19</xdr:row>
      <xdr:rowOff>76200</xdr:rowOff>
    </xdr:to>
    <xdr:graphicFrame macro="">
      <xdr:nvGraphicFramePr>
        <xdr:cNvPr id="3" name="Gráfico 2">
          <a:extLst>
            <a:ext uri="{FF2B5EF4-FFF2-40B4-BE49-F238E27FC236}">
              <a16:creationId xmlns:a16="http://schemas.microsoft.com/office/drawing/2014/main" id="{1A06E932-2BB1-458C-9F1C-9ABE4216DE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7</xdr:col>
      <xdr:colOff>82550</xdr:colOff>
      <xdr:row>6</xdr:row>
      <xdr:rowOff>0</xdr:rowOff>
    </xdr:from>
    <xdr:to>
      <xdr:col>17</xdr:col>
      <xdr:colOff>288499</xdr:colOff>
      <xdr:row>34</xdr:row>
      <xdr:rowOff>66002</xdr:rowOff>
    </xdr:to>
    <xdr:graphicFrame macro="">
      <xdr:nvGraphicFramePr>
        <xdr:cNvPr id="2" name="Gráfico 1">
          <a:extLst>
            <a:ext uri="{FF2B5EF4-FFF2-40B4-BE49-F238E27FC236}">
              <a16:creationId xmlns:a16="http://schemas.microsoft.com/office/drawing/2014/main" id="{CB4DE117-A349-48AE-8AE6-4917731F10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5</xdr:col>
      <xdr:colOff>38099</xdr:colOff>
      <xdr:row>5</xdr:row>
      <xdr:rowOff>3175</xdr:rowOff>
    </xdr:from>
    <xdr:to>
      <xdr:col>11</xdr:col>
      <xdr:colOff>339724</xdr:colOff>
      <xdr:row>27</xdr:row>
      <xdr:rowOff>161925</xdr:rowOff>
    </xdr:to>
    <xdr:graphicFrame macro="">
      <xdr:nvGraphicFramePr>
        <xdr:cNvPr id="2" name="Gráfico 1">
          <a:extLst>
            <a:ext uri="{FF2B5EF4-FFF2-40B4-BE49-F238E27FC236}">
              <a16:creationId xmlns:a16="http://schemas.microsoft.com/office/drawing/2014/main" id="{6A029FC9-04D4-4C2D-8C03-B4461CB388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6</xdr:col>
      <xdr:colOff>53975</xdr:colOff>
      <xdr:row>6</xdr:row>
      <xdr:rowOff>0</xdr:rowOff>
    </xdr:from>
    <xdr:to>
      <xdr:col>17</xdr:col>
      <xdr:colOff>78949</xdr:colOff>
      <xdr:row>34</xdr:row>
      <xdr:rowOff>66002</xdr:rowOff>
    </xdr:to>
    <xdr:graphicFrame macro="">
      <xdr:nvGraphicFramePr>
        <xdr:cNvPr id="2" name="Gráfico 1">
          <a:extLst>
            <a:ext uri="{FF2B5EF4-FFF2-40B4-BE49-F238E27FC236}">
              <a16:creationId xmlns:a16="http://schemas.microsoft.com/office/drawing/2014/main" id="{C4CE434D-DAC7-45B0-8963-6272384B7F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46</xdr:col>
      <xdr:colOff>47625</xdr:colOff>
      <xdr:row>6</xdr:row>
      <xdr:rowOff>0</xdr:rowOff>
    </xdr:from>
    <xdr:to>
      <xdr:col>55</xdr:col>
      <xdr:colOff>501224</xdr:colOff>
      <xdr:row>34</xdr:row>
      <xdr:rowOff>66002</xdr:rowOff>
    </xdr:to>
    <xdr:graphicFrame macro="">
      <xdr:nvGraphicFramePr>
        <xdr:cNvPr id="2" name="Gráfico 1">
          <a:extLst>
            <a:ext uri="{FF2B5EF4-FFF2-40B4-BE49-F238E27FC236}">
              <a16:creationId xmlns:a16="http://schemas.microsoft.com/office/drawing/2014/main" id="{241C038B-167C-4BE2-95E0-EF99B994D7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5</xdr:col>
      <xdr:colOff>82550</xdr:colOff>
      <xdr:row>6</xdr:row>
      <xdr:rowOff>0</xdr:rowOff>
    </xdr:from>
    <xdr:to>
      <xdr:col>16</xdr:col>
      <xdr:colOff>336124</xdr:colOff>
      <xdr:row>34</xdr:row>
      <xdr:rowOff>66002</xdr:rowOff>
    </xdr:to>
    <xdr:graphicFrame macro="">
      <xdr:nvGraphicFramePr>
        <xdr:cNvPr id="2" name="Gráfico 1">
          <a:extLst>
            <a:ext uri="{FF2B5EF4-FFF2-40B4-BE49-F238E27FC236}">
              <a16:creationId xmlns:a16="http://schemas.microsoft.com/office/drawing/2014/main" id="{38F90DCF-743D-450D-83B2-B38FC7FDB3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5</xdr:col>
      <xdr:colOff>168275</xdr:colOff>
      <xdr:row>6</xdr:row>
      <xdr:rowOff>0</xdr:rowOff>
    </xdr:from>
    <xdr:to>
      <xdr:col>16</xdr:col>
      <xdr:colOff>421849</xdr:colOff>
      <xdr:row>34</xdr:row>
      <xdr:rowOff>66002</xdr:rowOff>
    </xdr:to>
    <xdr:graphicFrame macro="">
      <xdr:nvGraphicFramePr>
        <xdr:cNvPr id="2" name="Gráfico 1">
          <a:extLst>
            <a:ext uri="{FF2B5EF4-FFF2-40B4-BE49-F238E27FC236}">
              <a16:creationId xmlns:a16="http://schemas.microsoft.com/office/drawing/2014/main" id="{0BB1AD6D-2302-4AAD-8F17-BCBD62C136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9</xdr:col>
      <xdr:colOff>50800</xdr:colOff>
      <xdr:row>6</xdr:row>
      <xdr:rowOff>0</xdr:rowOff>
    </xdr:from>
    <xdr:to>
      <xdr:col>18</xdr:col>
      <xdr:colOff>418674</xdr:colOff>
      <xdr:row>24</xdr:row>
      <xdr:rowOff>171005</xdr:rowOff>
    </xdr:to>
    <xdr:graphicFrame macro="">
      <xdr:nvGraphicFramePr>
        <xdr:cNvPr id="2" name="Gráfico 1">
          <a:extLst>
            <a:ext uri="{FF2B5EF4-FFF2-40B4-BE49-F238E27FC236}">
              <a16:creationId xmlns:a16="http://schemas.microsoft.com/office/drawing/2014/main" id="{D7332706-2473-4442-812C-E6372F636E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7</xdr:col>
      <xdr:colOff>234950</xdr:colOff>
      <xdr:row>6</xdr:row>
      <xdr:rowOff>0</xdr:rowOff>
    </xdr:from>
    <xdr:to>
      <xdr:col>17</xdr:col>
      <xdr:colOff>440899</xdr:colOff>
      <xdr:row>34</xdr:row>
      <xdr:rowOff>66002</xdr:rowOff>
    </xdr:to>
    <xdr:graphicFrame macro="">
      <xdr:nvGraphicFramePr>
        <xdr:cNvPr id="2" name="Gráfico 1">
          <a:extLst>
            <a:ext uri="{FF2B5EF4-FFF2-40B4-BE49-F238E27FC236}">
              <a16:creationId xmlns:a16="http://schemas.microsoft.com/office/drawing/2014/main" id="{E5A3E81C-8614-4268-B36E-D818CF14BF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7</xdr:col>
      <xdr:colOff>6350</xdr:colOff>
      <xdr:row>6</xdr:row>
      <xdr:rowOff>0</xdr:rowOff>
    </xdr:from>
    <xdr:to>
      <xdr:col>17</xdr:col>
      <xdr:colOff>212299</xdr:colOff>
      <xdr:row>34</xdr:row>
      <xdr:rowOff>66002</xdr:rowOff>
    </xdr:to>
    <xdr:graphicFrame macro="">
      <xdr:nvGraphicFramePr>
        <xdr:cNvPr id="2" name="Gráfico 1">
          <a:extLst>
            <a:ext uri="{FF2B5EF4-FFF2-40B4-BE49-F238E27FC236}">
              <a16:creationId xmlns:a16="http://schemas.microsoft.com/office/drawing/2014/main" id="{5FD7DA39-ED1E-4BB3-B59D-A2AB3BA31E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10</xdr:col>
      <xdr:colOff>393700</xdr:colOff>
      <xdr:row>6</xdr:row>
      <xdr:rowOff>0</xdr:rowOff>
    </xdr:from>
    <xdr:to>
      <xdr:col>20</xdr:col>
      <xdr:colOff>237699</xdr:colOff>
      <xdr:row>34</xdr:row>
      <xdr:rowOff>66002</xdr:rowOff>
    </xdr:to>
    <xdr:graphicFrame macro="">
      <xdr:nvGraphicFramePr>
        <xdr:cNvPr id="2" name="Gráfico 1">
          <a:extLst>
            <a:ext uri="{FF2B5EF4-FFF2-40B4-BE49-F238E27FC236}">
              <a16:creationId xmlns:a16="http://schemas.microsoft.com/office/drawing/2014/main" id="{D48C2EF0-FB99-4CE4-BB12-5885D0AA4D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10</xdr:col>
      <xdr:colOff>76200</xdr:colOff>
      <xdr:row>5</xdr:row>
      <xdr:rowOff>14287</xdr:rowOff>
    </xdr:from>
    <xdr:to>
      <xdr:col>18</xdr:col>
      <xdr:colOff>596475</xdr:colOff>
      <xdr:row>30</xdr:row>
      <xdr:rowOff>111787</xdr:rowOff>
    </xdr:to>
    <xdr:graphicFrame macro="">
      <xdr:nvGraphicFramePr>
        <xdr:cNvPr id="2" name="Gráfico 1">
          <a:extLst>
            <a:ext uri="{FF2B5EF4-FFF2-40B4-BE49-F238E27FC236}">
              <a16:creationId xmlns:a16="http://schemas.microsoft.com/office/drawing/2014/main" id="{4E4964E8-9F6B-4F48-AEC6-922738B58D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5</xdr:row>
      <xdr:rowOff>4762</xdr:rowOff>
    </xdr:from>
    <xdr:to>
      <xdr:col>29</xdr:col>
      <xdr:colOff>453600</xdr:colOff>
      <xdr:row>30</xdr:row>
      <xdr:rowOff>102262</xdr:rowOff>
    </xdr:to>
    <xdr:graphicFrame macro="">
      <xdr:nvGraphicFramePr>
        <xdr:cNvPr id="3" name="Gráfico 2">
          <a:extLst>
            <a:ext uri="{FF2B5EF4-FFF2-40B4-BE49-F238E27FC236}">
              <a16:creationId xmlns:a16="http://schemas.microsoft.com/office/drawing/2014/main" id="{84DBF569-489F-4C78-86E0-2F059872C6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9525</xdr:colOff>
      <xdr:row>105</xdr:row>
      <xdr:rowOff>100012</xdr:rowOff>
    </xdr:from>
    <xdr:to>
      <xdr:col>19</xdr:col>
      <xdr:colOff>463125</xdr:colOff>
      <xdr:row>131</xdr:row>
      <xdr:rowOff>7012</xdr:rowOff>
    </xdr:to>
    <xdr:graphicFrame macro="">
      <xdr:nvGraphicFramePr>
        <xdr:cNvPr id="4" name="Gráfico 3">
          <a:extLst>
            <a:ext uri="{FF2B5EF4-FFF2-40B4-BE49-F238E27FC236}">
              <a16:creationId xmlns:a16="http://schemas.microsoft.com/office/drawing/2014/main" id="{D870E7B4-A55B-4837-963A-93E763D0FC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0</xdr:colOff>
      <xdr:row>105</xdr:row>
      <xdr:rowOff>95250</xdr:rowOff>
    </xdr:from>
    <xdr:to>
      <xdr:col>30</xdr:col>
      <xdr:colOff>453390</xdr:colOff>
      <xdr:row>131</xdr:row>
      <xdr:rowOff>1905</xdr:rowOff>
    </xdr:to>
    <xdr:graphicFrame macro="">
      <xdr:nvGraphicFramePr>
        <xdr:cNvPr id="5" name="Gráfico 4">
          <a:extLst>
            <a:ext uri="{FF2B5EF4-FFF2-40B4-BE49-F238E27FC236}">
              <a16:creationId xmlns:a16="http://schemas.microsoft.com/office/drawing/2014/main" id="{A9297976-45DB-4239-997B-55B9244B0A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3</xdr:col>
      <xdr:colOff>657223</xdr:colOff>
      <xdr:row>5</xdr:row>
      <xdr:rowOff>19050</xdr:rowOff>
    </xdr:from>
    <xdr:to>
      <xdr:col>15</xdr:col>
      <xdr:colOff>605118</xdr:colOff>
      <xdr:row>22</xdr:row>
      <xdr:rowOff>20550</xdr:rowOff>
    </xdr:to>
    <xdr:graphicFrame macro="">
      <xdr:nvGraphicFramePr>
        <xdr:cNvPr id="2" name="Gráfico 1">
          <a:extLst>
            <a:ext uri="{FF2B5EF4-FFF2-40B4-BE49-F238E27FC236}">
              <a16:creationId xmlns:a16="http://schemas.microsoft.com/office/drawing/2014/main" id="{00000000-0008-0000-6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5</xdr:col>
      <xdr:colOff>761998</xdr:colOff>
      <xdr:row>6</xdr:row>
      <xdr:rowOff>0</xdr:rowOff>
    </xdr:from>
    <xdr:to>
      <xdr:col>14</xdr:col>
      <xdr:colOff>383998</xdr:colOff>
      <xdr:row>32</xdr:row>
      <xdr:rowOff>87000</xdr:rowOff>
    </xdr:to>
    <xdr:graphicFrame macro="">
      <xdr:nvGraphicFramePr>
        <xdr:cNvPr id="2" name="Gráfico 1">
          <a:extLst>
            <a:ext uri="{FF2B5EF4-FFF2-40B4-BE49-F238E27FC236}">
              <a16:creationId xmlns:a16="http://schemas.microsoft.com/office/drawing/2014/main" id="{B3287DCF-3D2E-41C9-8099-456B419CA9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8</xdr:col>
      <xdr:colOff>0</xdr:colOff>
      <xdr:row>5</xdr:row>
      <xdr:rowOff>0</xdr:rowOff>
    </xdr:from>
    <xdr:to>
      <xdr:col>14</xdr:col>
      <xdr:colOff>0</xdr:colOff>
      <xdr:row>19</xdr:row>
      <xdr:rowOff>76200</xdr:rowOff>
    </xdr:to>
    <xdr:graphicFrame macro="">
      <xdr:nvGraphicFramePr>
        <xdr:cNvPr id="2" name="Gráfico 1">
          <a:extLst>
            <a:ext uri="{FF2B5EF4-FFF2-40B4-BE49-F238E27FC236}">
              <a16:creationId xmlns:a16="http://schemas.microsoft.com/office/drawing/2014/main" id="{00000000-0008-0000-6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14287</xdr:colOff>
      <xdr:row>20</xdr:row>
      <xdr:rowOff>0</xdr:rowOff>
    </xdr:from>
    <xdr:to>
      <xdr:col>14</xdr:col>
      <xdr:colOff>14287</xdr:colOff>
      <xdr:row>34</xdr:row>
      <xdr:rowOff>76200</xdr:rowOff>
    </xdr:to>
    <xdr:graphicFrame macro="">
      <xdr:nvGraphicFramePr>
        <xdr:cNvPr id="4" name="Gráfico 3">
          <a:extLst>
            <a:ext uri="{FF2B5EF4-FFF2-40B4-BE49-F238E27FC236}">
              <a16:creationId xmlns:a16="http://schemas.microsoft.com/office/drawing/2014/main" id="{00000000-0008-0000-6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1</xdr:col>
      <xdr:colOff>296261</xdr:colOff>
      <xdr:row>21</xdr:row>
      <xdr:rowOff>96636</xdr:rowOff>
    </xdr:from>
    <xdr:to>
      <xdr:col>8</xdr:col>
      <xdr:colOff>420086</xdr:colOff>
      <xdr:row>41</xdr:row>
      <xdr:rowOff>23611</xdr:rowOff>
    </xdr:to>
    <xdr:graphicFrame macro="">
      <xdr:nvGraphicFramePr>
        <xdr:cNvPr id="2" name="Gráfico 1">
          <a:extLst>
            <a:ext uri="{FF2B5EF4-FFF2-40B4-BE49-F238E27FC236}">
              <a16:creationId xmlns:a16="http://schemas.microsoft.com/office/drawing/2014/main" id="{CFE12FB8-DBB8-45BB-9A90-B5CD92F8A4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4</xdr:col>
      <xdr:colOff>56073</xdr:colOff>
      <xdr:row>2</xdr:row>
      <xdr:rowOff>152399</xdr:rowOff>
    </xdr:from>
    <xdr:to>
      <xdr:col>11</xdr:col>
      <xdr:colOff>275147</xdr:colOff>
      <xdr:row>33</xdr:row>
      <xdr:rowOff>28574</xdr:rowOff>
    </xdr:to>
    <xdr:graphicFrame macro="">
      <xdr:nvGraphicFramePr>
        <xdr:cNvPr id="2" name="Gráfico 1">
          <a:extLst>
            <a:ext uri="{FF2B5EF4-FFF2-40B4-BE49-F238E27FC236}">
              <a16:creationId xmlns:a16="http://schemas.microsoft.com/office/drawing/2014/main" id="{F99173E3-F25D-47EA-8235-B633411A22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2</xdr:col>
      <xdr:colOff>723899</xdr:colOff>
      <xdr:row>4</xdr:row>
      <xdr:rowOff>139699</xdr:rowOff>
    </xdr:from>
    <xdr:to>
      <xdr:col>11</xdr:col>
      <xdr:colOff>520840</xdr:colOff>
      <xdr:row>29</xdr:row>
      <xdr:rowOff>56966</xdr:rowOff>
    </xdr:to>
    <xdr:graphicFrame macro="">
      <xdr:nvGraphicFramePr>
        <xdr:cNvPr id="2" name="Gráfico 1">
          <a:extLst>
            <a:ext uri="{FF2B5EF4-FFF2-40B4-BE49-F238E27FC236}">
              <a16:creationId xmlns:a16="http://schemas.microsoft.com/office/drawing/2014/main" id="{878D0A62-60E5-417D-ACC2-0D878D1413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2</xdr:col>
      <xdr:colOff>715578</xdr:colOff>
      <xdr:row>1</xdr:row>
      <xdr:rowOff>142473</xdr:rowOff>
    </xdr:from>
    <xdr:to>
      <xdr:col>10</xdr:col>
      <xdr:colOff>486978</xdr:colOff>
      <xdr:row>26</xdr:row>
      <xdr:rowOff>2774</xdr:rowOff>
    </xdr:to>
    <xdr:graphicFrame macro="">
      <xdr:nvGraphicFramePr>
        <xdr:cNvPr id="2" name="Gráfico 1">
          <a:extLst>
            <a:ext uri="{FF2B5EF4-FFF2-40B4-BE49-F238E27FC236}">
              <a16:creationId xmlns:a16="http://schemas.microsoft.com/office/drawing/2014/main" id="{49946472-E945-4B0E-B1AA-1AA34E4D6A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3</xdr:col>
      <xdr:colOff>59510</xdr:colOff>
      <xdr:row>2</xdr:row>
      <xdr:rowOff>152760</xdr:rowOff>
    </xdr:from>
    <xdr:to>
      <xdr:col>11</xdr:col>
      <xdr:colOff>94890</xdr:colOff>
      <xdr:row>25</xdr:row>
      <xdr:rowOff>8627</xdr:rowOff>
    </xdr:to>
    <xdr:graphicFrame macro="">
      <xdr:nvGraphicFramePr>
        <xdr:cNvPr id="2" name="Gráfico 1">
          <a:extLst>
            <a:ext uri="{FF2B5EF4-FFF2-40B4-BE49-F238E27FC236}">
              <a16:creationId xmlns:a16="http://schemas.microsoft.com/office/drawing/2014/main" id="{79A5EEB7-7972-4350-8B8C-F7E7699134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2</xdr:col>
      <xdr:colOff>685800</xdr:colOff>
      <xdr:row>1</xdr:row>
      <xdr:rowOff>114300</xdr:rowOff>
    </xdr:from>
    <xdr:to>
      <xdr:col>11</xdr:col>
      <xdr:colOff>38100</xdr:colOff>
      <xdr:row>47</xdr:row>
      <xdr:rowOff>6829</xdr:rowOff>
    </xdr:to>
    <xdr:graphicFrame macro="">
      <xdr:nvGraphicFramePr>
        <xdr:cNvPr id="2" name="Gráfico 1">
          <a:extLst>
            <a:ext uri="{FF2B5EF4-FFF2-40B4-BE49-F238E27FC236}">
              <a16:creationId xmlns:a16="http://schemas.microsoft.com/office/drawing/2014/main" id="{47639E1F-0C59-4A8B-9CDA-55655D77E0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4</xdr:col>
      <xdr:colOff>152400</xdr:colOff>
      <xdr:row>2</xdr:row>
      <xdr:rowOff>19049</xdr:rowOff>
    </xdr:from>
    <xdr:to>
      <xdr:col>12</xdr:col>
      <xdr:colOff>419100</xdr:colOff>
      <xdr:row>21</xdr:row>
      <xdr:rowOff>85724</xdr:rowOff>
    </xdr:to>
    <xdr:graphicFrame macro="">
      <xdr:nvGraphicFramePr>
        <xdr:cNvPr id="2" name="Gráfico 1">
          <a:extLst>
            <a:ext uri="{FF2B5EF4-FFF2-40B4-BE49-F238E27FC236}">
              <a16:creationId xmlns:a16="http://schemas.microsoft.com/office/drawing/2014/main" id="{21A614B7-060A-4F81-B7C3-B34BA59DB8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2</xdr:col>
      <xdr:colOff>554580</xdr:colOff>
      <xdr:row>1</xdr:row>
      <xdr:rowOff>116817</xdr:rowOff>
    </xdr:from>
    <xdr:to>
      <xdr:col>10</xdr:col>
      <xdr:colOff>446750</xdr:colOff>
      <xdr:row>43</xdr:row>
      <xdr:rowOff>162105</xdr:rowOff>
    </xdr:to>
    <xdr:graphicFrame macro="">
      <xdr:nvGraphicFramePr>
        <xdr:cNvPr id="2" name="Gráfico 1">
          <a:extLst>
            <a:ext uri="{FF2B5EF4-FFF2-40B4-BE49-F238E27FC236}">
              <a16:creationId xmlns:a16="http://schemas.microsoft.com/office/drawing/2014/main" id="{551559C7-1DB1-4301-914A-80B93144ED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3</xdr:col>
      <xdr:colOff>129418</xdr:colOff>
      <xdr:row>2</xdr:row>
      <xdr:rowOff>156149</xdr:rowOff>
    </xdr:from>
    <xdr:to>
      <xdr:col>11</xdr:col>
      <xdr:colOff>424904</xdr:colOff>
      <xdr:row>22</xdr:row>
      <xdr:rowOff>6087</xdr:rowOff>
    </xdr:to>
    <xdr:graphicFrame macro="">
      <xdr:nvGraphicFramePr>
        <xdr:cNvPr id="2" name="Gráfico 1">
          <a:extLst>
            <a:ext uri="{FF2B5EF4-FFF2-40B4-BE49-F238E27FC236}">
              <a16:creationId xmlns:a16="http://schemas.microsoft.com/office/drawing/2014/main" id="{769CD9FB-167B-43B1-999E-60F30E48E8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6</xdr:col>
      <xdr:colOff>0</xdr:colOff>
      <xdr:row>6</xdr:row>
      <xdr:rowOff>0</xdr:rowOff>
    </xdr:from>
    <xdr:to>
      <xdr:col>14</xdr:col>
      <xdr:colOff>384000</xdr:colOff>
      <xdr:row>32</xdr:row>
      <xdr:rowOff>87000</xdr:rowOff>
    </xdr:to>
    <xdr:graphicFrame macro="">
      <xdr:nvGraphicFramePr>
        <xdr:cNvPr id="2" name="Gráfico 1">
          <a:extLst>
            <a:ext uri="{FF2B5EF4-FFF2-40B4-BE49-F238E27FC236}">
              <a16:creationId xmlns:a16="http://schemas.microsoft.com/office/drawing/2014/main" id="{4DB553B1-A09F-472D-BEA3-9E492BAE9A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4</xdr:col>
      <xdr:colOff>150098</xdr:colOff>
      <xdr:row>1</xdr:row>
      <xdr:rowOff>19408</xdr:rowOff>
    </xdr:from>
    <xdr:to>
      <xdr:col>11</xdr:col>
      <xdr:colOff>435095</xdr:colOff>
      <xdr:row>43</xdr:row>
      <xdr:rowOff>167496</xdr:rowOff>
    </xdr:to>
    <xdr:graphicFrame macro="">
      <xdr:nvGraphicFramePr>
        <xdr:cNvPr id="2" name="Gráfico 1">
          <a:extLst>
            <a:ext uri="{FF2B5EF4-FFF2-40B4-BE49-F238E27FC236}">
              <a16:creationId xmlns:a16="http://schemas.microsoft.com/office/drawing/2014/main" id="{96C2B937-6B98-4F29-8A46-EEFFF9F642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6</xdr:col>
      <xdr:colOff>638175</xdr:colOff>
      <xdr:row>2</xdr:row>
      <xdr:rowOff>130577</xdr:rowOff>
    </xdr:from>
    <xdr:to>
      <xdr:col>14</xdr:col>
      <xdr:colOff>112682</xdr:colOff>
      <xdr:row>31</xdr:row>
      <xdr:rowOff>99024</xdr:rowOff>
    </xdr:to>
    <xdr:graphicFrame macro="">
      <xdr:nvGraphicFramePr>
        <xdr:cNvPr id="2" name="Gráfico 1">
          <a:extLst>
            <a:ext uri="{FF2B5EF4-FFF2-40B4-BE49-F238E27FC236}">
              <a16:creationId xmlns:a16="http://schemas.microsoft.com/office/drawing/2014/main" id="{93F282A8-E862-499F-B3B5-B8993177A7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3</xdr:col>
      <xdr:colOff>664594</xdr:colOff>
      <xdr:row>2</xdr:row>
      <xdr:rowOff>33967</xdr:rowOff>
    </xdr:from>
    <xdr:to>
      <xdr:col>10</xdr:col>
      <xdr:colOff>512193</xdr:colOff>
      <xdr:row>29</xdr:row>
      <xdr:rowOff>166059</xdr:rowOff>
    </xdr:to>
    <xdr:graphicFrame macro="">
      <xdr:nvGraphicFramePr>
        <xdr:cNvPr id="2" name="Gráfico 1">
          <a:extLst>
            <a:ext uri="{FF2B5EF4-FFF2-40B4-BE49-F238E27FC236}">
              <a16:creationId xmlns:a16="http://schemas.microsoft.com/office/drawing/2014/main" id="{5788ED85-0F4D-4C1E-807C-4A5AA6678D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7</xdr:col>
      <xdr:colOff>20847</xdr:colOff>
      <xdr:row>2</xdr:row>
      <xdr:rowOff>154494</xdr:rowOff>
    </xdr:from>
    <xdr:to>
      <xdr:col>15</xdr:col>
      <xdr:colOff>324029</xdr:colOff>
      <xdr:row>24</xdr:row>
      <xdr:rowOff>66135</xdr:rowOff>
    </xdr:to>
    <xdr:graphicFrame macro="">
      <xdr:nvGraphicFramePr>
        <xdr:cNvPr id="2" name="Gráfico 1">
          <a:extLst>
            <a:ext uri="{FF2B5EF4-FFF2-40B4-BE49-F238E27FC236}">
              <a16:creationId xmlns:a16="http://schemas.microsoft.com/office/drawing/2014/main" id="{79F4E9EE-693B-410D-BB58-274F8333F6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11</xdr:col>
      <xdr:colOff>0</xdr:colOff>
      <xdr:row>6</xdr:row>
      <xdr:rowOff>0</xdr:rowOff>
    </xdr:from>
    <xdr:to>
      <xdr:col>18</xdr:col>
      <xdr:colOff>605999</xdr:colOff>
      <xdr:row>20</xdr:row>
      <xdr:rowOff>76200</xdr:rowOff>
    </xdr:to>
    <xdr:graphicFrame macro="">
      <xdr:nvGraphicFramePr>
        <xdr:cNvPr id="2" name="Gráfico 1">
          <a:extLst>
            <a:ext uri="{FF2B5EF4-FFF2-40B4-BE49-F238E27FC236}">
              <a16:creationId xmlns:a16="http://schemas.microsoft.com/office/drawing/2014/main" id="{1E3C4CBE-D4D3-46C5-BF93-A6EAA92889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21</xdr:row>
      <xdr:rowOff>0</xdr:rowOff>
    </xdr:from>
    <xdr:to>
      <xdr:col>18</xdr:col>
      <xdr:colOff>605999</xdr:colOff>
      <xdr:row>35</xdr:row>
      <xdr:rowOff>76200</xdr:rowOff>
    </xdr:to>
    <xdr:graphicFrame macro="">
      <xdr:nvGraphicFramePr>
        <xdr:cNvPr id="3" name="Gráfico 2">
          <a:extLst>
            <a:ext uri="{FF2B5EF4-FFF2-40B4-BE49-F238E27FC236}">
              <a16:creationId xmlns:a16="http://schemas.microsoft.com/office/drawing/2014/main" id="{83DDFD6F-F212-4291-BE9E-5A249C0282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5</xdr:col>
      <xdr:colOff>0</xdr:colOff>
      <xdr:row>6</xdr:row>
      <xdr:rowOff>0</xdr:rowOff>
    </xdr:from>
    <xdr:to>
      <xdr:col>12</xdr:col>
      <xdr:colOff>605999</xdr:colOff>
      <xdr:row>34</xdr:row>
      <xdr:rowOff>66002</xdr:rowOff>
    </xdr:to>
    <xdr:graphicFrame macro="">
      <xdr:nvGraphicFramePr>
        <xdr:cNvPr id="2" name="Gráfico 1">
          <a:extLst>
            <a:ext uri="{FF2B5EF4-FFF2-40B4-BE49-F238E27FC236}">
              <a16:creationId xmlns:a16="http://schemas.microsoft.com/office/drawing/2014/main" id="{EBFD4D9D-6E05-4937-B3FD-FDCA11125E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508000</xdr:colOff>
      <xdr:row>6</xdr:row>
      <xdr:rowOff>0</xdr:rowOff>
    </xdr:from>
    <xdr:to>
      <xdr:col>15</xdr:col>
      <xdr:colOff>358000</xdr:colOff>
      <xdr:row>30</xdr:row>
      <xdr:rowOff>86400</xdr:rowOff>
    </xdr:to>
    <xdr:graphicFrame macro="">
      <xdr:nvGraphicFramePr>
        <xdr:cNvPr id="3" name="Gráfico 2">
          <a:extLst>
            <a:ext uri="{FF2B5EF4-FFF2-40B4-BE49-F238E27FC236}">
              <a16:creationId xmlns:a16="http://schemas.microsoft.com/office/drawing/2014/main" id="{890F0DE5-811C-4258-9B38-2C42DD8440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6</xdr:row>
      <xdr:rowOff>0</xdr:rowOff>
    </xdr:from>
    <xdr:to>
      <xdr:col>18</xdr:col>
      <xdr:colOff>612000</xdr:colOff>
      <xdr:row>30</xdr:row>
      <xdr:rowOff>86400</xdr:rowOff>
    </xdr:to>
    <xdr:graphicFrame macro="">
      <xdr:nvGraphicFramePr>
        <xdr:cNvPr id="4" name="Gráfico 3">
          <a:extLst>
            <a:ext uri="{FF2B5EF4-FFF2-40B4-BE49-F238E27FC236}">
              <a16:creationId xmlns:a16="http://schemas.microsoft.com/office/drawing/2014/main" id="{E4A0CACB-B82B-46EB-86FB-1DED7E5115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11</xdr:col>
      <xdr:colOff>0</xdr:colOff>
      <xdr:row>6</xdr:row>
      <xdr:rowOff>0</xdr:rowOff>
    </xdr:from>
    <xdr:to>
      <xdr:col>18</xdr:col>
      <xdr:colOff>605999</xdr:colOff>
      <xdr:row>20</xdr:row>
      <xdr:rowOff>76200</xdr:rowOff>
    </xdr:to>
    <xdr:graphicFrame macro="">
      <xdr:nvGraphicFramePr>
        <xdr:cNvPr id="2" name="Gráfico 1">
          <a:extLst>
            <a:ext uri="{FF2B5EF4-FFF2-40B4-BE49-F238E27FC236}">
              <a16:creationId xmlns:a16="http://schemas.microsoft.com/office/drawing/2014/main" id="{D1A3A407-6E3C-439B-BEE7-3EA436964D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21</xdr:row>
      <xdr:rowOff>0</xdr:rowOff>
    </xdr:from>
    <xdr:to>
      <xdr:col>18</xdr:col>
      <xdr:colOff>605999</xdr:colOff>
      <xdr:row>35</xdr:row>
      <xdr:rowOff>76200</xdr:rowOff>
    </xdr:to>
    <xdr:graphicFrame macro="">
      <xdr:nvGraphicFramePr>
        <xdr:cNvPr id="3" name="Gráfico 2">
          <a:extLst>
            <a:ext uri="{FF2B5EF4-FFF2-40B4-BE49-F238E27FC236}">
              <a16:creationId xmlns:a16="http://schemas.microsoft.com/office/drawing/2014/main" id="{EBEF5D56-472F-4D50-9EBD-E3503AC7DD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0</xdr:colOff>
      <xdr:row>6</xdr:row>
      <xdr:rowOff>0</xdr:rowOff>
    </xdr:from>
    <xdr:to>
      <xdr:col>18</xdr:col>
      <xdr:colOff>605999</xdr:colOff>
      <xdr:row>20</xdr:row>
      <xdr:rowOff>76200</xdr:rowOff>
    </xdr:to>
    <xdr:graphicFrame macro="">
      <xdr:nvGraphicFramePr>
        <xdr:cNvPr id="4" name="Gráfico 3">
          <a:extLst>
            <a:ext uri="{FF2B5EF4-FFF2-40B4-BE49-F238E27FC236}">
              <a16:creationId xmlns:a16="http://schemas.microsoft.com/office/drawing/2014/main" id="{C392E161-772C-4D72-8CCB-CABC74CD71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21</xdr:row>
      <xdr:rowOff>0</xdr:rowOff>
    </xdr:from>
    <xdr:to>
      <xdr:col>18</xdr:col>
      <xdr:colOff>605999</xdr:colOff>
      <xdr:row>35</xdr:row>
      <xdr:rowOff>76200</xdr:rowOff>
    </xdr:to>
    <xdr:graphicFrame macro="">
      <xdr:nvGraphicFramePr>
        <xdr:cNvPr id="5" name="Gráfico 4">
          <a:extLst>
            <a:ext uri="{FF2B5EF4-FFF2-40B4-BE49-F238E27FC236}">
              <a16:creationId xmlns:a16="http://schemas.microsoft.com/office/drawing/2014/main" id="{1F972743-BF35-417B-8F47-777A10B72F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0</xdr:colOff>
      <xdr:row>6</xdr:row>
      <xdr:rowOff>0</xdr:rowOff>
    </xdr:from>
    <xdr:to>
      <xdr:col>18</xdr:col>
      <xdr:colOff>605999</xdr:colOff>
      <xdr:row>20</xdr:row>
      <xdr:rowOff>76200</xdr:rowOff>
    </xdr:to>
    <xdr:graphicFrame macro="">
      <xdr:nvGraphicFramePr>
        <xdr:cNvPr id="6" name="Gráfico 5">
          <a:extLst>
            <a:ext uri="{FF2B5EF4-FFF2-40B4-BE49-F238E27FC236}">
              <a16:creationId xmlns:a16="http://schemas.microsoft.com/office/drawing/2014/main" id="{7C979721-26AF-4C62-9A9B-392B258E86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21</xdr:row>
      <xdr:rowOff>0</xdr:rowOff>
    </xdr:from>
    <xdr:to>
      <xdr:col>18</xdr:col>
      <xdr:colOff>605999</xdr:colOff>
      <xdr:row>35</xdr:row>
      <xdr:rowOff>76200</xdr:rowOff>
    </xdr:to>
    <xdr:graphicFrame macro="">
      <xdr:nvGraphicFramePr>
        <xdr:cNvPr id="7" name="Gráfico 6">
          <a:extLst>
            <a:ext uri="{FF2B5EF4-FFF2-40B4-BE49-F238E27FC236}">
              <a16:creationId xmlns:a16="http://schemas.microsoft.com/office/drawing/2014/main" id="{4A6CBA06-CE10-42B5-9F3E-12379B7D82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0</xdr:colOff>
      <xdr:row>6</xdr:row>
      <xdr:rowOff>0</xdr:rowOff>
    </xdr:from>
    <xdr:to>
      <xdr:col>18</xdr:col>
      <xdr:colOff>605999</xdr:colOff>
      <xdr:row>20</xdr:row>
      <xdr:rowOff>76200</xdr:rowOff>
    </xdr:to>
    <xdr:graphicFrame macro="">
      <xdr:nvGraphicFramePr>
        <xdr:cNvPr id="8" name="Gráfico 7">
          <a:extLst>
            <a:ext uri="{FF2B5EF4-FFF2-40B4-BE49-F238E27FC236}">
              <a16:creationId xmlns:a16="http://schemas.microsoft.com/office/drawing/2014/main" id="{4745CA2E-088F-4399-9829-3E41DDBC4C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0</xdr:colOff>
      <xdr:row>21</xdr:row>
      <xdr:rowOff>0</xdr:rowOff>
    </xdr:from>
    <xdr:to>
      <xdr:col>18</xdr:col>
      <xdr:colOff>605999</xdr:colOff>
      <xdr:row>35</xdr:row>
      <xdr:rowOff>76200</xdr:rowOff>
    </xdr:to>
    <xdr:graphicFrame macro="">
      <xdr:nvGraphicFramePr>
        <xdr:cNvPr id="9" name="Gráfico 8">
          <a:extLst>
            <a:ext uri="{FF2B5EF4-FFF2-40B4-BE49-F238E27FC236}">
              <a16:creationId xmlns:a16="http://schemas.microsoft.com/office/drawing/2014/main" id="{AD8FEEB6-BD1B-4CC3-B4A4-02BB950467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6</xdr:row>
      <xdr:rowOff>0</xdr:rowOff>
    </xdr:from>
    <xdr:to>
      <xdr:col>18</xdr:col>
      <xdr:colOff>605999</xdr:colOff>
      <xdr:row>20</xdr:row>
      <xdr:rowOff>76200</xdr:rowOff>
    </xdr:to>
    <xdr:graphicFrame macro="">
      <xdr:nvGraphicFramePr>
        <xdr:cNvPr id="10" name="Gráfico 9">
          <a:extLst>
            <a:ext uri="{FF2B5EF4-FFF2-40B4-BE49-F238E27FC236}">
              <a16:creationId xmlns:a16="http://schemas.microsoft.com/office/drawing/2014/main" id="{D64C8693-76DA-4936-820A-89BB67A198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0</xdr:colOff>
      <xdr:row>21</xdr:row>
      <xdr:rowOff>0</xdr:rowOff>
    </xdr:from>
    <xdr:to>
      <xdr:col>18</xdr:col>
      <xdr:colOff>605999</xdr:colOff>
      <xdr:row>35</xdr:row>
      <xdr:rowOff>76200</xdr:rowOff>
    </xdr:to>
    <xdr:graphicFrame macro="">
      <xdr:nvGraphicFramePr>
        <xdr:cNvPr id="11" name="Gráfico 10">
          <a:extLst>
            <a:ext uri="{FF2B5EF4-FFF2-40B4-BE49-F238E27FC236}">
              <a16:creationId xmlns:a16="http://schemas.microsoft.com/office/drawing/2014/main" id="{FF82FA52-77C5-4A72-A6AF-DC5B36F06A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0</xdr:colOff>
      <xdr:row>6</xdr:row>
      <xdr:rowOff>0</xdr:rowOff>
    </xdr:from>
    <xdr:to>
      <xdr:col>18</xdr:col>
      <xdr:colOff>605999</xdr:colOff>
      <xdr:row>20</xdr:row>
      <xdr:rowOff>76200</xdr:rowOff>
    </xdr:to>
    <xdr:graphicFrame macro="">
      <xdr:nvGraphicFramePr>
        <xdr:cNvPr id="12" name="Gráfico 11">
          <a:extLst>
            <a:ext uri="{FF2B5EF4-FFF2-40B4-BE49-F238E27FC236}">
              <a16:creationId xmlns:a16="http://schemas.microsoft.com/office/drawing/2014/main" id="{90BF1CEB-50FE-4F1B-A103-E02328C1BA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0</xdr:colOff>
      <xdr:row>21</xdr:row>
      <xdr:rowOff>0</xdr:rowOff>
    </xdr:from>
    <xdr:to>
      <xdr:col>18</xdr:col>
      <xdr:colOff>605999</xdr:colOff>
      <xdr:row>35</xdr:row>
      <xdr:rowOff>76200</xdr:rowOff>
    </xdr:to>
    <xdr:graphicFrame macro="">
      <xdr:nvGraphicFramePr>
        <xdr:cNvPr id="13" name="Gráfico 12">
          <a:extLst>
            <a:ext uri="{FF2B5EF4-FFF2-40B4-BE49-F238E27FC236}">
              <a16:creationId xmlns:a16="http://schemas.microsoft.com/office/drawing/2014/main" id="{743A3314-51C0-4185-81E9-7ABB95ECC2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6</xdr:col>
      <xdr:colOff>527050</xdr:colOff>
      <xdr:row>275</xdr:row>
      <xdr:rowOff>0</xdr:rowOff>
    </xdr:from>
    <xdr:to>
      <xdr:col>17</xdr:col>
      <xdr:colOff>683875</xdr:colOff>
      <xdr:row>300</xdr:row>
      <xdr:rowOff>129900</xdr:rowOff>
    </xdr:to>
    <xdr:graphicFrame macro="">
      <xdr:nvGraphicFramePr>
        <xdr:cNvPr id="2" name="Gráfico 1">
          <a:extLst>
            <a:ext uri="{FF2B5EF4-FFF2-40B4-BE49-F238E27FC236}">
              <a16:creationId xmlns:a16="http://schemas.microsoft.com/office/drawing/2014/main" id="{585BF26C-2CDF-4632-8570-BAF9496C6E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3</xdr:col>
      <xdr:colOff>200024</xdr:colOff>
      <xdr:row>2</xdr:row>
      <xdr:rowOff>38099</xdr:rowOff>
    </xdr:from>
    <xdr:to>
      <xdr:col>11</xdr:col>
      <xdr:colOff>219075</xdr:colOff>
      <xdr:row>26</xdr:row>
      <xdr:rowOff>57150</xdr:rowOff>
    </xdr:to>
    <xdr:graphicFrame macro="">
      <xdr:nvGraphicFramePr>
        <xdr:cNvPr id="2" name="Gráfico 1">
          <a:extLst>
            <a:ext uri="{FF2B5EF4-FFF2-40B4-BE49-F238E27FC236}">
              <a16:creationId xmlns:a16="http://schemas.microsoft.com/office/drawing/2014/main" id="{CB7E39F1-72FB-4B68-A145-4569930681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3</xdr:col>
      <xdr:colOff>34926</xdr:colOff>
      <xdr:row>0</xdr:row>
      <xdr:rowOff>162283</xdr:rowOff>
    </xdr:from>
    <xdr:to>
      <xdr:col>10</xdr:col>
      <xdr:colOff>195315</xdr:colOff>
      <xdr:row>40</xdr:row>
      <xdr:rowOff>32553</xdr:rowOff>
    </xdr:to>
    <xdr:graphicFrame macro="">
      <xdr:nvGraphicFramePr>
        <xdr:cNvPr id="2" name="Gráfico 1">
          <a:extLst>
            <a:ext uri="{FF2B5EF4-FFF2-40B4-BE49-F238E27FC236}">
              <a16:creationId xmlns:a16="http://schemas.microsoft.com/office/drawing/2014/main" id="{A70FFC2F-BDDB-471B-ADD9-6F6FAF926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0</xdr:colOff>
      <xdr:row>6</xdr:row>
      <xdr:rowOff>0</xdr:rowOff>
    </xdr:from>
    <xdr:to>
      <xdr:col>14</xdr:col>
      <xdr:colOff>384000</xdr:colOff>
      <xdr:row>32</xdr:row>
      <xdr:rowOff>87000</xdr:rowOff>
    </xdr:to>
    <xdr:graphicFrame macro="">
      <xdr:nvGraphicFramePr>
        <xdr:cNvPr id="2" name="Gráfico 1">
          <a:extLst>
            <a:ext uri="{FF2B5EF4-FFF2-40B4-BE49-F238E27FC236}">
              <a16:creationId xmlns:a16="http://schemas.microsoft.com/office/drawing/2014/main" id="{641AFA70-0242-44FC-9998-2D0D1D6B9B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10</xdr:col>
      <xdr:colOff>587375</xdr:colOff>
      <xdr:row>6</xdr:row>
      <xdr:rowOff>0</xdr:rowOff>
    </xdr:from>
    <xdr:to>
      <xdr:col>18</xdr:col>
      <xdr:colOff>583774</xdr:colOff>
      <xdr:row>34</xdr:row>
      <xdr:rowOff>66002</xdr:rowOff>
    </xdr:to>
    <xdr:graphicFrame macro="">
      <xdr:nvGraphicFramePr>
        <xdr:cNvPr id="2" name="Gráfico 1">
          <a:extLst>
            <a:ext uri="{FF2B5EF4-FFF2-40B4-BE49-F238E27FC236}">
              <a16:creationId xmlns:a16="http://schemas.microsoft.com/office/drawing/2014/main" id="{0FA5E3DF-C34C-4D8E-87DA-4CB4DD46ED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10</xdr:col>
      <xdr:colOff>758825</xdr:colOff>
      <xdr:row>6</xdr:row>
      <xdr:rowOff>0</xdr:rowOff>
    </xdr:from>
    <xdr:to>
      <xdr:col>18</xdr:col>
      <xdr:colOff>602824</xdr:colOff>
      <xdr:row>34</xdr:row>
      <xdr:rowOff>66002</xdr:rowOff>
    </xdr:to>
    <xdr:graphicFrame macro="">
      <xdr:nvGraphicFramePr>
        <xdr:cNvPr id="2" name="Gráfico 1">
          <a:extLst>
            <a:ext uri="{FF2B5EF4-FFF2-40B4-BE49-F238E27FC236}">
              <a16:creationId xmlns:a16="http://schemas.microsoft.com/office/drawing/2014/main" id="{28A4F639-5556-40A0-B55A-C871275186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10</xdr:col>
      <xdr:colOff>577850</xdr:colOff>
      <xdr:row>6</xdr:row>
      <xdr:rowOff>0</xdr:rowOff>
    </xdr:from>
    <xdr:to>
      <xdr:col>18</xdr:col>
      <xdr:colOff>574249</xdr:colOff>
      <xdr:row>34</xdr:row>
      <xdr:rowOff>66002</xdr:rowOff>
    </xdr:to>
    <xdr:graphicFrame macro="">
      <xdr:nvGraphicFramePr>
        <xdr:cNvPr id="2" name="Gráfico 1">
          <a:extLst>
            <a:ext uri="{FF2B5EF4-FFF2-40B4-BE49-F238E27FC236}">
              <a16:creationId xmlns:a16="http://schemas.microsoft.com/office/drawing/2014/main" id="{DF440BD6-77A4-4B35-863E-5C46630786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11</xdr:col>
      <xdr:colOff>101600</xdr:colOff>
      <xdr:row>6</xdr:row>
      <xdr:rowOff>0</xdr:rowOff>
    </xdr:from>
    <xdr:to>
      <xdr:col>18</xdr:col>
      <xdr:colOff>707599</xdr:colOff>
      <xdr:row>34</xdr:row>
      <xdr:rowOff>66002</xdr:rowOff>
    </xdr:to>
    <xdr:graphicFrame macro="">
      <xdr:nvGraphicFramePr>
        <xdr:cNvPr id="2" name="Gráfico 1">
          <a:extLst>
            <a:ext uri="{FF2B5EF4-FFF2-40B4-BE49-F238E27FC236}">
              <a16:creationId xmlns:a16="http://schemas.microsoft.com/office/drawing/2014/main" id="{6CC51292-E125-4204-97F4-A75F1E2B14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11</xdr:col>
      <xdr:colOff>44450</xdr:colOff>
      <xdr:row>6</xdr:row>
      <xdr:rowOff>0</xdr:rowOff>
    </xdr:from>
    <xdr:to>
      <xdr:col>18</xdr:col>
      <xdr:colOff>650449</xdr:colOff>
      <xdr:row>34</xdr:row>
      <xdr:rowOff>66002</xdr:rowOff>
    </xdr:to>
    <xdr:graphicFrame macro="">
      <xdr:nvGraphicFramePr>
        <xdr:cNvPr id="2" name="Gráfico 1">
          <a:extLst>
            <a:ext uri="{FF2B5EF4-FFF2-40B4-BE49-F238E27FC236}">
              <a16:creationId xmlns:a16="http://schemas.microsoft.com/office/drawing/2014/main" id="{98923AE2-1501-4CF0-ABBB-689A7FF235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10</xdr:col>
      <xdr:colOff>339725</xdr:colOff>
      <xdr:row>6</xdr:row>
      <xdr:rowOff>0</xdr:rowOff>
    </xdr:from>
    <xdr:to>
      <xdr:col>18</xdr:col>
      <xdr:colOff>336124</xdr:colOff>
      <xdr:row>34</xdr:row>
      <xdr:rowOff>66002</xdr:rowOff>
    </xdr:to>
    <xdr:graphicFrame macro="">
      <xdr:nvGraphicFramePr>
        <xdr:cNvPr id="2" name="Gráfico 1">
          <a:extLst>
            <a:ext uri="{FF2B5EF4-FFF2-40B4-BE49-F238E27FC236}">
              <a16:creationId xmlns:a16="http://schemas.microsoft.com/office/drawing/2014/main" id="{29158DD4-FA13-439E-B368-EF8C9FC4A5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B5C38244-51EE-4EB4-855F-C7609FEDCA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381000</xdr:colOff>
      <xdr:row>36</xdr:row>
      <xdr:rowOff>171450</xdr:rowOff>
    </xdr:to>
    <xdr:graphicFrame macro="">
      <xdr:nvGraphicFramePr>
        <xdr:cNvPr id="2" name="Gráfico 1">
          <a:extLst>
            <a:ext uri="{FF2B5EF4-FFF2-40B4-BE49-F238E27FC236}">
              <a16:creationId xmlns:a16="http://schemas.microsoft.com/office/drawing/2014/main" id="{EC4F1575-B801-4AC3-9EC0-33A1BFD862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42F53A87-F1B9-4CDA-AF2B-2C038284AD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381000</xdr:colOff>
      <xdr:row>36</xdr:row>
      <xdr:rowOff>171450</xdr:rowOff>
    </xdr:to>
    <xdr:graphicFrame macro="">
      <xdr:nvGraphicFramePr>
        <xdr:cNvPr id="2" name="Gráfico 1">
          <a:extLst>
            <a:ext uri="{FF2B5EF4-FFF2-40B4-BE49-F238E27FC236}">
              <a16:creationId xmlns:a16="http://schemas.microsoft.com/office/drawing/2014/main" id="{E2DC65A4-1886-4844-A5EE-3E9DC1CD1C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2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28.bin"/></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29.bin"/></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30.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31.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32.bin"/></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33.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34.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35.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36.bin"/></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3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3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39.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40.bin"/></Relationships>
</file>

<file path=xl/worksheets/_rels/sheet131.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41.bin"/></Relationships>
</file>

<file path=xl/worksheets/_rels/sheet133.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42.bin"/></Relationships>
</file>

<file path=xl/worksheets/_rels/sheet135.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136.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137.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138.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43.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44.bin"/></Relationships>
</file>

<file path=xl/worksheets/_rels/sheet141.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142.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143.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144.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145.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146.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147.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148.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149.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150.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151.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52.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53.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54.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55.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56.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57.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58.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59.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60.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61.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62.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63.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64.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65.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166.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167.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168.xml.rels><?xml version="1.0" encoding="UTF-8" standalone="yes"?>
<Relationships xmlns="http://schemas.openxmlformats.org/package/2006/relationships"><Relationship Id="rId1" Type="http://schemas.openxmlformats.org/officeDocument/2006/relationships/drawing" Target="../drawings/drawing117.xml"/></Relationships>
</file>

<file path=xl/worksheets/_rels/sheet169.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170.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171.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172.xml.rels><?xml version="1.0" encoding="UTF-8" standalone="yes"?>
<Relationships xmlns="http://schemas.openxmlformats.org/package/2006/relationships"><Relationship Id="rId1" Type="http://schemas.openxmlformats.org/officeDocument/2006/relationships/drawing" Target="../drawings/drawing121.xml"/></Relationships>
</file>

<file path=xl/worksheets/_rels/sheet173.xml.rels><?xml version="1.0" encoding="UTF-8" standalone="yes"?>
<Relationships xmlns="http://schemas.openxmlformats.org/package/2006/relationships"><Relationship Id="rId1" Type="http://schemas.openxmlformats.org/officeDocument/2006/relationships/drawing" Target="../drawings/drawing122.xml"/></Relationships>
</file>

<file path=xl/worksheets/_rels/sheet174.xml.rels><?xml version="1.0" encoding="UTF-8" standalone="yes"?>
<Relationships xmlns="http://schemas.openxmlformats.org/package/2006/relationships"><Relationship Id="rId1" Type="http://schemas.openxmlformats.org/officeDocument/2006/relationships/drawing" Target="../drawings/drawing123.xml"/></Relationships>
</file>

<file path=xl/worksheets/_rels/sheet175.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76.xml.rels><?xml version="1.0" encoding="UTF-8" standalone="yes"?>
<Relationships xmlns="http://schemas.openxmlformats.org/package/2006/relationships"><Relationship Id="rId1" Type="http://schemas.openxmlformats.org/officeDocument/2006/relationships/drawing" Target="../drawings/drawing125.xml"/></Relationships>
</file>

<file path=xl/worksheets/_rels/sheet177.xml.rels><?xml version="1.0" encoding="UTF-8" standalone="yes"?>
<Relationships xmlns="http://schemas.openxmlformats.org/package/2006/relationships"><Relationship Id="rId1" Type="http://schemas.openxmlformats.org/officeDocument/2006/relationships/drawing" Target="../drawings/drawing126.xml"/></Relationships>
</file>

<file path=xl/worksheets/_rels/sheet178.xml.rels><?xml version="1.0" encoding="UTF-8" standalone="yes"?>
<Relationships xmlns="http://schemas.openxmlformats.org/package/2006/relationships"><Relationship Id="rId1" Type="http://schemas.openxmlformats.org/officeDocument/2006/relationships/drawing" Target="../drawings/drawing127.xml"/></Relationships>
</file>

<file path=xl/worksheets/_rels/sheet179.xml.rels><?xml version="1.0" encoding="UTF-8" standalone="yes"?>
<Relationships xmlns="http://schemas.openxmlformats.org/package/2006/relationships"><Relationship Id="rId1" Type="http://schemas.openxmlformats.org/officeDocument/2006/relationships/drawing" Target="../drawings/drawing128.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80.xml.rels><?xml version="1.0" encoding="UTF-8" standalone="yes"?>
<Relationships xmlns="http://schemas.openxmlformats.org/package/2006/relationships"><Relationship Id="rId1" Type="http://schemas.openxmlformats.org/officeDocument/2006/relationships/drawing" Target="../drawings/drawing129.xml"/></Relationships>
</file>

<file path=xl/worksheets/_rels/sheet181.xml.rels><?xml version="1.0" encoding="UTF-8" standalone="yes"?>
<Relationships xmlns="http://schemas.openxmlformats.org/package/2006/relationships"><Relationship Id="rId1" Type="http://schemas.openxmlformats.org/officeDocument/2006/relationships/drawing" Target="../drawings/drawing130.xml"/></Relationships>
</file>

<file path=xl/worksheets/_rels/sheet182.xml.rels><?xml version="1.0" encoding="UTF-8" standalone="yes"?>
<Relationships xmlns="http://schemas.openxmlformats.org/package/2006/relationships"><Relationship Id="rId1" Type="http://schemas.openxmlformats.org/officeDocument/2006/relationships/drawing" Target="../drawings/drawing131.xml"/></Relationships>
</file>

<file path=xl/worksheets/_rels/sheet183.xml.rels><?xml version="1.0" encoding="UTF-8" standalone="yes"?>
<Relationships xmlns="http://schemas.openxmlformats.org/package/2006/relationships"><Relationship Id="rId1" Type="http://schemas.openxmlformats.org/officeDocument/2006/relationships/drawing" Target="../drawings/drawing132.xml"/></Relationships>
</file>

<file path=xl/worksheets/_rels/sheet184.xml.rels><?xml version="1.0" encoding="UTF-8" standalone="yes"?>
<Relationships xmlns="http://schemas.openxmlformats.org/package/2006/relationships"><Relationship Id="rId1" Type="http://schemas.openxmlformats.org/officeDocument/2006/relationships/drawing" Target="../drawings/drawing133.xml"/></Relationships>
</file>

<file path=xl/worksheets/_rels/sheet185.xml.rels><?xml version="1.0" encoding="UTF-8" standalone="yes"?>
<Relationships xmlns="http://schemas.openxmlformats.org/package/2006/relationships"><Relationship Id="rId1" Type="http://schemas.openxmlformats.org/officeDocument/2006/relationships/drawing" Target="../drawings/drawing134.xml"/></Relationships>
</file>

<file path=xl/worksheets/_rels/sheet186.xml.rels><?xml version="1.0" encoding="UTF-8" standalone="yes"?>
<Relationships xmlns="http://schemas.openxmlformats.org/package/2006/relationships"><Relationship Id="rId1" Type="http://schemas.openxmlformats.org/officeDocument/2006/relationships/drawing" Target="../drawings/drawing135.xml"/></Relationships>
</file>

<file path=xl/worksheets/_rels/sheet187.xml.rels><?xml version="1.0" encoding="UTF-8" standalone="yes"?>
<Relationships xmlns="http://schemas.openxmlformats.org/package/2006/relationships"><Relationship Id="rId1" Type="http://schemas.openxmlformats.org/officeDocument/2006/relationships/drawing" Target="../drawings/drawing136.xml"/></Relationships>
</file>

<file path=xl/worksheets/_rels/sheet188.xml.rels><?xml version="1.0" encoding="UTF-8" standalone="yes"?>
<Relationships xmlns="http://schemas.openxmlformats.org/package/2006/relationships"><Relationship Id="rId1" Type="http://schemas.openxmlformats.org/officeDocument/2006/relationships/drawing" Target="../drawings/drawing137.xml"/></Relationships>
</file>

<file path=xl/worksheets/_rels/sheet189.xml.rels><?xml version="1.0" encoding="UTF-8" standalone="yes"?>
<Relationships xmlns="http://schemas.openxmlformats.org/package/2006/relationships"><Relationship Id="rId1" Type="http://schemas.openxmlformats.org/officeDocument/2006/relationships/drawing" Target="../drawings/drawing138.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90.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45.bin"/></Relationships>
</file>

<file path=xl/worksheets/_rels/sheet191.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46.bin"/></Relationships>
</file>

<file path=xl/worksheets/_rels/sheet192.xml.rels><?xml version="1.0" encoding="UTF-8" standalone="yes"?>
<Relationships xmlns="http://schemas.openxmlformats.org/package/2006/relationships"><Relationship Id="rId1" Type="http://schemas.openxmlformats.org/officeDocument/2006/relationships/drawing" Target="../drawings/drawing141.xml"/></Relationships>
</file>

<file path=xl/worksheets/_rels/sheet193.xml.rels><?xml version="1.0" encoding="UTF-8" standalone="yes"?>
<Relationships xmlns="http://schemas.openxmlformats.org/package/2006/relationships"><Relationship Id="rId1" Type="http://schemas.openxmlformats.org/officeDocument/2006/relationships/drawing" Target="../drawings/drawing142.xml"/></Relationships>
</file>

<file path=xl/worksheets/_rels/sheet194.xml.rels><?xml version="1.0" encoding="UTF-8" standalone="yes"?>
<Relationships xmlns="http://schemas.openxmlformats.org/package/2006/relationships"><Relationship Id="rId1" Type="http://schemas.openxmlformats.org/officeDocument/2006/relationships/drawing" Target="../drawings/drawing143.xml"/></Relationships>
</file>

<file path=xl/worksheets/_rels/sheet195.xml.rels><?xml version="1.0" encoding="UTF-8" standalone="yes"?>
<Relationships xmlns="http://schemas.openxmlformats.org/package/2006/relationships"><Relationship Id="rId1" Type="http://schemas.openxmlformats.org/officeDocument/2006/relationships/drawing" Target="../drawings/drawing144.xml"/></Relationships>
</file>

<file path=xl/worksheets/_rels/sheet196.xml.rels><?xml version="1.0" encoding="UTF-8" standalone="yes"?>
<Relationships xmlns="http://schemas.openxmlformats.org/package/2006/relationships"><Relationship Id="rId1" Type="http://schemas.openxmlformats.org/officeDocument/2006/relationships/drawing" Target="../drawings/drawing145.xml"/></Relationships>
</file>

<file path=xl/worksheets/_rels/sheet197.xml.rels><?xml version="1.0" encoding="UTF-8" standalone="yes"?>
<Relationships xmlns="http://schemas.openxmlformats.org/package/2006/relationships"><Relationship Id="rId1" Type="http://schemas.openxmlformats.org/officeDocument/2006/relationships/drawing" Target="../drawings/drawing146.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hyperlink" Target="https://iieg.gob.mx/ns/?page_id=11967" TargetMode="Externa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hyperlink" Target="https://iieg.gob.mx/ns/?page_id=11967" TargetMode="External"/></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4.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6.bin"/></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4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23"/>
  <dimension ref="A1:I216"/>
  <sheetViews>
    <sheetView tabSelected="1" zoomScaleNormal="100" workbookViewId="0"/>
  </sheetViews>
  <sheetFormatPr baseColWidth="10" defaultColWidth="11.42578125" defaultRowHeight="12.75" x14ac:dyDescent="0.2"/>
  <cols>
    <col min="1" max="1" width="15.7109375" style="12" customWidth="1"/>
    <col min="2" max="2" width="75.7109375" style="12" customWidth="1"/>
    <col min="3" max="16384" width="11.42578125" style="12"/>
  </cols>
  <sheetData>
    <row r="1" spans="1:9" x14ac:dyDescent="0.2">
      <c r="A1" s="54" t="s">
        <v>2213</v>
      </c>
      <c r="H1" s="39"/>
      <c r="I1" s="39"/>
    </row>
    <row r="2" spans="1:9" x14ac:dyDescent="0.2">
      <c r="A2" s="54" t="s">
        <v>2142</v>
      </c>
    </row>
    <row r="4" spans="1:9" x14ac:dyDescent="0.2">
      <c r="A4" s="345" t="s">
        <v>2214</v>
      </c>
      <c r="B4" s="345" t="s">
        <v>2215</v>
      </c>
    </row>
    <row r="5" spans="1:9" x14ac:dyDescent="0.2">
      <c r="A5" s="55" t="s">
        <v>381</v>
      </c>
      <c r="B5" s="39" t="s">
        <v>1946</v>
      </c>
    </row>
    <row r="6" spans="1:9" x14ac:dyDescent="0.2">
      <c r="A6" s="55" t="s">
        <v>382</v>
      </c>
      <c r="B6" s="39" t="s">
        <v>1948</v>
      </c>
    </row>
    <row r="7" spans="1:9" x14ac:dyDescent="0.2">
      <c r="A7" s="55" t="s">
        <v>383</v>
      </c>
      <c r="B7" s="39" t="s">
        <v>1950</v>
      </c>
    </row>
    <row r="8" spans="1:9" x14ac:dyDescent="0.2">
      <c r="A8" s="55" t="s">
        <v>384</v>
      </c>
      <c r="B8" s="39" t="s">
        <v>1952</v>
      </c>
    </row>
    <row r="9" spans="1:9" x14ac:dyDescent="0.2">
      <c r="A9" s="55" t="s">
        <v>385</v>
      </c>
      <c r="B9" s="39" t="s">
        <v>1954</v>
      </c>
    </row>
    <row r="10" spans="1:9" x14ac:dyDescent="0.2">
      <c r="A10" s="55" t="s">
        <v>386</v>
      </c>
      <c r="B10" s="39" t="s">
        <v>1956</v>
      </c>
    </row>
    <row r="11" spans="1:9" x14ac:dyDescent="0.2">
      <c r="A11" s="55" t="s">
        <v>387</v>
      </c>
      <c r="B11" s="39" t="s">
        <v>1958</v>
      </c>
    </row>
    <row r="12" spans="1:9" x14ac:dyDescent="0.2">
      <c r="A12" s="55" t="s">
        <v>388</v>
      </c>
      <c r="B12" s="39" t="s">
        <v>1960</v>
      </c>
    </row>
    <row r="13" spans="1:9" x14ac:dyDescent="0.2">
      <c r="A13" s="55" t="s">
        <v>389</v>
      </c>
      <c r="B13" s="39" t="s">
        <v>1962</v>
      </c>
    </row>
    <row r="14" spans="1:9" x14ac:dyDescent="0.2">
      <c r="A14" s="55" t="s">
        <v>390</v>
      </c>
      <c r="B14" s="39" t="s">
        <v>1964</v>
      </c>
    </row>
    <row r="15" spans="1:9" x14ac:dyDescent="0.2">
      <c r="A15" s="55" t="s">
        <v>391</v>
      </c>
      <c r="B15" s="39" t="s">
        <v>1966</v>
      </c>
    </row>
    <row r="16" spans="1:9" x14ac:dyDescent="0.2">
      <c r="A16" s="55" t="s">
        <v>392</v>
      </c>
      <c r="B16" s="39" t="s">
        <v>1968</v>
      </c>
    </row>
    <row r="17" spans="1:2" x14ac:dyDescent="0.2">
      <c r="A17" s="55" t="s">
        <v>393</v>
      </c>
      <c r="B17" s="39" t="s">
        <v>1970</v>
      </c>
    </row>
    <row r="18" spans="1:2" x14ac:dyDescent="0.2">
      <c r="A18" s="55" t="s">
        <v>394</v>
      </c>
      <c r="B18" s="39" t="s">
        <v>1972</v>
      </c>
    </row>
    <row r="19" spans="1:2" x14ac:dyDescent="0.2">
      <c r="A19" s="55" t="s">
        <v>395</v>
      </c>
      <c r="B19" s="39" t="s">
        <v>1974</v>
      </c>
    </row>
    <row r="20" spans="1:2" x14ac:dyDescent="0.2">
      <c r="A20" s="55" t="s">
        <v>396</v>
      </c>
      <c r="B20" s="39" t="s">
        <v>1976</v>
      </c>
    </row>
    <row r="21" spans="1:2" x14ac:dyDescent="0.2">
      <c r="A21" s="55" t="s">
        <v>397</v>
      </c>
      <c r="B21" s="39" t="s">
        <v>1978</v>
      </c>
    </row>
    <row r="22" spans="1:2" x14ac:dyDescent="0.2">
      <c r="A22" s="55" t="s">
        <v>1032</v>
      </c>
      <c r="B22" s="39" t="s">
        <v>1980</v>
      </c>
    </row>
    <row r="23" spans="1:2" x14ac:dyDescent="0.2">
      <c r="A23" s="55" t="s">
        <v>1033</v>
      </c>
      <c r="B23" s="39" t="s">
        <v>1982</v>
      </c>
    </row>
    <row r="24" spans="1:2" x14ac:dyDescent="0.2">
      <c r="A24" s="55" t="s">
        <v>1034</v>
      </c>
      <c r="B24" s="39" t="s">
        <v>1984</v>
      </c>
    </row>
    <row r="25" spans="1:2" x14ac:dyDescent="0.2">
      <c r="A25" s="55" t="s">
        <v>1035</v>
      </c>
      <c r="B25" s="39" t="s">
        <v>1986</v>
      </c>
    </row>
    <row r="26" spans="1:2" x14ac:dyDescent="0.2">
      <c r="A26" s="55" t="s">
        <v>1036</v>
      </c>
      <c r="B26" s="39" t="s">
        <v>1988</v>
      </c>
    </row>
    <row r="27" spans="1:2" x14ac:dyDescent="0.2">
      <c r="A27" s="55" t="s">
        <v>1393</v>
      </c>
      <c r="B27" s="39" t="s">
        <v>1990</v>
      </c>
    </row>
    <row r="28" spans="1:2" x14ac:dyDescent="0.2">
      <c r="A28" s="55" t="s">
        <v>1394</v>
      </c>
      <c r="B28" s="39" t="s">
        <v>1992</v>
      </c>
    </row>
    <row r="29" spans="1:2" x14ac:dyDescent="0.2">
      <c r="A29" s="55" t="s">
        <v>1395</v>
      </c>
      <c r="B29" s="39" t="s">
        <v>1994</v>
      </c>
    </row>
    <row r="30" spans="1:2" x14ac:dyDescent="0.2">
      <c r="A30" s="55" t="s">
        <v>1396</v>
      </c>
      <c r="B30" s="39" t="s">
        <v>1996</v>
      </c>
    </row>
    <row r="31" spans="1:2" x14ac:dyDescent="0.2">
      <c r="A31" s="55" t="s">
        <v>1397</v>
      </c>
      <c r="B31" s="39" t="s">
        <v>1998</v>
      </c>
    </row>
    <row r="32" spans="1:2" x14ac:dyDescent="0.2">
      <c r="A32" s="55" t="s">
        <v>2144</v>
      </c>
      <c r="B32" s="39" t="s">
        <v>2000</v>
      </c>
    </row>
    <row r="33" spans="1:2" x14ac:dyDescent="0.2">
      <c r="A33" s="55" t="s">
        <v>2145</v>
      </c>
      <c r="B33" s="39" t="s">
        <v>2002</v>
      </c>
    </row>
    <row r="34" spans="1:2" x14ac:dyDescent="0.2">
      <c r="A34" s="55" t="s">
        <v>2146</v>
      </c>
      <c r="B34" s="39" t="s">
        <v>2004</v>
      </c>
    </row>
    <row r="35" spans="1:2" x14ac:dyDescent="0.2">
      <c r="A35" s="55" t="s">
        <v>2147</v>
      </c>
      <c r="B35" s="39" t="s">
        <v>2006</v>
      </c>
    </row>
    <row r="36" spans="1:2" x14ac:dyDescent="0.2">
      <c r="A36" s="55" t="s">
        <v>2148</v>
      </c>
      <c r="B36" s="39" t="s">
        <v>2008</v>
      </c>
    </row>
    <row r="37" spans="1:2" x14ac:dyDescent="0.2">
      <c r="A37" s="55" t="s">
        <v>2149</v>
      </c>
      <c r="B37" s="39" t="s">
        <v>2010</v>
      </c>
    </row>
    <row r="38" spans="1:2" x14ac:dyDescent="0.2">
      <c r="A38" s="55" t="s">
        <v>2150</v>
      </c>
      <c r="B38" s="39" t="s">
        <v>2012</v>
      </c>
    </row>
    <row r="39" spans="1:2" x14ac:dyDescent="0.2">
      <c r="A39" s="55" t="s">
        <v>2151</v>
      </c>
      <c r="B39" s="39" t="s">
        <v>2014</v>
      </c>
    </row>
    <row r="40" spans="1:2" x14ac:dyDescent="0.2">
      <c r="A40" s="55" t="s">
        <v>2152</v>
      </c>
      <c r="B40" s="39" t="s">
        <v>2016</v>
      </c>
    </row>
    <row r="41" spans="1:2" x14ac:dyDescent="0.2">
      <c r="A41" s="55" t="s">
        <v>2153</v>
      </c>
      <c r="B41" s="39" t="s">
        <v>2018</v>
      </c>
    </row>
    <row r="42" spans="1:2" x14ac:dyDescent="0.2">
      <c r="A42" s="55" t="s">
        <v>2154</v>
      </c>
      <c r="B42" s="39" t="s">
        <v>2020</v>
      </c>
    </row>
    <row r="43" spans="1:2" x14ac:dyDescent="0.2">
      <c r="A43" s="55" t="s">
        <v>2155</v>
      </c>
      <c r="B43" s="39" t="s">
        <v>2022</v>
      </c>
    </row>
    <row r="44" spans="1:2" x14ac:dyDescent="0.2">
      <c r="A44" s="55" t="s">
        <v>2156</v>
      </c>
      <c r="B44" s="39" t="s">
        <v>2024</v>
      </c>
    </row>
    <row r="45" spans="1:2" x14ac:dyDescent="0.2">
      <c r="A45" s="55" t="s">
        <v>2157</v>
      </c>
      <c r="B45" s="39" t="s">
        <v>2026</v>
      </c>
    </row>
    <row r="46" spans="1:2" x14ac:dyDescent="0.2">
      <c r="A46" s="55" t="s">
        <v>2158</v>
      </c>
      <c r="B46" s="39" t="s">
        <v>2028</v>
      </c>
    </row>
    <row r="47" spans="1:2" x14ac:dyDescent="0.2">
      <c r="A47" s="55" t="s">
        <v>2159</v>
      </c>
      <c r="B47" s="39" t="s">
        <v>2030</v>
      </c>
    </row>
    <row r="48" spans="1:2" x14ac:dyDescent="0.2">
      <c r="A48" s="55" t="s">
        <v>2160</v>
      </c>
      <c r="B48" s="39" t="s">
        <v>2032</v>
      </c>
    </row>
    <row r="49" spans="1:2" x14ac:dyDescent="0.2">
      <c r="A49" s="56" t="s">
        <v>1157</v>
      </c>
      <c r="B49" s="39" t="s">
        <v>1947</v>
      </c>
    </row>
    <row r="50" spans="1:2" x14ac:dyDescent="0.2">
      <c r="A50" s="56" t="s">
        <v>1158</v>
      </c>
      <c r="B50" s="39" t="s">
        <v>1949</v>
      </c>
    </row>
    <row r="51" spans="1:2" x14ac:dyDescent="0.2">
      <c r="A51" s="56" t="s">
        <v>1159</v>
      </c>
      <c r="B51" s="39" t="s">
        <v>1951</v>
      </c>
    </row>
    <row r="52" spans="1:2" x14ac:dyDescent="0.2">
      <c r="A52" s="56" t="s">
        <v>1160</v>
      </c>
      <c r="B52" s="39" t="s">
        <v>1953</v>
      </c>
    </row>
    <row r="53" spans="1:2" x14ac:dyDescent="0.2">
      <c r="A53" s="56" t="s">
        <v>1161</v>
      </c>
      <c r="B53" s="39" t="s">
        <v>1955</v>
      </c>
    </row>
    <row r="54" spans="1:2" x14ac:dyDescent="0.2">
      <c r="A54" s="56" t="s">
        <v>1162</v>
      </c>
      <c r="B54" s="39" t="s">
        <v>1957</v>
      </c>
    </row>
    <row r="55" spans="1:2" x14ac:dyDescent="0.2">
      <c r="A55" s="56" t="s">
        <v>737</v>
      </c>
      <c r="B55" s="39" t="s">
        <v>1959</v>
      </c>
    </row>
    <row r="56" spans="1:2" x14ac:dyDescent="0.2">
      <c r="A56" s="56" t="s">
        <v>1092</v>
      </c>
      <c r="B56" s="39" t="s">
        <v>1961</v>
      </c>
    </row>
    <row r="57" spans="1:2" x14ac:dyDescent="0.2">
      <c r="A57" s="56" t="s">
        <v>1184</v>
      </c>
      <c r="B57" s="39" t="s">
        <v>1963</v>
      </c>
    </row>
    <row r="58" spans="1:2" x14ac:dyDescent="0.2">
      <c r="A58" s="56" t="s">
        <v>1185</v>
      </c>
      <c r="B58" s="39" t="s">
        <v>1965</v>
      </c>
    </row>
    <row r="59" spans="1:2" x14ac:dyDescent="0.2">
      <c r="A59" s="56" t="s">
        <v>1186</v>
      </c>
      <c r="B59" s="39" t="s">
        <v>1967</v>
      </c>
    </row>
    <row r="60" spans="1:2" x14ac:dyDescent="0.2">
      <c r="A60" s="56" t="s">
        <v>1187</v>
      </c>
      <c r="B60" s="39" t="s">
        <v>1969</v>
      </c>
    </row>
    <row r="61" spans="1:2" x14ac:dyDescent="0.2">
      <c r="A61" s="56" t="s">
        <v>1051</v>
      </c>
      <c r="B61" s="39" t="s">
        <v>1971</v>
      </c>
    </row>
    <row r="62" spans="1:2" x14ac:dyDescent="0.2">
      <c r="A62" s="56" t="s">
        <v>738</v>
      </c>
      <c r="B62" s="39" t="s">
        <v>1973</v>
      </c>
    </row>
    <row r="63" spans="1:2" x14ac:dyDescent="0.2">
      <c r="A63" s="56" t="s">
        <v>1052</v>
      </c>
      <c r="B63" s="39" t="s">
        <v>1975</v>
      </c>
    </row>
    <row r="64" spans="1:2" x14ac:dyDescent="0.2">
      <c r="A64" s="56" t="s">
        <v>1093</v>
      </c>
      <c r="B64" s="39" t="s">
        <v>1977</v>
      </c>
    </row>
    <row r="65" spans="1:2" x14ac:dyDescent="0.2">
      <c r="A65" s="56" t="s">
        <v>1094</v>
      </c>
      <c r="B65" s="39" t="s">
        <v>1979</v>
      </c>
    </row>
    <row r="66" spans="1:2" x14ac:dyDescent="0.2">
      <c r="A66" s="56" t="s">
        <v>1053</v>
      </c>
      <c r="B66" s="39" t="s">
        <v>1981</v>
      </c>
    </row>
    <row r="67" spans="1:2" x14ac:dyDescent="0.2">
      <c r="A67" s="56" t="s">
        <v>1054</v>
      </c>
      <c r="B67" s="39" t="s">
        <v>1983</v>
      </c>
    </row>
    <row r="68" spans="1:2" x14ac:dyDescent="0.2">
      <c r="A68" s="56" t="s">
        <v>398</v>
      </c>
      <c r="B68" s="39" t="s">
        <v>1985</v>
      </c>
    </row>
    <row r="69" spans="1:2" x14ac:dyDescent="0.2">
      <c r="A69" s="56" t="s">
        <v>399</v>
      </c>
      <c r="B69" s="39" t="s">
        <v>1987</v>
      </c>
    </row>
    <row r="70" spans="1:2" x14ac:dyDescent="0.2">
      <c r="A70" s="56" t="s">
        <v>1106</v>
      </c>
      <c r="B70" s="39" t="s">
        <v>1989</v>
      </c>
    </row>
    <row r="71" spans="1:2" x14ac:dyDescent="0.2">
      <c r="A71" s="56" t="s">
        <v>1107</v>
      </c>
      <c r="B71" s="39" t="s">
        <v>1991</v>
      </c>
    </row>
    <row r="72" spans="1:2" x14ac:dyDescent="0.2">
      <c r="A72" s="56" t="s">
        <v>1163</v>
      </c>
      <c r="B72" s="39" t="s">
        <v>1993</v>
      </c>
    </row>
    <row r="73" spans="1:2" x14ac:dyDescent="0.2">
      <c r="A73" s="56" t="s">
        <v>1164</v>
      </c>
      <c r="B73" s="39" t="s">
        <v>1995</v>
      </c>
    </row>
    <row r="74" spans="1:2" x14ac:dyDescent="0.2">
      <c r="A74" s="56" t="s">
        <v>1108</v>
      </c>
      <c r="B74" s="39" t="s">
        <v>1997</v>
      </c>
    </row>
    <row r="75" spans="1:2" x14ac:dyDescent="0.2">
      <c r="A75" s="56" t="s">
        <v>1142</v>
      </c>
      <c r="B75" s="39" t="s">
        <v>1999</v>
      </c>
    </row>
    <row r="76" spans="1:2" x14ac:dyDescent="0.2">
      <c r="A76" s="56" t="s">
        <v>1165</v>
      </c>
      <c r="B76" s="39" t="s">
        <v>2001</v>
      </c>
    </row>
    <row r="77" spans="1:2" x14ac:dyDescent="0.2">
      <c r="A77" s="56" t="s">
        <v>1166</v>
      </c>
      <c r="B77" s="39" t="s">
        <v>2003</v>
      </c>
    </row>
    <row r="78" spans="1:2" x14ac:dyDescent="0.2">
      <c r="A78" s="56" t="s">
        <v>1143</v>
      </c>
      <c r="B78" s="39" t="s">
        <v>2005</v>
      </c>
    </row>
    <row r="79" spans="1:2" x14ac:dyDescent="0.2">
      <c r="A79" s="56" t="s">
        <v>1144</v>
      </c>
      <c r="B79" s="39" t="s">
        <v>2007</v>
      </c>
    </row>
    <row r="80" spans="1:2" x14ac:dyDescent="0.2">
      <c r="A80" s="56" t="s">
        <v>1167</v>
      </c>
      <c r="B80" s="39" t="s">
        <v>2009</v>
      </c>
    </row>
    <row r="81" spans="1:2" x14ac:dyDescent="0.2">
      <c r="A81" s="56" t="s">
        <v>2161</v>
      </c>
      <c r="B81" s="39" t="s">
        <v>2011</v>
      </c>
    </row>
    <row r="82" spans="1:2" x14ac:dyDescent="0.2">
      <c r="A82" s="56" t="s">
        <v>2162</v>
      </c>
      <c r="B82" s="39" t="s">
        <v>2013</v>
      </c>
    </row>
    <row r="83" spans="1:2" x14ac:dyDescent="0.2">
      <c r="A83" s="56" t="s">
        <v>2163</v>
      </c>
      <c r="B83" s="39" t="s">
        <v>2015</v>
      </c>
    </row>
    <row r="84" spans="1:2" x14ac:dyDescent="0.2">
      <c r="A84" s="56" t="s">
        <v>2164</v>
      </c>
      <c r="B84" s="39" t="s">
        <v>2017</v>
      </c>
    </row>
    <row r="85" spans="1:2" x14ac:dyDescent="0.2">
      <c r="A85" s="56" t="s">
        <v>2165</v>
      </c>
      <c r="B85" s="39" t="s">
        <v>2019</v>
      </c>
    </row>
    <row r="86" spans="1:2" x14ac:dyDescent="0.2">
      <c r="A86" s="56" t="s">
        <v>2166</v>
      </c>
      <c r="B86" s="39" t="s">
        <v>2021</v>
      </c>
    </row>
    <row r="87" spans="1:2" x14ac:dyDescent="0.2">
      <c r="A87" s="56" t="s">
        <v>1114</v>
      </c>
      <c r="B87" s="39" t="s">
        <v>2023</v>
      </c>
    </row>
    <row r="88" spans="1:2" x14ac:dyDescent="0.2">
      <c r="A88" s="56" t="s">
        <v>1115</v>
      </c>
      <c r="B88" s="39" t="s">
        <v>2025</v>
      </c>
    </row>
    <row r="89" spans="1:2" x14ac:dyDescent="0.2">
      <c r="A89" s="56" t="s">
        <v>1116</v>
      </c>
      <c r="B89" s="39" t="s">
        <v>2027</v>
      </c>
    </row>
    <row r="90" spans="1:2" x14ac:dyDescent="0.2">
      <c r="A90" s="56" t="s">
        <v>1117</v>
      </c>
      <c r="B90" s="39" t="s">
        <v>2029</v>
      </c>
    </row>
    <row r="91" spans="1:2" x14ac:dyDescent="0.2">
      <c r="A91" s="56" t="s">
        <v>1188</v>
      </c>
      <c r="B91" s="39" t="s">
        <v>2031</v>
      </c>
    </row>
    <row r="92" spans="1:2" x14ac:dyDescent="0.2">
      <c r="A92" s="56" t="s">
        <v>1189</v>
      </c>
      <c r="B92" s="39" t="s">
        <v>2033</v>
      </c>
    </row>
    <row r="93" spans="1:2" x14ac:dyDescent="0.2">
      <c r="A93" s="56" t="s">
        <v>1190</v>
      </c>
      <c r="B93" s="39" t="s">
        <v>2034</v>
      </c>
    </row>
    <row r="94" spans="1:2" x14ac:dyDescent="0.2">
      <c r="A94" s="56" t="s">
        <v>1398</v>
      </c>
      <c r="B94" s="39" t="s">
        <v>2035</v>
      </c>
    </row>
    <row r="95" spans="1:2" x14ac:dyDescent="0.2">
      <c r="A95" s="56" t="s">
        <v>1399</v>
      </c>
      <c r="B95" s="39" t="s">
        <v>2036</v>
      </c>
    </row>
    <row r="96" spans="1:2" x14ac:dyDescent="0.2">
      <c r="A96" s="56" t="s">
        <v>1400</v>
      </c>
      <c r="B96" s="39" t="s">
        <v>2037</v>
      </c>
    </row>
    <row r="97" spans="1:2" x14ac:dyDescent="0.2">
      <c r="A97" s="56" t="s">
        <v>1401</v>
      </c>
      <c r="B97" s="39" t="s">
        <v>2038</v>
      </c>
    </row>
    <row r="98" spans="1:2" x14ac:dyDescent="0.2">
      <c r="A98" s="56" t="s">
        <v>1402</v>
      </c>
      <c r="B98" s="39" t="s">
        <v>2039</v>
      </c>
    </row>
    <row r="99" spans="1:2" x14ac:dyDescent="0.2">
      <c r="A99" s="56" t="s">
        <v>2167</v>
      </c>
      <c r="B99" s="39" t="s">
        <v>2040</v>
      </c>
    </row>
    <row r="100" spans="1:2" x14ac:dyDescent="0.2">
      <c r="A100" s="56" t="s">
        <v>2168</v>
      </c>
      <c r="B100" s="39" t="s">
        <v>2041</v>
      </c>
    </row>
    <row r="101" spans="1:2" x14ac:dyDescent="0.2">
      <c r="A101" s="56" t="s">
        <v>2169</v>
      </c>
      <c r="B101" s="39" t="s">
        <v>2042</v>
      </c>
    </row>
    <row r="102" spans="1:2" x14ac:dyDescent="0.2">
      <c r="A102" s="56" t="s">
        <v>2170</v>
      </c>
      <c r="B102" s="39" t="s">
        <v>2043</v>
      </c>
    </row>
    <row r="103" spans="1:2" x14ac:dyDescent="0.2">
      <c r="A103" s="56" t="s">
        <v>2205</v>
      </c>
      <c r="B103" s="39" t="s">
        <v>2044</v>
      </c>
    </row>
    <row r="104" spans="1:2" x14ac:dyDescent="0.2">
      <c r="A104" s="56" t="s">
        <v>2206</v>
      </c>
      <c r="B104" s="39" t="s">
        <v>2045</v>
      </c>
    </row>
    <row r="105" spans="1:2" x14ac:dyDescent="0.2">
      <c r="A105" s="56" t="s">
        <v>2207</v>
      </c>
      <c r="B105" s="39" t="s">
        <v>2046</v>
      </c>
    </row>
    <row r="106" spans="1:2" x14ac:dyDescent="0.2">
      <c r="A106" s="56" t="s">
        <v>1168</v>
      </c>
      <c r="B106" s="39" t="s">
        <v>2047</v>
      </c>
    </row>
    <row r="107" spans="1:2" x14ac:dyDescent="0.2">
      <c r="A107" s="56" t="s">
        <v>1169</v>
      </c>
      <c r="B107" s="39" t="s">
        <v>2048</v>
      </c>
    </row>
    <row r="108" spans="1:2" x14ac:dyDescent="0.2">
      <c r="A108" s="56" t="s">
        <v>1118</v>
      </c>
      <c r="B108" s="39" t="s">
        <v>2049</v>
      </c>
    </row>
    <row r="109" spans="1:2" x14ac:dyDescent="0.2">
      <c r="A109" s="56" t="s">
        <v>1119</v>
      </c>
      <c r="B109" s="39" t="s">
        <v>2050</v>
      </c>
    </row>
    <row r="110" spans="1:2" x14ac:dyDescent="0.2">
      <c r="A110" s="56" t="s">
        <v>1403</v>
      </c>
      <c r="B110" s="39" t="s">
        <v>2051</v>
      </c>
    </row>
    <row r="111" spans="1:2" x14ac:dyDescent="0.2">
      <c r="A111" s="56" t="s">
        <v>1404</v>
      </c>
      <c r="B111" s="39" t="s">
        <v>2052</v>
      </c>
    </row>
    <row r="112" spans="1:2" x14ac:dyDescent="0.2">
      <c r="A112" s="56" t="s">
        <v>1405</v>
      </c>
      <c r="B112" s="39" t="s">
        <v>2053</v>
      </c>
    </row>
    <row r="113" spans="1:2" x14ac:dyDescent="0.2">
      <c r="A113" s="56" t="s">
        <v>1406</v>
      </c>
      <c r="B113" s="39" t="s">
        <v>2054</v>
      </c>
    </row>
    <row r="114" spans="1:2" x14ac:dyDescent="0.2">
      <c r="A114" s="56" t="s">
        <v>1109</v>
      </c>
      <c r="B114" s="39" t="s">
        <v>2055</v>
      </c>
    </row>
    <row r="115" spans="1:2" x14ac:dyDescent="0.2">
      <c r="A115" s="56" t="s">
        <v>1407</v>
      </c>
      <c r="B115" s="39" t="s">
        <v>2056</v>
      </c>
    </row>
    <row r="116" spans="1:2" x14ac:dyDescent="0.2">
      <c r="A116" s="56" t="s">
        <v>2171</v>
      </c>
      <c r="B116" s="39" t="s">
        <v>2057</v>
      </c>
    </row>
    <row r="117" spans="1:2" x14ac:dyDescent="0.2">
      <c r="A117" s="56" t="s">
        <v>2172</v>
      </c>
      <c r="B117" s="39" t="s">
        <v>2058</v>
      </c>
    </row>
    <row r="118" spans="1:2" x14ac:dyDescent="0.2">
      <c r="A118" s="56" t="s">
        <v>2173</v>
      </c>
      <c r="B118" s="39" t="s">
        <v>2059</v>
      </c>
    </row>
    <row r="119" spans="1:2" x14ac:dyDescent="0.2">
      <c r="A119" s="56" t="s">
        <v>2174</v>
      </c>
      <c r="B119" s="39" t="s">
        <v>2060</v>
      </c>
    </row>
    <row r="120" spans="1:2" x14ac:dyDescent="0.2">
      <c r="A120" s="56" t="s">
        <v>2175</v>
      </c>
      <c r="B120" s="39" t="s">
        <v>2061</v>
      </c>
    </row>
    <row r="121" spans="1:2" x14ac:dyDescent="0.2">
      <c r="A121" s="56" t="s">
        <v>2208</v>
      </c>
      <c r="B121" s="39" t="s">
        <v>2062</v>
      </c>
    </row>
    <row r="122" spans="1:2" x14ac:dyDescent="0.2">
      <c r="A122" s="56" t="s">
        <v>1088</v>
      </c>
      <c r="B122" s="39" t="s">
        <v>2063</v>
      </c>
    </row>
    <row r="123" spans="1:2" x14ac:dyDescent="0.2">
      <c r="A123" s="56" t="s">
        <v>1089</v>
      </c>
      <c r="B123" s="39" t="s">
        <v>2064</v>
      </c>
    </row>
    <row r="124" spans="1:2" x14ac:dyDescent="0.2">
      <c r="A124" s="56" t="s">
        <v>1120</v>
      </c>
      <c r="B124" s="39" t="s">
        <v>2065</v>
      </c>
    </row>
    <row r="125" spans="1:2" x14ac:dyDescent="0.2">
      <c r="A125" s="56" t="s">
        <v>1121</v>
      </c>
      <c r="B125" s="39" t="s">
        <v>2066</v>
      </c>
    </row>
    <row r="126" spans="1:2" x14ac:dyDescent="0.2">
      <c r="A126" s="56" t="s">
        <v>1122</v>
      </c>
      <c r="B126" s="39" t="s">
        <v>2067</v>
      </c>
    </row>
    <row r="127" spans="1:2" x14ac:dyDescent="0.2">
      <c r="A127" s="56" t="s">
        <v>1408</v>
      </c>
      <c r="B127" s="39" t="s">
        <v>2068</v>
      </c>
    </row>
    <row r="128" spans="1:2" x14ac:dyDescent="0.2">
      <c r="A128" s="56" t="s">
        <v>1409</v>
      </c>
      <c r="B128" s="39" t="s">
        <v>2069</v>
      </c>
    </row>
    <row r="129" spans="1:2" x14ac:dyDescent="0.2">
      <c r="A129" s="56" t="s">
        <v>1410</v>
      </c>
      <c r="B129" s="39" t="s">
        <v>2070</v>
      </c>
    </row>
    <row r="130" spans="1:2" x14ac:dyDescent="0.2">
      <c r="A130" s="56" t="s">
        <v>1411</v>
      </c>
      <c r="B130" s="39" t="s">
        <v>2071</v>
      </c>
    </row>
    <row r="131" spans="1:2" x14ac:dyDescent="0.2">
      <c r="A131" s="56" t="s">
        <v>1412</v>
      </c>
      <c r="B131" s="39" t="s">
        <v>2072</v>
      </c>
    </row>
    <row r="132" spans="1:2" x14ac:dyDescent="0.2">
      <c r="A132" s="56" t="s">
        <v>1413</v>
      </c>
      <c r="B132" s="39" t="s">
        <v>2073</v>
      </c>
    </row>
    <row r="133" spans="1:2" x14ac:dyDescent="0.2">
      <c r="A133" s="56" t="s">
        <v>1095</v>
      </c>
      <c r="B133" s="39" t="s">
        <v>2074</v>
      </c>
    </row>
    <row r="134" spans="1:2" x14ac:dyDescent="0.2">
      <c r="A134" s="56" t="s">
        <v>1096</v>
      </c>
      <c r="B134" s="39" t="s">
        <v>2075</v>
      </c>
    </row>
    <row r="135" spans="1:2" x14ac:dyDescent="0.2">
      <c r="A135" s="56" t="s">
        <v>1097</v>
      </c>
      <c r="B135" s="39" t="s">
        <v>2076</v>
      </c>
    </row>
    <row r="136" spans="1:2" x14ac:dyDescent="0.2">
      <c r="A136" s="56" t="s">
        <v>1170</v>
      </c>
      <c r="B136" s="39" t="s">
        <v>2077</v>
      </c>
    </row>
    <row r="137" spans="1:2" x14ac:dyDescent="0.2">
      <c r="A137" s="56" t="s">
        <v>1171</v>
      </c>
      <c r="B137" s="39" t="s">
        <v>2078</v>
      </c>
    </row>
    <row r="138" spans="1:2" x14ac:dyDescent="0.2">
      <c r="A138" s="56" t="s">
        <v>2209</v>
      </c>
      <c r="B138" s="39" t="s">
        <v>2079</v>
      </c>
    </row>
    <row r="139" spans="1:2" x14ac:dyDescent="0.2">
      <c r="A139" s="56" t="s">
        <v>2210</v>
      </c>
      <c r="B139" s="39" t="s">
        <v>2080</v>
      </c>
    </row>
    <row r="140" spans="1:2" x14ac:dyDescent="0.2">
      <c r="A140" s="56" t="s">
        <v>2211</v>
      </c>
      <c r="B140" s="39" t="s">
        <v>2081</v>
      </c>
    </row>
    <row r="141" spans="1:2" x14ac:dyDescent="0.2">
      <c r="A141" s="56" t="s">
        <v>402</v>
      </c>
      <c r="B141" s="39" t="s">
        <v>2082</v>
      </c>
    </row>
    <row r="142" spans="1:2" x14ac:dyDescent="0.2">
      <c r="A142" s="56" t="s">
        <v>403</v>
      </c>
      <c r="B142" s="39" t="s">
        <v>2083</v>
      </c>
    </row>
    <row r="143" spans="1:2" x14ac:dyDescent="0.2">
      <c r="A143" s="56" t="s">
        <v>404</v>
      </c>
      <c r="B143" s="39" t="s">
        <v>2084</v>
      </c>
    </row>
    <row r="144" spans="1:2" x14ac:dyDescent="0.2">
      <c r="A144" s="56" t="s">
        <v>405</v>
      </c>
      <c r="B144" s="39" t="s">
        <v>2085</v>
      </c>
    </row>
    <row r="145" spans="1:2" x14ac:dyDescent="0.2">
      <c r="A145" s="56" t="s">
        <v>415</v>
      </c>
      <c r="B145" s="39" t="s">
        <v>2086</v>
      </c>
    </row>
    <row r="146" spans="1:2" x14ac:dyDescent="0.2">
      <c r="A146" s="56" t="s">
        <v>416</v>
      </c>
      <c r="B146" s="39" t="s">
        <v>2087</v>
      </c>
    </row>
    <row r="147" spans="1:2" x14ac:dyDescent="0.2">
      <c r="A147" s="56" t="s">
        <v>417</v>
      </c>
      <c r="B147" s="39" t="s">
        <v>2088</v>
      </c>
    </row>
    <row r="148" spans="1:2" x14ac:dyDescent="0.2">
      <c r="A148" s="56" t="s">
        <v>418</v>
      </c>
      <c r="B148" s="39" t="s">
        <v>2089</v>
      </c>
    </row>
    <row r="149" spans="1:2" x14ac:dyDescent="0.2">
      <c r="A149" s="56" t="s">
        <v>419</v>
      </c>
      <c r="B149" s="39" t="s">
        <v>2090</v>
      </c>
    </row>
    <row r="150" spans="1:2" x14ac:dyDescent="0.2">
      <c r="A150" s="56" t="s">
        <v>420</v>
      </c>
      <c r="B150" s="39" t="s">
        <v>2091</v>
      </c>
    </row>
    <row r="151" spans="1:2" x14ac:dyDescent="0.2">
      <c r="A151" s="56" t="s">
        <v>421</v>
      </c>
      <c r="B151" s="39" t="s">
        <v>2092</v>
      </c>
    </row>
    <row r="152" spans="1:2" x14ac:dyDescent="0.2">
      <c r="A152" s="56" t="s">
        <v>422</v>
      </c>
      <c r="B152" s="39" t="s">
        <v>2093</v>
      </c>
    </row>
    <row r="153" spans="1:2" x14ac:dyDescent="0.2">
      <c r="A153" s="56" t="s">
        <v>1172</v>
      </c>
      <c r="B153" s="39" t="s">
        <v>2094</v>
      </c>
    </row>
    <row r="154" spans="1:2" x14ac:dyDescent="0.2">
      <c r="A154" s="56" t="s">
        <v>1173</v>
      </c>
      <c r="B154" s="39" t="s">
        <v>2095</v>
      </c>
    </row>
    <row r="155" spans="1:2" x14ac:dyDescent="0.2">
      <c r="A155" s="56" t="s">
        <v>1174</v>
      </c>
      <c r="B155" s="39" t="s">
        <v>2096</v>
      </c>
    </row>
    <row r="156" spans="1:2" x14ac:dyDescent="0.2">
      <c r="A156" s="56" t="s">
        <v>1175</v>
      </c>
      <c r="B156" s="39" t="s">
        <v>2097</v>
      </c>
    </row>
    <row r="157" spans="1:2" x14ac:dyDescent="0.2">
      <c r="A157" s="242" t="s">
        <v>1176</v>
      </c>
      <c r="B157" s="39" t="s">
        <v>2098</v>
      </c>
    </row>
    <row r="158" spans="1:2" x14ac:dyDescent="0.2">
      <c r="A158" s="242" t="s">
        <v>1177</v>
      </c>
      <c r="B158" s="39" t="s">
        <v>2099</v>
      </c>
    </row>
    <row r="159" spans="1:2" x14ac:dyDescent="0.2">
      <c r="A159" s="242" t="s">
        <v>431</v>
      </c>
      <c r="B159" s="39" t="s">
        <v>2100</v>
      </c>
    </row>
    <row r="160" spans="1:2" x14ac:dyDescent="0.2">
      <c r="A160" s="242" t="s">
        <v>432</v>
      </c>
      <c r="B160" s="39" t="s">
        <v>2101</v>
      </c>
    </row>
    <row r="161" spans="1:2" x14ac:dyDescent="0.2">
      <c r="A161" s="242" t="s">
        <v>718</v>
      </c>
      <c r="B161" s="39" t="s">
        <v>2102</v>
      </c>
    </row>
    <row r="162" spans="1:2" x14ac:dyDescent="0.2">
      <c r="A162" s="242" t="s">
        <v>719</v>
      </c>
      <c r="B162" s="39" t="s">
        <v>2103</v>
      </c>
    </row>
    <row r="163" spans="1:2" x14ac:dyDescent="0.2">
      <c r="A163" s="242" t="s">
        <v>720</v>
      </c>
      <c r="B163" s="39" t="s">
        <v>2104</v>
      </c>
    </row>
    <row r="164" spans="1:2" x14ac:dyDescent="0.2">
      <c r="A164" s="242" t="s">
        <v>721</v>
      </c>
      <c r="B164" s="39" t="s">
        <v>2105</v>
      </c>
    </row>
    <row r="165" spans="1:2" x14ac:dyDescent="0.2">
      <c r="A165" s="242" t="s">
        <v>722</v>
      </c>
      <c r="B165" s="39" t="s">
        <v>2106</v>
      </c>
    </row>
    <row r="166" spans="1:2" x14ac:dyDescent="0.2">
      <c r="A166" s="242" t="s">
        <v>723</v>
      </c>
      <c r="B166" s="39" t="s">
        <v>2107</v>
      </c>
    </row>
    <row r="167" spans="1:2" x14ac:dyDescent="0.2">
      <c r="A167" s="242" t="s">
        <v>724</v>
      </c>
      <c r="B167" s="39" t="s">
        <v>2108</v>
      </c>
    </row>
    <row r="168" spans="1:2" x14ac:dyDescent="0.2">
      <c r="A168" s="242" t="s">
        <v>725</v>
      </c>
      <c r="B168" s="39" t="s">
        <v>2109</v>
      </c>
    </row>
    <row r="169" spans="1:2" x14ac:dyDescent="0.2">
      <c r="A169" s="242" t="s">
        <v>726</v>
      </c>
      <c r="B169" s="39" t="s">
        <v>2110</v>
      </c>
    </row>
    <row r="170" spans="1:2" x14ac:dyDescent="0.2">
      <c r="A170" s="242" t="s">
        <v>727</v>
      </c>
      <c r="B170" s="39" t="s">
        <v>2111</v>
      </c>
    </row>
    <row r="171" spans="1:2" x14ac:dyDescent="0.2">
      <c r="A171" s="242" t="s">
        <v>728</v>
      </c>
      <c r="B171" s="39" t="s">
        <v>2112</v>
      </c>
    </row>
    <row r="172" spans="1:2" x14ac:dyDescent="0.2">
      <c r="A172" s="242" t="s">
        <v>2176</v>
      </c>
      <c r="B172" s="39" t="s">
        <v>2113</v>
      </c>
    </row>
    <row r="173" spans="1:2" x14ac:dyDescent="0.2">
      <c r="A173" s="242" t="s">
        <v>2177</v>
      </c>
      <c r="B173" s="39" t="s">
        <v>2114</v>
      </c>
    </row>
    <row r="174" spans="1:2" x14ac:dyDescent="0.2">
      <c r="A174" s="242" t="s">
        <v>2178</v>
      </c>
      <c r="B174" s="39" t="s">
        <v>2115</v>
      </c>
    </row>
    <row r="175" spans="1:2" x14ac:dyDescent="0.2">
      <c r="A175" s="242" t="s">
        <v>1110</v>
      </c>
      <c r="B175" s="39" t="s">
        <v>2116</v>
      </c>
    </row>
    <row r="176" spans="1:2" x14ac:dyDescent="0.2">
      <c r="A176" s="242" t="s">
        <v>2179</v>
      </c>
      <c r="B176" s="39" t="s">
        <v>2117</v>
      </c>
    </row>
    <row r="177" spans="1:2" x14ac:dyDescent="0.2">
      <c r="A177" s="242" t="s">
        <v>2180</v>
      </c>
      <c r="B177" s="39" t="s">
        <v>2118</v>
      </c>
    </row>
    <row r="178" spans="1:2" x14ac:dyDescent="0.2">
      <c r="A178" s="242" t="s">
        <v>2181</v>
      </c>
      <c r="B178" s="39" t="s">
        <v>2119</v>
      </c>
    </row>
    <row r="179" spans="1:2" x14ac:dyDescent="0.2">
      <c r="A179" s="242" t="s">
        <v>2182</v>
      </c>
      <c r="B179" s="39" t="s">
        <v>2120</v>
      </c>
    </row>
    <row r="180" spans="1:2" x14ac:dyDescent="0.2">
      <c r="A180" s="242" t="s">
        <v>2183</v>
      </c>
      <c r="B180" s="39" t="s">
        <v>2121</v>
      </c>
    </row>
    <row r="181" spans="1:2" x14ac:dyDescent="0.2">
      <c r="A181" s="242" t="s">
        <v>2184</v>
      </c>
      <c r="B181" s="39" t="s">
        <v>2122</v>
      </c>
    </row>
    <row r="182" spans="1:2" x14ac:dyDescent="0.2">
      <c r="A182" s="242" t="s">
        <v>2185</v>
      </c>
      <c r="B182" s="39" t="s">
        <v>2123</v>
      </c>
    </row>
    <row r="183" spans="1:2" x14ac:dyDescent="0.2">
      <c r="A183" s="242" t="s">
        <v>2186</v>
      </c>
      <c r="B183" s="39" t="s">
        <v>2124</v>
      </c>
    </row>
    <row r="184" spans="1:2" x14ac:dyDescent="0.2">
      <c r="A184" s="242" t="s">
        <v>2187</v>
      </c>
      <c r="B184" s="39" t="s">
        <v>2125</v>
      </c>
    </row>
    <row r="185" spans="1:2" x14ac:dyDescent="0.2">
      <c r="A185" s="242" t="s">
        <v>2188</v>
      </c>
      <c r="B185" s="39" t="s">
        <v>2126</v>
      </c>
    </row>
    <row r="186" spans="1:2" x14ac:dyDescent="0.2">
      <c r="A186" s="242" t="s">
        <v>2189</v>
      </c>
      <c r="B186" s="39" t="s">
        <v>2127</v>
      </c>
    </row>
    <row r="187" spans="1:2" x14ac:dyDescent="0.2">
      <c r="A187" s="242" t="s">
        <v>2190</v>
      </c>
      <c r="B187" s="39" t="s">
        <v>2128</v>
      </c>
    </row>
    <row r="188" spans="1:2" x14ac:dyDescent="0.2">
      <c r="A188" s="242" t="s">
        <v>2191</v>
      </c>
      <c r="B188" s="39" t="s">
        <v>2129</v>
      </c>
    </row>
    <row r="189" spans="1:2" x14ac:dyDescent="0.2">
      <c r="A189" s="242" t="s">
        <v>2192</v>
      </c>
      <c r="B189" s="39" t="s">
        <v>2130</v>
      </c>
    </row>
    <row r="190" spans="1:2" x14ac:dyDescent="0.2">
      <c r="A190" s="242" t="s">
        <v>2193</v>
      </c>
      <c r="B190" s="39" t="s">
        <v>2131</v>
      </c>
    </row>
    <row r="191" spans="1:2" x14ac:dyDescent="0.2">
      <c r="A191" s="242" t="s">
        <v>2194</v>
      </c>
      <c r="B191" s="39" t="s">
        <v>2132</v>
      </c>
    </row>
    <row r="192" spans="1:2" x14ac:dyDescent="0.2">
      <c r="A192" s="242" t="s">
        <v>2195</v>
      </c>
      <c r="B192" s="39" t="s">
        <v>2133</v>
      </c>
    </row>
    <row r="193" spans="1:2" x14ac:dyDescent="0.2">
      <c r="A193" s="242" t="s">
        <v>2196</v>
      </c>
      <c r="B193" s="39" t="s">
        <v>2134</v>
      </c>
    </row>
    <row r="194" spans="1:2" x14ac:dyDescent="0.2">
      <c r="A194" s="242" t="s">
        <v>2197</v>
      </c>
      <c r="B194" s="39" t="s">
        <v>2135</v>
      </c>
    </row>
    <row r="195" spans="1:2" x14ac:dyDescent="0.2">
      <c r="A195" s="242" t="s">
        <v>2198</v>
      </c>
      <c r="B195" s="39" t="s">
        <v>2136</v>
      </c>
    </row>
    <row r="196" spans="1:2" x14ac:dyDescent="0.2">
      <c r="A196" s="242" t="s">
        <v>2199</v>
      </c>
      <c r="B196" s="39" t="s">
        <v>2137</v>
      </c>
    </row>
    <row r="197" spans="1:2" x14ac:dyDescent="0.2">
      <c r="A197" s="242" t="s">
        <v>2200</v>
      </c>
      <c r="B197" s="39" t="s">
        <v>2138</v>
      </c>
    </row>
    <row r="198" spans="1:2" x14ac:dyDescent="0.2">
      <c r="A198" s="242" t="s">
        <v>2201</v>
      </c>
      <c r="B198" s="39" t="s">
        <v>2139</v>
      </c>
    </row>
    <row r="199" spans="1:2" x14ac:dyDescent="0.2">
      <c r="A199" s="242" t="s">
        <v>2202</v>
      </c>
      <c r="B199" s="39" t="s">
        <v>2140</v>
      </c>
    </row>
    <row r="200" spans="1:2" x14ac:dyDescent="0.2">
      <c r="A200" s="242" t="s">
        <v>2203</v>
      </c>
      <c r="B200" s="39" t="s">
        <v>2141</v>
      </c>
    </row>
    <row r="201" spans="1:2" x14ac:dyDescent="0.2">
      <c r="A201" s="242" t="s">
        <v>2204</v>
      </c>
      <c r="B201" s="39" t="s">
        <v>2212</v>
      </c>
    </row>
    <row r="202" spans="1:2" x14ac:dyDescent="0.2">
      <c r="A202" s="69"/>
      <c r="B202" s="39"/>
    </row>
    <row r="203" spans="1:2" x14ac:dyDescent="0.2">
      <c r="A203" s="69"/>
      <c r="B203" s="39"/>
    </row>
    <row r="204" spans="1:2" x14ac:dyDescent="0.2">
      <c r="A204" s="69"/>
      <c r="B204" s="39"/>
    </row>
    <row r="205" spans="1:2" x14ac:dyDescent="0.2">
      <c r="A205" s="69"/>
      <c r="B205" s="39"/>
    </row>
    <row r="206" spans="1:2" x14ac:dyDescent="0.2">
      <c r="A206" s="69"/>
      <c r="B206" s="39"/>
    </row>
    <row r="207" spans="1:2" x14ac:dyDescent="0.2">
      <c r="A207" s="69"/>
      <c r="B207" s="39"/>
    </row>
    <row r="208" spans="1:2" x14ac:dyDescent="0.2">
      <c r="A208" s="69"/>
      <c r="B208" s="39"/>
    </row>
    <row r="209" spans="1:2" x14ac:dyDescent="0.2">
      <c r="A209" s="69"/>
      <c r="B209" s="39"/>
    </row>
    <row r="210" spans="1:2" x14ac:dyDescent="0.2">
      <c r="A210" s="69"/>
      <c r="B210" s="39"/>
    </row>
    <row r="211" spans="1:2" x14ac:dyDescent="0.2">
      <c r="A211" s="69"/>
      <c r="B211" s="39"/>
    </row>
    <row r="212" spans="1:2" x14ac:dyDescent="0.2">
      <c r="A212" s="69"/>
      <c r="B212" s="39"/>
    </row>
    <row r="213" spans="1:2" x14ac:dyDescent="0.2">
      <c r="A213" s="69"/>
      <c r="B213" s="39"/>
    </row>
    <row r="214" spans="1:2" x14ac:dyDescent="0.2">
      <c r="A214" s="69"/>
      <c r="B214" s="39"/>
    </row>
    <row r="215" spans="1:2" x14ac:dyDescent="0.2">
      <c r="A215" s="69"/>
      <c r="B215" s="39"/>
    </row>
    <row r="216" spans="1:2" x14ac:dyDescent="0.2">
      <c r="A216" s="69"/>
      <c r="B216" s="39"/>
    </row>
  </sheetData>
  <hyperlinks>
    <hyperlink ref="B5" location="Start2" display="Tabla 1. Ingresos por capítulo de ingreso en Jalisco, 2020 y 2021, cifras definitivas" xr:uid="{F028A6CE-7F31-4E31-A378-1521365C601A}"/>
    <hyperlink ref="B6" location="Start3" display="Tabla 2. Comparativo estatal de la variación anual del Índice de Precios de la Vivienda de la Sociedad Hipotecaria Federal, primer trimestre de 2023, pesos corrientes" xr:uid="{858447E9-6451-4858-BDDE-659E4255770F}"/>
    <hyperlink ref="B7" location="Start4" display="Tabla 3. Indicadores de la población de 15 años y más en Jalisco, 2023 T1" xr:uid="{2BE7C455-39B8-4EF1-B746-05A40C8FE523}"/>
    <hyperlink ref="B8" location="Start5" display="Tabla 4. PEA ocupada por actividad económica, 2023 T1" xr:uid="{C55C5CED-9EE4-409C-A14A-4998386CDD10}"/>
    <hyperlink ref="B9" location="Start6" display="Tabla 5. Indicadores de la población de 15 años y más en Jalisco – Hombres, 2023 T1" xr:uid="{3591077D-4454-4D28-BF6B-2241813A94E1}"/>
    <hyperlink ref="B10" location="Start7" display="Tabla 6. Indicadores de la población de 15 años y más en Jalisco – Mujeres, 2023 T1" xr:uid="{84E0C4D2-67B8-4F9C-96DF-6498FDB809E9}"/>
    <hyperlink ref="B11" location="Start8" display="Tabla 7. Precio de venta de viviendas y oferta por municipio, enero 2023" xr:uid="{F19B698D-C6CE-4F96-8D76-70DCE8DBA96C}"/>
    <hyperlink ref="B12" location="Start9" display="Tabla 8. Colonias con información de venta de viviendas por municipio, enero 2023" xr:uid="{D287A09D-6D2F-4849-BA5E-98A58D9A9B17}"/>
    <hyperlink ref="B13" location="Start10" display="Tabla 9. Distribución de las colonias por rangos de precio de venta promedio, enero 2023" xr:uid="{A5B9E66C-2039-42A9-AD72-9A2012513D99}"/>
    <hyperlink ref="B14" location="Start11" display="Tabla 10. Listado de las 20 colonias con los precios de venta más altos, enero 2023" xr:uid="{06F87FE8-8581-4961-9A4B-E2802E9701B3}"/>
    <hyperlink ref="B15" location="Start12" display="Tabla 11. Listado de las 20 colonias con los precios de venta más bajos, enero 2023" xr:uid="{A4C42990-728C-4004-9214-438613FC2536}"/>
    <hyperlink ref="B16" location="Start13" display="Tabla 12. Precio de renta de viviendas por municipio, enero 2023" xr:uid="{FD220D23-83A6-400B-84C8-A54F6FF1C66A}"/>
    <hyperlink ref="B17" location="Start14" display="Tabla 13. Colonias con información de renta de viviendas por municipio, enero 2023" xr:uid="{912DDB40-FB18-4B63-A0BB-66CED2FA77E0}"/>
    <hyperlink ref="B18" location="Start15" display="Tabla 14. Distribución de colonias por rangos de precio de renta promedio, enero 2023" xr:uid="{7D883300-B9BE-4092-9212-FA3A37003E84}"/>
    <hyperlink ref="B19" location="Start16" display="Tabla 15. Listado de las 20 colonias con los precios de renta más altos, enero 2023" xr:uid="{9F26E373-98E7-4142-86A7-C475DF0BA98C}"/>
    <hyperlink ref="B20" location="Start17" display="Tabla 16. Listado de las 20 colonias con los precios de renta más bajos, enero 2023" xr:uid="{688B772D-FF9D-46DA-8F32-E09F07C70AF6}"/>
    <hyperlink ref="B21" location="Start18" display="Tabla 17. Indicador de Confianza del Consumidor Jalisciense, nivel del indicador y subíndices a abril de 2023" xr:uid="{6511215F-9037-4383-AE1A-FA21A39FB4BD}"/>
    <hyperlink ref="B22" location="Start19" display="Tabla 18. Inflación por producto genérico durante la segunda quincena de abril de 2023" xr:uid="{17042856-4C1A-44CD-B563-0CC68DBA8C6F}"/>
    <hyperlink ref="B23" location="Start20" display="Tabla 19. Inflación por producto genérico durante la segunda quincena de abril de 2023" xr:uid="{06B40FDE-93E4-4626-BA76-AEF3A2C882B0}"/>
    <hyperlink ref="B24" location="Start21" display="Tabla 20. Precios promedio por producto genérico, Jalisco y Nacional durante abril de 2023" xr:uid="{F5F1439B-839C-4644-AF27-2B67062AB434}"/>
    <hyperlink ref="B25" location="Start22" display="Tabla 21. Precios promedio por producto genérico, Guadalajara, Tepatitlán y Nacional durante abril de 2023" xr:uid="{3AE446D9-E150-4B71-BA85-F60DA3A43A32}"/>
    <hyperlink ref="B26" location="Start23" display="Tabla 22. Top 10, municipios de Jalisco con más empleo turístico, abril 2023" xr:uid="{2A13485E-A9F9-4C47-90C3-CA5F54558FA2}"/>
    <hyperlink ref="B27" location="Start24" display="Tabla 23. Top 10, municipios de Jalisco con mayor proporción de empleo turístico, abril 2023" xr:uid="{471A328E-D79A-4525-B52C-D8BB4F7979D8}"/>
    <hyperlink ref="B28" location="Start25" display="Tabla 24. Empleo formal del sector turístico por entidad federativa, abril 2023" xr:uid="{6C8D542F-EB0D-4661-9B0C-983B7241078C}"/>
    <hyperlink ref="B29" location="Start26" display="Tabla 25. Empleos en Jalisco por sector de actividad económica, abril 2023 vs marzo 2023" xr:uid="{D640290B-E237-4C03-BE31-608B231A7DEF}"/>
    <hyperlink ref="B30" location="Start27" display="Tabla 26. Empleos en Jalisco por sector de actividad económica, acumulado abril 2023 vs diciembre 2022" xr:uid="{E3D3AA72-106C-4C16-891A-425796827C5D}"/>
    <hyperlink ref="B31" location="Start28" display="Tabla 27. Empleos en Jalisco por sector de actividad económica, anual abril 2023 vs abril 2022" xr:uid="{CA77C501-9939-4BF3-9328-BCDB1C5C2939}"/>
    <hyperlink ref="B32" location="Start29" display="Tabla 28. Trabajadores asegurados en el IMSS en Jalisco por sector de actividad económica y sexo, abril 2023 vs marzo 2023" xr:uid="{85C855C2-4D60-4423-833E-82A229EE5723}"/>
    <hyperlink ref="B33" location="Start30" display="Tabla 29. Empleos en Jalisco por grupos de edad, abril 2023 vs marzo 2023" xr:uid="{8CD7E018-B019-4908-B8D7-E003F0C11DF7}"/>
    <hyperlink ref="B34" location="Start31" display="Tabla 30. Salario diario base cotización en Jalisco por división económica del IMSS, abril 2023, variaciones en términos reales" xr:uid="{A356A41B-7771-4F1F-AF38-DBBAF982375F}"/>
    <hyperlink ref="B35" location="Start32" display="Tabla 31. Patrones registrados en el IMSS en Jalisco por división económica, abril 2023 vs marzo 2023" xr:uid="{68BDE8B7-6F47-4516-9709-05BCC04D62CF}"/>
    <hyperlink ref="B36" location="Start33" display="Tabla 32. Patrones registrados en el IMSS en Jalisco por división económica, abril 2023 vs cierre 2022" xr:uid="{B5FFA09C-F6C8-4EEF-8844-1C37DAF8728B}"/>
    <hyperlink ref="B37" location="Start34" display="Tabla 33. Patrones registrados en el IMSS en Jalisco por división económica, abril 2023 vs abril 2022" xr:uid="{E61E6055-F96E-4A21-BDC3-9E81361EFF10}"/>
    <hyperlink ref="B38" location="Start35" display="Tabla 34. Patrones registrados en el IMSS en Jalisco por tamaño, abril 2023 vs marzo de 2023" xr:uid="{0F5F8D83-952A-42F0-9F9A-789D0F3D6EBB}"/>
    <hyperlink ref="B39" location="Start36" display="Tabla 35. Patrones registrados en el IMSS en Jalisco por tamaño, abril 2023 vs abril 2022" xr:uid="{FB0B48FB-EFA9-4EB1-93AB-79B8D0E502F1}"/>
    <hyperlink ref="B40" location="Start37" display="Tabla 36. Participación porcentual y variación anual del valor de la producción de principales subsectores manufactureros en Jalisco en términos reales, acumulado de los últimos 12 meses, marzo 2023" xr:uid="{599CDF05-EDC8-4E10-987A-C3AA0EE47A64}"/>
    <hyperlink ref="B41" location="Start38" display="Tabla 37. Participación porcentual y variación anual del personal ocupado en principales subsectores manufactureros en Jalisco, marzo 2023" xr:uid="{741AFD24-FB49-4784-853D-986DDF467871}"/>
    <hyperlink ref="B42" location="Start39" display="Tabla 38. Indicadores de empresas comerciales de Jalisco, variación porcentual anual, últimos doce meses" xr:uid="{0E270976-41B8-4C6A-9908-3625B90B070E}"/>
    <hyperlink ref="B43" location="Start40" display="Tabla 39. Variación anual del número de cabezas, carne de canal y valor de la producción por especie, marzo 2023" xr:uid="{28E2C512-2D5E-412B-B4C8-91DC88695261}"/>
    <hyperlink ref="B44" location="Start41" display="Tabla 40. Ganado bovino, distribución por entidad federativa durante marzo 2023" xr:uid="{4ABE49D1-0869-44D7-AD48-0D31B193AA26}"/>
    <hyperlink ref="B45" location="Start42" display="Tabla 41. Ganado porcino, distribución por entidad federativa durante marzo 2023" xr:uid="{CF6C337D-7465-4D60-83BA-9517A5FBB2BE}"/>
    <hyperlink ref="B46" location="Start43" display="Tabla 42. Ganado ovino, distribución por entidad federativa durante marzo 2023" xr:uid="{C2C57E5E-49C9-4075-AF5C-E6CE6DCD3085}"/>
    <hyperlink ref="B47" location="Start44" display="Tabla 43. Ganado caprino, distribución por entidad federativa durante marzo 2023" xr:uid="{0222F7AF-D0BF-4159-A8B0-E3B82D2C16A1}"/>
    <hyperlink ref="B48" location="Start45" display="Tabla 44. Distribución del total de empleos de municipios, abril 2023" xr:uid="{5D43AFE4-3B55-47B8-A2C4-48D162543CD7}"/>
    <hyperlink ref="B49" location="Start46" display="Figura 1. Ingresos 2021 por entidad federativa, millones de pesos y distribución porcentual" xr:uid="{9B64785F-295B-4976-8421-16F08EF34120}"/>
    <hyperlink ref="B50" location="Start47" display="Figura 2. Ingresos 2021 por habitante por entidad federativa, pesos" xr:uid="{B71D9322-5DBF-451B-A679-F5E5221BF5FB}"/>
    <hyperlink ref="B51" location="Start48" display="Figura 3. Ingresos por impuestos 2021 por entidad federativa, millones de pesos y distribución porcentual" xr:uid="{EBA9CE04-40AA-4759-A5FC-B68BBDD20544}"/>
    <hyperlink ref="B52" location="Start49" display="Figura 4. Impuestos 2021 por habitante por entidad federativa, pesos" xr:uid="{412C2570-037D-4863-975E-5C815AB6B31D}"/>
    <hyperlink ref="B53" location="Start50" display="Figura 5. Ingresos por participaciones federales 2021 por entidad federativa, millones de pesos y distribución porcentual" xr:uid="{29259BD2-BD90-4CCE-952A-D9773C2337E4}"/>
    <hyperlink ref="B54" location="Start51" display="Figura 6. Ingresos por aportaciones federales 2021 por entidad federativa, millones de pesos y distribución porcentual" xr:uid="{5AD4BEF8-96C8-42D5-BBA6-EA0945223524}"/>
    <hyperlink ref="B55" location="Start52" display="Figura 7. Ingresos 2021 de los 20 municipios con mayores ingresos, millones de pesos" xr:uid="{44871174-544E-4E9D-92E1-5AC3A188C3B0}"/>
    <hyperlink ref="B56" location="Start53" display="Figura 8. Ingresos 2021 de los 20 municipios con menores ingresos, millones de pesos" xr:uid="{ABB7C025-AF7D-4C4B-A811-6B1623A17A85}"/>
    <hyperlink ref="B57" location="Start54" display="Figura 9. Impuestos como porcentaje de los ingresos totales de los 20 municipios con mayor porcentaje" xr:uid="{D6D0DEC3-BF29-4A01-ADD1-0EE5B8CCD374}"/>
    <hyperlink ref="B58" location="Start55" display="Figura 10. Impuestos como porcentaje de los ingresos totales de los 20 municipios con menor porcentaje" xr:uid="{F93A80B8-15EF-4D28-BB48-7FC97FF2A3CB}"/>
    <hyperlink ref="B59" location="Start56" display="Figura 11. Ingresos por remesas, millones de dólares, T1 2009 – T1 2023" xr:uid="{39E85504-4C13-49FA-A89C-96770CC5916E}"/>
    <hyperlink ref="B60" location="Start57" display="Figura 12. Ingresos por remesas por entidad federativa y su participación en el total nacional, primer trimestre de 2023, millones de dólares y participación porcentual" xr:uid="{1FBDF5CA-9AB4-4BF8-9E64-EEE816E65B8E}"/>
    <hyperlink ref="B61" location="Start58" display="Figura 13. Variación porcentual anual de los ingresos por remesas por entidad federativa, T1 2023" xr:uid="{344DFA67-0DB7-4519-B776-09D666CCAA89}"/>
    <hyperlink ref="B62" location="Start59" display="Figura 14. Porcentaje de participación de los ingresos por remesas por municipio con respecto al total estatal, primer trimestre de 2023" xr:uid="{2C098B39-1EB9-4102-895D-07B963A8926E}"/>
    <hyperlink ref="B63" location="Start60" display="Figura 15. Variación porcentual anual de los ingresos por remesas por municipio, primer trimestre 2023" xr:uid="{E3A6443A-B017-47D2-9366-C91CADDB30CD}"/>
    <hyperlink ref="B64" location="Start61" display="Figura 16. Remesas per cápita por municipio de Jalisco, primer trimestre 2023" xr:uid="{B5E0AFAF-25D6-4C52-BFEC-422D687F57FF}"/>
    <hyperlink ref="B65" location="Start62" display="Figura 17. Variación porcentual anual de los precios de las viviendas en las principales zonas metropolitanas, primer trimestre de 2013 al primer trimestre de 2023" xr:uid="{940740BF-A5BA-4139-877A-46547219482A}"/>
    <hyperlink ref="B66" location="Start63" display="Figura 18. Comparativo estatal de la variación anual del Índice de Precios de la Vivienda de la Sociedad Hipotecaria Federal, primer trimestre de 2023" xr:uid="{AB689E65-24DA-4565-8AD0-F54369BD60F1}"/>
    <hyperlink ref="B67" location="Start64" display="Figura 19. Comparativo municipal de la variación anual del Índice de Precios de la Vivienda de la Sociedad Hipotecaria Federal, primer trimestre de 2023" xr:uid="{4EAEF128-C1FF-4EFB-8A79-94E94FB5C002}"/>
    <hyperlink ref="B68" location="Start65" display="Figura 20. Variación anual del Índice de Precios de la Vivienda por municipio, primer trimestre de 2023" xr:uid="{29F5E25A-81C5-40BD-AF98-F6A8BF0EAD1B}"/>
    <hyperlink ref="B69" location="Start66" display="Figura 21. Tasa de desocupación trimestral de Jalisco y Nacional, 2005 T1 – 2023 T1" xr:uid="{C8919579-9A69-45D4-A56A-66375FCD9D13}"/>
    <hyperlink ref="B70" location="Start67" display="Figura 22. Tasa de desocupación por entidad federativa, 2023 T1" xr:uid="{3521F4A2-8DED-4901-8F6D-957E27B42968}"/>
    <hyperlink ref="B71" location="Start68" display="Figura 23. Tasa de informalidad laboral por entidad federativa, 2023 T1" xr:uid="{D08163FA-538A-44D7-B53D-7AA44D9D98C0}"/>
    <hyperlink ref="B72" location="Start69" display="Figura 24. Desocupación, subocupación e informalidad en Jalisco, 2005 T1 – 2023 T1" xr:uid="{80A1F364-8915-48D9-B597-9ADEA40F29CA}"/>
    <hyperlink ref="B73" location="Start70" display="Figura 25. PEA ocupada por posición en la ocupación, 2022 T1 vs 2023 T1" xr:uid="{53ED6242-5459-4FCF-AFEF-FB1E46205EA7}"/>
    <hyperlink ref="B74" location="Start71" display="Figura 26. PEA ocupada por nivel de ingreso, 2022 T1 vs 2023 T1" xr:uid="{56A732EE-778D-4F3F-B54C-D9EF419BD906}"/>
    <hyperlink ref="B75" location="Start72" display="Figura 27. Tendencia de la participación y desocupación de hombres en Jalisco, 2005 T1 – 2023 T1" xr:uid="{7C822005-4223-4179-91D4-3C2BF7B2849A}"/>
    <hyperlink ref="B76" location="Start73" display="Figura 28. Tendencia de la participación y desocupación de mujeres en Jalisco, 2005 T1 – 2023 T1" xr:uid="{0C1C4E81-44C3-4415-9ABD-C2F75549D012}"/>
    <hyperlink ref="B77" location="Start74" display="Figura 29. Porcentaje de la población con ingreso laboral inferior al costo de la canasta alimentaria, primer trimestre de 2005 al primer trimestre de 2023" xr:uid="{7FA0385F-8161-4D11-B12E-19F1AF95CEFF}"/>
    <hyperlink ref="B78" location="Start75" display="Figura 30. Porcentaje de la población con ingreso laboral inferior al costo de la canasta alimentaria por entidad federativa, primer trimestre de 2023" xr:uid="{5AD2B3CD-EB44-447F-B9D9-02A2EED38654}"/>
    <hyperlink ref="B79" location="Start76" display="Figura 31. Variación trimestral del porcentaje de la población en pobreza laboral por entidad federativa, primer trimestre de 2023, puntos porcentuales" xr:uid="{D36B9EEC-64B9-435D-9CFD-27678D3C2FC0}"/>
    <hyperlink ref="B80" location="Start77" display="Figura 32. Ingreso laboral promedio mensual de la población ocupada en Jalisco por sexo, pesos constantes, primer trimestre de 2005 al primer trimestre de 2023" xr:uid="{3E6FA7D2-78E7-428D-988C-30B5150BD0E3}"/>
    <hyperlink ref="B81" location="Start78" display="Figura 33. Porcentaje de la población con ingreso laboral inferior al costo de la canasta alimentaria por área metropolitana, primer trimestre de 2023" xr:uid="{D4421649-A7A8-4AAE-9B13-F5B331B55297}"/>
    <hyperlink ref="B82" location="Start79" display="Figura 34. Mapa de los precios promedio de venta de vivienda por colonia, enero 2023" xr:uid="{A1E08F69-0C29-4A09-A0F8-BBAC979BF9E0}"/>
    <hyperlink ref="B83" location="Start80" display="Figura 35. Mapa de precios promedio de renta de vivienda por colonia, enero 2023" xr:uid="{59F14195-6BD6-4BFE-B1EA-F3296203F066}"/>
    <hyperlink ref="B84" location="Start81" display="Figura 36. Indicador de Confianza del Consumidor Jalisciense, febrero – 2020 a abril – 2023" xr:uid="{D2E9EF55-2F76-42D1-BD5E-2D11AC4E73A3}"/>
    <hyperlink ref="B85" location="Start82" display="Figura 37. Porcentaje de cuentas Infonavit en cartera vencida en Jalisco y a nivel nacional, enero 2018 – marzo 2023" xr:uid="{31EE1122-C08C-4A20-AFC4-B430880E4627}"/>
    <hyperlink ref="B86" location="Start83" display="Figura 38. Porcentaje de cuentas en cartera vencida de Infonavit por entidad federativa, marzo 2023" xr:uid="{F121DF4F-477C-4EBD-BF52-676E9D1E45FC}"/>
    <hyperlink ref="B87" location="Start84" display="Figura 39. Porcentaje de saldos en cartera vencida y prórroga, Jalisco y Nacional, enero 2018 – marzo 2023" xr:uid="{06F6DF07-EB81-496D-876F-214ADA06AB34}"/>
    <hyperlink ref="B88" location="Start85" display="Figura 40. Porcentaje del saldo en cartera vencida de Infonavit por entidad federativa, marzo 2023" xr:uid="{8D1468DE-0EAC-45F3-A852-58280CCEF416}"/>
    <hyperlink ref="B89" location="Start86" display="Figura 41. Inflación mensual a tasa anual, enero 2013 - abril 2023" xr:uid="{852D8EAE-E26A-41D5-AB4E-5C54445AC382}"/>
    <hyperlink ref="B90" location="Start87" display="Figura 42. Inflación anual por ciudades, abril 2023" xr:uid="{FE655290-4DC6-4DE0-BB3F-C52AC67D378F}"/>
    <hyperlink ref="B91" location="Start88" display="Figura 43. Inflación mensual a tasa anual por entidad federativa, abril 2023" xr:uid="{F4BEAE6B-FFFB-4127-9F97-359E12370428}"/>
    <hyperlink ref="B92" location="Start89" display="Figura 44. Variación anual del índice de precios por objeto de gasto en Jalisco, diciembre 2022 - abril 2023" xr:uid="{F7C73BCD-345A-4406-B17A-6408A1238920}"/>
    <hyperlink ref="B93" location="Start90" display="Figura 45. Inflación anual del rubro de alimentos, bebidas y tabaco por entidad federativa, abril 2023" xr:uid="{BACC6C62-1513-436A-84FD-7011FCBE8DA7}"/>
    <hyperlink ref="B94" location="Start91" display="Figura 46. Inflación anual del rubro de ropa, calzado y accesorios por entidad federativa, abril 2023" xr:uid="{FEC31C69-7A4E-4701-9311-60D1240311E5}"/>
    <hyperlink ref="B95" location="Start92" display="Figura 47. Inflación anual del rubro de gasto en vivienda por entidad federativa, abril 2023" xr:uid="{FDD76AD7-6DA2-4113-83A8-41F0907818FA}"/>
    <hyperlink ref="B96" location="Start93" display="Figura 48. Inflación anual del rubro de muebles, aparatos y accesorios domésticos por entidad federativa, abril 2023" xr:uid="{C884065E-ABA7-4E15-9E26-5FEBBF92BC6F}"/>
    <hyperlink ref="B97" location="Start94" display="Figura 49. Inflación anual del rubro de gasto en salud y cuidado personal por entidad federativa, abril 2023" xr:uid="{269F0B2D-8978-44C2-BED1-7E7FA3E98AD9}"/>
    <hyperlink ref="B98" location="Start95" display="Figura 50. Inflación anual del rubro de gasto en transporte por entidad federativa, abril 2023" xr:uid="{FD914903-2881-4AF4-A4AE-462A3E49660B}"/>
    <hyperlink ref="B99" location="Start96" display="Figura 51. Inflación anual del rubro de educación y esparcimiento por entidad federativa, abril 2023" xr:uid="{5FC29E68-E801-47F7-974E-29712720181E}"/>
    <hyperlink ref="B100" location="Start97" display="Figura 52. Inflación anual del rubro de otros servicios por entidad federativa, abril 2023" xr:uid="{AAEA1473-C581-4DD6-8BE0-00A44BCB9E54}"/>
    <hyperlink ref="B101" location="Start98" display="Figura 53. Inflación general y PACIC primera quincena de abril de 2022 - segunda quincena de abril 2023" xr:uid="{5CC98FEA-D917-4278-9347-4AA7BA4A494E}"/>
    <hyperlink ref="B102" location="Start99" display="Figura 54. Precio promedio mensual de la gasolina regular, premium y diésel en Jalisco, marzo- abril 2023, pesos constantes" xr:uid="{9748CA50-3098-49CD-9E42-09991D30F08B}"/>
    <hyperlink ref="B103" location="Start100" display="Figura 55. Precio promedio mensual de la gasolina regular en Jalisco y México, enero 2017 - abril 2023, a pesos constantes" xr:uid="{F5B407A2-F5AA-4E26-B4FD-9656F4DA003F}"/>
    <hyperlink ref="B104" location="Start101" display="Figura 57. Precio promedio mensual de la gasolina premium Jalisco y México, enero 2017 a abril 2023, a pesos constantes" xr:uid="{122FFEFE-CCD1-4974-875A-4D3D4106BAB3}"/>
    <hyperlink ref="B105" location="Start102" display="Figura 59. Precio promedio mensual de diésel en Jalisco y México, enero 2017 - abril 2023, a pesos constantes" xr:uid="{436308EF-5986-4483-A4B4-F65C596FB4A9}"/>
    <hyperlink ref="B106" location="Start103" display="Figura 61. Precio promedio gasolina regular, premium, diésel, abril 2023" xr:uid="{7C348EDC-0ADF-4123-BB1F-FC06D0267406}"/>
    <hyperlink ref="B107" location="Start104" display="Figura 62. Tasa de desocupación en Jalisco en marzo, 2006-2023" xr:uid="{D568B2A9-8D0C-4E9E-87C2-FFDD2AAA4D40}"/>
    <hyperlink ref="B108" location="Start105" display="Figura 63. Tasa de desocupación mensual por entidad federativa, marzo 2023" xr:uid="{8FDA1084-D88C-474A-92F3-901076FFA992}"/>
    <hyperlink ref="B109" location="Start106" display="Figura 64. Variación mensual en puntos porcentuales de la tasa de desocupación por entidad federativa, marzo de 2023" xr:uid="{76EF3EB3-C19C-4D72-ABED-31C02E3120CD}"/>
    <hyperlink ref="B110" location="Start107" display="Figura 65. Empleos formales totales en Jalisco, enero 2013 - abril 2023" xr:uid="{F2394FDB-E8FB-4951-BBCC-75EC55EE18F9}"/>
    <hyperlink ref="B111" location="Start108" display="Figura 66. Empleos formales generados en abril en Jalisco, 2000-2023" xr:uid="{D4A27964-2D1E-4CBA-A94B-489645BA8D1D}"/>
    <hyperlink ref="B112" location="Start109" display="Figura 67. Empleos formales generados en abril 2023 por entidad federativa" xr:uid="{1EC53A63-C101-40DB-9459-2DE9B23B18BD}"/>
    <hyperlink ref="B113" location="Start110" display="Figura 68. Variación porcentual mensual de empleos generados por entidad federativa, abril 2023" xr:uid="{8B702170-31C9-451E-A322-F66528146C04}"/>
    <hyperlink ref="B114" location="Start111" display="Figura 69. Empleos formales acumulados, diciembre 2018 a abril de 2023" xr:uid="{7AE76648-4DB5-4E8B-BC26-4A8AFE6CA2F8}"/>
    <hyperlink ref="B115" location="Start112" display="Figura 70. Variación absoluta anual de empleo formal, abril 2023" xr:uid="{4150F11D-9668-45E5-B595-8EF3961A9BA4}"/>
    <hyperlink ref="B116" location="Start113" display="Figura 71. Variación porcentual anual de empleo formal, abril 2023" xr:uid="{C0822726-BA23-4954-89CA-1B282A1BAD28}"/>
    <hyperlink ref="B117" location="Start114" display="Figura 72. Empleos nuevos formales en Jalisco, primer cuatrimestre 2000 - 2023" xr:uid="{791EB377-2404-44B0-8DDE-2974D2E5A676}"/>
    <hyperlink ref="B118" location="Start115" display="Figura 73. Empleos generados por entidad federativa, primer cuatrimestre 2023" xr:uid="{93E56B22-BB0A-4E4F-BBF3-38AD161785F5}"/>
    <hyperlink ref="B119" location="Start116" display="Figura 74. Variación porcentual por entidad federativa, acumulado 2023" xr:uid="{016BF0F9-6887-4B12-A7B5-826E43537732}"/>
    <hyperlink ref="B120" location="Start117" display="Figura 75. Empleos formales temporales y permanentes por entidad federativa, abril 2023" xr:uid="{59CDF9B4-CD55-4F58-A4AA-2EA685A5B75F}"/>
    <hyperlink ref="B121" location="Start118" display="Figura 76. Los 20 municipios de Jalisco con mayor generación de empleo formal en abril de 2023" xr:uid="{8A042DBF-F971-4498-A489-296617669A69}"/>
    <hyperlink ref="B122" location="Start119" display="Figura 80. Empleo formal total en el IMSS del sector turístico de Jalisco, enero 2015 – abril 2023" xr:uid="{8EC86177-3836-4E15-9F7B-4A6BB0B7BD95}"/>
    <hyperlink ref="B123" location="Start120" display="Figura 81. Variación absoluta y porcentual mensual del empleo en el sector turístico de Jalisco, enero 2016 – abril 2023" xr:uid="{4351131E-375C-46F7-A9CE-EA5EFC98DC4C}"/>
    <hyperlink ref="B124" location="Start121" display="Figura 82. Variación absoluta y porcentual anual del empleo en el sector turístico de Jalisco, enero 2016 – abril 2023" xr:uid="{18934D81-84A8-4E72-8545-B6245E3BE2A9}"/>
    <hyperlink ref="B125" location="Start122" display="Figura 83. Trabajadores asegurados en Jalisco por sector, 2015-abril 2023" xr:uid="{85049125-F99E-4F7D-9F53-A585762747EE}"/>
    <hyperlink ref="B126" location="Start123" display="Figura 84. Porcentaje de participación de trabajadores asegurados por división de actividad económica en Jalisco, abril 2023" xr:uid="{0DD9CCA1-31E6-4935-A6E2-DE84942F4A6C}"/>
    <hyperlink ref="B127" location="Start124" display="Figura 85. Serie histórica de trabajadores asegurados del sector agricultura, ganadería, silvicultura, pesca y caza de Jalisco, 2013-abril 2023" xr:uid="{44AB0ACB-66F6-45EC-9191-0C5D3771E0CD}"/>
    <hyperlink ref="B128" location="Start125" display="Figura 86. Distribución porcentual de los trabajadores asegurados del sector agropecuario de Jalisco por subsector, abril 2023" xr:uid="{8A221931-1490-4577-B961-95D725BCD694}"/>
    <hyperlink ref="B129" location="Start126" display="Figura 87. Serie histórica del empleo formal en el sector industria de la transformación de Jalisco, cierre 2013-abril 2023" xr:uid="{015CFE23-594F-455E-B391-E761D617AF7B}"/>
    <hyperlink ref="B130" location="Start127" display="Figura 88. Distribución porcentual de los trabajadores asegurados del sector industria de la transformación de Jalisco por subsector, abril 2023" xr:uid="{970EE2FC-313E-4DEF-B9BD-2019B6FC3125}"/>
    <hyperlink ref="B131" location="Start128" display="Figura 89. Serie histórica de los trabajadores asegurados en el IMSS del sector comercio de Jalisco, cierre 2013-abril 2023" xr:uid="{7DF1F210-6606-447E-9885-0FDA609B081D}"/>
    <hyperlink ref="B132" location="Start129" display="Figura 90. Distribución porcentual de los trabajadores asegurados del sector comercio de Jalisco por subsector, abril 2023" xr:uid="{6B549380-81B3-4334-BDAF-64EDE84477F4}"/>
    <hyperlink ref="B133" location="Start130" display="Figura 91. Serie histórica de los trabajadores asegurados al IMSS del sector servicios de Jalisco, cierre 2013-abril 2023" xr:uid="{B3AFC81C-9802-4FE8-90BA-ABF63B3608F3}"/>
    <hyperlink ref="B134" location="Start131" display="Figura 92. Porcentaje de participación de los trabajadores asegurados del sector servicios, abril 2023" xr:uid="{562796A8-A637-41EF-A232-E7138D3B303D}"/>
    <hyperlink ref="B135" location="Start132" display="Figura 93. Distribución porcentual de trabajadores asegurados en el IMSS por sector de actividad económica, abril 2023 (hombres)" xr:uid="{03F29AF6-377F-4C58-864B-AC0F1544525C}"/>
    <hyperlink ref="B136" location="Start133" display="Figura 94. Distribución porcentual de trabajadores asegurados en el IMSS por sector de actividad económica, abril 2023 (mujeres)" xr:uid="{2DB9CA94-D384-45E7-A732-519FDFB0E612}"/>
    <hyperlink ref="B137" location="Start134" display="Figura 95. Distribución porcentual de trabajadores asegurados en el IMSS grupo de edad, abril 2023" xr:uid="{06B6BC94-4284-400F-A055-00623A62DCEE}"/>
    <hyperlink ref="B138" location="Start135" display="Figura 96. Salario diario base de cotización, Jalisco y nacional, abril 2001-2023, pesos constantes" xr:uid="{896A1787-DF51-44FA-B7BD-64E83CABE620}"/>
    <hyperlink ref="B139" location="Start136" display="Figura 98. Salario diario base de cotización por entidad federativa, abril 2023, pesos diarios" xr:uid="{0E2BDC2C-9897-4C2A-99C8-8FD4235872BA}"/>
    <hyperlink ref="B140" location="Start137" display="Figura 100. Salario diario base de cotización, Jalisco y nacional por sexo, abril 2000-2023, a pesos constantes" xr:uid="{472AF0AA-0417-445D-9214-AAD0C9431956}"/>
    <hyperlink ref="B141" location="Start138" display="Figura 102. Patrones registrados en el IMSS en Jalisco, enero 2013-abril 2023" xr:uid="{784769B1-E083-42E8-A239-000193F855E5}"/>
    <hyperlink ref="B142" location="Start139" display="Figura 103. Patrones registrados en el IMSS en Jalisco, 2013-abril 2023" xr:uid="{11572942-3776-4A96-AEB5-55AFB3941E91}"/>
    <hyperlink ref="B143" location="Start140" display="Figura 104. Patrones de Jalisco registrados en el IMSS, por división económica, abril 2023" xr:uid="{689221D1-D494-4D5C-A129-6958A09C0D0D}"/>
    <hyperlink ref="B144" location="Start141" display="Figura 105. Patrones nuevos registrados ante el IMSS, por delegación estatal, abril de 2023" xr:uid="{70AD331A-1C44-48D0-80A7-E09505984E26}"/>
    <hyperlink ref="B145" location="Start142" display="Figura 106. Variación mensual de patrones nuevos registrados ante el IMSS, por delegación estatal, abril de 2023" xr:uid="{E128A152-24EA-464A-9F42-9B33C8B2230A}"/>
    <hyperlink ref="B146" location="Start143" display="Figura 107. Variación anual absoluta de patrones nuevos registrados ante el IMSS, por delegación estatal, abril 2023" xr:uid="{7775988B-2B1D-4946-AF56-89E50956E7A6}"/>
    <hyperlink ref="B147" location="Start144" display="Figura 108. Variación porcentual anual de patrones nuevos registrados ante el IMSS, por delegación estatal, abril 2023" xr:uid="{5A0E929C-1036-4C43-A543-ACEAEFB4E372}"/>
    <hyperlink ref="B148" location="Start145" display="Figura 109. Patrones nuevos registrados ante el IMSS, por delegación estatal, primer cuatrimestre 2023" xr:uid="{14D300F4-A61D-4822-84A9-04A5A6DAC116}"/>
    <hyperlink ref="B149" location="Start146" display="Figura 110. Variación porcentual acumulada de patrones nuevos registrados ante el IMSS, por delegación estatal, primer cuatrimestre 2023" xr:uid="{4D40444B-B97B-4461-B92B-39075F189672}"/>
    <hyperlink ref="B150" location="Start147" display="Figura 111. Indicador Mensual de la Actividad Industrial de Jalisco. Variación porcentual anual y variación promedio anual con cifras originales, enero 2013-enero 2023" xr:uid="{CE3AD8FE-0B2C-430F-9CA3-7CCDF71C0527}"/>
    <hyperlink ref="B151" location="Start148" display="Figura 112. Variación porcentual anual del IMAIEF por entidad federativa con cifras originales, enero 2023" xr:uid="{0AEE3E96-EB2A-4625-8539-741178C6A55B}"/>
    <hyperlink ref="B152" location="Start149" display="Figura 113. Indicador Mensual de la Actividad Industrial de Jalisco. Serie desestacionalizadas y de tendencia-ciclo, enero 2023" xr:uid="{90F91C19-A25C-4281-AAD8-870F83185C7F}"/>
    <hyperlink ref="B153" location="Start150" display="Figura 114. Variación porcentual anual del IMAIEF por entidad federativa con cifras desestacionalizadas, enero 2023" xr:uid="{E9BA8B52-9BD5-4ED5-8D09-A270E1EE8E25}"/>
    <hyperlink ref="B154" location="Start151" display="Figura 115. Variación porcentual mensual del IMAIEF por entidad federativa con cifras desestacionalizadas, enero 2023" xr:uid="{B81D8F4C-66EC-4219-8863-FC9F9B075CE3}"/>
    <hyperlink ref="B155" location="Start152" display="Figura 116. Variación porcentual anual del IMAIEF de actividades secundarias, industria de la construcción, industrias manufactureras, minería y servicios públicos de Jalisco, enero 2023" xr:uid="{5D735A59-6741-42BA-B259-60AF30A5DD7E}"/>
    <hyperlink ref="B156" location="Start153" display="Figura 117. Variación porcentual anual del IMAIEF de construcción de Jalisco y su promedio de últimos doce meses, enero 2013-enero 2023" xr:uid="{F6D0F46B-0F54-4B3E-999A-EAD0F113FE67}"/>
    <hyperlink ref="B157" location="Start154" display="Figura 118. Variación porcentual anual del IMAIEF de construcción por entidad federativa, enero 2023" xr:uid="{3D07FE94-722C-4E88-886E-275A5872A717}"/>
    <hyperlink ref="B158" location="Start155" display="Figura 119. Variación porcentual anual del IMAIEF de industrias manufactureras de Jalisco y su promedio de últimos doce meses, enero 2013-enero 2023" xr:uid="{335DA469-A484-4C7E-9C3F-08FB78AED350}"/>
    <hyperlink ref="B159" location="Start156" display="Figura 120. Variación porcentual anual del IMAIEF de industrias manufactureras por entidad federativa, enero 2023" xr:uid="{DDC13EDB-86DE-4363-98AA-14E050019265}"/>
    <hyperlink ref="B160" location="Start157" display="Figura 121. Valor de la producción de la industria de la construcción en Jalisco, cifras mensuales en millones de pesos constantes, marzo 2006-marzo 2023" xr:uid="{FC5E20A9-D6A4-4E39-B60A-5C386F63A284}"/>
    <hyperlink ref="B161" location="Start158" display="Figura 122. Valor de la producción de la industria de la construcción en Jalisco, cifras mensuales en millones de pesos constantes, enero 2013-marzo 2023" xr:uid="{DD94F5D6-9752-4985-BD4C-39DFD5D42B49}"/>
    <hyperlink ref="B162" location="Start159" display="Figura 123. Variación porcentual anual de la producción de los últimos doce meses de la industria de la construcción en Jalisco, enero 2013-marzo 2023" xr:uid="{FF850E0B-1C20-4DFE-9470-73A0DA4B99C2}"/>
    <hyperlink ref="B163" location="Start160" display="Figura 124. Distribución porcentual de la producción de la industria de la construcción por entidad federativa, marzo 2023" xr:uid="{A8CC456A-04D5-4DEE-A7A2-C6F05C4C9151}"/>
    <hyperlink ref="B164" location="Start161" display="Figura 125. Variación porcentual anual de la producción de la industria de la construcción por entidad federativa, marzo 2023" xr:uid="{F17660A2-432D-42BF-9245-9F32AB21FD13}"/>
    <hyperlink ref="B165" location="Start162" display="Figura 126. Variación porcentual mensual de la producción de la industria de la construcción por entidad federativa, marzo 2023" xr:uid="{E7D2BA1D-9B1F-4500-854E-5944B3156193}"/>
    <hyperlink ref="B166" location="Start163" display="Figura 127. Variación porcentual anual del personal ocupado de la industria manufacturera por entidad federativa, marzo 2023" xr:uid="{AC9BBDE5-A204-4851-A81D-C723706488C0}"/>
    <hyperlink ref="B167" location="Start164" display="Figura 128. Variación porcentual anual de las horas trabajadas por el personal ocupado total en la industria manufacturera por entidad federativa, marzo 2023" xr:uid="{CD641294-F87F-49D7-93CD-8638D3FFA7D1}"/>
    <hyperlink ref="B168" location="Start165" display="Figura 129. Ingresos provenientes del mercado extranjero que obtuvieron los establecimientos manufactureros del programa IMMEX en Jalisco. Cifras mensuales en millones de pesos, enero 2013-marzo 2023" xr:uid="{9999191C-ED67-435A-AC87-F1962C09C701}"/>
    <hyperlink ref="B169" location="Start166" display="Figura 130. Ingresos provenientes del mercado extranjero que obtuvieron los establecimientos no manufactureros en el programa IMMEX en Jalisco. Cifras mensuales en millones de pesos, enero 2013-marzo 2023" xr:uid="{02C5F0A0-D5BD-4B2F-8805-59E567B3E038}"/>
    <hyperlink ref="B170" location="Start167" display="Figura 131. Ingresos provenientes del mercado extranjero que obtuvieron los establecimientos manufactureros y no manufactureros en el programa IMMEX en Jalisco. Cifras acumuladas anuales en millones de pesos y su variación anual, enero 2013-marzo 2023" xr:uid="{6F20BF9E-AFD7-4A7D-92C1-47C46B177D52}"/>
    <hyperlink ref="B171" location="Start168" display="Figura 132. Número de establecimientos manufactureros y no manufactureros en el programa IMMEX en Jalisco, enero 2013-marzo 2023" xr:uid="{23988AE1-F57D-4091-9E04-2E54B6D7593A}"/>
    <hyperlink ref="B172" location="Start169" display="Figura 133. Distribución porcentual de los establecimientos manufactureros y no manufactureros con programa IMMEX por entidad federativa, marzo 2023" xr:uid="{8E9C3C77-B04F-4D95-B3C2-EC221BA332F0}"/>
    <hyperlink ref="B173" location="Start170" display="Figura 134. Personal ocupado en establecimientos manufactureros y no manufactureros en el programa IMMEX en Jalisco, enero 2013-marzo 2023" xr:uid="{87051B89-E434-41AA-BE00-221556D18E64}"/>
    <hyperlink ref="B174" location="Start171" display="Figura 135. Variación porcentual anual de personal ocupado en establecimientos manufactureros y no manufactureros en el programa IMMEX en Jalisco, enero 2013-marzo 2023" xr:uid="{E2A8CC2D-A3D1-4075-91B9-DDD4BC3F8436}"/>
    <hyperlink ref="B175" location="Start172" display="Figura 136. Distribución porcentual del personal ocupado de los establecimientos manufactureros y no manufactureros con programa IMMEX por entidad federativa, marzo 2023" xr:uid="{5FA5A5A5-857B-43EF-97BC-205745006A4E}"/>
    <hyperlink ref="B176" location="Start173" display="Figura 137. Índice de los ingresos totales y variación mensual del comercio al por mayor, enero 2017 – marzo 2023" xr:uid="{884F8676-AAB5-47CB-8DCA-E6E4DC47E5C4}"/>
    <hyperlink ref="B177" location="Start174" display="Figura 138. Variación porcentual anual de los ingresos por suministro de bienes y servicios de empresas de comercio al por mayor por entidad federativa, marzo de 2023" xr:uid="{FD9CD38F-80DE-4CAD-919D-01487FFBFFE6}"/>
    <hyperlink ref="B178" location="Start175" display="Figura 139. Variación porcentual anual del personal ocupado de las empresas de comercio al por mayor, marzo de 2023" xr:uid="{755F43EE-D6A7-4790-A624-9CC4F1E973E0}"/>
    <hyperlink ref="B179" location="Start176" display="Figura 140. Índice de los ingresos totales y variación mensual del comercio al por menor, enero 2017 – marzo 2023" xr:uid="{1662491F-A07A-4395-B3A6-A179AD46A46D}"/>
    <hyperlink ref="B180" location="Start177" display="Figura 141. Variación porcentual anual de los ingresos por suministro de bienes y servicios de empresas de comercio al por menor por entidad federativa, marzo de 2023" xr:uid="{C53F7ADB-A282-4EFB-9298-A5F23CCE9913}"/>
    <hyperlink ref="B181" location="Start178" display="Figura 142. Índice de los ingresos totales y variación anual en términos reales, sector 51, enero 2019 – marzo 2023" xr:uid="{6D4AEC37-FD40-4BB7-85A6-1C63FFD62207}"/>
    <hyperlink ref="B182" location="Start179" display="Figura 143. Variación porcentual anual en términos reales de los ingresos por suministro de bienes y servicios, sector 51 por entidad federativa, marzo de 2023" xr:uid="{EBC51287-58D7-4E10-9AE4-22A4A3400F05}"/>
    <hyperlink ref="B183" location="Start180" display="Figura 144. Índice de personal ocupado y variación anual, sector 51, enero 2019 – marzo 2023" xr:uid="{20E12A32-7F53-4EE8-B814-AA484147CD5A}"/>
    <hyperlink ref="B184" location="Start181" display="Figura 145. Variación porcentual anual del personal ocupado, sector 51 por entidad federativa, marzo de 2023" xr:uid="{F0211D47-9087-4AD0-AB5B-FF545CD4ED9F}"/>
    <hyperlink ref="B185" location="Start182" display="Figura 146. Índice de los ingresos totales y variación anual en términos reales, sector 56, enero 2019 – marzo 2023" xr:uid="{C981A4EC-D871-492E-9640-23FC3FE1D2C0}"/>
    <hyperlink ref="B186" location="Start183" display="Figura 147. Variación porcentual anual en términos reales de los ingresos por suministro de bienes y servicios, sector 56 por entidad federativa, marzo de 2023" xr:uid="{C7B9392B-1765-4489-9699-AC14E2C6D3CC}"/>
    <hyperlink ref="B187" location="Start184" display="Figura 148. Índice de personal ocupado y variación anual, sector 56, enero 2019 – marzo 2023" xr:uid="{F31253AF-D3A7-472E-ADA4-2F4E02A8BA16}"/>
    <hyperlink ref="B188" location="Start185" display="Figura 149. Variación porcentual anual del personal ocupado, sector 56 por entidad federativa, marzo de 2023" xr:uid="{B428C2BE-E0AD-4CBD-8097-AD3BB23088B1}"/>
    <hyperlink ref="B189" location="Start186" display="Figura 150. Índice de los ingresos totales y variación anual en términos reales, sector 72, enero 2019 – marzo 2023" xr:uid="{7C467C8C-6BA6-4C01-B409-18798C1DCAB6}"/>
    <hyperlink ref="B190" location="Start187" display="Figura 151. Variación porcentual anual en términos reales de los ingresos por suministro de bienes y servicios, sector 72 por entidad federativa, marzo de 2023" xr:uid="{1EE1097C-1D2F-4105-99BD-7C77988A5A26}"/>
    <hyperlink ref="B191" location="Start188" display="Figura 152. Índice de personal ocupado y variación anual, sector 72, enero 2019 – marzo 2023" xr:uid="{34470F74-EA31-4D77-8A02-1F9893325199}"/>
    <hyperlink ref="B192" location="Start189" display="Figura 153. Variación porcentual anual del personal ocupado, sector 72 por entidad federativa, marzo de 2023" xr:uid="{121E9423-A1D5-421B-B00C-9F5E39AC65C0}"/>
    <hyperlink ref="B193" location="Start190" display="Figura 154. Unidades vendidas eléctricas e hibridas (conectables y no conectables) en Jalisco, mensual, enero 2017- febrero 2023" xr:uid="{1ED4725B-D755-4ED9-9AFC-9057F8856510}"/>
    <hyperlink ref="B194" location="Start191" display="Figura 155. Distribución porcentual de unidades vendidas de vehículos híbridos (conectables y no conectables) en Jalisco en febrero 2023" xr:uid="{D84D80A1-554F-475F-9ED3-51D4B1E728F5}"/>
    <hyperlink ref="B195" location="Start192" display="Figura 156. Vehículos híbridos y eléctricos vendidos por entidad federativa, febrero 2023" xr:uid="{B880EF8F-D8DA-45F3-B70A-6813750AFD72}"/>
    <hyperlink ref="B196" location="Start193" display="Figura 157. Vehículos híbridos y eléctricos vendidos por cada millón de habitantes por entidad federativa, febrero 2023" xr:uid="{F0925456-0BD3-438B-8717-96C9D810A868}"/>
    <hyperlink ref="B197" location="Start194" display="Figura 158. Número de cabezas sacrificadas en Jalisco en enero 2008 – marzo 2023" xr:uid="{E745CD00-C372-4B06-9539-73E6E55DB322}"/>
    <hyperlink ref="B198" location="Start195" display="Figura 159. Producción de carne en canal en Jalisco en enero 2008 – marzo 2023, toneladas" xr:uid="{25F18BE9-94D9-464F-BC85-53B650CBF130}"/>
    <hyperlink ref="B199" location="Start196" display="Figura 160. Valor de la producción de carne en canal en Jalisco en enero 2008 – marzo 2023, miles de pesos corrientes" xr:uid="{E6A92BC9-1CDB-4083-B5D9-FB648AF3A327}"/>
    <hyperlink ref="B200" location="Start197" display="Figura 161. Distribución del valor de la producción, producción de carne y número de cabezas sacrificadas por especie, marzo 2023" xr:uid="{0833E0D4-DFFE-44D1-AA28-B9EC6226071A}"/>
    <hyperlink ref="B201" location="Start198" display="Figura 162-173. Empleo por municipio de Jalisco, abril 2023" xr:uid="{1C1061A1-65FA-4F2A-AFE7-CE1AEFE665A5}"/>
  </hyperlink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5C9AF-1028-47EC-8257-5DD4EB80A3AD}">
  <sheetPr codeName="Hoja99"/>
  <dimension ref="A1:I12"/>
  <sheetViews>
    <sheetView workbookViewId="0"/>
  </sheetViews>
  <sheetFormatPr baseColWidth="10" defaultRowHeight="12.75" x14ac:dyDescent="0.2"/>
  <cols>
    <col min="1" max="1" width="23.42578125" style="266" customWidth="1"/>
    <col min="2" max="16384" width="11.42578125" style="266"/>
  </cols>
  <sheetData>
    <row r="1" spans="1:9" x14ac:dyDescent="0.2">
      <c r="A1" s="69" t="s">
        <v>1962</v>
      </c>
      <c r="H1" s="346" t="s">
        <v>2143</v>
      </c>
      <c r="I1" s="346"/>
    </row>
    <row r="6" spans="1:9" ht="25.5" x14ac:dyDescent="0.2">
      <c r="A6" s="506" t="s">
        <v>1841</v>
      </c>
      <c r="B6" s="507" t="s">
        <v>1842</v>
      </c>
      <c r="C6" s="507" t="s">
        <v>1843</v>
      </c>
    </row>
    <row r="7" spans="1:9" x14ac:dyDescent="0.2">
      <c r="A7" s="508" t="s">
        <v>1844</v>
      </c>
      <c r="B7" s="511">
        <v>512</v>
      </c>
      <c r="C7" s="512">
        <f>B7/B$12</f>
        <v>0.44794400699912512</v>
      </c>
    </row>
    <row r="8" spans="1:9" x14ac:dyDescent="0.2">
      <c r="A8" s="508" t="s">
        <v>1845</v>
      </c>
      <c r="B8" s="513">
        <v>336</v>
      </c>
      <c r="C8" s="514">
        <f t="shared" ref="C8:C12" si="0">B8/B$12</f>
        <v>0.29396325459317585</v>
      </c>
    </row>
    <row r="9" spans="1:9" x14ac:dyDescent="0.2">
      <c r="A9" s="508" t="s">
        <v>1846</v>
      </c>
      <c r="B9" s="515">
        <v>170</v>
      </c>
      <c r="C9" s="512">
        <f t="shared" si="0"/>
        <v>0.14873140857392825</v>
      </c>
    </row>
    <row r="10" spans="1:9" x14ac:dyDescent="0.2">
      <c r="A10" s="508" t="s">
        <v>1847</v>
      </c>
      <c r="B10" s="513">
        <v>76</v>
      </c>
      <c r="C10" s="514">
        <f t="shared" si="0"/>
        <v>6.6491688538932628E-2</v>
      </c>
    </row>
    <row r="11" spans="1:9" x14ac:dyDescent="0.2">
      <c r="A11" s="508" t="s">
        <v>1848</v>
      </c>
      <c r="B11" s="515">
        <v>49</v>
      </c>
      <c r="C11" s="512">
        <f>B11/B$12</f>
        <v>4.2869641294838147E-2</v>
      </c>
    </row>
    <row r="12" spans="1:9" x14ac:dyDescent="0.2">
      <c r="A12" s="508" t="s">
        <v>52</v>
      </c>
      <c r="B12" s="516">
        <f>SUM(B7:B11)</f>
        <v>1143</v>
      </c>
      <c r="C12" s="517">
        <f t="shared" si="0"/>
        <v>1</v>
      </c>
    </row>
  </sheetData>
  <mergeCells count="1">
    <mergeCell ref="H1:I1"/>
  </mergeCells>
  <hyperlinks>
    <hyperlink ref="H1:I1" location="Index!A1" display="Regresar al �ndice" xr:uid="{6A0AB433-D787-4C20-9E2D-0FFB9363EA96}"/>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F2BDC-B460-403D-A4E7-774EFD101D7B}">
  <sheetPr codeName="Hoja122"/>
  <dimension ref="A1:I84"/>
  <sheetViews>
    <sheetView workbookViewId="0"/>
  </sheetViews>
  <sheetFormatPr baseColWidth="10" defaultRowHeight="12.75" x14ac:dyDescent="0.2"/>
  <cols>
    <col min="1" max="1" width="27" style="372" customWidth="1"/>
    <col min="2" max="2" width="3.7109375" style="372" customWidth="1"/>
    <col min="3" max="8" width="11.7109375" style="372" customWidth="1"/>
    <col min="9" max="17" width="9.140625" style="372" customWidth="1"/>
    <col min="18" max="16384" width="11.42578125" style="372"/>
  </cols>
  <sheetData>
    <row r="1" spans="1:9" x14ac:dyDescent="0.2">
      <c r="A1" s="69" t="s">
        <v>2044</v>
      </c>
      <c r="B1" s="372" t="s">
        <v>53</v>
      </c>
      <c r="C1" s="372" t="s">
        <v>53</v>
      </c>
      <c r="D1" s="372" t="s">
        <v>53</v>
      </c>
      <c r="E1" s="372" t="s">
        <v>53</v>
      </c>
      <c r="F1" s="372" t="s">
        <v>53</v>
      </c>
      <c r="G1" s="372" t="s">
        <v>53</v>
      </c>
      <c r="H1" s="346" t="s">
        <v>2143</v>
      </c>
      <c r="I1" s="346"/>
    </row>
    <row r="2" spans="1:9" x14ac:dyDescent="0.2">
      <c r="A2" s="372" t="s">
        <v>150</v>
      </c>
      <c r="B2" s="372" t="s">
        <v>53</v>
      </c>
      <c r="C2" s="372" t="s">
        <v>53</v>
      </c>
      <c r="D2" s="372" t="s">
        <v>53</v>
      </c>
      <c r="E2" s="372" t="s">
        <v>53</v>
      </c>
      <c r="F2" s="372" t="s">
        <v>53</v>
      </c>
      <c r="G2" s="372" t="s">
        <v>53</v>
      </c>
      <c r="H2" s="372" t="s">
        <v>53</v>
      </c>
    </row>
    <row r="6" spans="1:9" x14ac:dyDescent="0.2">
      <c r="A6" s="372" t="s">
        <v>438</v>
      </c>
      <c r="B6" s="372" t="s">
        <v>562</v>
      </c>
      <c r="C6" s="372" t="s">
        <v>563</v>
      </c>
      <c r="D6" s="372" t="s">
        <v>564</v>
      </c>
      <c r="E6" s="372" t="s">
        <v>0</v>
      </c>
      <c r="F6" s="372" t="s">
        <v>1</v>
      </c>
      <c r="G6" s="372" t="s">
        <v>729</v>
      </c>
      <c r="H6" s="372" t="s">
        <v>730</v>
      </c>
    </row>
    <row r="7" spans="1:9" x14ac:dyDescent="0.2">
      <c r="A7" s="372" t="s">
        <v>75</v>
      </c>
      <c r="B7" s="372" t="s">
        <v>138</v>
      </c>
      <c r="C7" s="372">
        <v>93.603882444858499</v>
      </c>
      <c r="D7" s="372">
        <v>0.72921233100549598</v>
      </c>
      <c r="E7" s="403">
        <v>16.456392632160899</v>
      </c>
      <c r="F7" s="403">
        <v>16.004980490928599</v>
      </c>
      <c r="G7" s="403">
        <v>22.567353749311302</v>
      </c>
      <c r="H7" s="403">
        <v>21.9483130089966</v>
      </c>
    </row>
    <row r="8" spans="1:9" x14ac:dyDescent="0.2">
      <c r="B8" s="372" t="s">
        <v>139</v>
      </c>
      <c r="C8" s="372">
        <v>94.1447803353567</v>
      </c>
      <c r="D8" s="372">
        <v>0.73342614566001696</v>
      </c>
      <c r="E8" s="403">
        <v>16.4444385250086</v>
      </c>
      <c r="F8" s="403">
        <v>15.8508929874362</v>
      </c>
      <c r="G8" s="403">
        <v>22.421396649570099</v>
      </c>
      <c r="H8" s="403">
        <v>21.612118795099502</v>
      </c>
    </row>
    <row r="9" spans="1:9" x14ac:dyDescent="0.2">
      <c r="B9" s="372" t="s">
        <v>140</v>
      </c>
      <c r="C9" s="372">
        <v>94.722489332291602</v>
      </c>
      <c r="D9" s="372">
        <v>0.73792673381185903</v>
      </c>
      <c r="E9" s="403">
        <v>16.3548961058288</v>
      </c>
      <c r="F9" s="403">
        <v>15.7837102260116</v>
      </c>
      <c r="G9" s="403">
        <v>22.1633061338561</v>
      </c>
      <c r="H9" s="403">
        <v>21.389264682794099</v>
      </c>
    </row>
    <row r="10" spans="1:9" x14ac:dyDescent="0.2">
      <c r="B10" s="372" t="s">
        <v>141</v>
      </c>
      <c r="C10" s="372">
        <v>94.838932628162794</v>
      </c>
      <c r="D10" s="372">
        <v>0.73883387446665205</v>
      </c>
      <c r="E10" s="403">
        <v>16.356097215837099</v>
      </c>
      <c r="F10" s="403">
        <v>15.777774592384599</v>
      </c>
      <c r="G10" s="403">
        <v>22.137719697332901</v>
      </c>
      <c r="H10" s="403">
        <v>21.354969144822</v>
      </c>
    </row>
    <row r="11" spans="1:9" x14ac:dyDescent="0.2">
      <c r="B11" s="372" t="s">
        <v>142</v>
      </c>
      <c r="C11" s="372">
        <v>94.725494320572096</v>
      </c>
      <c r="D11" s="372">
        <v>0.73795014389327196</v>
      </c>
      <c r="E11" s="403">
        <v>16.239453203925699</v>
      </c>
      <c r="F11" s="403">
        <v>15.6770200598946</v>
      </c>
      <c r="G11" s="403">
        <v>22.0061657800481</v>
      </c>
      <c r="H11" s="403">
        <v>21.2440097608572</v>
      </c>
    </row>
    <row r="12" spans="1:9" x14ac:dyDescent="0.2">
      <c r="B12" s="372" t="s">
        <v>143</v>
      </c>
      <c r="C12" s="372">
        <v>94.963639641805401</v>
      </c>
      <c r="D12" s="372">
        <v>0.73980539284533198</v>
      </c>
      <c r="E12" s="403">
        <v>16.1180677380863</v>
      </c>
      <c r="F12" s="403">
        <v>15.573428010733799</v>
      </c>
      <c r="G12" s="403">
        <v>21.786902196123901</v>
      </c>
      <c r="H12" s="403">
        <v>21.050708958524201</v>
      </c>
    </row>
    <row r="13" spans="1:9" x14ac:dyDescent="0.2">
      <c r="B13" s="372" t="s">
        <v>144</v>
      </c>
      <c r="C13" s="372">
        <v>95.322735741330604</v>
      </c>
      <c r="D13" s="372">
        <v>0.74260289757430598</v>
      </c>
      <c r="E13" s="403">
        <v>16.0274208341791</v>
      </c>
      <c r="F13" s="403">
        <v>15.4830190630821</v>
      </c>
      <c r="G13" s="403">
        <v>21.582760970273998</v>
      </c>
      <c r="H13" s="403">
        <v>20.849661526580299</v>
      </c>
    </row>
    <row r="14" spans="1:9" x14ac:dyDescent="0.2">
      <c r="B14" s="372" t="s">
        <v>145</v>
      </c>
      <c r="C14" s="372">
        <v>95.793767654306095</v>
      </c>
      <c r="D14" s="372">
        <v>0.74627242783595005</v>
      </c>
      <c r="E14" s="403">
        <v>16.091090318572199</v>
      </c>
      <c r="F14" s="403">
        <v>15.559245428145999</v>
      </c>
      <c r="G14" s="403">
        <v>21.5619520678706</v>
      </c>
      <c r="H14" s="403">
        <v>20.849283516027601</v>
      </c>
    </row>
    <row r="15" spans="1:9" x14ac:dyDescent="0.2">
      <c r="B15" s="372" t="s">
        <v>146</v>
      </c>
      <c r="C15" s="372">
        <v>96.093515235290596</v>
      </c>
      <c r="D15" s="372">
        <v>0.74860758345699796</v>
      </c>
      <c r="E15" s="403">
        <v>16.314386868657198</v>
      </c>
      <c r="F15" s="403">
        <v>15.7850845379142</v>
      </c>
      <c r="G15" s="403">
        <v>21.792975691374799</v>
      </c>
      <c r="H15" s="403">
        <v>21.0859265745347</v>
      </c>
    </row>
    <row r="16" spans="1:9" x14ac:dyDescent="0.2">
      <c r="B16" s="372" t="s">
        <v>147</v>
      </c>
      <c r="C16" s="372">
        <v>96.698269126750404</v>
      </c>
      <c r="D16" s="372">
        <v>0.75331886234156598</v>
      </c>
      <c r="E16" s="403">
        <v>16.442916139327501</v>
      </c>
      <c r="F16" s="403">
        <v>15.9176840132329</v>
      </c>
      <c r="G16" s="403">
        <v>21.827299117690199</v>
      </c>
      <c r="H16" s="403">
        <v>21.1300749376638</v>
      </c>
    </row>
    <row r="17" spans="1:8" x14ac:dyDescent="0.2">
      <c r="B17" s="372" t="s">
        <v>148</v>
      </c>
      <c r="C17" s="372">
        <v>97.695173988821495</v>
      </c>
      <c r="D17" s="372">
        <v>0.76108515685066203</v>
      </c>
      <c r="E17" s="403">
        <v>16.522304881777099</v>
      </c>
      <c r="F17" s="403">
        <v>16.017897338022902</v>
      </c>
      <c r="G17" s="403">
        <v>21.708878084215598</v>
      </c>
      <c r="H17" s="403">
        <v>21.046130244221601</v>
      </c>
    </row>
    <row r="18" spans="1:8" x14ac:dyDescent="0.2">
      <c r="B18" s="372" t="s">
        <v>149</v>
      </c>
      <c r="C18" s="372">
        <v>98.272882985756297</v>
      </c>
      <c r="D18" s="372">
        <v>0.76558574500250298</v>
      </c>
      <c r="E18" s="403">
        <v>16.6704789181466</v>
      </c>
      <c r="F18" s="403">
        <v>16.1586334483668</v>
      </c>
      <c r="G18" s="403">
        <v>21.774803184314901</v>
      </c>
      <c r="H18" s="403">
        <v>21.106236047164099</v>
      </c>
    </row>
    <row r="19" spans="1:8" x14ac:dyDescent="0.2">
      <c r="A19" s="372" t="s">
        <v>76</v>
      </c>
      <c r="B19" s="372" t="s">
        <v>138</v>
      </c>
      <c r="C19" s="372">
        <v>98.794999699501204</v>
      </c>
      <c r="D19" s="372">
        <v>0.76965324664818702</v>
      </c>
      <c r="E19" s="403">
        <v>17.285123927708</v>
      </c>
      <c r="F19" s="403">
        <v>16.705832683727301</v>
      </c>
      <c r="G19" s="403">
        <v>22.458326529491199</v>
      </c>
      <c r="H19" s="403">
        <v>21.705661291601999</v>
      </c>
    </row>
    <row r="20" spans="1:8" x14ac:dyDescent="0.2">
      <c r="B20" s="372" t="s">
        <v>139</v>
      </c>
      <c r="C20" s="372">
        <v>99.171374481639504</v>
      </c>
      <c r="D20" s="372">
        <v>0.77258535934529005</v>
      </c>
      <c r="E20" s="403">
        <v>18.083951641280098</v>
      </c>
      <c r="F20" s="403">
        <v>17.3510480320334</v>
      </c>
      <c r="G20" s="403">
        <v>23.4070597151944</v>
      </c>
      <c r="H20" s="403">
        <v>22.4584220010811</v>
      </c>
    </row>
    <row r="21" spans="1:8" x14ac:dyDescent="0.2">
      <c r="B21" s="372" t="s">
        <v>140</v>
      </c>
      <c r="C21" s="372">
        <v>99.492156980587794</v>
      </c>
      <c r="D21" s="372">
        <v>0.77508438553623504</v>
      </c>
      <c r="E21" s="403">
        <v>18.328773522058398</v>
      </c>
      <c r="F21" s="403">
        <v>17.579471355799399</v>
      </c>
      <c r="G21" s="403">
        <v>23.647455508186798</v>
      </c>
      <c r="H21" s="403">
        <v>22.680719265989602</v>
      </c>
    </row>
    <row r="22" spans="1:8" x14ac:dyDescent="0.2">
      <c r="B22" s="372" t="s">
        <v>141</v>
      </c>
      <c r="C22" s="372">
        <v>99.154847046096506</v>
      </c>
      <c r="D22" s="372">
        <v>0.77245660389751303</v>
      </c>
      <c r="E22" s="403">
        <v>18.4167612007118</v>
      </c>
      <c r="F22" s="403">
        <v>17.681710016479698</v>
      </c>
      <c r="G22" s="403">
        <v>23.8418069154799</v>
      </c>
      <c r="H22" s="403">
        <v>22.890230890984299</v>
      </c>
    </row>
    <row r="23" spans="1:8" x14ac:dyDescent="0.2">
      <c r="B23" s="372" t="s">
        <v>142</v>
      </c>
      <c r="C23" s="372">
        <v>98.994080173087298</v>
      </c>
      <c r="D23" s="372">
        <v>0.77120416454186402</v>
      </c>
      <c r="E23" s="403">
        <v>18.651850570488801</v>
      </c>
      <c r="F23" s="403">
        <v>17.889366376945802</v>
      </c>
      <c r="G23" s="403">
        <v>24.1853602820843</v>
      </c>
      <c r="H23" s="403">
        <v>23.196667237362501</v>
      </c>
    </row>
    <row r="24" spans="1:8" x14ac:dyDescent="0.2">
      <c r="B24" s="372" t="s">
        <v>143</v>
      </c>
      <c r="C24" s="372">
        <v>99.376464931786799</v>
      </c>
      <c r="D24" s="372">
        <v>0.77418309740179603</v>
      </c>
      <c r="E24" s="403">
        <v>18.941898614520198</v>
      </c>
      <c r="F24" s="403">
        <v>18.095843377263801</v>
      </c>
      <c r="G24" s="403">
        <v>24.466949327737002</v>
      </c>
      <c r="H24" s="403">
        <v>23.3741132272126</v>
      </c>
    </row>
    <row r="25" spans="1:8" x14ac:dyDescent="0.2">
      <c r="B25" s="372" t="s">
        <v>144</v>
      </c>
      <c r="C25" s="372">
        <v>99.909099104513501</v>
      </c>
      <c r="D25" s="372">
        <v>0.77833253433242799</v>
      </c>
      <c r="E25" s="403">
        <v>19.2196076400867</v>
      </c>
      <c r="F25" s="403">
        <v>18.451393019182198</v>
      </c>
      <c r="G25" s="403">
        <v>24.6933113962289</v>
      </c>
      <c r="H25" s="403">
        <v>23.7063108700806</v>
      </c>
    </row>
    <row r="26" spans="1:8" x14ac:dyDescent="0.2">
      <c r="B26" s="372" t="s">
        <v>145</v>
      </c>
      <c r="C26" s="372">
        <v>100.492</v>
      </c>
      <c r="D26" s="372">
        <v>0.78287356948653397</v>
      </c>
      <c r="E26" s="403">
        <v>19.634224926422402</v>
      </c>
      <c r="F26" s="403">
        <v>18.971086196797899</v>
      </c>
      <c r="G26" s="403">
        <v>25.079688076964899</v>
      </c>
      <c r="H26" s="403">
        <v>24.232630831106601</v>
      </c>
    </row>
    <row r="27" spans="1:8" x14ac:dyDescent="0.2">
      <c r="B27" s="372" t="s">
        <v>146</v>
      </c>
      <c r="C27" s="372">
        <v>100.917</v>
      </c>
      <c r="D27" s="372">
        <v>0.78618449241603905</v>
      </c>
      <c r="E27" s="403">
        <v>19.894079386652599</v>
      </c>
      <c r="F27" s="403">
        <v>19.228593123981401</v>
      </c>
      <c r="G27" s="403">
        <v>25.304593996144199</v>
      </c>
      <c r="H27" s="403">
        <v>24.4581180492249</v>
      </c>
    </row>
    <row r="28" spans="1:8" x14ac:dyDescent="0.2">
      <c r="B28" s="372" t="s">
        <v>147</v>
      </c>
      <c r="C28" s="372">
        <v>101.44</v>
      </c>
      <c r="D28" s="372">
        <v>0.79025887522105298</v>
      </c>
      <c r="E28" s="403">
        <v>20.141253942115199</v>
      </c>
      <c r="F28" s="403">
        <v>19.430086776846899</v>
      </c>
      <c r="G28" s="403">
        <v>25.486906346330201</v>
      </c>
      <c r="H28" s="403">
        <v>24.5869896385686</v>
      </c>
    </row>
    <row r="29" spans="1:8" x14ac:dyDescent="0.2">
      <c r="B29" s="372" t="s">
        <v>148</v>
      </c>
      <c r="C29" s="372">
        <v>102.303</v>
      </c>
      <c r="D29" s="372">
        <v>0.79698199636967004</v>
      </c>
      <c r="E29" s="403">
        <v>20.1839990142598</v>
      </c>
      <c r="F29" s="403">
        <v>19.404950840373999</v>
      </c>
      <c r="G29" s="403">
        <v>25.325539480439801</v>
      </c>
      <c r="H29" s="403">
        <v>24.348041648074101</v>
      </c>
    </row>
    <row r="30" spans="1:8" x14ac:dyDescent="0.2">
      <c r="B30" s="372" t="s">
        <v>149</v>
      </c>
      <c r="C30" s="372">
        <v>103.02</v>
      </c>
      <c r="D30" s="372">
        <v>0.80256771811191696</v>
      </c>
      <c r="E30" s="403">
        <v>19.951792481530902</v>
      </c>
      <c r="F30" s="403">
        <v>19.104687517973002</v>
      </c>
      <c r="G30" s="403">
        <v>24.8599489255169</v>
      </c>
      <c r="H30" s="403">
        <v>23.804455483105901</v>
      </c>
    </row>
    <row r="31" spans="1:8" x14ac:dyDescent="0.2">
      <c r="A31" s="372" t="s">
        <v>77</v>
      </c>
      <c r="B31" s="372" t="s">
        <v>138</v>
      </c>
      <c r="C31" s="372">
        <v>103.108</v>
      </c>
      <c r="D31" s="372">
        <v>0.80325327391849699</v>
      </c>
      <c r="E31" s="403">
        <v>19.893147122035298</v>
      </c>
      <c r="F31" s="403">
        <v>18.816270308070301</v>
      </c>
      <c r="G31" s="403">
        <v>24.765721806511799</v>
      </c>
      <c r="H31" s="403">
        <v>23.425077642421702</v>
      </c>
    </row>
    <row r="32" spans="1:8" x14ac:dyDescent="0.2">
      <c r="B32" s="372" t="s">
        <v>139</v>
      </c>
      <c r="C32" s="372">
        <v>103.07899999999999</v>
      </c>
      <c r="D32" s="372">
        <v>0.80302735211860099</v>
      </c>
      <c r="E32" s="403">
        <v>20.301391729917601</v>
      </c>
      <c r="F32" s="403">
        <v>19.238369871747899</v>
      </c>
      <c r="G32" s="403">
        <v>25.281071281516201</v>
      </c>
      <c r="H32" s="403">
        <v>23.957303348375302</v>
      </c>
    </row>
    <row r="33" spans="1:8" x14ac:dyDescent="0.2">
      <c r="B33" s="372" t="s">
        <v>140</v>
      </c>
      <c r="C33" s="372">
        <v>103.476</v>
      </c>
      <c r="D33" s="372">
        <v>0.80612014365510298</v>
      </c>
      <c r="E33" s="403">
        <v>20.774428473064201</v>
      </c>
      <c r="F33" s="403">
        <v>19.740755868351499</v>
      </c>
      <c r="G33" s="403">
        <v>25.770883703351</v>
      </c>
      <c r="H33" s="403">
        <v>24.488602627944701</v>
      </c>
    </row>
    <row r="34" spans="1:8" x14ac:dyDescent="0.2">
      <c r="B34" s="372" t="s">
        <v>141</v>
      </c>
      <c r="C34" s="372">
        <v>103.53100000000001</v>
      </c>
      <c r="D34" s="372">
        <v>0.80654861603421601</v>
      </c>
      <c r="E34" s="403">
        <v>20.658890675713199</v>
      </c>
      <c r="F34" s="403">
        <v>19.521537383341101</v>
      </c>
      <c r="G34" s="403">
        <v>25.6139434933168</v>
      </c>
      <c r="H34" s="403">
        <v>24.2037950289074</v>
      </c>
    </row>
    <row r="35" spans="1:8" x14ac:dyDescent="0.2">
      <c r="B35" s="372" t="s">
        <v>142</v>
      </c>
      <c r="C35" s="372">
        <v>103.233</v>
      </c>
      <c r="D35" s="372">
        <v>0.80422707478011601</v>
      </c>
      <c r="E35" s="403">
        <v>20.6614093159045</v>
      </c>
      <c r="F35" s="403">
        <v>19.4420275152358</v>
      </c>
      <c r="G35" s="403">
        <v>25.691014346356699</v>
      </c>
      <c r="H35" s="403">
        <v>24.174798542503101</v>
      </c>
    </row>
    <row r="36" spans="1:8" x14ac:dyDescent="0.2">
      <c r="B36" s="372" t="s">
        <v>143</v>
      </c>
      <c r="C36" s="372">
        <v>103.29900000000001</v>
      </c>
      <c r="D36" s="372">
        <v>0.80474124163505101</v>
      </c>
      <c r="E36" s="403">
        <v>20.5192302672233</v>
      </c>
      <c r="F36" s="403">
        <v>19.3298048986649</v>
      </c>
      <c r="G36" s="403">
        <v>25.497923065969498</v>
      </c>
      <c r="H36" s="403">
        <v>24.01990093038</v>
      </c>
    </row>
    <row r="37" spans="1:8" x14ac:dyDescent="0.2">
      <c r="B37" s="372" t="s">
        <v>144</v>
      </c>
      <c r="C37" s="372">
        <v>103.687</v>
      </c>
      <c r="D37" s="372">
        <v>0.80776391950951598</v>
      </c>
      <c r="E37" s="403">
        <v>20.529053710272301</v>
      </c>
      <c r="F37" s="403">
        <v>19.3989640169521</v>
      </c>
      <c r="G37" s="403">
        <v>25.4146703194391</v>
      </c>
      <c r="H37" s="403">
        <v>24.015635693076501</v>
      </c>
    </row>
    <row r="38" spans="1:8" x14ac:dyDescent="0.2">
      <c r="B38" s="372" t="s">
        <v>145</v>
      </c>
      <c r="C38" s="372">
        <v>103.67</v>
      </c>
      <c r="D38" s="372">
        <v>0.80763148259233597</v>
      </c>
      <c r="E38" s="403">
        <v>20.3882030396639</v>
      </c>
      <c r="F38" s="403">
        <v>19.284820126811301</v>
      </c>
      <c r="G38" s="403">
        <v>25.244438186364199</v>
      </c>
      <c r="H38" s="403">
        <v>23.878242171678099</v>
      </c>
    </row>
    <row r="39" spans="1:8" x14ac:dyDescent="0.2">
      <c r="B39" s="372" t="s">
        <v>146</v>
      </c>
      <c r="C39" s="372">
        <v>103.94199999999999</v>
      </c>
      <c r="D39" s="372">
        <v>0.80975047326721905</v>
      </c>
      <c r="E39" s="403">
        <v>20.369187842913199</v>
      </c>
      <c r="F39" s="403">
        <v>19.3686493233951</v>
      </c>
      <c r="G39" s="403">
        <v>25.154894643934799</v>
      </c>
      <c r="H39" s="403">
        <v>23.9192812635794</v>
      </c>
    </row>
    <row r="40" spans="1:8" x14ac:dyDescent="0.2">
      <c r="B40" s="372" t="s">
        <v>147</v>
      </c>
      <c r="C40" s="372">
        <v>104.503</v>
      </c>
      <c r="D40" s="372">
        <v>0.814120891534165</v>
      </c>
      <c r="E40" s="403">
        <v>20.348828349988999</v>
      </c>
      <c r="F40" s="403">
        <v>19.327784184716901</v>
      </c>
      <c r="G40" s="403">
        <v>24.994848506642299</v>
      </c>
      <c r="H40" s="403">
        <v>23.740680758473999</v>
      </c>
    </row>
    <row r="41" spans="1:8" x14ac:dyDescent="0.2">
      <c r="B41" s="372" t="s">
        <v>148</v>
      </c>
      <c r="C41" s="372">
        <v>105.346</v>
      </c>
      <c r="D41" s="372">
        <v>0.82068820454492297</v>
      </c>
      <c r="E41" s="403">
        <v>20.338896361588901</v>
      </c>
      <c r="F41" s="403">
        <v>19.319981613210199</v>
      </c>
      <c r="G41" s="403">
        <v>24.782732649200199</v>
      </c>
      <c r="H41" s="403">
        <v>23.541195677258699</v>
      </c>
    </row>
    <row r="42" spans="1:8" x14ac:dyDescent="0.2">
      <c r="B42" s="372" t="s">
        <v>149</v>
      </c>
      <c r="C42" s="372">
        <v>105.934</v>
      </c>
      <c r="D42" s="372">
        <v>0.82526896379797898</v>
      </c>
      <c r="E42" s="403">
        <v>20.4740419699867</v>
      </c>
      <c r="F42" s="403">
        <v>19.4418210937631</v>
      </c>
      <c r="G42" s="403">
        <v>24.808932442779501</v>
      </c>
      <c r="H42" s="403">
        <v>23.558163394743101</v>
      </c>
    </row>
    <row r="43" spans="1:8" x14ac:dyDescent="0.2">
      <c r="A43" s="372" t="s">
        <v>78</v>
      </c>
      <c r="B43" s="372" t="s">
        <v>138</v>
      </c>
      <c r="C43" s="372">
        <v>106.447</v>
      </c>
      <c r="D43" s="372">
        <v>0.82926544253406398</v>
      </c>
      <c r="E43" s="403">
        <v>20.578899950059501</v>
      </c>
      <c r="F43" s="403">
        <v>19.5185418298373</v>
      </c>
      <c r="G43" s="403">
        <v>24.815817583299602</v>
      </c>
      <c r="H43" s="403">
        <v>23.537146043602998</v>
      </c>
    </row>
    <row r="44" spans="1:8" x14ac:dyDescent="0.2">
      <c r="B44" s="372" t="s">
        <v>139</v>
      </c>
      <c r="C44" s="372">
        <v>106.889</v>
      </c>
      <c r="D44" s="372">
        <v>0.83270880238074796</v>
      </c>
      <c r="E44" s="403">
        <v>20.427785187324002</v>
      </c>
      <c r="F44" s="403">
        <v>19.404890954363701</v>
      </c>
      <c r="G44" s="403">
        <v>24.531727212346201</v>
      </c>
      <c r="H44" s="403">
        <v>23.303333528941199</v>
      </c>
    </row>
    <row r="45" spans="1:8" x14ac:dyDescent="0.2">
      <c r="B45" s="372" t="s">
        <v>140</v>
      </c>
      <c r="C45" s="372">
        <v>106.83799999999999</v>
      </c>
      <c r="D45" s="372">
        <v>0.83231149162920803</v>
      </c>
      <c r="E45" s="403">
        <v>19.011364567898699</v>
      </c>
      <c r="F45" s="403">
        <v>17.885451920244002</v>
      </c>
      <c r="G45" s="403">
        <v>22.841646137415299</v>
      </c>
      <c r="H45" s="403">
        <v>21.488892199763001</v>
      </c>
    </row>
    <row r="46" spans="1:8" x14ac:dyDescent="0.2">
      <c r="B46" s="372" t="s">
        <v>141</v>
      </c>
      <c r="C46" s="372">
        <v>105.755</v>
      </c>
      <c r="D46" s="372">
        <v>0.82387448096414095</v>
      </c>
      <c r="E46" s="403">
        <v>16.015786981416198</v>
      </c>
      <c r="F46" s="403">
        <v>15.1018600996677</v>
      </c>
      <c r="G46" s="403">
        <v>19.4395958989696</v>
      </c>
      <c r="H46" s="403">
        <v>18.3302923547222</v>
      </c>
    </row>
    <row r="47" spans="1:8" x14ac:dyDescent="0.2">
      <c r="B47" s="372" t="s">
        <v>142</v>
      </c>
      <c r="C47" s="372">
        <v>106.16200000000001</v>
      </c>
      <c r="D47" s="372">
        <v>0.82704517656957199</v>
      </c>
      <c r="E47" s="403">
        <v>17.033472637366302</v>
      </c>
      <c r="F47" s="403">
        <v>16.2544161259429</v>
      </c>
      <c r="G47" s="403">
        <v>20.595577025209099</v>
      </c>
      <c r="H47" s="403">
        <v>19.6536012619808</v>
      </c>
    </row>
    <row r="48" spans="1:8" x14ac:dyDescent="0.2">
      <c r="B48" s="372" t="s">
        <v>143</v>
      </c>
      <c r="C48" s="372">
        <v>106.74299999999999</v>
      </c>
      <c r="D48" s="372">
        <v>0.83157140297437704</v>
      </c>
      <c r="E48" s="403">
        <v>18.372366603082298</v>
      </c>
      <c r="F48" s="403">
        <v>17.653376602343201</v>
      </c>
      <c r="G48" s="403">
        <v>22.093552685154499</v>
      </c>
      <c r="H48" s="403">
        <v>21.228936612298501</v>
      </c>
    </row>
    <row r="49" spans="1:8" x14ac:dyDescent="0.2">
      <c r="B49" s="372" t="s">
        <v>144</v>
      </c>
      <c r="C49" s="372">
        <v>107.444</v>
      </c>
      <c r="D49" s="372">
        <v>0.83703247820633697</v>
      </c>
      <c r="E49" s="403">
        <v>19.387937529456401</v>
      </c>
      <c r="F49" s="403">
        <v>18.600588267834599</v>
      </c>
      <c r="G49" s="403">
        <v>23.162706387454101</v>
      </c>
      <c r="H49" s="403">
        <v>22.222062765943601</v>
      </c>
    </row>
    <row r="50" spans="1:8" x14ac:dyDescent="0.2">
      <c r="B50" s="372" t="s">
        <v>145</v>
      </c>
      <c r="C50" s="372">
        <v>107.867</v>
      </c>
      <c r="D50" s="372">
        <v>0.840327820322055</v>
      </c>
      <c r="E50" s="403">
        <v>19.352307462252199</v>
      </c>
      <c r="F50" s="403">
        <v>18.600627457198101</v>
      </c>
      <c r="G50" s="403">
        <v>23.0294737294731</v>
      </c>
      <c r="H50" s="403">
        <v>22.13496567336</v>
      </c>
    </row>
    <row r="51" spans="1:8" x14ac:dyDescent="0.2">
      <c r="B51" s="372" t="s">
        <v>146</v>
      </c>
      <c r="C51" s="372">
        <v>108.114</v>
      </c>
      <c r="D51" s="372">
        <v>0.84225205082461496</v>
      </c>
      <c r="E51" s="403">
        <v>19.215378131058799</v>
      </c>
      <c r="F51" s="403">
        <v>18.535020116818199</v>
      </c>
      <c r="G51" s="403">
        <v>22.8142847645735</v>
      </c>
      <c r="H51" s="403">
        <v>22.006500427836698</v>
      </c>
    </row>
    <row r="52" spans="1:8" x14ac:dyDescent="0.2">
      <c r="B52" s="372" t="s">
        <v>147</v>
      </c>
      <c r="C52" s="372">
        <v>108.774</v>
      </c>
      <c r="D52" s="372">
        <v>0.84739371937396302</v>
      </c>
      <c r="E52" s="403">
        <v>19.0440042103472</v>
      </c>
      <c r="F52" s="403">
        <v>18.392541717000199</v>
      </c>
      <c r="G52" s="403">
        <v>22.473619729464701</v>
      </c>
      <c r="H52" s="403">
        <v>21.704836012459701</v>
      </c>
    </row>
    <row r="53" spans="1:8" x14ac:dyDescent="0.2">
      <c r="B53" s="372" t="s">
        <v>148</v>
      </c>
      <c r="C53" s="372">
        <v>108.85599999999999</v>
      </c>
      <c r="D53" s="372">
        <v>0.848032532739185</v>
      </c>
      <c r="E53" s="403">
        <v>18.298773726712302</v>
      </c>
      <c r="F53" s="403">
        <v>17.721554810542202</v>
      </c>
      <c r="G53" s="403">
        <v>21.5779147854226</v>
      </c>
      <c r="H53" s="403">
        <v>20.8972582140225</v>
      </c>
    </row>
    <row r="54" spans="1:8" x14ac:dyDescent="0.2">
      <c r="B54" s="372" t="s">
        <v>149</v>
      </c>
      <c r="C54" s="372">
        <v>109.271</v>
      </c>
      <c r="D54" s="372">
        <v>0.85126555159976003</v>
      </c>
      <c r="E54" s="403">
        <v>18.441531287921698</v>
      </c>
      <c r="F54" s="403">
        <v>17.913536170770701</v>
      </c>
      <c r="G54" s="403">
        <v>21.6636644737533</v>
      </c>
      <c r="H54" s="403">
        <v>21.0434172240452</v>
      </c>
    </row>
    <row r="55" spans="1:8" x14ac:dyDescent="0.2">
      <c r="A55" s="372" t="s">
        <v>450</v>
      </c>
      <c r="B55" s="372" t="s">
        <v>138</v>
      </c>
      <c r="C55" s="372">
        <v>110.21</v>
      </c>
      <c r="D55" s="372">
        <v>0.85858074367224202</v>
      </c>
      <c r="E55" s="403">
        <v>19.407933711383599</v>
      </c>
      <c r="F55" s="403">
        <v>18.924396070714401</v>
      </c>
      <c r="G55" s="403">
        <v>22.604669222342199</v>
      </c>
      <c r="H55" s="403">
        <v>22.041486732829199</v>
      </c>
    </row>
    <row r="56" spans="1:8" x14ac:dyDescent="0.2">
      <c r="B56" s="372" t="s">
        <v>139</v>
      </c>
      <c r="C56" s="372">
        <v>110.907</v>
      </c>
      <c r="D56" s="372">
        <v>0.86401065727662996</v>
      </c>
      <c r="E56" s="403">
        <v>20.2074004150879</v>
      </c>
      <c r="F56" s="403">
        <v>19.7505008653741</v>
      </c>
      <c r="G56" s="403">
        <v>23.387906439466601</v>
      </c>
      <c r="H56" s="403">
        <v>22.859094038987799</v>
      </c>
    </row>
    <row r="57" spans="1:8" x14ac:dyDescent="0.2">
      <c r="B57" s="372" t="s">
        <v>140</v>
      </c>
      <c r="C57" s="372">
        <v>111.824</v>
      </c>
      <c r="D57" s="372">
        <v>0.87115446039746702</v>
      </c>
      <c r="E57" s="403">
        <v>20.696419481761101</v>
      </c>
      <c r="F57" s="403">
        <v>20.1058595572337</v>
      </c>
      <c r="G57" s="403">
        <v>23.757462565614698</v>
      </c>
      <c r="H57" s="403">
        <v>23.0795576114715</v>
      </c>
    </row>
    <row r="58" spans="1:8" x14ac:dyDescent="0.2">
      <c r="B58" s="372" t="s">
        <v>141</v>
      </c>
      <c r="C58" s="372">
        <v>112.19</v>
      </c>
      <c r="D58" s="372">
        <v>0.87400574932028696</v>
      </c>
      <c r="E58" s="403">
        <v>20.730829735878501</v>
      </c>
      <c r="F58" s="403">
        <v>20.187252266965601</v>
      </c>
      <c r="G58" s="403">
        <v>23.719328793890501</v>
      </c>
      <c r="H58" s="403">
        <v>23.097390700993898</v>
      </c>
    </row>
    <row r="59" spans="1:8" x14ac:dyDescent="0.2">
      <c r="B59" s="372" t="s">
        <v>142</v>
      </c>
      <c r="C59" s="372">
        <v>112.419</v>
      </c>
      <c r="D59" s="372">
        <v>0.875789752498773</v>
      </c>
      <c r="E59" s="403">
        <v>20.784416803161701</v>
      </c>
      <c r="F59" s="403">
        <v>20.223854833905801</v>
      </c>
      <c r="G59" s="403">
        <v>23.732199130967601</v>
      </c>
      <c r="H59" s="403">
        <v>23.0921345861878</v>
      </c>
    </row>
    <row r="60" spans="1:8" x14ac:dyDescent="0.2">
      <c r="B60" s="372" t="s">
        <v>143</v>
      </c>
      <c r="C60" s="372">
        <v>113.018</v>
      </c>
      <c r="D60" s="372">
        <v>0.88045620622765097</v>
      </c>
      <c r="E60" s="403">
        <v>20.786572084234201</v>
      </c>
      <c r="F60" s="403">
        <v>20.269044206434099</v>
      </c>
      <c r="G60" s="403">
        <v>23.608865423636601</v>
      </c>
      <c r="H60" s="403">
        <v>23.021070285003301</v>
      </c>
    </row>
    <row r="61" spans="1:8" x14ac:dyDescent="0.2">
      <c r="B61" s="372" t="s">
        <v>144</v>
      </c>
      <c r="C61" s="372">
        <v>113.682</v>
      </c>
      <c r="D61" s="372">
        <v>0.88562903640457102</v>
      </c>
      <c r="E61" s="403">
        <v>20.703444618766301</v>
      </c>
      <c r="F61" s="403">
        <v>20.283476997007099</v>
      </c>
      <c r="G61" s="403">
        <v>23.377106855955201</v>
      </c>
      <c r="H61" s="403">
        <v>22.902904222012399</v>
      </c>
    </row>
    <row r="62" spans="1:8" x14ac:dyDescent="0.2">
      <c r="B62" s="372" t="s">
        <v>145</v>
      </c>
      <c r="C62" s="372">
        <v>113.899</v>
      </c>
      <c r="D62" s="372">
        <v>0.88731955470034196</v>
      </c>
      <c r="E62" s="403">
        <v>20.6232831107389</v>
      </c>
      <c r="F62" s="403">
        <v>20.302700509696901</v>
      </c>
      <c r="G62" s="403">
        <v>23.242227674902999</v>
      </c>
      <c r="H62" s="403">
        <v>22.88093438508</v>
      </c>
    </row>
    <row r="63" spans="1:8" x14ac:dyDescent="0.2">
      <c r="B63" s="372" t="s">
        <v>146</v>
      </c>
      <c r="C63" s="372">
        <v>114.601</v>
      </c>
      <c r="D63" s="372">
        <v>0.89278842033919403</v>
      </c>
      <c r="E63" s="403">
        <v>20.546471879437199</v>
      </c>
      <c r="F63" s="403">
        <v>20.189056552793598</v>
      </c>
      <c r="G63" s="403">
        <v>23.0138198607359</v>
      </c>
      <c r="H63" s="403">
        <v>22.613483881347001</v>
      </c>
    </row>
    <row r="64" spans="1:8" x14ac:dyDescent="0.2">
      <c r="B64" s="372" t="s">
        <v>147</v>
      </c>
      <c r="C64" s="372">
        <v>115.56100000000001</v>
      </c>
      <c r="D64" s="372">
        <v>0.90026721095642803</v>
      </c>
      <c r="E64" s="403">
        <v>20.459216329717201</v>
      </c>
      <c r="F64" s="403">
        <v>20.127537314709301</v>
      </c>
      <c r="G64" s="403">
        <v>22.725715299551599</v>
      </c>
      <c r="H64" s="403">
        <v>22.357292445790701</v>
      </c>
    </row>
    <row r="65" spans="1:8" x14ac:dyDescent="0.2">
      <c r="B65" s="372" t="s">
        <v>148</v>
      </c>
      <c r="C65" s="372">
        <v>116.884</v>
      </c>
      <c r="D65" s="372">
        <v>0.910573919275804</v>
      </c>
      <c r="E65" s="403">
        <v>20.4366281700018</v>
      </c>
      <c r="F65" s="403">
        <v>20.0649044777706</v>
      </c>
      <c r="G65" s="403">
        <v>22.443678363043201</v>
      </c>
      <c r="H65" s="403">
        <v>22.035448251942601</v>
      </c>
    </row>
    <row r="66" spans="1:8" x14ac:dyDescent="0.2">
      <c r="B66" s="372" t="s">
        <v>149</v>
      </c>
      <c r="C66" s="372">
        <v>117.30800000000001</v>
      </c>
      <c r="D66" s="372">
        <v>0.91387705179841505</v>
      </c>
      <c r="E66" s="403">
        <v>20.777291779911401</v>
      </c>
      <c r="F66" s="403">
        <v>20.276357755143799</v>
      </c>
      <c r="G66" s="403">
        <v>22.735324996971698</v>
      </c>
      <c r="H66" s="403">
        <v>22.1871834020146</v>
      </c>
    </row>
    <row r="67" spans="1:8" x14ac:dyDescent="0.2">
      <c r="A67" s="372" t="s">
        <v>754</v>
      </c>
      <c r="B67" s="372" t="s">
        <v>138</v>
      </c>
      <c r="C67" s="372">
        <v>118.002</v>
      </c>
      <c r="D67" s="372">
        <v>0.91928359418212402</v>
      </c>
      <c r="E67" s="403">
        <v>21.171153207334399</v>
      </c>
      <c r="F67" s="403">
        <v>20.6509258006312</v>
      </c>
      <c r="G67" s="403">
        <v>23.030056602032801</v>
      </c>
      <c r="H67" s="403">
        <v>22.464151357997501</v>
      </c>
    </row>
    <row r="68" spans="1:8" x14ac:dyDescent="0.2">
      <c r="B68" s="372" t="s">
        <v>139</v>
      </c>
      <c r="C68" s="372">
        <v>118.98099999999999</v>
      </c>
      <c r="D68" s="372">
        <v>0.92691040253032397</v>
      </c>
      <c r="E68" s="403">
        <v>21.348090005392599</v>
      </c>
      <c r="F68" s="403">
        <v>20.852547586578002</v>
      </c>
      <c r="G68" s="403">
        <v>23.031449368909399</v>
      </c>
      <c r="H68" s="403">
        <v>22.496831980365901</v>
      </c>
    </row>
    <row r="69" spans="1:8" x14ac:dyDescent="0.2">
      <c r="B69" s="372" t="s">
        <v>140</v>
      </c>
      <c r="C69" s="372">
        <v>120.15900000000001</v>
      </c>
      <c r="D69" s="372">
        <v>0.93608750185022205</v>
      </c>
      <c r="E69" s="403">
        <v>21.9101389749714</v>
      </c>
      <c r="F69" s="403">
        <v>21.276107201715298</v>
      </c>
      <c r="G69" s="403">
        <v>23.4060800210076</v>
      </c>
      <c r="H69" s="403">
        <v>22.72875896715</v>
      </c>
    </row>
    <row r="70" spans="1:8" x14ac:dyDescent="0.2">
      <c r="B70" s="372" t="s">
        <v>141</v>
      </c>
      <c r="C70" s="372">
        <v>120.809</v>
      </c>
      <c r="D70" s="372">
        <v>0.94115126633063995</v>
      </c>
      <c r="E70" s="403">
        <v>22.1314881199953</v>
      </c>
      <c r="F70" s="403">
        <v>21.474077446438098</v>
      </c>
      <c r="G70" s="403">
        <v>23.515335856988699</v>
      </c>
      <c r="H70" s="403">
        <v>22.816818310367001</v>
      </c>
    </row>
    <row r="71" spans="1:8" x14ac:dyDescent="0.2">
      <c r="B71" s="372" t="s">
        <v>142</v>
      </c>
      <c r="C71" s="372">
        <v>121.02200000000001</v>
      </c>
      <c r="D71" s="372">
        <v>0.942810622998839</v>
      </c>
      <c r="E71" s="403">
        <v>22.338542680459302</v>
      </c>
      <c r="F71" s="403">
        <v>21.660877728166799</v>
      </c>
      <c r="G71" s="403">
        <v>23.6935627744691</v>
      </c>
      <c r="H71" s="403">
        <v>22.9747917553889</v>
      </c>
    </row>
    <row r="72" spans="1:8" x14ac:dyDescent="0.2">
      <c r="B72" s="372" t="s">
        <v>143</v>
      </c>
      <c r="C72" s="372">
        <v>122.044</v>
      </c>
      <c r="D72" s="372">
        <v>0.950772418843436</v>
      </c>
      <c r="E72" s="403">
        <v>22.5843976774147</v>
      </c>
      <c r="F72" s="403">
        <v>21.855251581766399</v>
      </c>
      <c r="G72" s="403">
        <v>23.753736677476802</v>
      </c>
      <c r="H72" s="403">
        <v>22.986838015718</v>
      </c>
    </row>
    <row r="73" spans="1:8" x14ac:dyDescent="0.2">
      <c r="B73" s="372" t="s">
        <v>144</v>
      </c>
      <c r="C73" s="372">
        <v>122.94799999999999</v>
      </c>
      <c r="D73" s="372">
        <v>0.95781494667466505</v>
      </c>
      <c r="E73" s="403">
        <v>22.540508142899</v>
      </c>
      <c r="F73" s="403">
        <v>21.832787439704699</v>
      </c>
      <c r="G73" s="403">
        <v>23.533259969637101</v>
      </c>
      <c r="H73" s="403">
        <v>22.794369116397299</v>
      </c>
    </row>
    <row r="74" spans="1:8" x14ac:dyDescent="0.2">
      <c r="B74" s="372" t="s">
        <v>145</v>
      </c>
      <c r="C74" s="372">
        <v>123.803</v>
      </c>
      <c r="D74" s="372">
        <v>0.964475744568139</v>
      </c>
      <c r="E74" s="403">
        <v>22.514728752485599</v>
      </c>
      <c r="F74" s="403">
        <v>21.931379001352902</v>
      </c>
      <c r="G74" s="403">
        <v>23.344007228058398</v>
      </c>
      <c r="H74" s="403">
        <v>22.7391711246954</v>
      </c>
    </row>
    <row r="75" spans="1:8" x14ac:dyDescent="0.2">
      <c r="B75" s="372" t="s">
        <v>146</v>
      </c>
      <c r="C75" s="372">
        <v>124.571</v>
      </c>
      <c r="D75" s="372">
        <v>0.97045877706192596</v>
      </c>
      <c r="E75" s="403">
        <v>22.177115486464199</v>
      </c>
      <c r="F75" s="403">
        <v>21.6942532303975</v>
      </c>
      <c r="G75" s="403">
        <v>22.8521973427925</v>
      </c>
      <c r="H75" s="403">
        <v>22.3546365318855</v>
      </c>
    </row>
    <row r="76" spans="1:8" x14ac:dyDescent="0.2">
      <c r="B76" s="372" t="s">
        <v>147</v>
      </c>
      <c r="C76" s="372">
        <v>125.276</v>
      </c>
      <c r="D76" s="372">
        <v>0.975951013921457</v>
      </c>
      <c r="E76" s="403">
        <v>22.4121530526896</v>
      </c>
      <c r="F76" s="403">
        <v>21.893132641486801</v>
      </c>
      <c r="G76" s="403">
        <v>22.964424169852101</v>
      </c>
      <c r="H76" s="403">
        <v>22.4326142697657</v>
      </c>
    </row>
    <row r="77" spans="1:8" x14ac:dyDescent="0.2">
      <c r="B77" s="372" t="s">
        <v>148</v>
      </c>
      <c r="C77" s="372">
        <v>125.997</v>
      </c>
      <c r="D77" s="372">
        <v>0.98156789729127503</v>
      </c>
      <c r="E77" s="403">
        <v>22.369370548367701</v>
      </c>
      <c r="F77" s="403">
        <v>21.789423268410001</v>
      </c>
      <c r="G77" s="403">
        <v>22.789427618912601</v>
      </c>
      <c r="H77" s="403">
        <v>22.198589958514201</v>
      </c>
    </row>
    <row r="78" spans="1:8" x14ac:dyDescent="0.2">
      <c r="B78" s="372" t="s">
        <v>149</v>
      </c>
      <c r="C78" s="372">
        <v>126.47799999999999</v>
      </c>
      <c r="D78" s="372">
        <v>0.98531508300678505</v>
      </c>
      <c r="E78" s="403">
        <v>22.0885742442224</v>
      </c>
      <c r="F78" s="403">
        <v>21.501598614256601</v>
      </c>
      <c r="G78" s="403">
        <v>22.417777445177201</v>
      </c>
      <c r="H78" s="403">
        <v>21.822053660888201</v>
      </c>
    </row>
    <row r="79" spans="1:8" x14ac:dyDescent="0.2">
      <c r="A79" s="372" t="s">
        <v>1193</v>
      </c>
      <c r="B79" s="372" t="s">
        <v>138</v>
      </c>
      <c r="C79" s="372">
        <v>127.336</v>
      </c>
      <c r="D79" s="372">
        <v>0.99199925212093798</v>
      </c>
      <c r="E79" s="403">
        <v>22.326178861947799</v>
      </c>
      <c r="F79" s="403">
        <v>21.760657387559998</v>
      </c>
      <c r="G79" s="403">
        <v>22.5062456591711</v>
      </c>
      <c r="H79" s="403">
        <v>21.9361630979406</v>
      </c>
    </row>
    <row r="80" spans="1:8" x14ac:dyDescent="0.2">
      <c r="B80" s="372" t="s">
        <v>139</v>
      </c>
      <c r="C80" s="372">
        <v>128.04599999999999</v>
      </c>
      <c r="D80" s="372">
        <v>0.99753044101493404</v>
      </c>
      <c r="E80" s="403">
        <v>22.392877919212498</v>
      </c>
      <c r="F80" s="403">
        <v>21.789886465647701</v>
      </c>
      <c r="G80" s="403">
        <v>22.448315358104701</v>
      </c>
      <c r="H80" s="403">
        <v>21.843831094996599</v>
      </c>
    </row>
    <row r="81" spans="2:8" x14ac:dyDescent="0.2">
      <c r="B81" s="372" t="s">
        <v>140</v>
      </c>
      <c r="C81" s="372">
        <v>128.38900000000001</v>
      </c>
      <c r="D81" s="372">
        <v>1.00020255057922</v>
      </c>
      <c r="E81" s="403">
        <v>22.523750677628101</v>
      </c>
      <c r="F81" s="403">
        <v>21.8620485299293</v>
      </c>
      <c r="G81" s="403">
        <v>22.519189402771101</v>
      </c>
      <c r="H81" s="403">
        <v>21.857621256083601</v>
      </c>
    </row>
    <row r="82" spans="2:8" x14ac:dyDescent="0.2">
      <c r="B82" s="372" t="s">
        <v>141</v>
      </c>
      <c r="C82" s="372">
        <v>128.363</v>
      </c>
      <c r="D82" s="372">
        <v>1</v>
      </c>
      <c r="E82" s="403">
        <v>22.634216381182501</v>
      </c>
      <c r="F82" s="403">
        <v>21.963588493703</v>
      </c>
      <c r="G82" s="403">
        <v>22.634216381182501</v>
      </c>
      <c r="H82" s="403">
        <v>21.963588493703</v>
      </c>
    </row>
    <row r="83" spans="2:8" x14ac:dyDescent="0.2">
      <c r="E83" s="385">
        <f>E82/E70-1</f>
        <v>2.2715520007576817E-2</v>
      </c>
      <c r="F83" s="385">
        <f t="shared" ref="F83:G83" si="0">F82/F70-1</f>
        <v>2.279544015270818E-2</v>
      </c>
      <c r="G83" s="385">
        <f t="shared" si="0"/>
        <v>-3.7469993248866684E-2</v>
      </c>
      <c r="H83" s="385">
        <f>H82/H70-1</f>
        <v>-3.7394776303071531E-2</v>
      </c>
    </row>
    <row r="84" spans="2:8" x14ac:dyDescent="0.2">
      <c r="E84" s="404">
        <f t="shared" ref="E84:G84" si="1">E82-E70</f>
        <v>0.50272826118720104</v>
      </c>
      <c r="F84" s="404">
        <f t="shared" si="1"/>
        <v>0.48951104726490158</v>
      </c>
      <c r="G84" s="404">
        <f t="shared" si="1"/>
        <v>-0.88111947580619798</v>
      </c>
      <c r="H84" s="405">
        <f>H82-H70</f>
        <v>-0.85322981666400111</v>
      </c>
    </row>
  </sheetData>
  <mergeCells count="1">
    <mergeCell ref="H1:I1"/>
  </mergeCells>
  <hyperlinks>
    <hyperlink ref="H1:I1" location="Index!A1" display="Regresar al �ndice" xr:uid="{5A84564A-C517-4B62-9C7F-09881FE1FAD9}"/>
  </hyperlinks>
  <pageMargins left="0.7" right="0.7" top="0.75" bottom="0.75" header="0.3" footer="0.3"/>
  <pageSetup paperSize="9" orientation="portrait" horizontalDpi="300" verticalDpi="300"/>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2208E-A4AD-4223-A84A-33EDFAC10329}">
  <sheetPr codeName="Hoja124"/>
  <dimension ref="A1:I84"/>
  <sheetViews>
    <sheetView workbookViewId="0"/>
  </sheetViews>
  <sheetFormatPr baseColWidth="10" defaultRowHeight="12.75" x14ac:dyDescent="0.2"/>
  <cols>
    <col min="1" max="1" width="90.7109375" style="372" customWidth="1"/>
    <col min="2" max="2" width="3.7109375" style="372" customWidth="1"/>
    <col min="3" max="8" width="11.7109375" style="372" customWidth="1"/>
    <col min="9" max="17" width="9.140625" style="372" customWidth="1"/>
    <col min="18" max="16384" width="11.42578125" style="372"/>
  </cols>
  <sheetData>
    <row r="1" spans="1:9" x14ac:dyDescent="0.2">
      <c r="A1" s="69" t="s">
        <v>2045</v>
      </c>
      <c r="B1" s="372" t="s">
        <v>53</v>
      </c>
      <c r="C1" s="372" t="s">
        <v>53</v>
      </c>
      <c r="D1" s="372" t="s">
        <v>53</v>
      </c>
      <c r="E1" s="372" t="s">
        <v>53</v>
      </c>
      <c r="F1" s="372" t="s">
        <v>53</v>
      </c>
      <c r="G1" s="372" t="s">
        <v>53</v>
      </c>
      <c r="H1" s="346" t="s">
        <v>2143</v>
      </c>
      <c r="I1" s="346"/>
    </row>
    <row r="2" spans="1:9" x14ac:dyDescent="0.2">
      <c r="A2" s="372" t="s">
        <v>150</v>
      </c>
      <c r="B2" s="372" t="s">
        <v>53</v>
      </c>
      <c r="C2" s="372" t="s">
        <v>53</v>
      </c>
      <c r="D2" s="372" t="s">
        <v>53</v>
      </c>
      <c r="E2" s="372" t="s">
        <v>53</v>
      </c>
      <c r="F2" s="372" t="s">
        <v>53</v>
      </c>
      <c r="G2" s="372" t="s">
        <v>53</v>
      </c>
      <c r="H2" s="372" t="s">
        <v>53</v>
      </c>
    </row>
    <row r="6" spans="1:9" x14ac:dyDescent="0.2">
      <c r="A6" s="372" t="s">
        <v>438</v>
      </c>
      <c r="B6" s="372" t="s">
        <v>562</v>
      </c>
      <c r="C6" s="372" t="s">
        <v>563</v>
      </c>
      <c r="D6" s="372" t="s">
        <v>564</v>
      </c>
      <c r="E6" s="372" t="s">
        <v>0</v>
      </c>
      <c r="F6" s="372" t="s">
        <v>1</v>
      </c>
      <c r="G6" s="372" t="s">
        <v>729</v>
      </c>
      <c r="H6" s="372" t="s">
        <v>730</v>
      </c>
    </row>
    <row r="7" spans="1:9" x14ac:dyDescent="0.2">
      <c r="A7" s="372" t="s">
        <v>75</v>
      </c>
      <c r="B7" s="372" t="s">
        <v>138</v>
      </c>
      <c r="C7" s="372">
        <v>93.603882444858499</v>
      </c>
      <c r="D7" s="372">
        <v>0.72921233100549598</v>
      </c>
      <c r="E7" s="403">
        <v>18.304750999844799</v>
      </c>
      <c r="F7" s="403">
        <v>17.8167725639798</v>
      </c>
      <c r="G7" s="403">
        <v>25.102086486393802</v>
      </c>
      <c r="H7" s="403">
        <v>24.432900825213199</v>
      </c>
    </row>
    <row r="8" spans="1:9" x14ac:dyDescent="0.2">
      <c r="B8" s="372" t="s">
        <v>139</v>
      </c>
      <c r="C8" s="372">
        <v>94.1447803353567</v>
      </c>
      <c r="D8" s="372">
        <v>0.73342614566001696</v>
      </c>
      <c r="E8" s="403">
        <v>18.292751290365601</v>
      </c>
      <c r="F8" s="403">
        <v>17.7165134606824</v>
      </c>
      <c r="G8" s="403">
        <v>24.941504197268198</v>
      </c>
      <c r="H8" s="403">
        <v>24.1558247759754</v>
      </c>
    </row>
    <row r="9" spans="1:9" x14ac:dyDescent="0.2">
      <c r="B9" s="372" t="s">
        <v>140</v>
      </c>
      <c r="C9" s="372">
        <v>94.722489332291602</v>
      </c>
      <c r="D9" s="372">
        <v>0.73792673381185903</v>
      </c>
      <c r="E9" s="403">
        <v>18.2049051372082</v>
      </c>
      <c r="F9" s="403">
        <v>17.6380595611068</v>
      </c>
      <c r="G9" s="403">
        <v>24.6703423294726</v>
      </c>
      <c r="H9" s="403">
        <v>23.902182632678201</v>
      </c>
    </row>
    <row r="10" spans="1:9" x14ac:dyDescent="0.2">
      <c r="B10" s="372" t="s">
        <v>141</v>
      </c>
      <c r="C10" s="372">
        <v>94.838932628162794</v>
      </c>
      <c r="D10" s="372">
        <v>0.73883387446665205</v>
      </c>
      <c r="E10" s="403">
        <v>18.1811923048406</v>
      </c>
      <c r="F10" s="403">
        <v>17.601157731083401</v>
      </c>
      <c r="G10" s="403">
        <v>24.607957124279402</v>
      </c>
      <c r="H10" s="403">
        <v>23.822889474023199</v>
      </c>
    </row>
    <row r="11" spans="1:9" x14ac:dyDescent="0.2">
      <c r="B11" s="372" t="s">
        <v>142</v>
      </c>
      <c r="C11" s="372">
        <v>94.725494320572096</v>
      </c>
      <c r="D11" s="372">
        <v>0.73795014389327196</v>
      </c>
      <c r="E11" s="403">
        <v>18.108295383600399</v>
      </c>
      <c r="F11" s="403">
        <v>17.531369362613201</v>
      </c>
      <c r="G11" s="403">
        <v>24.538643339866798</v>
      </c>
      <c r="H11" s="403">
        <v>23.756847949268401</v>
      </c>
    </row>
    <row r="12" spans="1:9" x14ac:dyDescent="0.2">
      <c r="B12" s="372" t="s">
        <v>143</v>
      </c>
      <c r="C12" s="372">
        <v>94.963639641805401</v>
      </c>
      <c r="D12" s="372">
        <v>0.73980539284533198</v>
      </c>
      <c r="E12" s="403">
        <v>17.9783785441807</v>
      </c>
      <c r="F12" s="403">
        <v>17.403503717607499</v>
      </c>
      <c r="G12" s="403">
        <v>24.301497012660199</v>
      </c>
      <c r="H12" s="403">
        <v>23.5244347850354</v>
      </c>
    </row>
    <row r="13" spans="1:9" x14ac:dyDescent="0.2">
      <c r="B13" s="372" t="s">
        <v>144</v>
      </c>
      <c r="C13" s="372">
        <v>95.322735741330604</v>
      </c>
      <c r="D13" s="372">
        <v>0.74260289757430598</v>
      </c>
      <c r="E13" s="403">
        <v>17.8771113713502</v>
      </c>
      <c r="F13" s="403">
        <v>17.3030561538725</v>
      </c>
      <c r="G13" s="403">
        <v>24.073581492538501</v>
      </c>
      <c r="H13" s="403">
        <v>23.300550281169802</v>
      </c>
    </row>
    <row r="14" spans="1:9" x14ac:dyDescent="0.2">
      <c r="B14" s="372" t="s">
        <v>145</v>
      </c>
      <c r="C14" s="372">
        <v>95.793767654306095</v>
      </c>
      <c r="D14" s="372">
        <v>0.74627242783595005</v>
      </c>
      <c r="E14" s="403">
        <v>17.9545830945797</v>
      </c>
      <c r="F14" s="403">
        <v>17.3895679098543</v>
      </c>
      <c r="G14" s="403">
        <v>24.059019769288</v>
      </c>
      <c r="H14" s="403">
        <v>23.301903247693001</v>
      </c>
    </row>
    <row r="15" spans="1:9" x14ac:dyDescent="0.2">
      <c r="B15" s="372" t="s">
        <v>146</v>
      </c>
      <c r="C15" s="372">
        <v>96.093515235290596</v>
      </c>
      <c r="D15" s="372">
        <v>0.74860758345699796</v>
      </c>
      <c r="E15" s="403">
        <v>18.2042669066836</v>
      </c>
      <c r="F15" s="403">
        <v>17.6390110492795</v>
      </c>
      <c r="G15" s="403">
        <v>24.317502666240799</v>
      </c>
      <c r="H15" s="403">
        <v>23.562426348694299</v>
      </c>
    </row>
    <row r="16" spans="1:9" x14ac:dyDescent="0.2">
      <c r="B16" s="372" t="s">
        <v>147</v>
      </c>
      <c r="C16" s="372">
        <v>96.698269126750404</v>
      </c>
      <c r="D16" s="372">
        <v>0.75331886234156598</v>
      </c>
      <c r="E16" s="403">
        <v>18.295529773988399</v>
      </c>
      <c r="F16" s="403">
        <v>17.7402570952788</v>
      </c>
      <c r="G16" s="403">
        <v>24.2865679974079</v>
      </c>
      <c r="H16" s="403">
        <v>23.549466211606799</v>
      </c>
    </row>
    <row r="17" spans="1:8" x14ac:dyDescent="0.2">
      <c r="B17" s="372" t="s">
        <v>148</v>
      </c>
      <c r="C17" s="372">
        <v>97.695173988821495</v>
      </c>
      <c r="D17" s="372">
        <v>0.76108515685066203</v>
      </c>
      <c r="E17" s="403">
        <v>18.396479799622</v>
      </c>
      <c r="F17" s="403">
        <v>17.8530751466045</v>
      </c>
      <c r="G17" s="403">
        <v>24.171381656877699</v>
      </c>
      <c r="H17" s="403">
        <v>23.457394991750601</v>
      </c>
    </row>
    <row r="18" spans="1:8" x14ac:dyDescent="0.2">
      <c r="B18" s="372" t="s">
        <v>149</v>
      </c>
      <c r="C18" s="372">
        <v>98.272882985756297</v>
      </c>
      <c r="D18" s="372">
        <v>0.76558574500250298</v>
      </c>
      <c r="E18" s="403">
        <v>18.523943589996499</v>
      </c>
      <c r="F18" s="403">
        <v>17.975312596087701</v>
      </c>
      <c r="G18" s="403">
        <v>24.195779128484102</v>
      </c>
      <c r="H18" s="403">
        <v>23.479163128917602</v>
      </c>
    </row>
    <row r="19" spans="1:8" x14ac:dyDescent="0.2">
      <c r="A19" s="372" t="s">
        <v>76</v>
      </c>
      <c r="B19" s="372" t="s">
        <v>138</v>
      </c>
      <c r="C19" s="372">
        <v>98.794999699501204</v>
      </c>
      <c r="D19" s="372">
        <v>0.76965324664818702</v>
      </c>
      <c r="E19" s="403">
        <v>19.024288658666499</v>
      </c>
      <c r="F19" s="403">
        <v>18.457378818045701</v>
      </c>
      <c r="G19" s="403">
        <v>24.7179996206299</v>
      </c>
      <c r="H19" s="403">
        <v>23.981421371802099</v>
      </c>
    </row>
    <row r="20" spans="1:8" x14ac:dyDescent="0.2">
      <c r="B20" s="372" t="s">
        <v>139</v>
      </c>
      <c r="C20" s="372">
        <v>99.171374481639504</v>
      </c>
      <c r="D20" s="372">
        <v>0.77258535934529005</v>
      </c>
      <c r="E20" s="403">
        <v>19.672678653362599</v>
      </c>
      <c r="F20" s="403">
        <v>19.000681143001199</v>
      </c>
      <c r="G20" s="403">
        <v>25.4634370369557</v>
      </c>
      <c r="H20" s="403">
        <v>24.593633458318301</v>
      </c>
    </row>
    <row r="21" spans="1:8" x14ac:dyDescent="0.2">
      <c r="B21" s="372" t="s">
        <v>140</v>
      </c>
      <c r="C21" s="372">
        <v>99.492156980587794</v>
      </c>
      <c r="D21" s="372">
        <v>0.77508438553623504</v>
      </c>
      <c r="E21" s="403">
        <v>19.833617385576499</v>
      </c>
      <c r="F21" s="403">
        <v>19.156907630994901</v>
      </c>
      <c r="G21" s="403">
        <v>25.588978123788099</v>
      </c>
      <c r="H21" s="403">
        <v>24.7158993117135</v>
      </c>
    </row>
    <row r="22" spans="1:8" x14ac:dyDescent="0.2">
      <c r="B22" s="372" t="s">
        <v>141</v>
      </c>
      <c r="C22" s="372">
        <v>99.154847046096506</v>
      </c>
      <c r="D22" s="372">
        <v>0.77245660389751303</v>
      </c>
      <c r="E22" s="403">
        <v>19.888948705648801</v>
      </c>
      <c r="F22" s="403">
        <v>19.232866862971601</v>
      </c>
      <c r="G22" s="403">
        <v>25.747658321900499</v>
      </c>
      <c r="H22" s="403">
        <v>24.898313725237301</v>
      </c>
    </row>
    <row r="23" spans="1:8" x14ac:dyDescent="0.2">
      <c r="B23" s="372" t="s">
        <v>142</v>
      </c>
      <c r="C23" s="372">
        <v>98.994080173087298</v>
      </c>
      <c r="D23" s="372">
        <v>0.77120416454186402</v>
      </c>
      <c r="E23" s="403">
        <v>20.096047236078999</v>
      </c>
      <c r="F23" s="403">
        <v>19.3941031740233</v>
      </c>
      <c r="G23" s="403">
        <v>26.058011821055299</v>
      </c>
      <c r="H23" s="403">
        <v>25.147819560264399</v>
      </c>
    </row>
    <row r="24" spans="1:8" x14ac:dyDescent="0.2">
      <c r="B24" s="372" t="s">
        <v>143</v>
      </c>
      <c r="C24" s="372">
        <v>99.376464931786799</v>
      </c>
      <c r="D24" s="372">
        <v>0.77418309740179603</v>
      </c>
      <c r="E24" s="403">
        <v>20.387638871360501</v>
      </c>
      <c r="F24" s="403">
        <v>19.613708460782501</v>
      </c>
      <c r="G24" s="403">
        <v>26.334389035077901</v>
      </c>
      <c r="H24" s="403">
        <v>25.334715426631298</v>
      </c>
    </row>
    <row r="25" spans="1:8" x14ac:dyDescent="0.2">
      <c r="B25" s="372" t="s">
        <v>144</v>
      </c>
      <c r="C25" s="372">
        <v>99.909099104513501</v>
      </c>
      <c r="D25" s="372">
        <v>0.77833253433242799</v>
      </c>
      <c r="E25" s="403">
        <v>20.651965053037301</v>
      </c>
      <c r="F25" s="403">
        <v>19.966742706737101</v>
      </c>
      <c r="G25" s="403">
        <v>26.533601182109599</v>
      </c>
      <c r="H25" s="403">
        <v>25.6532289554907</v>
      </c>
    </row>
    <row r="26" spans="1:8" x14ac:dyDescent="0.2">
      <c r="B26" s="372" t="s">
        <v>145</v>
      </c>
      <c r="C26" s="372">
        <v>100.492</v>
      </c>
      <c r="D26" s="372">
        <v>0.78287356948653397</v>
      </c>
      <c r="E26" s="403">
        <v>21.002538750951</v>
      </c>
      <c r="F26" s="403">
        <v>20.469377318415699</v>
      </c>
      <c r="G26" s="403">
        <v>26.8274975290404</v>
      </c>
      <c r="H26" s="403">
        <v>26.146466193565601</v>
      </c>
    </row>
    <row r="27" spans="1:8" x14ac:dyDescent="0.2">
      <c r="B27" s="372" t="s">
        <v>146</v>
      </c>
      <c r="C27" s="372">
        <v>100.917</v>
      </c>
      <c r="D27" s="372">
        <v>0.78618449241603905</v>
      </c>
      <c r="E27" s="403">
        <v>21.2367617556413</v>
      </c>
      <c r="F27" s="403">
        <v>20.700351267900899</v>
      </c>
      <c r="G27" s="403">
        <v>27.012440413799201</v>
      </c>
      <c r="H27" s="403">
        <v>26.330144473196398</v>
      </c>
    </row>
    <row r="28" spans="1:8" x14ac:dyDescent="0.2">
      <c r="B28" s="372" t="s">
        <v>147</v>
      </c>
      <c r="C28" s="372">
        <v>101.44</v>
      </c>
      <c r="D28" s="372">
        <v>0.79025887522105298</v>
      </c>
      <c r="E28" s="403">
        <v>21.483532211701601</v>
      </c>
      <c r="F28" s="403">
        <v>20.940549107522699</v>
      </c>
      <c r="G28" s="403">
        <v>27.185436172029299</v>
      </c>
      <c r="H28" s="403">
        <v>26.498340941334199</v>
      </c>
    </row>
    <row r="29" spans="1:8" x14ac:dyDescent="0.2">
      <c r="B29" s="372" t="s">
        <v>148</v>
      </c>
      <c r="C29" s="372">
        <v>102.303</v>
      </c>
      <c r="D29" s="372">
        <v>0.79698199636967004</v>
      </c>
      <c r="E29" s="403">
        <v>21.518779872235601</v>
      </c>
      <c r="F29" s="403">
        <v>20.9440410360925</v>
      </c>
      <c r="G29" s="403">
        <v>27.0003337217851</v>
      </c>
      <c r="H29" s="403">
        <v>26.279189657350599</v>
      </c>
    </row>
    <row r="30" spans="1:8" x14ac:dyDescent="0.2">
      <c r="B30" s="372" t="s">
        <v>149</v>
      </c>
      <c r="C30" s="372">
        <v>103.02</v>
      </c>
      <c r="D30" s="372">
        <v>0.80256771811191696</v>
      </c>
      <c r="E30" s="403">
        <v>21.284876922345301</v>
      </c>
      <c r="F30" s="403">
        <v>20.651064462578798</v>
      </c>
      <c r="G30" s="403">
        <v>26.520973173976</v>
      </c>
      <c r="H30" s="403">
        <v>25.731242356921001</v>
      </c>
    </row>
    <row r="31" spans="1:8" x14ac:dyDescent="0.2">
      <c r="A31" s="372" t="s">
        <v>77</v>
      </c>
      <c r="B31" s="372" t="s">
        <v>138</v>
      </c>
      <c r="C31" s="372">
        <v>103.108</v>
      </c>
      <c r="D31" s="372">
        <v>0.80325327391849699</v>
      </c>
      <c r="E31" s="403">
        <v>21.106521638174598</v>
      </c>
      <c r="F31" s="403">
        <v>20.199890236574301</v>
      </c>
      <c r="G31" s="403">
        <v>26.276297057851998</v>
      </c>
      <c r="H31" s="403">
        <v>25.147597765812399</v>
      </c>
    </row>
    <row r="32" spans="1:8" x14ac:dyDescent="0.2">
      <c r="B32" s="372" t="s">
        <v>139</v>
      </c>
      <c r="C32" s="372">
        <v>103.07899999999999</v>
      </c>
      <c r="D32" s="372">
        <v>0.80302735211860099</v>
      </c>
      <c r="E32" s="403">
        <v>21.224040062011198</v>
      </c>
      <c r="F32" s="403">
        <v>20.185578709819598</v>
      </c>
      <c r="G32" s="403">
        <v>26.430033803975</v>
      </c>
      <c r="H32" s="403">
        <v>25.136850764254302</v>
      </c>
    </row>
    <row r="33" spans="1:8" x14ac:dyDescent="0.2">
      <c r="B33" s="372" t="s">
        <v>140</v>
      </c>
      <c r="C33" s="372">
        <v>103.476</v>
      </c>
      <c r="D33" s="372">
        <v>0.80612014365510298</v>
      </c>
      <c r="E33" s="403">
        <v>21.643084682984501</v>
      </c>
      <c r="F33" s="403">
        <v>20.838610197293299</v>
      </c>
      <c r="G33" s="403">
        <v>26.848460311202</v>
      </c>
      <c r="H33" s="403">
        <v>25.850501766159901</v>
      </c>
    </row>
    <row r="34" spans="1:8" x14ac:dyDescent="0.2">
      <c r="B34" s="372" t="s">
        <v>141</v>
      </c>
      <c r="C34" s="372">
        <v>103.53100000000001</v>
      </c>
      <c r="D34" s="372">
        <v>0.80654861603421601</v>
      </c>
      <c r="E34" s="403">
        <v>21.744275061458499</v>
      </c>
      <c r="F34" s="403">
        <v>20.941999805617201</v>
      </c>
      <c r="G34" s="403">
        <v>26.9596582638437</v>
      </c>
      <c r="H34" s="403">
        <v>25.964956593179199</v>
      </c>
    </row>
    <row r="35" spans="1:8" x14ac:dyDescent="0.2">
      <c r="B35" s="372" t="s">
        <v>142</v>
      </c>
      <c r="C35" s="372">
        <v>103.233</v>
      </c>
      <c r="D35" s="372">
        <v>0.80422707478011601</v>
      </c>
      <c r="E35" s="403">
        <v>21.766378688694498</v>
      </c>
      <c r="F35" s="403">
        <v>20.946684539063199</v>
      </c>
      <c r="G35" s="403">
        <v>27.0649663151986</v>
      </c>
      <c r="H35" s="403">
        <v>26.045734091693198</v>
      </c>
    </row>
    <row r="36" spans="1:8" x14ac:dyDescent="0.2">
      <c r="B36" s="372" t="s">
        <v>143</v>
      </c>
      <c r="C36" s="372">
        <v>103.29900000000001</v>
      </c>
      <c r="D36" s="372">
        <v>0.80474124163505101</v>
      </c>
      <c r="E36" s="403">
        <v>21.750355039393</v>
      </c>
      <c r="F36" s="403">
        <v>20.9520787833364</v>
      </c>
      <c r="G36" s="403">
        <v>27.027762358992899</v>
      </c>
      <c r="H36" s="403">
        <v>26.035795979296999</v>
      </c>
    </row>
    <row r="37" spans="1:8" x14ac:dyDescent="0.2">
      <c r="B37" s="372" t="s">
        <v>144</v>
      </c>
      <c r="C37" s="372">
        <v>103.687</v>
      </c>
      <c r="D37" s="372">
        <v>0.80776391950951598</v>
      </c>
      <c r="E37" s="403">
        <v>21.764494735663401</v>
      </c>
      <c r="F37" s="403">
        <v>20.966359350314502</v>
      </c>
      <c r="G37" s="403">
        <v>26.944128364731899</v>
      </c>
      <c r="H37" s="403">
        <v>25.956048350173301</v>
      </c>
    </row>
    <row r="38" spans="1:8" x14ac:dyDescent="0.2">
      <c r="B38" s="372" t="s">
        <v>145</v>
      </c>
      <c r="C38" s="372">
        <v>103.67</v>
      </c>
      <c r="D38" s="372">
        <v>0.80763148259233597</v>
      </c>
      <c r="E38" s="403">
        <v>21.747309264843199</v>
      </c>
      <c r="F38" s="403">
        <v>20.944220147738399</v>
      </c>
      <c r="G38" s="403">
        <v>26.927267861127302</v>
      </c>
      <c r="H38" s="403">
        <v>25.932892165758101</v>
      </c>
    </row>
    <row r="39" spans="1:8" x14ac:dyDescent="0.2">
      <c r="B39" s="372" t="s">
        <v>146</v>
      </c>
      <c r="C39" s="372">
        <v>103.94199999999999</v>
      </c>
      <c r="D39" s="372">
        <v>0.80975047326721905</v>
      </c>
      <c r="E39" s="403">
        <v>21.753996962319899</v>
      </c>
      <c r="F39" s="403">
        <v>20.9440418045859</v>
      </c>
      <c r="G39" s="403">
        <v>26.8650623624162</v>
      </c>
      <c r="H39" s="403">
        <v>25.864809587674401</v>
      </c>
    </row>
    <row r="40" spans="1:8" x14ac:dyDescent="0.2">
      <c r="B40" s="372" t="s">
        <v>147</v>
      </c>
      <c r="C40" s="372">
        <v>104.503</v>
      </c>
      <c r="D40" s="372">
        <v>0.814120891534165</v>
      </c>
      <c r="E40" s="403">
        <v>21.745397300140802</v>
      </c>
      <c r="F40" s="403">
        <v>20.892977023114302</v>
      </c>
      <c r="G40" s="403">
        <v>26.710280409538299</v>
      </c>
      <c r="H40" s="403">
        <v>25.663236554147002</v>
      </c>
    </row>
    <row r="41" spans="1:8" x14ac:dyDescent="0.2">
      <c r="B41" s="372" t="s">
        <v>148</v>
      </c>
      <c r="C41" s="372">
        <v>105.346</v>
      </c>
      <c r="D41" s="372">
        <v>0.82068820454492297</v>
      </c>
      <c r="E41" s="403">
        <v>21.709391924084802</v>
      </c>
      <c r="F41" s="403">
        <v>20.730972049745599</v>
      </c>
      <c r="G41" s="403">
        <v>26.4526671686756</v>
      </c>
      <c r="H41" s="403">
        <v>25.2604727775283</v>
      </c>
    </row>
    <row r="42" spans="1:8" x14ac:dyDescent="0.2">
      <c r="B42" s="372" t="s">
        <v>149</v>
      </c>
      <c r="C42" s="372">
        <v>105.934</v>
      </c>
      <c r="D42" s="372">
        <v>0.82526896379797898</v>
      </c>
      <c r="E42" s="403">
        <v>21.760670042574901</v>
      </c>
      <c r="F42" s="403">
        <v>20.776717092973499</v>
      </c>
      <c r="G42" s="403">
        <v>26.3679733482644</v>
      </c>
      <c r="H42" s="403">
        <v>25.1756918100455</v>
      </c>
    </row>
    <row r="43" spans="1:8" x14ac:dyDescent="0.2">
      <c r="A43" s="372" t="s">
        <v>78</v>
      </c>
      <c r="B43" s="372" t="s">
        <v>138</v>
      </c>
      <c r="C43" s="372">
        <v>106.447</v>
      </c>
      <c r="D43" s="372">
        <v>0.82926544253406398</v>
      </c>
      <c r="E43" s="403">
        <v>21.810516789534901</v>
      </c>
      <c r="F43" s="403">
        <v>20.827147521872998</v>
      </c>
      <c r="G43" s="403">
        <v>26.301007700123701</v>
      </c>
      <c r="H43" s="403">
        <v>25.115175978188098</v>
      </c>
    </row>
    <row r="44" spans="1:8" x14ac:dyDescent="0.2">
      <c r="B44" s="372" t="s">
        <v>139</v>
      </c>
      <c r="C44" s="372">
        <v>106.889</v>
      </c>
      <c r="D44" s="372">
        <v>0.83270880238074796</v>
      </c>
      <c r="E44" s="403">
        <v>21.5328682302756</v>
      </c>
      <c r="F44" s="403">
        <v>20.506375511637302</v>
      </c>
      <c r="G44" s="403">
        <v>25.858821437592901</v>
      </c>
      <c r="H44" s="403">
        <v>24.626106332740498</v>
      </c>
    </row>
    <row r="45" spans="1:8" x14ac:dyDescent="0.2">
      <c r="B45" s="372" t="s">
        <v>140</v>
      </c>
      <c r="C45" s="372">
        <v>106.83799999999999</v>
      </c>
      <c r="D45" s="372">
        <v>0.83231149162920803</v>
      </c>
      <c r="E45" s="403">
        <v>20.1297724134579</v>
      </c>
      <c r="F45" s="403">
        <v>19.108611289763399</v>
      </c>
      <c r="G45" s="403">
        <v>24.185383256039</v>
      </c>
      <c r="H45" s="403">
        <v>22.9584854732202</v>
      </c>
    </row>
    <row r="46" spans="1:8" x14ac:dyDescent="0.2">
      <c r="B46" s="372" t="s">
        <v>141</v>
      </c>
      <c r="C46" s="372">
        <v>105.755</v>
      </c>
      <c r="D46" s="372">
        <v>0.82387448096414095</v>
      </c>
      <c r="E46" s="403">
        <v>17.277065919848901</v>
      </c>
      <c r="F46" s="403">
        <v>16.444850437266801</v>
      </c>
      <c r="G46" s="403">
        <v>20.970507424420202</v>
      </c>
      <c r="H46" s="403">
        <v>19.960383307445301</v>
      </c>
    </row>
    <row r="47" spans="1:8" x14ac:dyDescent="0.2">
      <c r="B47" s="372" t="s">
        <v>142</v>
      </c>
      <c r="C47" s="372">
        <v>106.16200000000001</v>
      </c>
      <c r="D47" s="372">
        <v>0.82704517656957199</v>
      </c>
      <c r="E47" s="403">
        <v>17.7779940960842</v>
      </c>
      <c r="F47" s="403">
        <v>17.061953767463599</v>
      </c>
      <c r="G47" s="403">
        <v>21.495795634555201</v>
      </c>
      <c r="H47" s="403">
        <v>20.630014237231102</v>
      </c>
    </row>
    <row r="48" spans="1:8" x14ac:dyDescent="0.2">
      <c r="B48" s="372" t="s">
        <v>143</v>
      </c>
      <c r="C48" s="372">
        <v>106.74299999999999</v>
      </c>
      <c r="D48" s="372">
        <v>0.83157140297437704</v>
      </c>
      <c r="E48" s="403">
        <v>18.849194387029701</v>
      </c>
      <c r="F48" s="403">
        <v>18.161831372714001</v>
      </c>
      <c r="G48" s="403">
        <v>22.666958386988298</v>
      </c>
      <c r="H48" s="403">
        <v>21.8403751112081</v>
      </c>
    </row>
    <row r="49" spans="1:8" x14ac:dyDescent="0.2">
      <c r="B49" s="372" t="s">
        <v>144</v>
      </c>
      <c r="C49" s="372">
        <v>107.444</v>
      </c>
      <c r="D49" s="372">
        <v>0.83703247820633697</v>
      </c>
      <c r="E49" s="403">
        <v>19.738074946522701</v>
      </c>
      <c r="F49" s="403">
        <v>19.076752334181599</v>
      </c>
      <c r="G49" s="403">
        <v>23.581014429474799</v>
      </c>
      <c r="H49" s="403">
        <v>22.790934439080399</v>
      </c>
    </row>
    <row r="50" spans="1:8" x14ac:dyDescent="0.2">
      <c r="B50" s="372" t="s">
        <v>145</v>
      </c>
      <c r="C50" s="372">
        <v>107.867</v>
      </c>
      <c r="D50" s="372">
        <v>0.840327820322055</v>
      </c>
      <c r="E50" s="403">
        <v>19.716997644168</v>
      </c>
      <c r="F50" s="403">
        <v>19.0867437962678</v>
      </c>
      <c r="G50" s="403">
        <v>23.463459339726999</v>
      </c>
      <c r="H50" s="403">
        <v>22.713449840269298</v>
      </c>
    </row>
    <row r="51" spans="1:8" x14ac:dyDescent="0.2">
      <c r="B51" s="372" t="s">
        <v>146</v>
      </c>
      <c r="C51" s="372">
        <v>108.114</v>
      </c>
      <c r="D51" s="372">
        <v>0.84225205082461496</v>
      </c>
      <c r="E51" s="403">
        <v>19.605653190373101</v>
      </c>
      <c r="F51" s="403">
        <v>19.045064756374501</v>
      </c>
      <c r="G51" s="403">
        <v>23.277655627169999</v>
      </c>
      <c r="H51" s="403">
        <v>22.6120728797612</v>
      </c>
    </row>
    <row r="52" spans="1:8" x14ac:dyDescent="0.2">
      <c r="B52" s="372" t="s">
        <v>147</v>
      </c>
      <c r="C52" s="372">
        <v>108.774</v>
      </c>
      <c r="D52" s="372">
        <v>0.84739371937396302</v>
      </c>
      <c r="E52" s="403">
        <v>19.4893057076745</v>
      </c>
      <c r="F52" s="403">
        <v>18.928910366778599</v>
      </c>
      <c r="G52" s="403">
        <v>22.9991151245171</v>
      </c>
      <c r="H52" s="403">
        <v>22.337798751639198</v>
      </c>
    </row>
    <row r="53" spans="1:8" x14ac:dyDescent="0.2">
      <c r="B53" s="372" t="s">
        <v>148</v>
      </c>
      <c r="C53" s="372">
        <v>108.85599999999999</v>
      </c>
      <c r="D53" s="372">
        <v>0.848032532739185</v>
      </c>
      <c r="E53" s="403">
        <v>18.873631726388201</v>
      </c>
      <c r="F53" s="403">
        <v>18.350083498004501</v>
      </c>
      <c r="G53" s="403">
        <v>22.255787363988802</v>
      </c>
      <c r="H53" s="403">
        <v>21.638419269992902</v>
      </c>
    </row>
    <row r="54" spans="1:8" x14ac:dyDescent="0.2">
      <c r="B54" s="372" t="s">
        <v>149</v>
      </c>
      <c r="C54" s="372">
        <v>109.271</v>
      </c>
      <c r="D54" s="372">
        <v>0.85126555159976003</v>
      </c>
      <c r="E54" s="403">
        <v>18.971048182646999</v>
      </c>
      <c r="F54" s="403">
        <v>18.480435067491499</v>
      </c>
      <c r="G54" s="403">
        <v>22.285699388393201</v>
      </c>
      <c r="H54" s="403">
        <v>21.709365582528001</v>
      </c>
    </row>
    <row r="55" spans="1:8" x14ac:dyDescent="0.2">
      <c r="A55" s="372" t="s">
        <v>450</v>
      </c>
      <c r="B55" s="372" t="s">
        <v>138</v>
      </c>
      <c r="C55" s="372">
        <v>110.21</v>
      </c>
      <c r="D55" s="372">
        <v>0.85858074367224202</v>
      </c>
      <c r="E55" s="403">
        <v>19.868269186177798</v>
      </c>
      <c r="F55" s="403">
        <v>19.437621982825799</v>
      </c>
      <c r="G55" s="403">
        <v>23.140827851786</v>
      </c>
      <c r="H55" s="403">
        <v>22.639247532723601</v>
      </c>
    </row>
    <row r="56" spans="1:8" x14ac:dyDescent="0.2">
      <c r="B56" s="372" t="s">
        <v>139</v>
      </c>
      <c r="C56" s="372">
        <v>110.907</v>
      </c>
      <c r="D56" s="372">
        <v>0.86401065727662996</v>
      </c>
      <c r="E56" s="403">
        <v>20.835731190400399</v>
      </c>
      <c r="F56" s="403">
        <v>20.419306871495301</v>
      </c>
      <c r="G56" s="403">
        <v>24.115132162923601</v>
      </c>
      <c r="H56" s="403">
        <v>23.6331655165657</v>
      </c>
    </row>
    <row r="57" spans="1:8" x14ac:dyDescent="0.2">
      <c r="B57" s="372" t="s">
        <v>140</v>
      </c>
      <c r="C57" s="372">
        <v>111.824</v>
      </c>
      <c r="D57" s="372">
        <v>0.87115446039746702</v>
      </c>
      <c r="E57" s="403">
        <v>22.180721321458801</v>
      </c>
      <c r="F57" s="403">
        <v>21.5910042147887</v>
      </c>
      <c r="G57" s="403">
        <v>25.461295705630398</v>
      </c>
      <c r="H57" s="403">
        <v>24.784358223842101</v>
      </c>
    </row>
    <row r="58" spans="1:8" x14ac:dyDescent="0.2">
      <c r="B58" s="372" t="s">
        <v>141</v>
      </c>
      <c r="C58" s="372">
        <v>112.19</v>
      </c>
      <c r="D58" s="372">
        <v>0.87400574932028696</v>
      </c>
      <c r="E58" s="403">
        <v>22.389114890420402</v>
      </c>
      <c r="F58" s="403">
        <v>21.883869239609702</v>
      </c>
      <c r="G58" s="403">
        <v>25.6166677482755</v>
      </c>
      <c r="H58" s="403">
        <v>25.038587282324801</v>
      </c>
    </row>
    <row r="59" spans="1:8" x14ac:dyDescent="0.2">
      <c r="B59" s="372" t="s">
        <v>142</v>
      </c>
      <c r="C59" s="372">
        <v>112.419</v>
      </c>
      <c r="D59" s="372">
        <v>0.875789752498773</v>
      </c>
      <c r="E59" s="403">
        <v>22.517753399569699</v>
      </c>
      <c r="F59" s="403">
        <v>22.0150561115614</v>
      </c>
      <c r="G59" s="403">
        <v>25.711368893416299</v>
      </c>
      <c r="H59" s="403">
        <v>25.137375778545898</v>
      </c>
    </row>
    <row r="60" spans="1:8" x14ac:dyDescent="0.2">
      <c r="B60" s="372" t="s">
        <v>143</v>
      </c>
      <c r="C60" s="372">
        <v>113.018</v>
      </c>
      <c r="D60" s="372">
        <v>0.88045620622765097</v>
      </c>
      <c r="E60" s="403">
        <v>22.581968000779</v>
      </c>
      <c r="F60" s="403">
        <v>22.130901638514601</v>
      </c>
      <c r="G60" s="403">
        <v>25.6480309197119</v>
      </c>
      <c r="H60" s="403">
        <v>25.135721097742401</v>
      </c>
    </row>
    <row r="61" spans="1:8" x14ac:dyDescent="0.2">
      <c r="B61" s="372" t="s">
        <v>144</v>
      </c>
      <c r="C61" s="372">
        <v>113.682</v>
      </c>
      <c r="D61" s="372">
        <v>0.88562903640457102</v>
      </c>
      <c r="E61" s="403">
        <v>22.627222408865599</v>
      </c>
      <c r="F61" s="403">
        <v>22.208263083998801</v>
      </c>
      <c r="G61" s="403">
        <v>25.549323112447102</v>
      </c>
      <c r="H61" s="403">
        <v>25.076258987802198</v>
      </c>
    </row>
    <row r="62" spans="1:8" x14ac:dyDescent="0.2">
      <c r="B62" s="372" t="s">
        <v>145</v>
      </c>
      <c r="C62" s="372">
        <v>113.899</v>
      </c>
      <c r="D62" s="372">
        <v>0.88731955470034196</v>
      </c>
      <c r="E62" s="403">
        <v>22.668046314627201</v>
      </c>
      <c r="F62" s="403">
        <v>22.291945764375999</v>
      </c>
      <c r="G62" s="403">
        <v>25.5466547474911</v>
      </c>
      <c r="H62" s="403">
        <v>25.122793300666402</v>
      </c>
    </row>
    <row r="63" spans="1:8" x14ac:dyDescent="0.2">
      <c r="B63" s="372" t="s">
        <v>146</v>
      </c>
      <c r="C63" s="372">
        <v>114.601</v>
      </c>
      <c r="D63" s="372">
        <v>0.89278842033919403</v>
      </c>
      <c r="E63" s="403">
        <v>22.675699580471299</v>
      </c>
      <c r="F63" s="403">
        <v>22.303797954163802</v>
      </c>
      <c r="G63" s="403">
        <v>25.398738451218101</v>
      </c>
      <c r="H63" s="403">
        <v>24.982176567310301</v>
      </c>
    </row>
    <row r="64" spans="1:8" x14ac:dyDescent="0.2">
      <c r="B64" s="372" t="s">
        <v>147</v>
      </c>
      <c r="C64" s="372">
        <v>115.56100000000001</v>
      </c>
      <c r="D64" s="372">
        <v>0.90026721095642803</v>
      </c>
      <c r="E64" s="403">
        <v>22.677796853980698</v>
      </c>
      <c r="F64" s="403">
        <v>22.3590220572557</v>
      </c>
      <c r="G64" s="403">
        <v>25.190073100505501</v>
      </c>
      <c r="H64" s="403">
        <v>24.835984011349002</v>
      </c>
    </row>
    <row r="65" spans="1:8" x14ac:dyDescent="0.2">
      <c r="B65" s="372" t="s">
        <v>148</v>
      </c>
      <c r="C65" s="372">
        <v>116.884</v>
      </c>
      <c r="D65" s="372">
        <v>0.910573919275804</v>
      </c>
      <c r="E65" s="403">
        <v>22.702372154442902</v>
      </c>
      <c r="F65" s="403">
        <v>22.282630557907499</v>
      </c>
      <c r="G65" s="403">
        <v>24.931937620724401</v>
      </c>
      <c r="H65" s="403">
        <v>24.470973839915501</v>
      </c>
    </row>
    <row r="66" spans="1:8" x14ac:dyDescent="0.2">
      <c r="B66" s="372" t="s">
        <v>149</v>
      </c>
      <c r="C66" s="372">
        <v>117.30800000000001</v>
      </c>
      <c r="D66" s="372">
        <v>0.91387705179841505</v>
      </c>
      <c r="E66" s="403">
        <v>22.9300141945325</v>
      </c>
      <c r="F66" s="403">
        <v>22.449079045557198</v>
      </c>
      <c r="G66" s="403">
        <v>25.090918028205898</v>
      </c>
      <c r="H66" s="403">
        <v>24.564659985038201</v>
      </c>
    </row>
    <row r="67" spans="1:8" x14ac:dyDescent="0.2">
      <c r="A67" s="372" t="s">
        <v>754</v>
      </c>
      <c r="B67" s="372" t="s">
        <v>138</v>
      </c>
      <c r="C67" s="372">
        <v>118.002</v>
      </c>
      <c r="D67" s="372">
        <v>0.91928359418212402</v>
      </c>
      <c r="E67" s="403">
        <v>23.296161951496501</v>
      </c>
      <c r="F67" s="403">
        <v>22.740415324896698</v>
      </c>
      <c r="G67" s="403">
        <v>25.3416487566307</v>
      </c>
      <c r="H67" s="403">
        <v>24.737105577445401</v>
      </c>
    </row>
    <row r="68" spans="1:8" x14ac:dyDescent="0.2">
      <c r="B68" s="372" t="s">
        <v>139</v>
      </c>
      <c r="C68" s="372">
        <v>118.98099999999999</v>
      </c>
      <c r="D68" s="372">
        <v>0.92691040253032397</v>
      </c>
      <c r="E68" s="403">
        <v>23.4826262150575</v>
      </c>
      <c r="F68" s="403">
        <v>22.9529956080865</v>
      </c>
      <c r="G68" s="403">
        <v>25.3343000045674</v>
      </c>
      <c r="H68" s="403">
        <v>24.762906474486002</v>
      </c>
    </row>
    <row r="69" spans="1:8" x14ac:dyDescent="0.2">
      <c r="B69" s="372" t="s">
        <v>140</v>
      </c>
      <c r="C69" s="372">
        <v>120.15900000000001</v>
      </c>
      <c r="D69" s="372">
        <v>0.93608750185022205</v>
      </c>
      <c r="E69" s="403">
        <v>23.876881610192001</v>
      </c>
      <c r="F69" s="403">
        <v>23.2468859664551</v>
      </c>
      <c r="G69" s="403">
        <v>25.5071043711173</v>
      </c>
      <c r="H69" s="403">
        <v>24.834095018368</v>
      </c>
    </row>
    <row r="70" spans="1:8" x14ac:dyDescent="0.2">
      <c r="B70" s="372" t="s">
        <v>141</v>
      </c>
      <c r="C70" s="372">
        <v>120.809</v>
      </c>
      <c r="D70" s="372">
        <v>0.94115126633063995</v>
      </c>
      <c r="E70" s="403">
        <v>24.141919061300499</v>
      </c>
      <c r="F70" s="403">
        <v>23.424182765872899</v>
      </c>
      <c r="G70" s="403">
        <v>25.651475936939502</v>
      </c>
      <c r="H70" s="403">
        <v>24.888860700574799</v>
      </c>
    </row>
    <row r="71" spans="1:8" x14ac:dyDescent="0.2">
      <c r="B71" s="372" t="s">
        <v>142</v>
      </c>
      <c r="C71" s="372">
        <v>121.02200000000001</v>
      </c>
      <c r="D71" s="372">
        <v>0.942810622998839</v>
      </c>
      <c r="E71" s="403">
        <v>24.4385241312958</v>
      </c>
      <c r="F71" s="403">
        <v>23.692137257473199</v>
      </c>
      <c r="G71" s="403">
        <v>25.9209257247899</v>
      </c>
      <c r="H71" s="403">
        <v>25.129264222877101</v>
      </c>
    </row>
    <row r="72" spans="1:8" x14ac:dyDescent="0.2">
      <c r="B72" s="372" t="s">
        <v>143</v>
      </c>
      <c r="C72" s="372">
        <v>122.044</v>
      </c>
      <c r="D72" s="372">
        <v>0.950772418843436</v>
      </c>
      <c r="E72" s="403">
        <v>24.673575539488901</v>
      </c>
      <c r="F72" s="403">
        <v>23.850340727118098</v>
      </c>
      <c r="G72" s="403">
        <v>25.951084665984499</v>
      </c>
      <c r="H72" s="403">
        <v>25.085225711670098</v>
      </c>
    </row>
    <row r="73" spans="1:8" x14ac:dyDescent="0.2">
      <c r="B73" s="372" t="s">
        <v>144</v>
      </c>
      <c r="C73" s="372">
        <v>122.94799999999999</v>
      </c>
      <c r="D73" s="372">
        <v>0.95781494667466505</v>
      </c>
      <c r="E73" s="403">
        <v>24.653310314900502</v>
      </c>
      <c r="F73" s="403">
        <v>23.883516893704801</v>
      </c>
      <c r="G73" s="403">
        <v>25.739116308940201</v>
      </c>
      <c r="H73" s="403">
        <v>24.935418868355999</v>
      </c>
    </row>
    <row r="74" spans="1:8" x14ac:dyDescent="0.2">
      <c r="B74" s="372" t="s">
        <v>145</v>
      </c>
      <c r="C74" s="372">
        <v>123.803</v>
      </c>
      <c r="D74" s="372">
        <v>0.964475744568139</v>
      </c>
      <c r="E74" s="403">
        <v>24.694919253942999</v>
      </c>
      <c r="F74" s="403">
        <v>23.993209929694899</v>
      </c>
      <c r="G74" s="403">
        <v>25.604500054068801</v>
      </c>
      <c r="H74" s="403">
        <v>24.8769448737545</v>
      </c>
    </row>
    <row r="75" spans="1:8" x14ac:dyDescent="0.2">
      <c r="B75" s="372" t="s">
        <v>146</v>
      </c>
      <c r="C75" s="372">
        <v>124.571</v>
      </c>
      <c r="D75" s="372">
        <v>0.97045877706192596</v>
      </c>
      <c r="E75" s="403">
        <v>24.6451019147556</v>
      </c>
      <c r="F75" s="403">
        <v>23.9748274810343</v>
      </c>
      <c r="G75" s="403">
        <v>25.395310442107501</v>
      </c>
      <c r="H75" s="403">
        <v>24.704632538456</v>
      </c>
    </row>
    <row r="76" spans="1:8" x14ac:dyDescent="0.2">
      <c r="B76" s="372" t="s">
        <v>147</v>
      </c>
      <c r="C76" s="372">
        <v>125.276</v>
      </c>
      <c r="D76" s="372">
        <v>0.975951013921457</v>
      </c>
      <c r="E76" s="403">
        <v>24.772159744600099</v>
      </c>
      <c r="F76" s="403">
        <v>24.1367276902721</v>
      </c>
      <c r="G76" s="403">
        <v>25.382585182286299</v>
      </c>
      <c r="H76" s="403">
        <v>24.731495070934599</v>
      </c>
    </row>
    <row r="77" spans="1:8" x14ac:dyDescent="0.2">
      <c r="B77" s="372" t="s">
        <v>148</v>
      </c>
      <c r="C77" s="372">
        <v>125.997</v>
      </c>
      <c r="D77" s="372">
        <v>0.98156789729127503</v>
      </c>
      <c r="E77" s="403">
        <v>24.871984842716099</v>
      </c>
      <c r="F77" s="403">
        <v>24.1276350351351</v>
      </c>
      <c r="G77" s="403">
        <v>25.339036567264099</v>
      </c>
      <c r="H77" s="403">
        <v>24.580709191608101</v>
      </c>
    </row>
    <row r="78" spans="1:8" x14ac:dyDescent="0.2">
      <c r="B78" s="372" t="s">
        <v>149</v>
      </c>
      <c r="C78" s="372">
        <v>126.47799999999999</v>
      </c>
      <c r="D78" s="372">
        <v>0.98531508300678505</v>
      </c>
      <c r="E78" s="403">
        <v>24.6590477945199</v>
      </c>
      <c r="F78" s="403">
        <v>23.901407755035301</v>
      </c>
      <c r="G78" s="403">
        <v>25.026560761934601</v>
      </c>
      <c r="H78" s="403">
        <v>24.257629023700499</v>
      </c>
    </row>
    <row r="79" spans="1:8" x14ac:dyDescent="0.2">
      <c r="A79" s="372" t="s">
        <v>1193</v>
      </c>
      <c r="B79" s="372" t="s">
        <v>138</v>
      </c>
      <c r="C79" s="372">
        <v>127.336</v>
      </c>
      <c r="D79" s="372">
        <v>0.99199925212093798</v>
      </c>
      <c r="E79" s="403">
        <v>24.7967008395776</v>
      </c>
      <c r="F79" s="403">
        <v>24.033803481285801</v>
      </c>
      <c r="G79" s="403">
        <v>24.996693078710699</v>
      </c>
      <c r="H79" s="403">
        <v>24.227642742573099</v>
      </c>
    </row>
    <row r="80" spans="1:8" x14ac:dyDescent="0.2">
      <c r="B80" s="372" t="s">
        <v>139</v>
      </c>
      <c r="C80" s="372">
        <v>128.04599999999999</v>
      </c>
      <c r="D80" s="372">
        <v>0.99753044101493404</v>
      </c>
      <c r="E80" s="403">
        <v>24.806252517085198</v>
      </c>
      <c r="F80" s="403">
        <v>24.086428378055999</v>
      </c>
      <c r="G80" s="403">
        <v>24.867664681837802</v>
      </c>
      <c r="H80" s="403">
        <v>24.146058493763199</v>
      </c>
    </row>
    <row r="81" spans="2:8" x14ac:dyDescent="0.2">
      <c r="B81" s="372" t="s">
        <v>140</v>
      </c>
      <c r="C81" s="372">
        <v>128.38900000000001</v>
      </c>
      <c r="D81" s="372">
        <v>1.00020255057922</v>
      </c>
      <c r="E81" s="403">
        <v>24.974513483792599</v>
      </c>
      <c r="F81" s="403">
        <v>24.182469948865101</v>
      </c>
      <c r="G81" s="403">
        <v>24.969455906036099</v>
      </c>
      <c r="H81" s="403">
        <v>24.177572767497001</v>
      </c>
    </row>
    <row r="82" spans="2:8" x14ac:dyDescent="0.2">
      <c r="B82" s="372" t="s">
        <v>141</v>
      </c>
      <c r="C82" s="372">
        <v>128.363</v>
      </c>
      <c r="D82" s="372">
        <v>1</v>
      </c>
      <c r="E82" s="403">
        <v>25.007489586930198</v>
      </c>
      <c r="F82" s="403">
        <v>24.2544517043663</v>
      </c>
      <c r="G82" s="403">
        <v>25.007489586930198</v>
      </c>
      <c r="H82" s="403">
        <v>24.2544517043663</v>
      </c>
    </row>
    <row r="83" spans="2:8" x14ac:dyDescent="0.2">
      <c r="E83" s="385">
        <f>E82/E70-1</f>
        <v>3.5853426706960123E-2</v>
      </c>
      <c r="F83" s="385">
        <f t="shared" ref="F83:G83" si="0">F82/F70-1</f>
        <v>3.5444947932315118E-2</v>
      </c>
      <c r="G83" s="385">
        <f t="shared" si="0"/>
        <v>-2.510523572181389E-2</v>
      </c>
      <c r="H83" s="385">
        <f>H82/H70-1</f>
        <v>-2.5489676037836806E-2</v>
      </c>
    </row>
    <row r="84" spans="2:8" x14ac:dyDescent="0.2">
      <c r="E84" s="404">
        <f t="shared" ref="E84:G84" si="1">E82-E70</f>
        <v>0.86557052562969972</v>
      </c>
      <c r="F84" s="404">
        <f t="shared" si="1"/>
        <v>0.83026893849340055</v>
      </c>
      <c r="G84" s="404">
        <f t="shared" si="1"/>
        <v>-0.64398635000930327</v>
      </c>
      <c r="H84" s="405">
        <f>H82-H70</f>
        <v>-0.63440899620849933</v>
      </c>
    </row>
  </sheetData>
  <mergeCells count="1">
    <mergeCell ref="H1:I1"/>
  </mergeCells>
  <hyperlinks>
    <hyperlink ref="H1:I1" location="Index!A1" display="Regresar al �ndice" xr:uid="{AE9F24A8-FDDB-4E3F-A1C1-3948455A992A}"/>
  </hyperlinks>
  <pageMargins left="0.7" right="0.7" top="0.75" bottom="0.75" header="0.3" footer="0.3"/>
  <pageSetup paperSize="9" orientation="portrait" horizontalDpi="300" verticalDpi="300"/>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7187C-F5DB-4A5C-8BAC-7C3D96776CD2}">
  <sheetPr codeName="Hoja125"/>
  <dimension ref="A1:I84"/>
  <sheetViews>
    <sheetView workbookViewId="0"/>
  </sheetViews>
  <sheetFormatPr baseColWidth="10" defaultRowHeight="12.75" x14ac:dyDescent="0.2"/>
  <cols>
    <col min="1" max="1" width="49.7109375" style="372" customWidth="1"/>
    <col min="2" max="2" width="3.7109375" style="372" customWidth="1"/>
    <col min="3" max="8" width="11.7109375" style="372" customWidth="1"/>
    <col min="9" max="17" width="9.140625" style="372" customWidth="1"/>
    <col min="18" max="16384" width="11.42578125" style="372"/>
  </cols>
  <sheetData>
    <row r="1" spans="1:9" x14ac:dyDescent="0.2">
      <c r="A1" s="69" t="s">
        <v>2046</v>
      </c>
      <c r="B1" s="372" t="s">
        <v>53</v>
      </c>
      <c r="C1" s="372" t="s">
        <v>53</v>
      </c>
      <c r="D1" s="372" t="s">
        <v>53</v>
      </c>
      <c r="E1" s="372" t="s">
        <v>53</v>
      </c>
      <c r="F1" s="372" t="s">
        <v>53</v>
      </c>
      <c r="G1" s="372" t="s">
        <v>53</v>
      </c>
      <c r="H1" s="346" t="s">
        <v>2143</v>
      </c>
      <c r="I1" s="346"/>
    </row>
    <row r="2" spans="1:9" x14ac:dyDescent="0.2">
      <c r="A2" s="372" t="s">
        <v>150</v>
      </c>
      <c r="B2" s="372" t="s">
        <v>53</v>
      </c>
      <c r="C2" s="372" t="s">
        <v>53</v>
      </c>
      <c r="D2" s="372" t="s">
        <v>53</v>
      </c>
      <c r="E2" s="372" t="s">
        <v>53</v>
      </c>
      <c r="F2" s="372" t="s">
        <v>53</v>
      </c>
      <c r="G2" s="372" t="s">
        <v>53</v>
      </c>
      <c r="H2" s="372" t="s">
        <v>53</v>
      </c>
    </row>
    <row r="6" spans="1:9" x14ac:dyDescent="0.2">
      <c r="A6" s="372" t="s">
        <v>438</v>
      </c>
      <c r="B6" s="372" t="s">
        <v>562</v>
      </c>
      <c r="C6" s="372" t="s">
        <v>563</v>
      </c>
      <c r="D6" s="372" t="s">
        <v>564</v>
      </c>
      <c r="E6" s="372" t="s">
        <v>0</v>
      </c>
      <c r="F6" s="372" t="s">
        <v>1</v>
      </c>
      <c r="G6" s="372" t="s">
        <v>729</v>
      </c>
      <c r="H6" s="372" t="s">
        <v>730</v>
      </c>
    </row>
    <row r="7" spans="1:9" x14ac:dyDescent="0.2">
      <c r="A7" s="372" t="s">
        <v>75</v>
      </c>
      <c r="B7" s="372" t="s">
        <v>138</v>
      </c>
      <c r="C7" s="372">
        <v>93.603882444858499</v>
      </c>
      <c r="D7" s="372">
        <v>0.72921233100549598</v>
      </c>
      <c r="E7" s="403">
        <v>17.294502752644501</v>
      </c>
      <c r="F7" s="403">
        <v>17.074313615121401</v>
      </c>
      <c r="G7" s="403">
        <v>23.716689936931701</v>
      </c>
      <c r="H7" s="403">
        <v>23.414735172645798</v>
      </c>
    </row>
    <row r="8" spans="1:9" x14ac:dyDescent="0.2">
      <c r="B8" s="372" t="s">
        <v>139</v>
      </c>
      <c r="C8" s="372">
        <v>94.1447803353567</v>
      </c>
      <c r="D8" s="372">
        <v>0.73342614566001696</v>
      </c>
      <c r="E8" s="403">
        <v>17.288462738507501</v>
      </c>
      <c r="F8" s="403">
        <v>17.065597703047501</v>
      </c>
      <c r="G8" s="403">
        <v>23.5721931114815</v>
      </c>
      <c r="H8" s="403">
        <v>23.268324703218799</v>
      </c>
    </row>
    <row r="9" spans="1:9" x14ac:dyDescent="0.2">
      <c r="B9" s="372" t="s">
        <v>140</v>
      </c>
      <c r="C9" s="372">
        <v>94.722489332291602</v>
      </c>
      <c r="D9" s="372">
        <v>0.73792673381185903</v>
      </c>
      <c r="E9" s="403">
        <v>17.164721707315</v>
      </c>
      <c r="F9" s="403">
        <v>16.9498532895533</v>
      </c>
      <c r="G9" s="403">
        <v>23.2607397466797</v>
      </c>
      <c r="H9" s="403">
        <v>22.9695612218798</v>
      </c>
    </row>
    <row r="10" spans="1:9" x14ac:dyDescent="0.2">
      <c r="B10" s="372" t="s">
        <v>141</v>
      </c>
      <c r="C10" s="372">
        <v>94.838932628162794</v>
      </c>
      <c r="D10" s="372">
        <v>0.73883387446665205</v>
      </c>
      <c r="E10" s="403">
        <v>17.095617316134099</v>
      </c>
      <c r="F10" s="403">
        <v>16.883721073636501</v>
      </c>
      <c r="G10" s="403">
        <v>23.1386484931746</v>
      </c>
      <c r="H10" s="403">
        <v>22.851850269892601</v>
      </c>
    </row>
    <row r="11" spans="1:9" x14ac:dyDescent="0.2">
      <c r="B11" s="372" t="s">
        <v>142</v>
      </c>
      <c r="C11" s="372">
        <v>94.725494320572096</v>
      </c>
      <c r="D11" s="372">
        <v>0.73795014389327196</v>
      </c>
      <c r="E11" s="403">
        <v>16.9757140270933</v>
      </c>
      <c r="F11" s="403">
        <v>16.7661412693482</v>
      </c>
      <c r="G11" s="403">
        <v>23.0038765729253</v>
      </c>
      <c r="H11" s="403">
        <v>22.7198834610879</v>
      </c>
    </row>
    <row r="12" spans="1:9" x14ac:dyDescent="0.2">
      <c r="B12" s="372" t="s">
        <v>143</v>
      </c>
      <c r="C12" s="372">
        <v>94.963639641805401</v>
      </c>
      <c r="D12" s="372">
        <v>0.73980539284533198</v>
      </c>
      <c r="E12" s="403">
        <v>16.796238753919098</v>
      </c>
      <c r="F12" s="403">
        <v>16.590894011054701</v>
      </c>
      <c r="G12" s="403">
        <v>22.703590587951499</v>
      </c>
      <c r="H12" s="403">
        <v>22.426024697177699</v>
      </c>
    </row>
    <row r="13" spans="1:9" x14ac:dyDescent="0.2">
      <c r="B13" s="372" t="s">
        <v>144</v>
      </c>
      <c r="C13" s="372">
        <v>95.322735741330604</v>
      </c>
      <c r="D13" s="372">
        <v>0.74260289757430598</v>
      </c>
      <c r="E13" s="403">
        <v>16.670035932285199</v>
      </c>
      <c r="F13" s="403">
        <v>16.4629208193249</v>
      </c>
      <c r="G13" s="403">
        <v>22.448115926745601</v>
      </c>
      <c r="H13" s="403">
        <v>22.169211664943202</v>
      </c>
    </row>
    <row r="14" spans="1:9" x14ac:dyDescent="0.2">
      <c r="B14" s="372" t="s">
        <v>145</v>
      </c>
      <c r="C14" s="372">
        <v>95.793767654306095</v>
      </c>
      <c r="D14" s="372">
        <v>0.74627242783595005</v>
      </c>
      <c r="E14" s="403">
        <v>16.723212340993602</v>
      </c>
      <c r="F14" s="403">
        <v>16.5154317053887</v>
      </c>
      <c r="G14" s="403">
        <v>22.408991297571799</v>
      </c>
      <c r="H14" s="403">
        <v>22.130566652824498</v>
      </c>
    </row>
    <row r="15" spans="1:9" x14ac:dyDescent="0.2">
      <c r="B15" s="372" t="s">
        <v>146</v>
      </c>
      <c r="C15" s="372">
        <v>96.093515235290596</v>
      </c>
      <c r="D15" s="372">
        <v>0.74860758345699796</v>
      </c>
      <c r="E15" s="403">
        <v>16.974701176247599</v>
      </c>
      <c r="F15" s="403">
        <v>16.768190704804798</v>
      </c>
      <c r="G15" s="403">
        <v>22.675032355216199</v>
      </c>
      <c r="H15" s="403">
        <v>22.399172911621999</v>
      </c>
    </row>
    <row r="16" spans="1:9" x14ac:dyDescent="0.2">
      <c r="B16" s="372" t="s">
        <v>147</v>
      </c>
      <c r="C16" s="372">
        <v>96.698269126750404</v>
      </c>
      <c r="D16" s="372">
        <v>0.75331886234156598</v>
      </c>
      <c r="E16" s="403">
        <v>17.166011289959801</v>
      </c>
      <c r="F16" s="403">
        <v>16.9593770088327</v>
      </c>
      <c r="G16" s="403">
        <v>22.787178375704201</v>
      </c>
      <c r="H16" s="403">
        <v>22.512879813094401</v>
      </c>
    </row>
    <row r="17" spans="1:8" x14ac:dyDescent="0.2">
      <c r="B17" s="372" t="s">
        <v>148</v>
      </c>
      <c r="C17" s="372">
        <v>97.695173988821495</v>
      </c>
      <c r="D17" s="372">
        <v>0.76108515685066203</v>
      </c>
      <c r="E17" s="403">
        <v>17.286427085808</v>
      </c>
      <c r="F17" s="403">
        <v>17.083504831977798</v>
      </c>
      <c r="G17" s="403">
        <v>22.7128685012574</v>
      </c>
      <c r="H17" s="403">
        <v>22.446246229092999</v>
      </c>
    </row>
    <row r="18" spans="1:8" x14ac:dyDescent="0.2">
      <c r="B18" s="372" t="s">
        <v>149</v>
      </c>
      <c r="C18" s="372">
        <v>98.272882985756297</v>
      </c>
      <c r="D18" s="372">
        <v>0.76558574500250298</v>
      </c>
      <c r="E18" s="403">
        <v>17.4418023401089</v>
      </c>
      <c r="F18" s="403">
        <v>17.241641537202</v>
      </c>
      <c r="G18" s="403">
        <v>22.7822976772534</v>
      </c>
      <c r="H18" s="403">
        <v>22.520849754256702</v>
      </c>
    </row>
    <row r="19" spans="1:8" x14ac:dyDescent="0.2">
      <c r="A19" s="372" t="s">
        <v>76</v>
      </c>
      <c r="B19" s="372" t="s">
        <v>138</v>
      </c>
      <c r="C19" s="372">
        <v>98.794999699501204</v>
      </c>
      <c r="D19" s="372">
        <v>0.76965324664818702</v>
      </c>
      <c r="E19" s="403">
        <v>18.026870105317599</v>
      </c>
      <c r="F19" s="403">
        <v>17.783892527658899</v>
      </c>
      <c r="G19" s="403">
        <v>23.422067254083501</v>
      </c>
      <c r="H19" s="403">
        <v>23.106369790691001</v>
      </c>
    </row>
    <row r="20" spans="1:8" x14ac:dyDescent="0.2">
      <c r="B20" s="372" t="s">
        <v>139</v>
      </c>
      <c r="C20" s="372">
        <v>99.171374481639504</v>
      </c>
      <c r="D20" s="372">
        <v>0.77258535934529005</v>
      </c>
      <c r="E20" s="403">
        <v>18.783817413091501</v>
      </c>
      <c r="F20" s="403">
        <v>18.447064021845001</v>
      </c>
      <c r="G20" s="403">
        <v>24.31293472738</v>
      </c>
      <c r="H20" s="403">
        <v>23.8770561708256</v>
      </c>
    </row>
    <row r="21" spans="1:8" x14ac:dyDescent="0.2">
      <c r="B21" s="372" t="s">
        <v>140</v>
      </c>
      <c r="C21" s="372">
        <v>99.492156980587794</v>
      </c>
      <c r="D21" s="372">
        <v>0.77508438553623504</v>
      </c>
      <c r="E21" s="403">
        <v>19.043688534307101</v>
      </c>
      <c r="F21" s="403">
        <v>18.689965982853</v>
      </c>
      <c r="G21" s="403">
        <v>24.569826059819199</v>
      </c>
      <c r="H21" s="403">
        <v>24.113459555661802</v>
      </c>
    </row>
    <row r="22" spans="1:8" x14ac:dyDescent="0.2">
      <c r="B22" s="372" t="s">
        <v>141</v>
      </c>
      <c r="C22" s="372">
        <v>99.154847046096506</v>
      </c>
      <c r="D22" s="372">
        <v>0.77245660389751303</v>
      </c>
      <c r="E22" s="403">
        <v>19.121714415335099</v>
      </c>
      <c r="F22" s="403">
        <v>18.780545247240202</v>
      </c>
      <c r="G22" s="403">
        <v>24.7544189781723</v>
      </c>
      <c r="H22" s="403">
        <v>24.312751230918298</v>
      </c>
    </row>
    <row r="23" spans="1:8" x14ac:dyDescent="0.2">
      <c r="B23" s="372" t="s">
        <v>142</v>
      </c>
      <c r="C23" s="372">
        <v>98.994080173087298</v>
      </c>
      <c r="D23" s="372">
        <v>0.77120416454186402</v>
      </c>
      <c r="E23" s="403">
        <v>19.3331360333347</v>
      </c>
      <c r="F23" s="403">
        <v>18.938496349444002</v>
      </c>
      <c r="G23" s="403">
        <v>25.068765084819901</v>
      </c>
      <c r="H23" s="403">
        <v>24.557046266333899</v>
      </c>
    </row>
    <row r="24" spans="1:8" x14ac:dyDescent="0.2">
      <c r="B24" s="372" t="s">
        <v>143</v>
      </c>
      <c r="C24" s="372">
        <v>99.376464931786799</v>
      </c>
      <c r="D24" s="372">
        <v>0.77418309740179603</v>
      </c>
      <c r="E24" s="403">
        <v>19.6214311331807</v>
      </c>
      <c r="F24" s="403">
        <v>19.174175412531898</v>
      </c>
      <c r="G24" s="403">
        <v>25.344690679803499</v>
      </c>
      <c r="H24" s="403">
        <v>24.7669775753068</v>
      </c>
    </row>
    <row r="25" spans="1:8" x14ac:dyDescent="0.2">
      <c r="B25" s="372" t="s">
        <v>144</v>
      </c>
      <c r="C25" s="372">
        <v>99.909099104513501</v>
      </c>
      <c r="D25" s="372">
        <v>0.77833253433242799</v>
      </c>
      <c r="E25" s="403">
        <v>19.913286092365801</v>
      </c>
      <c r="F25" s="403">
        <v>19.532149325649101</v>
      </c>
      <c r="G25" s="403">
        <v>25.584548009990801</v>
      </c>
      <c r="H25" s="403">
        <v>25.094864295248499</v>
      </c>
    </row>
    <row r="26" spans="1:8" x14ac:dyDescent="0.2">
      <c r="B26" s="372" t="s">
        <v>145</v>
      </c>
      <c r="C26" s="372">
        <v>100.492</v>
      </c>
      <c r="D26" s="372">
        <v>0.78287356948653397</v>
      </c>
      <c r="E26" s="403">
        <v>20.344545886245399</v>
      </c>
      <c r="F26" s="403">
        <v>20.045081185363902</v>
      </c>
      <c r="G26" s="403">
        <v>25.987013330375699</v>
      </c>
      <c r="H26" s="403">
        <v>25.6044934541742</v>
      </c>
    </row>
    <row r="27" spans="1:8" x14ac:dyDescent="0.2">
      <c r="B27" s="372" t="s">
        <v>146</v>
      </c>
      <c r="C27" s="372">
        <v>100.917</v>
      </c>
      <c r="D27" s="372">
        <v>0.78618449241603905</v>
      </c>
      <c r="E27" s="403">
        <v>20.591370578587899</v>
      </c>
      <c r="F27" s="403">
        <v>20.3218888119059</v>
      </c>
      <c r="G27" s="403">
        <v>26.191524733982199</v>
      </c>
      <c r="H27" s="403">
        <v>25.8487530699751</v>
      </c>
    </row>
    <row r="28" spans="1:8" x14ac:dyDescent="0.2">
      <c r="B28" s="372" t="s">
        <v>147</v>
      </c>
      <c r="C28" s="372">
        <v>101.44</v>
      </c>
      <c r="D28" s="372">
        <v>0.79025887522105298</v>
      </c>
      <c r="E28" s="403">
        <v>20.875385654755299</v>
      </c>
      <c r="F28" s="403">
        <v>20.6111327612014</v>
      </c>
      <c r="G28" s="403">
        <v>26.415882578877699</v>
      </c>
      <c r="H28" s="403">
        <v>26.081494820840899</v>
      </c>
    </row>
    <row r="29" spans="1:8" x14ac:dyDescent="0.2">
      <c r="B29" s="372" t="s">
        <v>148</v>
      </c>
      <c r="C29" s="372">
        <v>102.303</v>
      </c>
      <c r="D29" s="372">
        <v>0.79698199636967004</v>
      </c>
      <c r="E29" s="403">
        <v>21.044528167723399</v>
      </c>
      <c r="F29" s="403">
        <v>20.782250757103199</v>
      </c>
      <c r="G29" s="403">
        <v>26.405274226498499</v>
      </c>
      <c r="H29" s="403">
        <v>26.076185976306</v>
      </c>
    </row>
    <row r="30" spans="1:8" x14ac:dyDescent="0.2">
      <c r="B30" s="372" t="s">
        <v>149</v>
      </c>
      <c r="C30" s="372">
        <v>103.02</v>
      </c>
      <c r="D30" s="372">
        <v>0.80256771811191696</v>
      </c>
      <c r="E30" s="403">
        <v>20.9323412669665</v>
      </c>
      <c r="F30" s="403">
        <v>20.661376207358298</v>
      </c>
      <c r="G30" s="403">
        <v>26.081713473613199</v>
      </c>
      <c r="H30" s="403">
        <v>25.7440907989238</v>
      </c>
    </row>
    <row r="31" spans="1:8" x14ac:dyDescent="0.2">
      <c r="A31" s="372" t="s">
        <v>77</v>
      </c>
      <c r="B31" s="372" t="s">
        <v>138</v>
      </c>
      <c r="C31" s="372">
        <v>103.108</v>
      </c>
      <c r="D31" s="372">
        <v>0.80325327391849699</v>
      </c>
      <c r="E31" s="403">
        <v>20.943174345428801</v>
      </c>
      <c r="F31" s="403">
        <v>20.5835196329617</v>
      </c>
      <c r="G31" s="403">
        <v>26.072939912540999</v>
      </c>
      <c r="H31" s="403">
        <v>25.625192328877201</v>
      </c>
    </row>
    <row r="32" spans="1:8" x14ac:dyDescent="0.2">
      <c r="B32" s="372" t="s">
        <v>139</v>
      </c>
      <c r="C32" s="372">
        <v>103.07899999999999</v>
      </c>
      <c r="D32" s="372">
        <v>0.80302735211860099</v>
      </c>
      <c r="E32" s="403">
        <v>21.801021079720801</v>
      </c>
      <c r="F32" s="403">
        <v>21.417091525834099</v>
      </c>
      <c r="G32" s="403">
        <v>27.148541107851202</v>
      </c>
      <c r="H32" s="403">
        <v>26.670438397061002</v>
      </c>
    </row>
    <row r="33" spans="1:8" x14ac:dyDescent="0.2">
      <c r="B33" s="372" t="s">
        <v>140</v>
      </c>
      <c r="C33" s="372">
        <v>103.476</v>
      </c>
      <c r="D33" s="372">
        <v>0.80612014365510298</v>
      </c>
      <c r="E33" s="403">
        <v>21.927467088610001</v>
      </c>
      <c r="F33" s="403">
        <v>21.529641308428399</v>
      </c>
      <c r="G33" s="403">
        <v>27.201239494136299</v>
      </c>
      <c r="H33" s="403">
        <v>26.707732684620499</v>
      </c>
    </row>
    <row r="34" spans="1:8" x14ac:dyDescent="0.2">
      <c r="B34" s="372" t="s">
        <v>141</v>
      </c>
      <c r="C34" s="372">
        <v>103.53100000000001</v>
      </c>
      <c r="D34" s="372">
        <v>0.80654861603421601</v>
      </c>
      <c r="E34" s="403">
        <v>21.7386803341271</v>
      </c>
      <c r="F34" s="403">
        <v>21.3335600073774</v>
      </c>
      <c r="G34" s="403">
        <v>26.952721636317101</v>
      </c>
      <c r="H34" s="403">
        <v>26.450432848393099</v>
      </c>
    </row>
    <row r="35" spans="1:8" x14ac:dyDescent="0.2">
      <c r="B35" s="372" t="s">
        <v>142</v>
      </c>
      <c r="C35" s="372">
        <v>103.233</v>
      </c>
      <c r="D35" s="372">
        <v>0.80422707478011601</v>
      </c>
      <c r="E35" s="403">
        <v>21.6602215772959</v>
      </c>
      <c r="F35" s="403">
        <v>21.246148929556298</v>
      </c>
      <c r="G35" s="403">
        <v>26.932967387622501</v>
      </c>
      <c r="H35" s="403">
        <v>26.418097072105201</v>
      </c>
    </row>
    <row r="36" spans="1:8" x14ac:dyDescent="0.2">
      <c r="B36" s="372" t="s">
        <v>143</v>
      </c>
      <c r="C36" s="372">
        <v>103.29900000000001</v>
      </c>
      <c r="D36" s="372">
        <v>0.80474124163505101</v>
      </c>
      <c r="E36" s="403">
        <v>21.456055401163201</v>
      </c>
      <c r="F36" s="403">
        <v>21.041225877984001</v>
      </c>
      <c r="G36" s="403">
        <v>26.662055193753101</v>
      </c>
      <c r="H36" s="403">
        <v>26.146573319931999</v>
      </c>
    </row>
    <row r="37" spans="1:8" x14ac:dyDescent="0.2">
      <c r="B37" s="372" t="s">
        <v>144</v>
      </c>
      <c r="C37" s="372">
        <v>103.687</v>
      </c>
      <c r="D37" s="372">
        <v>0.80776391950951598</v>
      </c>
      <c r="E37" s="403">
        <v>21.497953235815</v>
      </c>
      <c r="F37" s="403">
        <v>21.126071217349299</v>
      </c>
      <c r="G37" s="403">
        <v>26.614153859296898</v>
      </c>
      <c r="H37" s="403">
        <v>26.1537693218302</v>
      </c>
    </row>
    <row r="38" spans="1:8" x14ac:dyDescent="0.2">
      <c r="B38" s="372" t="s">
        <v>145</v>
      </c>
      <c r="C38" s="372">
        <v>103.67</v>
      </c>
      <c r="D38" s="372">
        <v>0.80763148259233597</v>
      </c>
      <c r="E38" s="403">
        <v>21.424309671244501</v>
      </c>
      <c r="F38" s="403">
        <v>21.0993802885604</v>
      </c>
      <c r="G38" s="403">
        <v>26.527333484421298</v>
      </c>
      <c r="H38" s="403">
        <v>26.125009665095799</v>
      </c>
    </row>
    <row r="39" spans="1:8" x14ac:dyDescent="0.2">
      <c r="B39" s="372" t="s">
        <v>146</v>
      </c>
      <c r="C39" s="372">
        <v>103.94199999999999</v>
      </c>
      <c r="D39" s="372">
        <v>0.80975047326721905</v>
      </c>
      <c r="E39" s="403">
        <v>21.414000606360901</v>
      </c>
      <c r="F39" s="403">
        <v>21.1508491680876</v>
      </c>
      <c r="G39" s="403">
        <v>26.445184428184099</v>
      </c>
      <c r="H39" s="403">
        <v>26.120205997221799</v>
      </c>
    </row>
    <row r="40" spans="1:8" x14ac:dyDescent="0.2">
      <c r="B40" s="372" t="s">
        <v>147</v>
      </c>
      <c r="C40" s="372">
        <v>104.503</v>
      </c>
      <c r="D40" s="372">
        <v>0.814120891534165</v>
      </c>
      <c r="E40" s="403">
        <v>21.359036249125101</v>
      </c>
      <c r="F40" s="403">
        <v>21.0837162974059</v>
      </c>
      <c r="G40" s="403">
        <v>26.2357058653478</v>
      </c>
      <c r="H40" s="403">
        <v>25.897525191467398</v>
      </c>
    </row>
    <row r="41" spans="1:8" x14ac:dyDescent="0.2">
      <c r="B41" s="372" t="s">
        <v>148</v>
      </c>
      <c r="C41" s="372">
        <v>105.346</v>
      </c>
      <c r="D41" s="372">
        <v>0.82068820454492297</v>
      </c>
      <c r="E41" s="403">
        <v>21.320472978319302</v>
      </c>
      <c r="F41" s="403">
        <v>21.069014924409899</v>
      </c>
      <c r="G41" s="403">
        <v>25.9787734979591</v>
      </c>
      <c r="H41" s="403">
        <v>25.672374487327801</v>
      </c>
    </row>
    <row r="42" spans="1:8" x14ac:dyDescent="0.2">
      <c r="B42" s="372" t="s">
        <v>149</v>
      </c>
      <c r="C42" s="372">
        <v>105.934</v>
      </c>
      <c r="D42" s="372">
        <v>0.82526896379797898</v>
      </c>
      <c r="E42" s="403">
        <v>21.440107489046699</v>
      </c>
      <c r="F42" s="403">
        <v>21.2124560152897</v>
      </c>
      <c r="G42" s="403">
        <v>25.979539313313001</v>
      </c>
      <c r="H42" s="403">
        <v>25.703688065122002</v>
      </c>
    </row>
    <row r="43" spans="1:8" x14ac:dyDescent="0.2">
      <c r="A43" s="372" t="s">
        <v>78</v>
      </c>
      <c r="B43" s="372" t="s">
        <v>138</v>
      </c>
      <c r="C43" s="372">
        <v>106.447</v>
      </c>
      <c r="D43" s="372">
        <v>0.82926544253406398</v>
      </c>
      <c r="E43" s="403">
        <v>21.5055793335004</v>
      </c>
      <c r="F43" s="403">
        <v>21.279110135076699</v>
      </c>
      <c r="G43" s="403">
        <v>25.933287739308</v>
      </c>
      <c r="H43" s="403">
        <v>25.6601915908278</v>
      </c>
    </row>
    <row r="44" spans="1:8" x14ac:dyDescent="0.2">
      <c r="B44" s="372" t="s">
        <v>139</v>
      </c>
      <c r="C44" s="372">
        <v>106.889</v>
      </c>
      <c r="D44" s="372">
        <v>0.83270880238074796</v>
      </c>
      <c r="E44" s="403">
        <v>21.310375608076701</v>
      </c>
      <c r="F44" s="403">
        <v>21.020797909078901</v>
      </c>
      <c r="G44" s="403">
        <v>25.591630047802401</v>
      </c>
      <c r="H44" s="403">
        <v>25.243876189346899</v>
      </c>
    </row>
    <row r="45" spans="1:8" x14ac:dyDescent="0.2">
      <c r="B45" s="372" t="s">
        <v>140</v>
      </c>
      <c r="C45" s="372">
        <v>106.83799999999999</v>
      </c>
      <c r="D45" s="372">
        <v>0.83231149162920803</v>
      </c>
      <c r="E45" s="403">
        <v>20.450780596460799</v>
      </c>
      <c r="F45" s="403">
        <v>20.177345112897999</v>
      </c>
      <c r="G45" s="403">
        <v>24.571066003701802</v>
      </c>
      <c r="H45" s="403">
        <v>24.242540582254701</v>
      </c>
    </row>
    <row r="46" spans="1:8" x14ac:dyDescent="0.2">
      <c r="B46" s="372" t="s">
        <v>141</v>
      </c>
      <c r="C46" s="372">
        <v>105.755</v>
      </c>
      <c r="D46" s="372">
        <v>0.82387448096414095</v>
      </c>
      <c r="E46" s="403">
        <v>19.202514951924702</v>
      </c>
      <c r="F46" s="403">
        <v>19.025367992045599</v>
      </c>
      <c r="G46" s="403">
        <v>23.307573417558601</v>
      </c>
      <c r="H46" s="403">
        <v>23.0925564896502</v>
      </c>
    </row>
    <row r="47" spans="1:8" x14ac:dyDescent="0.2">
      <c r="B47" s="372" t="s">
        <v>142</v>
      </c>
      <c r="C47" s="372">
        <v>106.16200000000001</v>
      </c>
      <c r="D47" s="372">
        <v>0.82704517656957199</v>
      </c>
      <c r="E47" s="403">
        <v>18.702259494549899</v>
      </c>
      <c r="F47" s="403">
        <v>18.5671217783141</v>
      </c>
      <c r="G47" s="403">
        <v>22.613346917907698</v>
      </c>
      <c r="H47" s="403">
        <v>22.449948690018399</v>
      </c>
    </row>
    <row r="48" spans="1:8" x14ac:dyDescent="0.2">
      <c r="B48" s="372" t="s">
        <v>143</v>
      </c>
      <c r="C48" s="372">
        <v>106.74299999999999</v>
      </c>
      <c r="D48" s="372">
        <v>0.83157140297437704</v>
      </c>
      <c r="E48" s="403">
        <v>19.226384754789098</v>
      </c>
      <c r="F48" s="403">
        <v>19.125712297907299</v>
      </c>
      <c r="G48" s="403">
        <v>23.1205458557376</v>
      </c>
      <c r="H48" s="403">
        <v>22.999482942172101</v>
      </c>
    </row>
    <row r="49" spans="1:8" x14ac:dyDescent="0.2">
      <c r="B49" s="372" t="s">
        <v>144</v>
      </c>
      <c r="C49" s="372">
        <v>107.444</v>
      </c>
      <c r="D49" s="372">
        <v>0.83703247820633697</v>
      </c>
      <c r="E49" s="403">
        <v>19.867464365827502</v>
      </c>
      <c r="F49" s="403">
        <v>19.695218368898601</v>
      </c>
      <c r="G49" s="403">
        <v>23.735595551084401</v>
      </c>
      <c r="H49" s="403">
        <v>23.5298138145167</v>
      </c>
    </row>
    <row r="50" spans="1:8" x14ac:dyDescent="0.2">
      <c r="B50" s="372" t="s">
        <v>145</v>
      </c>
      <c r="C50" s="372">
        <v>107.867</v>
      </c>
      <c r="D50" s="372">
        <v>0.840327820322055</v>
      </c>
      <c r="E50" s="403">
        <v>19.915712668195301</v>
      </c>
      <c r="F50" s="403">
        <v>19.7027314217781</v>
      </c>
      <c r="G50" s="403">
        <v>23.699932557942201</v>
      </c>
      <c r="H50" s="403">
        <v>23.446482367116001</v>
      </c>
    </row>
    <row r="51" spans="1:8" x14ac:dyDescent="0.2">
      <c r="B51" s="372" t="s">
        <v>146</v>
      </c>
      <c r="C51" s="372">
        <v>108.114</v>
      </c>
      <c r="D51" s="372">
        <v>0.84225205082461496</v>
      </c>
      <c r="E51" s="403">
        <v>19.653683905842001</v>
      </c>
      <c r="F51" s="403">
        <v>19.400065610753298</v>
      </c>
      <c r="G51" s="403">
        <v>23.334682161473999</v>
      </c>
      <c r="H51" s="403">
        <v>23.033562924257101</v>
      </c>
    </row>
    <row r="52" spans="1:8" x14ac:dyDescent="0.2">
      <c r="B52" s="372" t="s">
        <v>147</v>
      </c>
      <c r="C52" s="372">
        <v>108.774</v>
      </c>
      <c r="D52" s="372">
        <v>0.84739371937396302</v>
      </c>
      <c r="E52" s="403">
        <v>19.278611743625198</v>
      </c>
      <c r="F52" s="403">
        <v>19.060155858244901</v>
      </c>
      <c r="G52" s="403">
        <v>22.750477496892302</v>
      </c>
      <c r="H52" s="403">
        <v>22.492680111349099</v>
      </c>
    </row>
    <row r="53" spans="1:8" x14ac:dyDescent="0.2">
      <c r="B53" s="372" t="s">
        <v>148</v>
      </c>
      <c r="C53" s="372">
        <v>108.85599999999999</v>
      </c>
      <c r="D53" s="372">
        <v>0.848032532739185</v>
      </c>
      <c r="E53" s="403">
        <v>18.938829060048199</v>
      </c>
      <c r="F53" s="403">
        <v>18.8019315650339</v>
      </c>
      <c r="G53" s="403">
        <v>22.332668062715602</v>
      </c>
      <c r="H53" s="403">
        <v>22.171238530558199</v>
      </c>
    </row>
    <row r="54" spans="1:8" x14ac:dyDescent="0.2">
      <c r="B54" s="372" t="s">
        <v>149</v>
      </c>
      <c r="C54" s="372">
        <v>109.271</v>
      </c>
      <c r="D54" s="372">
        <v>0.85126555159976003</v>
      </c>
      <c r="E54" s="403">
        <v>19.242656463608899</v>
      </c>
      <c r="F54" s="403">
        <v>19.152073843451699</v>
      </c>
      <c r="G54" s="403">
        <v>22.604763492950902</v>
      </c>
      <c r="H54" s="403">
        <v>22.498354135745</v>
      </c>
    </row>
    <row r="55" spans="1:8" x14ac:dyDescent="0.2">
      <c r="A55" s="372" t="s">
        <v>450</v>
      </c>
      <c r="B55" s="372" t="s">
        <v>138</v>
      </c>
      <c r="C55" s="372">
        <v>110.21</v>
      </c>
      <c r="D55" s="372">
        <v>0.85858074367224202</v>
      </c>
      <c r="E55" s="403">
        <v>19.9139582142334</v>
      </c>
      <c r="F55" s="403">
        <v>19.870742849603701</v>
      </c>
      <c r="G55" s="403">
        <v>23.194042448540401</v>
      </c>
      <c r="H55" s="403">
        <v>23.143708959292901</v>
      </c>
    </row>
    <row r="56" spans="1:8" x14ac:dyDescent="0.2">
      <c r="B56" s="372" t="s">
        <v>139</v>
      </c>
      <c r="C56" s="372">
        <v>110.907</v>
      </c>
      <c r="D56" s="372">
        <v>0.86401065727662996</v>
      </c>
      <c r="E56" s="403">
        <v>20.715949328495199</v>
      </c>
      <c r="F56" s="403">
        <v>20.745151394540901</v>
      </c>
      <c r="G56" s="403">
        <v>23.976497458714299</v>
      </c>
      <c r="H56" s="403">
        <v>24.010295729371901</v>
      </c>
    </row>
    <row r="57" spans="1:8" x14ac:dyDescent="0.2">
      <c r="B57" s="372" t="s">
        <v>140</v>
      </c>
      <c r="C57" s="372">
        <v>111.824</v>
      </c>
      <c r="D57" s="372">
        <v>0.87115446039746702</v>
      </c>
      <c r="E57" s="403">
        <v>21.483003992284601</v>
      </c>
      <c r="F57" s="403">
        <v>21.427620911797899</v>
      </c>
      <c r="G57" s="403">
        <v>24.660384545908101</v>
      </c>
      <c r="H57" s="403">
        <v>24.596810193707199</v>
      </c>
    </row>
    <row r="58" spans="1:8" x14ac:dyDescent="0.2">
      <c r="B58" s="372" t="s">
        <v>141</v>
      </c>
      <c r="C58" s="372">
        <v>112.19</v>
      </c>
      <c r="D58" s="372">
        <v>0.87400574932028696</v>
      </c>
      <c r="E58" s="403">
        <v>21.6496451613442</v>
      </c>
      <c r="F58" s="403">
        <v>21.549174451317501</v>
      </c>
      <c r="G58" s="403">
        <v>24.7705981089725</v>
      </c>
      <c r="H58" s="403">
        <v>24.655643819364201</v>
      </c>
    </row>
    <row r="59" spans="1:8" x14ac:dyDescent="0.2">
      <c r="B59" s="372" t="s">
        <v>142</v>
      </c>
      <c r="C59" s="372">
        <v>112.419</v>
      </c>
      <c r="D59" s="372">
        <v>0.875789752498773</v>
      </c>
      <c r="E59" s="403">
        <v>21.817251381957099</v>
      </c>
      <c r="F59" s="403">
        <v>21.685154052528201</v>
      </c>
      <c r="G59" s="403">
        <v>24.911517084675701</v>
      </c>
      <c r="H59" s="403">
        <v>24.760684845485901</v>
      </c>
    </row>
    <row r="60" spans="1:8" x14ac:dyDescent="0.2">
      <c r="B60" s="372" t="s">
        <v>143</v>
      </c>
      <c r="C60" s="372">
        <v>113.018</v>
      </c>
      <c r="D60" s="372">
        <v>0.88045620622765097</v>
      </c>
      <c r="E60" s="403">
        <v>21.805548520361501</v>
      </c>
      <c r="F60" s="403">
        <v>21.732751381016001</v>
      </c>
      <c r="G60" s="403">
        <v>24.766193214524801</v>
      </c>
      <c r="H60" s="403">
        <v>24.6835120557907</v>
      </c>
    </row>
    <row r="61" spans="1:8" x14ac:dyDescent="0.2">
      <c r="B61" s="372" t="s">
        <v>144</v>
      </c>
      <c r="C61" s="372">
        <v>113.682</v>
      </c>
      <c r="D61" s="372">
        <v>0.88562903640457102</v>
      </c>
      <c r="E61" s="403">
        <v>21.801951594903802</v>
      </c>
      <c r="F61" s="403">
        <v>21.735496353358901</v>
      </c>
      <c r="G61" s="403">
        <v>24.617476052291799</v>
      </c>
      <c r="H61" s="403">
        <v>24.542438718585299</v>
      </c>
    </row>
    <row r="62" spans="1:8" x14ac:dyDescent="0.2">
      <c r="B62" s="372" t="s">
        <v>145</v>
      </c>
      <c r="C62" s="372">
        <v>113.899</v>
      </c>
      <c r="D62" s="372">
        <v>0.88731955470034196</v>
      </c>
      <c r="E62" s="403">
        <v>21.796883780698401</v>
      </c>
      <c r="F62" s="403">
        <v>21.7870390921737</v>
      </c>
      <c r="G62" s="403">
        <v>24.564863543505901</v>
      </c>
      <c r="H62" s="403">
        <v>24.553768680925099</v>
      </c>
    </row>
    <row r="63" spans="1:8" x14ac:dyDescent="0.2">
      <c r="B63" s="372" t="s">
        <v>146</v>
      </c>
      <c r="C63" s="372">
        <v>114.601</v>
      </c>
      <c r="D63" s="372">
        <v>0.89278842033919403</v>
      </c>
      <c r="E63" s="403">
        <v>21.753087666921701</v>
      </c>
      <c r="F63" s="403">
        <v>21.725235413032099</v>
      </c>
      <c r="G63" s="403">
        <v>24.365333567674501</v>
      </c>
      <c r="H63" s="403">
        <v>24.334136642115201</v>
      </c>
    </row>
    <row r="64" spans="1:8" x14ac:dyDescent="0.2">
      <c r="B64" s="372" t="s">
        <v>147</v>
      </c>
      <c r="C64" s="372">
        <v>115.56100000000001</v>
      </c>
      <c r="D64" s="372">
        <v>0.90026721095642803</v>
      </c>
      <c r="E64" s="403">
        <v>21.6736414388951</v>
      </c>
      <c r="F64" s="403">
        <v>21.708185384478099</v>
      </c>
      <c r="G64" s="403">
        <v>24.074676024098899</v>
      </c>
      <c r="H64" s="403">
        <v>24.113046793535499</v>
      </c>
    </row>
    <row r="65" spans="1:8" x14ac:dyDescent="0.2">
      <c r="B65" s="372" t="s">
        <v>148</v>
      </c>
      <c r="C65" s="372">
        <v>116.884</v>
      </c>
      <c r="D65" s="372">
        <v>0.910573919275804</v>
      </c>
      <c r="E65" s="403">
        <v>21.6298265670886</v>
      </c>
      <c r="F65" s="403">
        <v>21.642098937403901</v>
      </c>
      <c r="G65" s="403">
        <v>23.754058961288099</v>
      </c>
      <c r="H65" s="403">
        <v>23.767536582440499</v>
      </c>
    </row>
    <row r="66" spans="1:8" x14ac:dyDescent="0.2">
      <c r="B66" s="372" t="s">
        <v>149</v>
      </c>
      <c r="C66" s="372">
        <v>117.30800000000001</v>
      </c>
      <c r="D66" s="372">
        <v>0.91387705179841505</v>
      </c>
      <c r="E66" s="403">
        <v>21.899960807089599</v>
      </c>
      <c r="F66" s="403">
        <v>21.819912303908101</v>
      </c>
      <c r="G66" s="403">
        <v>23.963793339588399</v>
      </c>
      <c r="H66" s="403">
        <v>23.876201137744701</v>
      </c>
    </row>
    <row r="67" spans="1:8" x14ac:dyDescent="0.2">
      <c r="A67" s="372" t="s">
        <v>754</v>
      </c>
      <c r="B67" s="372" t="s">
        <v>138</v>
      </c>
      <c r="C67" s="372">
        <v>118.002</v>
      </c>
      <c r="D67" s="372">
        <v>0.91928359418212402</v>
      </c>
      <c r="E67" s="403">
        <v>22.308198951586299</v>
      </c>
      <c r="F67" s="403">
        <v>22.1629026447476</v>
      </c>
      <c r="G67" s="403">
        <v>24.266939052070899</v>
      </c>
      <c r="H67" s="403">
        <v>24.108885206926502</v>
      </c>
    </row>
    <row r="68" spans="1:8" x14ac:dyDescent="0.2">
      <c r="B68" s="372" t="s">
        <v>139</v>
      </c>
      <c r="C68" s="372">
        <v>118.98099999999999</v>
      </c>
      <c r="D68" s="372">
        <v>0.92691040253032397</v>
      </c>
      <c r="E68" s="403">
        <v>22.473735671219501</v>
      </c>
      <c r="F68" s="403">
        <v>22.328281175691199</v>
      </c>
      <c r="G68" s="403">
        <v>24.245855489235701</v>
      </c>
      <c r="H68" s="403">
        <v>24.088931481120898</v>
      </c>
    </row>
    <row r="69" spans="1:8" x14ac:dyDescent="0.2">
      <c r="B69" s="372" t="s">
        <v>140</v>
      </c>
      <c r="C69" s="372">
        <v>120.15900000000001</v>
      </c>
      <c r="D69" s="372">
        <v>0.93608750185022205</v>
      </c>
      <c r="E69" s="403">
        <v>22.964378965453601</v>
      </c>
      <c r="F69" s="403">
        <v>22.726783175680001</v>
      </c>
      <c r="G69" s="403">
        <v>24.5322995126667</v>
      </c>
      <c r="H69" s="403">
        <v>24.278481585064899</v>
      </c>
    </row>
    <row r="70" spans="1:8" x14ac:dyDescent="0.2">
      <c r="B70" s="372" t="s">
        <v>141</v>
      </c>
      <c r="C70" s="372">
        <v>120.809</v>
      </c>
      <c r="D70" s="372">
        <v>0.94115126633063995</v>
      </c>
      <c r="E70" s="403">
        <v>23.378970699477701</v>
      </c>
      <c r="F70" s="403">
        <v>23.135019494209601</v>
      </c>
      <c r="G70" s="403">
        <v>24.840821593565501</v>
      </c>
      <c r="H70" s="403">
        <v>24.581616496579201</v>
      </c>
    </row>
    <row r="71" spans="1:8" x14ac:dyDescent="0.2">
      <c r="B71" s="372" t="s">
        <v>142</v>
      </c>
      <c r="C71" s="372">
        <v>121.02200000000001</v>
      </c>
      <c r="D71" s="372">
        <v>0.942810622998839</v>
      </c>
      <c r="E71" s="403">
        <v>23.4994266820039</v>
      </c>
      <c r="F71" s="403">
        <v>23.292570064022701</v>
      </c>
      <c r="G71" s="403">
        <v>24.924864133645698</v>
      </c>
      <c r="H71" s="403">
        <v>24.705459925700701</v>
      </c>
    </row>
    <row r="72" spans="1:8" x14ac:dyDescent="0.2">
      <c r="B72" s="372" t="s">
        <v>143</v>
      </c>
      <c r="C72" s="372">
        <v>122.044</v>
      </c>
      <c r="D72" s="372">
        <v>0.950772418843436</v>
      </c>
      <c r="E72" s="403">
        <v>23.5705058066474</v>
      </c>
      <c r="F72" s="403">
        <v>23.383301165543401</v>
      </c>
      <c r="G72" s="403">
        <v>24.790901944042201</v>
      </c>
      <c r="H72" s="403">
        <v>24.594004518965701</v>
      </c>
    </row>
    <row r="73" spans="1:8" x14ac:dyDescent="0.2">
      <c r="B73" s="372" t="s">
        <v>144</v>
      </c>
      <c r="C73" s="372">
        <v>122.94799999999999</v>
      </c>
      <c r="D73" s="372">
        <v>0.95781494667466505</v>
      </c>
      <c r="E73" s="403">
        <v>23.6649591174615</v>
      </c>
      <c r="F73" s="403">
        <v>23.455411415909701</v>
      </c>
      <c r="G73" s="403">
        <v>24.707235149776398</v>
      </c>
      <c r="H73" s="403">
        <v>24.488458336698599</v>
      </c>
    </row>
    <row r="74" spans="1:8" x14ac:dyDescent="0.2">
      <c r="B74" s="372" t="s">
        <v>145</v>
      </c>
      <c r="C74" s="372">
        <v>123.803</v>
      </c>
      <c r="D74" s="372">
        <v>0.964475744568139</v>
      </c>
      <c r="E74" s="403">
        <v>23.738189488513999</v>
      </c>
      <c r="F74" s="403">
        <v>23.529055755759298</v>
      </c>
      <c r="G74" s="403">
        <v>24.6125313386115</v>
      </c>
      <c r="H74" s="403">
        <v>24.3956946437205</v>
      </c>
    </row>
    <row r="75" spans="1:8" x14ac:dyDescent="0.2">
      <c r="B75" s="372" t="s">
        <v>146</v>
      </c>
      <c r="C75" s="372">
        <v>124.571</v>
      </c>
      <c r="D75" s="372">
        <v>0.97045877706192596</v>
      </c>
      <c r="E75" s="403">
        <v>23.778538268713401</v>
      </c>
      <c r="F75" s="403">
        <v>23.569318492322399</v>
      </c>
      <c r="G75" s="403">
        <v>24.502368189922699</v>
      </c>
      <c r="H75" s="403">
        <v>24.2867796648496</v>
      </c>
    </row>
    <row r="76" spans="1:8" x14ac:dyDescent="0.2">
      <c r="B76" s="372" t="s">
        <v>147</v>
      </c>
      <c r="C76" s="372">
        <v>125.276</v>
      </c>
      <c r="D76" s="372">
        <v>0.975951013921457</v>
      </c>
      <c r="E76" s="403">
        <v>23.847880182090702</v>
      </c>
      <c r="F76" s="403">
        <v>23.647235709832099</v>
      </c>
      <c r="G76" s="403">
        <v>24.435529900489399</v>
      </c>
      <c r="H76" s="403">
        <v>24.229941229135498</v>
      </c>
    </row>
    <row r="77" spans="1:8" x14ac:dyDescent="0.2">
      <c r="B77" s="372" t="s">
        <v>148</v>
      </c>
      <c r="C77" s="372">
        <v>125.997</v>
      </c>
      <c r="D77" s="372">
        <v>0.98156789729127503</v>
      </c>
      <c r="E77" s="403">
        <v>23.915267238280599</v>
      </c>
      <c r="F77" s="403">
        <v>23.7345106519887</v>
      </c>
      <c r="G77" s="403">
        <v>24.364353504507399</v>
      </c>
      <c r="H77" s="403">
        <v>24.1802026303898</v>
      </c>
    </row>
    <row r="78" spans="1:8" x14ac:dyDescent="0.2">
      <c r="B78" s="372" t="s">
        <v>149</v>
      </c>
      <c r="C78" s="372">
        <v>126.47799999999999</v>
      </c>
      <c r="D78" s="372">
        <v>0.98531508300678505</v>
      </c>
      <c r="E78" s="403">
        <v>23.8343366106572</v>
      </c>
      <c r="F78" s="403">
        <v>23.6626882880369</v>
      </c>
      <c r="G78" s="403">
        <v>24.189558265894402</v>
      </c>
      <c r="H78" s="403">
        <v>24.0153517348256</v>
      </c>
    </row>
    <row r="79" spans="1:8" x14ac:dyDescent="0.2">
      <c r="A79" s="372" t="s">
        <v>1193</v>
      </c>
      <c r="B79" s="372" t="s">
        <v>138</v>
      </c>
      <c r="C79" s="372">
        <v>127.336</v>
      </c>
      <c r="D79" s="372">
        <v>0.99199925212093798</v>
      </c>
      <c r="E79" s="403">
        <v>23.923705678786501</v>
      </c>
      <c r="F79" s="403">
        <v>23.741436130713399</v>
      </c>
      <c r="G79" s="403">
        <v>24.1166569708964</v>
      </c>
      <c r="H79" s="403">
        <v>23.932917368589901</v>
      </c>
    </row>
    <row r="80" spans="1:8" x14ac:dyDescent="0.2">
      <c r="B80" s="372" t="s">
        <v>139</v>
      </c>
      <c r="C80" s="372">
        <v>128.04599999999999</v>
      </c>
      <c r="D80" s="372">
        <v>0.99753044101493404</v>
      </c>
      <c r="E80" s="403">
        <v>23.8097106622658</v>
      </c>
      <c r="F80" s="403">
        <v>23.6311561758415</v>
      </c>
      <c r="G80" s="403">
        <v>23.8686557154493</v>
      </c>
      <c r="H80" s="403">
        <v>23.689659186538702</v>
      </c>
    </row>
    <row r="81" spans="2:8" x14ac:dyDescent="0.2">
      <c r="B81" s="372" t="s">
        <v>140</v>
      </c>
      <c r="C81" s="372">
        <v>128.38900000000001</v>
      </c>
      <c r="D81" s="372">
        <v>1.00020255057922</v>
      </c>
      <c r="E81" s="403">
        <v>23.968715240332099</v>
      </c>
      <c r="F81" s="403">
        <v>23.716998445227802</v>
      </c>
      <c r="G81" s="403">
        <v>23.963861346336099</v>
      </c>
      <c r="H81" s="403">
        <v>23.712195526289499</v>
      </c>
    </row>
    <row r="82" spans="2:8" x14ac:dyDescent="0.2">
      <c r="B82" s="372" t="s">
        <v>141</v>
      </c>
      <c r="C82" s="372">
        <v>128.363</v>
      </c>
      <c r="D82" s="372">
        <v>1</v>
      </c>
      <c r="E82" s="403">
        <v>23.960614477928001</v>
      </c>
      <c r="F82" s="403">
        <v>23.6991805733729</v>
      </c>
      <c r="G82" s="403">
        <v>23.960614477928001</v>
      </c>
      <c r="H82" s="403">
        <v>23.6991805733729</v>
      </c>
    </row>
    <row r="83" spans="2:8" x14ac:dyDescent="0.2">
      <c r="E83" s="385">
        <f>E82/E70-1</f>
        <v>2.487893012600817E-2</v>
      </c>
      <c r="F83" s="385">
        <f t="shared" ref="F83:G83" si="0">F82/F70-1</f>
        <v>2.4385589098141924E-2</v>
      </c>
      <c r="G83" s="385">
        <f t="shared" si="0"/>
        <v>-3.5433897076314835E-2</v>
      </c>
      <c r="H83" s="385">
        <f>H82/H70-1</f>
        <v>-3.5898205609427802E-2</v>
      </c>
    </row>
    <row r="84" spans="2:8" x14ac:dyDescent="0.2">
      <c r="E84" s="404">
        <f t="shared" ref="E84:G84" si="1">E82-E70</f>
        <v>0.58164377845029946</v>
      </c>
      <c r="F84" s="404">
        <f t="shared" si="1"/>
        <v>0.5641610791632985</v>
      </c>
      <c r="G84" s="404">
        <f t="shared" si="1"/>
        <v>-0.88020711563749998</v>
      </c>
      <c r="H84" s="405">
        <f>H82-H70</f>
        <v>-0.88243592320630171</v>
      </c>
    </row>
  </sheetData>
  <mergeCells count="1">
    <mergeCell ref="H1:I1"/>
  </mergeCells>
  <hyperlinks>
    <hyperlink ref="H1:I1" location="Index!A1" display="Regresar al �ndice" xr:uid="{4B680C59-8414-4E65-8137-9D10ECB95C37}"/>
  </hyperlinks>
  <pageMargins left="0.7" right="0.7" top="0.75" bottom="0.75" header="0.3" footer="0.3"/>
  <pageSetup paperSize="9" orientation="portrait" horizontalDpi="300" verticalDpi="300"/>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3381D-3B1A-4162-B411-9CD9929A58E3}">
  <sheetPr codeName="Hoja126"/>
  <dimension ref="A1:I39"/>
  <sheetViews>
    <sheetView workbookViewId="0"/>
  </sheetViews>
  <sheetFormatPr baseColWidth="10" defaultRowHeight="12.75" x14ac:dyDescent="0.2"/>
  <cols>
    <col min="1" max="1" width="35.28515625" style="372" customWidth="1"/>
    <col min="2" max="4" width="11.7109375" style="372" customWidth="1"/>
    <col min="5" max="16384" width="11.42578125" style="372"/>
  </cols>
  <sheetData>
    <row r="1" spans="1:9" x14ac:dyDescent="0.2">
      <c r="A1" s="69" t="s">
        <v>2047</v>
      </c>
      <c r="B1" s="372" t="s">
        <v>53</v>
      </c>
      <c r="C1" s="372" t="s">
        <v>53</v>
      </c>
      <c r="D1" s="372" t="s">
        <v>53</v>
      </c>
      <c r="E1" s="372" t="s">
        <v>53</v>
      </c>
      <c r="F1" s="372" t="s">
        <v>53</v>
      </c>
      <c r="G1" s="372" t="s">
        <v>53</v>
      </c>
      <c r="H1" s="346" t="s">
        <v>2143</v>
      </c>
      <c r="I1" s="346"/>
    </row>
    <row r="2" spans="1:9" x14ac:dyDescent="0.2">
      <c r="A2" s="372" t="s">
        <v>150</v>
      </c>
      <c r="B2" s="372" t="s">
        <v>53</v>
      </c>
      <c r="C2" s="372" t="s">
        <v>53</v>
      </c>
      <c r="D2" s="372" t="s">
        <v>53</v>
      </c>
      <c r="E2" s="372" t="s">
        <v>53</v>
      </c>
      <c r="F2" s="372" t="s">
        <v>53</v>
      </c>
      <c r="G2" s="372" t="s">
        <v>53</v>
      </c>
      <c r="H2" s="372" t="s">
        <v>53</v>
      </c>
    </row>
    <row r="6" spans="1:9" x14ac:dyDescent="0.2">
      <c r="A6" s="372" t="s">
        <v>2</v>
      </c>
      <c r="B6" s="372" t="s">
        <v>559</v>
      </c>
      <c r="C6" s="372" t="s">
        <v>560</v>
      </c>
      <c r="D6" s="372" t="s">
        <v>561</v>
      </c>
    </row>
    <row r="7" spans="1:9" x14ac:dyDescent="0.2">
      <c r="A7" s="372" t="s">
        <v>29</v>
      </c>
      <c r="B7" s="403">
        <v>19.214895116354398</v>
      </c>
      <c r="C7" s="403">
        <v>21.7410754136638</v>
      </c>
      <c r="D7" s="403">
        <v>22.967793863670099</v>
      </c>
    </row>
    <row r="8" spans="1:9" x14ac:dyDescent="0.2">
      <c r="A8" s="372" t="s">
        <v>8</v>
      </c>
      <c r="B8" s="403">
        <v>19.939343962285498</v>
      </c>
      <c r="C8" s="403">
        <v>22.488106413090399</v>
      </c>
      <c r="D8" s="403">
        <v>23.0945142792071</v>
      </c>
    </row>
    <row r="9" spans="1:9" x14ac:dyDescent="0.2">
      <c r="A9" s="372" t="s">
        <v>23</v>
      </c>
      <c r="B9" s="403">
        <v>21.203892443822401</v>
      </c>
      <c r="C9" s="403">
        <v>23.512148975294501</v>
      </c>
      <c r="D9" s="403">
        <v>23.11790111494</v>
      </c>
    </row>
    <row r="10" spans="1:9" x14ac:dyDescent="0.2">
      <c r="A10" s="372" t="s">
        <v>4</v>
      </c>
      <c r="B10" s="403">
        <v>21.2865922875683</v>
      </c>
      <c r="C10" s="403">
        <v>23.805240966302701</v>
      </c>
      <c r="D10" s="403">
        <v>22.8658937219294</v>
      </c>
    </row>
    <row r="11" spans="1:9" x14ac:dyDescent="0.2">
      <c r="A11" s="372" t="s">
        <v>27</v>
      </c>
      <c r="B11" s="403">
        <v>21.318037471022699</v>
      </c>
      <c r="C11" s="403">
        <v>24.3091068591885</v>
      </c>
      <c r="D11" s="403">
        <v>23.849005652275601</v>
      </c>
    </row>
    <row r="12" spans="1:9" x14ac:dyDescent="0.2">
      <c r="A12" s="372" t="s">
        <v>16</v>
      </c>
      <c r="B12" s="403">
        <v>21.539461175641499</v>
      </c>
      <c r="C12" s="403">
        <v>23.7542317491929</v>
      </c>
      <c r="D12" s="403">
        <v>23.242800328759198</v>
      </c>
    </row>
    <row r="13" spans="1:9" x14ac:dyDescent="0.2">
      <c r="A13" s="372" t="s">
        <v>22</v>
      </c>
      <c r="B13" s="403">
        <v>21.569080647712902</v>
      </c>
      <c r="C13" s="403">
        <v>23.802622693245901</v>
      </c>
      <c r="D13" s="403">
        <v>23.248661506512299</v>
      </c>
    </row>
    <row r="14" spans="1:9" x14ac:dyDescent="0.2">
      <c r="A14" s="372" t="s">
        <v>30</v>
      </c>
      <c r="B14" s="403">
        <v>21.625790326457999</v>
      </c>
      <c r="C14" s="403">
        <v>23.914924808466001</v>
      </c>
      <c r="D14" s="403">
        <v>23.141708642829101</v>
      </c>
    </row>
    <row r="15" spans="1:9" x14ac:dyDescent="0.2">
      <c r="A15" s="372" t="s">
        <v>10</v>
      </c>
      <c r="B15" s="403">
        <v>21.6554090759772</v>
      </c>
      <c r="C15" s="403">
        <v>24.3147677536064</v>
      </c>
      <c r="D15" s="403">
        <v>23.795725244699199</v>
      </c>
    </row>
    <row r="16" spans="1:9" x14ac:dyDescent="0.2">
      <c r="A16" s="372" t="s">
        <v>31</v>
      </c>
      <c r="B16" s="403">
        <v>21.709438822648401</v>
      </c>
      <c r="C16" s="403">
        <v>23.626233612239801</v>
      </c>
      <c r="D16" s="403">
        <v>23.555566025997202</v>
      </c>
    </row>
    <row r="17" spans="1:4" x14ac:dyDescent="0.2">
      <c r="A17" s="372" t="s">
        <v>28</v>
      </c>
      <c r="B17" s="403">
        <v>21.725474023202299</v>
      </c>
      <c r="C17" s="403">
        <v>23.757111921467502</v>
      </c>
      <c r="D17" s="403">
        <v>23.540990772326499</v>
      </c>
    </row>
    <row r="18" spans="1:4" x14ac:dyDescent="0.2">
      <c r="A18" s="372" t="s">
        <v>3</v>
      </c>
      <c r="B18" s="403">
        <v>21.761440113601299</v>
      </c>
      <c r="C18" s="403">
        <v>24.209435745379501</v>
      </c>
      <c r="D18" s="403">
        <v>23.6576445517113</v>
      </c>
    </row>
    <row r="19" spans="1:4" x14ac:dyDescent="0.2">
      <c r="A19" s="372" t="s">
        <v>18</v>
      </c>
      <c r="B19" s="403">
        <v>21.8022472961235</v>
      </c>
      <c r="C19" s="403">
        <v>23.804358194292</v>
      </c>
      <c r="D19" s="403">
        <v>23.429614302355699</v>
      </c>
    </row>
    <row r="20" spans="1:4" x14ac:dyDescent="0.2">
      <c r="A20" s="372" t="s">
        <v>7</v>
      </c>
      <c r="B20" s="403">
        <v>21.940964199326199</v>
      </c>
      <c r="C20" s="403">
        <v>23.935925682700599</v>
      </c>
      <c r="D20" s="403">
        <v>23.922227865491099</v>
      </c>
    </row>
    <row r="21" spans="1:4" x14ac:dyDescent="0.2">
      <c r="A21" s="372" t="s">
        <v>1</v>
      </c>
      <c r="B21" s="403">
        <v>21.963588493703</v>
      </c>
      <c r="C21" s="403">
        <v>24.2544517043663</v>
      </c>
      <c r="D21" s="403">
        <v>23.6991805733729</v>
      </c>
    </row>
    <row r="22" spans="1:4" x14ac:dyDescent="0.2">
      <c r="A22" s="372" t="s">
        <v>50</v>
      </c>
      <c r="B22" s="403">
        <v>22.1100961571955</v>
      </c>
      <c r="C22" s="403">
        <v>24.331749468884201</v>
      </c>
      <c r="D22" s="403">
        <v>23.361376058432299</v>
      </c>
    </row>
    <row r="23" spans="1:4" x14ac:dyDescent="0.2">
      <c r="A23" s="372" t="s">
        <v>14</v>
      </c>
      <c r="B23" s="403">
        <v>22.122056127442601</v>
      </c>
      <c r="C23" s="403">
        <v>24.474774317391802</v>
      </c>
      <c r="D23" s="403">
        <v>23.9318722952125</v>
      </c>
    </row>
    <row r="24" spans="1:4" x14ac:dyDescent="0.2">
      <c r="A24" s="372" t="s">
        <v>25</v>
      </c>
      <c r="B24" s="403">
        <v>22.1478199485095</v>
      </c>
      <c r="C24" s="403">
        <v>24.378297235879899</v>
      </c>
      <c r="D24" s="403">
        <v>23.726066570542301</v>
      </c>
    </row>
    <row r="25" spans="1:4" x14ac:dyDescent="0.2">
      <c r="A25" s="372" t="s">
        <v>33</v>
      </c>
      <c r="B25" s="403">
        <v>22.2005977863558</v>
      </c>
      <c r="C25" s="403">
        <v>24.357760115870601</v>
      </c>
      <c r="D25" s="403">
        <v>23.822315106589699</v>
      </c>
    </row>
    <row r="26" spans="1:4" x14ac:dyDescent="0.2">
      <c r="A26" s="372" t="s">
        <v>11</v>
      </c>
      <c r="B26" s="403">
        <v>22.235330198213099</v>
      </c>
      <c r="C26" s="403">
        <v>24.4853824300043</v>
      </c>
      <c r="D26" s="403">
        <v>23.858199519274699</v>
      </c>
    </row>
    <row r="27" spans="1:4" x14ac:dyDescent="0.2">
      <c r="A27" s="372" t="s">
        <v>26</v>
      </c>
      <c r="B27" s="403">
        <v>22.423248104733201</v>
      </c>
      <c r="C27" s="403">
        <v>24.686150443073899</v>
      </c>
      <c r="D27" s="403">
        <v>23.831365355797001</v>
      </c>
    </row>
    <row r="28" spans="1:4" x14ac:dyDescent="0.2">
      <c r="A28" s="372" t="s">
        <v>12</v>
      </c>
      <c r="B28" s="403">
        <v>22.447373962122398</v>
      </c>
      <c r="C28" s="403">
        <v>25.002094227945001</v>
      </c>
      <c r="D28" s="403">
        <v>24.248747175243999</v>
      </c>
    </row>
    <row r="29" spans="1:4" x14ac:dyDescent="0.2">
      <c r="A29" s="372" t="s">
        <v>32</v>
      </c>
      <c r="B29" s="403">
        <v>22.455764747705</v>
      </c>
      <c r="C29" s="403">
        <v>24.1436779736202</v>
      </c>
      <c r="D29" s="403">
        <v>24.176814856989299</v>
      </c>
    </row>
    <row r="30" spans="1:4" x14ac:dyDescent="0.2">
      <c r="A30" s="372" t="s">
        <v>17</v>
      </c>
      <c r="B30" s="403">
        <v>22.5053295644088</v>
      </c>
      <c r="C30" s="403">
        <v>24.725288982244798</v>
      </c>
      <c r="D30" s="403">
        <v>24.074555831813001</v>
      </c>
    </row>
    <row r="31" spans="1:4" x14ac:dyDescent="0.2">
      <c r="A31" s="372" t="s">
        <v>0</v>
      </c>
      <c r="B31" s="403">
        <v>22.634216381182501</v>
      </c>
      <c r="C31" s="403">
        <v>25.007489586930198</v>
      </c>
      <c r="D31" s="403">
        <v>23.960614477928001</v>
      </c>
    </row>
    <row r="32" spans="1:4" x14ac:dyDescent="0.2">
      <c r="A32" s="372" t="s">
        <v>9</v>
      </c>
      <c r="B32" s="403">
        <v>22.7448949740145</v>
      </c>
      <c r="C32" s="403">
        <v>25.056822661445299</v>
      </c>
      <c r="D32" s="403">
        <v>23.672350144415699</v>
      </c>
    </row>
    <row r="33" spans="1:4" x14ac:dyDescent="0.2">
      <c r="A33" s="372" t="s">
        <v>21</v>
      </c>
      <c r="B33" s="403">
        <v>22.900653821734601</v>
      </c>
      <c r="C33" s="403">
        <v>24.715059688827001</v>
      </c>
      <c r="D33" s="403">
        <v>24.4963672093475</v>
      </c>
    </row>
    <row r="34" spans="1:4" x14ac:dyDescent="0.2">
      <c r="A34" s="372" t="s">
        <v>19</v>
      </c>
      <c r="B34" s="403">
        <v>22.969755981977201</v>
      </c>
      <c r="C34" s="403">
        <v>25.200118052882601</v>
      </c>
      <c r="D34" s="403">
        <v>24.416542239970902</v>
      </c>
    </row>
    <row r="35" spans="1:4" x14ac:dyDescent="0.2">
      <c r="A35" s="372" t="s">
        <v>6</v>
      </c>
      <c r="B35" s="403">
        <v>22.993204353799499</v>
      </c>
      <c r="C35" s="403">
        <v>24.439559144974901</v>
      </c>
      <c r="D35" s="403">
        <v>24.396335848131901</v>
      </c>
    </row>
    <row r="36" spans="1:4" x14ac:dyDescent="0.2">
      <c r="A36" s="372" t="s">
        <v>5</v>
      </c>
      <c r="B36" s="403">
        <v>22.9960149425394</v>
      </c>
      <c r="C36" s="403">
        <v>25.1772140478224</v>
      </c>
      <c r="D36" s="403">
        <v>24.459954982442699</v>
      </c>
    </row>
    <row r="37" spans="1:4" x14ac:dyDescent="0.2">
      <c r="A37" s="372" t="s">
        <v>15</v>
      </c>
      <c r="B37" s="403">
        <v>23.364444111315599</v>
      </c>
      <c r="C37" s="403">
        <v>24.911416389625199</v>
      </c>
      <c r="D37" s="403">
        <v>24.7621703535855</v>
      </c>
    </row>
    <row r="38" spans="1:4" x14ac:dyDescent="0.2">
      <c r="A38" s="372" t="s">
        <v>24</v>
      </c>
      <c r="B38" s="403">
        <v>23.515397145284901</v>
      </c>
      <c r="C38" s="403">
        <v>24.798767516173999</v>
      </c>
      <c r="D38" s="403">
        <v>24.631093618908</v>
      </c>
    </row>
    <row r="39" spans="1:4" x14ac:dyDescent="0.2">
      <c r="A39" s="372" t="s">
        <v>20</v>
      </c>
      <c r="B39" s="403">
        <v>23.596114485979701</v>
      </c>
      <c r="C39" s="403">
        <v>25.699935354028199</v>
      </c>
      <c r="D39" s="403">
        <v>24.110722332874801</v>
      </c>
    </row>
  </sheetData>
  <autoFilter ref="A6:D39" xr:uid="{B94CF587-7A9E-45B2-93EB-346A0EE21E2F}"/>
  <mergeCells count="1">
    <mergeCell ref="H1:I1"/>
  </mergeCells>
  <hyperlinks>
    <hyperlink ref="H1:I1" location="Index!A1" display="Regresar al �ndice" xr:uid="{73B2AAC3-E037-4AD2-9E33-2FE458AD5135}"/>
  </hyperlinks>
  <pageMargins left="0.7" right="0.7" top="0.75" bottom="0.75" header="0.3" footer="0.3"/>
  <pageSetup paperSize="9" orientation="portrait" horizontalDpi="300" verticalDpi="300"/>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12"/>
  <dimension ref="A1:I32"/>
  <sheetViews>
    <sheetView workbookViewId="0"/>
  </sheetViews>
  <sheetFormatPr baseColWidth="10" defaultRowHeight="12.75" x14ac:dyDescent="0.2"/>
  <cols>
    <col min="1" max="1" width="18.5703125" style="396" customWidth="1"/>
    <col min="2" max="2" width="14.5703125" style="396" customWidth="1"/>
    <col min="3" max="16384" width="11.42578125" style="396"/>
  </cols>
  <sheetData>
    <row r="1" spans="1:9" x14ac:dyDescent="0.2">
      <c r="A1" s="69" t="s">
        <v>2048</v>
      </c>
      <c r="H1" s="346" t="s">
        <v>2143</v>
      </c>
      <c r="I1" s="346"/>
    </row>
    <row r="2" spans="1:9" x14ac:dyDescent="0.2">
      <c r="A2" s="396" t="s">
        <v>1502</v>
      </c>
    </row>
    <row r="6" spans="1:9" x14ac:dyDescent="0.2">
      <c r="A6" s="69" t="s">
        <v>451</v>
      </c>
      <c r="B6" s="69" t="s">
        <v>1418</v>
      </c>
      <c r="C6" s="69"/>
    </row>
    <row r="7" spans="1:9" x14ac:dyDescent="0.2">
      <c r="A7" s="69" t="s">
        <v>1419</v>
      </c>
      <c r="B7" s="402">
        <v>3.7130488070559999</v>
      </c>
      <c r="C7" s="69">
        <f t="shared" ref="C7:C24" si="0">RANK(B7,B$7:B$24,1)</f>
        <v>10</v>
      </c>
    </row>
    <row r="8" spans="1:9" x14ac:dyDescent="0.2">
      <c r="A8" s="69" t="s">
        <v>1420</v>
      </c>
      <c r="B8" s="402">
        <v>3.4830248649710001</v>
      </c>
      <c r="C8" s="69">
        <f t="shared" si="0"/>
        <v>9</v>
      </c>
    </row>
    <row r="9" spans="1:9" x14ac:dyDescent="0.2">
      <c r="A9" s="69" t="s">
        <v>1384</v>
      </c>
      <c r="B9" s="402">
        <v>3.3758139005290002</v>
      </c>
      <c r="C9" s="69">
        <f t="shared" si="0"/>
        <v>8</v>
      </c>
    </row>
    <row r="10" spans="1:9" x14ac:dyDescent="0.2">
      <c r="A10" s="69" t="s">
        <v>1385</v>
      </c>
      <c r="B10" s="402">
        <v>5.3096402946780001</v>
      </c>
      <c r="C10" s="69">
        <f t="shared" si="0"/>
        <v>18</v>
      </c>
    </row>
    <row r="11" spans="1:9" x14ac:dyDescent="0.2">
      <c r="A11" s="69" t="s">
        <v>1386</v>
      </c>
      <c r="B11" s="402">
        <v>5.1060296136429999</v>
      </c>
      <c r="C11" s="69">
        <f t="shared" si="0"/>
        <v>16</v>
      </c>
    </row>
    <row r="12" spans="1:9" x14ac:dyDescent="0.2">
      <c r="A12" s="69" t="s">
        <v>1387</v>
      </c>
      <c r="B12" s="402">
        <v>4.803115837539</v>
      </c>
      <c r="C12" s="69">
        <f t="shared" si="0"/>
        <v>15</v>
      </c>
    </row>
    <row r="13" spans="1:9" x14ac:dyDescent="0.2">
      <c r="A13" s="69" t="s">
        <v>1388</v>
      </c>
      <c r="B13" s="402">
        <v>4.3880607472089999</v>
      </c>
      <c r="C13" s="69">
        <f t="shared" si="0"/>
        <v>14</v>
      </c>
    </row>
    <row r="14" spans="1:9" x14ac:dyDescent="0.2">
      <c r="A14" s="69" t="s">
        <v>1389</v>
      </c>
      <c r="B14" s="402">
        <v>4.3537865456829996</v>
      </c>
      <c r="C14" s="69">
        <f t="shared" si="0"/>
        <v>13</v>
      </c>
    </row>
    <row r="15" spans="1:9" x14ac:dyDescent="0.2">
      <c r="A15" s="69" t="s">
        <v>1390</v>
      </c>
      <c r="B15" s="402">
        <v>5.2304131124489999</v>
      </c>
      <c r="C15" s="69">
        <f t="shared" si="0"/>
        <v>17</v>
      </c>
    </row>
    <row r="16" spans="1:9" x14ac:dyDescent="0.2">
      <c r="A16" s="69" t="s">
        <v>1391</v>
      </c>
      <c r="B16" s="402">
        <v>4.0081683510539996</v>
      </c>
      <c r="C16" s="69">
        <f t="shared" si="0"/>
        <v>11</v>
      </c>
    </row>
    <row r="17" spans="1:4" x14ac:dyDescent="0.2">
      <c r="A17" s="69" t="s">
        <v>1392</v>
      </c>
      <c r="B17" s="402">
        <v>4.162399896158</v>
      </c>
      <c r="C17" s="69">
        <f t="shared" si="0"/>
        <v>12</v>
      </c>
    </row>
    <row r="18" spans="1:4" x14ac:dyDescent="0.2">
      <c r="A18" s="69" t="s">
        <v>668</v>
      </c>
      <c r="B18" s="402">
        <v>2.6990904534390001</v>
      </c>
      <c r="C18" s="69">
        <f t="shared" si="0"/>
        <v>6</v>
      </c>
    </row>
    <row r="19" spans="1:4" x14ac:dyDescent="0.2">
      <c r="A19" s="69" t="s">
        <v>687</v>
      </c>
      <c r="B19" s="402">
        <v>2.1217148633330001</v>
      </c>
      <c r="C19" s="69">
        <f t="shared" si="0"/>
        <v>2</v>
      </c>
    </row>
    <row r="20" spans="1:4" x14ac:dyDescent="0.2">
      <c r="A20" s="69" t="s">
        <v>696</v>
      </c>
      <c r="B20" s="402">
        <v>2.68269336</v>
      </c>
      <c r="C20" s="69">
        <f t="shared" si="0"/>
        <v>5</v>
      </c>
    </row>
    <row r="21" spans="1:4" x14ac:dyDescent="0.2">
      <c r="A21" s="69" t="s">
        <v>705</v>
      </c>
      <c r="B21" s="402">
        <v>3.01689819</v>
      </c>
      <c r="C21" s="69">
        <f t="shared" si="0"/>
        <v>7</v>
      </c>
    </row>
    <row r="22" spans="1:4" x14ac:dyDescent="0.2">
      <c r="A22" s="69" t="s">
        <v>714</v>
      </c>
      <c r="B22" s="402">
        <v>2.59</v>
      </c>
      <c r="C22" s="69">
        <f t="shared" si="0"/>
        <v>4</v>
      </c>
    </row>
    <row r="23" spans="1:4" x14ac:dyDescent="0.2">
      <c r="A23" s="69" t="s">
        <v>1085</v>
      </c>
      <c r="B23" s="402">
        <v>2.23</v>
      </c>
      <c r="C23" s="69">
        <f t="shared" si="0"/>
        <v>3</v>
      </c>
    </row>
    <row r="24" spans="1:4" x14ac:dyDescent="0.2">
      <c r="A24" s="69" t="s">
        <v>1421</v>
      </c>
      <c r="B24" s="402">
        <v>1.9197999999999951</v>
      </c>
      <c r="C24" s="69">
        <f t="shared" si="0"/>
        <v>1</v>
      </c>
    </row>
    <row r="25" spans="1:4" x14ac:dyDescent="0.2">
      <c r="A25" s="69"/>
      <c r="B25" s="69"/>
      <c r="C25" s="69"/>
    </row>
    <row r="32" spans="1:4" x14ac:dyDescent="0.2">
      <c r="D32" s="396">
        <f>100-98.08</f>
        <v>1.9200000000000017</v>
      </c>
    </row>
  </sheetData>
  <mergeCells count="1">
    <mergeCell ref="H1:I1"/>
  </mergeCells>
  <hyperlinks>
    <hyperlink ref="H1:I1" location="Index!A1" display="Regresar al �ndice" xr:uid="{F87FDC9F-57D4-42AA-B9C6-23E01E1795EE}"/>
  </hyperlinks>
  <pageMargins left="0.7" right="0.7" top="0.75" bottom="0.75" header="0.3" footer="0.3"/>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13"/>
  <dimension ref="A1:I39"/>
  <sheetViews>
    <sheetView workbookViewId="0"/>
  </sheetViews>
  <sheetFormatPr baseColWidth="10" defaultRowHeight="12.75" x14ac:dyDescent="0.2"/>
  <cols>
    <col min="1" max="1" width="29.5703125" style="399" customWidth="1"/>
    <col min="2" max="3" width="11.42578125" style="399"/>
    <col min="4" max="16384" width="11.42578125" style="396"/>
  </cols>
  <sheetData>
    <row r="1" spans="1:9" x14ac:dyDescent="0.2">
      <c r="A1" s="69" t="s">
        <v>2049</v>
      </c>
      <c r="H1" s="346" t="s">
        <v>2143</v>
      </c>
      <c r="I1" s="346"/>
    </row>
    <row r="2" spans="1:9" x14ac:dyDescent="0.2">
      <c r="A2" s="399" t="s">
        <v>1502</v>
      </c>
    </row>
    <row r="6" spans="1:9" x14ac:dyDescent="0.2">
      <c r="A6" s="399" t="s">
        <v>1126</v>
      </c>
      <c r="B6" s="399" t="s">
        <v>1422</v>
      </c>
    </row>
    <row r="7" spans="1:9" x14ac:dyDescent="0.2">
      <c r="A7" s="400" t="s">
        <v>18</v>
      </c>
      <c r="B7" s="123">
        <v>1.0726999999999975</v>
      </c>
      <c r="C7" s="399">
        <v>1</v>
      </c>
    </row>
    <row r="8" spans="1:9" x14ac:dyDescent="0.2">
      <c r="A8" s="400" t="s">
        <v>21</v>
      </c>
      <c r="B8" s="123">
        <v>1.4939999999999998</v>
      </c>
      <c r="C8" s="399">
        <v>2</v>
      </c>
    </row>
    <row r="9" spans="1:9" x14ac:dyDescent="0.2">
      <c r="A9" s="401" t="s">
        <v>31</v>
      </c>
      <c r="B9" s="123">
        <v>1.5207999999999942</v>
      </c>
      <c r="C9" s="399">
        <v>3</v>
      </c>
    </row>
    <row r="10" spans="1:9" x14ac:dyDescent="0.2">
      <c r="A10" s="400" t="s">
        <v>4</v>
      </c>
      <c r="B10" s="123">
        <v>1.5507000000000062</v>
      </c>
      <c r="C10" s="399">
        <v>4</v>
      </c>
    </row>
    <row r="11" spans="1:9" x14ac:dyDescent="0.2">
      <c r="A11" s="400" t="s">
        <v>16</v>
      </c>
      <c r="B11" s="123">
        <v>1.5815000000000055</v>
      </c>
      <c r="C11" s="399">
        <v>5</v>
      </c>
    </row>
    <row r="12" spans="1:9" x14ac:dyDescent="0.2">
      <c r="A12" s="400" t="s">
        <v>6</v>
      </c>
      <c r="B12" s="123">
        <v>1.6534000000000049</v>
      </c>
      <c r="C12" s="399">
        <v>6</v>
      </c>
    </row>
    <row r="13" spans="1:9" x14ac:dyDescent="0.2">
      <c r="A13" s="400" t="s">
        <v>26</v>
      </c>
      <c r="B13" s="123">
        <v>1.6721000000000004</v>
      </c>
      <c r="C13" s="399">
        <v>7</v>
      </c>
    </row>
    <row r="14" spans="1:9" x14ac:dyDescent="0.2">
      <c r="A14" s="400" t="s">
        <v>3</v>
      </c>
      <c r="B14" s="123">
        <v>1.6782000000000039</v>
      </c>
      <c r="C14" s="399">
        <v>8</v>
      </c>
    </row>
    <row r="15" spans="1:9" x14ac:dyDescent="0.2">
      <c r="A15" s="400" t="s">
        <v>17</v>
      </c>
      <c r="B15" s="123">
        <v>1.7691999999999979</v>
      </c>
      <c r="C15" s="399">
        <v>9</v>
      </c>
    </row>
    <row r="16" spans="1:9" x14ac:dyDescent="0.2">
      <c r="A16" s="400" t="s">
        <v>25</v>
      </c>
      <c r="B16" s="123">
        <v>1.7878000000000043</v>
      </c>
      <c r="C16" s="399">
        <v>10</v>
      </c>
    </row>
    <row r="17" spans="1:3" x14ac:dyDescent="0.2">
      <c r="A17" s="400" t="s">
        <v>32</v>
      </c>
      <c r="B17" s="123">
        <v>1.8113000000000028</v>
      </c>
      <c r="C17" s="399">
        <v>11</v>
      </c>
    </row>
    <row r="18" spans="1:3" x14ac:dyDescent="0.2">
      <c r="A18" s="400" t="s">
        <v>15</v>
      </c>
      <c r="B18" s="123">
        <v>1.8673000000000002</v>
      </c>
      <c r="C18" s="399">
        <v>12</v>
      </c>
    </row>
    <row r="19" spans="1:3" x14ac:dyDescent="0.2">
      <c r="A19" s="400" t="s">
        <v>11</v>
      </c>
      <c r="B19" s="123">
        <v>1.8854000000000042</v>
      </c>
      <c r="C19" s="399">
        <v>13</v>
      </c>
    </row>
    <row r="20" spans="1:3" x14ac:dyDescent="0.2">
      <c r="A20" s="400" t="s">
        <v>19</v>
      </c>
      <c r="B20" s="123">
        <v>1.8936999999999955</v>
      </c>
      <c r="C20" s="399">
        <v>14</v>
      </c>
    </row>
    <row r="21" spans="1:3" x14ac:dyDescent="0.2">
      <c r="A21" s="400" t="s">
        <v>0</v>
      </c>
      <c r="B21" s="123">
        <v>1.9197999999999951</v>
      </c>
      <c r="C21" s="399">
        <v>15</v>
      </c>
    </row>
    <row r="22" spans="1:3" x14ac:dyDescent="0.2">
      <c r="A22" s="400" t="s">
        <v>22</v>
      </c>
      <c r="B22" s="123">
        <v>2.0049999999999955</v>
      </c>
    </row>
    <row r="23" spans="1:3" x14ac:dyDescent="0.2">
      <c r="A23" s="400" t="s">
        <v>5</v>
      </c>
      <c r="B23" s="123">
        <v>2.0438999999999936</v>
      </c>
    </row>
    <row r="24" spans="1:3" x14ac:dyDescent="0.2">
      <c r="A24" s="400" t="s">
        <v>14</v>
      </c>
      <c r="B24" s="123">
        <v>2.2322999999999951</v>
      </c>
    </row>
    <row r="25" spans="1:3" x14ac:dyDescent="0.2">
      <c r="A25" s="400" t="s">
        <v>23</v>
      </c>
      <c r="B25" s="123">
        <v>2.2852000000000032</v>
      </c>
    </row>
    <row r="26" spans="1:3" x14ac:dyDescent="0.2">
      <c r="A26" s="400" t="s">
        <v>1</v>
      </c>
      <c r="B26" s="123">
        <v>2.3924999999999983</v>
      </c>
    </row>
    <row r="27" spans="1:3" x14ac:dyDescent="0.2">
      <c r="A27" s="400" t="s">
        <v>29</v>
      </c>
      <c r="B27" s="123">
        <v>2.406400000000005</v>
      </c>
    </row>
    <row r="28" spans="1:3" x14ac:dyDescent="0.2">
      <c r="A28" s="400" t="s">
        <v>24</v>
      </c>
      <c r="B28" s="123">
        <v>2.4724999999999966</v>
      </c>
    </row>
    <row r="29" spans="1:3" x14ac:dyDescent="0.2">
      <c r="A29" s="400" t="s">
        <v>12</v>
      </c>
      <c r="B29" s="123">
        <v>2.5210000000000008</v>
      </c>
    </row>
    <row r="30" spans="1:3" x14ac:dyDescent="0.2">
      <c r="A30" s="400" t="s">
        <v>7</v>
      </c>
      <c r="B30" s="123">
        <v>2.6085999999999956</v>
      </c>
    </row>
    <row r="31" spans="1:3" x14ac:dyDescent="0.2">
      <c r="A31" s="400" t="s">
        <v>8</v>
      </c>
      <c r="B31" s="123">
        <v>2.6769000000000034</v>
      </c>
    </row>
    <row r="32" spans="1:3" x14ac:dyDescent="0.2">
      <c r="A32" s="400" t="s">
        <v>28</v>
      </c>
      <c r="B32" s="123">
        <v>2.7019999999999982</v>
      </c>
    </row>
    <row r="33" spans="1:2" x14ac:dyDescent="0.2">
      <c r="A33" s="400" t="s">
        <v>30</v>
      </c>
      <c r="B33" s="123">
        <v>2.9806999999999988</v>
      </c>
    </row>
    <row r="34" spans="1:2" x14ac:dyDescent="0.2">
      <c r="A34" s="400" t="s">
        <v>13</v>
      </c>
      <c r="B34" s="123">
        <v>3.1149999999999949</v>
      </c>
    </row>
    <row r="35" spans="1:2" x14ac:dyDescent="0.2">
      <c r="A35" s="400" t="s">
        <v>20</v>
      </c>
      <c r="B35" s="123">
        <v>3.1486000000000018</v>
      </c>
    </row>
    <row r="36" spans="1:2" x14ac:dyDescent="0.2">
      <c r="A36" s="400" t="s">
        <v>9</v>
      </c>
      <c r="B36" s="123">
        <v>3.2697000000000003</v>
      </c>
    </row>
    <row r="37" spans="1:2" x14ac:dyDescent="0.2">
      <c r="A37" s="400" t="s">
        <v>10</v>
      </c>
      <c r="B37" s="123">
        <v>3.3199000000000041</v>
      </c>
    </row>
    <row r="38" spans="1:2" x14ac:dyDescent="0.2">
      <c r="A38" s="400" t="s">
        <v>27</v>
      </c>
      <c r="B38" s="123">
        <v>3.4378999999999991</v>
      </c>
    </row>
    <row r="39" spans="1:2" x14ac:dyDescent="0.2">
      <c r="A39" s="400" t="s">
        <v>33</v>
      </c>
      <c r="B39" s="123">
        <v>4.1995000000000005</v>
      </c>
    </row>
  </sheetData>
  <autoFilter ref="A6:B6" xr:uid="{00000000-0009-0000-0000-00003A000000}">
    <sortState ref="A7:B39">
      <sortCondition ref="B6"/>
    </sortState>
  </autoFilter>
  <mergeCells count="1">
    <mergeCell ref="H1:I1"/>
  </mergeCells>
  <hyperlinks>
    <hyperlink ref="H1:I1" location="Index!A1" display="Regresar al �ndice" xr:uid="{940158C2-F592-4DCC-BAD5-5B3F19298AF4}"/>
  </hyperlinks>
  <pageMargins left="0.7" right="0.7" top="0.75" bottom="0.75" header="0.3" footer="0.3"/>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14"/>
  <dimension ref="A1:I39"/>
  <sheetViews>
    <sheetView workbookViewId="0"/>
  </sheetViews>
  <sheetFormatPr baseColWidth="10" defaultRowHeight="12.75" x14ac:dyDescent="0.2"/>
  <cols>
    <col min="1" max="1" width="35.28515625" style="396" customWidth="1"/>
    <col min="2" max="16384" width="11.42578125" style="396"/>
  </cols>
  <sheetData>
    <row r="1" spans="1:9" x14ac:dyDescent="0.2">
      <c r="A1" s="69" t="s">
        <v>2050</v>
      </c>
      <c r="H1" s="346" t="s">
        <v>2143</v>
      </c>
      <c r="I1" s="346"/>
    </row>
    <row r="2" spans="1:9" x14ac:dyDescent="0.2">
      <c r="A2" s="396" t="s">
        <v>1502</v>
      </c>
    </row>
    <row r="6" spans="1:9" x14ac:dyDescent="0.2">
      <c r="A6" s="396" t="s">
        <v>1380</v>
      </c>
      <c r="B6" s="396" t="s">
        <v>51</v>
      </c>
    </row>
    <row r="7" spans="1:9" x14ac:dyDescent="0.2">
      <c r="A7" s="396" t="s">
        <v>28</v>
      </c>
      <c r="B7" s="397">
        <v>-1.9004000000000048</v>
      </c>
    </row>
    <row r="8" spans="1:9" x14ac:dyDescent="0.2">
      <c r="A8" s="396" t="s">
        <v>3</v>
      </c>
      <c r="B8" s="397">
        <v>-1.6781000000000006</v>
      </c>
    </row>
    <row r="9" spans="1:9" x14ac:dyDescent="0.2">
      <c r="A9" s="396" t="s">
        <v>31</v>
      </c>
      <c r="B9" s="397">
        <v>-1.4231000000000051</v>
      </c>
    </row>
    <row r="10" spans="1:9" x14ac:dyDescent="0.2">
      <c r="A10" s="396" t="s">
        <v>16</v>
      </c>
      <c r="B10" s="397">
        <v>-1.1907999999999959</v>
      </c>
    </row>
    <row r="11" spans="1:9" x14ac:dyDescent="0.2">
      <c r="A11" s="396" t="s">
        <v>14</v>
      </c>
      <c r="B11" s="397">
        <v>-1.0072000000000116</v>
      </c>
    </row>
    <row r="12" spans="1:9" x14ac:dyDescent="0.2">
      <c r="A12" s="396" t="s">
        <v>11</v>
      </c>
      <c r="B12" s="397">
        <v>-0.64709999999999468</v>
      </c>
    </row>
    <row r="13" spans="1:9" x14ac:dyDescent="0.2">
      <c r="A13" s="396" t="s">
        <v>25</v>
      </c>
      <c r="B13" s="397">
        <v>-0.60439999999999827</v>
      </c>
    </row>
    <row r="14" spans="1:9" x14ac:dyDescent="0.2">
      <c r="A14" s="396" t="s">
        <v>22</v>
      </c>
      <c r="B14" s="397">
        <v>-0.5391000000000048</v>
      </c>
    </row>
    <row r="15" spans="1:9" x14ac:dyDescent="0.2">
      <c r="A15" s="398" t="s">
        <v>18</v>
      </c>
      <c r="B15" s="397">
        <v>-0.47190000000000509</v>
      </c>
    </row>
    <row r="16" spans="1:9" x14ac:dyDescent="0.2">
      <c r="A16" s="396" t="s">
        <v>20</v>
      </c>
      <c r="B16" s="397">
        <v>-0.46930000000000405</v>
      </c>
    </row>
    <row r="17" spans="1:2" x14ac:dyDescent="0.2">
      <c r="A17" s="396" t="s">
        <v>6</v>
      </c>
      <c r="B17" s="397">
        <v>-0.42119999999999891</v>
      </c>
    </row>
    <row r="18" spans="1:2" x14ac:dyDescent="0.2">
      <c r="A18" s="398" t="s">
        <v>26</v>
      </c>
      <c r="B18" s="397">
        <v>-0.39990000000000236</v>
      </c>
    </row>
    <row r="19" spans="1:2" x14ac:dyDescent="0.2">
      <c r="A19" s="396" t="s">
        <v>0</v>
      </c>
      <c r="B19" s="397">
        <v>-0.39160000000001105</v>
      </c>
    </row>
    <row r="20" spans="1:2" x14ac:dyDescent="0.2">
      <c r="A20" s="396" t="s">
        <v>8</v>
      </c>
      <c r="B20" s="397">
        <v>-0.36759999999999593</v>
      </c>
    </row>
    <row r="21" spans="1:2" x14ac:dyDescent="0.2">
      <c r="A21" s="396" t="s">
        <v>9</v>
      </c>
      <c r="B21" s="397">
        <v>-0.34990000000000521</v>
      </c>
    </row>
    <row r="22" spans="1:2" x14ac:dyDescent="0.2">
      <c r="A22" s="396" t="s">
        <v>1</v>
      </c>
      <c r="B22" s="397">
        <v>-0.32789999999999964</v>
      </c>
    </row>
    <row r="23" spans="1:2" x14ac:dyDescent="0.2">
      <c r="A23" s="398" t="s">
        <v>29</v>
      </c>
      <c r="B23" s="397">
        <v>-0.32150000000000034</v>
      </c>
    </row>
    <row r="24" spans="1:2" x14ac:dyDescent="0.2">
      <c r="A24" s="396" t="s">
        <v>19</v>
      </c>
      <c r="B24" s="397">
        <v>-0.30710000000000548</v>
      </c>
    </row>
    <row r="25" spans="1:2" x14ac:dyDescent="0.2">
      <c r="A25" s="396" t="s">
        <v>12</v>
      </c>
      <c r="B25" s="397">
        <v>-0.25780000000000314</v>
      </c>
    </row>
    <row r="26" spans="1:2" x14ac:dyDescent="0.2">
      <c r="A26" s="396" t="s">
        <v>10</v>
      </c>
      <c r="B26" s="397">
        <v>-0.22799999999999443</v>
      </c>
    </row>
    <row r="27" spans="1:2" x14ac:dyDescent="0.2">
      <c r="A27" s="396" t="s">
        <v>13</v>
      </c>
      <c r="B27" s="397">
        <v>-0.1419000000000068</v>
      </c>
    </row>
    <row r="28" spans="1:2" x14ac:dyDescent="0.2">
      <c r="A28" s="398" t="s">
        <v>4</v>
      </c>
      <c r="B28" s="397">
        <v>-1.7399999999994975E-2</v>
      </c>
    </row>
    <row r="29" spans="1:2" x14ac:dyDescent="0.2">
      <c r="A29" s="396" t="s">
        <v>30</v>
      </c>
      <c r="B29" s="397">
        <v>-2.8000000000076852E-3</v>
      </c>
    </row>
    <row r="30" spans="1:2" x14ac:dyDescent="0.2">
      <c r="A30" s="396" t="s">
        <v>17</v>
      </c>
      <c r="B30" s="397">
        <v>4.2500000000003979E-2</v>
      </c>
    </row>
    <row r="31" spans="1:2" x14ac:dyDescent="0.2">
      <c r="A31" s="396" t="s">
        <v>23</v>
      </c>
      <c r="B31" s="397">
        <v>7.4200000000004707E-2</v>
      </c>
    </row>
    <row r="32" spans="1:2" x14ac:dyDescent="0.2">
      <c r="A32" s="396" t="s">
        <v>32</v>
      </c>
      <c r="B32" s="397">
        <v>0.1063000000000045</v>
      </c>
    </row>
    <row r="33" spans="1:2" x14ac:dyDescent="0.2">
      <c r="A33" s="396" t="s">
        <v>5</v>
      </c>
      <c r="B33" s="397">
        <v>0.1150999999999982</v>
      </c>
    </row>
    <row r="34" spans="1:2" x14ac:dyDescent="0.2">
      <c r="A34" s="396" t="s">
        <v>15</v>
      </c>
      <c r="B34" s="397">
        <v>0.16469999999999629</v>
      </c>
    </row>
    <row r="35" spans="1:2" x14ac:dyDescent="0.2">
      <c r="A35" s="396" t="s">
        <v>24</v>
      </c>
      <c r="B35" s="397">
        <v>0.21020000000000039</v>
      </c>
    </row>
    <row r="36" spans="1:2" x14ac:dyDescent="0.2">
      <c r="A36" s="396" t="s">
        <v>21</v>
      </c>
      <c r="B36" s="397">
        <v>0.47050000000000125</v>
      </c>
    </row>
    <row r="37" spans="1:2" x14ac:dyDescent="0.2">
      <c r="A37" s="396" t="s">
        <v>7</v>
      </c>
      <c r="B37" s="397">
        <v>0.52909999999999968</v>
      </c>
    </row>
    <row r="38" spans="1:2" x14ac:dyDescent="0.2">
      <c r="A38" s="396" t="s">
        <v>27</v>
      </c>
      <c r="B38" s="397">
        <v>0.75820000000000221</v>
      </c>
    </row>
    <row r="39" spans="1:2" x14ac:dyDescent="0.2">
      <c r="A39" s="396" t="s">
        <v>33</v>
      </c>
      <c r="B39" s="397">
        <v>1.1803000000000026</v>
      </c>
    </row>
  </sheetData>
  <autoFilter ref="A6:B6" xr:uid="{00000000-0009-0000-0000-00003B000000}">
    <sortState ref="A7:B39">
      <sortCondition ref="B6"/>
    </sortState>
  </autoFilter>
  <mergeCells count="1">
    <mergeCell ref="H1:I1"/>
  </mergeCells>
  <hyperlinks>
    <hyperlink ref="H1:I1" location="Index!A1" display="Regresar al �ndice" xr:uid="{2739FB43-7262-44A2-A3EA-6FFC7A9CA5EE}"/>
  </hyperlinks>
  <pageMargins left="0.7" right="0.7" top="0.75" bottom="0.75" header="0.3" footer="0.3"/>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479D8-D5DD-43E0-B5EE-E6CC88F68AB4}">
  <sheetPr codeName="Hoja17"/>
  <dimension ref="A1:I473"/>
  <sheetViews>
    <sheetView zoomScaleNormal="100" workbookViewId="0"/>
  </sheetViews>
  <sheetFormatPr baseColWidth="10" defaultColWidth="9.140625" defaultRowHeight="12.75" x14ac:dyDescent="0.2"/>
  <cols>
    <col min="1" max="2" width="9.140625" style="372"/>
    <col min="3" max="3" width="60.7109375" style="374" customWidth="1" collapsed="1"/>
    <col min="4" max="4" width="7.7109375" style="385" customWidth="1" collapsed="1"/>
    <col min="5" max="5" width="11.7109375" style="385" customWidth="1" collapsed="1"/>
    <col min="6" max="6" width="11.7109375" style="374" customWidth="1" collapsed="1"/>
    <col min="7" max="7" width="4.7109375" style="374" customWidth="1" collapsed="1"/>
    <col min="8" max="8" width="11.5703125" style="374" bestFit="1" customWidth="1" collapsed="1"/>
    <col min="9" max="16384" width="9.140625" style="372"/>
  </cols>
  <sheetData>
    <row r="1" spans="1:9" x14ac:dyDescent="0.2">
      <c r="A1" s="69" t="s">
        <v>2051</v>
      </c>
      <c r="C1" s="372"/>
      <c r="D1" s="372" t="s">
        <v>53</v>
      </c>
      <c r="E1" s="372" t="s">
        <v>53</v>
      </c>
      <c r="F1" s="372" t="s">
        <v>53</v>
      </c>
      <c r="G1" s="372" t="s">
        <v>53</v>
      </c>
      <c r="H1" s="346" t="s">
        <v>2143</v>
      </c>
      <c r="I1" s="346"/>
    </row>
    <row r="2" spans="1:9" x14ac:dyDescent="0.2">
      <c r="A2" s="372" t="s">
        <v>150</v>
      </c>
      <c r="C2" s="372"/>
      <c r="D2" s="372" t="s">
        <v>53</v>
      </c>
      <c r="E2" s="372" t="s">
        <v>53</v>
      </c>
      <c r="F2" s="372" t="s">
        <v>53</v>
      </c>
      <c r="G2" s="372" t="s">
        <v>53</v>
      </c>
      <c r="H2" s="372" t="s">
        <v>53</v>
      </c>
    </row>
    <row r="3" spans="1:9" x14ac:dyDescent="0.2">
      <c r="C3" s="372"/>
      <c r="D3" s="372"/>
      <c r="E3" s="372"/>
      <c r="F3" s="372"/>
      <c r="G3" s="372"/>
      <c r="H3" s="372"/>
    </row>
    <row r="4" spans="1:9" x14ac:dyDescent="0.2">
      <c r="C4" s="372"/>
      <c r="D4" s="372"/>
      <c r="E4" s="372"/>
      <c r="F4" s="372"/>
      <c r="G4" s="372"/>
      <c r="H4" s="372"/>
    </row>
    <row r="5" spans="1:9" x14ac:dyDescent="0.2">
      <c r="C5" s="372"/>
      <c r="D5" s="372"/>
      <c r="E5" s="372"/>
      <c r="F5" s="372"/>
      <c r="G5" s="372"/>
      <c r="H5" s="372"/>
    </row>
    <row r="6" spans="1:9" x14ac:dyDescent="0.2">
      <c r="A6" s="372" t="s">
        <v>565</v>
      </c>
      <c r="B6" s="372" t="s">
        <v>401</v>
      </c>
      <c r="C6" s="372" t="s">
        <v>0</v>
      </c>
      <c r="D6" s="372" t="s">
        <v>566</v>
      </c>
      <c r="E6" s="372" t="s">
        <v>567</v>
      </c>
      <c r="F6" s="372" t="s">
        <v>568</v>
      </c>
      <c r="G6" s="372" t="s">
        <v>569</v>
      </c>
      <c r="H6" s="372" t="s">
        <v>570</v>
      </c>
    </row>
    <row r="7" spans="1:9" x14ac:dyDescent="0.2">
      <c r="A7" s="392" t="s">
        <v>755</v>
      </c>
      <c r="B7" s="372" t="s">
        <v>620</v>
      </c>
      <c r="C7" s="393">
        <v>986809</v>
      </c>
      <c r="D7" s="372"/>
      <c r="E7" s="372"/>
      <c r="F7" s="389">
        <v>688</v>
      </c>
      <c r="G7" s="374">
        <v>1</v>
      </c>
      <c r="H7" s="374">
        <v>688</v>
      </c>
    </row>
    <row r="8" spans="1:9" x14ac:dyDescent="0.2">
      <c r="A8" s="392" t="s">
        <v>53</v>
      </c>
      <c r="B8" s="372" t="s">
        <v>621</v>
      </c>
      <c r="C8" s="393">
        <v>995832</v>
      </c>
      <c r="D8" s="385">
        <v>9.1436134044176054E-3</v>
      </c>
      <c r="E8" s="372"/>
      <c r="F8" s="389">
        <v>9023</v>
      </c>
      <c r="G8" s="374">
        <v>2</v>
      </c>
      <c r="H8" s="374">
        <v>9711</v>
      </c>
    </row>
    <row r="9" spans="1:9" x14ac:dyDescent="0.2">
      <c r="A9" s="392" t="s">
        <v>53</v>
      </c>
      <c r="B9" s="372" t="s">
        <v>578</v>
      </c>
      <c r="C9" s="393">
        <v>1001069</v>
      </c>
      <c r="D9" s="385">
        <v>5.258919175122001E-3</v>
      </c>
      <c r="E9" s="372"/>
      <c r="F9" s="389">
        <v>5237</v>
      </c>
      <c r="G9" s="374">
        <v>3</v>
      </c>
      <c r="H9" s="374">
        <v>14948</v>
      </c>
    </row>
    <row r="10" spans="1:9" x14ac:dyDescent="0.2">
      <c r="A10" s="392" t="s">
        <v>53</v>
      </c>
      <c r="B10" s="372" t="s">
        <v>617</v>
      </c>
      <c r="C10" s="393">
        <v>999403</v>
      </c>
      <c r="D10" s="385">
        <v>-1.6642209478068271E-3</v>
      </c>
      <c r="E10" s="372"/>
      <c r="F10" s="389">
        <v>-1666</v>
      </c>
      <c r="G10" s="374">
        <v>4</v>
      </c>
      <c r="H10" s="374">
        <v>13282</v>
      </c>
    </row>
    <row r="11" spans="1:9" x14ac:dyDescent="0.2">
      <c r="A11" s="392" t="s">
        <v>53</v>
      </c>
      <c r="B11" s="372" t="s">
        <v>619</v>
      </c>
      <c r="C11" s="393">
        <v>1002441</v>
      </c>
      <c r="D11" s="385">
        <v>3.0398147694172817E-3</v>
      </c>
      <c r="E11" s="372"/>
      <c r="F11" s="389">
        <v>3038</v>
      </c>
      <c r="G11" s="374">
        <v>5</v>
      </c>
      <c r="H11" s="374">
        <v>16320</v>
      </c>
    </row>
    <row r="12" spans="1:9" x14ac:dyDescent="0.2">
      <c r="A12" s="392" t="s">
        <v>53</v>
      </c>
      <c r="B12" s="372" t="s">
        <v>622</v>
      </c>
      <c r="C12" s="393">
        <v>1006280</v>
      </c>
      <c r="D12" s="385">
        <v>3.8296518199076868E-3</v>
      </c>
      <c r="E12" s="372"/>
      <c r="F12" s="389">
        <v>3839</v>
      </c>
      <c r="G12" s="374">
        <v>6</v>
      </c>
      <c r="H12" s="374">
        <v>20159</v>
      </c>
    </row>
    <row r="13" spans="1:9" x14ac:dyDescent="0.2">
      <c r="A13" s="392" t="s">
        <v>53</v>
      </c>
      <c r="B13" s="372" t="s">
        <v>623</v>
      </c>
      <c r="C13" s="393">
        <v>1019506</v>
      </c>
      <c r="D13" s="385">
        <v>1.3143459076996544E-2</v>
      </c>
      <c r="E13" s="372"/>
      <c r="F13" s="389">
        <v>13226</v>
      </c>
      <c r="G13" s="374">
        <v>7</v>
      </c>
      <c r="H13" s="374">
        <v>33385</v>
      </c>
    </row>
    <row r="14" spans="1:9" x14ac:dyDescent="0.2">
      <c r="A14" s="392" t="s">
        <v>53</v>
      </c>
      <c r="B14" s="372" t="s">
        <v>624</v>
      </c>
      <c r="C14" s="393">
        <v>1028391</v>
      </c>
      <c r="D14" s="385">
        <v>8.7150051103181969E-3</v>
      </c>
      <c r="E14" s="372"/>
      <c r="F14" s="389">
        <v>8885</v>
      </c>
      <c r="G14" s="374">
        <v>8</v>
      </c>
      <c r="H14" s="374">
        <v>42270</v>
      </c>
    </row>
    <row r="15" spans="1:9" x14ac:dyDescent="0.2">
      <c r="A15" s="392" t="s">
        <v>53</v>
      </c>
      <c r="B15" s="372" t="s">
        <v>625</v>
      </c>
      <c r="C15" s="393">
        <v>1035137</v>
      </c>
      <c r="D15" s="385">
        <v>6.559761802660713E-3</v>
      </c>
      <c r="E15" s="372"/>
      <c r="F15" s="389">
        <v>6746</v>
      </c>
      <c r="G15" s="374">
        <v>9</v>
      </c>
      <c r="H15" s="374">
        <v>49016</v>
      </c>
    </row>
    <row r="16" spans="1:9" x14ac:dyDescent="0.2">
      <c r="A16" s="392" t="s">
        <v>53</v>
      </c>
      <c r="B16" s="372" t="s">
        <v>626</v>
      </c>
      <c r="C16" s="393">
        <v>1046247</v>
      </c>
      <c r="D16" s="385">
        <v>1.0732878836327897E-2</v>
      </c>
      <c r="E16" s="372"/>
      <c r="F16" s="389">
        <v>11110</v>
      </c>
      <c r="G16" s="374">
        <v>10</v>
      </c>
      <c r="H16" s="374">
        <v>60126</v>
      </c>
    </row>
    <row r="17" spans="1:8" x14ac:dyDescent="0.2">
      <c r="A17" s="392" t="s">
        <v>53</v>
      </c>
      <c r="B17" s="372" t="s">
        <v>627</v>
      </c>
      <c r="C17" s="393">
        <v>1054346</v>
      </c>
      <c r="D17" s="385">
        <v>7.7410018857879681E-3</v>
      </c>
      <c r="E17" s="372"/>
      <c r="F17" s="389">
        <v>8099</v>
      </c>
      <c r="G17" s="374">
        <v>11</v>
      </c>
      <c r="H17" s="374">
        <v>68225</v>
      </c>
    </row>
    <row r="18" spans="1:8" x14ac:dyDescent="0.2">
      <c r="A18" s="392" t="s">
        <v>53</v>
      </c>
      <c r="B18" s="372" t="s">
        <v>628</v>
      </c>
      <c r="C18" s="393">
        <v>1034215</v>
      </c>
      <c r="D18" s="385">
        <v>-1.909335265652834E-2</v>
      </c>
      <c r="E18" s="372"/>
      <c r="F18" s="389">
        <v>-20131</v>
      </c>
      <c r="G18" s="374">
        <v>12</v>
      </c>
      <c r="H18" s="374">
        <v>48094</v>
      </c>
    </row>
    <row r="19" spans="1:8" x14ac:dyDescent="0.2">
      <c r="A19" s="392" t="s">
        <v>756</v>
      </c>
      <c r="B19" s="372" t="s">
        <v>620</v>
      </c>
      <c r="C19" s="393">
        <v>1034052</v>
      </c>
      <c r="D19" s="385">
        <v>-1.5760746073112397E-4</v>
      </c>
      <c r="E19" s="385">
        <v>4.7874512696985949E-2</v>
      </c>
      <c r="F19" s="389">
        <v>-163</v>
      </c>
      <c r="G19" s="374">
        <v>1</v>
      </c>
      <c r="H19" s="374">
        <v>-163</v>
      </c>
    </row>
    <row r="20" spans="1:8" x14ac:dyDescent="0.2">
      <c r="A20" s="392" t="s">
        <v>53</v>
      </c>
      <c r="B20" s="372" t="s">
        <v>621</v>
      </c>
      <c r="C20" s="393">
        <v>1033583</v>
      </c>
      <c r="D20" s="385">
        <v>-4.5355552718817638E-4</v>
      </c>
      <c r="E20" s="385">
        <v>3.7909004731721874E-2</v>
      </c>
      <c r="F20" s="389">
        <v>-469</v>
      </c>
      <c r="G20" s="374">
        <v>2</v>
      </c>
      <c r="H20" s="374">
        <v>-632</v>
      </c>
    </row>
    <row r="21" spans="1:8" x14ac:dyDescent="0.2">
      <c r="A21" s="392" t="s">
        <v>53</v>
      </c>
      <c r="B21" s="372" t="s">
        <v>578</v>
      </c>
      <c r="C21" s="393">
        <v>1026253</v>
      </c>
      <c r="D21" s="385">
        <v>-7.0918349082753629E-3</v>
      </c>
      <c r="E21" s="385">
        <v>2.5157107052560912E-2</v>
      </c>
      <c r="F21" s="389">
        <v>-7330</v>
      </c>
      <c r="G21" s="374">
        <v>3</v>
      </c>
      <c r="H21" s="374">
        <v>-7962</v>
      </c>
    </row>
    <row r="22" spans="1:8" x14ac:dyDescent="0.2">
      <c r="A22" s="392" t="s">
        <v>53</v>
      </c>
      <c r="B22" s="372" t="s">
        <v>617</v>
      </c>
      <c r="C22" s="393">
        <v>1021573</v>
      </c>
      <c r="D22" s="385">
        <v>-4.5602789955303535E-3</v>
      </c>
      <c r="E22" s="385">
        <v>2.2183243396307617E-2</v>
      </c>
      <c r="F22" s="389">
        <v>-4680</v>
      </c>
      <c r="G22" s="374">
        <v>4</v>
      </c>
      <c r="H22" s="374">
        <v>-12642</v>
      </c>
    </row>
    <row r="23" spans="1:8" x14ac:dyDescent="0.2">
      <c r="A23" s="392" t="s">
        <v>53</v>
      </c>
      <c r="B23" s="372" t="s">
        <v>619</v>
      </c>
      <c r="C23" s="393">
        <v>1017168</v>
      </c>
      <c r="D23" s="385">
        <v>-4.3119777049707153E-3</v>
      </c>
      <c r="E23" s="385">
        <v>1.4691138929872283E-2</v>
      </c>
      <c r="F23" s="389">
        <v>-4405</v>
      </c>
      <c r="G23" s="374">
        <v>5</v>
      </c>
      <c r="H23" s="374">
        <v>-17047</v>
      </c>
    </row>
    <row r="24" spans="1:8" x14ac:dyDescent="0.2">
      <c r="A24" s="392" t="s">
        <v>53</v>
      </c>
      <c r="B24" s="372" t="s">
        <v>622</v>
      </c>
      <c r="C24" s="393">
        <v>1012668</v>
      </c>
      <c r="D24" s="385">
        <v>-4.42404794488227E-3</v>
      </c>
      <c r="E24" s="385">
        <v>6.3481337202369037E-3</v>
      </c>
      <c r="F24" s="389">
        <v>-4500</v>
      </c>
      <c r="G24" s="374">
        <v>6</v>
      </c>
      <c r="H24" s="374">
        <v>-21547</v>
      </c>
    </row>
    <row r="25" spans="1:8" x14ac:dyDescent="0.2">
      <c r="A25" s="392" t="s">
        <v>53</v>
      </c>
      <c r="B25" s="372" t="s">
        <v>623</v>
      </c>
      <c r="C25" s="393">
        <v>1015524</v>
      </c>
      <c r="D25" s="385">
        <v>2.8202727843675834E-3</v>
      </c>
      <c r="E25" s="385">
        <v>-3.9058132075731056E-3</v>
      </c>
      <c r="F25" s="389">
        <v>2856</v>
      </c>
      <c r="G25" s="374">
        <v>7</v>
      </c>
      <c r="H25" s="374">
        <v>-18691</v>
      </c>
    </row>
    <row r="26" spans="1:8" x14ac:dyDescent="0.2">
      <c r="A26" s="392" t="s">
        <v>53</v>
      </c>
      <c r="B26" s="372" t="s">
        <v>624</v>
      </c>
      <c r="C26" s="393">
        <v>1017448</v>
      </c>
      <c r="D26" s="385">
        <v>1.8945884095304955E-3</v>
      </c>
      <c r="E26" s="385">
        <v>-1.0640894367998199E-2</v>
      </c>
      <c r="F26" s="389">
        <v>1924</v>
      </c>
      <c r="G26" s="374">
        <v>8</v>
      </c>
      <c r="H26" s="374">
        <v>-16767</v>
      </c>
    </row>
    <row r="27" spans="1:8" x14ac:dyDescent="0.2">
      <c r="A27" s="392" t="s">
        <v>53</v>
      </c>
      <c r="B27" s="372" t="s">
        <v>625</v>
      </c>
      <c r="C27" s="393">
        <v>1015693</v>
      </c>
      <c r="D27" s="385">
        <v>-1.7249038771514069E-3</v>
      </c>
      <c r="E27" s="385">
        <v>-1.8783987047125139E-2</v>
      </c>
      <c r="F27" s="389">
        <v>-1755</v>
      </c>
      <c r="G27" s="374">
        <v>9</v>
      </c>
      <c r="H27" s="374">
        <v>-18522</v>
      </c>
    </row>
    <row r="28" spans="1:8" x14ac:dyDescent="0.2">
      <c r="A28" s="392" t="s">
        <v>53</v>
      </c>
      <c r="B28" s="372" t="s">
        <v>626</v>
      </c>
      <c r="C28" s="393">
        <v>1023232</v>
      </c>
      <c r="D28" s="385">
        <v>7.4225184184590898E-3</v>
      </c>
      <c r="E28" s="385">
        <v>-2.1997673589506106E-2</v>
      </c>
      <c r="F28" s="389">
        <v>7539</v>
      </c>
      <c r="G28" s="374">
        <v>10</v>
      </c>
      <c r="H28" s="374">
        <v>-10983</v>
      </c>
    </row>
    <row r="29" spans="1:8" x14ac:dyDescent="0.2">
      <c r="A29" s="392" t="s">
        <v>53</v>
      </c>
      <c r="B29" s="372" t="s">
        <v>627</v>
      </c>
      <c r="C29" s="393">
        <v>1028481</v>
      </c>
      <c r="D29" s="385">
        <v>5.1298239304478077E-3</v>
      </c>
      <c r="E29" s="385">
        <v>-2.453179506537706E-2</v>
      </c>
      <c r="F29" s="389">
        <v>5249</v>
      </c>
      <c r="G29" s="374">
        <v>11</v>
      </c>
      <c r="H29" s="374">
        <v>-5734</v>
      </c>
    </row>
    <row r="30" spans="1:8" x14ac:dyDescent="0.2">
      <c r="A30" s="392" t="s">
        <v>53</v>
      </c>
      <c r="B30" s="372" t="s">
        <v>628</v>
      </c>
      <c r="C30" s="393">
        <v>1011723</v>
      </c>
      <c r="D30" s="385">
        <v>-1.6293932508232967E-2</v>
      </c>
      <c r="E30" s="385">
        <v>-2.1747895747015855E-2</v>
      </c>
      <c r="F30" s="389">
        <v>-16758</v>
      </c>
      <c r="G30" s="374">
        <v>12</v>
      </c>
      <c r="H30" s="374">
        <v>-22492</v>
      </c>
    </row>
    <row r="31" spans="1:8" x14ac:dyDescent="0.2">
      <c r="A31" s="392" t="s">
        <v>757</v>
      </c>
      <c r="B31" s="372" t="s">
        <v>620</v>
      </c>
      <c r="C31" s="393">
        <v>1011211</v>
      </c>
      <c r="D31" s="385">
        <v>-5.0606737219571762E-4</v>
      </c>
      <c r="E31" s="385">
        <v>-2.208883112261284E-2</v>
      </c>
      <c r="F31" s="389">
        <v>-512</v>
      </c>
      <c r="G31" s="374">
        <v>1</v>
      </c>
      <c r="H31" s="374">
        <v>-512</v>
      </c>
    </row>
    <row r="32" spans="1:8" x14ac:dyDescent="0.2">
      <c r="A32" s="392" t="s">
        <v>53</v>
      </c>
      <c r="B32" s="372" t="s">
        <v>621</v>
      </c>
      <c r="C32" s="393">
        <v>1021306</v>
      </c>
      <c r="D32" s="385">
        <v>9.9830796935556076E-3</v>
      </c>
      <c r="E32" s="385">
        <v>-1.1878097840231527E-2</v>
      </c>
      <c r="F32" s="389">
        <v>10095</v>
      </c>
      <c r="G32" s="374">
        <v>2</v>
      </c>
      <c r="H32" s="374">
        <v>9583</v>
      </c>
    </row>
    <row r="33" spans="1:8" x14ac:dyDescent="0.2">
      <c r="A33" s="392" t="s">
        <v>53</v>
      </c>
      <c r="B33" s="372" t="s">
        <v>578</v>
      </c>
      <c r="C33" s="393">
        <v>1017902</v>
      </c>
      <c r="D33" s="385">
        <v>-3.3329873710719049E-3</v>
      </c>
      <c r="E33" s="385">
        <v>-8.137369634973024E-3</v>
      </c>
      <c r="F33" s="389">
        <v>-3404</v>
      </c>
      <c r="G33" s="374">
        <v>3</v>
      </c>
      <c r="H33" s="374">
        <v>6179</v>
      </c>
    </row>
    <row r="34" spans="1:8" x14ac:dyDescent="0.2">
      <c r="A34" s="392" t="s">
        <v>53</v>
      </c>
      <c r="B34" s="372" t="s">
        <v>617</v>
      </c>
      <c r="C34" s="393">
        <v>1025252</v>
      </c>
      <c r="D34" s="385">
        <v>7.2207344125465589E-3</v>
      </c>
      <c r="E34" s="385">
        <v>3.6013089617676908E-3</v>
      </c>
      <c r="F34" s="389">
        <v>7350</v>
      </c>
      <c r="G34" s="374">
        <v>4</v>
      </c>
      <c r="H34" s="374">
        <v>13529</v>
      </c>
    </row>
    <row r="35" spans="1:8" x14ac:dyDescent="0.2">
      <c r="A35" s="392" t="s">
        <v>53</v>
      </c>
      <c r="B35" s="372" t="s">
        <v>619</v>
      </c>
      <c r="C35" s="393">
        <v>1020616</v>
      </c>
      <c r="D35" s="385">
        <v>-4.5218151244766913E-3</v>
      </c>
      <c r="E35" s="385">
        <v>3.3898038475452807E-3</v>
      </c>
      <c r="F35" s="389">
        <v>-4636</v>
      </c>
      <c r="G35" s="374">
        <v>5</v>
      </c>
      <c r="H35" s="374">
        <v>8893</v>
      </c>
    </row>
    <row r="36" spans="1:8" x14ac:dyDescent="0.2">
      <c r="A36" s="392" t="s">
        <v>53</v>
      </c>
      <c r="B36" s="372" t="s">
        <v>622</v>
      </c>
      <c r="C36" s="393">
        <v>1017493</v>
      </c>
      <c r="D36" s="385">
        <v>-3.0599167561551344E-3</v>
      </c>
      <c r="E36" s="385">
        <v>4.7646415212092563E-3</v>
      </c>
      <c r="F36" s="389">
        <v>-3123</v>
      </c>
      <c r="G36" s="374">
        <v>6</v>
      </c>
      <c r="H36" s="374">
        <v>5770</v>
      </c>
    </row>
    <row r="37" spans="1:8" x14ac:dyDescent="0.2">
      <c r="A37" s="392" t="s">
        <v>53</v>
      </c>
      <c r="B37" s="372" t="s">
        <v>623</v>
      </c>
      <c r="C37" s="393">
        <v>1023783</v>
      </c>
      <c r="D37" s="385">
        <v>6.1818607105896817E-3</v>
      </c>
      <c r="E37" s="385">
        <v>8.1327472319709937E-3</v>
      </c>
      <c r="F37" s="389">
        <v>6290</v>
      </c>
      <c r="G37" s="374">
        <v>7</v>
      </c>
      <c r="H37" s="374">
        <v>12060</v>
      </c>
    </row>
    <row r="38" spans="1:8" x14ac:dyDescent="0.2">
      <c r="A38" s="392" t="s">
        <v>53</v>
      </c>
      <c r="B38" s="372" t="s">
        <v>624</v>
      </c>
      <c r="C38" s="393">
        <v>1022753</v>
      </c>
      <c r="D38" s="385">
        <v>-1.0060725759267752E-3</v>
      </c>
      <c r="E38" s="385">
        <v>5.2140256799364515E-3</v>
      </c>
      <c r="F38" s="389">
        <v>-1030</v>
      </c>
      <c r="G38" s="374">
        <v>8</v>
      </c>
      <c r="H38" s="374">
        <v>11030</v>
      </c>
    </row>
    <row r="39" spans="1:8" x14ac:dyDescent="0.2">
      <c r="A39" s="392" t="s">
        <v>53</v>
      </c>
      <c r="B39" s="372" t="s">
        <v>625</v>
      </c>
      <c r="C39" s="393">
        <v>1029827</v>
      </c>
      <c r="D39" s="385">
        <v>6.9166260084301268E-3</v>
      </c>
      <c r="E39" s="385">
        <v>1.3915622141729811E-2</v>
      </c>
      <c r="F39" s="389">
        <v>7074</v>
      </c>
      <c r="G39" s="374">
        <v>9</v>
      </c>
      <c r="H39" s="374">
        <v>18104</v>
      </c>
    </row>
    <row r="40" spans="1:8" x14ac:dyDescent="0.2">
      <c r="A40" s="392" t="s">
        <v>53</v>
      </c>
      <c r="B40" s="372" t="s">
        <v>626</v>
      </c>
      <c r="C40" s="393">
        <v>1038774</v>
      </c>
      <c r="D40" s="385">
        <v>8.6878669912520134E-3</v>
      </c>
      <c r="E40" s="385">
        <v>1.5189126219664839E-2</v>
      </c>
      <c r="F40" s="389">
        <v>8947</v>
      </c>
      <c r="G40" s="374">
        <v>10</v>
      </c>
      <c r="H40" s="374">
        <v>27051</v>
      </c>
    </row>
    <row r="41" spans="1:8" x14ac:dyDescent="0.2">
      <c r="A41" s="392" t="s">
        <v>53</v>
      </c>
      <c r="B41" s="372" t="s">
        <v>627</v>
      </c>
      <c r="C41" s="393">
        <v>1046838</v>
      </c>
      <c r="D41" s="385">
        <v>7.7629975336310775E-3</v>
      </c>
      <c r="E41" s="385">
        <v>1.7848652527368003E-2</v>
      </c>
      <c r="F41" s="389">
        <v>8064</v>
      </c>
      <c r="G41" s="374">
        <v>11</v>
      </c>
      <c r="H41" s="374">
        <v>35115</v>
      </c>
    </row>
    <row r="42" spans="1:8" x14ac:dyDescent="0.2">
      <c r="A42" s="392" t="s">
        <v>53</v>
      </c>
      <c r="B42" s="372" t="s">
        <v>628</v>
      </c>
      <c r="C42" s="393">
        <v>1029691</v>
      </c>
      <c r="D42" s="385">
        <v>-1.6379802796612219E-2</v>
      </c>
      <c r="E42" s="385">
        <v>1.7759801842994527E-2</v>
      </c>
      <c r="F42" s="389">
        <v>-17147</v>
      </c>
      <c r="G42" s="374">
        <v>12</v>
      </c>
      <c r="H42" s="374">
        <v>17968</v>
      </c>
    </row>
    <row r="43" spans="1:8" x14ac:dyDescent="0.2">
      <c r="A43" s="392" t="s">
        <v>758</v>
      </c>
      <c r="B43" s="372" t="s">
        <v>620</v>
      </c>
      <c r="C43" s="393">
        <v>1031082</v>
      </c>
      <c r="D43" s="385">
        <v>1.3508907041044349E-3</v>
      </c>
      <c r="E43" s="385">
        <v>1.9650696046621396E-2</v>
      </c>
      <c r="F43" s="389">
        <v>1391</v>
      </c>
      <c r="G43" s="374">
        <v>1</v>
      </c>
      <c r="H43" s="374">
        <v>1391</v>
      </c>
    </row>
    <row r="44" spans="1:8" x14ac:dyDescent="0.2">
      <c r="A44" s="392" t="s">
        <v>53</v>
      </c>
      <c r="B44" s="372" t="s">
        <v>621</v>
      </c>
      <c r="C44" s="393">
        <v>1034757</v>
      </c>
      <c r="D44" s="385">
        <v>3.5642170069887236E-3</v>
      </c>
      <c r="E44" s="385">
        <v>1.3170391635807466E-2</v>
      </c>
      <c r="F44" s="389">
        <v>3675</v>
      </c>
      <c r="G44" s="374">
        <v>2</v>
      </c>
      <c r="H44" s="374">
        <v>5066</v>
      </c>
    </row>
    <row r="45" spans="1:8" x14ac:dyDescent="0.2">
      <c r="A45" s="392" t="s">
        <v>53</v>
      </c>
      <c r="B45" s="372" t="s">
        <v>578</v>
      </c>
      <c r="C45" s="393">
        <v>1034228</v>
      </c>
      <c r="D45" s="385">
        <v>-5.1123113929163466E-4</v>
      </c>
      <c r="E45" s="385">
        <v>1.60388721114606E-2</v>
      </c>
      <c r="F45" s="389">
        <v>-529</v>
      </c>
      <c r="G45" s="374">
        <v>3</v>
      </c>
      <c r="H45" s="374">
        <v>4537</v>
      </c>
    </row>
    <row r="46" spans="1:8" x14ac:dyDescent="0.2">
      <c r="A46" s="392" t="s">
        <v>53</v>
      </c>
      <c r="B46" s="372" t="s">
        <v>617</v>
      </c>
      <c r="C46" s="393">
        <v>1034680</v>
      </c>
      <c r="D46" s="385">
        <v>4.3704096195429365E-4</v>
      </c>
      <c r="E46" s="385">
        <v>9.1957879623740801E-3</v>
      </c>
      <c r="F46" s="389">
        <v>452</v>
      </c>
      <c r="G46" s="374">
        <v>4</v>
      </c>
      <c r="H46" s="374">
        <v>4989</v>
      </c>
    </row>
    <row r="47" spans="1:8" x14ac:dyDescent="0.2">
      <c r="A47" s="392" t="s">
        <v>53</v>
      </c>
      <c r="B47" s="372" t="s">
        <v>619</v>
      </c>
      <c r="C47" s="393">
        <v>1026751</v>
      </c>
      <c r="D47" s="385">
        <v>-7.6632388757876813E-3</v>
      </c>
      <c r="E47" s="385">
        <v>6.0110756641087448E-3</v>
      </c>
      <c r="F47" s="389">
        <v>-7929</v>
      </c>
      <c r="G47" s="374">
        <v>5</v>
      </c>
      <c r="H47" s="374">
        <v>-2940</v>
      </c>
    </row>
    <row r="48" spans="1:8" x14ac:dyDescent="0.2">
      <c r="A48" s="392" t="s">
        <v>53</v>
      </c>
      <c r="B48" s="372" t="s">
        <v>622</v>
      </c>
      <c r="C48" s="393">
        <v>1025662</v>
      </c>
      <c r="D48" s="385">
        <v>-1.0606271627687791E-3</v>
      </c>
      <c r="E48" s="385">
        <v>8.0285564618134408E-3</v>
      </c>
      <c r="F48" s="389">
        <v>-1089</v>
      </c>
      <c r="G48" s="374">
        <v>6</v>
      </c>
      <c r="H48" s="374">
        <v>-4029</v>
      </c>
    </row>
    <row r="49" spans="1:8" x14ac:dyDescent="0.2">
      <c r="A49" s="392" t="s">
        <v>53</v>
      </c>
      <c r="B49" s="372" t="s">
        <v>623</v>
      </c>
      <c r="C49" s="393">
        <v>1028176</v>
      </c>
      <c r="D49" s="385">
        <v>2.4510998750075785E-3</v>
      </c>
      <c r="E49" s="385">
        <v>4.2909483748021504E-3</v>
      </c>
      <c r="F49" s="389">
        <v>2514</v>
      </c>
      <c r="G49" s="374">
        <v>7</v>
      </c>
      <c r="H49" s="374">
        <v>-1515</v>
      </c>
    </row>
    <row r="50" spans="1:8" x14ac:dyDescent="0.2">
      <c r="A50" s="392" t="s">
        <v>53</v>
      </c>
      <c r="B50" s="372" t="s">
        <v>624</v>
      </c>
      <c r="C50" s="393">
        <v>1027412</v>
      </c>
      <c r="D50" s="385">
        <v>-7.430634443907902E-4</v>
      </c>
      <c r="E50" s="385">
        <v>4.5553520742545039E-3</v>
      </c>
      <c r="F50" s="389">
        <v>-764</v>
      </c>
      <c r="G50" s="374">
        <v>8</v>
      </c>
      <c r="H50" s="374">
        <v>-2279</v>
      </c>
    </row>
    <row r="51" spans="1:8" x14ac:dyDescent="0.2">
      <c r="A51" s="392" t="s">
        <v>53</v>
      </c>
      <c r="B51" s="372" t="s">
        <v>625</v>
      </c>
      <c r="C51" s="393">
        <v>1035397</v>
      </c>
      <c r="D51" s="385">
        <v>7.7719551650166085E-3</v>
      </c>
      <c r="E51" s="385">
        <v>5.4086754377191681E-3</v>
      </c>
      <c r="F51" s="389">
        <v>7985</v>
      </c>
      <c r="G51" s="374">
        <v>9</v>
      </c>
      <c r="H51" s="374">
        <v>5706</v>
      </c>
    </row>
    <row r="52" spans="1:8" x14ac:dyDescent="0.2">
      <c r="A52" s="392" t="s">
        <v>53</v>
      </c>
      <c r="B52" s="372" t="s">
        <v>626</v>
      </c>
      <c r="C52" s="393">
        <v>1044767</v>
      </c>
      <c r="D52" s="385">
        <v>9.0496688709740258E-3</v>
      </c>
      <c r="E52" s="385">
        <v>5.7693011184338783E-3</v>
      </c>
      <c r="F52" s="389">
        <v>9370</v>
      </c>
      <c r="G52" s="374">
        <v>10</v>
      </c>
      <c r="H52" s="374">
        <v>15076</v>
      </c>
    </row>
    <row r="53" spans="1:8" x14ac:dyDescent="0.2">
      <c r="A53" s="392" t="s">
        <v>53</v>
      </c>
      <c r="B53" s="372" t="s">
        <v>627</v>
      </c>
      <c r="C53" s="393">
        <v>1047273</v>
      </c>
      <c r="D53" s="385">
        <v>2.3986209365340905E-3</v>
      </c>
      <c r="E53" s="385">
        <v>4.1553707450425748E-4</v>
      </c>
      <c r="F53" s="389">
        <v>2506</v>
      </c>
      <c r="G53" s="374">
        <v>11</v>
      </c>
      <c r="H53" s="374">
        <v>17582</v>
      </c>
    </row>
    <row r="54" spans="1:8" x14ac:dyDescent="0.2">
      <c r="A54" s="392" t="s">
        <v>53</v>
      </c>
      <c r="B54" s="372" t="s">
        <v>628</v>
      </c>
      <c r="C54" s="393">
        <v>1041281</v>
      </c>
      <c r="D54" s="385">
        <v>-5.7215262877969852E-3</v>
      </c>
      <c r="E54" s="385">
        <v>1.1255803925643626E-2</v>
      </c>
      <c r="F54" s="389">
        <v>-5992</v>
      </c>
      <c r="G54" s="374">
        <v>12</v>
      </c>
      <c r="H54" s="374">
        <v>11590</v>
      </c>
    </row>
    <row r="55" spans="1:8" x14ac:dyDescent="0.2">
      <c r="A55" s="392" t="s">
        <v>759</v>
      </c>
      <c r="B55" s="372" t="s">
        <v>620</v>
      </c>
      <c r="C55" s="393">
        <v>1040993</v>
      </c>
      <c r="D55" s="385">
        <v>-2.7658240186845262E-4</v>
      </c>
      <c r="E55" s="385">
        <v>9.6122325867389335E-3</v>
      </c>
      <c r="F55" s="389">
        <v>-288</v>
      </c>
      <c r="G55" s="374">
        <v>1</v>
      </c>
      <c r="H55" s="374">
        <v>-288</v>
      </c>
    </row>
    <row r="56" spans="1:8" x14ac:dyDescent="0.2">
      <c r="A56" s="392" t="s">
        <v>53</v>
      </c>
      <c r="B56" s="372" t="s">
        <v>621</v>
      </c>
      <c r="C56" s="393">
        <v>1045612</v>
      </c>
      <c r="D56" s="385">
        <v>4.437109567499542E-3</v>
      </c>
      <c r="E56" s="385">
        <v>1.0490385665426816E-2</v>
      </c>
      <c r="F56" s="389">
        <v>4619</v>
      </c>
      <c r="G56" s="374">
        <v>2</v>
      </c>
      <c r="H56" s="374">
        <v>4331</v>
      </c>
    </row>
    <row r="57" spans="1:8" x14ac:dyDescent="0.2">
      <c r="A57" s="392" t="s">
        <v>53</v>
      </c>
      <c r="B57" s="372" t="s">
        <v>578</v>
      </c>
      <c r="C57" s="393">
        <v>1056463</v>
      </c>
      <c r="D57" s="385">
        <v>1.0377654426307226E-2</v>
      </c>
      <c r="E57" s="385">
        <v>2.149912785188568E-2</v>
      </c>
      <c r="F57" s="389">
        <v>10851</v>
      </c>
      <c r="G57" s="374">
        <v>3</v>
      </c>
      <c r="H57" s="374">
        <v>15182</v>
      </c>
    </row>
    <row r="58" spans="1:8" x14ac:dyDescent="0.2">
      <c r="A58" s="392" t="s">
        <v>53</v>
      </c>
      <c r="B58" s="372" t="s">
        <v>617</v>
      </c>
      <c r="C58" s="393">
        <v>1058029</v>
      </c>
      <c r="D58" s="385">
        <v>1.4823046334797585E-3</v>
      </c>
      <c r="E58" s="385">
        <v>2.2566397340240352E-2</v>
      </c>
      <c r="F58" s="389">
        <v>1566</v>
      </c>
      <c r="G58" s="374">
        <v>4</v>
      </c>
      <c r="H58" s="374">
        <v>16748</v>
      </c>
    </row>
    <row r="59" spans="1:8" x14ac:dyDescent="0.2">
      <c r="A59" s="392" t="s">
        <v>53</v>
      </c>
      <c r="B59" s="372" t="s">
        <v>619</v>
      </c>
      <c r="C59" s="393">
        <v>1053918</v>
      </c>
      <c r="D59" s="385">
        <v>-3.8855267672247562E-3</v>
      </c>
      <c r="E59" s="385">
        <v>2.6459190202882787E-2</v>
      </c>
      <c r="F59" s="389">
        <v>-4111</v>
      </c>
      <c r="G59" s="374">
        <v>5</v>
      </c>
      <c r="H59" s="374">
        <v>12637</v>
      </c>
    </row>
    <row r="60" spans="1:8" x14ac:dyDescent="0.2">
      <c r="A60" s="392" t="s">
        <v>53</v>
      </c>
      <c r="B60" s="372" t="s">
        <v>622</v>
      </c>
      <c r="C60" s="393">
        <v>1052893</v>
      </c>
      <c r="D60" s="385">
        <v>-9.7256143267310247E-4</v>
      </c>
      <c r="E60" s="385">
        <v>2.6549682059001878E-2</v>
      </c>
      <c r="F60" s="389">
        <v>-1025</v>
      </c>
      <c r="G60" s="374">
        <v>6</v>
      </c>
      <c r="H60" s="374">
        <v>11612</v>
      </c>
    </row>
    <row r="61" spans="1:8" x14ac:dyDescent="0.2">
      <c r="A61" s="392" t="s">
        <v>53</v>
      </c>
      <c r="B61" s="372" t="s">
        <v>623</v>
      </c>
      <c r="C61" s="393">
        <v>1056562</v>
      </c>
      <c r="D61" s="385">
        <v>3.4846845785849734E-3</v>
      </c>
      <c r="E61" s="385">
        <v>2.7608113785966504E-2</v>
      </c>
      <c r="F61" s="389">
        <v>3669</v>
      </c>
      <c r="G61" s="374">
        <v>7</v>
      </c>
      <c r="H61" s="374">
        <v>15281</v>
      </c>
    </row>
    <row r="62" spans="1:8" x14ac:dyDescent="0.2">
      <c r="A62" s="392" t="s">
        <v>53</v>
      </c>
      <c r="B62" s="372" t="s">
        <v>624</v>
      </c>
      <c r="C62" s="393">
        <v>1056251</v>
      </c>
      <c r="D62" s="385">
        <v>-2.9435092308827127E-4</v>
      </c>
      <c r="E62" s="385">
        <v>2.8069557295417935E-2</v>
      </c>
      <c r="F62" s="389">
        <v>-311</v>
      </c>
      <c r="G62" s="374">
        <v>8</v>
      </c>
      <c r="H62" s="374">
        <v>14970</v>
      </c>
    </row>
    <row r="63" spans="1:8" x14ac:dyDescent="0.2">
      <c r="A63" s="392" t="s">
        <v>53</v>
      </c>
      <c r="B63" s="372" t="s">
        <v>625</v>
      </c>
      <c r="C63" s="393">
        <v>1060955</v>
      </c>
      <c r="D63" s="385">
        <v>4.4534869079413397E-3</v>
      </c>
      <c r="E63" s="385">
        <v>2.4684251547957059E-2</v>
      </c>
      <c r="F63" s="389">
        <v>4704</v>
      </c>
      <c r="G63" s="374">
        <v>9</v>
      </c>
      <c r="H63" s="374">
        <v>19674</v>
      </c>
    </row>
    <row r="64" spans="1:8" x14ac:dyDescent="0.2">
      <c r="A64" s="392" t="s">
        <v>53</v>
      </c>
      <c r="B64" s="372" t="s">
        <v>626</v>
      </c>
      <c r="C64" s="393">
        <v>1064156</v>
      </c>
      <c r="D64" s="385">
        <v>3.0170930906587845E-3</v>
      </c>
      <c r="E64" s="385">
        <v>1.8558204843759363E-2</v>
      </c>
      <c r="F64" s="389">
        <v>3201</v>
      </c>
      <c r="G64" s="374">
        <v>10</v>
      </c>
      <c r="H64" s="374">
        <v>22875</v>
      </c>
    </row>
    <row r="65" spans="1:8" x14ac:dyDescent="0.2">
      <c r="A65" s="392" t="s">
        <v>53</v>
      </c>
      <c r="B65" s="372" t="s">
        <v>627</v>
      </c>
      <c r="C65" s="393">
        <v>1075523</v>
      </c>
      <c r="D65" s="385">
        <v>1.0681704562113037E-2</v>
      </c>
      <c r="E65" s="385">
        <v>2.6974819364196323E-2</v>
      </c>
      <c r="F65" s="389">
        <v>11367</v>
      </c>
      <c r="G65" s="374">
        <v>11</v>
      </c>
      <c r="H65" s="374">
        <v>34242</v>
      </c>
    </row>
    <row r="66" spans="1:8" x14ac:dyDescent="0.2">
      <c r="A66" s="392" t="s">
        <v>53</v>
      </c>
      <c r="B66" s="372" t="s">
        <v>628</v>
      </c>
      <c r="C66" s="393">
        <v>1062895</v>
      </c>
      <c r="D66" s="385">
        <v>-1.1741264482489022E-2</v>
      </c>
      <c r="E66" s="385">
        <v>2.075712511800365E-2</v>
      </c>
      <c r="F66" s="389">
        <v>-12628</v>
      </c>
      <c r="G66" s="374">
        <v>12</v>
      </c>
      <c r="H66" s="374">
        <v>21614</v>
      </c>
    </row>
    <row r="67" spans="1:8" x14ac:dyDescent="0.2">
      <c r="A67" s="392" t="s">
        <v>746</v>
      </c>
      <c r="B67" s="372" t="s">
        <v>620</v>
      </c>
      <c r="C67" s="393">
        <v>1067563</v>
      </c>
      <c r="D67" s="385">
        <v>4.3917790562566505E-3</v>
      </c>
      <c r="E67" s="385">
        <v>2.5523706691591652E-2</v>
      </c>
      <c r="F67" s="389">
        <v>4668</v>
      </c>
      <c r="G67" s="374">
        <v>1</v>
      </c>
      <c r="H67" s="374">
        <v>4668</v>
      </c>
    </row>
    <row r="68" spans="1:8" x14ac:dyDescent="0.2">
      <c r="A68" s="392" t="s">
        <v>53</v>
      </c>
      <c r="B68" s="372" t="s">
        <v>621</v>
      </c>
      <c r="C68" s="393">
        <v>1073734</v>
      </c>
      <c r="D68" s="385">
        <v>5.7804551113143088E-3</v>
      </c>
      <c r="E68" s="385">
        <v>2.6895253688748788E-2</v>
      </c>
      <c r="F68" s="389">
        <v>6171</v>
      </c>
      <c r="G68" s="374">
        <v>2</v>
      </c>
      <c r="H68" s="374">
        <v>10839</v>
      </c>
    </row>
    <row r="69" spans="1:8" x14ac:dyDescent="0.2">
      <c r="A69" s="392" t="s">
        <v>53</v>
      </c>
      <c r="B69" s="372" t="s">
        <v>578</v>
      </c>
      <c r="C69" s="393">
        <v>1074159</v>
      </c>
      <c r="D69" s="385">
        <v>3.9581497838381274E-4</v>
      </c>
      <c r="E69" s="385">
        <v>1.6750231669258708E-2</v>
      </c>
      <c r="F69" s="389">
        <v>425</v>
      </c>
      <c r="G69" s="374">
        <v>3</v>
      </c>
      <c r="H69" s="374">
        <v>11264</v>
      </c>
    </row>
    <row r="70" spans="1:8" x14ac:dyDescent="0.2">
      <c r="A70" s="392" t="s">
        <v>53</v>
      </c>
      <c r="B70" s="372" t="s">
        <v>617</v>
      </c>
      <c r="C70" s="393">
        <v>1074608</v>
      </c>
      <c r="D70" s="385">
        <v>4.1800143181780491E-4</v>
      </c>
      <c r="E70" s="385">
        <v>1.5669702815329201E-2</v>
      </c>
      <c r="F70" s="389">
        <v>449</v>
      </c>
      <c r="G70" s="374">
        <v>4</v>
      </c>
      <c r="H70" s="374">
        <v>11713</v>
      </c>
    </row>
    <row r="71" spans="1:8" x14ac:dyDescent="0.2">
      <c r="A71" s="392" t="s">
        <v>53</v>
      </c>
      <c r="B71" s="372" t="s">
        <v>619</v>
      </c>
      <c r="C71" s="393">
        <v>1076803</v>
      </c>
      <c r="D71" s="385">
        <v>2.0426053035154101E-3</v>
      </c>
      <c r="E71" s="385">
        <v>2.1714213060219034E-2</v>
      </c>
      <c r="F71" s="389">
        <v>2195</v>
      </c>
      <c r="G71" s="374">
        <v>5</v>
      </c>
      <c r="H71" s="374">
        <v>13908</v>
      </c>
    </row>
    <row r="72" spans="1:8" x14ac:dyDescent="0.2">
      <c r="A72" s="392" t="s">
        <v>53</v>
      </c>
      <c r="B72" s="372" t="s">
        <v>622</v>
      </c>
      <c r="C72" s="393">
        <v>1077808</v>
      </c>
      <c r="D72" s="385">
        <v>9.3331835071031044E-4</v>
      </c>
      <c r="E72" s="385">
        <v>2.3663373201265436E-2</v>
      </c>
      <c r="F72" s="389">
        <v>1005</v>
      </c>
      <c r="G72" s="374">
        <v>6</v>
      </c>
      <c r="H72" s="374">
        <v>14913</v>
      </c>
    </row>
    <row r="73" spans="1:8" x14ac:dyDescent="0.2">
      <c r="A73" s="392" t="s">
        <v>53</v>
      </c>
      <c r="B73" s="372" t="s">
        <v>623</v>
      </c>
      <c r="C73" s="393">
        <v>1077279</v>
      </c>
      <c r="D73" s="385">
        <v>-4.9081097932102136E-4</v>
      </c>
      <c r="E73" s="385">
        <v>1.9607935928038334E-2</v>
      </c>
      <c r="F73" s="389">
        <v>-529</v>
      </c>
      <c r="G73" s="374">
        <v>7</v>
      </c>
      <c r="H73" s="374">
        <v>14384</v>
      </c>
    </row>
    <row r="74" spans="1:8" x14ac:dyDescent="0.2">
      <c r="A74" s="392" t="s">
        <v>53</v>
      </c>
      <c r="B74" s="372" t="s">
        <v>624</v>
      </c>
      <c r="C74" s="393">
        <v>1079119</v>
      </c>
      <c r="D74" s="385">
        <v>1.7080069322803482E-3</v>
      </c>
      <c r="E74" s="385">
        <v>2.1650157017602867E-2</v>
      </c>
      <c r="F74" s="389">
        <v>1840</v>
      </c>
      <c r="G74" s="374">
        <v>8</v>
      </c>
      <c r="H74" s="374">
        <v>16224</v>
      </c>
    </row>
    <row r="75" spans="1:8" x14ac:dyDescent="0.2">
      <c r="A75" s="392" t="s">
        <v>53</v>
      </c>
      <c r="B75" s="372" t="s">
        <v>625</v>
      </c>
      <c r="C75" s="393">
        <v>1088567</v>
      </c>
      <c r="D75" s="385">
        <v>8.7552901950571638E-3</v>
      </c>
      <c r="E75" s="385">
        <v>2.6025609003209382E-2</v>
      </c>
      <c r="F75" s="389">
        <v>9448</v>
      </c>
      <c r="G75" s="374">
        <v>9</v>
      </c>
      <c r="H75" s="374">
        <v>25672</v>
      </c>
    </row>
    <row r="76" spans="1:8" x14ac:dyDescent="0.2">
      <c r="A76" s="392" t="s">
        <v>53</v>
      </c>
      <c r="B76" s="372" t="s">
        <v>626</v>
      </c>
      <c r="C76" s="393">
        <v>1099330</v>
      </c>
      <c r="D76" s="385">
        <v>9.8873105651742232E-3</v>
      </c>
      <c r="E76" s="385">
        <v>3.3053424497911932E-2</v>
      </c>
      <c r="F76" s="389">
        <v>10763</v>
      </c>
      <c r="G76" s="374">
        <v>10</v>
      </c>
      <c r="H76" s="374">
        <v>36435</v>
      </c>
    </row>
    <row r="77" spans="1:8" x14ac:dyDescent="0.2">
      <c r="A77" s="392" t="s">
        <v>53</v>
      </c>
      <c r="B77" s="372" t="s">
        <v>627</v>
      </c>
      <c r="C77" s="393">
        <v>1113239</v>
      </c>
      <c r="D77" s="385">
        <v>1.2652251826112293E-2</v>
      </c>
      <c r="E77" s="385">
        <v>3.5067590372311885E-2</v>
      </c>
      <c r="F77" s="389">
        <v>13909</v>
      </c>
      <c r="G77" s="374">
        <v>11</v>
      </c>
      <c r="H77" s="374">
        <v>50344</v>
      </c>
    </row>
    <row r="78" spans="1:8" x14ac:dyDescent="0.2">
      <c r="A78" s="392" t="s">
        <v>53</v>
      </c>
      <c r="B78" s="372" t="s">
        <v>628</v>
      </c>
      <c r="C78" s="393">
        <v>1095746</v>
      </c>
      <c r="D78" s="385">
        <v>-1.5713606871480379E-2</v>
      </c>
      <c r="E78" s="385">
        <v>3.0907098067071592E-2</v>
      </c>
      <c r="F78" s="389">
        <v>-17493</v>
      </c>
      <c r="G78" s="374">
        <v>12</v>
      </c>
      <c r="H78" s="374">
        <v>32851</v>
      </c>
    </row>
    <row r="79" spans="1:8" x14ac:dyDescent="0.2">
      <c r="A79" s="392" t="s">
        <v>747</v>
      </c>
      <c r="B79" s="372" t="s">
        <v>620</v>
      </c>
      <c r="C79" s="393">
        <v>1101257</v>
      </c>
      <c r="D79" s="385">
        <v>5.0294502558074772E-3</v>
      </c>
      <c r="E79" s="385">
        <v>3.1561603390151127E-2</v>
      </c>
      <c r="F79" s="389">
        <v>5511</v>
      </c>
      <c r="G79" s="374">
        <v>1</v>
      </c>
      <c r="H79" s="374">
        <v>5511</v>
      </c>
    </row>
    <row r="80" spans="1:8" x14ac:dyDescent="0.2">
      <c r="A80" s="392" t="s">
        <v>53</v>
      </c>
      <c r="B80" s="372" t="s">
        <v>621</v>
      </c>
      <c r="C80" s="393">
        <v>1109025</v>
      </c>
      <c r="D80" s="385">
        <v>7.0537576605642638E-3</v>
      </c>
      <c r="E80" s="385">
        <v>3.286754447563367E-2</v>
      </c>
      <c r="F80" s="389">
        <v>7768</v>
      </c>
      <c r="G80" s="374">
        <v>2</v>
      </c>
      <c r="H80" s="374">
        <v>13279</v>
      </c>
    </row>
    <row r="81" spans="1:8" x14ac:dyDescent="0.2">
      <c r="A81" s="392" t="s">
        <v>53</v>
      </c>
      <c r="B81" s="372" t="s">
        <v>578</v>
      </c>
      <c r="C81" s="393">
        <v>1119209</v>
      </c>
      <c r="D81" s="385">
        <v>9.1828407835712333E-3</v>
      </c>
      <c r="E81" s="385">
        <v>4.1939787312679E-2</v>
      </c>
      <c r="F81" s="389">
        <v>10184</v>
      </c>
      <c r="G81" s="374">
        <v>3</v>
      </c>
      <c r="H81" s="374">
        <v>23463</v>
      </c>
    </row>
    <row r="82" spans="1:8" x14ac:dyDescent="0.2">
      <c r="A82" s="392" t="s">
        <v>53</v>
      </c>
      <c r="B82" s="372" t="s">
        <v>617</v>
      </c>
      <c r="C82" s="393">
        <v>1116487</v>
      </c>
      <c r="D82" s="385">
        <v>-2.432074795681638E-3</v>
      </c>
      <c r="E82" s="385">
        <v>3.8971420276044944E-2</v>
      </c>
      <c r="F82" s="389">
        <v>-2722</v>
      </c>
      <c r="G82" s="374">
        <v>4</v>
      </c>
      <c r="H82" s="374">
        <v>20741</v>
      </c>
    </row>
    <row r="83" spans="1:8" x14ac:dyDescent="0.2">
      <c r="A83" s="392" t="s">
        <v>53</v>
      </c>
      <c r="B83" s="372" t="s">
        <v>619</v>
      </c>
      <c r="C83" s="393">
        <v>1121279</v>
      </c>
      <c r="D83" s="385">
        <v>4.2920338526108992E-3</v>
      </c>
      <c r="E83" s="385">
        <v>4.1303748225069992E-2</v>
      </c>
      <c r="F83" s="389">
        <v>4792</v>
      </c>
      <c r="G83" s="374">
        <v>5</v>
      </c>
      <c r="H83" s="374">
        <v>25533</v>
      </c>
    </row>
    <row r="84" spans="1:8" x14ac:dyDescent="0.2">
      <c r="A84" s="392" t="s">
        <v>53</v>
      </c>
      <c r="B84" s="372" t="s">
        <v>622</v>
      </c>
      <c r="C84" s="393">
        <v>1129262</v>
      </c>
      <c r="D84" s="385">
        <v>7.1195483015378258E-3</v>
      </c>
      <c r="E84" s="385">
        <v>4.7739486068019588E-2</v>
      </c>
      <c r="F84" s="389">
        <v>7983</v>
      </c>
      <c r="G84" s="374">
        <v>6</v>
      </c>
      <c r="H84" s="374">
        <v>33516</v>
      </c>
    </row>
    <row r="85" spans="1:8" x14ac:dyDescent="0.2">
      <c r="A85" s="392" t="s">
        <v>53</v>
      </c>
      <c r="B85" s="372" t="s">
        <v>623</v>
      </c>
      <c r="C85" s="393">
        <v>1132219</v>
      </c>
      <c r="D85" s="385">
        <v>2.6185243105674161E-3</v>
      </c>
      <c r="E85" s="385">
        <v>5.0998859162761034E-2</v>
      </c>
      <c r="F85" s="389">
        <v>2957</v>
      </c>
      <c r="G85" s="374">
        <v>7</v>
      </c>
      <c r="H85" s="374">
        <v>36473</v>
      </c>
    </row>
    <row r="86" spans="1:8" x14ac:dyDescent="0.2">
      <c r="A86" s="392" t="s">
        <v>53</v>
      </c>
      <c r="B86" s="372" t="s">
        <v>624</v>
      </c>
      <c r="C86" s="393">
        <v>1138666</v>
      </c>
      <c r="D86" s="385">
        <v>5.694128079461569E-3</v>
      </c>
      <c r="E86" s="385">
        <v>5.5181124602569298E-2</v>
      </c>
      <c r="F86" s="389">
        <v>6447</v>
      </c>
      <c r="G86" s="374">
        <v>8</v>
      </c>
      <c r="H86" s="374">
        <v>42920</v>
      </c>
    </row>
    <row r="87" spans="1:8" x14ac:dyDescent="0.2">
      <c r="A87" s="392" t="s">
        <v>53</v>
      </c>
      <c r="B87" s="372" t="s">
        <v>625</v>
      </c>
      <c r="C87" s="393">
        <v>1147420</v>
      </c>
      <c r="D87" s="385">
        <v>7.6879436112082811E-3</v>
      </c>
      <c r="E87" s="385">
        <v>5.4064655643612181E-2</v>
      </c>
      <c r="F87" s="389">
        <v>8754</v>
      </c>
      <c r="G87" s="374">
        <v>9</v>
      </c>
      <c r="H87" s="374">
        <v>51674</v>
      </c>
    </row>
    <row r="88" spans="1:8" x14ac:dyDescent="0.2">
      <c r="A88" s="392" t="s">
        <v>53</v>
      </c>
      <c r="B88" s="372" t="s">
        <v>626</v>
      </c>
      <c r="C88" s="393">
        <v>1157739</v>
      </c>
      <c r="D88" s="385">
        <v>8.9932195708632978E-3</v>
      </c>
      <c r="E88" s="385">
        <v>5.3131452793974576E-2</v>
      </c>
      <c r="F88" s="389">
        <v>10319</v>
      </c>
      <c r="G88" s="374">
        <v>10</v>
      </c>
      <c r="H88" s="374">
        <v>61993</v>
      </c>
    </row>
    <row r="89" spans="1:8" x14ac:dyDescent="0.2">
      <c r="A89" s="392" t="s">
        <v>53</v>
      </c>
      <c r="B89" s="372" t="s">
        <v>627</v>
      </c>
      <c r="C89" s="393">
        <v>1168371</v>
      </c>
      <c r="D89" s="385">
        <v>9.1834169877667016E-3</v>
      </c>
      <c r="E89" s="385">
        <v>4.9523956670580072E-2</v>
      </c>
      <c r="F89" s="389">
        <v>10632</v>
      </c>
      <c r="G89" s="374">
        <v>11</v>
      </c>
      <c r="H89" s="374">
        <v>72625</v>
      </c>
    </row>
    <row r="90" spans="1:8" x14ac:dyDescent="0.2">
      <c r="A90" s="392" t="s">
        <v>53</v>
      </c>
      <c r="B90" s="372" t="s">
        <v>628</v>
      </c>
      <c r="C90" s="393">
        <v>1147143</v>
      </c>
      <c r="D90" s="385">
        <v>-1.8168886423918451E-2</v>
      </c>
      <c r="E90" s="385">
        <v>4.6905943530708649E-2</v>
      </c>
      <c r="F90" s="389">
        <v>-21228</v>
      </c>
      <c r="G90" s="374">
        <v>12</v>
      </c>
      <c r="H90" s="374">
        <v>51397</v>
      </c>
    </row>
    <row r="91" spans="1:8" x14ac:dyDescent="0.2">
      <c r="A91" s="392" t="s">
        <v>748</v>
      </c>
      <c r="B91" s="372" t="s">
        <v>620</v>
      </c>
      <c r="C91" s="393">
        <v>1159470</v>
      </c>
      <c r="D91" s="385">
        <v>1.0745826806248138E-2</v>
      </c>
      <c r="E91" s="385">
        <v>5.2860503951393634E-2</v>
      </c>
      <c r="F91" s="389">
        <v>12327</v>
      </c>
      <c r="G91" s="374">
        <v>1</v>
      </c>
      <c r="H91" s="374">
        <v>12327</v>
      </c>
    </row>
    <row r="92" spans="1:8" x14ac:dyDescent="0.2">
      <c r="A92" s="392" t="s">
        <v>53</v>
      </c>
      <c r="B92" s="372" t="s">
        <v>621</v>
      </c>
      <c r="C92" s="393">
        <v>1167071</v>
      </c>
      <c r="D92" s="385">
        <v>6.5555814294462333E-3</v>
      </c>
      <c r="E92" s="385">
        <v>5.2339667726155836E-2</v>
      </c>
      <c r="F92" s="389">
        <v>7601</v>
      </c>
      <c r="G92" s="374">
        <v>2</v>
      </c>
      <c r="H92" s="374">
        <v>19928</v>
      </c>
    </row>
    <row r="93" spans="1:8" x14ac:dyDescent="0.2">
      <c r="A93" s="392" t="s">
        <v>53</v>
      </c>
      <c r="B93" s="372" t="s">
        <v>578</v>
      </c>
      <c r="C93" s="393">
        <v>1173248</v>
      </c>
      <c r="D93" s="385">
        <v>5.2927371171076487E-3</v>
      </c>
      <c r="E93" s="385">
        <v>4.8283207157912456E-2</v>
      </c>
      <c r="F93" s="389">
        <v>6177</v>
      </c>
      <c r="G93" s="374">
        <v>3</v>
      </c>
      <c r="H93" s="374">
        <v>26105</v>
      </c>
    </row>
    <row r="94" spans="1:8" x14ac:dyDescent="0.2">
      <c r="A94" s="392" t="s">
        <v>53</v>
      </c>
      <c r="B94" s="372" t="s">
        <v>617</v>
      </c>
      <c r="C94" s="393">
        <v>1175642</v>
      </c>
      <c r="D94" s="385">
        <v>2.0404893083132425E-3</v>
      </c>
      <c r="E94" s="385">
        <v>5.2983151617528979E-2</v>
      </c>
      <c r="F94" s="389">
        <v>2394</v>
      </c>
      <c r="G94" s="374">
        <v>4</v>
      </c>
      <c r="H94" s="374">
        <v>28499</v>
      </c>
    </row>
    <row r="95" spans="1:8" x14ac:dyDescent="0.2">
      <c r="A95" s="392" t="s">
        <v>53</v>
      </c>
      <c r="B95" s="372" t="s">
        <v>619</v>
      </c>
      <c r="C95" s="393">
        <v>1177550</v>
      </c>
      <c r="D95" s="385">
        <v>1.6229430387821875E-3</v>
      </c>
      <c r="E95" s="385">
        <v>5.0184655201783057E-2</v>
      </c>
      <c r="F95" s="389">
        <v>1908</v>
      </c>
      <c r="G95" s="374">
        <v>5</v>
      </c>
      <c r="H95" s="374">
        <v>30407</v>
      </c>
    </row>
    <row r="96" spans="1:8" x14ac:dyDescent="0.2">
      <c r="A96" s="392" t="s">
        <v>53</v>
      </c>
      <c r="B96" s="372" t="s">
        <v>622</v>
      </c>
      <c r="C96" s="393">
        <v>1181306</v>
      </c>
      <c r="D96" s="385">
        <v>3.1896734745870958E-3</v>
      </c>
      <c r="E96" s="385">
        <v>4.6086736293260655E-2</v>
      </c>
      <c r="F96" s="389">
        <v>3756</v>
      </c>
      <c r="G96" s="374">
        <v>6</v>
      </c>
      <c r="H96" s="374">
        <v>34163</v>
      </c>
    </row>
    <row r="97" spans="1:8" x14ac:dyDescent="0.2">
      <c r="A97" s="392" t="s">
        <v>53</v>
      </c>
      <c r="B97" s="372" t="s">
        <v>623</v>
      </c>
      <c r="C97" s="393">
        <v>1186605</v>
      </c>
      <c r="D97" s="385">
        <v>4.4857132698894464E-3</v>
      </c>
      <c r="E97" s="385">
        <v>4.8034876644889479E-2</v>
      </c>
      <c r="F97" s="389">
        <v>5299</v>
      </c>
      <c r="G97" s="374">
        <v>7</v>
      </c>
      <c r="H97" s="374">
        <v>39462</v>
      </c>
    </row>
    <row r="98" spans="1:8" x14ac:dyDescent="0.2">
      <c r="A98" s="392" t="s">
        <v>53</v>
      </c>
      <c r="B98" s="372" t="s">
        <v>624</v>
      </c>
      <c r="C98" s="393">
        <v>1191437</v>
      </c>
      <c r="D98" s="385">
        <v>4.0721217254267028E-3</v>
      </c>
      <c r="E98" s="385">
        <v>4.6344582168959203E-2</v>
      </c>
      <c r="F98" s="389">
        <v>4832</v>
      </c>
      <c r="G98" s="374">
        <v>8</v>
      </c>
      <c r="H98" s="374">
        <v>44294</v>
      </c>
    </row>
    <row r="99" spans="1:8" x14ac:dyDescent="0.2">
      <c r="A99" s="392" t="s">
        <v>53</v>
      </c>
      <c r="B99" s="372" t="s">
        <v>625</v>
      </c>
      <c r="C99" s="393">
        <v>1196379</v>
      </c>
      <c r="D99" s="385">
        <v>4.1479322868098745E-3</v>
      </c>
      <c r="E99" s="385">
        <v>4.2668769936030415E-2</v>
      </c>
      <c r="F99" s="389">
        <v>4942</v>
      </c>
      <c r="G99" s="374">
        <v>9</v>
      </c>
      <c r="H99" s="374">
        <v>49236</v>
      </c>
    </row>
    <row r="100" spans="1:8" x14ac:dyDescent="0.2">
      <c r="A100" s="392" t="s">
        <v>53</v>
      </c>
      <c r="B100" s="372" t="s">
        <v>626</v>
      </c>
      <c r="C100" s="393">
        <v>1210081</v>
      </c>
      <c r="D100" s="385">
        <v>1.1452892436259798E-2</v>
      </c>
      <c r="E100" s="385">
        <v>4.521053536246078E-2</v>
      </c>
      <c r="F100" s="389">
        <v>13702</v>
      </c>
      <c r="G100" s="374">
        <v>10</v>
      </c>
      <c r="H100" s="374">
        <v>62938</v>
      </c>
    </row>
    <row r="101" spans="1:8" x14ac:dyDescent="0.2">
      <c r="A101" s="392" t="s">
        <v>53</v>
      </c>
      <c r="B101" s="372" t="s">
        <v>627</v>
      </c>
      <c r="C101" s="393">
        <v>1219614</v>
      </c>
      <c r="D101" s="385">
        <v>7.8779850274486307E-3</v>
      </c>
      <c r="E101" s="385">
        <v>4.3858500424950542E-2</v>
      </c>
      <c r="F101" s="389">
        <v>9533</v>
      </c>
      <c r="G101" s="374">
        <v>11</v>
      </c>
      <c r="H101" s="374">
        <v>72471</v>
      </c>
    </row>
    <row r="102" spans="1:8" x14ac:dyDescent="0.2">
      <c r="A102" s="392" t="s">
        <v>53</v>
      </c>
      <c r="B102" s="372" t="s">
        <v>628</v>
      </c>
      <c r="C102" s="393">
        <v>1194386</v>
      </c>
      <c r="D102" s="385">
        <v>-2.0685233196732766E-2</v>
      </c>
      <c r="E102" s="385">
        <v>4.1183182916166405E-2</v>
      </c>
      <c r="F102" s="389">
        <v>-25228</v>
      </c>
      <c r="G102" s="374">
        <v>12</v>
      </c>
      <c r="H102" s="374">
        <v>47243</v>
      </c>
    </row>
    <row r="103" spans="1:8" x14ac:dyDescent="0.2">
      <c r="A103" s="392" t="s">
        <v>749</v>
      </c>
      <c r="B103" s="372" t="s">
        <v>620</v>
      </c>
      <c r="C103" s="393">
        <v>1206391</v>
      </c>
      <c r="D103" s="385">
        <v>1.0051189481457445E-2</v>
      </c>
      <c r="E103" s="385">
        <v>4.0467627450473165E-2</v>
      </c>
      <c r="F103" s="389">
        <v>12005</v>
      </c>
      <c r="G103" s="374">
        <v>1</v>
      </c>
      <c r="H103" s="374">
        <v>12005</v>
      </c>
    </row>
    <row r="104" spans="1:8" x14ac:dyDescent="0.2">
      <c r="A104" s="392" t="s">
        <v>53</v>
      </c>
      <c r="B104" s="372" t="s">
        <v>621</v>
      </c>
      <c r="C104" s="393">
        <v>1214066</v>
      </c>
      <c r="D104" s="385">
        <v>6.3619506445256047E-3</v>
      </c>
      <c r="E104" s="385">
        <v>4.0267473015780597E-2</v>
      </c>
      <c r="F104" s="389">
        <v>7675</v>
      </c>
      <c r="G104" s="374">
        <v>2</v>
      </c>
      <c r="H104" s="374">
        <v>19680</v>
      </c>
    </row>
    <row r="105" spans="1:8" x14ac:dyDescent="0.2">
      <c r="A105" s="392" t="s">
        <v>53</v>
      </c>
      <c r="B105" s="372" t="s">
        <v>578</v>
      </c>
      <c r="C105" s="393">
        <v>1214015</v>
      </c>
      <c r="D105" s="385">
        <v>-4.2007600904780951E-5</v>
      </c>
      <c r="E105" s="385">
        <v>3.4747129336679006E-2</v>
      </c>
      <c r="F105" s="389">
        <v>-51</v>
      </c>
      <c r="G105" s="374">
        <v>3</v>
      </c>
      <c r="H105" s="374">
        <v>19629</v>
      </c>
    </row>
    <row r="106" spans="1:8" x14ac:dyDescent="0.2">
      <c r="A106" s="392" t="s">
        <v>53</v>
      </c>
      <c r="B106" s="372" t="s">
        <v>617</v>
      </c>
      <c r="C106" s="393">
        <v>1218746</v>
      </c>
      <c r="D106" s="385">
        <v>3.8969864458018311E-3</v>
      </c>
      <c r="E106" s="385">
        <v>3.6664222611985542E-2</v>
      </c>
      <c r="F106" s="389">
        <v>4731</v>
      </c>
      <c r="G106" s="374">
        <v>4</v>
      </c>
      <c r="H106" s="374">
        <v>24360</v>
      </c>
    </row>
    <row r="107" spans="1:8" x14ac:dyDescent="0.2">
      <c r="A107" s="392" t="s">
        <v>53</v>
      </c>
      <c r="B107" s="372" t="s">
        <v>619</v>
      </c>
      <c r="C107" s="393">
        <v>1216016</v>
      </c>
      <c r="D107" s="385">
        <v>-2.2400073518189512E-3</v>
      </c>
      <c r="E107" s="385">
        <v>3.2666128826801311E-2</v>
      </c>
      <c r="F107" s="389">
        <v>-2730</v>
      </c>
      <c r="G107" s="374">
        <v>5</v>
      </c>
      <c r="H107" s="374">
        <v>21630</v>
      </c>
    </row>
    <row r="108" spans="1:8" x14ac:dyDescent="0.2">
      <c r="A108" s="392" t="s">
        <v>53</v>
      </c>
      <c r="B108" s="372" t="s">
        <v>622</v>
      </c>
      <c r="C108" s="393">
        <v>1219272</v>
      </c>
      <c r="D108" s="385">
        <v>2.6775963474163778E-3</v>
      </c>
      <c r="E108" s="385">
        <v>3.2139005473603044E-2</v>
      </c>
      <c r="F108" s="389">
        <v>3256</v>
      </c>
      <c r="G108" s="374">
        <v>6</v>
      </c>
      <c r="H108" s="374">
        <v>24886</v>
      </c>
    </row>
    <row r="109" spans="1:8" x14ac:dyDescent="0.2">
      <c r="A109" s="392" t="s">
        <v>53</v>
      </c>
      <c r="B109" s="372" t="s">
        <v>623</v>
      </c>
      <c r="C109" s="393">
        <v>1220144</v>
      </c>
      <c r="D109" s="385">
        <v>7.1518086202249087E-4</v>
      </c>
      <c r="E109" s="385">
        <v>2.8264671057344204E-2</v>
      </c>
      <c r="F109" s="389">
        <v>872</v>
      </c>
      <c r="G109" s="374">
        <v>7</v>
      </c>
      <c r="H109" s="374">
        <v>25758</v>
      </c>
    </row>
    <row r="110" spans="1:8" x14ac:dyDescent="0.2">
      <c r="A110" s="392" t="s">
        <v>53</v>
      </c>
      <c r="B110" s="372" t="s">
        <v>624</v>
      </c>
      <c r="C110" s="393">
        <v>1222971</v>
      </c>
      <c r="D110" s="385">
        <v>2.3169396399114195E-3</v>
      </c>
      <c r="E110" s="385">
        <v>2.6467198853149521E-2</v>
      </c>
      <c r="F110" s="389">
        <v>2827</v>
      </c>
      <c r="G110" s="374">
        <v>8</v>
      </c>
      <c r="H110" s="374">
        <v>28585</v>
      </c>
    </row>
    <row r="111" spans="1:8" x14ac:dyDescent="0.2">
      <c r="A111" s="392" t="s">
        <v>53</v>
      </c>
      <c r="B111" s="372" t="s">
        <v>625</v>
      </c>
      <c r="C111" s="393">
        <v>1226715</v>
      </c>
      <c r="D111" s="385">
        <v>3.0613972040220983E-3</v>
      </c>
      <c r="E111" s="385">
        <v>2.5356513278818937E-2</v>
      </c>
      <c r="F111" s="389">
        <v>3744</v>
      </c>
      <c r="G111" s="374">
        <v>9</v>
      </c>
      <c r="H111" s="374">
        <v>32329</v>
      </c>
    </row>
    <row r="112" spans="1:8" x14ac:dyDescent="0.2">
      <c r="A112" s="392" t="s">
        <v>53</v>
      </c>
      <c r="B112" s="372" t="s">
        <v>626</v>
      </c>
      <c r="C112" s="393">
        <v>1228030</v>
      </c>
      <c r="D112" s="385">
        <v>1.0719686316706944E-3</v>
      </c>
      <c r="E112" s="385">
        <v>1.4832891351901134E-2</v>
      </c>
      <c r="F112" s="389">
        <v>1315</v>
      </c>
      <c r="G112" s="374">
        <v>10</v>
      </c>
      <c r="H112" s="374">
        <v>33644</v>
      </c>
    </row>
    <row r="113" spans="1:8" x14ac:dyDescent="0.2">
      <c r="A113" s="392" t="s">
        <v>53</v>
      </c>
      <c r="B113" s="372" t="s">
        <v>627</v>
      </c>
      <c r="C113" s="393">
        <v>1225338</v>
      </c>
      <c r="D113" s="385">
        <v>-2.1921288567868791E-3</v>
      </c>
      <c r="E113" s="385">
        <v>4.6932882043007051E-3</v>
      </c>
      <c r="F113" s="389">
        <v>-2692</v>
      </c>
      <c r="G113" s="374">
        <v>11</v>
      </c>
      <c r="H113" s="374">
        <v>30952</v>
      </c>
    </row>
    <row r="114" spans="1:8" x14ac:dyDescent="0.2">
      <c r="A114" s="392" t="s">
        <v>53</v>
      </c>
      <c r="B114" s="372" t="s">
        <v>628</v>
      </c>
      <c r="C114" s="393">
        <v>1204590</v>
      </c>
      <c r="D114" s="385">
        <v>-1.6932470877423222E-2</v>
      </c>
      <c r="E114" s="385">
        <v>8.5433017466716166E-3</v>
      </c>
      <c r="F114" s="389">
        <v>-20748</v>
      </c>
      <c r="G114" s="374">
        <v>12</v>
      </c>
      <c r="H114" s="374">
        <v>10204</v>
      </c>
    </row>
    <row r="115" spans="1:8" x14ac:dyDescent="0.2">
      <c r="A115" s="392" t="s">
        <v>750</v>
      </c>
      <c r="B115" s="372" t="s">
        <v>620</v>
      </c>
      <c r="C115" s="393">
        <v>1200192</v>
      </c>
      <c r="D115" s="385">
        <v>-3.6510347919208597E-3</v>
      </c>
      <c r="E115" s="385">
        <v>-5.1384667160149222E-3</v>
      </c>
      <c r="F115" s="389">
        <v>-4398</v>
      </c>
      <c r="G115" s="374">
        <v>1</v>
      </c>
      <c r="H115" s="374">
        <v>-4398</v>
      </c>
    </row>
    <row r="116" spans="1:8" x14ac:dyDescent="0.2">
      <c r="A116" s="392" t="s">
        <v>53</v>
      </c>
      <c r="B116" s="372" t="s">
        <v>621</v>
      </c>
      <c r="C116" s="393">
        <v>1194715</v>
      </c>
      <c r="D116" s="385">
        <v>-4.5634365168240043E-3</v>
      </c>
      <c r="E116" s="385">
        <v>-1.593900166877249E-2</v>
      </c>
      <c r="F116" s="389">
        <v>-5477</v>
      </c>
      <c r="G116" s="374">
        <v>2</v>
      </c>
      <c r="H116" s="374">
        <v>-9875</v>
      </c>
    </row>
    <row r="117" spans="1:8" x14ac:dyDescent="0.2">
      <c r="A117" s="392" t="s">
        <v>53</v>
      </c>
      <c r="B117" s="372" t="s">
        <v>578</v>
      </c>
      <c r="C117" s="393">
        <v>1198805</v>
      </c>
      <c r="D117" s="385">
        <v>3.4234106042025925E-3</v>
      </c>
      <c r="E117" s="385">
        <v>-1.2528675510599108E-2</v>
      </c>
      <c r="F117" s="389">
        <v>4090</v>
      </c>
      <c r="G117" s="374">
        <v>3</v>
      </c>
      <c r="H117" s="374">
        <v>-5785</v>
      </c>
    </row>
    <row r="118" spans="1:8" x14ac:dyDescent="0.2">
      <c r="A118" s="392" t="s">
        <v>53</v>
      </c>
      <c r="B118" s="372" t="s">
        <v>617</v>
      </c>
      <c r="C118" s="393">
        <v>1193947</v>
      </c>
      <c r="D118" s="385">
        <v>-4.0523688172805494E-3</v>
      </c>
      <c r="E118" s="385">
        <v>-2.0347964218959458E-2</v>
      </c>
      <c r="F118" s="389">
        <v>-4858</v>
      </c>
      <c r="G118" s="374">
        <v>4</v>
      </c>
      <c r="H118" s="374">
        <v>-10643</v>
      </c>
    </row>
    <row r="119" spans="1:8" x14ac:dyDescent="0.2">
      <c r="A119" s="392" t="s">
        <v>53</v>
      </c>
      <c r="B119" s="372" t="s">
        <v>619</v>
      </c>
      <c r="C119" s="393">
        <v>1190262</v>
      </c>
      <c r="D119" s="385">
        <v>-3.0864016576950259E-3</v>
      </c>
      <c r="E119" s="385">
        <v>-2.1178997644767827E-2</v>
      </c>
      <c r="F119" s="389">
        <v>-3685</v>
      </c>
      <c r="G119" s="374">
        <v>5</v>
      </c>
      <c r="H119" s="374">
        <v>-14328</v>
      </c>
    </row>
    <row r="120" spans="1:8" x14ac:dyDescent="0.2">
      <c r="A120" s="392" t="s">
        <v>53</v>
      </c>
      <c r="B120" s="372" t="s">
        <v>622</v>
      </c>
      <c r="C120" s="393">
        <v>1194763</v>
      </c>
      <c r="D120" s="385">
        <v>3.7815203711450973E-3</v>
      </c>
      <c r="E120" s="385">
        <v>-2.0101339159760867E-2</v>
      </c>
      <c r="F120" s="389">
        <v>4501</v>
      </c>
      <c r="G120" s="374">
        <v>6</v>
      </c>
      <c r="H120" s="374">
        <v>-9827</v>
      </c>
    </row>
    <row r="121" spans="1:8" x14ac:dyDescent="0.2">
      <c r="A121" s="392" t="s">
        <v>53</v>
      </c>
      <c r="B121" s="372" t="s">
        <v>623</v>
      </c>
      <c r="C121" s="393">
        <v>1198518</v>
      </c>
      <c r="D121" s="385">
        <v>3.142882730717389E-3</v>
      </c>
      <c r="E121" s="385">
        <v>-1.7724137478854929E-2</v>
      </c>
      <c r="F121" s="389">
        <v>3755</v>
      </c>
      <c r="G121" s="374">
        <v>7</v>
      </c>
      <c r="H121" s="374">
        <v>-6072</v>
      </c>
    </row>
    <row r="122" spans="1:8" x14ac:dyDescent="0.2">
      <c r="A122" s="392" t="s">
        <v>53</v>
      </c>
      <c r="B122" s="372" t="s">
        <v>624</v>
      </c>
      <c r="C122" s="393">
        <v>1198986</v>
      </c>
      <c r="D122" s="385">
        <v>3.9048224557336475E-4</v>
      </c>
      <c r="E122" s="385">
        <v>-1.9612075838265963E-2</v>
      </c>
      <c r="F122" s="389">
        <v>468</v>
      </c>
      <c r="G122" s="374">
        <v>8</v>
      </c>
      <c r="H122" s="374">
        <v>-5604</v>
      </c>
    </row>
    <row r="123" spans="1:8" x14ac:dyDescent="0.2">
      <c r="A123" s="392" t="s">
        <v>53</v>
      </c>
      <c r="B123" s="372" t="s">
        <v>625</v>
      </c>
      <c r="C123" s="393">
        <v>1197731</v>
      </c>
      <c r="D123" s="385">
        <v>-1.0467178098826357E-3</v>
      </c>
      <c r="E123" s="385">
        <v>-2.3627329901403371E-2</v>
      </c>
      <c r="F123" s="389">
        <v>-1255</v>
      </c>
      <c r="G123" s="374">
        <v>9</v>
      </c>
      <c r="H123" s="374">
        <v>-6859</v>
      </c>
    </row>
    <row r="124" spans="1:8" x14ac:dyDescent="0.2">
      <c r="A124" s="392" t="s">
        <v>53</v>
      </c>
      <c r="B124" s="372" t="s">
        <v>626</v>
      </c>
      <c r="C124" s="393">
        <v>1210664</v>
      </c>
      <c r="D124" s="385">
        <v>1.0797917061510454E-2</v>
      </c>
      <c r="E124" s="385">
        <v>-1.4141348338395643E-2</v>
      </c>
      <c r="F124" s="389">
        <v>12933</v>
      </c>
      <c r="G124" s="374">
        <v>10</v>
      </c>
      <c r="H124" s="374">
        <v>6074</v>
      </c>
    </row>
    <row r="125" spans="1:8" x14ac:dyDescent="0.2">
      <c r="A125" s="392" t="s">
        <v>53</v>
      </c>
      <c r="B125" s="372" t="s">
        <v>627</v>
      </c>
      <c r="C125" s="393">
        <v>1221907</v>
      </c>
      <c r="D125" s="385">
        <v>9.2866393978841E-3</v>
      </c>
      <c r="E125" s="385">
        <v>-2.8000437430325542E-3</v>
      </c>
      <c r="F125" s="389">
        <v>11243</v>
      </c>
      <c r="G125" s="374">
        <v>11</v>
      </c>
      <c r="H125" s="374">
        <v>17317</v>
      </c>
    </row>
    <row r="126" spans="1:8" x14ac:dyDescent="0.2">
      <c r="A126" s="392" t="s">
        <v>53</v>
      </c>
      <c r="B126" s="372" t="s">
        <v>628</v>
      </c>
      <c r="C126" s="393">
        <v>1208019</v>
      </c>
      <c r="D126" s="385">
        <v>-1.136584044448552E-2</v>
      </c>
      <c r="E126" s="385">
        <v>2.846611710208391E-3</v>
      </c>
      <c r="F126" s="389">
        <v>-13888</v>
      </c>
      <c r="G126" s="374">
        <v>12</v>
      </c>
      <c r="H126" s="374">
        <v>3429</v>
      </c>
    </row>
    <row r="127" spans="1:8" x14ac:dyDescent="0.2">
      <c r="A127" s="392" t="s">
        <v>751</v>
      </c>
      <c r="B127" s="372" t="s">
        <v>620</v>
      </c>
      <c r="C127" s="393">
        <v>1207686</v>
      </c>
      <c r="D127" s="385">
        <v>-2.7565791597650158E-4</v>
      </c>
      <c r="E127" s="385">
        <v>6.2440009598463408E-3</v>
      </c>
      <c r="F127" s="389">
        <v>-333</v>
      </c>
      <c r="G127" s="374">
        <v>1</v>
      </c>
      <c r="H127" s="374">
        <v>-333</v>
      </c>
    </row>
    <row r="128" spans="1:8" x14ac:dyDescent="0.2">
      <c r="A128" s="392" t="s">
        <v>53</v>
      </c>
      <c r="B128" s="372" t="s">
        <v>621</v>
      </c>
      <c r="C128" s="393">
        <v>1215559</v>
      </c>
      <c r="D128" s="385">
        <v>6.5190786346782659E-3</v>
      </c>
      <c r="E128" s="385">
        <v>1.7446838785819319E-2</v>
      </c>
      <c r="F128" s="389">
        <v>7873</v>
      </c>
      <c r="G128" s="374">
        <v>2</v>
      </c>
      <c r="H128" s="374">
        <v>7540</v>
      </c>
    </row>
    <row r="129" spans="1:8" x14ac:dyDescent="0.2">
      <c r="A129" s="392" t="s">
        <v>53</v>
      </c>
      <c r="B129" s="372" t="s">
        <v>578</v>
      </c>
      <c r="C129" s="393">
        <v>1226178</v>
      </c>
      <c r="D129" s="385">
        <v>8.7358984631762393E-3</v>
      </c>
      <c r="E129" s="385">
        <v>2.2833571765216165E-2</v>
      </c>
      <c r="F129" s="389">
        <v>10619</v>
      </c>
      <c r="G129" s="374">
        <v>3</v>
      </c>
      <c r="H129" s="374">
        <v>18159</v>
      </c>
    </row>
    <row r="130" spans="1:8" x14ac:dyDescent="0.2">
      <c r="A130" s="392" t="s">
        <v>53</v>
      </c>
      <c r="B130" s="372" t="s">
        <v>617</v>
      </c>
      <c r="C130" s="393">
        <v>1232200</v>
      </c>
      <c r="D130" s="385">
        <v>4.9111956012912739E-3</v>
      </c>
      <c r="E130" s="385">
        <v>3.2039110613787614E-2</v>
      </c>
      <c r="F130" s="389">
        <v>6022</v>
      </c>
      <c r="G130" s="374">
        <v>4</v>
      </c>
      <c r="H130" s="374">
        <v>24181</v>
      </c>
    </row>
    <row r="131" spans="1:8" x14ac:dyDescent="0.2">
      <c r="A131" s="392" t="s">
        <v>53</v>
      </c>
      <c r="B131" s="372" t="s">
        <v>619</v>
      </c>
      <c r="C131" s="393">
        <v>1233199</v>
      </c>
      <c r="D131" s="385">
        <v>8.1074500892719392E-4</v>
      </c>
      <c r="E131" s="385">
        <v>3.6073570356778495E-2</v>
      </c>
      <c r="F131" s="389">
        <v>999</v>
      </c>
      <c r="G131" s="374">
        <v>5</v>
      </c>
      <c r="H131" s="374">
        <v>25180</v>
      </c>
    </row>
    <row r="132" spans="1:8" x14ac:dyDescent="0.2">
      <c r="A132" s="392" t="s">
        <v>53</v>
      </c>
      <c r="B132" s="372" t="s">
        <v>622</v>
      </c>
      <c r="C132" s="393">
        <v>1236525</v>
      </c>
      <c r="D132" s="385">
        <v>2.6970505165833103E-3</v>
      </c>
      <c r="E132" s="385">
        <v>3.4954212676489016E-2</v>
      </c>
      <c r="F132" s="389">
        <v>3326</v>
      </c>
      <c r="G132" s="374">
        <v>6</v>
      </c>
      <c r="H132" s="374">
        <v>28506</v>
      </c>
    </row>
    <row r="133" spans="1:8" x14ac:dyDescent="0.2">
      <c r="A133" s="392" t="s">
        <v>53</v>
      </c>
      <c r="B133" s="372" t="s">
        <v>623</v>
      </c>
      <c r="C133" s="393">
        <v>1243416</v>
      </c>
      <c r="D133" s="385">
        <v>5.5728755989568057E-3</v>
      </c>
      <c r="E133" s="385">
        <v>3.7461264661857285E-2</v>
      </c>
      <c r="F133" s="389">
        <v>6891</v>
      </c>
      <c r="G133" s="374">
        <v>7</v>
      </c>
      <c r="H133" s="374">
        <v>35397</v>
      </c>
    </row>
    <row r="134" spans="1:8" x14ac:dyDescent="0.2">
      <c r="A134" s="392" t="s">
        <v>53</v>
      </c>
      <c r="B134" s="372" t="s">
        <v>624</v>
      </c>
      <c r="C134" s="393">
        <v>1251516</v>
      </c>
      <c r="D134" s="385">
        <v>6.5143121851416463E-3</v>
      </c>
      <c r="E134" s="385">
        <v>4.38120211578783E-2</v>
      </c>
      <c r="F134" s="389">
        <v>8100</v>
      </c>
      <c r="G134" s="374">
        <v>8</v>
      </c>
      <c r="H134" s="374">
        <v>43497</v>
      </c>
    </row>
    <row r="135" spans="1:8" x14ac:dyDescent="0.2">
      <c r="A135" s="392" t="s">
        <v>53</v>
      </c>
      <c r="B135" s="372" t="s">
        <v>625</v>
      </c>
      <c r="C135" s="393">
        <v>1256598</v>
      </c>
      <c r="D135" s="385">
        <v>4.0606752131016055E-3</v>
      </c>
      <c r="E135" s="385">
        <v>4.9148765457352361E-2</v>
      </c>
      <c r="F135" s="389">
        <v>5082</v>
      </c>
      <c r="G135" s="374">
        <v>9</v>
      </c>
      <c r="H135" s="374">
        <v>48579</v>
      </c>
    </row>
    <row r="136" spans="1:8" x14ac:dyDescent="0.2">
      <c r="A136" s="392" t="s">
        <v>53</v>
      </c>
      <c r="B136" s="372" t="s">
        <v>626</v>
      </c>
      <c r="C136" s="393">
        <v>1268034</v>
      </c>
      <c r="D136" s="385">
        <v>9.1007625350350008E-3</v>
      </c>
      <c r="E136" s="385">
        <v>4.7387218914579199E-2</v>
      </c>
      <c r="F136" s="389">
        <v>11436</v>
      </c>
      <c r="G136" s="374">
        <v>10</v>
      </c>
      <c r="H136" s="374">
        <v>60015</v>
      </c>
    </row>
    <row r="137" spans="1:8" x14ac:dyDescent="0.2">
      <c r="A137" s="392" t="s">
        <v>53</v>
      </c>
      <c r="B137" s="372" t="s">
        <v>627</v>
      </c>
      <c r="C137" s="393">
        <v>1277314</v>
      </c>
      <c r="D137" s="385">
        <v>7.3184157522589999E-3</v>
      </c>
      <c r="E137" s="385">
        <v>4.5344694809015706E-2</v>
      </c>
      <c r="F137" s="389">
        <v>9280</v>
      </c>
      <c r="G137" s="374">
        <v>11</v>
      </c>
      <c r="H137" s="374">
        <v>69295</v>
      </c>
    </row>
    <row r="138" spans="1:8" x14ac:dyDescent="0.2">
      <c r="A138" s="392" t="s">
        <v>53</v>
      </c>
      <c r="B138" s="372" t="s">
        <v>628</v>
      </c>
      <c r="C138" s="393">
        <v>1263487</v>
      </c>
      <c r="D138" s="385">
        <v>-1.0825059460712105E-2</v>
      </c>
      <c r="E138" s="385">
        <v>4.591649634649797E-2</v>
      </c>
      <c r="F138" s="389">
        <v>-13827</v>
      </c>
      <c r="G138" s="374">
        <v>12</v>
      </c>
      <c r="H138" s="374">
        <v>55468</v>
      </c>
    </row>
    <row r="139" spans="1:8" x14ac:dyDescent="0.2">
      <c r="A139" s="392" t="s">
        <v>752</v>
      </c>
      <c r="B139" s="372" t="s">
        <v>620</v>
      </c>
      <c r="C139" s="393">
        <v>1264788</v>
      </c>
      <c r="D139" s="385">
        <v>1.0296900561699296E-3</v>
      </c>
      <c r="E139" s="385">
        <v>4.7282157779422906E-2</v>
      </c>
      <c r="F139" s="389">
        <v>1301</v>
      </c>
      <c r="G139" s="374">
        <v>1</v>
      </c>
      <c r="H139" s="374">
        <v>1301</v>
      </c>
    </row>
    <row r="140" spans="1:8" x14ac:dyDescent="0.2">
      <c r="A140" s="392" t="s">
        <v>53</v>
      </c>
      <c r="B140" s="372" t="s">
        <v>621</v>
      </c>
      <c r="C140" s="393">
        <v>1274313</v>
      </c>
      <c r="D140" s="385">
        <v>7.530906365335488E-3</v>
      </c>
      <c r="E140" s="385">
        <v>4.8334963584655277E-2</v>
      </c>
      <c r="F140" s="389">
        <v>9525</v>
      </c>
      <c r="G140" s="374">
        <v>2</v>
      </c>
      <c r="H140" s="374">
        <v>10826</v>
      </c>
    </row>
    <row r="141" spans="1:8" x14ac:dyDescent="0.2">
      <c r="A141" s="392" t="s">
        <v>53</v>
      </c>
      <c r="B141" s="372" t="s">
        <v>578</v>
      </c>
      <c r="C141" s="393">
        <v>1282251</v>
      </c>
      <c r="D141" s="385">
        <v>6.2292388133842191E-3</v>
      </c>
      <c r="E141" s="385">
        <v>4.5729902183859084E-2</v>
      </c>
      <c r="F141" s="389">
        <v>7938</v>
      </c>
      <c r="G141" s="374">
        <v>3</v>
      </c>
      <c r="H141" s="374">
        <v>18764</v>
      </c>
    </row>
    <row r="142" spans="1:8" x14ac:dyDescent="0.2">
      <c r="A142" s="392" t="s">
        <v>53</v>
      </c>
      <c r="B142" s="372" t="s">
        <v>617</v>
      </c>
      <c r="C142" s="393">
        <v>1284045</v>
      </c>
      <c r="D142" s="385">
        <v>1.3991020478829608E-3</v>
      </c>
      <c r="E142" s="385">
        <v>4.207515013796459E-2</v>
      </c>
      <c r="F142" s="389">
        <v>1794</v>
      </c>
      <c r="G142" s="374">
        <v>4</v>
      </c>
      <c r="H142" s="374">
        <v>20558</v>
      </c>
    </row>
    <row r="143" spans="1:8" x14ac:dyDescent="0.2">
      <c r="A143" s="392" t="s">
        <v>53</v>
      </c>
      <c r="B143" s="372" t="s">
        <v>619</v>
      </c>
      <c r="C143" s="393">
        <v>1285810</v>
      </c>
      <c r="D143" s="385">
        <v>1.3745624179837268E-3</v>
      </c>
      <c r="E143" s="385">
        <v>4.266221428982675E-2</v>
      </c>
      <c r="F143" s="389">
        <v>1765</v>
      </c>
      <c r="G143" s="374">
        <v>5</v>
      </c>
      <c r="H143" s="374">
        <v>22323</v>
      </c>
    </row>
    <row r="144" spans="1:8" x14ac:dyDescent="0.2">
      <c r="A144" s="392" t="s">
        <v>53</v>
      </c>
      <c r="B144" s="372" t="s">
        <v>622</v>
      </c>
      <c r="C144" s="393">
        <v>1288822</v>
      </c>
      <c r="D144" s="385">
        <v>2.3424922811301485E-3</v>
      </c>
      <c r="E144" s="385">
        <v>4.2293524190776477E-2</v>
      </c>
      <c r="F144" s="389">
        <v>3012</v>
      </c>
      <c r="G144" s="374">
        <v>6</v>
      </c>
      <c r="H144" s="374">
        <v>25335</v>
      </c>
    </row>
    <row r="145" spans="1:8" x14ac:dyDescent="0.2">
      <c r="A145" s="392" t="s">
        <v>53</v>
      </c>
      <c r="B145" s="372" t="s">
        <v>623</v>
      </c>
      <c r="C145" s="393">
        <v>1294392</v>
      </c>
      <c r="D145" s="385">
        <v>4.3217760094100832E-3</v>
      </c>
      <c r="E145" s="385">
        <v>4.0996738018491019E-2</v>
      </c>
      <c r="F145" s="389">
        <v>5570</v>
      </c>
      <c r="G145" s="374">
        <v>7</v>
      </c>
      <c r="H145" s="374">
        <v>30905</v>
      </c>
    </row>
    <row r="146" spans="1:8" x14ac:dyDescent="0.2">
      <c r="A146" s="392" t="s">
        <v>53</v>
      </c>
      <c r="B146" s="372" t="s">
        <v>624</v>
      </c>
      <c r="C146" s="393">
        <v>1299060</v>
      </c>
      <c r="D146" s="385">
        <v>3.606326367900925E-3</v>
      </c>
      <c r="E146" s="385">
        <v>3.7989126787032701E-2</v>
      </c>
      <c r="F146" s="389">
        <v>4668</v>
      </c>
      <c r="G146" s="374">
        <v>8</v>
      </c>
      <c r="H146" s="374">
        <v>35573</v>
      </c>
    </row>
    <row r="147" spans="1:8" x14ac:dyDescent="0.2">
      <c r="A147" s="392" t="s">
        <v>53</v>
      </c>
      <c r="B147" s="372" t="s">
        <v>625</v>
      </c>
      <c r="C147" s="393">
        <v>1307965</v>
      </c>
      <c r="D147" s="385">
        <v>6.8549566609701351E-3</v>
      </c>
      <c r="E147" s="385">
        <v>4.0877830459701503E-2</v>
      </c>
      <c r="F147" s="389">
        <v>8905</v>
      </c>
      <c r="G147" s="374">
        <v>9</v>
      </c>
      <c r="H147" s="374">
        <v>44478</v>
      </c>
    </row>
    <row r="148" spans="1:8" x14ac:dyDescent="0.2">
      <c r="A148" s="392" t="s">
        <v>53</v>
      </c>
      <c r="B148" s="372" t="s">
        <v>626</v>
      </c>
      <c r="C148" s="393">
        <v>1317875</v>
      </c>
      <c r="D148" s="385">
        <v>7.5766553386367175E-3</v>
      </c>
      <c r="E148" s="385">
        <v>3.9305728395295336E-2</v>
      </c>
      <c r="F148" s="389">
        <v>9910</v>
      </c>
      <c r="G148" s="374">
        <v>10</v>
      </c>
      <c r="H148" s="374">
        <v>54388</v>
      </c>
    </row>
    <row r="149" spans="1:8" x14ac:dyDescent="0.2">
      <c r="A149" s="392" t="s">
        <v>53</v>
      </c>
      <c r="B149" s="372" t="s">
        <v>627</v>
      </c>
      <c r="C149" s="393">
        <v>1325584</v>
      </c>
      <c r="D149" s="385">
        <v>5.8495684340320597E-3</v>
      </c>
      <c r="E149" s="385">
        <v>3.7790237952453287E-2</v>
      </c>
      <c r="F149" s="389">
        <v>7709</v>
      </c>
      <c r="G149" s="374">
        <v>11</v>
      </c>
      <c r="H149" s="374">
        <v>62097</v>
      </c>
    </row>
    <row r="150" spans="1:8" x14ac:dyDescent="0.2">
      <c r="A150" s="392" t="s">
        <v>53</v>
      </c>
      <c r="B150" s="372" t="s">
        <v>628</v>
      </c>
      <c r="C150" s="393">
        <v>1308282</v>
      </c>
      <c r="D150" s="385">
        <v>-1.3052360318169254E-2</v>
      </c>
      <c r="E150" s="385">
        <v>3.545347122685083E-2</v>
      </c>
      <c r="F150" s="389">
        <v>-17302</v>
      </c>
      <c r="G150" s="374">
        <v>12</v>
      </c>
      <c r="H150" s="374">
        <v>44795</v>
      </c>
    </row>
    <row r="151" spans="1:8" x14ac:dyDescent="0.2">
      <c r="A151" s="392" t="s">
        <v>753</v>
      </c>
      <c r="B151" s="372" t="s">
        <v>620</v>
      </c>
      <c r="C151" s="393">
        <v>1307399</v>
      </c>
      <c r="D151" s="385">
        <v>-6.7493093996551234E-4</v>
      </c>
      <c r="E151" s="385">
        <v>3.3690231090111489E-2</v>
      </c>
      <c r="F151" s="389">
        <v>-883</v>
      </c>
      <c r="G151" s="374">
        <v>1</v>
      </c>
      <c r="H151" s="374">
        <v>-883</v>
      </c>
    </row>
    <row r="152" spans="1:8" x14ac:dyDescent="0.2">
      <c r="A152" s="392" t="s">
        <v>53</v>
      </c>
      <c r="B152" s="372" t="s">
        <v>621</v>
      </c>
      <c r="C152" s="393">
        <v>1316368</v>
      </c>
      <c r="D152" s="385">
        <v>6.8601857581349623E-3</v>
      </c>
      <c r="E152" s="385">
        <v>3.3002096031351735E-2</v>
      </c>
      <c r="F152" s="389">
        <v>8969</v>
      </c>
      <c r="G152" s="374">
        <v>2</v>
      </c>
      <c r="H152" s="374">
        <v>8086</v>
      </c>
    </row>
    <row r="153" spans="1:8" x14ac:dyDescent="0.2">
      <c r="A153" s="392" t="s">
        <v>53</v>
      </c>
      <c r="B153" s="372" t="s">
        <v>578</v>
      </c>
      <c r="C153" s="393">
        <v>1327266</v>
      </c>
      <c r="D153" s="385">
        <v>8.2788399596465112E-3</v>
      </c>
      <c r="E153" s="385">
        <v>3.5106231151311285E-2</v>
      </c>
      <c r="F153" s="389">
        <v>10898</v>
      </c>
      <c r="G153" s="374">
        <v>3</v>
      </c>
      <c r="H153" s="374">
        <v>18984</v>
      </c>
    </row>
    <row r="154" spans="1:8" x14ac:dyDescent="0.2">
      <c r="A154" s="392" t="s">
        <v>53</v>
      </c>
      <c r="B154" s="372" t="s">
        <v>617</v>
      </c>
      <c r="C154" s="393">
        <v>1325979</v>
      </c>
      <c r="D154" s="385">
        <v>-9.6966244897400689E-4</v>
      </c>
      <c r="E154" s="385">
        <v>3.2657733957921931E-2</v>
      </c>
      <c r="F154" s="389">
        <v>-1287</v>
      </c>
      <c r="G154" s="374">
        <v>4</v>
      </c>
      <c r="H154" s="374">
        <v>17697</v>
      </c>
    </row>
    <row r="155" spans="1:8" x14ac:dyDescent="0.2">
      <c r="A155" s="392" t="s">
        <v>53</v>
      </c>
      <c r="B155" s="372" t="s">
        <v>619</v>
      </c>
      <c r="C155" s="393">
        <v>1325783</v>
      </c>
      <c r="D155" s="385">
        <v>-1.4781531230889655E-4</v>
      </c>
      <c r="E155" s="385">
        <v>3.1087796797349521E-2</v>
      </c>
      <c r="F155" s="389">
        <v>-196</v>
      </c>
      <c r="G155" s="374">
        <v>5</v>
      </c>
      <c r="H155" s="374">
        <v>17501</v>
      </c>
    </row>
    <row r="156" spans="1:8" x14ac:dyDescent="0.2">
      <c r="A156" s="392" t="s">
        <v>53</v>
      </c>
      <c r="B156" s="372" t="s">
        <v>622</v>
      </c>
      <c r="C156" s="393">
        <v>1328013</v>
      </c>
      <c r="D156" s="385">
        <v>1.6820248864255483E-3</v>
      </c>
      <c r="E156" s="385">
        <v>3.040838843533078E-2</v>
      </c>
      <c r="F156" s="389">
        <v>2230</v>
      </c>
      <c r="G156" s="374">
        <v>6</v>
      </c>
      <c r="H156" s="374">
        <v>19731</v>
      </c>
    </row>
    <row r="157" spans="1:8" x14ac:dyDescent="0.2">
      <c r="A157" s="392" t="s">
        <v>53</v>
      </c>
      <c r="B157" s="372" t="s">
        <v>623</v>
      </c>
      <c r="C157" s="393">
        <v>1334119</v>
      </c>
      <c r="D157" s="385">
        <v>4.5978465572249494E-3</v>
      </c>
      <c r="E157" s="385">
        <v>3.0691629738131887E-2</v>
      </c>
      <c r="F157" s="389">
        <v>6106</v>
      </c>
      <c r="G157" s="374">
        <v>7</v>
      </c>
      <c r="H157" s="374">
        <v>25837</v>
      </c>
    </row>
    <row r="158" spans="1:8" x14ac:dyDescent="0.2">
      <c r="A158" s="392" t="s">
        <v>53</v>
      </c>
      <c r="B158" s="372" t="s">
        <v>624</v>
      </c>
      <c r="C158" s="393">
        <v>1335671</v>
      </c>
      <c r="D158" s="385">
        <v>1.1633145169209769E-3</v>
      </c>
      <c r="E158" s="385">
        <v>2.8182685942142793E-2</v>
      </c>
      <c r="F158" s="389">
        <v>1552</v>
      </c>
      <c r="G158" s="374">
        <v>8</v>
      </c>
      <c r="H158" s="374">
        <v>27389</v>
      </c>
    </row>
    <row r="159" spans="1:8" x14ac:dyDescent="0.2">
      <c r="A159" s="392" t="s">
        <v>53</v>
      </c>
      <c r="B159" s="372" t="s">
        <v>625</v>
      </c>
      <c r="C159" s="393">
        <v>1340225</v>
      </c>
      <c r="D159" s="385">
        <v>3.4095222551062676E-3</v>
      </c>
      <c r="E159" s="385">
        <v>2.4664268539295708E-2</v>
      </c>
      <c r="F159" s="389">
        <v>4554</v>
      </c>
      <c r="G159" s="374">
        <v>9</v>
      </c>
      <c r="H159" s="374">
        <v>31943</v>
      </c>
    </row>
    <row r="160" spans="1:8" x14ac:dyDescent="0.2">
      <c r="A160" s="392" t="s">
        <v>53</v>
      </c>
      <c r="B160" s="372" t="s">
        <v>626</v>
      </c>
      <c r="C160" s="393">
        <v>1349654</v>
      </c>
      <c r="D160" s="385">
        <v>7.0353858493910071E-3</v>
      </c>
      <c r="E160" s="385">
        <v>2.41138195959405E-2</v>
      </c>
      <c r="F160" s="389">
        <v>9429</v>
      </c>
      <c r="G160" s="374">
        <v>10</v>
      </c>
      <c r="H160" s="374">
        <v>41372</v>
      </c>
    </row>
    <row r="161" spans="1:8" x14ac:dyDescent="0.2">
      <c r="A161" s="392" t="s">
        <v>53</v>
      </c>
      <c r="B161" s="372" t="s">
        <v>627</v>
      </c>
      <c r="C161" s="393">
        <v>1358570</v>
      </c>
      <c r="D161" s="385">
        <v>6.6061375730372962E-3</v>
      </c>
      <c r="E161" s="385">
        <v>2.4884126543470719E-2</v>
      </c>
      <c r="F161" s="389">
        <v>8916</v>
      </c>
      <c r="G161" s="374">
        <v>11</v>
      </c>
      <c r="H161" s="374">
        <v>50288</v>
      </c>
    </row>
    <row r="162" spans="1:8" x14ac:dyDescent="0.2">
      <c r="A162" s="392" t="s">
        <v>53</v>
      </c>
      <c r="B162" s="372" t="s">
        <v>628</v>
      </c>
      <c r="C162" s="393">
        <v>1349657</v>
      </c>
      <c r="D162" s="385">
        <v>-6.560574721950263E-3</v>
      </c>
      <c r="E162" s="385">
        <v>3.1625444667128244E-2</v>
      </c>
      <c r="F162" s="389">
        <v>-8913</v>
      </c>
      <c r="G162" s="374">
        <v>12</v>
      </c>
      <c r="H162" s="374">
        <v>41375</v>
      </c>
    </row>
    <row r="163" spans="1:8" x14ac:dyDescent="0.2">
      <c r="A163" s="392" t="s">
        <v>59</v>
      </c>
      <c r="B163" s="372" t="s">
        <v>620</v>
      </c>
      <c r="C163" s="393">
        <v>1353365</v>
      </c>
      <c r="D163" s="394">
        <v>2.7473647008091628E-3</v>
      </c>
      <c r="E163" s="394">
        <v>3.5158356400762036E-2</v>
      </c>
      <c r="F163" s="389">
        <v>3708</v>
      </c>
      <c r="G163" s="374">
        <v>1</v>
      </c>
      <c r="H163" s="374">
        <v>3708</v>
      </c>
    </row>
    <row r="164" spans="1:8" x14ac:dyDescent="0.2">
      <c r="A164" s="392" t="s">
        <v>53</v>
      </c>
      <c r="B164" s="372" t="s">
        <v>621</v>
      </c>
      <c r="C164" s="393">
        <v>1361492</v>
      </c>
      <c r="D164" s="394">
        <v>6.0050319019628873E-3</v>
      </c>
      <c r="E164" s="394">
        <v>3.4279168135354254E-2</v>
      </c>
      <c r="F164" s="389">
        <v>8127</v>
      </c>
      <c r="G164" s="374">
        <v>2</v>
      </c>
      <c r="H164" s="374">
        <v>11835</v>
      </c>
    </row>
    <row r="165" spans="1:8" x14ac:dyDescent="0.2">
      <c r="A165" s="392" t="s">
        <v>53</v>
      </c>
      <c r="B165" s="372" t="s">
        <v>578</v>
      </c>
      <c r="C165" s="393">
        <v>1368619</v>
      </c>
      <c r="D165" s="394">
        <v>5.2346984043976086E-3</v>
      </c>
      <c r="E165" s="394">
        <v>3.1156527779661269E-2</v>
      </c>
      <c r="F165" s="389">
        <v>7127</v>
      </c>
      <c r="G165" s="374">
        <v>3</v>
      </c>
      <c r="H165" s="374">
        <v>18962</v>
      </c>
    </row>
    <row r="166" spans="1:8" x14ac:dyDescent="0.2">
      <c r="A166" s="392" t="s">
        <v>53</v>
      </c>
      <c r="B166" s="372" t="s">
        <v>617</v>
      </c>
      <c r="C166" s="393">
        <v>1374487</v>
      </c>
      <c r="D166" s="394">
        <v>4.2875336379226692E-3</v>
      </c>
      <c r="E166" s="394">
        <v>3.6582781476931281E-2</v>
      </c>
      <c r="F166" s="389">
        <v>5868</v>
      </c>
      <c r="G166" s="374">
        <v>4</v>
      </c>
      <c r="H166" s="374">
        <v>24830</v>
      </c>
    </row>
    <row r="167" spans="1:8" x14ac:dyDescent="0.2">
      <c r="A167" s="392" t="s">
        <v>53</v>
      </c>
      <c r="B167" s="372" t="s">
        <v>619</v>
      </c>
      <c r="C167" s="393">
        <v>1378318</v>
      </c>
      <c r="D167" s="394">
        <v>2.7872217052615778E-3</v>
      </c>
      <c r="E167" s="394">
        <v>3.9625640093439163E-2</v>
      </c>
      <c r="F167" s="389">
        <v>3831</v>
      </c>
      <c r="G167" s="374">
        <v>5</v>
      </c>
      <c r="H167" s="374">
        <v>28661</v>
      </c>
    </row>
    <row r="168" spans="1:8" x14ac:dyDescent="0.2">
      <c r="A168" s="392" t="s">
        <v>53</v>
      </c>
      <c r="B168" s="372" t="s">
        <v>622</v>
      </c>
      <c r="C168" s="393">
        <v>1380069</v>
      </c>
      <c r="D168" s="394">
        <v>1.2703889813525659E-3</v>
      </c>
      <c r="E168" s="394">
        <v>3.9198411461333516E-2</v>
      </c>
      <c r="F168" s="389">
        <v>1751</v>
      </c>
      <c r="G168" s="374">
        <v>6</v>
      </c>
      <c r="H168" s="374">
        <v>30412</v>
      </c>
    </row>
    <row r="169" spans="1:8" x14ac:dyDescent="0.2">
      <c r="A169" s="392" t="s">
        <v>53</v>
      </c>
      <c r="B169" s="372" t="s">
        <v>623</v>
      </c>
      <c r="C169" s="393">
        <v>1383564</v>
      </c>
      <c r="D169" s="394">
        <v>2.5324820715486585E-3</v>
      </c>
      <c r="E169" s="394">
        <v>3.7061911268784886E-2</v>
      </c>
      <c r="F169" s="389">
        <v>3495</v>
      </c>
      <c r="G169" s="374">
        <v>7</v>
      </c>
      <c r="H169" s="374">
        <v>33907</v>
      </c>
    </row>
    <row r="170" spans="1:8" x14ac:dyDescent="0.2">
      <c r="A170" s="392" t="s">
        <v>53</v>
      </c>
      <c r="B170" s="372" t="s">
        <v>624</v>
      </c>
      <c r="C170" s="393">
        <v>1387421</v>
      </c>
      <c r="D170" s="394">
        <v>2.7877279258494703E-3</v>
      </c>
      <c r="E170" s="394">
        <v>3.8744571080752577E-2</v>
      </c>
      <c r="F170" s="389">
        <v>3857</v>
      </c>
      <c r="G170" s="374">
        <v>8</v>
      </c>
      <c r="H170" s="374">
        <v>37764</v>
      </c>
    </row>
    <row r="171" spans="1:8" x14ac:dyDescent="0.2">
      <c r="A171" s="392" t="s">
        <v>53</v>
      </c>
      <c r="B171" s="372" t="s">
        <v>625</v>
      </c>
      <c r="C171" s="393">
        <v>1391042</v>
      </c>
      <c r="D171" s="394">
        <v>2.6098783282075821E-3</v>
      </c>
      <c r="E171" s="394">
        <v>3.7916767706914989E-2</v>
      </c>
      <c r="F171" s="389">
        <v>3621</v>
      </c>
      <c r="G171" s="374">
        <v>9</v>
      </c>
      <c r="H171" s="374">
        <v>41385</v>
      </c>
    </row>
    <row r="172" spans="1:8" x14ac:dyDescent="0.2">
      <c r="A172" s="392" t="s">
        <v>53</v>
      </c>
      <c r="B172" s="372" t="s">
        <v>626</v>
      </c>
      <c r="C172" s="393">
        <v>1403518</v>
      </c>
      <c r="D172" s="394">
        <v>8.9688161824013068E-3</v>
      </c>
      <c r="E172" s="394">
        <v>3.9909487913198483E-2</v>
      </c>
      <c r="F172" s="389">
        <v>12476</v>
      </c>
      <c r="G172" s="374">
        <v>10</v>
      </c>
      <c r="H172" s="374">
        <v>53861</v>
      </c>
    </row>
    <row r="173" spans="1:8" x14ac:dyDescent="0.2">
      <c r="A173" s="392" t="s">
        <v>53</v>
      </c>
      <c r="B173" s="372" t="s">
        <v>627</v>
      </c>
      <c r="C173" s="393">
        <v>1410118</v>
      </c>
      <c r="D173" s="394">
        <v>4.7024690812658143E-3</v>
      </c>
      <c r="E173" s="394">
        <v>3.7942836953561487E-2</v>
      </c>
      <c r="F173" s="389">
        <v>6600</v>
      </c>
      <c r="G173" s="374">
        <v>11</v>
      </c>
      <c r="H173" s="374">
        <v>60461</v>
      </c>
    </row>
    <row r="174" spans="1:8" x14ac:dyDescent="0.2">
      <c r="A174" s="392" t="s">
        <v>53</v>
      </c>
      <c r="B174" s="372" t="s">
        <v>628</v>
      </c>
      <c r="C174" s="393">
        <v>1397248</v>
      </c>
      <c r="D174" s="394">
        <v>-9.1268957633332537E-3</v>
      </c>
      <c r="E174" s="394">
        <v>3.5261551638675614E-2</v>
      </c>
      <c r="F174" s="389">
        <v>-12870</v>
      </c>
      <c r="G174" s="374">
        <v>12</v>
      </c>
      <c r="H174" s="374">
        <v>47591</v>
      </c>
    </row>
    <row r="175" spans="1:8" x14ac:dyDescent="0.2">
      <c r="A175" s="392" t="s">
        <v>72</v>
      </c>
      <c r="B175" s="372" t="s">
        <v>620</v>
      </c>
      <c r="C175" s="393">
        <v>1396563</v>
      </c>
      <c r="D175" s="394">
        <v>-4.9024940454378552E-4</v>
      </c>
      <c r="E175" s="394">
        <v>3.1918957561337891E-2</v>
      </c>
      <c r="F175" s="389">
        <v>-685</v>
      </c>
      <c r="G175" s="374">
        <v>1</v>
      </c>
      <c r="H175" s="374">
        <v>-685</v>
      </c>
    </row>
    <row r="176" spans="1:8" x14ac:dyDescent="0.2">
      <c r="A176" s="392" t="s">
        <v>53</v>
      </c>
      <c r="B176" s="372" t="s">
        <v>621</v>
      </c>
      <c r="C176" s="393">
        <v>1402503</v>
      </c>
      <c r="D176" s="394">
        <v>4.2532989918822039E-3</v>
      </c>
      <c r="E176" s="394">
        <v>3.0122101341763408E-2</v>
      </c>
      <c r="F176" s="389">
        <v>5940</v>
      </c>
      <c r="G176" s="374">
        <v>2</v>
      </c>
      <c r="H176" s="374">
        <v>5255</v>
      </c>
    </row>
    <row r="177" spans="1:8" x14ac:dyDescent="0.2">
      <c r="A177" s="392" t="s">
        <v>53</v>
      </c>
      <c r="B177" s="372" t="s">
        <v>578</v>
      </c>
      <c r="C177" s="393">
        <v>1413343</v>
      </c>
      <c r="D177" s="394">
        <v>7.7290387257638038E-3</v>
      </c>
      <c r="E177" s="394">
        <v>3.2678196050178965E-2</v>
      </c>
      <c r="F177" s="389">
        <v>10840</v>
      </c>
      <c r="G177" s="374">
        <v>3</v>
      </c>
      <c r="H177" s="374">
        <v>16095</v>
      </c>
    </row>
    <row r="178" spans="1:8" x14ac:dyDescent="0.2">
      <c r="A178" s="392" t="s">
        <v>53</v>
      </c>
      <c r="B178" s="372" t="s">
        <v>617</v>
      </c>
      <c r="C178" s="393">
        <v>1415615</v>
      </c>
      <c r="D178" s="394">
        <v>1.6075361748704164E-3</v>
      </c>
      <c r="E178" s="394">
        <v>2.9922436516314876E-2</v>
      </c>
      <c r="F178" s="389">
        <v>2272</v>
      </c>
      <c r="G178" s="374">
        <v>4</v>
      </c>
      <c r="H178" s="374">
        <v>18367</v>
      </c>
    </row>
    <row r="179" spans="1:8" x14ac:dyDescent="0.2">
      <c r="A179" s="392" t="s">
        <v>53</v>
      </c>
      <c r="B179" s="372" t="s">
        <v>619</v>
      </c>
      <c r="C179" s="393">
        <v>1421309</v>
      </c>
      <c r="D179" s="394">
        <v>4.022280069086559E-3</v>
      </c>
      <c r="E179" s="394">
        <v>3.1190915304015521E-2</v>
      </c>
      <c r="F179" s="389">
        <v>5694</v>
      </c>
      <c r="G179" s="374">
        <v>5</v>
      </c>
      <c r="H179" s="374">
        <v>24061</v>
      </c>
    </row>
    <row r="180" spans="1:8" x14ac:dyDescent="0.2">
      <c r="A180" s="392" t="s">
        <v>53</v>
      </c>
      <c r="B180" s="372" t="s">
        <v>622</v>
      </c>
      <c r="C180" s="393">
        <v>1423620</v>
      </c>
      <c r="D180" s="394">
        <v>1.6259659229624912E-3</v>
      </c>
      <c r="E180" s="394">
        <v>3.1557117796284118E-2</v>
      </c>
      <c r="F180" s="389">
        <v>2311</v>
      </c>
      <c r="G180" s="374">
        <v>6</v>
      </c>
      <c r="H180" s="374">
        <v>26372</v>
      </c>
    </row>
    <row r="181" spans="1:8" x14ac:dyDescent="0.2">
      <c r="A181" s="392" t="s">
        <v>53</v>
      </c>
      <c r="B181" s="372" t="s">
        <v>623</v>
      </c>
      <c r="C181" s="393">
        <v>1433741</v>
      </c>
      <c r="D181" s="394">
        <v>7.1093409758222759E-3</v>
      </c>
      <c r="E181" s="394">
        <v>3.6266482793712473E-2</v>
      </c>
      <c r="F181" s="389">
        <v>10121</v>
      </c>
      <c r="G181" s="374">
        <v>7</v>
      </c>
      <c r="H181" s="374">
        <v>36493</v>
      </c>
    </row>
    <row r="182" spans="1:8" x14ac:dyDescent="0.2">
      <c r="A182" s="392" t="s">
        <v>53</v>
      </c>
      <c r="B182" s="372" t="s">
        <v>624</v>
      </c>
      <c r="C182" s="393">
        <v>1435303</v>
      </c>
      <c r="D182" s="394">
        <v>1.0894575798556794E-3</v>
      </c>
      <c r="E182" s="394">
        <v>3.4511514529475873E-2</v>
      </c>
      <c r="F182" s="389">
        <v>1562</v>
      </c>
      <c r="G182" s="374">
        <v>8</v>
      </c>
      <c r="H182" s="374">
        <v>38055</v>
      </c>
    </row>
    <row r="183" spans="1:8" x14ac:dyDescent="0.2">
      <c r="A183" s="392" t="s">
        <v>53</v>
      </c>
      <c r="B183" s="372" t="s">
        <v>625</v>
      </c>
      <c r="C183" s="393">
        <v>1447119</v>
      </c>
      <c r="D183" s="394">
        <v>8.2324080699336388E-3</v>
      </c>
      <c r="E183" s="394">
        <v>4.0312945259740607E-2</v>
      </c>
      <c r="F183" s="389">
        <v>11816</v>
      </c>
      <c r="G183" s="374">
        <v>9</v>
      </c>
      <c r="H183" s="374">
        <v>49871</v>
      </c>
    </row>
    <row r="184" spans="1:8" x14ac:dyDescent="0.2">
      <c r="A184" s="392" t="s">
        <v>53</v>
      </c>
      <c r="B184" s="372" t="s">
        <v>626</v>
      </c>
      <c r="C184" s="393">
        <v>1463050</v>
      </c>
      <c r="D184" s="394">
        <v>1.1008769838555033E-2</v>
      </c>
      <c r="E184" s="394">
        <v>4.2416271113017379E-2</v>
      </c>
      <c r="F184" s="389">
        <v>15931</v>
      </c>
      <c r="G184" s="374">
        <v>10</v>
      </c>
      <c r="H184" s="374">
        <v>65802</v>
      </c>
    </row>
    <row r="185" spans="1:8" x14ac:dyDescent="0.2">
      <c r="A185" s="392" t="s">
        <v>53</v>
      </c>
      <c r="B185" s="372" t="s">
        <v>627</v>
      </c>
      <c r="C185" s="393">
        <v>1477172</v>
      </c>
      <c r="D185" s="394">
        <v>9.6524383992344642E-3</v>
      </c>
      <c r="E185" s="394">
        <v>4.7552048835629357E-2</v>
      </c>
      <c r="F185" s="389">
        <v>14122</v>
      </c>
      <c r="G185" s="374">
        <v>11</v>
      </c>
      <c r="H185" s="374">
        <v>79924</v>
      </c>
    </row>
    <row r="186" spans="1:8" x14ac:dyDescent="0.2">
      <c r="A186" s="392" t="s">
        <v>53</v>
      </c>
      <c r="B186" s="372" t="s">
        <v>628</v>
      </c>
      <c r="C186" s="393">
        <v>1463340</v>
      </c>
      <c r="D186" s="394">
        <v>-9.3638384697245503E-3</v>
      </c>
      <c r="E186" s="394">
        <v>4.7301552766581212E-2</v>
      </c>
      <c r="F186" s="389">
        <v>-13832</v>
      </c>
      <c r="G186" s="374">
        <v>12</v>
      </c>
      <c r="H186" s="374">
        <v>66092</v>
      </c>
    </row>
    <row r="187" spans="1:8" x14ac:dyDescent="0.2">
      <c r="A187" s="392" t="s">
        <v>73</v>
      </c>
      <c r="B187" s="372" t="s">
        <v>620</v>
      </c>
      <c r="C187" s="393">
        <v>1466848</v>
      </c>
      <c r="D187" s="394">
        <v>2.3972555933686746E-3</v>
      </c>
      <c r="E187" s="394">
        <v>5.0327124519266242E-2</v>
      </c>
      <c r="F187" s="389">
        <v>3508</v>
      </c>
      <c r="G187" s="374">
        <v>1</v>
      </c>
      <c r="H187" s="374">
        <v>3508</v>
      </c>
    </row>
    <row r="188" spans="1:8" x14ac:dyDescent="0.2">
      <c r="A188" s="392" t="s">
        <v>53</v>
      </c>
      <c r="B188" s="372" t="s">
        <v>621</v>
      </c>
      <c r="C188" s="393">
        <v>1479593</v>
      </c>
      <c r="D188" s="394">
        <v>8.6886984881868745E-3</v>
      </c>
      <c r="E188" s="394">
        <v>5.4966014332946234E-2</v>
      </c>
      <c r="F188" s="389">
        <v>12745</v>
      </c>
      <c r="G188" s="374">
        <v>2</v>
      </c>
      <c r="H188" s="374">
        <v>16253</v>
      </c>
    </row>
    <row r="189" spans="1:8" x14ac:dyDescent="0.2">
      <c r="A189" s="392" t="s">
        <v>53</v>
      </c>
      <c r="B189" s="372" t="s">
        <v>578</v>
      </c>
      <c r="C189" s="393">
        <v>1493885</v>
      </c>
      <c r="D189" s="394">
        <v>9.6594130953580049E-3</v>
      </c>
      <c r="E189" s="394">
        <v>5.6986874382227048E-2</v>
      </c>
      <c r="F189" s="389">
        <v>14292</v>
      </c>
      <c r="G189" s="374">
        <v>3</v>
      </c>
      <c r="H189" s="374">
        <v>30545</v>
      </c>
    </row>
    <row r="190" spans="1:8" x14ac:dyDescent="0.2">
      <c r="A190" s="392" t="s">
        <v>53</v>
      </c>
      <c r="B190" s="372" t="s">
        <v>617</v>
      </c>
      <c r="C190" s="393">
        <v>1496860</v>
      </c>
      <c r="D190" s="394">
        <v>1.9914518185804031E-3</v>
      </c>
      <c r="E190" s="394">
        <v>5.7392016897249709E-2</v>
      </c>
      <c r="F190" s="389">
        <v>2975</v>
      </c>
      <c r="G190" s="374">
        <v>4</v>
      </c>
      <c r="H190" s="374">
        <v>33520</v>
      </c>
    </row>
    <row r="191" spans="1:8" x14ac:dyDescent="0.2">
      <c r="A191" s="392" t="s">
        <v>53</v>
      </c>
      <c r="B191" s="372" t="s">
        <v>619</v>
      </c>
      <c r="C191" s="393">
        <v>1496590</v>
      </c>
      <c r="D191" s="394">
        <v>-1.8037759042266455E-4</v>
      </c>
      <c r="E191" s="394">
        <v>5.2965963066440969E-2</v>
      </c>
      <c r="F191" s="389">
        <v>-270</v>
      </c>
      <c r="G191" s="374">
        <v>5</v>
      </c>
      <c r="H191" s="374">
        <v>33250</v>
      </c>
    </row>
    <row r="192" spans="1:8" x14ac:dyDescent="0.2">
      <c r="A192" s="392" t="s">
        <v>53</v>
      </c>
      <c r="B192" s="372" t="s">
        <v>622</v>
      </c>
      <c r="C192" s="393">
        <v>1494289</v>
      </c>
      <c r="D192" s="394">
        <v>-1.5374952391770114E-3</v>
      </c>
      <c r="E192" s="394">
        <v>4.9640353465109976E-2</v>
      </c>
      <c r="F192" s="389">
        <v>-2301</v>
      </c>
      <c r="G192" s="374">
        <v>6</v>
      </c>
      <c r="H192" s="374">
        <v>30949</v>
      </c>
    </row>
    <row r="193" spans="1:8" x14ac:dyDescent="0.2">
      <c r="A193" s="392" t="s">
        <v>53</v>
      </c>
      <c r="B193" s="372" t="s">
        <v>623</v>
      </c>
      <c r="C193" s="393">
        <v>1498787</v>
      </c>
      <c r="D193" s="394">
        <v>3.0101272243856503E-3</v>
      </c>
      <c r="E193" s="394">
        <v>4.5368026721702259E-2</v>
      </c>
      <c r="F193" s="389">
        <v>4498</v>
      </c>
      <c r="G193" s="374">
        <v>7</v>
      </c>
      <c r="H193" s="374">
        <v>35447</v>
      </c>
    </row>
    <row r="194" spans="1:8" x14ac:dyDescent="0.2">
      <c r="A194" s="392" t="s">
        <v>53</v>
      </c>
      <c r="B194" s="372" t="s">
        <v>624</v>
      </c>
      <c r="C194" s="393">
        <v>1505250</v>
      </c>
      <c r="D194" s="394">
        <v>4.3121537616752637E-3</v>
      </c>
      <c r="E194" s="394">
        <v>4.8733263986767916E-2</v>
      </c>
      <c r="F194" s="389">
        <v>6463</v>
      </c>
      <c r="G194" s="374">
        <v>8</v>
      </c>
      <c r="H194" s="374">
        <v>41910</v>
      </c>
    </row>
    <row r="195" spans="1:8" x14ac:dyDescent="0.2">
      <c r="A195" s="392" t="s">
        <v>53</v>
      </c>
      <c r="B195" s="372" t="s">
        <v>625</v>
      </c>
      <c r="C195" s="393">
        <v>1517710</v>
      </c>
      <c r="D195" s="394">
        <v>8.2776947350937657E-3</v>
      </c>
      <c r="E195" s="394">
        <v>4.8780369824458214E-2</v>
      </c>
      <c r="F195" s="389">
        <v>12460</v>
      </c>
      <c r="G195" s="374">
        <v>9</v>
      </c>
      <c r="H195" s="374">
        <v>54370</v>
      </c>
    </row>
    <row r="196" spans="1:8" x14ac:dyDescent="0.2">
      <c r="A196" s="392" t="s">
        <v>53</v>
      </c>
      <c r="B196" s="372" t="s">
        <v>626</v>
      </c>
      <c r="C196" s="393">
        <v>1530447</v>
      </c>
      <c r="D196" s="394">
        <v>8.3922488485943525E-3</v>
      </c>
      <c r="E196" s="394">
        <v>4.6066094801954893E-2</v>
      </c>
      <c r="F196" s="389">
        <v>12737</v>
      </c>
      <c r="G196" s="374">
        <v>10</v>
      </c>
      <c r="H196" s="374">
        <v>67107</v>
      </c>
    </row>
    <row r="197" spans="1:8" x14ac:dyDescent="0.2">
      <c r="A197" s="392" t="s">
        <v>53</v>
      </c>
      <c r="B197" s="372" t="s">
        <v>627</v>
      </c>
      <c r="C197" s="393">
        <v>1548821</v>
      </c>
      <c r="D197" s="394">
        <v>1.2005642795862803E-2</v>
      </c>
      <c r="E197" s="394">
        <v>4.8504168776554168E-2</v>
      </c>
      <c r="F197" s="389">
        <v>18374</v>
      </c>
      <c r="G197" s="374">
        <v>11</v>
      </c>
      <c r="H197" s="374">
        <v>85481</v>
      </c>
    </row>
    <row r="198" spans="1:8" x14ac:dyDescent="0.2">
      <c r="A198" s="392" t="s">
        <v>53</v>
      </c>
      <c r="B198" s="372" t="s">
        <v>628</v>
      </c>
      <c r="C198" s="393">
        <v>1535255</v>
      </c>
      <c r="D198" s="394">
        <v>-8.7589204950088151E-3</v>
      </c>
      <c r="E198" s="394">
        <v>4.9144423032241313E-2</v>
      </c>
      <c r="F198" s="389">
        <v>-13566</v>
      </c>
      <c r="G198" s="374">
        <v>12</v>
      </c>
      <c r="H198" s="374">
        <v>71915</v>
      </c>
    </row>
    <row r="199" spans="1:8" x14ac:dyDescent="0.2">
      <c r="A199" s="392" t="s">
        <v>74</v>
      </c>
      <c r="B199" s="372" t="s">
        <v>620</v>
      </c>
      <c r="C199" s="393">
        <v>1539143</v>
      </c>
      <c r="D199" s="394">
        <v>2.5324783179341281E-3</v>
      </c>
      <c r="E199" s="394">
        <v>4.9285951918671911E-2</v>
      </c>
      <c r="F199" s="389">
        <v>3888</v>
      </c>
      <c r="G199" s="374">
        <v>1</v>
      </c>
      <c r="H199" s="374">
        <v>3888</v>
      </c>
    </row>
    <row r="200" spans="1:8" x14ac:dyDescent="0.2">
      <c r="A200" s="392" t="s">
        <v>53</v>
      </c>
      <c r="B200" s="372" t="s">
        <v>621</v>
      </c>
      <c r="C200" s="393">
        <v>1552349</v>
      </c>
      <c r="D200" s="394">
        <v>8.5800994449507506E-3</v>
      </c>
      <c r="E200" s="394">
        <v>4.9172982029517476E-2</v>
      </c>
      <c r="F200" s="389">
        <v>13206</v>
      </c>
      <c r="G200" s="374">
        <v>2</v>
      </c>
      <c r="H200" s="374">
        <v>17094</v>
      </c>
    </row>
    <row r="201" spans="1:8" x14ac:dyDescent="0.2">
      <c r="A201" s="392" t="s">
        <v>53</v>
      </c>
      <c r="B201" s="372" t="s">
        <v>578</v>
      </c>
      <c r="C201" s="393">
        <v>1559149</v>
      </c>
      <c r="D201" s="394">
        <v>4.3804582603526043E-3</v>
      </c>
      <c r="E201" s="394">
        <v>4.3687432432884643E-2</v>
      </c>
      <c r="F201" s="389">
        <v>6800</v>
      </c>
      <c r="G201" s="374">
        <v>3</v>
      </c>
      <c r="H201" s="374">
        <v>23894</v>
      </c>
    </row>
    <row r="202" spans="1:8" x14ac:dyDescent="0.2">
      <c r="A202" s="392" t="s">
        <v>53</v>
      </c>
      <c r="B202" s="372" t="s">
        <v>617</v>
      </c>
      <c r="C202" s="393">
        <v>1569657</v>
      </c>
      <c r="D202" s="394">
        <v>6.739573959897438E-3</v>
      </c>
      <c r="E202" s="394">
        <v>4.8633138703686463E-2</v>
      </c>
      <c r="F202" s="389">
        <v>10508</v>
      </c>
      <c r="G202" s="374">
        <v>4</v>
      </c>
      <c r="H202" s="374">
        <v>34402</v>
      </c>
    </row>
    <row r="203" spans="1:8" x14ac:dyDescent="0.2">
      <c r="A203" s="392" t="s">
        <v>53</v>
      </c>
      <c r="B203" s="372" t="s">
        <v>619</v>
      </c>
      <c r="C203" s="393">
        <v>1571236</v>
      </c>
      <c r="D203" s="394">
        <v>1.0059522558112377E-3</v>
      </c>
      <c r="E203" s="394">
        <v>4.987738792855767E-2</v>
      </c>
      <c r="F203" s="389">
        <v>1579</v>
      </c>
      <c r="G203" s="374">
        <v>5</v>
      </c>
      <c r="H203" s="374">
        <v>35981</v>
      </c>
    </row>
    <row r="204" spans="1:8" x14ac:dyDescent="0.2">
      <c r="A204" s="392" t="s">
        <v>53</v>
      </c>
      <c r="B204" s="372" t="s">
        <v>622</v>
      </c>
      <c r="C204" s="393">
        <v>1576839</v>
      </c>
      <c r="D204" s="394">
        <v>3.565982449485583E-3</v>
      </c>
      <c r="E204" s="394">
        <v>5.5243664378175739E-2</v>
      </c>
      <c r="F204" s="389">
        <v>5603</v>
      </c>
      <c r="G204" s="374">
        <v>6</v>
      </c>
      <c r="H204" s="374">
        <v>41584</v>
      </c>
    </row>
    <row r="205" spans="1:8" x14ac:dyDescent="0.2">
      <c r="A205" s="392" t="s">
        <v>53</v>
      </c>
      <c r="B205" s="372" t="s">
        <v>623</v>
      </c>
      <c r="C205" s="393">
        <v>1582329</v>
      </c>
      <c r="D205" s="394">
        <v>3.4816490459710359E-3</v>
      </c>
      <c r="E205" s="394">
        <v>5.5739741537656817E-2</v>
      </c>
      <c r="F205" s="389">
        <v>5490</v>
      </c>
      <c r="G205" s="374">
        <v>7</v>
      </c>
      <c r="H205" s="374">
        <v>47074</v>
      </c>
    </row>
    <row r="206" spans="1:8" x14ac:dyDescent="0.2">
      <c r="A206" s="392" t="s">
        <v>53</v>
      </c>
      <c r="B206" s="372" t="s">
        <v>624</v>
      </c>
      <c r="C206" s="393">
        <v>1592063</v>
      </c>
      <c r="D206" s="394">
        <v>6.1516915887909196E-3</v>
      </c>
      <c r="E206" s="394">
        <v>5.7673476166749671E-2</v>
      </c>
      <c r="F206" s="389">
        <v>9734</v>
      </c>
      <c r="G206" s="374">
        <v>8</v>
      </c>
      <c r="H206" s="374">
        <v>56808</v>
      </c>
    </row>
    <row r="207" spans="1:8" x14ac:dyDescent="0.2">
      <c r="A207" s="392" t="s">
        <v>53</v>
      </c>
      <c r="B207" s="372" t="s">
        <v>625</v>
      </c>
      <c r="C207" s="393">
        <v>1608623</v>
      </c>
      <c r="D207" s="394">
        <v>1.0401598429207848E-2</v>
      </c>
      <c r="E207" s="394">
        <v>5.9901430444551318E-2</v>
      </c>
      <c r="F207" s="389">
        <v>16560</v>
      </c>
      <c r="G207" s="374">
        <v>9</v>
      </c>
      <c r="H207" s="374">
        <v>73368</v>
      </c>
    </row>
    <row r="208" spans="1:8" x14ac:dyDescent="0.2">
      <c r="A208" s="392" t="s">
        <v>53</v>
      </c>
      <c r="B208" s="372" t="s">
        <v>626</v>
      </c>
      <c r="C208" s="393">
        <v>1627392</v>
      </c>
      <c r="D208" s="394">
        <v>1.1667743156724697E-2</v>
      </c>
      <c r="E208" s="394">
        <v>6.3344238644003958E-2</v>
      </c>
      <c r="F208" s="389">
        <v>18769</v>
      </c>
      <c r="G208" s="374">
        <v>10</v>
      </c>
      <c r="H208" s="374">
        <v>92137</v>
      </c>
    </row>
    <row r="209" spans="1:8" x14ac:dyDescent="0.2">
      <c r="A209" s="392" t="s">
        <v>53</v>
      </c>
      <c r="B209" s="372" t="s">
        <v>627</v>
      </c>
      <c r="C209" s="393">
        <v>1643345</v>
      </c>
      <c r="D209" s="394">
        <v>9.802801046090881E-3</v>
      </c>
      <c r="E209" s="394">
        <v>6.1029647712679491E-2</v>
      </c>
      <c r="F209" s="389">
        <v>15953</v>
      </c>
      <c r="G209" s="374">
        <v>11</v>
      </c>
      <c r="H209" s="374">
        <v>108090</v>
      </c>
    </row>
    <row r="210" spans="1:8" x14ac:dyDescent="0.2">
      <c r="A210" s="392" t="s">
        <v>53</v>
      </c>
      <c r="B210" s="372" t="s">
        <v>628</v>
      </c>
      <c r="C210" s="393">
        <v>1624237</v>
      </c>
      <c r="D210" s="394">
        <v>-1.1627503658696137E-2</v>
      </c>
      <c r="E210" s="394">
        <v>5.7959101256794376E-2</v>
      </c>
      <c r="F210" s="389">
        <v>-19108</v>
      </c>
      <c r="G210" s="374">
        <v>12</v>
      </c>
      <c r="H210" s="374">
        <v>88982</v>
      </c>
    </row>
    <row r="211" spans="1:8" x14ac:dyDescent="0.2">
      <c r="A211" s="392" t="s">
        <v>75</v>
      </c>
      <c r="B211" s="372" t="s">
        <v>620</v>
      </c>
      <c r="C211" s="393">
        <v>1635012</v>
      </c>
      <c r="D211" s="394">
        <v>6.6338840945010524E-3</v>
      </c>
      <c r="E211" s="394">
        <v>6.2287259858245791E-2</v>
      </c>
      <c r="F211" s="389">
        <v>10775</v>
      </c>
      <c r="G211" s="374">
        <v>1</v>
      </c>
      <c r="H211" s="374">
        <v>10775</v>
      </c>
    </row>
    <row r="212" spans="1:8" x14ac:dyDescent="0.2">
      <c r="A212" s="392" t="s">
        <v>53</v>
      </c>
      <c r="B212" s="372" t="s">
        <v>621</v>
      </c>
      <c r="C212" s="393">
        <v>1640265</v>
      </c>
      <c r="D212" s="394">
        <v>3.2128204563637297E-3</v>
      </c>
      <c r="E212" s="394">
        <v>5.6634171826051904E-2</v>
      </c>
      <c r="F212" s="389">
        <v>5253</v>
      </c>
      <c r="G212" s="374">
        <v>2</v>
      </c>
      <c r="H212" s="374">
        <v>16028</v>
      </c>
    </row>
    <row r="213" spans="1:8" x14ac:dyDescent="0.2">
      <c r="A213" s="392" t="s">
        <v>53</v>
      </c>
      <c r="B213" s="372" t="s">
        <v>578</v>
      </c>
      <c r="C213" s="393">
        <v>1661636</v>
      </c>
      <c r="D213" s="394">
        <v>1.3028992266493455E-2</v>
      </c>
      <c r="E213" s="394">
        <v>6.573265287666552E-2</v>
      </c>
      <c r="F213" s="389">
        <v>21371</v>
      </c>
      <c r="G213" s="374">
        <v>3</v>
      </c>
      <c r="H213" s="374">
        <v>37399</v>
      </c>
    </row>
    <row r="214" spans="1:8" x14ac:dyDescent="0.2">
      <c r="A214" s="392" t="s">
        <v>53</v>
      </c>
      <c r="B214" s="372" t="s">
        <v>617</v>
      </c>
      <c r="C214" s="393">
        <v>1662463</v>
      </c>
      <c r="D214" s="394">
        <v>4.977022645151763E-4</v>
      </c>
      <c r="E214" s="394">
        <v>5.9125019032820525E-2</v>
      </c>
      <c r="F214" s="389">
        <v>827</v>
      </c>
      <c r="G214" s="374">
        <v>4</v>
      </c>
      <c r="H214" s="374">
        <v>38226</v>
      </c>
    </row>
    <row r="215" spans="1:8" x14ac:dyDescent="0.2">
      <c r="A215" s="392" t="s">
        <v>53</v>
      </c>
      <c r="B215" s="372" t="s">
        <v>619</v>
      </c>
      <c r="C215" s="393">
        <v>1664615</v>
      </c>
      <c r="D215" s="394">
        <v>1.2944648993691299E-3</v>
      </c>
      <c r="E215" s="394">
        <v>5.9430282911033139E-2</v>
      </c>
      <c r="F215" s="389">
        <v>2152</v>
      </c>
      <c r="G215" s="374">
        <v>5</v>
      </c>
      <c r="H215" s="374">
        <v>40378</v>
      </c>
    </row>
    <row r="216" spans="1:8" x14ac:dyDescent="0.2">
      <c r="A216" s="392" t="s">
        <v>53</v>
      </c>
      <c r="B216" s="372" t="s">
        <v>622</v>
      </c>
      <c r="C216" s="393">
        <v>1672581</v>
      </c>
      <c r="D216" s="394">
        <v>4.7854909393463263E-3</v>
      </c>
      <c r="E216" s="394">
        <v>6.0717676313180924E-2</v>
      </c>
      <c r="F216" s="389">
        <v>7966</v>
      </c>
      <c r="G216" s="374">
        <v>6</v>
      </c>
      <c r="H216" s="374">
        <v>48344</v>
      </c>
    </row>
    <row r="217" spans="1:8" x14ac:dyDescent="0.2">
      <c r="A217" s="392" t="s">
        <v>53</v>
      </c>
      <c r="B217" s="372" t="s">
        <v>623</v>
      </c>
      <c r="C217" s="393">
        <v>1675221</v>
      </c>
      <c r="D217" s="394">
        <v>1.5783988936859394E-3</v>
      </c>
      <c r="E217" s="394">
        <v>5.8705869638994157E-2</v>
      </c>
      <c r="F217" s="389">
        <v>2640</v>
      </c>
      <c r="G217" s="374">
        <v>7</v>
      </c>
      <c r="H217" s="374">
        <v>50984</v>
      </c>
    </row>
    <row r="218" spans="1:8" x14ac:dyDescent="0.2">
      <c r="A218" s="392" t="s">
        <v>53</v>
      </c>
      <c r="B218" s="372" t="s">
        <v>624</v>
      </c>
      <c r="C218" s="393">
        <v>1694618</v>
      </c>
      <c r="D218" s="394">
        <v>1.1578770800986904E-2</v>
      </c>
      <c r="E218" s="394">
        <v>6.4416420706969513E-2</v>
      </c>
      <c r="F218" s="389">
        <v>19397</v>
      </c>
      <c r="G218" s="374">
        <v>8</v>
      </c>
      <c r="H218" s="374">
        <v>70381</v>
      </c>
    </row>
    <row r="219" spans="1:8" x14ac:dyDescent="0.2">
      <c r="A219" s="392" t="s">
        <v>53</v>
      </c>
      <c r="B219" s="372" t="s">
        <v>625</v>
      </c>
      <c r="C219" s="393">
        <v>1708982</v>
      </c>
      <c r="D219" s="394">
        <v>8.4762465641223805E-3</v>
      </c>
      <c r="E219" s="394">
        <v>6.2388141907706141E-2</v>
      </c>
      <c r="F219" s="389">
        <v>14364</v>
      </c>
      <c r="G219" s="374">
        <v>9</v>
      </c>
      <c r="H219" s="374">
        <v>84745</v>
      </c>
    </row>
    <row r="220" spans="1:8" x14ac:dyDescent="0.2">
      <c r="A220" s="392" t="s">
        <v>53</v>
      </c>
      <c r="B220" s="372" t="s">
        <v>626</v>
      </c>
      <c r="C220" s="393">
        <v>1728026</v>
      </c>
      <c r="D220" s="394">
        <v>1.1143476057676516E-2</v>
      </c>
      <c r="E220" s="394">
        <v>6.1837590451470748E-2</v>
      </c>
      <c r="F220" s="389">
        <v>19044</v>
      </c>
      <c r="G220" s="374">
        <v>10</v>
      </c>
      <c r="H220" s="374">
        <v>103789</v>
      </c>
    </row>
    <row r="221" spans="1:8" x14ac:dyDescent="0.2">
      <c r="A221" s="392" t="s">
        <v>53</v>
      </c>
      <c r="B221" s="372" t="s">
        <v>627</v>
      </c>
      <c r="C221" s="393">
        <v>1740013</v>
      </c>
      <c r="D221" s="394">
        <v>6.9368169228936072E-3</v>
      </c>
      <c r="E221" s="394">
        <v>5.8823923156732238E-2</v>
      </c>
      <c r="F221" s="389">
        <v>11987</v>
      </c>
      <c r="G221" s="374">
        <v>11</v>
      </c>
      <c r="H221" s="374">
        <v>115776</v>
      </c>
    </row>
    <row r="222" spans="1:8" x14ac:dyDescent="0.2">
      <c r="A222" s="392" t="s">
        <v>53</v>
      </c>
      <c r="B222" s="372" t="s">
        <v>628</v>
      </c>
      <c r="C222" s="393">
        <v>1717868</v>
      </c>
      <c r="D222" s="394">
        <v>-1.2726916408095756E-2</v>
      </c>
      <c r="E222" s="394">
        <v>5.7646144004846578E-2</v>
      </c>
      <c r="F222" s="389">
        <v>-22145</v>
      </c>
      <c r="G222" s="374">
        <v>12</v>
      </c>
      <c r="H222" s="374">
        <v>93631</v>
      </c>
    </row>
    <row r="223" spans="1:8" x14ac:dyDescent="0.2">
      <c r="A223" s="392" t="s">
        <v>76</v>
      </c>
      <c r="B223" s="372" t="s">
        <v>620</v>
      </c>
      <c r="C223" s="393">
        <v>1723991</v>
      </c>
      <c r="D223" s="394">
        <v>3.5643017973441271E-3</v>
      </c>
      <c r="E223" s="394">
        <v>5.4421007307591696E-2</v>
      </c>
      <c r="F223" s="389">
        <v>6123</v>
      </c>
      <c r="G223" s="374">
        <v>1</v>
      </c>
      <c r="H223" s="374">
        <v>6123</v>
      </c>
    </row>
    <row r="224" spans="1:8" x14ac:dyDescent="0.2">
      <c r="A224" s="392" t="s">
        <v>53</v>
      </c>
      <c r="B224" s="372" t="s">
        <v>621</v>
      </c>
      <c r="C224" s="393">
        <v>1738722</v>
      </c>
      <c r="D224" s="394">
        <v>8.5447081800311686E-3</v>
      </c>
      <c r="E224" s="394">
        <v>6.0025056926777065E-2</v>
      </c>
      <c r="F224" s="389">
        <v>14731</v>
      </c>
      <c r="G224" s="374">
        <v>2</v>
      </c>
      <c r="H224" s="374">
        <v>20854</v>
      </c>
    </row>
    <row r="225" spans="1:8" x14ac:dyDescent="0.2">
      <c r="A225" s="392" t="s">
        <v>53</v>
      </c>
      <c r="B225" s="372" t="s">
        <v>578</v>
      </c>
      <c r="C225" s="393">
        <v>1743804</v>
      </c>
      <c r="D225" s="394">
        <v>2.9228364281350672E-3</v>
      </c>
      <c r="E225" s="394">
        <v>4.9450060061289047E-2</v>
      </c>
      <c r="F225" s="389">
        <v>5082</v>
      </c>
      <c r="G225" s="374">
        <v>3</v>
      </c>
      <c r="H225" s="374">
        <v>25936</v>
      </c>
    </row>
    <row r="226" spans="1:8" x14ac:dyDescent="0.2">
      <c r="A226" s="392" t="s">
        <v>53</v>
      </c>
      <c r="B226" s="372" t="s">
        <v>617</v>
      </c>
      <c r="C226" s="393">
        <v>1749012</v>
      </c>
      <c r="D226" s="394">
        <v>2.9865741792081124E-3</v>
      </c>
      <c r="E226" s="394">
        <v>5.206070751649805E-2</v>
      </c>
      <c r="F226" s="389">
        <v>5208</v>
      </c>
      <c r="G226" s="374">
        <v>4</v>
      </c>
      <c r="H226" s="374">
        <v>31144</v>
      </c>
    </row>
    <row r="227" spans="1:8" x14ac:dyDescent="0.2">
      <c r="A227" s="392" t="s">
        <v>53</v>
      </c>
      <c r="B227" s="372" t="s">
        <v>619</v>
      </c>
      <c r="C227" s="393">
        <v>1752923</v>
      </c>
      <c r="D227" s="394">
        <v>2.2361195920896915E-3</v>
      </c>
      <c r="E227" s="394">
        <v>5.3050104678859622E-2</v>
      </c>
      <c r="F227" s="389">
        <v>3911</v>
      </c>
      <c r="G227" s="374">
        <v>5</v>
      </c>
      <c r="H227" s="374">
        <v>35055</v>
      </c>
    </row>
    <row r="228" spans="1:8" x14ac:dyDescent="0.2">
      <c r="A228" s="392" t="s">
        <v>53</v>
      </c>
      <c r="B228" s="372" t="s">
        <v>622</v>
      </c>
      <c r="C228" s="393">
        <v>1755753</v>
      </c>
      <c r="D228" s="394">
        <v>1.6144462706007001E-3</v>
      </c>
      <c r="E228" s="394">
        <v>4.972673969153063E-2</v>
      </c>
      <c r="F228" s="389">
        <v>2830</v>
      </c>
      <c r="G228" s="374">
        <v>6</v>
      </c>
      <c r="H228" s="374">
        <v>37885</v>
      </c>
    </row>
    <row r="229" spans="1:8" x14ac:dyDescent="0.2">
      <c r="A229" s="392" t="s">
        <v>53</v>
      </c>
      <c r="B229" s="372" t="s">
        <v>623</v>
      </c>
      <c r="C229" s="393">
        <v>1750450</v>
      </c>
      <c r="D229" s="394">
        <v>-3.0203565080053618E-3</v>
      </c>
      <c r="E229" s="394">
        <v>4.4906910789680898E-2</v>
      </c>
      <c r="F229" s="389">
        <v>-5303</v>
      </c>
      <c r="G229" s="374">
        <v>7</v>
      </c>
      <c r="H229" s="374">
        <v>32582</v>
      </c>
    </row>
    <row r="230" spans="1:8" x14ac:dyDescent="0.2">
      <c r="A230" s="392" t="s">
        <v>53</v>
      </c>
      <c r="B230" s="372" t="s">
        <v>624</v>
      </c>
      <c r="C230" s="393">
        <v>1766168</v>
      </c>
      <c r="D230" s="394">
        <v>8.9794052957810067E-3</v>
      </c>
      <c r="E230" s="394">
        <v>4.2221904877677519E-2</v>
      </c>
      <c r="F230" s="389">
        <v>15718</v>
      </c>
      <c r="G230" s="374">
        <v>8</v>
      </c>
      <c r="H230" s="374">
        <v>48300</v>
      </c>
    </row>
    <row r="231" spans="1:8" x14ac:dyDescent="0.2">
      <c r="A231" s="392" t="s">
        <v>53</v>
      </c>
      <c r="B231" s="372" t="s">
        <v>625</v>
      </c>
      <c r="C231" s="393">
        <v>1774072</v>
      </c>
      <c r="D231" s="394">
        <v>4.4752254598656727E-3</v>
      </c>
      <c r="E231" s="394">
        <v>3.8087001501478701E-2</v>
      </c>
      <c r="F231" s="389">
        <v>7904</v>
      </c>
      <c r="G231" s="374">
        <v>9</v>
      </c>
      <c r="H231" s="374">
        <v>56204</v>
      </c>
    </row>
    <row r="232" spans="1:8" x14ac:dyDescent="0.2">
      <c r="A232" s="392" t="s">
        <v>53</v>
      </c>
      <c r="B232" s="372" t="s">
        <v>626</v>
      </c>
      <c r="C232" s="393">
        <v>1782918</v>
      </c>
      <c r="D232" s="394">
        <v>4.9862688774751085E-3</v>
      </c>
      <c r="E232" s="394">
        <v>3.176572574718195E-2</v>
      </c>
      <c r="F232" s="389">
        <v>8846</v>
      </c>
      <c r="G232" s="374">
        <v>10</v>
      </c>
      <c r="H232" s="374">
        <v>65050</v>
      </c>
    </row>
    <row r="233" spans="1:8" x14ac:dyDescent="0.2">
      <c r="A233" s="392" t="s">
        <v>53</v>
      </c>
      <c r="B233" s="372" t="s">
        <v>627</v>
      </c>
      <c r="C233" s="393">
        <v>1792036</v>
      </c>
      <c r="D233" s="394">
        <v>5.1140882530773535E-3</v>
      </c>
      <c r="E233" s="394">
        <v>2.9898052485814786E-2</v>
      </c>
      <c r="F233" s="389">
        <v>9118</v>
      </c>
      <c r="G233" s="374">
        <v>11</v>
      </c>
      <c r="H233" s="374">
        <v>74168</v>
      </c>
    </row>
    <row r="234" spans="1:8" x14ac:dyDescent="0.2">
      <c r="A234" s="392" t="s">
        <v>53</v>
      </c>
      <c r="B234" s="372" t="s">
        <v>628</v>
      </c>
      <c r="C234" s="393">
        <v>1761000</v>
      </c>
      <c r="D234" s="394">
        <v>-1.7318848505275541E-2</v>
      </c>
      <c r="E234" s="394">
        <v>2.5107866262134237E-2</v>
      </c>
      <c r="F234" s="389">
        <v>-31036</v>
      </c>
      <c r="G234" s="374">
        <v>12</v>
      </c>
      <c r="H234" s="374">
        <v>43132</v>
      </c>
    </row>
    <row r="235" spans="1:8" x14ac:dyDescent="0.2">
      <c r="A235" s="392" t="s">
        <v>77</v>
      </c>
      <c r="B235" s="372" t="s">
        <v>620</v>
      </c>
      <c r="C235" s="393">
        <v>1778570</v>
      </c>
      <c r="D235" s="394">
        <v>9.9772856331630244E-3</v>
      </c>
      <c r="E235" s="394">
        <v>3.1658517938898845E-2</v>
      </c>
      <c r="F235" s="389">
        <v>17570</v>
      </c>
      <c r="G235" s="374">
        <v>1</v>
      </c>
      <c r="H235" s="374">
        <v>17570</v>
      </c>
    </row>
    <row r="236" spans="1:8" x14ac:dyDescent="0.2">
      <c r="A236" s="392" t="s">
        <v>53</v>
      </c>
      <c r="B236" s="372" t="s">
        <v>621</v>
      </c>
      <c r="C236" s="393">
        <v>1792233</v>
      </c>
      <c r="D236" s="394">
        <v>7.6820142024209837E-3</v>
      </c>
      <c r="E236" s="394">
        <v>3.0776052755989713E-2</v>
      </c>
      <c r="F236" s="389">
        <v>13663</v>
      </c>
      <c r="G236" s="374">
        <v>2</v>
      </c>
      <c r="H236" s="374">
        <v>31233</v>
      </c>
    </row>
    <row r="237" spans="1:8" x14ac:dyDescent="0.2">
      <c r="A237" s="392" t="s">
        <v>53</v>
      </c>
      <c r="B237" s="372" t="s">
        <v>578</v>
      </c>
      <c r="C237" s="393">
        <v>1796144</v>
      </c>
      <c r="D237" s="394">
        <v>2.1821939446489136E-3</v>
      </c>
      <c r="E237" s="394">
        <v>3.0014841117464997E-2</v>
      </c>
      <c r="F237" s="389">
        <v>3911</v>
      </c>
      <c r="G237" s="374">
        <v>3</v>
      </c>
      <c r="H237" s="374">
        <v>35144</v>
      </c>
    </row>
    <row r="238" spans="1:8" x14ac:dyDescent="0.2">
      <c r="A238" s="392" t="s">
        <v>53</v>
      </c>
      <c r="B238" s="372" t="s">
        <v>617</v>
      </c>
      <c r="C238" s="393">
        <v>1798713</v>
      </c>
      <c r="D238" s="394">
        <v>1.4302862131321259E-3</v>
      </c>
      <c r="E238" s="394">
        <v>2.8416614637292392E-2</v>
      </c>
      <c r="F238" s="389">
        <v>2569</v>
      </c>
      <c r="G238" s="374">
        <v>4</v>
      </c>
      <c r="H238" s="374">
        <v>37713</v>
      </c>
    </row>
    <row r="239" spans="1:8" x14ac:dyDescent="0.2">
      <c r="A239" s="392" t="s">
        <v>53</v>
      </c>
      <c r="B239" s="372" t="s">
        <v>619</v>
      </c>
      <c r="C239" s="393">
        <v>1798861</v>
      </c>
      <c r="D239" s="394">
        <v>8.2281053175314867E-5</v>
      </c>
      <c r="E239" s="394">
        <v>2.6206513349416927E-2</v>
      </c>
      <c r="F239" s="389">
        <v>148</v>
      </c>
      <c r="G239" s="374">
        <v>5</v>
      </c>
      <c r="H239" s="374">
        <v>37861</v>
      </c>
    </row>
    <row r="240" spans="1:8" x14ac:dyDescent="0.2">
      <c r="A240" s="392" t="s">
        <v>53</v>
      </c>
      <c r="B240" s="372" t="s">
        <v>622</v>
      </c>
      <c r="C240" s="393">
        <v>1796535</v>
      </c>
      <c r="D240" s="394">
        <v>-1.293040429471759E-3</v>
      </c>
      <c r="E240" s="394">
        <v>2.3227640790020043E-2</v>
      </c>
      <c r="F240" s="389">
        <v>-2326</v>
      </c>
      <c r="G240" s="374">
        <v>6</v>
      </c>
      <c r="H240" s="374">
        <v>35535</v>
      </c>
    </row>
    <row r="241" spans="1:8" x14ac:dyDescent="0.2">
      <c r="A241" s="392" t="s">
        <v>53</v>
      </c>
      <c r="B241" s="372" t="s">
        <v>623</v>
      </c>
      <c r="C241" s="393">
        <v>1792119</v>
      </c>
      <c r="D241" s="394">
        <v>-2.4580651086675287E-3</v>
      </c>
      <c r="E241" s="394">
        <v>2.3804735925047948E-2</v>
      </c>
      <c r="F241" s="389">
        <v>-4416</v>
      </c>
      <c r="G241" s="374">
        <v>7</v>
      </c>
      <c r="H241" s="374">
        <v>31119</v>
      </c>
    </row>
    <row r="242" spans="1:8" x14ac:dyDescent="0.2">
      <c r="A242" s="392" t="s">
        <v>53</v>
      </c>
      <c r="B242" s="372" t="s">
        <v>624</v>
      </c>
      <c r="C242" s="393">
        <v>1800138</v>
      </c>
      <c r="D242" s="394">
        <v>4.4745912520318676E-3</v>
      </c>
      <c r="E242" s="394">
        <v>1.9233730879508526E-2</v>
      </c>
      <c r="F242" s="389">
        <v>8019</v>
      </c>
      <c r="G242" s="374">
        <v>8</v>
      </c>
      <c r="H242" s="374">
        <v>39138</v>
      </c>
    </row>
    <row r="243" spans="1:8" x14ac:dyDescent="0.2">
      <c r="A243" s="392" t="s">
        <v>53</v>
      </c>
      <c r="B243" s="372" t="s">
        <v>625</v>
      </c>
      <c r="C243" s="393">
        <v>1815615</v>
      </c>
      <c r="D243" s="394">
        <v>8.5976741783129196E-3</v>
      </c>
      <c r="E243" s="394">
        <v>2.341674971478036E-2</v>
      </c>
      <c r="F243" s="389">
        <v>15477</v>
      </c>
      <c r="G243" s="374">
        <v>9</v>
      </c>
      <c r="H243" s="374">
        <v>54615</v>
      </c>
    </row>
    <row r="244" spans="1:8" x14ac:dyDescent="0.2">
      <c r="A244" s="392" t="s">
        <v>53</v>
      </c>
      <c r="B244" s="372" t="s">
        <v>626</v>
      </c>
      <c r="C244" s="393">
        <v>1828691</v>
      </c>
      <c r="D244" s="394">
        <v>7.201967377445051E-3</v>
      </c>
      <c r="E244" s="394">
        <v>2.5673081992553692E-2</v>
      </c>
      <c r="F244" s="389">
        <v>13076</v>
      </c>
      <c r="G244" s="374">
        <v>10</v>
      </c>
      <c r="H244" s="374">
        <v>67691</v>
      </c>
    </row>
    <row r="245" spans="1:8" x14ac:dyDescent="0.2">
      <c r="A245" s="392" t="s">
        <v>53</v>
      </c>
      <c r="B245" s="372" t="s">
        <v>627</v>
      </c>
      <c r="C245" s="393">
        <v>1840150</v>
      </c>
      <c r="D245" s="394">
        <v>6.2662308722467586E-3</v>
      </c>
      <c r="E245" s="394">
        <v>2.6848790984109749E-2</v>
      </c>
      <c r="F245" s="389">
        <v>11459</v>
      </c>
      <c r="G245" s="374">
        <v>11</v>
      </c>
      <c r="H245" s="374">
        <v>79150</v>
      </c>
    </row>
    <row r="246" spans="1:8" x14ac:dyDescent="0.2">
      <c r="A246" s="392" t="s">
        <v>53</v>
      </c>
      <c r="B246" s="372" t="s">
        <v>628</v>
      </c>
      <c r="C246" s="393">
        <v>1812699</v>
      </c>
      <c r="D246" s="394">
        <v>-1.4917805613672841E-2</v>
      </c>
      <c r="E246" s="394">
        <v>2.9357751277683031E-2</v>
      </c>
      <c r="F246" s="389">
        <v>-27451</v>
      </c>
      <c r="G246" s="374">
        <v>12</v>
      </c>
      <c r="H246" s="374">
        <v>51699</v>
      </c>
    </row>
    <row r="247" spans="1:8" x14ac:dyDescent="0.2">
      <c r="A247" s="392" t="s">
        <v>78</v>
      </c>
      <c r="B247" s="372" t="s">
        <v>620</v>
      </c>
      <c r="C247" s="393">
        <v>1822293</v>
      </c>
      <c r="D247" s="394">
        <v>5.2926602817124913E-3</v>
      </c>
      <c r="E247" s="394">
        <v>2.4583232596973925E-2</v>
      </c>
      <c r="F247" s="389">
        <v>9594</v>
      </c>
      <c r="G247" s="374">
        <v>1</v>
      </c>
      <c r="H247" s="374">
        <v>9594</v>
      </c>
    </row>
    <row r="248" spans="1:8" x14ac:dyDescent="0.2">
      <c r="A248" s="392" t="s">
        <v>53</v>
      </c>
      <c r="B248" s="372" t="s">
        <v>621</v>
      </c>
      <c r="C248" s="393">
        <v>1837966</v>
      </c>
      <c r="D248" s="394">
        <v>8.6007025214935862E-3</v>
      </c>
      <c r="E248" s="394">
        <v>2.5517329499010533E-2</v>
      </c>
      <c r="F248" s="389">
        <v>15673</v>
      </c>
      <c r="G248" s="374">
        <v>2</v>
      </c>
      <c r="H248" s="374">
        <v>25267</v>
      </c>
    </row>
    <row r="249" spans="1:8" x14ac:dyDescent="0.2">
      <c r="A249" s="392" t="s">
        <v>53</v>
      </c>
      <c r="B249" s="372" t="s">
        <v>578</v>
      </c>
      <c r="C249" s="393">
        <v>1831940</v>
      </c>
      <c r="D249" s="394">
        <v>-3.2786243053462005E-3</v>
      </c>
      <c r="E249" s="394">
        <v>1.9929359784070844E-2</v>
      </c>
      <c r="F249" s="389">
        <v>-6026</v>
      </c>
      <c r="G249" s="374">
        <v>3</v>
      </c>
      <c r="H249" s="374">
        <v>19241</v>
      </c>
    </row>
    <row r="250" spans="1:8" x14ac:dyDescent="0.2">
      <c r="A250" s="392" t="s">
        <v>53</v>
      </c>
      <c r="B250" s="372" t="s">
        <v>617</v>
      </c>
      <c r="C250" s="393">
        <v>1793795</v>
      </c>
      <c r="D250" s="394">
        <v>-2.0822188499623362E-2</v>
      </c>
      <c r="E250" s="394">
        <v>-2.7341771588907937E-3</v>
      </c>
      <c r="F250" s="389">
        <v>-38145</v>
      </c>
      <c r="G250" s="374">
        <v>4</v>
      </c>
      <c r="H250" s="374">
        <v>-18904</v>
      </c>
    </row>
    <row r="251" spans="1:8" x14ac:dyDescent="0.2">
      <c r="A251" s="392" t="s">
        <v>53</v>
      </c>
      <c r="B251" s="372" t="s">
        <v>619</v>
      </c>
      <c r="C251" s="393">
        <v>1770324</v>
      </c>
      <c r="D251" s="394">
        <v>-1.3084549795266409E-2</v>
      </c>
      <c r="E251" s="394">
        <v>-1.5863927229508024E-2</v>
      </c>
      <c r="F251" s="389">
        <v>-23471</v>
      </c>
      <c r="G251" s="374">
        <v>5</v>
      </c>
      <c r="H251" s="374">
        <v>-42375</v>
      </c>
    </row>
    <row r="252" spans="1:8" x14ac:dyDescent="0.2">
      <c r="A252" s="392" t="s">
        <v>53</v>
      </c>
      <c r="B252" s="372" t="s">
        <v>622</v>
      </c>
      <c r="C252" s="393">
        <v>1755765</v>
      </c>
      <c r="D252" s="394">
        <v>-8.2239183335931498E-3</v>
      </c>
      <c r="E252" s="394">
        <v>-2.2693685344287728E-2</v>
      </c>
      <c r="F252" s="389">
        <v>-14559</v>
      </c>
      <c r="G252" s="374">
        <v>6</v>
      </c>
      <c r="H252" s="374">
        <v>-56934</v>
      </c>
    </row>
    <row r="253" spans="1:8" x14ac:dyDescent="0.2">
      <c r="A253" s="392" t="s">
        <v>53</v>
      </c>
      <c r="B253" s="372" t="s">
        <v>623</v>
      </c>
      <c r="C253" s="393">
        <v>1742635</v>
      </c>
      <c r="D253" s="394">
        <v>-7.4782217437983078E-3</v>
      </c>
      <c r="E253" s="394">
        <v>-2.7612005675962337E-2</v>
      </c>
      <c r="F253" s="389">
        <v>-13130</v>
      </c>
      <c r="G253" s="374">
        <v>7</v>
      </c>
      <c r="H253" s="374">
        <v>-70064</v>
      </c>
    </row>
    <row r="254" spans="1:8" x14ac:dyDescent="0.2">
      <c r="A254" s="392" t="s">
        <v>53</v>
      </c>
      <c r="B254" s="372" t="s">
        <v>624</v>
      </c>
      <c r="C254" s="393">
        <v>1758496</v>
      </c>
      <c r="D254" s="394">
        <v>9.1017338685381866E-3</v>
      </c>
      <c r="E254" s="395">
        <v>-2.3132670939672417E-2</v>
      </c>
      <c r="F254" s="393">
        <v>15861</v>
      </c>
      <c r="G254" s="374">
        <v>8</v>
      </c>
      <c r="H254" s="374">
        <v>-54203</v>
      </c>
    </row>
    <row r="255" spans="1:8" x14ac:dyDescent="0.2">
      <c r="A255" s="392" t="s">
        <v>53</v>
      </c>
      <c r="B255" s="372" t="s">
        <v>625</v>
      </c>
      <c r="C255" s="393">
        <v>1769661</v>
      </c>
      <c r="D255" s="394">
        <v>6.3491756591997905E-3</v>
      </c>
      <c r="E255" s="394">
        <v>-2.5310432002379368E-2</v>
      </c>
      <c r="F255" s="389">
        <v>11165</v>
      </c>
      <c r="G255" s="374">
        <v>9</v>
      </c>
      <c r="H255" s="374">
        <v>-43038</v>
      </c>
    </row>
    <row r="256" spans="1:8" x14ac:dyDescent="0.2">
      <c r="A256" s="392" t="s">
        <v>53</v>
      </c>
      <c r="B256" s="372" t="s">
        <v>626</v>
      </c>
      <c r="C256" s="393">
        <v>1788334</v>
      </c>
      <c r="D256" s="394">
        <v>1.0551738440300218E-2</v>
      </c>
      <c r="E256" s="394">
        <v>-2.2068791282945033E-2</v>
      </c>
      <c r="F256" s="389">
        <v>18673</v>
      </c>
      <c r="G256" s="374">
        <v>10</v>
      </c>
      <c r="H256" s="374">
        <v>-24365</v>
      </c>
    </row>
    <row r="257" spans="1:8" x14ac:dyDescent="0.2">
      <c r="A257" s="392" t="s">
        <v>53</v>
      </c>
      <c r="B257" s="372" t="s">
        <v>627</v>
      </c>
      <c r="C257" s="393">
        <v>1805269</v>
      </c>
      <c r="D257" s="394">
        <v>9.4697075602208081E-3</v>
      </c>
      <c r="E257" s="394">
        <v>-1.8955519930440423E-2</v>
      </c>
      <c r="F257" s="389">
        <v>16935</v>
      </c>
      <c r="G257" s="374">
        <v>11</v>
      </c>
      <c r="H257" s="374">
        <v>-7430</v>
      </c>
    </row>
    <row r="258" spans="1:8" x14ac:dyDescent="0.2">
      <c r="A258" s="392" t="s">
        <v>53</v>
      </c>
      <c r="B258" s="372" t="s">
        <v>628</v>
      </c>
      <c r="C258" s="393">
        <v>1780367</v>
      </c>
      <c r="D258" s="394">
        <v>-1.3794066147482686E-2</v>
      </c>
      <c r="E258" s="394">
        <v>-1.7836386515356351E-2</v>
      </c>
      <c r="F258" s="389">
        <v>-24902</v>
      </c>
      <c r="G258" s="374">
        <v>12</v>
      </c>
      <c r="H258" s="374">
        <v>-32332</v>
      </c>
    </row>
    <row r="259" spans="1:8" x14ac:dyDescent="0.2">
      <c r="A259" s="392" t="s">
        <v>450</v>
      </c>
      <c r="B259" s="372" t="s">
        <v>620</v>
      </c>
      <c r="C259" s="393">
        <v>1787122</v>
      </c>
      <c r="D259" s="394">
        <v>3.7941615408507712E-3</v>
      </c>
      <c r="E259" s="394">
        <v>-1.9300408880459918E-2</v>
      </c>
      <c r="F259" s="389">
        <v>6755</v>
      </c>
      <c r="G259" s="374">
        <v>1</v>
      </c>
      <c r="H259" s="374">
        <v>6755</v>
      </c>
    </row>
    <row r="260" spans="1:8" x14ac:dyDescent="0.2">
      <c r="A260" s="392" t="s">
        <v>53</v>
      </c>
      <c r="B260" s="372" t="s">
        <v>621</v>
      </c>
      <c r="C260" s="393">
        <v>1800733</v>
      </c>
      <c r="D260" s="394">
        <v>7.6161560318770416E-3</v>
      </c>
      <c r="E260" s="394">
        <v>-2.0257719674901531E-2</v>
      </c>
      <c r="F260" s="389">
        <v>13611</v>
      </c>
      <c r="G260" s="374">
        <v>2</v>
      </c>
      <c r="H260" s="374">
        <v>20366</v>
      </c>
    </row>
    <row r="261" spans="1:8" x14ac:dyDescent="0.2">
      <c r="A261" s="392" t="s">
        <v>53</v>
      </c>
      <c r="B261" s="372" t="s">
        <v>578</v>
      </c>
      <c r="C261" s="393">
        <v>1803619</v>
      </c>
      <c r="D261" s="394">
        <v>1.6026806861428877E-3</v>
      </c>
      <c r="E261" s="394">
        <v>-1.5459567453082523E-2</v>
      </c>
      <c r="F261" s="389">
        <v>2886</v>
      </c>
      <c r="G261" s="374">
        <v>3</v>
      </c>
      <c r="H261" s="374">
        <v>23252</v>
      </c>
    </row>
    <row r="262" spans="1:8" x14ac:dyDescent="0.2">
      <c r="A262" s="392" t="s">
        <v>53</v>
      </c>
      <c r="B262" s="372" t="s">
        <v>617</v>
      </c>
      <c r="C262" s="393">
        <v>1810884</v>
      </c>
      <c r="D262" s="394">
        <v>4.0280125680645096E-3</v>
      </c>
      <c r="E262" s="394">
        <v>9.5267296430194826E-3</v>
      </c>
      <c r="F262" s="389">
        <v>7265</v>
      </c>
      <c r="G262" s="374">
        <v>4</v>
      </c>
      <c r="H262" s="374">
        <v>30517</v>
      </c>
    </row>
    <row r="263" spans="1:8" x14ac:dyDescent="0.2">
      <c r="A263" s="392" t="s">
        <v>53</v>
      </c>
      <c r="B263" s="372" t="s">
        <v>619</v>
      </c>
      <c r="C263" s="393">
        <v>1815607</v>
      </c>
      <c r="D263" s="394">
        <v>2.608118465898368E-3</v>
      </c>
      <c r="E263" s="394">
        <v>2.5578933573741303E-2</v>
      </c>
      <c r="F263" s="389">
        <v>4723</v>
      </c>
      <c r="G263" s="374">
        <v>5</v>
      </c>
      <c r="H263" s="374">
        <v>35240</v>
      </c>
    </row>
    <row r="264" spans="1:8" x14ac:dyDescent="0.2">
      <c r="A264" s="392" t="s">
        <v>53</v>
      </c>
      <c r="B264" s="372" t="s">
        <v>622</v>
      </c>
      <c r="C264" s="393">
        <v>1820785</v>
      </c>
      <c r="D264" s="394">
        <v>2.8519387730934209E-3</v>
      </c>
      <c r="E264" s="394">
        <v>3.703229076784198E-2</v>
      </c>
      <c r="F264" s="389">
        <v>5178</v>
      </c>
      <c r="G264" s="374">
        <v>6</v>
      </c>
      <c r="H264" s="374">
        <v>40418</v>
      </c>
    </row>
    <row r="265" spans="1:8" x14ac:dyDescent="0.2">
      <c r="A265" s="392" t="s">
        <v>53</v>
      </c>
      <c r="B265" s="372" t="s">
        <v>623</v>
      </c>
      <c r="C265" s="393">
        <v>1826575</v>
      </c>
      <c r="D265" s="394">
        <v>3.1799471107241128E-3</v>
      </c>
      <c r="E265" s="394">
        <v>4.8168434583260478E-2</v>
      </c>
      <c r="F265" s="389">
        <v>5790</v>
      </c>
      <c r="G265" s="374">
        <v>7</v>
      </c>
      <c r="H265" s="374">
        <v>46208</v>
      </c>
    </row>
    <row r="266" spans="1:8" x14ac:dyDescent="0.2">
      <c r="A266" s="392" t="s">
        <v>53</v>
      </c>
      <c r="B266" s="372" t="s">
        <v>624</v>
      </c>
      <c r="C266" s="393">
        <v>1837975</v>
      </c>
      <c r="D266" s="394">
        <v>6.2411891107674311E-3</v>
      </c>
      <c r="E266" s="394">
        <v>4.5197145742725597E-2</v>
      </c>
      <c r="F266" s="389">
        <v>11400</v>
      </c>
      <c r="G266" s="374">
        <v>8</v>
      </c>
      <c r="H266" s="374">
        <v>57608</v>
      </c>
    </row>
    <row r="267" spans="1:8" x14ac:dyDescent="0.2">
      <c r="A267" s="392" t="s">
        <v>53</v>
      </c>
      <c r="B267" s="372" t="s">
        <v>625</v>
      </c>
      <c r="C267" s="393">
        <v>1847731</v>
      </c>
      <c r="D267" s="394">
        <v>5.3080156150111524E-3</v>
      </c>
      <c r="E267" s="394">
        <v>4.4115793928893643E-2</v>
      </c>
      <c r="F267" s="389">
        <v>9756</v>
      </c>
      <c r="G267" s="374">
        <v>9</v>
      </c>
      <c r="H267" s="374">
        <v>67364</v>
      </c>
    </row>
    <row r="268" spans="1:8" x14ac:dyDescent="0.2">
      <c r="A268" s="392" t="s">
        <v>53</v>
      </c>
      <c r="B268" s="372" t="s">
        <v>626</v>
      </c>
      <c r="C268" s="393">
        <v>1858235</v>
      </c>
      <c r="D268" s="394">
        <v>5.6848101807027707E-3</v>
      </c>
      <c r="E268" s="394">
        <v>3.9087217488455783E-2</v>
      </c>
      <c r="F268" s="389">
        <v>10504</v>
      </c>
      <c r="G268" s="374">
        <v>10</v>
      </c>
      <c r="H268" s="374">
        <v>77868</v>
      </c>
    </row>
    <row r="269" spans="1:8" x14ac:dyDescent="0.2">
      <c r="A269" s="392" t="s">
        <v>53</v>
      </c>
      <c r="B269" s="372" t="s">
        <v>627</v>
      </c>
      <c r="C269" s="393">
        <v>1873476</v>
      </c>
      <c r="D269" s="394">
        <v>8.2018689778202702E-3</v>
      </c>
      <c r="E269" s="394">
        <v>3.7782180938131571E-2</v>
      </c>
      <c r="F269" s="389">
        <v>15241</v>
      </c>
      <c r="G269" s="374">
        <v>11</v>
      </c>
      <c r="H269" s="374">
        <v>93109</v>
      </c>
    </row>
    <row r="270" spans="1:8" x14ac:dyDescent="0.2">
      <c r="A270" s="392" t="s">
        <v>53</v>
      </c>
      <c r="B270" s="372" t="s">
        <v>628</v>
      </c>
      <c r="C270" s="393">
        <v>1849999</v>
      </c>
      <c r="D270" s="394">
        <v>-1.253125206834782E-2</v>
      </c>
      <c r="E270" s="394">
        <v>3.911103721873066E-2</v>
      </c>
      <c r="F270" s="389">
        <v>-23477</v>
      </c>
      <c r="G270" s="374">
        <v>12</v>
      </c>
      <c r="H270" s="374">
        <v>69632</v>
      </c>
    </row>
    <row r="271" spans="1:8" x14ac:dyDescent="0.2">
      <c r="A271" s="392" t="s">
        <v>754</v>
      </c>
      <c r="B271" s="372" t="s">
        <v>620</v>
      </c>
      <c r="C271" s="393">
        <v>1861159</v>
      </c>
      <c r="D271" s="394">
        <v>6.0324356932084378E-3</v>
      </c>
      <c r="E271" s="394">
        <v>4.1428061430613061E-2</v>
      </c>
      <c r="F271" s="389">
        <v>11160</v>
      </c>
      <c r="G271" s="374">
        <v>1</v>
      </c>
      <c r="H271" s="374">
        <v>11160</v>
      </c>
    </row>
    <row r="272" spans="1:8" x14ac:dyDescent="0.2">
      <c r="A272" s="372" t="s">
        <v>53</v>
      </c>
      <c r="B272" s="372" t="s">
        <v>621</v>
      </c>
      <c r="C272" s="393">
        <v>1874622</v>
      </c>
      <c r="D272" s="394">
        <v>7.2336646143613681E-3</v>
      </c>
      <c r="E272" s="394">
        <v>4.1032735002912712E-2</v>
      </c>
      <c r="F272" s="389">
        <v>13463</v>
      </c>
      <c r="G272" s="374">
        <v>2</v>
      </c>
      <c r="H272" s="374">
        <v>24623</v>
      </c>
    </row>
    <row r="273" spans="1:8" x14ac:dyDescent="0.2">
      <c r="A273" s="372" t="s">
        <v>53</v>
      </c>
      <c r="B273" s="372" t="s">
        <v>578</v>
      </c>
      <c r="C273" s="393">
        <v>1886776</v>
      </c>
      <c r="D273" s="394">
        <v>6.483440394916995E-3</v>
      </c>
      <c r="E273" s="394">
        <v>4.6105635391953559E-2</v>
      </c>
      <c r="F273" s="389">
        <v>12154</v>
      </c>
      <c r="G273" s="372">
        <v>3</v>
      </c>
      <c r="H273" s="374">
        <v>36777</v>
      </c>
    </row>
    <row r="274" spans="1:8" x14ac:dyDescent="0.2">
      <c r="A274" s="372" t="s">
        <v>53</v>
      </c>
      <c r="B274" s="372" t="s">
        <v>617</v>
      </c>
      <c r="C274" s="393">
        <v>1884715</v>
      </c>
      <c r="D274" s="394">
        <v>-1.092339525200714E-3</v>
      </c>
      <c r="E274" s="394">
        <v>4.0770695417265745E-2</v>
      </c>
      <c r="F274" s="389">
        <v>-2061</v>
      </c>
      <c r="G274" s="372">
        <v>4</v>
      </c>
      <c r="H274" s="374">
        <v>34716</v>
      </c>
    </row>
    <row r="275" spans="1:8" x14ac:dyDescent="0.2">
      <c r="A275" s="372" t="s">
        <v>53</v>
      </c>
      <c r="B275" s="372" t="s">
        <v>619</v>
      </c>
      <c r="C275" s="393">
        <v>1888232</v>
      </c>
      <c r="D275" s="374">
        <v>1.8660646304613504E-3</v>
      </c>
      <c r="E275" s="374">
        <v>4.0000396561590712E-2</v>
      </c>
      <c r="F275" s="389">
        <v>3517</v>
      </c>
      <c r="G275" s="372">
        <v>5</v>
      </c>
      <c r="H275" s="372">
        <v>38233</v>
      </c>
    </row>
    <row r="276" spans="1:8" x14ac:dyDescent="0.2">
      <c r="A276" s="372" t="s">
        <v>53</v>
      </c>
      <c r="B276" s="372" t="s">
        <v>622</v>
      </c>
      <c r="C276" s="393">
        <v>1896755</v>
      </c>
      <c r="D276" s="374">
        <v>4.5137461922051259E-3</v>
      </c>
      <c r="E276" s="374">
        <v>4.1723762003751164E-2</v>
      </c>
      <c r="F276" s="389">
        <v>8523</v>
      </c>
      <c r="G276" s="372">
        <v>6</v>
      </c>
      <c r="H276" s="372">
        <v>46756</v>
      </c>
    </row>
    <row r="277" spans="1:8" x14ac:dyDescent="0.2">
      <c r="A277" s="372" t="s">
        <v>53</v>
      </c>
      <c r="B277" s="372" t="s">
        <v>623</v>
      </c>
      <c r="C277" s="393">
        <v>1896517</v>
      </c>
      <c r="D277" s="374">
        <v>-1.2547746018853889E-4</v>
      </c>
      <c r="E277" s="374">
        <v>3.8291337612745169E-2</v>
      </c>
      <c r="F277" s="389">
        <v>-238</v>
      </c>
      <c r="G277" s="372">
        <v>7</v>
      </c>
      <c r="H277" s="372">
        <v>46518</v>
      </c>
    </row>
    <row r="278" spans="1:8" x14ac:dyDescent="0.2">
      <c r="A278" s="372" t="s">
        <v>53</v>
      </c>
      <c r="B278" s="372" t="s">
        <v>624</v>
      </c>
      <c r="C278" s="393">
        <v>1910627</v>
      </c>
      <c r="D278" s="374">
        <v>7.4399544006196194E-3</v>
      </c>
      <c r="E278" s="374">
        <v>3.9528285205185032E-2</v>
      </c>
      <c r="F278" s="389">
        <v>14110</v>
      </c>
      <c r="G278" s="372">
        <v>8</v>
      </c>
      <c r="H278" s="372">
        <v>60628</v>
      </c>
    </row>
    <row r="279" spans="1:8" x14ac:dyDescent="0.2">
      <c r="A279" s="372" t="s">
        <v>53</v>
      </c>
      <c r="B279" s="372" t="s">
        <v>625</v>
      </c>
      <c r="C279" s="393">
        <v>1927647</v>
      </c>
      <c r="D279" s="374">
        <v>8.9080704920425635E-3</v>
      </c>
      <c r="E279" s="374">
        <v>4.3250884463160499E-2</v>
      </c>
      <c r="F279" s="389">
        <v>17020</v>
      </c>
      <c r="G279" s="372">
        <v>9</v>
      </c>
      <c r="H279" s="372">
        <v>77648</v>
      </c>
    </row>
    <row r="280" spans="1:8" x14ac:dyDescent="0.2">
      <c r="A280" s="372" t="s">
        <v>53</v>
      </c>
      <c r="B280" s="372" t="s">
        <v>626</v>
      </c>
      <c r="C280" s="393">
        <v>1950941</v>
      </c>
      <c r="D280" s="374">
        <v>1.2084162712363788E-2</v>
      </c>
      <c r="E280" s="374">
        <v>4.9889276652307135E-2</v>
      </c>
      <c r="F280" s="389">
        <v>23294</v>
      </c>
      <c r="G280" s="372">
        <v>10</v>
      </c>
      <c r="H280" s="372">
        <v>100942</v>
      </c>
    </row>
    <row r="281" spans="1:8" x14ac:dyDescent="0.2">
      <c r="A281" s="372" t="s">
        <v>53</v>
      </c>
      <c r="B281" s="372" t="s">
        <v>627</v>
      </c>
      <c r="C281" s="393">
        <v>1960510</v>
      </c>
      <c r="D281" s="374">
        <v>4.9048126006885351E-3</v>
      </c>
      <c r="E281" s="374">
        <v>4.6455892682905953E-2</v>
      </c>
      <c r="F281" s="389">
        <v>9569</v>
      </c>
      <c r="G281" s="372">
        <v>11</v>
      </c>
      <c r="H281" s="372">
        <v>110511</v>
      </c>
    </row>
    <row r="282" spans="1:8" x14ac:dyDescent="0.2">
      <c r="A282" s="372" t="s">
        <v>53</v>
      </c>
      <c r="B282" s="372" t="s">
        <v>628</v>
      </c>
      <c r="C282" s="393">
        <v>1932962</v>
      </c>
      <c r="D282" s="374">
        <v>-1.4051445797267026E-2</v>
      </c>
      <c r="E282" s="374">
        <v>4.4844889105345453E-2</v>
      </c>
      <c r="F282" s="389">
        <v>-27548</v>
      </c>
      <c r="G282" s="372">
        <v>12</v>
      </c>
      <c r="H282" s="372">
        <v>82963</v>
      </c>
    </row>
    <row r="283" spans="1:8" x14ac:dyDescent="0.2">
      <c r="A283" s="372" t="s">
        <v>1193</v>
      </c>
      <c r="B283" s="372" t="s">
        <v>620</v>
      </c>
      <c r="C283" s="393">
        <v>1951256</v>
      </c>
      <c r="D283" s="374">
        <v>9.464231578272031E-3</v>
      </c>
      <c r="E283" s="374">
        <v>4.8409082727483232E-2</v>
      </c>
      <c r="F283" s="389">
        <v>18294</v>
      </c>
      <c r="G283" s="372">
        <v>1</v>
      </c>
      <c r="H283" s="372">
        <v>18294</v>
      </c>
    </row>
    <row r="284" spans="1:8" x14ac:dyDescent="0.2">
      <c r="A284" s="372" t="s">
        <v>53</v>
      </c>
      <c r="B284" s="372" t="s">
        <v>621</v>
      </c>
      <c r="C284" s="393">
        <v>1964519</v>
      </c>
      <c r="D284" s="374">
        <v>6.7971603931007429E-3</v>
      </c>
      <c r="E284" s="374">
        <v>4.795473434110975E-2</v>
      </c>
      <c r="F284" s="389">
        <v>13263</v>
      </c>
      <c r="G284" s="372">
        <v>2</v>
      </c>
      <c r="H284" s="372">
        <v>31557</v>
      </c>
    </row>
    <row r="285" spans="1:8" x14ac:dyDescent="0.2">
      <c r="A285" s="372" t="s">
        <v>53</v>
      </c>
      <c r="B285" s="372" t="s">
        <v>578</v>
      </c>
      <c r="C285" s="393">
        <v>1972715</v>
      </c>
      <c r="D285" s="374">
        <v>4.1720136074021585E-3</v>
      </c>
      <c r="E285" s="374">
        <v>4.5548067179145724E-2</v>
      </c>
      <c r="F285" s="389">
        <v>8196</v>
      </c>
      <c r="G285" s="372">
        <v>3</v>
      </c>
      <c r="H285" s="372">
        <v>39753</v>
      </c>
    </row>
    <row r="286" spans="1:8" x14ac:dyDescent="0.2">
      <c r="A286" s="372" t="s">
        <v>53</v>
      </c>
      <c r="B286" s="372" t="s">
        <v>617</v>
      </c>
      <c r="C286" s="393">
        <v>1973202</v>
      </c>
      <c r="D286" s="374">
        <v>2.4686789526118247E-4</v>
      </c>
      <c r="E286" s="374">
        <v>4.6949804081784174E-2</v>
      </c>
      <c r="F286" s="389">
        <v>487</v>
      </c>
      <c r="G286" s="372">
        <v>4</v>
      </c>
      <c r="H286" s="372">
        <v>40240</v>
      </c>
    </row>
    <row r="287" spans="1:8" x14ac:dyDescent="0.2">
      <c r="C287" s="393"/>
      <c r="F287" s="389"/>
      <c r="G287" s="372"/>
    </row>
    <row r="288" spans="1:8" x14ac:dyDescent="0.2">
      <c r="C288" s="393"/>
      <c r="F288" s="389"/>
      <c r="G288" s="372"/>
    </row>
    <row r="289" spans="3:7" x14ac:dyDescent="0.2">
      <c r="C289" s="393"/>
      <c r="F289" s="389"/>
      <c r="G289" s="372"/>
    </row>
    <row r="290" spans="3:7" x14ac:dyDescent="0.2">
      <c r="C290" s="393"/>
      <c r="F290" s="389"/>
      <c r="G290" s="372"/>
    </row>
    <row r="291" spans="3:7" x14ac:dyDescent="0.2">
      <c r="C291" s="393"/>
      <c r="F291" s="389"/>
      <c r="G291" s="372"/>
    </row>
    <row r="292" spans="3:7" x14ac:dyDescent="0.2">
      <c r="C292" s="393"/>
      <c r="F292" s="389"/>
      <c r="G292" s="372"/>
    </row>
    <row r="293" spans="3:7" x14ac:dyDescent="0.2">
      <c r="C293" s="393"/>
      <c r="F293" s="389"/>
      <c r="G293" s="372"/>
    </row>
    <row r="294" spans="3:7" x14ac:dyDescent="0.2">
      <c r="C294" s="393"/>
      <c r="F294" s="389"/>
      <c r="G294" s="372"/>
    </row>
    <row r="295" spans="3:7" x14ac:dyDescent="0.2">
      <c r="C295" s="393"/>
      <c r="F295" s="389"/>
      <c r="G295" s="372"/>
    </row>
    <row r="296" spans="3:7" x14ac:dyDescent="0.2">
      <c r="C296" s="393"/>
      <c r="F296" s="389"/>
      <c r="G296" s="372"/>
    </row>
    <row r="297" spans="3:7" x14ac:dyDescent="0.2">
      <c r="C297" s="393"/>
      <c r="F297" s="389"/>
      <c r="G297" s="372"/>
    </row>
    <row r="298" spans="3:7" x14ac:dyDescent="0.2">
      <c r="C298" s="393"/>
      <c r="F298" s="389"/>
      <c r="G298" s="372"/>
    </row>
    <row r="299" spans="3:7" x14ac:dyDescent="0.2">
      <c r="C299" s="393"/>
      <c r="F299" s="389"/>
      <c r="G299" s="372"/>
    </row>
    <row r="300" spans="3:7" x14ac:dyDescent="0.2">
      <c r="C300" s="393"/>
      <c r="F300" s="389"/>
      <c r="G300" s="372"/>
    </row>
    <row r="301" spans="3:7" x14ac:dyDescent="0.2">
      <c r="C301" s="393"/>
      <c r="F301" s="389"/>
      <c r="G301" s="372"/>
    </row>
    <row r="302" spans="3:7" x14ac:dyDescent="0.2">
      <c r="C302" s="393"/>
      <c r="F302" s="389"/>
      <c r="G302" s="372"/>
    </row>
    <row r="303" spans="3:7" x14ac:dyDescent="0.2">
      <c r="C303" s="393"/>
      <c r="F303" s="389"/>
      <c r="G303" s="372"/>
    </row>
    <row r="304" spans="3:7" x14ac:dyDescent="0.2">
      <c r="C304" s="393"/>
      <c r="F304" s="389"/>
      <c r="G304" s="372"/>
    </row>
    <row r="305" spans="3:7" x14ac:dyDescent="0.2">
      <c r="C305" s="393"/>
      <c r="F305" s="389"/>
      <c r="G305" s="372"/>
    </row>
    <row r="306" spans="3:7" x14ac:dyDescent="0.2">
      <c r="C306" s="393"/>
      <c r="F306" s="389"/>
      <c r="G306" s="372"/>
    </row>
    <row r="307" spans="3:7" x14ac:dyDescent="0.2">
      <c r="C307" s="393"/>
      <c r="F307" s="389"/>
      <c r="G307" s="372"/>
    </row>
    <row r="308" spans="3:7" x14ac:dyDescent="0.2">
      <c r="C308" s="393"/>
      <c r="F308" s="389"/>
      <c r="G308" s="372"/>
    </row>
    <row r="309" spans="3:7" x14ac:dyDescent="0.2">
      <c r="C309" s="393"/>
      <c r="F309" s="389"/>
      <c r="G309" s="372"/>
    </row>
    <row r="310" spans="3:7" x14ac:dyDescent="0.2">
      <c r="C310" s="393"/>
      <c r="F310" s="389"/>
      <c r="G310" s="372"/>
    </row>
    <row r="311" spans="3:7" x14ac:dyDescent="0.2">
      <c r="C311" s="393"/>
      <c r="F311" s="389"/>
      <c r="G311" s="372"/>
    </row>
    <row r="312" spans="3:7" x14ac:dyDescent="0.2">
      <c r="C312" s="393"/>
      <c r="F312" s="389"/>
      <c r="G312" s="372"/>
    </row>
    <row r="313" spans="3:7" x14ac:dyDescent="0.2">
      <c r="C313" s="393"/>
      <c r="F313" s="389"/>
      <c r="G313" s="372"/>
    </row>
    <row r="314" spans="3:7" x14ac:dyDescent="0.2">
      <c r="C314" s="393"/>
      <c r="F314" s="389"/>
      <c r="G314" s="372"/>
    </row>
    <row r="315" spans="3:7" x14ac:dyDescent="0.2">
      <c r="C315" s="393"/>
      <c r="F315" s="389"/>
      <c r="G315" s="372"/>
    </row>
    <row r="316" spans="3:7" x14ac:dyDescent="0.2">
      <c r="C316" s="393"/>
      <c r="F316" s="389"/>
      <c r="G316" s="372"/>
    </row>
    <row r="317" spans="3:7" x14ac:dyDescent="0.2">
      <c r="C317" s="393"/>
      <c r="F317" s="389"/>
      <c r="G317" s="372"/>
    </row>
    <row r="318" spans="3:7" x14ac:dyDescent="0.2">
      <c r="C318" s="393"/>
      <c r="F318" s="389"/>
      <c r="G318" s="372"/>
    </row>
    <row r="319" spans="3:7" x14ac:dyDescent="0.2">
      <c r="C319" s="393"/>
      <c r="F319" s="389"/>
      <c r="G319" s="372"/>
    </row>
    <row r="320" spans="3:7" x14ac:dyDescent="0.2">
      <c r="C320" s="393"/>
      <c r="F320" s="389"/>
      <c r="G320" s="372"/>
    </row>
    <row r="321" spans="3:7" x14ac:dyDescent="0.2">
      <c r="C321" s="393"/>
      <c r="F321" s="389"/>
      <c r="G321" s="372"/>
    </row>
    <row r="322" spans="3:7" x14ac:dyDescent="0.2">
      <c r="C322" s="393"/>
      <c r="F322" s="389"/>
      <c r="G322" s="372"/>
    </row>
    <row r="323" spans="3:7" x14ac:dyDescent="0.2">
      <c r="C323" s="393"/>
      <c r="F323" s="389"/>
      <c r="G323" s="372"/>
    </row>
    <row r="324" spans="3:7" x14ac:dyDescent="0.2">
      <c r="C324" s="393"/>
      <c r="F324" s="389"/>
      <c r="G324" s="372"/>
    </row>
    <row r="325" spans="3:7" x14ac:dyDescent="0.2">
      <c r="C325" s="393"/>
      <c r="F325" s="389"/>
      <c r="G325" s="372"/>
    </row>
    <row r="326" spans="3:7" x14ac:dyDescent="0.2">
      <c r="C326" s="393"/>
      <c r="F326" s="389"/>
      <c r="G326" s="372"/>
    </row>
    <row r="327" spans="3:7" x14ac:dyDescent="0.2">
      <c r="C327" s="393"/>
      <c r="F327" s="389"/>
      <c r="G327" s="372"/>
    </row>
    <row r="328" spans="3:7" x14ac:dyDescent="0.2">
      <c r="C328" s="393"/>
      <c r="F328" s="389"/>
      <c r="G328" s="372"/>
    </row>
    <row r="329" spans="3:7" x14ac:dyDescent="0.2">
      <c r="C329" s="393"/>
      <c r="F329" s="389"/>
      <c r="G329" s="372"/>
    </row>
    <row r="330" spans="3:7" x14ac:dyDescent="0.2">
      <c r="C330" s="393"/>
      <c r="F330" s="389"/>
      <c r="G330" s="372"/>
    </row>
    <row r="331" spans="3:7" x14ac:dyDescent="0.2">
      <c r="C331" s="393"/>
      <c r="F331" s="389"/>
      <c r="G331" s="372"/>
    </row>
    <row r="332" spans="3:7" x14ac:dyDescent="0.2">
      <c r="C332" s="393"/>
      <c r="F332" s="389"/>
      <c r="G332" s="372"/>
    </row>
    <row r="333" spans="3:7" x14ac:dyDescent="0.2">
      <c r="C333" s="393"/>
      <c r="F333" s="389"/>
      <c r="G333" s="372"/>
    </row>
    <row r="334" spans="3:7" x14ac:dyDescent="0.2">
      <c r="C334" s="393"/>
      <c r="F334" s="389"/>
      <c r="G334" s="372"/>
    </row>
    <row r="335" spans="3:7" x14ac:dyDescent="0.2">
      <c r="C335" s="393"/>
      <c r="F335" s="389"/>
      <c r="G335" s="372"/>
    </row>
    <row r="336" spans="3:7" x14ac:dyDescent="0.2">
      <c r="C336" s="393"/>
      <c r="F336" s="389"/>
      <c r="G336" s="372"/>
    </row>
    <row r="337" spans="3:7" x14ac:dyDescent="0.2">
      <c r="C337" s="393"/>
      <c r="F337" s="389"/>
      <c r="G337" s="372"/>
    </row>
    <row r="338" spans="3:7" x14ac:dyDescent="0.2">
      <c r="C338" s="393"/>
      <c r="F338" s="389"/>
      <c r="G338" s="372"/>
    </row>
    <row r="339" spans="3:7" x14ac:dyDescent="0.2">
      <c r="C339" s="393"/>
      <c r="F339" s="389"/>
      <c r="G339" s="372"/>
    </row>
    <row r="340" spans="3:7" x14ac:dyDescent="0.2">
      <c r="C340" s="393"/>
      <c r="F340" s="389"/>
      <c r="G340" s="372"/>
    </row>
    <row r="341" spans="3:7" x14ac:dyDescent="0.2">
      <c r="C341" s="393"/>
      <c r="F341" s="389"/>
      <c r="G341" s="372"/>
    </row>
    <row r="342" spans="3:7" x14ac:dyDescent="0.2">
      <c r="C342" s="393"/>
      <c r="F342" s="389"/>
      <c r="G342" s="372"/>
    </row>
    <row r="343" spans="3:7" x14ac:dyDescent="0.2">
      <c r="C343" s="393"/>
      <c r="F343" s="389"/>
      <c r="G343" s="372"/>
    </row>
    <row r="344" spans="3:7" x14ac:dyDescent="0.2">
      <c r="C344" s="393"/>
      <c r="F344" s="389"/>
      <c r="G344" s="372"/>
    </row>
    <row r="345" spans="3:7" x14ac:dyDescent="0.2">
      <c r="C345" s="393"/>
      <c r="F345" s="389"/>
      <c r="G345" s="372"/>
    </row>
    <row r="346" spans="3:7" x14ac:dyDescent="0.2">
      <c r="C346" s="393"/>
      <c r="F346" s="389"/>
      <c r="G346" s="372"/>
    </row>
    <row r="347" spans="3:7" x14ac:dyDescent="0.2">
      <c r="C347" s="393"/>
      <c r="F347" s="389"/>
      <c r="G347" s="372"/>
    </row>
    <row r="348" spans="3:7" x14ac:dyDescent="0.2">
      <c r="C348" s="393"/>
      <c r="F348" s="389"/>
      <c r="G348" s="372"/>
    </row>
    <row r="349" spans="3:7" x14ac:dyDescent="0.2">
      <c r="C349" s="393"/>
      <c r="F349" s="389"/>
      <c r="G349" s="372"/>
    </row>
    <row r="350" spans="3:7" x14ac:dyDescent="0.2">
      <c r="C350" s="393"/>
      <c r="F350" s="389"/>
      <c r="G350" s="372"/>
    </row>
    <row r="351" spans="3:7" x14ac:dyDescent="0.2">
      <c r="C351" s="393"/>
      <c r="F351" s="389"/>
      <c r="G351" s="372"/>
    </row>
    <row r="352" spans="3:7" x14ac:dyDescent="0.2">
      <c r="C352" s="393"/>
      <c r="F352" s="389"/>
      <c r="G352" s="372"/>
    </row>
    <row r="353" spans="3:7" x14ac:dyDescent="0.2">
      <c r="C353" s="393"/>
      <c r="F353" s="389"/>
      <c r="G353" s="372"/>
    </row>
    <row r="354" spans="3:7" x14ac:dyDescent="0.2">
      <c r="C354" s="393"/>
      <c r="F354" s="389"/>
      <c r="G354" s="372"/>
    </row>
    <row r="355" spans="3:7" x14ac:dyDescent="0.2">
      <c r="C355" s="393"/>
      <c r="F355" s="389"/>
      <c r="G355" s="372"/>
    </row>
    <row r="356" spans="3:7" x14ac:dyDescent="0.2">
      <c r="C356" s="393"/>
      <c r="F356" s="389"/>
      <c r="G356" s="372"/>
    </row>
    <row r="357" spans="3:7" x14ac:dyDescent="0.2">
      <c r="C357" s="393"/>
      <c r="F357" s="389"/>
      <c r="G357" s="372"/>
    </row>
    <row r="358" spans="3:7" x14ac:dyDescent="0.2">
      <c r="C358" s="393"/>
      <c r="F358" s="389"/>
      <c r="G358" s="372"/>
    </row>
    <row r="359" spans="3:7" x14ac:dyDescent="0.2">
      <c r="C359" s="393"/>
      <c r="F359" s="389"/>
      <c r="G359" s="372"/>
    </row>
    <row r="360" spans="3:7" x14ac:dyDescent="0.2">
      <c r="C360" s="393"/>
      <c r="F360" s="389"/>
      <c r="G360" s="372"/>
    </row>
    <row r="361" spans="3:7" x14ac:dyDescent="0.2">
      <c r="C361" s="393"/>
      <c r="F361" s="389"/>
      <c r="G361" s="372"/>
    </row>
    <row r="362" spans="3:7" x14ac:dyDescent="0.2">
      <c r="C362" s="393"/>
      <c r="F362" s="389"/>
      <c r="G362" s="372"/>
    </row>
    <row r="363" spans="3:7" x14ac:dyDescent="0.2">
      <c r="C363" s="393"/>
      <c r="F363" s="389"/>
      <c r="G363" s="372"/>
    </row>
    <row r="364" spans="3:7" x14ac:dyDescent="0.2">
      <c r="C364" s="393"/>
      <c r="F364" s="389"/>
      <c r="G364" s="372"/>
    </row>
    <row r="365" spans="3:7" x14ac:dyDescent="0.2">
      <c r="C365" s="393"/>
      <c r="F365" s="389"/>
      <c r="G365" s="372"/>
    </row>
    <row r="366" spans="3:7" x14ac:dyDescent="0.2">
      <c r="C366" s="393"/>
      <c r="F366" s="389"/>
      <c r="G366" s="372"/>
    </row>
    <row r="367" spans="3:7" x14ac:dyDescent="0.2">
      <c r="C367" s="393"/>
      <c r="F367" s="389"/>
      <c r="G367" s="372"/>
    </row>
    <row r="368" spans="3:7" x14ac:dyDescent="0.2">
      <c r="C368" s="393"/>
      <c r="F368" s="389"/>
      <c r="G368" s="372"/>
    </row>
    <row r="369" spans="3:7" x14ac:dyDescent="0.2">
      <c r="C369" s="393"/>
      <c r="F369" s="389"/>
      <c r="G369" s="372"/>
    </row>
    <row r="370" spans="3:7" x14ac:dyDescent="0.2">
      <c r="C370" s="393"/>
      <c r="F370" s="389"/>
      <c r="G370" s="372"/>
    </row>
    <row r="371" spans="3:7" x14ac:dyDescent="0.2">
      <c r="C371" s="393"/>
      <c r="F371" s="389"/>
      <c r="G371" s="372"/>
    </row>
    <row r="372" spans="3:7" x14ac:dyDescent="0.2">
      <c r="C372" s="393"/>
      <c r="F372" s="389"/>
      <c r="G372" s="372"/>
    </row>
    <row r="373" spans="3:7" x14ac:dyDescent="0.2">
      <c r="C373" s="393"/>
      <c r="F373" s="389"/>
      <c r="G373" s="372"/>
    </row>
    <row r="374" spans="3:7" x14ac:dyDescent="0.2">
      <c r="C374" s="393"/>
      <c r="F374" s="389"/>
      <c r="G374" s="372"/>
    </row>
    <row r="375" spans="3:7" x14ac:dyDescent="0.2">
      <c r="C375" s="393"/>
      <c r="F375" s="389"/>
      <c r="G375" s="372"/>
    </row>
    <row r="376" spans="3:7" x14ac:dyDescent="0.2">
      <c r="C376" s="393"/>
      <c r="F376" s="389"/>
      <c r="G376" s="372"/>
    </row>
    <row r="377" spans="3:7" x14ac:dyDescent="0.2">
      <c r="C377" s="393"/>
      <c r="F377" s="389"/>
      <c r="G377" s="372"/>
    </row>
    <row r="378" spans="3:7" x14ac:dyDescent="0.2">
      <c r="C378" s="393"/>
      <c r="F378" s="389"/>
      <c r="G378" s="372"/>
    </row>
    <row r="379" spans="3:7" x14ac:dyDescent="0.2">
      <c r="C379" s="393"/>
      <c r="F379" s="389"/>
      <c r="G379" s="372"/>
    </row>
    <row r="380" spans="3:7" x14ac:dyDescent="0.2">
      <c r="C380" s="393"/>
      <c r="F380" s="389"/>
      <c r="G380" s="372"/>
    </row>
    <row r="381" spans="3:7" x14ac:dyDescent="0.2">
      <c r="C381" s="393"/>
      <c r="F381" s="389"/>
      <c r="G381" s="372"/>
    </row>
    <row r="382" spans="3:7" x14ac:dyDescent="0.2">
      <c r="C382" s="393"/>
      <c r="F382" s="389"/>
      <c r="G382" s="372"/>
    </row>
    <row r="383" spans="3:7" x14ac:dyDescent="0.2">
      <c r="C383" s="393"/>
      <c r="F383" s="389"/>
      <c r="G383" s="372"/>
    </row>
    <row r="384" spans="3:7" x14ac:dyDescent="0.2">
      <c r="C384" s="393"/>
      <c r="F384" s="389"/>
      <c r="G384" s="372"/>
    </row>
    <row r="385" spans="3:7" x14ac:dyDescent="0.2">
      <c r="C385" s="393"/>
      <c r="F385" s="389"/>
      <c r="G385" s="372"/>
    </row>
    <row r="386" spans="3:7" x14ac:dyDescent="0.2">
      <c r="C386" s="393"/>
      <c r="F386" s="389"/>
      <c r="G386" s="372"/>
    </row>
    <row r="387" spans="3:7" x14ac:dyDescent="0.2">
      <c r="C387" s="393"/>
      <c r="F387" s="389"/>
      <c r="G387" s="372"/>
    </row>
    <row r="388" spans="3:7" x14ac:dyDescent="0.2">
      <c r="C388" s="393"/>
      <c r="F388" s="389"/>
      <c r="G388" s="372"/>
    </row>
    <row r="389" spans="3:7" x14ac:dyDescent="0.2">
      <c r="C389" s="393"/>
      <c r="F389" s="389"/>
      <c r="G389" s="372"/>
    </row>
    <row r="390" spans="3:7" x14ac:dyDescent="0.2">
      <c r="C390" s="393"/>
      <c r="F390" s="389"/>
      <c r="G390" s="372"/>
    </row>
    <row r="391" spans="3:7" x14ac:dyDescent="0.2">
      <c r="C391" s="393"/>
      <c r="F391" s="389"/>
      <c r="G391" s="372"/>
    </row>
    <row r="392" spans="3:7" x14ac:dyDescent="0.2">
      <c r="C392" s="393"/>
      <c r="F392" s="389"/>
      <c r="G392" s="372"/>
    </row>
    <row r="393" spans="3:7" x14ac:dyDescent="0.2">
      <c r="C393" s="393"/>
      <c r="F393" s="389"/>
      <c r="G393" s="372"/>
    </row>
    <row r="394" spans="3:7" x14ac:dyDescent="0.2">
      <c r="C394" s="393"/>
      <c r="F394" s="389"/>
      <c r="G394" s="372"/>
    </row>
    <row r="395" spans="3:7" x14ac:dyDescent="0.2">
      <c r="C395" s="393"/>
      <c r="F395" s="389"/>
      <c r="G395" s="372"/>
    </row>
    <row r="396" spans="3:7" x14ac:dyDescent="0.2">
      <c r="C396" s="393"/>
      <c r="F396" s="389"/>
      <c r="G396" s="372"/>
    </row>
    <row r="397" spans="3:7" x14ac:dyDescent="0.2">
      <c r="C397" s="393"/>
      <c r="F397" s="389"/>
      <c r="G397" s="372"/>
    </row>
    <row r="398" spans="3:7" x14ac:dyDescent="0.2">
      <c r="C398" s="393"/>
      <c r="F398" s="389"/>
      <c r="G398" s="372"/>
    </row>
    <row r="399" spans="3:7" x14ac:dyDescent="0.2">
      <c r="C399" s="393"/>
      <c r="F399" s="389"/>
      <c r="G399" s="372"/>
    </row>
    <row r="400" spans="3:7" x14ac:dyDescent="0.2">
      <c r="C400" s="393"/>
      <c r="F400" s="389"/>
      <c r="G400" s="372"/>
    </row>
    <row r="401" spans="3:7" x14ac:dyDescent="0.2">
      <c r="C401" s="393"/>
      <c r="F401" s="389"/>
      <c r="G401" s="372"/>
    </row>
    <row r="402" spans="3:7" x14ac:dyDescent="0.2">
      <c r="C402" s="393"/>
      <c r="F402" s="389"/>
      <c r="G402" s="372"/>
    </row>
    <row r="403" spans="3:7" x14ac:dyDescent="0.2">
      <c r="C403" s="393"/>
      <c r="F403" s="389"/>
      <c r="G403" s="372"/>
    </row>
    <row r="404" spans="3:7" x14ac:dyDescent="0.2">
      <c r="C404" s="393"/>
      <c r="F404" s="389"/>
      <c r="G404" s="372"/>
    </row>
    <row r="405" spans="3:7" x14ac:dyDescent="0.2">
      <c r="C405" s="393"/>
      <c r="F405" s="389"/>
      <c r="G405" s="372"/>
    </row>
    <row r="406" spans="3:7" x14ac:dyDescent="0.2">
      <c r="C406" s="393"/>
      <c r="F406" s="389"/>
      <c r="G406" s="372"/>
    </row>
    <row r="407" spans="3:7" x14ac:dyDescent="0.2">
      <c r="C407" s="393"/>
      <c r="F407" s="389"/>
      <c r="G407" s="372"/>
    </row>
    <row r="408" spans="3:7" x14ac:dyDescent="0.2">
      <c r="C408" s="393"/>
      <c r="F408" s="389"/>
      <c r="G408" s="372"/>
    </row>
    <row r="409" spans="3:7" x14ac:dyDescent="0.2">
      <c r="C409" s="393"/>
      <c r="F409" s="389"/>
      <c r="G409" s="372"/>
    </row>
    <row r="410" spans="3:7" x14ac:dyDescent="0.2">
      <c r="C410" s="393"/>
      <c r="F410" s="389"/>
      <c r="G410" s="372"/>
    </row>
    <row r="411" spans="3:7" x14ac:dyDescent="0.2">
      <c r="C411" s="393"/>
      <c r="F411" s="389"/>
      <c r="G411" s="372"/>
    </row>
    <row r="412" spans="3:7" x14ac:dyDescent="0.2">
      <c r="C412" s="393"/>
      <c r="F412" s="389"/>
      <c r="G412" s="372"/>
    </row>
    <row r="413" spans="3:7" x14ac:dyDescent="0.2">
      <c r="C413" s="393"/>
      <c r="F413" s="389"/>
      <c r="G413" s="372"/>
    </row>
    <row r="414" spans="3:7" x14ac:dyDescent="0.2">
      <c r="C414" s="393"/>
      <c r="F414" s="389"/>
      <c r="G414" s="372"/>
    </row>
    <row r="415" spans="3:7" x14ac:dyDescent="0.2">
      <c r="C415" s="393"/>
      <c r="F415" s="389"/>
      <c r="G415" s="372"/>
    </row>
    <row r="416" spans="3:7" x14ac:dyDescent="0.2">
      <c r="C416" s="393"/>
      <c r="F416" s="389"/>
      <c r="G416" s="372"/>
    </row>
    <row r="417" spans="3:7" x14ac:dyDescent="0.2">
      <c r="C417" s="393"/>
      <c r="F417" s="389"/>
      <c r="G417" s="372"/>
    </row>
    <row r="418" spans="3:7" x14ac:dyDescent="0.2">
      <c r="C418" s="393"/>
      <c r="F418" s="389"/>
      <c r="G418" s="372"/>
    </row>
    <row r="419" spans="3:7" x14ac:dyDescent="0.2">
      <c r="C419" s="393"/>
      <c r="F419" s="389"/>
      <c r="G419" s="372"/>
    </row>
    <row r="420" spans="3:7" x14ac:dyDescent="0.2">
      <c r="C420" s="393"/>
      <c r="F420" s="389"/>
      <c r="G420" s="372"/>
    </row>
    <row r="421" spans="3:7" x14ac:dyDescent="0.2">
      <c r="C421" s="393"/>
      <c r="F421" s="389"/>
      <c r="G421" s="372"/>
    </row>
    <row r="422" spans="3:7" x14ac:dyDescent="0.2">
      <c r="C422" s="393"/>
      <c r="F422" s="389"/>
      <c r="G422" s="372"/>
    </row>
    <row r="423" spans="3:7" x14ac:dyDescent="0.2">
      <c r="C423" s="393"/>
      <c r="F423" s="389"/>
      <c r="G423" s="372"/>
    </row>
    <row r="424" spans="3:7" x14ac:dyDescent="0.2">
      <c r="C424" s="393"/>
      <c r="F424" s="389"/>
      <c r="G424" s="372"/>
    </row>
    <row r="425" spans="3:7" x14ac:dyDescent="0.2">
      <c r="C425" s="393"/>
      <c r="F425" s="389"/>
      <c r="G425" s="372"/>
    </row>
    <row r="426" spans="3:7" x14ac:dyDescent="0.2">
      <c r="C426" s="393"/>
      <c r="F426" s="389"/>
      <c r="G426" s="372"/>
    </row>
    <row r="427" spans="3:7" x14ac:dyDescent="0.2">
      <c r="C427" s="393"/>
      <c r="F427" s="389"/>
      <c r="G427" s="372"/>
    </row>
    <row r="428" spans="3:7" x14ac:dyDescent="0.2">
      <c r="C428" s="393"/>
      <c r="F428" s="389"/>
      <c r="G428" s="372"/>
    </row>
    <row r="429" spans="3:7" x14ac:dyDescent="0.2">
      <c r="C429" s="393"/>
      <c r="F429" s="389"/>
      <c r="G429" s="372"/>
    </row>
    <row r="430" spans="3:7" x14ac:dyDescent="0.2">
      <c r="C430" s="393"/>
      <c r="F430" s="389"/>
      <c r="G430" s="372"/>
    </row>
    <row r="431" spans="3:7" x14ac:dyDescent="0.2">
      <c r="C431" s="393"/>
      <c r="F431" s="389"/>
      <c r="G431" s="372"/>
    </row>
    <row r="432" spans="3:7" x14ac:dyDescent="0.2">
      <c r="C432" s="393"/>
      <c r="F432" s="389"/>
      <c r="G432" s="372"/>
    </row>
    <row r="433" spans="3:7" x14ac:dyDescent="0.2">
      <c r="C433" s="393"/>
      <c r="F433" s="389"/>
      <c r="G433" s="372"/>
    </row>
    <row r="434" spans="3:7" x14ac:dyDescent="0.2">
      <c r="C434" s="393"/>
      <c r="F434" s="389"/>
      <c r="G434" s="372"/>
    </row>
    <row r="435" spans="3:7" x14ac:dyDescent="0.2">
      <c r="C435" s="393"/>
      <c r="F435" s="389"/>
      <c r="G435" s="372"/>
    </row>
    <row r="436" spans="3:7" x14ac:dyDescent="0.2">
      <c r="C436" s="393"/>
      <c r="F436" s="389"/>
      <c r="G436" s="372"/>
    </row>
    <row r="437" spans="3:7" x14ac:dyDescent="0.2">
      <c r="C437" s="393"/>
      <c r="F437" s="389"/>
      <c r="G437" s="372"/>
    </row>
    <row r="438" spans="3:7" x14ac:dyDescent="0.2">
      <c r="C438" s="393"/>
      <c r="F438" s="389"/>
      <c r="G438" s="372"/>
    </row>
    <row r="439" spans="3:7" x14ac:dyDescent="0.2">
      <c r="C439" s="393"/>
      <c r="F439" s="389"/>
      <c r="G439" s="372"/>
    </row>
    <row r="440" spans="3:7" x14ac:dyDescent="0.2">
      <c r="C440" s="393"/>
      <c r="F440" s="389"/>
      <c r="G440" s="372"/>
    </row>
    <row r="441" spans="3:7" x14ac:dyDescent="0.2">
      <c r="C441" s="393"/>
      <c r="F441" s="389"/>
      <c r="G441" s="372"/>
    </row>
    <row r="442" spans="3:7" x14ac:dyDescent="0.2">
      <c r="C442" s="393"/>
      <c r="F442" s="389"/>
      <c r="G442" s="372"/>
    </row>
    <row r="443" spans="3:7" x14ac:dyDescent="0.2">
      <c r="C443" s="393"/>
      <c r="F443" s="389"/>
      <c r="G443" s="372"/>
    </row>
    <row r="444" spans="3:7" x14ac:dyDescent="0.2">
      <c r="C444" s="393"/>
      <c r="F444" s="389"/>
      <c r="G444" s="372"/>
    </row>
    <row r="445" spans="3:7" x14ac:dyDescent="0.2">
      <c r="C445" s="393"/>
      <c r="F445" s="389"/>
      <c r="G445" s="372"/>
    </row>
    <row r="446" spans="3:7" x14ac:dyDescent="0.2">
      <c r="C446" s="393"/>
      <c r="F446" s="389"/>
      <c r="G446" s="372"/>
    </row>
    <row r="447" spans="3:7" x14ac:dyDescent="0.2">
      <c r="C447" s="393"/>
      <c r="F447" s="389"/>
      <c r="G447" s="372"/>
    </row>
    <row r="448" spans="3:7" x14ac:dyDescent="0.2">
      <c r="C448" s="393"/>
      <c r="F448" s="389"/>
      <c r="G448" s="372"/>
    </row>
    <row r="449" spans="3:7" x14ac:dyDescent="0.2">
      <c r="C449" s="393"/>
      <c r="F449" s="389"/>
      <c r="G449" s="372"/>
    </row>
    <row r="450" spans="3:7" x14ac:dyDescent="0.2">
      <c r="C450" s="393"/>
      <c r="F450" s="389"/>
      <c r="G450" s="372"/>
    </row>
    <row r="451" spans="3:7" x14ac:dyDescent="0.2">
      <c r="C451" s="393"/>
      <c r="F451" s="389"/>
      <c r="G451" s="372"/>
    </row>
    <row r="452" spans="3:7" x14ac:dyDescent="0.2">
      <c r="C452" s="393"/>
      <c r="F452" s="389"/>
      <c r="G452" s="372"/>
    </row>
    <row r="453" spans="3:7" x14ac:dyDescent="0.2">
      <c r="C453" s="393"/>
      <c r="F453" s="389"/>
      <c r="G453" s="372"/>
    </row>
    <row r="454" spans="3:7" x14ac:dyDescent="0.2">
      <c r="C454" s="393"/>
      <c r="F454" s="389"/>
      <c r="G454" s="372"/>
    </row>
    <row r="455" spans="3:7" x14ac:dyDescent="0.2">
      <c r="C455" s="393"/>
      <c r="F455" s="389"/>
      <c r="G455" s="372"/>
    </row>
    <row r="456" spans="3:7" x14ac:dyDescent="0.2">
      <c r="C456" s="393"/>
      <c r="F456" s="389"/>
      <c r="G456" s="372"/>
    </row>
    <row r="457" spans="3:7" x14ac:dyDescent="0.2">
      <c r="C457" s="393"/>
      <c r="F457" s="389"/>
      <c r="G457" s="372"/>
    </row>
    <row r="458" spans="3:7" x14ac:dyDescent="0.2">
      <c r="C458" s="393"/>
      <c r="F458" s="389"/>
      <c r="G458" s="372"/>
    </row>
    <row r="459" spans="3:7" x14ac:dyDescent="0.2">
      <c r="C459" s="393"/>
      <c r="F459" s="389"/>
      <c r="G459" s="372"/>
    </row>
    <row r="460" spans="3:7" x14ac:dyDescent="0.2">
      <c r="C460" s="393"/>
      <c r="F460" s="389"/>
      <c r="G460" s="372"/>
    </row>
    <row r="461" spans="3:7" x14ac:dyDescent="0.2">
      <c r="C461" s="393"/>
      <c r="F461" s="389"/>
      <c r="G461" s="372"/>
    </row>
    <row r="462" spans="3:7" x14ac:dyDescent="0.2">
      <c r="C462" s="393"/>
      <c r="F462" s="389"/>
      <c r="G462" s="372"/>
    </row>
    <row r="463" spans="3:7" x14ac:dyDescent="0.2">
      <c r="C463" s="393"/>
      <c r="F463" s="389"/>
      <c r="G463" s="372"/>
    </row>
    <row r="464" spans="3:7" x14ac:dyDescent="0.2">
      <c r="C464" s="393"/>
      <c r="F464" s="389"/>
      <c r="G464" s="372"/>
    </row>
    <row r="465" spans="3:7" x14ac:dyDescent="0.2">
      <c r="C465" s="393"/>
      <c r="F465" s="389"/>
      <c r="G465" s="372"/>
    </row>
    <row r="466" spans="3:7" x14ac:dyDescent="0.2">
      <c r="C466" s="393"/>
      <c r="F466" s="389"/>
      <c r="G466" s="372"/>
    </row>
    <row r="467" spans="3:7" x14ac:dyDescent="0.2">
      <c r="C467" s="393"/>
      <c r="F467" s="389"/>
      <c r="G467" s="372"/>
    </row>
    <row r="468" spans="3:7" x14ac:dyDescent="0.2">
      <c r="C468" s="393"/>
      <c r="F468" s="389"/>
      <c r="G468" s="372"/>
    </row>
    <row r="469" spans="3:7" x14ac:dyDescent="0.2">
      <c r="C469" s="393"/>
      <c r="F469" s="389"/>
      <c r="G469" s="372"/>
    </row>
    <row r="470" spans="3:7" x14ac:dyDescent="0.2">
      <c r="C470" s="393"/>
      <c r="F470" s="389"/>
      <c r="G470" s="372"/>
    </row>
    <row r="471" spans="3:7" x14ac:dyDescent="0.2">
      <c r="C471" s="393"/>
      <c r="F471" s="389"/>
      <c r="G471" s="372"/>
    </row>
    <row r="472" spans="3:7" x14ac:dyDescent="0.2">
      <c r="C472" s="393"/>
      <c r="F472" s="389"/>
      <c r="G472" s="372"/>
    </row>
    <row r="473" spans="3:7" x14ac:dyDescent="0.2">
      <c r="C473" s="393"/>
      <c r="F473" s="389"/>
      <c r="G473" s="372"/>
    </row>
  </sheetData>
  <mergeCells count="1">
    <mergeCell ref="H1:I1"/>
  </mergeCells>
  <hyperlinks>
    <hyperlink ref="H1:I1" location="Index!A1" display="Regresar al �ndice" xr:uid="{E49445A3-3B27-459F-ADCF-7355BD66BC1D}"/>
  </hyperlinks>
  <pageMargins left="0.7" right="0.7" top="0.75" bottom="0.75" header="0.3" footer="0.3"/>
  <pageSetup paperSize="9" orientation="portrait" horizontalDpi="300" verticalDpi="300"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7EABD-DB4E-4051-A62A-6E7EB1ED70E2}">
  <sheetPr codeName="Hoja18"/>
  <dimension ref="A1:I439"/>
  <sheetViews>
    <sheetView topLeftCell="B1" workbookViewId="0"/>
  </sheetViews>
  <sheetFormatPr baseColWidth="10" defaultColWidth="9.140625" defaultRowHeight="12.75" x14ac:dyDescent="0.2"/>
  <cols>
    <col min="1" max="1" width="60.7109375" style="372" customWidth="1" collapsed="1"/>
    <col min="2" max="2" width="14.42578125" style="391" bestFit="1" customWidth="1" collapsed="1"/>
    <col min="3" max="3" width="10.140625" style="374" bestFit="1" customWidth="1" collapsed="1"/>
    <col min="4" max="5" width="11.7109375" style="372" customWidth="1" collapsed="1"/>
    <col min="6" max="6" width="8" style="372" bestFit="1" customWidth="1" collapsed="1"/>
    <col min="7" max="8" width="3.7109375" style="372" customWidth="1" collapsed="1"/>
    <col min="9" max="16384" width="9.140625" style="372"/>
  </cols>
  <sheetData>
    <row r="1" spans="1:9" x14ac:dyDescent="0.2">
      <c r="A1" s="69" t="s">
        <v>2052</v>
      </c>
      <c r="B1" s="372" t="s">
        <v>1156</v>
      </c>
      <c r="C1" s="372" t="s">
        <v>53</v>
      </c>
      <c r="D1" s="372" t="s">
        <v>53</v>
      </c>
      <c r="E1" s="372" t="s">
        <v>53</v>
      </c>
      <c r="F1" s="372" t="s">
        <v>53</v>
      </c>
      <c r="G1" s="372" t="s">
        <v>53</v>
      </c>
      <c r="H1" s="346" t="s">
        <v>2143</v>
      </c>
      <c r="I1" s="346"/>
    </row>
    <row r="2" spans="1:9" x14ac:dyDescent="0.2">
      <c r="A2" s="372" t="s">
        <v>150</v>
      </c>
      <c r="B2" s="372" t="s">
        <v>150</v>
      </c>
      <c r="C2" s="372" t="s">
        <v>53</v>
      </c>
      <c r="D2" s="372" t="s">
        <v>53</v>
      </c>
      <c r="E2" s="372" t="s">
        <v>53</v>
      </c>
      <c r="F2" s="372" t="s">
        <v>53</v>
      </c>
      <c r="G2" s="372" t="s">
        <v>53</v>
      </c>
      <c r="H2" s="372" t="s">
        <v>53</v>
      </c>
    </row>
    <row r="3" spans="1:9" x14ac:dyDescent="0.2">
      <c r="B3" s="372"/>
      <c r="C3" s="372"/>
    </row>
    <row r="4" spans="1:9" x14ac:dyDescent="0.2">
      <c r="B4" s="372"/>
      <c r="C4" s="372"/>
    </row>
    <row r="5" spans="1:9" x14ac:dyDescent="0.2">
      <c r="B5" s="372"/>
      <c r="C5" s="372"/>
    </row>
    <row r="6" spans="1:9" x14ac:dyDescent="0.2">
      <c r="A6" s="372" t="s">
        <v>565</v>
      </c>
      <c r="B6" s="372" t="s">
        <v>401</v>
      </c>
      <c r="C6" s="372" t="s">
        <v>0</v>
      </c>
      <c r="D6" s="372" t="s">
        <v>566</v>
      </c>
      <c r="E6" s="372" t="s">
        <v>567</v>
      </c>
      <c r="F6" s="372" t="s">
        <v>568</v>
      </c>
    </row>
    <row r="7" spans="1:9" x14ac:dyDescent="0.2">
      <c r="A7" s="372">
        <v>2000</v>
      </c>
      <c r="B7" s="390" t="s">
        <v>1471</v>
      </c>
      <c r="C7" s="374">
        <v>999403</v>
      </c>
      <c r="D7" s="372">
        <v>-1.6642209478068271E-3</v>
      </c>
      <c r="F7" s="374">
        <v>-1666</v>
      </c>
      <c r="G7" s="372">
        <f>_xlfn.RANK.EQ(F7,$F$7:$F$29,1)</f>
        <v>6</v>
      </c>
    </row>
    <row r="8" spans="1:9" x14ac:dyDescent="0.2">
      <c r="A8" s="372">
        <v>2001</v>
      </c>
      <c r="B8" s="390" t="s">
        <v>1472</v>
      </c>
      <c r="C8" s="374">
        <v>1021573</v>
      </c>
      <c r="D8" s="372">
        <v>-4.5602789955303535E-3</v>
      </c>
      <c r="E8" s="372">
        <v>2.2183243396307617E-2</v>
      </c>
      <c r="F8" s="374">
        <v>-4680</v>
      </c>
      <c r="G8" s="372">
        <f t="shared" ref="G8:G29" si="0">_xlfn.RANK.EQ(F8,$F$7:$F$29,1)</f>
        <v>3</v>
      </c>
    </row>
    <row r="9" spans="1:9" x14ac:dyDescent="0.2">
      <c r="A9" s="372">
        <v>2002</v>
      </c>
      <c r="B9" s="390" t="s">
        <v>1473</v>
      </c>
      <c r="C9" s="374">
        <v>1025252</v>
      </c>
      <c r="D9" s="372">
        <v>7.2207344125465589E-3</v>
      </c>
      <c r="E9" s="372">
        <v>3.6013089617676908E-3</v>
      </c>
      <c r="F9" s="374">
        <v>7350</v>
      </c>
      <c r="G9" s="372">
        <f t="shared" si="0"/>
        <v>22</v>
      </c>
    </row>
    <row r="10" spans="1:9" x14ac:dyDescent="0.2">
      <c r="A10" s="372">
        <v>2003</v>
      </c>
      <c r="B10" s="390" t="s">
        <v>1474</v>
      </c>
      <c r="C10" s="374">
        <v>1034680</v>
      </c>
      <c r="D10" s="372">
        <v>4.3704096195429365E-4</v>
      </c>
      <c r="E10" s="372">
        <v>9.1957879623740801E-3</v>
      </c>
      <c r="F10" s="374">
        <v>452</v>
      </c>
      <c r="G10" s="372">
        <f t="shared" si="0"/>
        <v>9</v>
      </c>
    </row>
    <row r="11" spans="1:9" x14ac:dyDescent="0.2">
      <c r="A11" s="372">
        <v>2004</v>
      </c>
      <c r="B11" s="390" t="s">
        <v>1475</v>
      </c>
      <c r="C11" s="374">
        <v>1058029</v>
      </c>
      <c r="D11" s="372">
        <v>1.4823046334797585E-3</v>
      </c>
      <c r="E11" s="372">
        <v>2.2566397340240352E-2</v>
      </c>
      <c r="F11" s="374">
        <v>1566</v>
      </c>
      <c r="G11" s="372">
        <f t="shared" si="0"/>
        <v>11</v>
      </c>
    </row>
    <row r="12" spans="1:9" x14ac:dyDescent="0.2">
      <c r="A12" s="372">
        <v>2005</v>
      </c>
      <c r="B12" s="390" t="s">
        <v>1476</v>
      </c>
      <c r="C12" s="374">
        <v>1074608</v>
      </c>
      <c r="D12" s="372">
        <v>4.1800143181780491E-4</v>
      </c>
      <c r="E12" s="372">
        <v>1.5669702815329201E-2</v>
      </c>
      <c r="F12" s="374">
        <v>449</v>
      </c>
      <c r="G12" s="372">
        <f t="shared" si="0"/>
        <v>8</v>
      </c>
    </row>
    <row r="13" spans="1:9" x14ac:dyDescent="0.2">
      <c r="A13" s="372">
        <v>2006</v>
      </c>
      <c r="B13" s="390" t="s">
        <v>1477</v>
      </c>
      <c r="C13" s="374">
        <v>1116487</v>
      </c>
      <c r="D13" s="372">
        <v>-2.432074795681638E-3</v>
      </c>
      <c r="E13" s="372">
        <v>3.8971420276044944E-2</v>
      </c>
      <c r="F13" s="374">
        <v>-2722</v>
      </c>
      <c r="G13" s="372">
        <f t="shared" si="0"/>
        <v>4</v>
      </c>
    </row>
    <row r="14" spans="1:9" x14ac:dyDescent="0.2">
      <c r="A14" s="372">
        <v>2007</v>
      </c>
      <c r="B14" s="390" t="s">
        <v>1478</v>
      </c>
      <c r="C14" s="374">
        <v>1175642</v>
      </c>
      <c r="D14" s="372">
        <v>2.0404893083132425E-3</v>
      </c>
      <c r="E14" s="372">
        <v>5.2983151617528979E-2</v>
      </c>
      <c r="F14" s="374">
        <v>2394</v>
      </c>
      <c r="G14" s="372">
        <f t="shared" si="0"/>
        <v>14</v>
      </c>
    </row>
    <row r="15" spans="1:9" x14ac:dyDescent="0.2">
      <c r="A15" s="372">
        <v>2008</v>
      </c>
      <c r="B15" s="390" t="s">
        <v>1479</v>
      </c>
      <c r="C15" s="374">
        <v>1218746</v>
      </c>
      <c r="D15" s="372">
        <v>3.8969864458018311E-3</v>
      </c>
      <c r="E15" s="372">
        <v>3.6664222611985542E-2</v>
      </c>
      <c r="F15" s="374">
        <v>4731</v>
      </c>
      <c r="G15" s="372">
        <f t="shared" si="0"/>
        <v>17</v>
      </c>
    </row>
    <row r="16" spans="1:9" x14ac:dyDescent="0.2">
      <c r="A16" s="372">
        <v>2009</v>
      </c>
      <c r="B16" s="390" t="s">
        <v>1480</v>
      </c>
      <c r="C16" s="374">
        <v>1193947</v>
      </c>
      <c r="D16" s="372">
        <v>-4.0523688172805494E-3</v>
      </c>
      <c r="E16" s="372">
        <v>-2.0347964218959458E-2</v>
      </c>
      <c r="F16" s="374">
        <v>-4858</v>
      </c>
      <c r="G16" s="372">
        <f t="shared" si="0"/>
        <v>2</v>
      </c>
    </row>
    <row r="17" spans="1:7" x14ac:dyDescent="0.2">
      <c r="A17" s="372">
        <v>2010</v>
      </c>
      <c r="B17" s="390" t="s">
        <v>1481</v>
      </c>
      <c r="C17" s="374">
        <v>1232200</v>
      </c>
      <c r="D17" s="372">
        <v>4.9111956012912739E-3</v>
      </c>
      <c r="E17" s="372">
        <v>3.2039110613787614E-2</v>
      </c>
      <c r="F17" s="374">
        <v>6022</v>
      </c>
      <c r="G17" s="372">
        <f t="shared" si="0"/>
        <v>20</v>
      </c>
    </row>
    <row r="18" spans="1:7" x14ac:dyDescent="0.2">
      <c r="A18" s="372">
        <v>2011</v>
      </c>
      <c r="B18" s="390" t="s">
        <v>1482</v>
      </c>
      <c r="C18" s="374">
        <v>1284045</v>
      </c>
      <c r="D18" s="372">
        <v>1.3991020478829608E-3</v>
      </c>
      <c r="E18" s="372">
        <v>4.207515013796459E-2</v>
      </c>
      <c r="F18" s="374">
        <v>1794</v>
      </c>
      <c r="G18" s="372">
        <f t="shared" si="0"/>
        <v>12</v>
      </c>
    </row>
    <row r="19" spans="1:7" x14ac:dyDescent="0.2">
      <c r="A19" s="372">
        <v>2012</v>
      </c>
      <c r="B19" s="390" t="s">
        <v>1483</v>
      </c>
      <c r="C19" s="374">
        <v>1325979</v>
      </c>
      <c r="D19" s="372">
        <v>-9.6966244897400689E-4</v>
      </c>
      <c r="E19" s="372">
        <v>3.2657733957921931E-2</v>
      </c>
      <c r="F19" s="374">
        <v>-1287</v>
      </c>
      <c r="G19" s="372">
        <f t="shared" si="0"/>
        <v>7</v>
      </c>
    </row>
    <row r="20" spans="1:7" x14ac:dyDescent="0.2">
      <c r="A20" s="372">
        <v>2013</v>
      </c>
      <c r="B20" s="390" t="s">
        <v>1484</v>
      </c>
      <c r="C20" s="374">
        <v>1374487</v>
      </c>
      <c r="D20" s="372">
        <v>4.2875336379226692E-3</v>
      </c>
      <c r="E20" s="372">
        <v>3.6582781476931281E-2</v>
      </c>
      <c r="F20" s="374">
        <v>5868</v>
      </c>
      <c r="G20" s="372">
        <f t="shared" si="0"/>
        <v>19</v>
      </c>
    </row>
    <row r="21" spans="1:7" x14ac:dyDescent="0.2">
      <c r="A21" s="372">
        <v>2014</v>
      </c>
      <c r="B21" s="390" t="s">
        <v>1485</v>
      </c>
      <c r="C21" s="374">
        <v>1415615</v>
      </c>
      <c r="D21" s="372">
        <v>1.6075361748704164E-3</v>
      </c>
      <c r="E21" s="372">
        <v>2.9922436516314876E-2</v>
      </c>
      <c r="F21" s="374">
        <v>2272</v>
      </c>
      <c r="G21" s="372">
        <f t="shared" si="0"/>
        <v>13</v>
      </c>
    </row>
    <row r="22" spans="1:7" x14ac:dyDescent="0.2">
      <c r="A22" s="372">
        <v>2015</v>
      </c>
      <c r="B22" s="390" t="s">
        <v>1486</v>
      </c>
      <c r="C22" s="374">
        <v>1496860</v>
      </c>
      <c r="D22" s="372">
        <v>1.9914518185804031E-3</v>
      </c>
      <c r="E22" s="372">
        <v>5.7392016897249709E-2</v>
      </c>
      <c r="F22" s="374">
        <v>2975</v>
      </c>
      <c r="G22" s="372">
        <f t="shared" si="0"/>
        <v>16</v>
      </c>
    </row>
    <row r="23" spans="1:7" x14ac:dyDescent="0.2">
      <c r="A23" s="372">
        <v>2016</v>
      </c>
      <c r="B23" s="390" t="s">
        <v>1487</v>
      </c>
      <c r="C23" s="374">
        <v>1569657</v>
      </c>
      <c r="D23" s="372">
        <v>6.739573959897438E-3</v>
      </c>
      <c r="E23" s="372">
        <v>4.8633138703686463E-2</v>
      </c>
      <c r="F23" s="374">
        <v>10508</v>
      </c>
      <c r="G23" s="372">
        <f t="shared" si="0"/>
        <v>23</v>
      </c>
    </row>
    <row r="24" spans="1:7" x14ac:dyDescent="0.2">
      <c r="A24" s="372">
        <v>2017</v>
      </c>
      <c r="B24" s="390" t="s">
        <v>1488</v>
      </c>
      <c r="C24" s="374">
        <v>1662463</v>
      </c>
      <c r="D24" s="372">
        <v>4.977022645151763E-4</v>
      </c>
      <c r="E24" s="372">
        <v>5.9125019032820525E-2</v>
      </c>
      <c r="F24" s="374">
        <v>827</v>
      </c>
      <c r="G24" s="372">
        <f t="shared" si="0"/>
        <v>10</v>
      </c>
    </row>
    <row r="25" spans="1:7" x14ac:dyDescent="0.2">
      <c r="A25" s="372">
        <v>2018</v>
      </c>
      <c r="B25" s="390" t="s">
        <v>1489</v>
      </c>
      <c r="C25" s="374">
        <v>1749012</v>
      </c>
      <c r="D25" s="372">
        <v>2.9865741792081124E-3</v>
      </c>
      <c r="E25" s="372">
        <v>5.206070751649805E-2</v>
      </c>
      <c r="F25" s="374">
        <v>5208</v>
      </c>
      <c r="G25" s="372">
        <f t="shared" si="0"/>
        <v>18</v>
      </c>
    </row>
    <row r="26" spans="1:7" x14ac:dyDescent="0.2">
      <c r="A26" s="372">
        <v>2019</v>
      </c>
      <c r="B26" s="390" t="s">
        <v>1251</v>
      </c>
      <c r="C26" s="374">
        <v>1798713</v>
      </c>
      <c r="D26" s="372">
        <v>1.4302862131321259E-3</v>
      </c>
      <c r="E26" s="372">
        <v>2.8416614637292392E-2</v>
      </c>
      <c r="F26" s="374">
        <v>2569</v>
      </c>
      <c r="G26" s="372">
        <f t="shared" si="0"/>
        <v>15</v>
      </c>
    </row>
    <row r="27" spans="1:7" x14ac:dyDescent="0.2">
      <c r="A27" s="372">
        <v>2020</v>
      </c>
      <c r="B27" s="390" t="s">
        <v>1261</v>
      </c>
      <c r="C27" s="374">
        <v>1793795</v>
      </c>
      <c r="D27" s="372">
        <v>-2.0822188499623362E-2</v>
      </c>
      <c r="E27" s="372">
        <v>-2.7341771588907937E-3</v>
      </c>
      <c r="F27" s="374">
        <v>-38145</v>
      </c>
      <c r="G27" s="372">
        <f t="shared" si="0"/>
        <v>1</v>
      </c>
    </row>
    <row r="28" spans="1:7" x14ac:dyDescent="0.2">
      <c r="A28" s="372">
        <v>2021</v>
      </c>
      <c r="B28" s="390" t="s">
        <v>1271</v>
      </c>
      <c r="C28" s="374">
        <v>1810884</v>
      </c>
      <c r="D28" s="372">
        <v>4.0280125680645096E-3</v>
      </c>
      <c r="E28" s="372">
        <v>9.5267296430194826E-3</v>
      </c>
      <c r="F28" s="374">
        <v>7265</v>
      </c>
      <c r="G28" s="372">
        <f t="shared" si="0"/>
        <v>21</v>
      </c>
    </row>
    <row r="29" spans="1:7" x14ac:dyDescent="0.2">
      <c r="A29" s="372">
        <v>2022</v>
      </c>
      <c r="B29" s="390" t="s">
        <v>1279</v>
      </c>
      <c r="C29" s="374">
        <v>1884715</v>
      </c>
      <c r="D29" s="372">
        <f>C27/C26-1</f>
        <v>-2.7341771588907937E-3</v>
      </c>
      <c r="E29" s="372">
        <v>4.0770695417265745E-2</v>
      </c>
      <c r="F29" s="374">
        <v>-2061</v>
      </c>
      <c r="G29" s="372">
        <f t="shared" si="0"/>
        <v>5</v>
      </c>
    </row>
    <row r="30" spans="1:7" x14ac:dyDescent="0.2">
      <c r="A30" s="372">
        <v>2023</v>
      </c>
      <c r="B30" s="372" t="s">
        <v>1490</v>
      </c>
      <c r="C30" s="372">
        <v>1973202</v>
      </c>
      <c r="D30" s="372">
        <v>2.4686789526118247E-4</v>
      </c>
      <c r="E30" s="372">
        <v>4.6949804081784174E-2</v>
      </c>
      <c r="F30" s="374">
        <v>487</v>
      </c>
    </row>
    <row r="31" spans="1:7" x14ac:dyDescent="0.2">
      <c r="F31" s="374"/>
    </row>
    <row r="32" spans="1:7" x14ac:dyDescent="0.2">
      <c r="F32" s="374"/>
    </row>
    <row r="33" spans="6:6" x14ac:dyDescent="0.2">
      <c r="F33" s="374"/>
    </row>
    <row r="34" spans="6:6" x14ac:dyDescent="0.2">
      <c r="F34" s="374"/>
    </row>
    <row r="35" spans="6:6" x14ac:dyDescent="0.2">
      <c r="F35" s="374"/>
    </row>
    <row r="36" spans="6:6" x14ac:dyDescent="0.2">
      <c r="F36" s="374"/>
    </row>
    <row r="37" spans="6:6" x14ac:dyDescent="0.2">
      <c r="F37" s="374"/>
    </row>
    <row r="38" spans="6:6" x14ac:dyDescent="0.2">
      <c r="F38" s="374"/>
    </row>
    <row r="39" spans="6:6" x14ac:dyDescent="0.2">
      <c r="F39" s="374"/>
    </row>
    <row r="40" spans="6:6" x14ac:dyDescent="0.2">
      <c r="F40" s="374"/>
    </row>
    <row r="41" spans="6:6" x14ac:dyDescent="0.2">
      <c r="F41" s="374"/>
    </row>
    <row r="42" spans="6:6" x14ac:dyDescent="0.2">
      <c r="F42" s="374"/>
    </row>
    <row r="43" spans="6:6" x14ac:dyDescent="0.2">
      <c r="F43" s="374"/>
    </row>
    <row r="44" spans="6:6" x14ac:dyDescent="0.2">
      <c r="F44" s="374"/>
    </row>
    <row r="45" spans="6:6" x14ac:dyDescent="0.2">
      <c r="F45" s="374"/>
    </row>
    <row r="46" spans="6:6" x14ac:dyDescent="0.2">
      <c r="F46" s="374"/>
    </row>
    <row r="47" spans="6:6" x14ac:dyDescent="0.2">
      <c r="F47" s="374"/>
    </row>
    <row r="48" spans="6:6" x14ac:dyDescent="0.2">
      <c r="F48" s="374"/>
    </row>
    <row r="49" spans="6:6" x14ac:dyDescent="0.2">
      <c r="F49" s="374"/>
    </row>
    <row r="50" spans="6:6" x14ac:dyDescent="0.2">
      <c r="F50" s="374"/>
    </row>
    <row r="51" spans="6:6" x14ac:dyDescent="0.2">
      <c r="F51" s="374"/>
    </row>
    <row r="52" spans="6:6" x14ac:dyDescent="0.2">
      <c r="F52" s="374"/>
    </row>
    <row r="53" spans="6:6" x14ac:dyDescent="0.2">
      <c r="F53" s="374"/>
    </row>
    <row r="54" spans="6:6" x14ac:dyDescent="0.2">
      <c r="F54" s="374"/>
    </row>
    <row r="55" spans="6:6" x14ac:dyDescent="0.2">
      <c r="F55" s="374"/>
    </row>
    <row r="56" spans="6:6" x14ac:dyDescent="0.2">
      <c r="F56" s="374"/>
    </row>
    <row r="57" spans="6:6" x14ac:dyDescent="0.2">
      <c r="F57" s="374"/>
    </row>
    <row r="58" spans="6:6" x14ac:dyDescent="0.2">
      <c r="F58" s="374"/>
    </row>
    <row r="59" spans="6:6" x14ac:dyDescent="0.2">
      <c r="F59" s="374"/>
    </row>
    <row r="60" spans="6:6" x14ac:dyDescent="0.2">
      <c r="F60" s="374"/>
    </row>
    <row r="61" spans="6:6" x14ac:dyDescent="0.2">
      <c r="F61" s="374"/>
    </row>
    <row r="62" spans="6:6" x14ac:dyDescent="0.2">
      <c r="F62" s="374"/>
    </row>
    <row r="63" spans="6:6" x14ac:dyDescent="0.2">
      <c r="F63" s="374"/>
    </row>
    <row r="64" spans="6:6" x14ac:dyDescent="0.2">
      <c r="F64" s="374"/>
    </row>
    <row r="65" spans="6:6" x14ac:dyDescent="0.2">
      <c r="F65" s="374"/>
    </row>
    <row r="66" spans="6:6" x14ac:dyDescent="0.2">
      <c r="F66" s="374"/>
    </row>
    <row r="67" spans="6:6" x14ac:dyDescent="0.2">
      <c r="F67" s="374"/>
    </row>
    <row r="68" spans="6:6" x14ac:dyDescent="0.2">
      <c r="F68" s="374"/>
    </row>
    <row r="69" spans="6:6" x14ac:dyDescent="0.2">
      <c r="F69" s="374"/>
    </row>
    <row r="70" spans="6:6" x14ac:dyDescent="0.2">
      <c r="F70" s="374"/>
    </row>
    <row r="71" spans="6:6" x14ac:dyDescent="0.2">
      <c r="F71" s="374"/>
    </row>
    <row r="72" spans="6:6" x14ac:dyDescent="0.2">
      <c r="F72" s="374"/>
    </row>
    <row r="73" spans="6:6" x14ac:dyDescent="0.2">
      <c r="F73" s="374"/>
    </row>
    <row r="74" spans="6:6" x14ac:dyDescent="0.2">
      <c r="F74" s="374"/>
    </row>
    <row r="75" spans="6:6" x14ac:dyDescent="0.2">
      <c r="F75" s="374"/>
    </row>
    <row r="76" spans="6:6" x14ac:dyDescent="0.2">
      <c r="F76" s="374"/>
    </row>
    <row r="77" spans="6:6" x14ac:dyDescent="0.2">
      <c r="F77" s="374"/>
    </row>
    <row r="78" spans="6:6" x14ac:dyDescent="0.2">
      <c r="F78" s="374"/>
    </row>
    <row r="79" spans="6:6" x14ac:dyDescent="0.2">
      <c r="F79" s="374"/>
    </row>
    <row r="80" spans="6:6" x14ac:dyDescent="0.2">
      <c r="F80" s="374"/>
    </row>
    <row r="81" spans="6:6" x14ac:dyDescent="0.2">
      <c r="F81" s="374"/>
    </row>
    <row r="82" spans="6:6" x14ac:dyDescent="0.2">
      <c r="F82" s="374"/>
    </row>
    <row r="83" spans="6:6" x14ac:dyDescent="0.2">
      <c r="F83" s="374"/>
    </row>
    <row r="84" spans="6:6" x14ac:dyDescent="0.2">
      <c r="F84" s="374"/>
    </row>
    <row r="85" spans="6:6" x14ac:dyDescent="0.2">
      <c r="F85" s="374"/>
    </row>
    <row r="86" spans="6:6" x14ac:dyDescent="0.2">
      <c r="F86" s="374"/>
    </row>
    <row r="87" spans="6:6" x14ac:dyDescent="0.2">
      <c r="F87" s="374"/>
    </row>
    <row r="88" spans="6:6" x14ac:dyDescent="0.2">
      <c r="F88" s="374"/>
    </row>
    <row r="89" spans="6:6" x14ac:dyDescent="0.2">
      <c r="F89" s="374"/>
    </row>
    <row r="90" spans="6:6" x14ac:dyDescent="0.2">
      <c r="F90" s="374"/>
    </row>
    <row r="91" spans="6:6" x14ac:dyDescent="0.2">
      <c r="F91" s="374"/>
    </row>
    <row r="92" spans="6:6" x14ac:dyDescent="0.2">
      <c r="F92" s="374"/>
    </row>
    <row r="93" spans="6:6" x14ac:dyDescent="0.2">
      <c r="F93" s="374"/>
    </row>
    <row r="94" spans="6:6" x14ac:dyDescent="0.2">
      <c r="F94" s="374"/>
    </row>
    <row r="95" spans="6:6" x14ac:dyDescent="0.2">
      <c r="F95" s="374"/>
    </row>
    <row r="96" spans="6:6" x14ac:dyDescent="0.2">
      <c r="F96" s="374"/>
    </row>
    <row r="97" spans="6:6" x14ac:dyDescent="0.2">
      <c r="F97" s="374"/>
    </row>
    <row r="98" spans="6:6" x14ac:dyDescent="0.2">
      <c r="F98" s="374"/>
    </row>
    <row r="99" spans="6:6" x14ac:dyDescent="0.2">
      <c r="F99" s="374"/>
    </row>
    <row r="100" spans="6:6" x14ac:dyDescent="0.2">
      <c r="F100" s="374"/>
    </row>
    <row r="101" spans="6:6" x14ac:dyDescent="0.2">
      <c r="F101" s="374"/>
    </row>
    <row r="102" spans="6:6" x14ac:dyDescent="0.2">
      <c r="F102" s="374"/>
    </row>
    <row r="103" spans="6:6" x14ac:dyDescent="0.2">
      <c r="F103" s="374"/>
    </row>
    <row r="104" spans="6:6" x14ac:dyDescent="0.2">
      <c r="F104" s="374"/>
    </row>
    <row r="105" spans="6:6" x14ac:dyDescent="0.2">
      <c r="F105" s="374"/>
    </row>
    <row r="106" spans="6:6" x14ac:dyDescent="0.2">
      <c r="F106" s="374"/>
    </row>
    <row r="107" spans="6:6" x14ac:dyDescent="0.2">
      <c r="F107" s="374"/>
    </row>
    <row r="108" spans="6:6" x14ac:dyDescent="0.2">
      <c r="F108" s="374"/>
    </row>
    <row r="109" spans="6:6" x14ac:dyDescent="0.2">
      <c r="F109" s="374"/>
    </row>
    <row r="110" spans="6:6" x14ac:dyDescent="0.2">
      <c r="F110" s="374"/>
    </row>
    <row r="111" spans="6:6" x14ac:dyDescent="0.2">
      <c r="F111" s="374"/>
    </row>
    <row r="112" spans="6:6" x14ac:dyDescent="0.2">
      <c r="F112" s="374"/>
    </row>
    <row r="113" spans="6:6" x14ac:dyDescent="0.2">
      <c r="F113" s="374"/>
    </row>
    <row r="114" spans="6:6" x14ac:dyDescent="0.2">
      <c r="F114" s="374"/>
    </row>
    <row r="115" spans="6:6" x14ac:dyDescent="0.2">
      <c r="F115" s="374"/>
    </row>
    <row r="116" spans="6:6" x14ac:dyDescent="0.2">
      <c r="F116" s="374"/>
    </row>
    <row r="117" spans="6:6" x14ac:dyDescent="0.2">
      <c r="F117" s="374"/>
    </row>
    <row r="118" spans="6:6" x14ac:dyDescent="0.2">
      <c r="F118" s="374"/>
    </row>
    <row r="119" spans="6:6" x14ac:dyDescent="0.2">
      <c r="F119" s="374"/>
    </row>
    <row r="120" spans="6:6" x14ac:dyDescent="0.2">
      <c r="F120" s="374"/>
    </row>
    <row r="121" spans="6:6" x14ac:dyDescent="0.2">
      <c r="F121" s="374"/>
    </row>
    <row r="122" spans="6:6" x14ac:dyDescent="0.2">
      <c r="F122" s="374"/>
    </row>
    <row r="123" spans="6:6" x14ac:dyDescent="0.2">
      <c r="F123" s="374"/>
    </row>
    <row r="124" spans="6:6" x14ac:dyDescent="0.2">
      <c r="F124" s="374"/>
    </row>
    <row r="125" spans="6:6" x14ac:dyDescent="0.2">
      <c r="F125" s="374"/>
    </row>
    <row r="126" spans="6:6" x14ac:dyDescent="0.2">
      <c r="F126" s="374"/>
    </row>
    <row r="127" spans="6:6" x14ac:dyDescent="0.2">
      <c r="F127" s="374"/>
    </row>
    <row r="128" spans="6:6" x14ac:dyDescent="0.2">
      <c r="F128" s="374"/>
    </row>
    <row r="129" spans="6:6" x14ac:dyDescent="0.2">
      <c r="F129" s="374"/>
    </row>
    <row r="130" spans="6:6" x14ac:dyDescent="0.2">
      <c r="F130" s="374"/>
    </row>
    <row r="131" spans="6:6" x14ac:dyDescent="0.2">
      <c r="F131" s="374"/>
    </row>
    <row r="132" spans="6:6" x14ac:dyDescent="0.2">
      <c r="F132" s="374"/>
    </row>
    <row r="133" spans="6:6" x14ac:dyDescent="0.2">
      <c r="F133" s="374"/>
    </row>
    <row r="134" spans="6:6" x14ac:dyDescent="0.2">
      <c r="F134" s="374"/>
    </row>
    <row r="135" spans="6:6" x14ac:dyDescent="0.2">
      <c r="F135" s="374"/>
    </row>
    <row r="136" spans="6:6" x14ac:dyDescent="0.2">
      <c r="F136" s="374"/>
    </row>
    <row r="137" spans="6:6" x14ac:dyDescent="0.2">
      <c r="F137" s="374"/>
    </row>
    <row r="138" spans="6:6" x14ac:dyDescent="0.2">
      <c r="F138" s="374"/>
    </row>
    <row r="139" spans="6:6" x14ac:dyDescent="0.2">
      <c r="F139" s="374"/>
    </row>
    <row r="140" spans="6:6" x14ac:dyDescent="0.2">
      <c r="F140" s="374"/>
    </row>
    <row r="141" spans="6:6" x14ac:dyDescent="0.2">
      <c r="F141" s="374"/>
    </row>
    <row r="142" spans="6:6" x14ac:dyDescent="0.2">
      <c r="F142" s="374"/>
    </row>
    <row r="143" spans="6:6" x14ac:dyDescent="0.2">
      <c r="F143" s="374"/>
    </row>
    <row r="144" spans="6:6" x14ac:dyDescent="0.2">
      <c r="F144" s="374"/>
    </row>
    <row r="145" spans="6:6" x14ac:dyDescent="0.2">
      <c r="F145" s="374"/>
    </row>
    <row r="146" spans="6:6" x14ac:dyDescent="0.2">
      <c r="F146" s="374"/>
    </row>
    <row r="147" spans="6:6" x14ac:dyDescent="0.2">
      <c r="F147" s="374"/>
    </row>
    <row r="148" spans="6:6" x14ac:dyDescent="0.2">
      <c r="F148" s="374"/>
    </row>
    <row r="149" spans="6:6" x14ac:dyDescent="0.2">
      <c r="F149" s="374"/>
    </row>
    <row r="150" spans="6:6" x14ac:dyDescent="0.2">
      <c r="F150" s="374"/>
    </row>
    <row r="151" spans="6:6" x14ac:dyDescent="0.2">
      <c r="F151" s="374"/>
    </row>
    <row r="152" spans="6:6" x14ac:dyDescent="0.2">
      <c r="F152" s="374"/>
    </row>
    <row r="153" spans="6:6" x14ac:dyDescent="0.2">
      <c r="F153" s="374"/>
    </row>
    <row r="154" spans="6:6" x14ac:dyDescent="0.2">
      <c r="F154" s="374"/>
    </row>
    <row r="155" spans="6:6" x14ac:dyDescent="0.2">
      <c r="F155" s="374"/>
    </row>
    <row r="156" spans="6:6" x14ac:dyDescent="0.2">
      <c r="F156" s="374"/>
    </row>
    <row r="157" spans="6:6" x14ac:dyDescent="0.2">
      <c r="F157" s="374"/>
    </row>
    <row r="158" spans="6:6" x14ac:dyDescent="0.2">
      <c r="F158" s="374"/>
    </row>
    <row r="159" spans="6:6" x14ac:dyDescent="0.2">
      <c r="F159" s="374"/>
    </row>
    <row r="160" spans="6:6" x14ac:dyDescent="0.2">
      <c r="F160" s="374"/>
    </row>
    <row r="161" spans="6:6" x14ac:dyDescent="0.2">
      <c r="F161" s="374"/>
    </row>
    <row r="162" spans="6:6" x14ac:dyDescent="0.2">
      <c r="F162" s="374"/>
    </row>
    <row r="163" spans="6:6" x14ac:dyDescent="0.2">
      <c r="F163" s="374"/>
    </row>
    <row r="164" spans="6:6" x14ac:dyDescent="0.2">
      <c r="F164" s="374"/>
    </row>
    <row r="165" spans="6:6" x14ac:dyDescent="0.2">
      <c r="F165" s="374"/>
    </row>
    <row r="166" spans="6:6" x14ac:dyDescent="0.2">
      <c r="F166" s="374"/>
    </row>
    <row r="167" spans="6:6" x14ac:dyDescent="0.2">
      <c r="F167" s="374"/>
    </row>
    <row r="168" spans="6:6" x14ac:dyDescent="0.2">
      <c r="F168" s="374"/>
    </row>
    <row r="169" spans="6:6" x14ac:dyDescent="0.2">
      <c r="F169" s="374"/>
    </row>
    <row r="170" spans="6:6" x14ac:dyDescent="0.2">
      <c r="F170" s="374"/>
    </row>
    <row r="171" spans="6:6" x14ac:dyDescent="0.2">
      <c r="F171" s="374"/>
    </row>
    <row r="172" spans="6:6" x14ac:dyDescent="0.2">
      <c r="F172" s="374"/>
    </row>
    <row r="173" spans="6:6" x14ac:dyDescent="0.2">
      <c r="F173" s="374"/>
    </row>
    <row r="174" spans="6:6" x14ac:dyDescent="0.2">
      <c r="F174" s="374"/>
    </row>
    <row r="175" spans="6:6" x14ac:dyDescent="0.2">
      <c r="F175" s="374"/>
    </row>
    <row r="176" spans="6:6" x14ac:dyDescent="0.2">
      <c r="F176" s="374"/>
    </row>
    <row r="177" spans="6:6" x14ac:dyDescent="0.2">
      <c r="F177" s="374"/>
    </row>
    <row r="178" spans="6:6" x14ac:dyDescent="0.2">
      <c r="F178" s="374"/>
    </row>
    <row r="179" spans="6:6" x14ac:dyDescent="0.2">
      <c r="F179" s="374"/>
    </row>
    <row r="180" spans="6:6" x14ac:dyDescent="0.2">
      <c r="F180" s="374"/>
    </row>
    <row r="181" spans="6:6" x14ac:dyDescent="0.2">
      <c r="F181" s="374"/>
    </row>
    <row r="182" spans="6:6" x14ac:dyDescent="0.2">
      <c r="F182" s="374"/>
    </row>
    <row r="183" spans="6:6" x14ac:dyDescent="0.2">
      <c r="F183" s="374"/>
    </row>
    <row r="184" spans="6:6" x14ac:dyDescent="0.2">
      <c r="F184" s="374"/>
    </row>
    <row r="185" spans="6:6" x14ac:dyDescent="0.2">
      <c r="F185" s="374"/>
    </row>
    <row r="186" spans="6:6" x14ac:dyDescent="0.2">
      <c r="F186" s="374"/>
    </row>
    <row r="187" spans="6:6" x14ac:dyDescent="0.2">
      <c r="F187" s="374"/>
    </row>
    <row r="188" spans="6:6" x14ac:dyDescent="0.2">
      <c r="F188" s="374"/>
    </row>
    <row r="189" spans="6:6" x14ac:dyDescent="0.2">
      <c r="F189" s="374"/>
    </row>
    <row r="190" spans="6:6" x14ac:dyDescent="0.2">
      <c r="F190" s="374"/>
    </row>
    <row r="191" spans="6:6" x14ac:dyDescent="0.2">
      <c r="F191" s="374"/>
    </row>
    <row r="192" spans="6:6" x14ac:dyDescent="0.2">
      <c r="F192" s="374"/>
    </row>
    <row r="193" spans="6:6" x14ac:dyDescent="0.2">
      <c r="F193" s="374"/>
    </row>
    <row r="194" spans="6:6" x14ac:dyDescent="0.2">
      <c r="F194" s="374"/>
    </row>
    <row r="195" spans="6:6" x14ac:dyDescent="0.2">
      <c r="F195" s="374"/>
    </row>
    <row r="196" spans="6:6" x14ac:dyDescent="0.2">
      <c r="F196" s="374"/>
    </row>
    <row r="197" spans="6:6" x14ac:dyDescent="0.2">
      <c r="F197" s="374"/>
    </row>
    <row r="198" spans="6:6" x14ac:dyDescent="0.2">
      <c r="F198" s="374"/>
    </row>
    <row r="199" spans="6:6" x14ac:dyDescent="0.2">
      <c r="F199" s="374"/>
    </row>
    <row r="200" spans="6:6" x14ac:dyDescent="0.2">
      <c r="F200" s="374"/>
    </row>
    <row r="201" spans="6:6" x14ac:dyDescent="0.2">
      <c r="F201" s="374"/>
    </row>
    <row r="202" spans="6:6" x14ac:dyDescent="0.2">
      <c r="F202" s="374"/>
    </row>
    <row r="203" spans="6:6" x14ac:dyDescent="0.2">
      <c r="F203" s="374"/>
    </row>
    <row r="204" spans="6:6" x14ac:dyDescent="0.2">
      <c r="F204" s="374"/>
    </row>
    <row r="205" spans="6:6" x14ac:dyDescent="0.2">
      <c r="F205" s="374"/>
    </row>
    <row r="206" spans="6:6" x14ac:dyDescent="0.2">
      <c r="F206" s="374"/>
    </row>
    <row r="207" spans="6:6" x14ac:dyDescent="0.2">
      <c r="F207" s="374"/>
    </row>
    <row r="208" spans="6:6" x14ac:dyDescent="0.2">
      <c r="F208" s="374"/>
    </row>
    <row r="209" spans="6:6" x14ac:dyDescent="0.2">
      <c r="F209" s="374"/>
    </row>
    <row r="210" spans="6:6" x14ac:dyDescent="0.2">
      <c r="F210" s="374"/>
    </row>
    <row r="211" spans="6:6" x14ac:dyDescent="0.2">
      <c r="F211" s="374"/>
    </row>
    <row r="212" spans="6:6" x14ac:dyDescent="0.2">
      <c r="F212" s="374"/>
    </row>
    <row r="213" spans="6:6" x14ac:dyDescent="0.2">
      <c r="F213" s="374"/>
    </row>
    <row r="214" spans="6:6" x14ac:dyDescent="0.2">
      <c r="F214" s="374"/>
    </row>
    <row r="215" spans="6:6" x14ac:dyDescent="0.2">
      <c r="F215" s="374"/>
    </row>
    <row r="216" spans="6:6" x14ac:dyDescent="0.2">
      <c r="F216" s="374"/>
    </row>
    <row r="217" spans="6:6" x14ac:dyDescent="0.2">
      <c r="F217" s="374"/>
    </row>
    <row r="218" spans="6:6" x14ac:dyDescent="0.2">
      <c r="F218" s="374"/>
    </row>
    <row r="219" spans="6:6" x14ac:dyDescent="0.2">
      <c r="F219" s="374"/>
    </row>
    <row r="220" spans="6:6" x14ac:dyDescent="0.2">
      <c r="F220" s="374"/>
    </row>
    <row r="221" spans="6:6" x14ac:dyDescent="0.2">
      <c r="F221" s="374"/>
    </row>
    <row r="222" spans="6:6" x14ac:dyDescent="0.2">
      <c r="F222" s="374"/>
    </row>
    <row r="223" spans="6:6" x14ac:dyDescent="0.2">
      <c r="F223" s="374"/>
    </row>
    <row r="224" spans="6:6" x14ac:dyDescent="0.2">
      <c r="F224" s="374"/>
    </row>
    <row r="225" spans="6:6" x14ac:dyDescent="0.2">
      <c r="F225" s="374"/>
    </row>
    <row r="226" spans="6:6" x14ac:dyDescent="0.2">
      <c r="F226" s="374"/>
    </row>
    <row r="227" spans="6:6" x14ac:dyDescent="0.2">
      <c r="F227" s="374"/>
    </row>
    <row r="228" spans="6:6" x14ac:dyDescent="0.2">
      <c r="F228" s="374"/>
    </row>
    <row r="229" spans="6:6" x14ac:dyDescent="0.2">
      <c r="F229" s="374"/>
    </row>
    <row r="230" spans="6:6" x14ac:dyDescent="0.2">
      <c r="F230" s="374"/>
    </row>
    <row r="231" spans="6:6" x14ac:dyDescent="0.2">
      <c r="F231" s="374"/>
    </row>
    <row r="232" spans="6:6" x14ac:dyDescent="0.2">
      <c r="F232" s="374"/>
    </row>
    <row r="233" spans="6:6" x14ac:dyDescent="0.2">
      <c r="F233" s="374"/>
    </row>
    <row r="234" spans="6:6" x14ac:dyDescent="0.2">
      <c r="F234" s="374"/>
    </row>
    <row r="235" spans="6:6" x14ac:dyDescent="0.2">
      <c r="F235" s="374"/>
    </row>
    <row r="236" spans="6:6" x14ac:dyDescent="0.2">
      <c r="F236" s="374"/>
    </row>
    <row r="237" spans="6:6" x14ac:dyDescent="0.2">
      <c r="F237" s="374"/>
    </row>
    <row r="238" spans="6:6" x14ac:dyDescent="0.2">
      <c r="F238" s="374"/>
    </row>
    <row r="239" spans="6:6" x14ac:dyDescent="0.2">
      <c r="F239" s="374"/>
    </row>
    <row r="240" spans="6:6" x14ac:dyDescent="0.2">
      <c r="F240" s="374"/>
    </row>
    <row r="241" spans="6:6" x14ac:dyDescent="0.2">
      <c r="F241" s="374"/>
    </row>
    <row r="242" spans="6:6" x14ac:dyDescent="0.2">
      <c r="F242" s="374"/>
    </row>
    <row r="243" spans="6:6" x14ac:dyDescent="0.2">
      <c r="F243" s="374"/>
    </row>
    <row r="244" spans="6:6" x14ac:dyDescent="0.2">
      <c r="F244" s="374"/>
    </row>
    <row r="245" spans="6:6" x14ac:dyDescent="0.2">
      <c r="F245" s="374"/>
    </row>
    <row r="246" spans="6:6" x14ac:dyDescent="0.2">
      <c r="F246" s="374"/>
    </row>
    <row r="247" spans="6:6" x14ac:dyDescent="0.2">
      <c r="F247" s="374"/>
    </row>
    <row r="248" spans="6:6" x14ac:dyDescent="0.2">
      <c r="F248" s="374"/>
    </row>
    <row r="249" spans="6:6" x14ac:dyDescent="0.2">
      <c r="F249" s="374"/>
    </row>
    <row r="250" spans="6:6" x14ac:dyDescent="0.2">
      <c r="F250" s="374"/>
    </row>
    <row r="251" spans="6:6" x14ac:dyDescent="0.2">
      <c r="F251" s="374"/>
    </row>
    <row r="252" spans="6:6" x14ac:dyDescent="0.2">
      <c r="F252" s="374"/>
    </row>
    <row r="253" spans="6:6" x14ac:dyDescent="0.2">
      <c r="F253" s="374"/>
    </row>
    <row r="254" spans="6:6" x14ac:dyDescent="0.2">
      <c r="F254" s="374"/>
    </row>
    <row r="255" spans="6:6" x14ac:dyDescent="0.2">
      <c r="F255" s="374"/>
    </row>
    <row r="256" spans="6:6" x14ac:dyDescent="0.2">
      <c r="F256" s="374"/>
    </row>
    <row r="257" spans="6:6" x14ac:dyDescent="0.2">
      <c r="F257" s="374"/>
    </row>
    <row r="258" spans="6:6" x14ac:dyDescent="0.2">
      <c r="F258" s="374"/>
    </row>
    <row r="259" spans="6:6" x14ac:dyDescent="0.2">
      <c r="F259" s="374"/>
    </row>
    <row r="260" spans="6:6" x14ac:dyDescent="0.2">
      <c r="F260" s="374"/>
    </row>
    <row r="261" spans="6:6" x14ac:dyDescent="0.2">
      <c r="F261" s="374"/>
    </row>
    <row r="262" spans="6:6" x14ac:dyDescent="0.2">
      <c r="F262" s="374"/>
    </row>
    <row r="263" spans="6:6" x14ac:dyDescent="0.2">
      <c r="F263" s="374"/>
    </row>
    <row r="264" spans="6:6" x14ac:dyDescent="0.2">
      <c r="F264" s="374"/>
    </row>
    <row r="265" spans="6:6" x14ac:dyDescent="0.2">
      <c r="F265" s="374"/>
    </row>
    <row r="266" spans="6:6" x14ac:dyDescent="0.2">
      <c r="F266" s="374"/>
    </row>
    <row r="267" spans="6:6" x14ac:dyDescent="0.2">
      <c r="F267" s="374"/>
    </row>
    <row r="268" spans="6:6" x14ac:dyDescent="0.2">
      <c r="F268" s="374"/>
    </row>
    <row r="269" spans="6:6" x14ac:dyDescent="0.2">
      <c r="F269" s="374"/>
    </row>
    <row r="270" spans="6:6" x14ac:dyDescent="0.2">
      <c r="F270" s="374"/>
    </row>
    <row r="271" spans="6:6" x14ac:dyDescent="0.2">
      <c r="F271" s="374"/>
    </row>
    <row r="272" spans="6:6" x14ac:dyDescent="0.2">
      <c r="F272" s="374"/>
    </row>
    <row r="273" spans="6:6" x14ac:dyDescent="0.2">
      <c r="F273" s="374"/>
    </row>
    <row r="274" spans="6:6" x14ac:dyDescent="0.2">
      <c r="F274" s="374"/>
    </row>
    <row r="275" spans="6:6" x14ac:dyDescent="0.2">
      <c r="F275" s="374"/>
    </row>
    <row r="276" spans="6:6" x14ac:dyDescent="0.2">
      <c r="F276" s="374"/>
    </row>
    <row r="277" spans="6:6" x14ac:dyDescent="0.2">
      <c r="F277" s="374"/>
    </row>
    <row r="278" spans="6:6" x14ac:dyDescent="0.2">
      <c r="F278" s="374"/>
    </row>
    <row r="279" spans="6:6" x14ac:dyDescent="0.2">
      <c r="F279" s="374"/>
    </row>
    <row r="280" spans="6:6" x14ac:dyDescent="0.2">
      <c r="F280" s="374"/>
    </row>
    <row r="281" spans="6:6" x14ac:dyDescent="0.2">
      <c r="F281" s="374"/>
    </row>
    <row r="282" spans="6:6" x14ac:dyDescent="0.2">
      <c r="F282" s="374"/>
    </row>
    <row r="283" spans="6:6" x14ac:dyDescent="0.2">
      <c r="F283" s="374"/>
    </row>
    <row r="284" spans="6:6" x14ac:dyDescent="0.2">
      <c r="F284" s="374"/>
    </row>
    <row r="285" spans="6:6" x14ac:dyDescent="0.2">
      <c r="F285" s="374"/>
    </row>
    <row r="286" spans="6:6" x14ac:dyDescent="0.2">
      <c r="F286" s="374"/>
    </row>
    <row r="287" spans="6:6" x14ac:dyDescent="0.2">
      <c r="F287" s="374"/>
    </row>
    <row r="288" spans="6:6" x14ac:dyDescent="0.2">
      <c r="F288" s="374"/>
    </row>
    <row r="289" spans="6:6" x14ac:dyDescent="0.2">
      <c r="F289" s="374"/>
    </row>
    <row r="290" spans="6:6" x14ac:dyDescent="0.2">
      <c r="F290" s="374"/>
    </row>
    <row r="291" spans="6:6" x14ac:dyDescent="0.2">
      <c r="F291" s="374"/>
    </row>
    <row r="292" spans="6:6" x14ac:dyDescent="0.2">
      <c r="F292" s="374"/>
    </row>
    <row r="293" spans="6:6" x14ac:dyDescent="0.2">
      <c r="F293" s="374"/>
    </row>
    <row r="294" spans="6:6" x14ac:dyDescent="0.2">
      <c r="F294" s="374"/>
    </row>
    <row r="295" spans="6:6" x14ac:dyDescent="0.2">
      <c r="F295" s="374"/>
    </row>
    <row r="296" spans="6:6" x14ac:dyDescent="0.2">
      <c r="F296" s="374"/>
    </row>
    <row r="297" spans="6:6" x14ac:dyDescent="0.2">
      <c r="F297" s="374"/>
    </row>
    <row r="298" spans="6:6" x14ac:dyDescent="0.2">
      <c r="F298" s="374"/>
    </row>
    <row r="299" spans="6:6" x14ac:dyDescent="0.2">
      <c r="F299" s="374"/>
    </row>
    <row r="300" spans="6:6" x14ac:dyDescent="0.2">
      <c r="F300" s="374"/>
    </row>
    <row r="301" spans="6:6" x14ac:dyDescent="0.2">
      <c r="F301" s="374"/>
    </row>
    <row r="302" spans="6:6" x14ac:dyDescent="0.2">
      <c r="F302" s="374"/>
    </row>
    <row r="303" spans="6:6" x14ac:dyDescent="0.2">
      <c r="F303" s="374"/>
    </row>
    <row r="304" spans="6:6" x14ac:dyDescent="0.2">
      <c r="F304" s="374"/>
    </row>
    <row r="305" spans="6:6" x14ac:dyDescent="0.2">
      <c r="F305" s="374"/>
    </row>
    <row r="306" spans="6:6" x14ac:dyDescent="0.2">
      <c r="F306" s="374"/>
    </row>
    <row r="307" spans="6:6" x14ac:dyDescent="0.2">
      <c r="F307" s="374"/>
    </row>
    <row r="308" spans="6:6" x14ac:dyDescent="0.2">
      <c r="F308" s="374"/>
    </row>
    <row r="309" spans="6:6" x14ac:dyDescent="0.2">
      <c r="F309" s="374"/>
    </row>
    <row r="310" spans="6:6" x14ac:dyDescent="0.2">
      <c r="F310" s="374"/>
    </row>
    <row r="311" spans="6:6" x14ac:dyDescent="0.2">
      <c r="F311" s="374"/>
    </row>
    <row r="312" spans="6:6" x14ac:dyDescent="0.2">
      <c r="F312" s="374"/>
    </row>
    <row r="313" spans="6:6" x14ac:dyDescent="0.2">
      <c r="F313" s="374"/>
    </row>
    <row r="314" spans="6:6" x14ac:dyDescent="0.2">
      <c r="F314" s="374"/>
    </row>
    <row r="315" spans="6:6" x14ac:dyDescent="0.2">
      <c r="F315" s="374"/>
    </row>
    <row r="316" spans="6:6" x14ac:dyDescent="0.2">
      <c r="F316" s="374"/>
    </row>
    <row r="317" spans="6:6" x14ac:dyDescent="0.2">
      <c r="F317" s="374"/>
    </row>
    <row r="318" spans="6:6" x14ac:dyDescent="0.2">
      <c r="F318" s="374"/>
    </row>
    <row r="319" spans="6:6" x14ac:dyDescent="0.2">
      <c r="F319" s="374"/>
    </row>
    <row r="320" spans="6:6" x14ac:dyDescent="0.2">
      <c r="F320" s="374"/>
    </row>
    <row r="321" spans="6:6" x14ac:dyDescent="0.2">
      <c r="F321" s="374"/>
    </row>
    <row r="322" spans="6:6" x14ac:dyDescent="0.2">
      <c r="F322" s="374"/>
    </row>
    <row r="323" spans="6:6" x14ac:dyDescent="0.2">
      <c r="F323" s="374"/>
    </row>
    <row r="324" spans="6:6" x14ac:dyDescent="0.2">
      <c r="F324" s="374"/>
    </row>
    <row r="325" spans="6:6" x14ac:dyDescent="0.2">
      <c r="F325" s="374"/>
    </row>
    <row r="326" spans="6:6" x14ac:dyDescent="0.2">
      <c r="F326" s="374"/>
    </row>
    <row r="327" spans="6:6" x14ac:dyDescent="0.2">
      <c r="F327" s="374"/>
    </row>
    <row r="328" spans="6:6" x14ac:dyDescent="0.2">
      <c r="F328" s="374"/>
    </row>
    <row r="329" spans="6:6" x14ac:dyDescent="0.2">
      <c r="F329" s="374"/>
    </row>
    <row r="330" spans="6:6" x14ac:dyDescent="0.2">
      <c r="F330" s="374"/>
    </row>
    <row r="331" spans="6:6" x14ac:dyDescent="0.2">
      <c r="F331" s="374"/>
    </row>
    <row r="332" spans="6:6" x14ac:dyDescent="0.2">
      <c r="F332" s="374"/>
    </row>
    <row r="333" spans="6:6" x14ac:dyDescent="0.2">
      <c r="F333" s="374"/>
    </row>
    <row r="334" spans="6:6" x14ac:dyDescent="0.2">
      <c r="F334" s="374"/>
    </row>
    <row r="335" spans="6:6" x14ac:dyDescent="0.2">
      <c r="F335" s="374"/>
    </row>
    <row r="336" spans="6:6" x14ac:dyDescent="0.2">
      <c r="F336" s="374"/>
    </row>
    <row r="337" spans="6:6" x14ac:dyDescent="0.2">
      <c r="F337" s="374"/>
    </row>
    <row r="338" spans="6:6" x14ac:dyDescent="0.2">
      <c r="F338" s="374"/>
    </row>
    <row r="339" spans="6:6" x14ac:dyDescent="0.2">
      <c r="F339" s="374"/>
    </row>
    <row r="340" spans="6:6" x14ac:dyDescent="0.2">
      <c r="F340" s="374"/>
    </row>
    <row r="341" spans="6:6" x14ac:dyDescent="0.2">
      <c r="F341" s="374"/>
    </row>
    <row r="342" spans="6:6" x14ac:dyDescent="0.2">
      <c r="F342" s="374"/>
    </row>
    <row r="343" spans="6:6" x14ac:dyDescent="0.2">
      <c r="F343" s="374"/>
    </row>
    <row r="344" spans="6:6" x14ac:dyDescent="0.2">
      <c r="F344" s="374"/>
    </row>
    <row r="345" spans="6:6" x14ac:dyDescent="0.2">
      <c r="F345" s="374"/>
    </row>
    <row r="346" spans="6:6" x14ac:dyDescent="0.2">
      <c r="F346" s="374"/>
    </row>
    <row r="347" spans="6:6" x14ac:dyDescent="0.2">
      <c r="F347" s="374"/>
    </row>
    <row r="348" spans="6:6" x14ac:dyDescent="0.2">
      <c r="F348" s="374"/>
    </row>
    <row r="349" spans="6:6" x14ac:dyDescent="0.2">
      <c r="F349" s="374"/>
    </row>
    <row r="350" spans="6:6" x14ac:dyDescent="0.2">
      <c r="F350" s="374"/>
    </row>
    <row r="351" spans="6:6" x14ac:dyDescent="0.2">
      <c r="F351" s="374"/>
    </row>
    <row r="352" spans="6:6" x14ac:dyDescent="0.2">
      <c r="F352" s="374"/>
    </row>
    <row r="353" spans="6:6" x14ac:dyDescent="0.2">
      <c r="F353" s="374"/>
    </row>
    <row r="354" spans="6:6" x14ac:dyDescent="0.2">
      <c r="F354" s="374"/>
    </row>
    <row r="355" spans="6:6" x14ac:dyDescent="0.2">
      <c r="F355" s="374"/>
    </row>
    <row r="356" spans="6:6" x14ac:dyDescent="0.2">
      <c r="F356" s="374"/>
    </row>
    <row r="357" spans="6:6" x14ac:dyDescent="0.2">
      <c r="F357" s="374"/>
    </row>
    <row r="358" spans="6:6" x14ac:dyDescent="0.2">
      <c r="F358" s="374"/>
    </row>
    <row r="359" spans="6:6" x14ac:dyDescent="0.2">
      <c r="F359" s="374"/>
    </row>
    <row r="360" spans="6:6" x14ac:dyDescent="0.2">
      <c r="F360" s="374"/>
    </row>
    <row r="361" spans="6:6" x14ac:dyDescent="0.2">
      <c r="F361" s="374"/>
    </row>
    <row r="362" spans="6:6" x14ac:dyDescent="0.2">
      <c r="F362" s="374"/>
    </row>
    <row r="363" spans="6:6" x14ac:dyDescent="0.2">
      <c r="F363" s="374"/>
    </row>
    <row r="364" spans="6:6" x14ac:dyDescent="0.2">
      <c r="F364" s="374"/>
    </row>
    <row r="365" spans="6:6" x14ac:dyDescent="0.2">
      <c r="F365" s="374"/>
    </row>
    <row r="366" spans="6:6" x14ac:dyDescent="0.2">
      <c r="F366" s="374"/>
    </row>
    <row r="367" spans="6:6" x14ac:dyDescent="0.2">
      <c r="F367" s="374"/>
    </row>
    <row r="368" spans="6:6" x14ac:dyDescent="0.2">
      <c r="F368" s="374"/>
    </row>
    <row r="369" spans="6:6" x14ac:dyDescent="0.2">
      <c r="F369" s="374"/>
    </row>
    <row r="370" spans="6:6" x14ac:dyDescent="0.2">
      <c r="F370" s="374"/>
    </row>
    <row r="371" spans="6:6" x14ac:dyDescent="0.2">
      <c r="F371" s="374"/>
    </row>
    <row r="372" spans="6:6" x14ac:dyDescent="0.2">
      <c r="F372" s="374"/>
    </row>
    <row r="373" spans="6:6" x14ac:dyDescent="0.2">
      <c r="F373" s="374"/>
    </row>
    <row r="374" spans="6:6" x14ac:dyDescent="0.2">
      <c r="F374" s="374"/>
    </row>
    <row r="375" spans="6:6" x14ac:dyDescent="0.2">
      <c r="F375" s="374"/>
    </row>
    <row r="376" spans="6:6" x14ac:dyDescent="0.2">
      <c r="F376" s="374"/>
    </row>
    <row r="377" spans="6:6" x14ac:dyDescent="0.2">
      <c r="F377" s="374"/>
    </row>
    <row r="378" spans="6:6" x14ac:dyDescent="0.2">
      <c r="F378" s="374"/>
    </row>
    <row r="379" spans="6:6" x14ac:dyDescent="0.2">
      <c r="F379" s="374"/>
    </row>
    <row r="380" spans="6:6" x14ac:dyDescent="0.2">
      <c r="F380" s="374"/>
    </row>
    <row r="381" spans="6:6" x14ac:dyDescent="0.2">
      <c r="F381" s="374"/>
    </row>
    <row r="382" spans="6:6" x14ac:dyDescent="0.2">
      <c r="F382" s="374"/>
    </row>
    <row r="383" spans="6:6" x14ac:dyDescent="0.2">
      <c r="F383" s="374"/>
    </row>
    <row r="384" spans="6:6" x14ac:dyDescent="0.2">
      <c r="F384" s="374"/>
    </row>
    <row r="385" spans="6:6" x14ac:dyDescent="0.2">
      <c r="F385" s="374"/>
    </row>
    <row r="386" spans="6:6" x14ac:dyDescent="0.2">
      <c r="F386" s="374"/>
    </row>
    <row r="387" spans="6:6" x14ac:dyDescent="0.2">
      <c r="F387" s="374"/>
    </row>
    <row r="388" spans="6:6" x14ac:dyDescent="0.2">
      <c r="F388" s="374"/>
    </row>
    <row r="389" spans="6:6" x14ac:dyDescent="0.2">
      <c r="F389" s="374"/>
    </row>
    <row r="390" spans="6:6" x14ac:dyDescent="0.2">
      <c r="F390" s="374"/>
    </row>
    <row r="391" spans="6:6" x14ac:dyDescent="0.2">
      <c r="F391" s="374"/>
    </row>
    <row r="392" spans="6:6" x14ac:dyDescent="0.2">
      <c r="F392" s="374"/>
    </row>
    <row r="393" spans="6:6" x14ac:dyDescent="0.2">
      <c r="F393" s="374"/>
    </row>
    <row r="394" spans="6:6" x14ac:dyDescent="0.2">
      <c r="F394" s="374"/>
    </row>
    <row r="395" spans="6:6" x14ac:dyDescent="0.2">
      <c r="F395" s="374"/>
    </row>
    <row r="396" spans="6:6" x14ac:dyDescent="0.2">
      <c r="F396" s="374"/>
    </row>
    <row r="397" spans="6:6" x14ac:dyDescent="0.2">
      <c r="F397" s="374"/>
    </row>
    <row r="398" spans="6:6" x14ac:dyDescent="0.2">
      <c r="F398" s="374"/>
    </row>
    <row r="399" spans="6:6" x14ac:dyDescent="0.2">
      <c r="F399" s="374"/>
    </row>
    <row r="400" spans="6:6" x14ac:dyDescent="0.2">
      <c r="F400" s="374"/>
    </row>
    <row r="401" spans="6:6" x14ac:dyDescent="0.2">
      <c r="F401" s="374"/>
    </row>
    <row r="402" spans="6:6" x14ac:dyDescent="0.2">
      <c r="F402" s="374"/>
    </row>
    <row r="403" spans="6:6" x14ac:dyDescent="0.2">
      <c r="F403" s="374"/>
    </row>
    <row r="404" spans="6:6" x14ac:dyDescent="0.2">
      <c r="F404" s="374"/>
    </row>
    <row r="405" spans="6:6" x14ac:dyDescent="0.2">
      <c r="F405" s="374"/>
    </row>
    <row r="406" spans="6:6" x14ac:dyDescent="0.2">
      <c r="F406" s="374"/>
    </row>
    <row r="407" spans="6:6" x14ac:dyDescent="0.2">
      <c r="F407" s="374"/>
    </row>
    <row r="408" spans="6:6" x14ac:dyDescent="0.2">
      <c r="F408" s="374"/>
    </row>
    <row r="409" spans="6:6" x14ac:dyDescent="0.2">
      <c r="F409" s="374"/>
    </row>
    <row r="410" spans="6:6" x14ac:dyDescent="0.2">
      <c r="F410" s="374"/>
    </row>
    <row r="411" spans="6:6" x14ac:dyDescent="0.2">
      <c r="F411" s="374"/>
    </row>
    <row r="412" spans="6:6" x14ac:dyDescent="0.2">
      <c r="F412" s="374"/>
    </row>
    <row r="413" spans="6:6" x14ac:dyDescent="0.2">
      <c r="F413" s="374"/>
    </row>
    <row r="414" spans="6:6" x14ac:dyDescent="0.2">
      <c r="F414" s="374"/>
    </row>
    <row r="415" spans="6:6" x14ac:dyDescent="0.2">
      <c r="F415" s="374"/>
    </row>
    <row r="416" spans="6:6" x14ac:dyDescent="0.2">
      <c r="F416" s="374"/>
    </row>
    <row r="417" spans="6:6" x14ac:dyDescent="0.2">
      <c r="F417" s="374"/>
    </row>
    <row r="418" spans="6:6" x14ac:dyDescent="0.2">
      <c r="F418" s="374"/>
    </row>
    <row r="419" spans="6:6" x14ac:dyDescent="0.2">
      <c r="F419" s="374"/>
    </row>
    <row r="420" spans="6:6" x14ac:dyDescent="0.2">
      <c r="F420" s="374"/>
    </row>
    <row r="421" spans="6:6" x14ac:dyDescent="0.2">
      <c r="F421" s="374"/>
    </row>
    <row r="422" spans="6:6" x14ac:dyDescent="0.2">
      <c r="F422" s="374"/>
    </row>
    <row r="423" spans="6:6" x14ac:dyDescent="0.2">
      <c r="F423" s="374"/>
    </row>
    <row r="424" spans="6:6" x14ac:dyDescent="0.2">
      <c r="F424" s="374"/>
    </row>
    <row r="425" spans="6:6" x14ac:dyDescent="0.2">
      <c r="F425" s="374"/>
    </row>
    <row r="426" spans="6:6" x14ac:dyDescent="0.2">
      <c r="F426" s="374"/>
    </row>
    <row r="427" spans="6:6" x14ac:dyDescent="0.2">
      <c r="F427" s="374"/>
    </row>
    <row r="428" spans="6:6" x14ac:dyDescent="0.2">
      <c r="F428" s="374"/>
    </row>
    <row r="429" spans="6:6" x14ac:dyDescent="0.2">
      <c r="F429" s="374"/>
    </row>
    <row r="430" spans="6:6" x14ac:dyDescent="0.2">
      <c r="F430" s="374"/>
    </row>
    <row r="431" spans="6:6" x14ac:dyDescent="0.2">
      <c r="F431" s="374"/>
    </row>
    <row r="432" spans="6:6" x14ac:dyDescent="0.2">
      <c r="F432" s="374"/>
    </row>
    <row r="433" spans="6:6" x14ac:dyDescent="0.2">
      <c r="F433" s="374"/>
    </row>
    <row r="434" spans="6:6" x14ac:dyDescent="0.2">
      <c r="F434" s="374"/>
    </row>
    <row r="435" spans="6:6" x14ac:dyDescent="0.2">
      <c r="F435" s="374"/>
    </row>
    <row r="436" spans="6:6" x14ac:dyDescent="0.2">
      <c r="F436" s="374"/>
    </row>
    <row r="437" spans="6:6" x14ac:dyDescent="0.2">
      <c r="F437" s="374"/>
    </row>
    <row r="438" spans="6:6" x14ac:dyDescent="0.2">
      <c r="F438" s="374"/>
    </row>
    <row r="439" spans="6:6" x14ac:dyDescent="0.2">
      <c r="F439" s="374"/>
    </row>
  </sheetData>
  <mergeCells count="1">
    <mergeCell ref="H1:I1"/>
  </mergeCells>
  <hyperlinks>
    <hyperlink ref="H1:I1" location="Index!A1" display="Regresar al �ndice" xr:uid="{B98FAA2D-71D5-4C53-B6CD-D107F308C8F0}"/>
  </hyperlinks>
  <pageMargins left="0.7" right="0.7" top="0.75" bottom="0.75" header="0.3" footer="0.3"/>
  <pageSetup paperSize="9" orientation="portrait" horizontalDpi="300" verticalDpi="300"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B3561-6A13-4103-8CB1-C22A49587422}">
  <sheetPr codeName="Hoja19"/>
  <dimension ref="A1:J41"/>
  <sheetViews>
    <sheetView workbookViewId="0"/>
  </sheetViews>
  <sheetFormatPr baseColWidth="10" defaultColWidth="9.140625" defaultRowHeight="12.75" x14ac:dyDescent="0.2"/>
  <cols>
    <col min="1" max="1" width="60.7109375" style="372" customWidth="1" collapsed="1"/>
    <col min="2" max="2" width="23.7109375" style="372" customWidth="1" collapsed="1"/>
    <col min="3" max="3" width="20.7109375" style="372" customWidth="1" collapsed="1"/>
    <col min="4" max="4" width="7.5703125" style="372" bestFit="1" customWidth="1" collapsed="1"/>
    <col min="5" max="5" width="4.7109375" style="372" customWidth="1" collapsed="1"/>
    <col min="6" max="8" width="3.7109375" style="372" customWidth="1" collapsed="1"/>
    <col min="9" max="10" width="9.140625" style="372" customWidth="1" collapsed="1"/>
    <col min="11" max="16384" width="9.140625" style="372"/>
  </cols>
  <sheetData>
    <row r="1" spans="1:9" x14ac:dyDescent="0.2">
      <c r="A1" s="69" t="s">
        <v>2053</v>
      </c>
      <c r="B1" s="372" t="s">
        <v>53</v>
      </c>
      <c r="C1" s="372" t="s">
        <v>53</v>
      </c>
      <c r="D1" s="372" t="s">
        <v>53</v>
      </c>
      <c r="E1" s="372" t="s">
        <v>53</v>
      </c>
      <c r="F1" s="372" t="s">
        <v>53</v>
      </c>
      <c r="G1" s="372" t="s">
        <v>53</v>
      </c>
      <c r="H1" s="346" t="s">
        <v>2143</v>
      </c>
      <c r="I1" s="346"/>
    </row>
    <row r="2" spans="1:9" x14ac:dyDescent="0.2">
      <c r="A2" s="372" t="s">
        <v>150</v>
      </c>
      <c r="B2" s="372" t="s">
        <v>53</v>
      </c>
      <c r="C2" s="372" t="s">
        <v>53</v>
      </c>
      <c r="D2" s="372" t="s">
        <v>53</v>
      </c>
      <c r="E2" s="372" t="s">
        <v>53</v>
      </c>
      <c r="F2" s="372" t="s">
        <v>53</v>
      </c>
      <c r="G2" s="372" t="s">
        <v>53</v>
      </c>
      <c r="H2" s="372" t="s">
        <v>53</v>
      </c>
    </row>
    <row r="6" spans="1:9" x14ac:dyDescent="0.2">
      <c r="A6" s="372" t="s">
        <v>2</v>
      </c>
      <c r="B6" s="372" t="s">
        <v>1491</v>
      </c>
      <c r="C6" s="372" t="s">
        <v>1492</v>
      </c>
      <c r="D6" s="372" t="s">
        <v>571</v>
      </c>
    </row>
    <row r="7" spans="1:9" x14ac:dyDescent="0.2">
      <c r="A7" s="372" t="s">
        <v>31</v>
      </c>
      <c r="B7" s="374">
        <v>753205</v>
      </c>
      <c r="C7" s="374">
        <v>748704</v>
      </c>
      <c r="D7" s="374">
        <v>-4501</v>
      </c>
    </row>
    <row r="8" spans="1:9" x14ac:dyDescent="0.2">
      <c r="A8" s="372" t="s">
        <v>26</v>
      </c>
      <c r="B8" s="374">
        <v>619013</v>
      </c>
      <c r="C8" s="374">
        <v>615722</v>
      </c>
      <c r="D8" s="374">
        <v>-3291</v>
      </c>
      <c r="E8" s="372">
        <f>_xlfn.RANK.EQ(D8,$D$8:$D$39,0)</f>
        <v>32</v>
      </c>
    </row>
    <row r="9" spans="1:9" x14ac:dyDescent="0.2">
      <c r="A9" s="372" t="s">
        <v>29</v>
      </c>
      <c r="B9" s="374">
        <v>714071</v>
      </c>
      <c r="C9" s="374">
        <v>711835</v>
      </c>
      <c r="D9" s="374">
        <v>-2236</v>
      </c>
      <c r="E9" s="372">
        <f t="shared" ref="E9:E38" si="0">_xlfn.RANK.EQ(D9,$D$8:$D$39,0)</f>
        <v>31</v>
      </c>
    </row>
    <row r="10" spans="1:9" x14ac:dyDescent="0.2">
      <c r="A10" s="372" t="s">
        <v>3</v>
      </c>
      <c r="B10" s="374">
        <v>352010</v>
      </c>
      <c r="C10" s="374">
        <v>350248</v>
      </c>
      <c r="D10" s="374">
        <v>-1762</v>
      </c>
      <c r="E10" s="372">
        <f t="shared" si="0"/>
        <v>30</v>
      </c>
    </row>
    <row r="11" spans="1:9" x14ac:dyDescent="0.2">
      <c r="A11" s="372" t="s">
        <v>21</v>
      </c>
      <c r="B11" s="374">
        <v>222998</v>
      </c>
      <c r="C11" s="374">
        <v>221299</v>
      </c>
      <c r="D11" s="374">
        <v>-1699</v>
      </c>
      <c r="E11" s="372">
        <f t="shared" si="0"/>
        <v>29</v>
      </c>
    </row>
    <row r="12" spans="1:9" x14ac:dyDescent="0.2">
      <c r="A12" s="372" t="s">
        <v>17</v>
      </c>
      <c r="B12" s="374">
        <v>482835</v>
      </c>
      <c r="C12" s="374">
        <v>481144</v>
      </c>
      <c r="D12" s="374">
        <v>-1691</v>
      </c>
      <c r="E12" s="372">
        <f t="shared" si="0"/>
        <v>28</v>
      </c>
    </row>
    <row r="13" spans="1:9" x14ac:dyDescent="0.2">
      <c r="A13" s="372" t="s">
        <v>8</v>
      </c>
      <c r="B13" s="374">
        <v>987450</v>
      </c>
      <c r="C13" s="374">
        <v>986550</v>
      </c>
      <c r="D13" s="374">
        <v>-900</v>
      </c>
      <c r="E13" s="372">
        <f t="shared" si="0"/>
        <v>27</v>
      </c>
    </row>
    <row r="14" spans="1:9" x14ac:dyDescent="0.2">
      <c r="A14" s="372" t="s">
        <v>18</v>
      </c>
      <c r="B14" s="374">
        <v>217395</v>
      </c>
      <c r="C14" s="374">
        <v>216611</v>
      </c>
      <c r="D14" s="374">
        <v>-784</v>
      </c>
      <c r="E14" s="372">
        <f t="shared" si="0"/>
        <v>26</v>
      </c>
    </row>
    <row r="15" spans="1:9" x14ac:dyDescent="0.2">
      <c r="A15" s="372" t="s">
        <v>27</v>
      </c>
      <c r="B15" s="374">
        <v>634084</v>
      </c>
      <c r="C15" s="374">
        <v>633871</v>
      </c>
      <c r="D15" s="374">
        <v>-213</v>
      </c>
      <c r="E15" s="372">
        <f t="shared" si="0"/>
        <v>25</v>
      </c>
    </row>
    <row r="16" spans="1:9" x14ac:dyDescent="0.2">
      <c r="A16" s="372" t="s">
        <v>22</v>
      </c>
      <c r="B16" s="374">
        <v>637925</v>
      </c>
      <c r="C16" s="374">
        <v>637791</v>
      </c>
      <c r="D16" s="374">
        <v>-134</v>
      </c>
      <c r="E16" s="372">
        <f t="shared" si="0"/>
        <v>24</v>
      </c>
    </row>
    <row r="17" spans="1:5" x14ac:dyDescent="0.2">
      <c r="A17" s="372" t="s">
        <v>15</v>
      </c>
      <c r="B17" s="374">
        <v>158225</v>
      </c>
      <c r="C17" s="374">
        <v>158324</v>
      </c>
      <c r="D17" s="374">
        <v>99</v>
      </c>
      <c r="E17" s="372">
        <f t="shared" si="0"/>
        <v>23</v>
      </c>
    </row>
    <row r="18" spans="1:5" x14ac:dyDescent="0.2">
      <c r="A18" s="372" t="s">
        <v>32</v>
      </c>
      <c r="B18" s="374">
        <v>421696</v>
      </c>
      <c r="C18" s="374">
        <v>421816</v>
      </c>
      <c r="D18" s="374">
        <v>120</v>
      </c>
      <c r="E18" s="372">
        <f t="shared" si="0"/>
        <v>22</v>
      </c>
    </row>
    <row r="19" spans="1:5" x14ac:dyDescent="0.2">
      <c r="A19" s="372" t="s">
        <v>28</v>
      </c>
      <c r="B19" s="374">
        <v>243760</v>
      </c>
      <c r="C19" s="374">
        <v>244054</v>
      </c>
      <c r="D19" s="374">
        <v>294</v>
      </c>
      <c r="E19" s="372">
        <f t="shared" si="0"/>
        <v>21</v>
      </c>
    </row>
    <row r="20" spans="1:5" x14ac:dyDescent="0.2">
      <c r="A20" s="372" t="s">
        <v>6</v>
      </c>
      <c r="B20" s="374">
        <v>139841</v>
      </c>
      <c r="C20" s="374">
        <v>140182</v>
      </c>
      <c r="D20" s="374">
        <v>341</v>
      </c>
      <c r="E20" s="372">
        <f t="shared" si="0"/>
        <v>20</v>
      </c>
    </row>
    <row r="21" spans="1:5" x14ac:dyDescent="0.2">
      <c r="A21" s="372" t="s">
        <v>25</v>
      </c>
      <c r="B21" s="374">
        <v>471834</v>
      </c>
      <c r="C21" s="374">
        <v>472317</v>
      </c>
      <c r="D21" s="374">
        <v>483</v>
      </c>
      <c r="E21" s="372">
        <f t="shared" si="0"/>
        <v>19</v>
      </c>
    </row>
    <row r="22" spans="1:5" x14ac:dyDescent="0.2">
      <c r="A22" s="372" t="s">
        <v>0</v>
      </c>
      <c r="B22" s="374">
        <v>1972715</v>
      </c>
      <c r="C22" s="374">
        <v>1973202</v>
      </c>
      <c r="D22" s="374">
        <v>487</v>
      </c>
      <c r="E22" s="372">
        <f t="shared" si="0"/>
        <v>18</v>
      </c>
    </row>
    <row r="23" spans="1:5" x14ac:dyDescent="0.2">
      <c r="A23" s="372" t="s">
        <v>12</v>
      </c>
      <c r="B23" s="374">
        <v>260331</v>
      </c>
      <c r="C23" s="374">
        <v>260824</v>
      </c>
      <c r="D23" s="374">
        <v>493</v>
      </c>
      <c r="E23" s="372">
        <f t="shared" si="0"/>
        <v>17</v>
      </c>
    </row>
    <row r="24" spans="1:5" x14ac:dyDescent="0.2">
      <c r="A24" s="372" t="s">
        <v>11</v>
      </c>
      <c r="B24" s="374">
        <v>149432</v>
      </c>
      <c r="C24" s="374">
        <v>149935</v>
      </c>
      <c r="D24" s="374">
        <v>503</v>
      </c>
      <c r="E24" s="372">
        <f t="shared" si="0"/>
        <v>16</v>
      </c>
    </row>
    <row r="25" spans="1:5" x14ac:dyDescent="0.2">
      <c r="A25" s="372" t="s">
        <v>30</v>
      </c>
      <c r="B25" s="374">
        <v>113139</v>
      </c>
      <c r="C25" s="374">
        <v>113760</v>
      </c>
      <c r="D25" s="374">
        <v>621</v>
      </c>
      <c r="E25" s="372">
        <f t="shared" si="0"/>
        <v>15</v>
      </c>
    </row>
    <row r="26" spans="1:5" x14ac:dyDescent="0.2">
      <c r="A26" s="372" t="s">
        <v>5</v>
      </c>
      <c r="B26" s="374">
        <v>218251</v>
      </c>
      <c r="C26" s="374">
        <v>218895</v>
      </c>
      <c r="D26" s="374">
        <v>644</v>
      </c>
      <c r="E26" s="372">
        <f t="shared" si="0"/>
        <v>14</v>
      </c>
    </row>
    <row r="27" spans="1:5" x14ac:dyDescent="0.2">
      <c r="A27" s="372" t="s">
        <v>4</v>
      </c>
      <c r="B27" s="374">
        <v>1074408</v>
      </c>
      <c r="C27" s="374">
        <v>1075081</v>
      </c>
      <c r="D27" s="374">
        <v>673</v>
      </c>
      <c r="E27" s="372">
        <f t="shared" si="0"/>
        <v>13</v>
      </c>
    </row>
    <row r="28" spans="1:5" x14ac:dyDescent="0.2">
      <c r="A28" s="372" t="s">
        <v>33</v>
      </c>
      <c r="B28" s="374">
        <v>197131</v>
      </c>
      <c r="C28" s="374">
        <v>197853</v>
      </c>
      <c r="D28" s="374">
        <v>722</v>
      </c>
      <c r="E28" s="372">
        <f t="shared" si="0"/>
        <v>12</v>
      </c>
    </row>
    <row r="29" spans="1:5" x14ac:dyDescent="0.2">
      <c r="A29" s="372" t="s">
        <v>19</v>
      </c>
      <c r="B29" s="374">
        <v>178378</v>
      </c>
      <c r="C29" s="374">
        <v>179172</v>
      </c>
      <c r="D29" s="374">
        <v>794</v>
      </c>
      <c r="E29" s="372">
        <f t="shared" si="0"/>
        <v>11</v>
      </c>
    </row>
    <row r="30" spans="1:5" x14ac:dyDescent="0.2">
      <c r="A30" s="372" t="s">
        <v>23</v>
      </c>
      <c r="B30" s="374">
        <v>681441</v>
      </c>
      <c r="C30" s="374">
        <v>682969</v>
      </c>
      <c r="D30" s="374">
        <v>1528</v>
      </c>
      <c r="E30" s="372">
        <f t="shared" si="0"/>
        <v>10</v>
      </c>
    </row>
    <row r="31" spans="1:5" x14ac:dyDescent="0.2">
      <c r="A31" s="372" t="s">
        <v>16</v>
      </c>
      <c r="B31" s="374">
        <v>261584</v>
      </c>
      <c r="C31" s="374">
        <v>263144</v>
      </c>
      <c r="D31" s="374">
        <v>1560</v>
      </c>
      <c r="E31" s="372">
        <f t="shared" si="0"/>
        <v>9</v>
      </c>
    </row>
    <row r="32" spans="1:5" x14ac:dyDescent="0.2">
      <c r="A32" s="372" t="s">
        <v>24</v>
      </c>
      <c r="B32" s="374">
        <v>490183</v>
      </c>
      <c r="C32" s="374">
        <v>491986</v>
      </c>
      <c r="D32" s="374">
        <v>1803</v>
      </c>
      <c r="E32" s="372">
        <f t="shared" si="0"/>
        <v>8</v>
      </c>
    </row>
    <row r="33" spans="1:5" x14ac:dyDescent="0.2">
      <c r="A33" s="372" t="s">
        <v>7</v>
      </c>
      <c r="B33" s="374">
        <v>243734</v>
      </c>
      <c r="C33" s="374">
        <v>245920</v>
      </c>
      <c r="D33" s="374">
        <v>2186</v>
      </c>
      <c r="E33" s="372">
        <f t="shared" si="0"/>
        <v>7</v>
      </c>
    </row>
    <row r="34" spans="1:5" x14ac:dyDescent="0.2">
      <c r="A34" s="372" t="s">
        <v>14</v>
      </c>
      <c r="B34" s="374">
        <v>1069292</v>
      </c>
      <c r="C34" s="374">
        <v>1072930</v>
      </c>
      <c r="D34" s="374">
        <v>3638</v>
      </c>
      <c r="E34" s="372">
        <f t="shared" si="0"/>
        <v>6</v>
      </c>
    </row>
    <row r="35" spans="1:5" x14ac:dyDescent="0.2">
      <c r="A35" s="372" t="s">
        <v>10</v>
      </c>
      <c r="B35" s="374">
        <v>846629</v>
      </c>
      <c r="C35" s="374">
        <v>850911</v>
      </c>
      <c r="D35" s="374">
        <v>4282</v>
      </c>
      <c r="E35" s="372">
        <f t="shared" si="0"/>
        <v>5</v>
      </c>
    </row>
    <row r="36" spans="1:5" x14ac:dyDescent="0.2">
      <c r="A36" s="372" t="s">
        <v>13</v>
      </c>
      <c r="B36" s="374">
        <v>1751101</v>
      </c>
      <c r="C36" s="374">
        <v>1755514</v>
      </c>
      <c r="D36" s="374">
        <v>4413</v>
      </c>
      <c r="E36" s="372">
        <f t="shared" si="0"/>
        <v>4</v>
      </c>
    </row>
    <row r="37" spans="1:5" x14ac:dyDescent="0.2">
      <c r="A37" s="372" t="s">
        <v>20</v>
      </c>
      <c r="B37" s="374">
        <v>1820676</v>
      </c>
      <c r="C37" s="374">
        <v>1826292</v>
      </c>
      <c r="D37" s="374">
        <v>5616</v>
      </c>
      <c r="E37" s="372">
        <f t="shared" si="0"/>
        <v>3</v>
      </c>
    </row>
    <row r="38" spans="1:5" x14ac:dyDescent="0.2">
      <c r="A38" s="372" t="s">
        <v>9</v>
      </c>
      <c r="B38" s="374">
        <v>3411513</v>
      </c>
      <c r="C38" s="374">
        <v>3421435</v>
      </c>
      <c r="D38" s="374">
        <v>9922</v>
      </c>
      <c r="E38" s="372">
        <f t="shared" si="0"/>
        <v>2</v>
      </c>
    </row>
    <row r="39" spans="1:5" x14ac:dyDescent="0.2">
      <c r="A39" s="372" t="s">
        <v>1</v>
      </c>
      <c r="B39" s="374">
        <v>21796280</v>
      </c>
      <c r="C39" s="374">
        <v>21820291</v>
      </c>
      <c r="D39" s="374">
        <v>24011</v>
      </c>
    </row>
    <row r="40" spans="1:5" x14ac:dyDescent="0.2">
      <c r="B40" s="374"/>
      <c r="C40" s="374"/>
      <c r="D40" s="374"/>
    </row>
    <row r="41" spans="1:5" x14ac:dyDescent="0.2">
      <c r="B41" s="374"/>
      <c r="C41" s="374"/>
      <c r="D41" s="374"/>
    </row>
  </sheetData>
  <autoFilter ref="A6:D6" xr:uid="{62255CF9-9E39-48F6-A65C-13514649C3AC}">
    <sortState ref="A7:D39">
      <sortCondition ref="D6"/>
    </sortState>
  </autoFilter>
  <mergeCells count="1">
    <mergeCell ref="H1:I1"/>
  </mergeCells>
  <hyperlinks>
    <hyperlink ref="H1:I1" location="Index!A1" display="Regresar al �ndice" xr:uid="{08A77C62-32DA-462A-A02B-FF37C26AB0DA}"/>
  </hyperlinks>
  <pageMargins left="0.7" right="0.7" top="0.75" bottom="0.75" header="0.3" footer="0.3"/>
  <pageSetup paperSize="9"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7C10D-A924-4FFC-B392-3EA71884377E}">
  <sheetPr codeName="Hoja100"/>
  <dimension ref="A1:J26"/>
  <sheetViews>
    <sheetView workbookViewId="0"/>
  </sheetViews>
  <sheetFormatPr baseColWidth="10" defaultRowHeight="12.75" x14ac:dyDescent="0.2"/>
  <cols>
    <col min="1" max="1" width="36.140625" style="266" customWidth="1"/>
    <col min="2" max="2" width="11.42578125" style="266"/>
    <col min="3" max="3" width="14.28515625" style="266" customWidth="1"/>
    <col min="4" max="16384" width="11.42578125" style="266"/>
  </cols>
  <sheetData>
    <row r="1" spans="1:10" x14ac:dyDescent="0.2">
      <c r="A1" s="69" t="s">
        <v>1964</v>
      </c>
      <c r="H1" s="346" t="s">
        <v>2143</v>
      </c>
      <c r="I1" s="346"/>
    </row>
    <row r="6" spans="1:10" ht="25.5" x14ac:dyDescent="0.2">
      <c r="A6" s="506" t="s">
        <v>1849</v>
      </c>
      <c r="B6" s="507" t="s">
        <v>577</v>
      </c>
      <c r="C6" s="507" t="s">
        <v>1836</v>
      </c>
      <c r="D6" s="507" t="s">
        <v>1850</v>
      </c>
    </row>
    <row r="7" spans="1:10" x14ac:dyDescent="0.2">
      <c r="A7" s="508" t="s">
        <v>1851</v>
      </c>
      <c r="B7" s="509" t="s">
        <v>151</v>
      </c>
      <c r="C7" s="510">
        <v>42942325.057142898</v>
      </c>
      <c r="D7" s="509">
        <v>35</v>
      </c>
      <c r="J7" s="356"/>
    </row>
    <row r="8" spans="1:10" x14ac:dyDescent="0.2">
      <c r="A8" s="508" t="s">
        <v>1852</v>
      </c>
      <c r="B8" s="266" t="s">
        <v>151</v>
      </c>
      <c r="C8" s="356">
        <v>40027876.159420297</v>
      </c>
      <c r="D8" s="266">
        <v>138</v>
      </c>
      <c r="J8" s="356"/>
    </row>
    <row r="9" spans="1:10" x14ac:dyDescent="0.2">
      <c r="A9" s="508" t="s">
        <v>1853</v>
      </c>
      <c r="B9" s="509" t="s">
        <v>151</v>
      </c>
      <c r="C9" s="510">
        <v>38481818.181818202</v>
      </c>
      <c r="D9" s="509">
        <v>11</v>
      </c>
      <c r="J9" s="356"/>
    </row>
    <row r="10" spans="1:10" x14ac:dyDescent="0.2">
      <c r="A10" s="508" t="s">
        <v>1854</v>
      </c>
      <c r="B10" s="266" t="s">
        <v>151</v>
      </c>
      <c r="C10" s="356">
        <v>35681689.277777798</v>
      </c>
      <c r="D10" s="266">
        <v>36</v>
      </c>
      <c r="J10" s="356"/>
    </row>
    <row r="11" spans="1:10" x14ac:dyDescent="0.2">
      <c r="A11" s="508" t="s">
        <v>1855</v>
      </c>
      <c r="B11" s="509" t="s">
        <v>151</v>
      </c>
      <c r="C11" s="510">
        <v>33907465.151515096</v>
      </c>
      <c r="D11" s="509">
        <v>66</v>
      </c>
      <c r="J11" s="356"/>
    </row>
    <row r="12" spans="1:10" x14ac:dyDescent="0.2">
      <c r="A12" s="508" t="s">
        <v>1856</v>
      </c>
      <c r="B12" s="266" t="s">
        <v>151</v>
      </c>
      <c r="C12" s="356">
        <v>29716500</v>
      </c>
      <c r="D12" s="266">
        <v>4</v>
      </c>
      <c r="J12" s="356"/>
    </row>
    <row r="13" spans="1:10" x14ac:dyDescent="0.2">
      <c r="A13" s="508" t="s">
        <v>1857</v>
      </c>
      <c r="B13" s="509" t="s">
        <v>151</v>
      </c>
      <c r="C13" s="510">
        <v>29715181.636363599</v>
      </c>
      <c r="D13" s="509">
        <v>11</v>
      </c>
      <c r="J13" s="356"/>
    </row>
    <row r="14" spans="1:10" x14ac:dyDescent="0.2">
      <c r="A14" s="508" t="s">
        <v>1858</v>
      </c>
      <c r="B14" s="266" t="s">
        <v>151</v>
      </c>
      <c r="C14" s="356">
        <v>29133636.363636401</v>
      </c>
      <c r="D14" s="266">
        <v>11</v>
      </c>
      <c r="J14" s="356"/>
    </row>
    <row r="15" spans="1:10" x14ac:dyDescent="0.2">
      <c r="A15" s="508" t="s">
        <v>1859</v>
      </c>
      <c r="B15" s="509" t="s">
        <v>151</v>
      </c>
      <c r="C15" s="510">
        <v>28452612.5666667</v>
      </c>
      <c r="D15" s="509">
        <v>30</v>
      </c>
      <c r="J15" s="356"/>
    </row>
    <row r="16" spans="1:10" x14ac:dyDescent="0.2">
      <c r="A16" s="508" t="s">
        <v>1860</v>
      </c>
      <c r="B16" s="266" t="s">
        <v>1835</v>
      </c>
      <c r="C16" s="356">
        <v>28063184.731034499</v>
      </c>
      <c r="D16" s="266">
        <v>145</v>
      </c>
      <c r="J16" s="356"/>
    </row>
    <row r="17" spans="1:10" x14ac:dyDescent="0.2">
      <c r="A17" s="508" t="s">
        <v>1861</v>
      </c>
      <c r="B17" s="509" t="s">
        <v>151</v>
      </c>
      <c r="C17" s="510">
        <v>27400000</v>
      </c>
      <c r="D17" s="509">
        <v>3</v>
      </c>
      <c r="J17" s="356"/>
    </row>
    <row r="18" spans="1:10" x14ac:dyDescent="0.2">
      <c r="A18" s="508" t="s">
        <v>1862</v>
      </c>
      <c r="B18" s="266" t="s">
        <v>151</v>
      </c>
      <c r="C18" s="356">
        <v>25124500</v>
      </c>
      <c r="D18" s="266">
        <v>6</v>
      </c>
      <c r="J18" s="356"/>
    </row>
    <row r="19" spans="1:10" x14ac:dyDescent="0.2">
      <c r="A19" s="508" t="s">
        <v>1863</v>
      </c>
      <c r="B19" s="509" t="s">
        <v>151</v>
      </c>
      <c r="C19" s="510">
        <v>23947886.269230802</v>
      </c>
      <c r="D19" s="509">
        <v>52</v>
      </c>
      <c r="J19" s="356"/>
    </row>
    <row r="20" spans="1:10" x14ac:dyDescent="0.2">
      <c r="A20" s="508" t="s">
        <v>1864</v>
      </c>
      <c r="B20" s="266" t="s">
        <v>151</v>
      </c>
      <c r="C20" s="356">
        <v>23030000</v>
      </c>
      <c r="D20" s="266">
        <v>14</v>
      </c>
      <c r="J20" s="356"/>
    </row>
    <row r="21" spans="1:10" x14ac:dyDescent="0.2">
      <c r="A21" s="508" t="s">
        <v>1865</v>
      </c>
      <c r="B21" s="509" t="s">
        <v>151</v>
      </c>
      <c r="C21" s="510">
        <v>22885246.659574501</v>
      </c>
      <c r="D21" s="509">
        <v>47</v>
      </c>
      <c r="J21" s="356"/>
    </row>
    <row r="22" spans="1:10" x14ac:dyDescent="0.2">
      <c r="A22" s="508" t="s">
        <v>1866</v>
      </c>
      <c r="B22" s="266" t="s">
        <v>151</v>
      </c>
      <c r="C22" s="356">
        <v>22613694.210526299</v>
      </c>
      <c r="D22" s="266">
        <v>38</v>
      </c>
      <c r="J22" s="356"/>
    </row>
    <row r="23" spans="1:10" x14ac:dyDescent="0.2">
      <c r="A23" s="508" t="s">
        <v>1867</v>
      </c>
      <c r="B23" s="509" t="s">
        <v>151</v>
      </c>
      <c r="C23" s="510">
        <v>22165000</v>
      </c>
      <c r="D23" s="509">
        <v>6</v>
      </c>
      <c r="J23" s="356"/>
    </row>
    <row r="24" spans="1:10" x14ac:dyDescent="0.2">
      <c r="A24" s="508" t="s">
        <v>1868</v>
      </c>
      <c r="B24" s="266" t="s">
        <v>151</v>
      </c>
      <c r="C24" s="356">
        <v>21869596.926829301</v>
      </c>
      <c r="D24" s="266">
        <v>123</v>
      </c>
      <c r="J24" s="356"/>
    </row>
    <row r="25" spans="1:10" x14ac:dyDescent="0.2">
      <c r="A25" s="508" t="s">
        <v>1869</v>
      </c>
      <c r="B25" s="509" t="s">
        <v>151</v>
      </c>
      <c r="C25" s="510">
        <v>21567199.285714298</v>
      </c>
      <c r="D25" s="509">
        <v>98</v>
      </c>
      <c r="J25" s="356"/>
    </row>
    <row r="26" spans="1:10" x14ac:dyDescent="0.2">
      <c r="A26" s="508" t="s">
        <v>1870</v>
      </c>
      <c r="B26" s="266" t="s">
        <v>151</v>
      </c>
      <c r="C26" s="356">
        <v>21388866.210526299</v>
      </c>
      <c r="D26" s="266">
        <v>76</v>
      </c>
      <c r="J26" s="356"/>
    </row>
  </sheetData>
  <mergeCells count="1">
    <mergeCell ref="H1:I1"/>
  </mergeCells>
  <hyperlinks>
    <hyperlink ref="H1:I1" location="Index!A1" display="Regresar al �ndice" xr:uid="{3AAE5070-EFC4-467B-B9D7-4CA86F0C72E7}"/>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DA542-D1B5-422B-B456-7B1387ACC109}">
  <sheetPr codeName="Hoja70"/>
  <dimension ref="A1:Y39"/>
  <sheetViews>
    <sheetView zoomScale="96" zoomScaleNormal="96" workbookViewId="0"/>
  </sheetViews>
  <sheetFormatPr baseColWidth="10" defaultColWidth="9.140625" defaultRowHeight="12.75" x14ac:dyDescent="0.2"/>
  <cols>
    <col min="1" max="1" width="60.7109375" style="372" customWidth="1" collapsed="1"/>
    <col min="2" max="2" width="23.7109375" style="372" customWidth="1" collapsed="1"/>
    <col min="3" max="3" width="20.7109375" style="372" customWidth="1" collapsed="1"/>
    <col min="4" max="4" width="11.7109375" style="372" customWidth="1" collapsed="1"/>
    <col min="5" max="5" width="4.7109375" style="372" customWidth="1" collapsed="1"/>
    <col min="6" max="8" width="3.7109375" style="372" customWidth="1" collapsed="1"/>
    <col min="9" max="10" width="9.140625" style="372" customWidth="1" collapsed="1"/>
    <col min="11" max="25" width="9" style="372" customWidth="1" collapsed="1"/>
    <col min="26" max="16384" width="9.140625" style="372"/>
  </cols>
  <sheetData>
    <row r="1" spans="1:9" x14ac:dyDescent="0.2">
      <c r="A1" s="69" t="s">
        <v>2054</v>
      </c>
      <c r="B1" s="372" t="s">
        <v>53</v>
      </c>
      <c r="C1" s="372" t="s">
        <v>53</v>
      </c>
      <c r="D1" s="372" t="s">
        <v>53</v>
      </c>
      <c r="E1" s="372" t="s">
        <v>53</v>
      </c>
      <c r="F1" s="372" t="s">
        <v>53</v>
      </c>
      <c r="G1" s="372" t="s">
        <v>53</v>
      </c>
      <c r="H1" s="346" t="s">
        <v>2143</v>
      </c>
      <c r="I1" s="346"/>
    </row>
    <row r="2" spans="1:9" x14ac:dyDescent="0.2">
      <c r="A2" s="372" t="s">
        <v>150</v>
      </c>
      <c r="B2" s="372" t="s">
        <v>53</v>
      </c>
      <c r="C2" s="372" t="s">
        <v>53</v>
      </c>
      <c r="D2" s="372" t="s">
        <v>53</v>
      </c>
      <c r="E2" s="372" t="s">
        <v>53</v>
      </c>
      <c r="F2" s="372" t="s">
        <v>53</v>
      </c>
      <c r="G2" s="372" t="s">
        <v>53</v>
      </c>
      <c r="H2" s="372" t="s">
        <v>53</v>
      </c>
    </row>
    <row r="6" spans="1:9" x14ac:dyDescent="0.2">
      <c r="A6" s="372" t="s">
        <v>2</v>
      </c>
      <c r="B6" s="372" t="s">
        <v>1491</v>
      </c>
      <c r="C6" s="372" t="s">
        <v>1492</v>
      </c>
      <c r="D6" s="372" t="s">
        <v>572</v>
      </c>
    </row>
    <row r="7" spans="1:9" x14ac:dyDescent="0.2">
      <c r="A7" s="372" t="s">
        <v>21</v>
      </c>
      <c r="B7" s="374">
        <v>222998</v>
      </c>
      <c r="C7" s="374">
        <v>221299</v>
      </c>
      <c r="D7" s="375">
        <v>-7.618902411680839E-3</v>
      </c>
      <c r="E7" s="372">
        <f>_xlfn.RANK.EQ(D7,$D$7:$D$39,0)</f>
        <v>33</v>
      </c>
    </row>
    <row r="8" spans="1:9" x14ac:dyDescent="0.2">
      <c r="A8" s="372" t="s">
        <v>31</v>
      </c>
      <c r="B8" s="374">
        <v>753205</v>
      </c>
      <c r="C8" s="374">
        <v>748704</v>
      </c>
      <c r="D8" s="375">
        <v>-5.9757967618377927E-3</v>
      </c>
      <c r="E8" s="372">
        <f t="shared" ref="E8:E39" si="0">_xlfn.RANK.EQ(D8,$D$7:$D$39,0)</f>
        <v>32</v>
      </c>
    </row>
    <row r="9" spans="1:9" x14ac:dyDescent="0.2">
      <c r="A9" s="372" t="s">
        <v>26</v>
      </c>
      <c r="B9" s="374">
        <v>619013</v>
      </c>
      <c r="C9" s="374">
        <v>615722</v>
      </c>
      <c r="D9" s="375">
        <v>-5.3165280858398223E-3</v>
      </c>
      <c r="E9" s="372">
        <f t="shared" si="0"/>
        <v>31</v>
      </c>
    </row>
    <row r="10" spans="1:9" x14ac:dyDescent="0.2">
      <c r="A10" s="372" t="s">
        <v>3</v>
      </c>
      <c r="B10" s="374">
        <v>352010</v>
      </c>
      <c r="C10" s="374">
        <v>350248</v>
      </c>
      <c r="D10" s="375">
        <v>-5.0055396153518839E-3</v>
      </c>
      <c r="E10" s="372">
        <f t="shared" si="0"/>
        <v>30</v>
      </c>
    </row>
    <row r="11" spans="1:9" x14ac:dyDescent="0.2">
      <c r="A11" s="372" t="s">
        <v>18</v>
      </c>
      <c r="B11" s="374">
        <v>217395</v>
      </c>
      <c r="C11" s="374">
        <v>216611</v>
      </c>
      <c r="D11" s="375">
        <v>-3.6063386922422502E-3</v>
      </c>
      <c r="E11" s="372">
        <f t="shared" si="0"/>
        <v>29</v>
      </c>
    </row>
    <row r="12" spans="1:9" x14ac:dyDescent="0.2">
      <c r="A12" s="372" t="s">
        <v>17</v>
      </c>
      <c r="B12" s="374">
        <v>482835</v>
      </c>
      <c r="C12" s="374">
        <v>481144</v>
      </c>
      <c r="D12" s="375">
        <v>-3.5022316112129914E-3</v>
      </c>
      <c r="E12" s="372">
        <f t="shared" si="0"/>
        <v>28</v>
      </c>
    </row>
    <row r="13" spans="1:9" x14ac:dyDescent="0.2">
      <c r="A13" s="372" t="s">
        <v>29</v>
      </c>
      <c r="B13" s="374">
        <v>714071</v>
      </c>
      <c r="C13" s="374">
        <v>711835</v>
      </c>
      <c r="D13" s="375">
        <v>-3.1313412811890817E-3</v>
      </c>
      <c r="E13" s="372">
        <f t="shared" si="0"/>
        <v>27</v>
      </c>
    </row>
    <row r="14" spans="1:9" x14ac:dyDescent="0.2">
      <c r="A14" s="372" t="s">
        <v>8</v>
      </c>
      <c r="B14" s="374">
        <v>987450</v>
      </c>
      <c r="C14" s="374">
        <v>986550</v>
      </c>
      <c r="D14" s="375">
        <v>-9.114385538507852E-4</v>
      </c>
      <c r="E14" s="372">
        <f t="shared" si="0"/>
        <v>26</v>
      </c>
    </row>
    <row r="15" spans="1:9" x14ac:dyDescent="0.2">
      <c r="A15" s="372" t="s">
        <v>27</v>
      </c>
      <c r="B15" s="374">
        <v>634084</v>
      </c>
      <c r="C15" s="374">
        <v>633871</v>
      </c>
      <c r="D15" s="375">
        <v>-3.3591763867246716E-4</v>
      </c>
      <c r="E15" s="372">
        <f t="shared" si="0"/>
        <v>25</v>
      </c>
    </row>
    <row r="16" spans="1:9" x14ac:dyDescent="0.2">
      <c r="A16" s="372" t="s">
        <v>22</v>
      </c>
      <c r="B16" s="374">
        <v>637925</v>
      </c>
      <c r="C16" s="374">
        <v>637791</v>
      </c>
      <c r="D16" s="375">
        <v>-2.1005604107060538E-4</v>
      </c>
      <c r="E16" s="372">
        <f t="shared" si="0"/>
        <v>24</v>
      </c>
    </row>
    <row r="17" spans="1:5" x14ac:dyDescent="0.2">
      <c r="A17" s="372" t="s">
        <v>0</v>
      </c>
      <c r="B17" s="374">
        <v>1972715</v>
      </c>
      <c r="C17" s="374">
        <v>1973202</v>
      </c>
      <c r="D17" s="375">
        <v>2.4686789526118247E-4</v>
      </c>
      <c r="E17" s="372">
        <f t="shared" si="0"/>
        <v>23</v>
      </c>
    </row>
    <row r="18" spans="1:5" x14ac:dyDescent="0.2">
      <c r="A18" s="372" t="s">
        <v>32</v>
      </c>
      <c r="B18" s="374">
        <v>421696</v>
      </c>
      <c r="C18" s="374">
        <v>421816</v>
      </c>
      <c r="D18" s="375">
        <v>2.8456518439834433E-4</v>
      </c>
      <c r="E18" s="372">
        <f t="shared" si="0"/>
        <v>22</v>
      </c>
    </row>
    <row r="19" spans="1:5" x14ac:dyDescent="0.2">
      <c r="A19" s="372" t="s">
        <v>15</v>
      </c>
      <c r="B19" s="374">
        <v>158225</v>
      </c>
      <c r="C19" s="374">
        <v>158324</v>
      </c>
      <c r="D19" s="375">
        <v>6.25691262442718E-4</v>
      </c>
      <c r="E19" s="372">
        <f t="shared" si="0"/>
        <v>21</v>
      </c>
    </row>
    <row r="20" spans="1:5" x14ac:dyDescent="0.2">
      <c r="A20" s="372" t="s">
        <v>4</v>
      </c>
      <c r="B20" s="374">
        <v>1074408</v>
      </c>
      <c r="C20" s="374">
        <v>1075081</v>
      </c>
      <c r="D20" s="375">
        <v>6.2639146395038203E-4</v>
      </c>
      <c r="E20" s="372">
        <f t="shared" si="0"/>
        <v>20</v>
      </c>
    </row>
    <row r="21" spans="1:5" x14ac:dyDescent="0.2">
      <c r="A21" s="372" t="s">
        <v>25</v>
      </c>
      <c r="B21" s="374">
        <v>471834</v>
      </c>
      <c r="C21" s="374">
        <v>472317</v>
      </c>
      <c r="D21" s="375">
        <v>1.0236651025572474E-3</v>
      </c>
      <c r="E21" s="372">
        <f t="shared" si="0"/>
        <v>19</v>
      </c>
    </row>
    <row r="22" spans="1:5" x14ac:dyDescent="0.2">
      <c r="A22" s="372" t="s">
        <v>1</v>
      </c>
      <c r="B22" s="374">
        <v>21796280</v>
      </c>
      <c r="C22" s="374">
        <v>21820291</v>
      </c>
      <c r="D22" s="375">
        <v>1.1016099995044826E-3</v>
      </c>
      <c r="E22" s="372">
        <f t="shared" si="0"/>
        <v>18</v>
      </c>
    </row>
    <row r="23" spans="1:5" x14ac:dyDescent="0.2">
      <c r="A23" s="372" t="s">
        <v>28</v>
      </c>
      <c r="B23" s="374">
        <v>243760</v>
      </c>
      <c r="C23" s="374">
        <v>244054</v>
      </c>
      <c r="D23" s="375">
        <v>1.2061043649491676E-3</v>
      </c>
      <c r="E23" s="372">
        <f t="shared" si="0"/>
        <v>17</v>
      </c>
    </row>
    <row r="24" spans="1:5" x14ac:dyDescent="0.2">
      <c r="A24" s="372" t="s">
        <v>12</v>
      </c>
      <c r="B24" s="374">
        <v>260331</v>
      </c>
      <c r="C24" s="374">
        <v>260824</v>
      </c>
      <c r="D24" s="375">
        <v>1.8937429656860072E-3</v>
      </c>
      <c r="E24" s="372">
        <f t="shared" si="0"/>
        <v>16</v>
      </c>
    </row>
    <row r="25" spans="1:5" x14ac:dyDescent="0.2">
      <c r="A25" s="372" t="s">
        <v>23</v>
      </c>
      <c r="B25" s="374">
        <v>681441</v>
      </c>
      <c r="C25" s="374">
        <v>682969</v>
      </c>
      <c r="D25" s="375">
        <v>2.2423071109605175E-3</v>
      </c>
      <c r="E25" s="372">
        <f t="shared" si="0"/>
        <v>15</v>
      </c>
    </row>
    <row r="26" spans="1:5" x14ac:dyDescent="0.2">
      <c r="A26" s="372" t="s">
        <v>6</v>
      </c>
      <c r="B26" s="374">
        <v>139841</v>
      </c>
      <c r="C26" s="374">
        <v>140182</v>
      </c>
      <c r="D26" s="375">
        <v>2.4384837064952425E-3</v>
      </c>
      <c r="E26" s="372">
        <f t="shared" si="0"/>
        <v>14</v>
      </c>
    </row>
    <row r="27" spans="1:5" x14ac:dyDescent="0.2">
      <c r="A27" s="372" t="s">
        <v>13</v>
      </c>
      <c r="B27" s="374">
        <v>1751101</v>
      </c>
      <c r="C27" s="374">
        <v>1755514</v>
      </c>
      <c r="D27" s="375">
        <v>2.520128764702978E-3</v>
      </c>
      <c r="E27" s="372">
        <f t="shared" si="0"/>
        <v>13</v>
      </c>
    </row>
    <row r="28" spans="1:5" x14ac:dyDescent="0.2">
      <c r="A28" s="372" t="s">
        <v>9</v>
      </c>
      <c r="B28" s="374">
        <v>3411513</v>
      </c>
      <c r="C28" s="374">
        <v>3421435</v>
      </c>
      <c r="D28" s="375">
        <v>2.9083869825499153E-3</v>
      </c>
      <c r="E28" s="372">
        <f t="shared" si="0"/>
        <v>12</v>
      </c>
    </row>
    <row r="29" spans="1:5" x14ac:dyDescent="0.2">
      <c r="A29" s="372" t="s">
        <v>5</v>
      </c>
      <c r="B29" s="374">
        <v>218251</v>
      </c>
      <c r="C29" s="374">
        <v>218895</v>
      </c>
      <c r="D29" s="375">
        <v>2.9507310390330943E-3</v>
      </c>
      <c r="E29" s="372">
        <f t="shared" si="0"/>
        <v>11</v>
      </c>
    </row>
    <row r="30" spans="1:5" x14ac:dyDescent="0.2">
      <c r="A30" s="372" t="s">
        <v>20</v>
      </c>
      <c r="B30" s="374">
        <v>1820676</v>
      </c>
      <c r="C30" s="374">
        <v>1826292</v>
      </c>
      <c r="D30" s="375">
        <v>3.0845685888098995E-3</v>
      </c>
      <c r="E30" s="372">
        <f t="shared" si="0"/>
        <v>10</v>
      </c>
    </row>
    <row r="31" spans="1:5" x14ac:dyDescent="0.2">
      <c r="A31" s="372" t="s">
        <v>11</v>
      </c>
      <c r="B31" s="374">
        <v>149432</v>
      </c>
      <c r="C31" s="374">
        <v>149935</v>
      </c>
      <c r="D31" s="375">
        <v>3.3660795545800148E-3</v>
      </c>
      <c r="E31" s="372">
        <f t="shared" si="0"/>
        <v>9</v>
      </c>
    </row>
    <row r="32" spans="1:5" x14ac:dyDescent="0.2">
      <c r="A32" s="372" t="s">
        <v>14</v>
      </c>
      <c r="B32" s="374">
        <v>1069292</v>
      </c>
      <c r="C32" s="374">
        <v>1072930</v>
      </c>
      <c r="D32" s="375">
        <v>3.4022512092113377E-3</v>
      </c>
      <c r="E32" s="372">
        <f t="shared" si="0"/>
        <v>8</v>
      </c>
    </row>
    <row r="33" spans="1:5" x14ac:dyDescent="0.2">
      <c r="A33" s="372" t="s">
        <v>33</v>
      </c>
      <c r="B33" s="374">
        <v>197131</v>
      </c>
      <c r="C33" s="374">
        <v>197853</v>
      </c>
      <c r="D33" s="375">
        <v>3.6625391237299354E-3</v>
      </c>
      <c r="E33" s="372">
        <f t="shared" si="0"/>
        <v>7</v>
      </c>
    </row>
    <row r="34" spans="1:5" x14ac:dyDescent="0.2">
      <c r="A34" s="372" t="s">
        <v>24</v>
      </c>
      <c r="B34" s="374">
        <v>490183</v>
      </c>
      <c r="C34" s="374">
        <v>491986</v>
      </c>
      <c r="D34" s="375">
        <v>3.6782181348598009E-3</v>
      </c>
      <c r="E34" s="372">
        <f>_xlfn.RANK.EQ(D34,$D$7:$D$39,0)</f>
        <v>6</v>
      </c>
    </row>
    <row r="35" spans="1:5" x14ac:dyDescent="0.2">
      <c r="A35" s="372" t="s">
        <v>19</v>
      </c>
      <c r="B35" s="374">
        <v>178378</v>
      </c>
      <c r="C35" s="374">
        <v>179172</v>
      </c>
      <c r="D35" s="375">
        <v>4.4512215631973273E-3</v>
      </c>
      <c r="E35" s="372">
        <f t="shared" si="0"/>
        <v>5</v>
      </c>
    </row>
    <row r="36" spans="1:5" x14ac:dyDescent="0.2">
      <c r="A36" s="372" t="s">
        <v>10</v>
      </c>
      <c r="B36" s="374">
        <v>846629</v>
      </c>
      <c r="C36" s="374">
        <v>850911</v>
      </c>
      <c r="D36" s="375">
        <v>5.0577053231108948E-3</v>
      </c>
      <c r="E36" s="372">
        <f t="shared" si="0"/>
        <v>4</v>
      </c>
    </row>
    <row r="37" spans="1:5" x14ac:dyDescent="0.2">
      <c r="A37" s="372" t="s">
        <v>30</v>
      </c>
      <c r="B37" s="374">
        <v>113139</v>
      </c>
      <c r="C37" s="374">
        <v>113760</v>
      </c>
      <c r="D37" s="375">
        <v>5.4888234826186988E-3</v>
      </c>
      <c r="E37" s="372">
        <f t="shared" si="0"/>
        <v>3</v>
      </c>
    </row>
    <row r="38" spans="1:5" x14ac:dyDescent="0.2">
      <c r="A38" s="372" t="s">
        <v>16</v>
      </c>
      <c r="B38" s="374">
        <v>261584</v>
      </c>
      <c r="C38" s="374">
        <v>263144</v>
      </c>
      <c r="D38" s="375">
        <v>5.9636675025995789E-3</v>
      </c>
      <c r="E38" s="372">
        <f t="shared" si="0"/>
        <v>2</v>
      </c>
    </row>
    <row r="39" spans="1:5" x14ac:dyDescent="0.2">
      <c r="A39" s="372" t="s">
        <v>7</v>
      </c>
      <c r="B39" s="374">
        <v>243734</v>
      </c>
      <c r="C39" s="374">
        <v>245920</v>
      </c>
      <c r="D39" s="375">
        <v>8.9687938490321528E-3</v>
      </c>
      <c r="E39" s="372">
        <f t="shared" si="0"/>
        <v>1</v>
      </c>
    </row>
  </sheetData>
  <mergeCells count="1">
    <mergeCell ref="H1:I1"/>
  </mergeCells>
  <hyperlinks>
    <hyperlink ref="H1:I1" location="Index!A1" display="Regresar al �ndice" xr:uid="{9D2AE23A-4CF0-4031-BE0F-D48D3396EF24}"/>
  </hyperlinks>
  <pageMargins left="0.7" right="0.7" top="0.75" bottom="0.75" header="0.3" footer="0.3"/>
  <pageSetup paperSize="9" orientation="portrait" horizontalDpi="300" verticalDpi="300"/>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36DEE-981F-4BDC-93FB-4D906091A84B}">
  <sheetPr codeName="Hoja71"/>
  <dimension ref="A1:DF40"/>
  <sheetViews>
    <sheetView workbookViewId="0"/>
  </sheetViews>
  <sheetFormatPr baseColWidth="10" defaultColWidth="9.140625" defaultRowHeight="12.75" x14ac:dyDescent="0.2"/>
  <cols>
    <col min="1" max="1" width="60.7109375" style="372" customWidth="1" collapsed="1"/>
    <col min="2" max="2" width="19.85546875" style="372" customWidth="1" collapsed="1"/>
    <col min="3" max="3" width="11.28515625" style="372" bestFit="1" customWidth="1" collapsed="1"/>
    <col min="4" max="5" width="12" style="372" bestFit="1" customWidth="1" collapsed="1"/>
    <col min="6" max="6" width="17.28515625" style="372" bestFit="1" customWidth="1" collapsed="1"/>
    <col min="7" max="7" width="9.7109375" style="372" customWidth="1" collapsed="1"/>
    <col min="8" max="8" width="12" style="372" bestFit="1" customWidth="1" collapsed="1"/>
    <col min="9" max="10" width="9.7109375" style="372" customWidth="1" collapsed="1"/>
    <col min="11" max="11" width="11.28515625" style="372" bestFit="1" customWidth="1" collapsed="1"/>
    <col min="12" max="12" width="10.140625" style="372" bestFit="1" customWidth="1"/>
    <col min="13" max="13" width="11.28515625" style="372" bestFit="1" customWidth="1"/>
    <col min="14" max="14" width="10.140625" style="372" bestFit="1" customWidth="1"/>
    <col min="15" max="15" width="11.28515625" style="372" bestFit="1" customWidth="1"/>
    <col min="16" max="16" width="10.140625" style="372" bestFit="1" customWidth="1"/>
    <col min="17" max="17" width="11.28515625" style="372" bestFit="1" customWidth="1"/>
    <col min="18" max="18" width="10.140625" style="372" bestFit="1" customWidth="1"/>
    <col min="19" max="19" width="11.28515625" style="372" bestFit="1" customWidth="1"/>
    <col min="20" max="20" width="10.140625" style="372" bestFit="1" customWidth="1"/>
    <col min="21" max="21" width="11.28515625" style="372" bestFit="1" customWidth="1"/>
    <col min="22" max="31" width="10.140625" style="372" bestFit="1" customWidth="1"/>
    <col min="32" max="34" width="9.28515625" style="372" bestFit="1" customWidth="1"/>
    <col min="35" max="35" width="13.28515625" style="372" bestFit="1" customWidth="1" collapsed="1"/>
    <col min="36" max="37" width="9.28515625" style="372" bestFit="1" customWidth="1"/>
    <col min="38" max="38" width="10.140625" style="372" bestFit="1" customWidth="1"/>
    <col min="39" max="39" width="11.28515625" style="372" bestFit="1" customWidth="1"/>
    <col min="40" max="40" width="10.140625" style="372" bestFit="1" customWidth="1"/>
    <col min="41" max="41" width="13.28515625" style="372" bestFit="1" customWidth="1" collapsed="1"/>
    <col min="42" max="44" width="10.140625" style="372" bestFit="1" customWidth="1"/>
    <col min="45" max="45" width="13.28515625" style="372" bestFit="1" customWidth="1" collapsed="1"/>
    <col min="46" max="55" width="10.140625" style="372" bestFit="1" customWidth="1"/>
    <col min="56" max="110" width="9.28515625" style="372" bestFit="1" customWidth="1"/>
    <col min="111" max="16384" width="9.140625" style="372"/>
  </cols>
  <sheetData>
    <row r="1" spans="1:110" x14ac:dyDescent="0.2">
      <c r="A1" s="69" t="s">
        <v>2055</v>
      </c>
      <c r="B1" s="372" t="s">
        <v>53</v>
      </c>
      <c r="C1" s="372" t="s">
        <v>53</v>
      </c>
      <c r="D1" s="372" t="s">
        <v>53</v>
      </c>
      <c r="E1" s="372" t="s">
        <v>53</v>
      </c>
      <c r="F1" s="372" t="s">
        <v>53</v>
      </c>
      <c r="G1" s="372" t="s">
        <v>53</v>
      </c>
      <c r="H1" s="346" t="s">
        <v>2143</v>
      </c>
      <c r="I1" s="346"/>
    </row>
    <row r="2" spans="1:110" x14ac:dyDescent="0.2">
      <c r="A2" s="372" t="s">
        <v>150</v>
      </c>
      <c r="B2" s="372" t="s">
        <v>53</v>
      </c>
      <c r="C2" s="372" t="s">
        <v>53</v>
      </c>
      <c r="D2" s="372" t="s">
        <v>53</v>
      </c>
      <c r="E2" s="372" t="s">
        <v>53</v>
      </c>
      <c r="F2" s="372" t="s">
        <v>53</v>
      </c>
      <c r="G2" s="372" t="s">
        <v>53</v>
      </c>
      <c r="H2" s="372" t="s">
        <v>53</v>
      </c>
    </row>
    <row r="6" spans="1:110" x14ac:dyDescent="0.2">
      <c r="A6" s="372" t="s">
        <v>2</v>
      </c>
      <c r="B6" s="372" t="s">
        <v>1248</v>
      </c>
      <c r="C6" s="372" t="s">
        <v>1249</v>
      </c>
      <c r="D6" s="372" t="s">
        <v>1250</v>
      </c>
      <c r="E6" s="372" t="s">
        <v>1205</v>
      </c>
      <c r="F6" s="372" t="s">
        <v>1241</v>
      </c>
      <c r="G6" s="372" t="s">
        <v>1251</v>
      </c>
      <c r="H6" s="372" t="s">
        <v>1252</v>
      </c>
      <c r="I6" s="372" t="s">
        <v>1253</v>
      </c>
      <c r="J6" s="372" t="s">
        <v>1254</v>
      </c>
      <c r="K6" s="372" t="s">
        <v>1255</v>
      </c>
      <c r="L6" s="372" t="s">
        <v>1256</v>
      </c>
      <c r="M6" s="372" t="s">
        <v>1257</v>
      </c>
      <c r="N6" s="372" t="s">
        <v>1258</v>
      </c>
      <c r="O6" s="372" t="s">
        <v>1259</v>
      </c>
      <c r="P6" s="372" t="s">
        <v>1260</v>
      </c>
      <c r="Q6" s="372" t="s">
        <v>1206</v>
      </c>
      <c r="R6" s="372" t="s">
        <v>1242</v>
      </c>
      <c r="S6" s="372" t="s">
        <v>1261</v>
      </c>
      <c r="T6" s="372" t="s">
        <v>1262</v>
      </c>
      <c r="U6" s="372" t="s">
        <v>1263</v>
      </c>
      <c r="V6" s="372" t="s">
        <v>1264</v>
      </c>
      <c r="W6" s="372" t="s">
        <v>1265</v>
      </c>
      <c r="X6" s="372" t="s">
        <v>1266</v>
      </c>
      <c r="Y6" s="372" t="s">
        <v>1267</v>
      </c>
      <c r="Z6" s="372" t="s">
        <v>1268</v>
      </c>
      <c r="AA6" s="372" t="s">
        <v>1269</v>
      </c>
      <c r="AB6" s="372" t="s">
        <v>1270</v>
      </c>
      <c r="AC6" s="372" t="s">
        <v>1207</v>
      </c>
      <c r="AD6" s="372" t="s">
        <v>1243</v>
      </c>
      <c r="AE6" s="372" t="s">
        <v>1271</v>
      </c>
      <c r="AF6" s="372" t="s">
        <v>1272</v>
      </c>
      <c r="AG6" s="372" t="s">
        <v>1273</v>
      </c>
      <c r="AH6" s="372" t="s">
        <v>1274</v>
      </c>
      <c r="AI6" s="372" t="s">
        <v>1275</v>
      </c>
      <c r="AJ6" s="372" t="s">
        <v>1276</v>
      </c>
      <c r="AK6" s="372" t="s">
        <v>1277</v>
      </c>
      <c r="AL6" s="372" t="s">
        <v>1278</v>
      </c>
      <c r="AM6" s="372" t="s">
        <v>1200</v>
      </c>
      <c r="AN6" s="372" t="s">
        <v>1191</v>
      </c>
      <c r="AO6" s="372" t="s">
        <v>1208</v>
      </c>
      <c r="AP6" s="372" t="s">
        <v>1244</v>
      </c>
      <c r="AQ6" s="372" t="s">
        <v>1279</v>
      </c>
      <c r="AR6" s="372" t="s">
        <v>1280</v>
      </c>
      <c r="AS6" s="372" t="s">
        <v>1281</v>
      </c>
      <c r="AT6" s="372" t="s">
        <v>1282</v>
      </c>
      <c r="AU6" s="372" t="s">
        <v>1283</v>
      </c>
      <c r="AV6" s="372" t="s">
        <v>1284</v>
      </c>
      <c r="AW6" s="372" t="s">
        <v>1285</v>
      </c>
      <c r="AX6" s="372" t="s">
        <v>1286</v>
      </c>
      <c r="AY6" s="372" t="s">
        <v>1178</v>
      </c>
      <c r="AZ6" s="372" t="s">
        <v>1192</v>
      </c>
      <c r="BA6" s="372" t="s">
        <v>1209</v>
      </c>
      <c r="BB6" s="372" t="s">
        <v>1245</v>
      </c>
      <c r="BC6" s="372" t="s">
        <v>1490</v>
      </c>
      <c r="BD6" s="372" t="s">
        <v>1287</v>
      </c>
      <c r="BE6" s="372" t="s">
        <v>1288</v>
      </c>
      <c r="BF6" s="372" t="s">
        <v>1289</v>
      </c>
      <c r="BG6" s="372" t="s">
        <v>1290</v>
      </c>
      <c r="BH6" s="372" t="s">
        <v>1291</v>
      </c>
      <c r="BI6" s="372" t="s">
        <v>1292</v>
      </c>
      <c r="BJ6" s="372" t="s">
        <v>1293</v>
      </c>
      <c r="BK6" s="372" t="s">
        <v>1294</v>
      </c>
      <c r="BL6" s="372" t="s">
        <v>1295</v>
      </c>
      <c r="BM6" s="372" t="s">
        <v>1296</v>
      </c>
      <c r="BN6" s="372" t="s">
        <v>1297</v>
      </c>
      <c r="BO6" s="372" t="s">
        <v>1298</v>
      </c>
      <c r="BP6" s="372" t="s">
        <v>1299</v>
      </c>
      <c r="BQ6" s="372" t="s">
        <v>1300</v>
      </c>
      <c r="BR6" s="372" t="s">
        <v>1301</v>
      </c>
      <c r="BS6" s="372" t="s">
        <v>1302</v>
      </c>
      <c r="BT6" s="372" t="s">
        <v>1303</v>
      </c>
      <c r="BU6" s="372" t="s">
        <v>1304</v>
      </c>
      <c r="BV6" s="372" t="s">
        <v>1305</v>
      </c>
      <c r="BW6" s="372" t="s">
        <v>1306</v>
      </c>
      <c r="BX6" s="372" t="s">
        <v>1307</v>
      </c>
      <c r="BY6" s="372" t="s">
        <v>1308</v>
      </c>
      <c r="BZ6" s="372" t="s">
        <v>1309</v>
      </c>
      <c r="CA6" s="372" t="s">
        <v>1310</v>
      </c>
      <c r="CB6" s="372" t="s">
        <v>1311</v>
      </c>
      <c r="CC6" s="372" t="s">
        <v>1312</v>
      </c>
      <c r="CD6" s="372" t="s">
        <v>1313</v>
      </c>
      <c r="CE6" s="372" t="s">
        <v>1314</v>
      </c>
      <c r="CF6" s="372" t="s">
        <v>1315</v>
      </c>
      <c r="CG6" s="372" t="s">
        <v>1316</v>
      </c>
      <c r="CH6" s="372" t="s">
        <v>1317</v>
      </c>
      <c r="CI6" s="372" t="s">
        <v>1318</v>
      </c>
      <c r="CJ6" s="372" t="s">
        <v>1319</v>
      </c>
      <c r="CK6" s="372" t="s">
        <v>1320</v>
      </c>
      <c r="CL6" s="372" t="s">
        <v>1321</v>
      </c>
      <c r="CM6" s="372" t="s">
        <v>1322</v>
      </c>
      <c r="CN6" s="372" t="s">
        <v>1323</v>
      </c>
      <c r="CO6" s="372" t="s">
        <v>1324</v>
      </c>
      <c r="CP6" s="372" t="s">
        <v>1325</v>
      </c>
      <c r="CQ6" s="372" t="s">
        <v>1326</v>
      </c>
      <c r="CR6" s="372" t="s">
        <v>1327</v>
      </c>
      <c r="CS6" s="372" t="s">
        <v>1328</v>
      </c>
      <c r="CT6" s="372" t="s">
        <v>1329</v>
      </c>
      <c r="CU6" s="372" t="s">
        <v>1330</v>
      </c>
      <c r="CV6" s="372" t="s">
        <v>1331</v>
      </c>
      <c r="CW6" s="372" t="s">
        <v>1332</v>
      </c>
      <c r="CX6" s="372" t="s">
        <v>1333</v>
      </c>
      <c r="CY6" s="372" t="s">
        <v>1334</v>
      </c>
      <c r="CZ6" s="372" t="s">
        <v>1496</v>
      </c>
      <c r="DA6" s="372" t="s">
        <v>1335</v>
      </c>
      <c r="DB6" s="372" t="s">
        <v>1336</v>
      </c>
      <c r="DC6" s="372" t="s">
        <v>1337</v>
      </c>
      <c r="DD6" s="372" t="s">
        <v>1338</v>
      </c>
      <c r="DE6" s="372" t="s">
        <v>1339</v>
      </c>
      <c r="DF6" s="372" t="s">
        <v>1497</v>
      </c>
    </row>
    <row r="7" spans="1:110" x14ac:dyDescent="0.2">
      <c r="A7" s="372" t="s">
        <v>9</v>
      </c>
      <c r="B7" s="374">
        <v>3488961</v>
      </c>
      <c r="C7" s="374">
        <v>3410841</v>
      </c>
      <c r="D7" s="374">
        <v>3397499</v>
      </c>
      <c r="E7" s="374">
        <v>3412383</v>
      </c>
      <c r="F7" s="374">
        <v>3424724</v>
      </c>
      <c r="G7" s="374">
        <v>3431043</v>
      </c>
      <c r="H7" s="374">
        <v>3452240</v>
      </c>
      <c r="I7" s="374">
        <v>3455126</v>
      </c>
      <c r="J7" s="374">
        <v>3467965</v>
      </c>
      <c r="K7" s="374">
        <v>3471446</v>
      </c>
      <c r="L7" s="372">
        <v>3496237</v>
      </c>
      <c r="M7" s="374">
        <v>3528633</v>
      </c>
      <c r="N7" s="372">
        <v>3540813</v>
      </c>
      <c r="O7" s="374">
        <v>3470048</v>
      </c>
      <c r="P7" s="372">
        <v>3434243</v>
      </c>
      <c r="Q7" s="374">
        <v>3447038</v>
      </c>
      <c r="R7" s="372">
        <v>3435535</v>
      </c>
      <c r="S7" s="374">
        <v>3329731</v>
      </c>
      <c r="T7" s="372">
        <v>3272727</v>
      </c>
      <c r="U7" s="374">
        <v>3263299</v>
      </c>
      <c r="V7" s="372">
        <v>3257082</v>
      </c>
      <c r="W7" s="372">
        <v>3251617</v>
      </c>
      <c r="X7" s="372">
        <v>3248637</v>
      </c>
      <c r="Y7" s="372">
        <v>3285539</v>
      </c>
      <c r="Z7" s="372">
        <v>3309725</v>
      </c>
      <c r="AA7" s="372">
        <v>3246669</v>
      </c>
      <c r="AB7" s="372">
        <v>3217900</v>
      </c>
      <c r="AC7" s="372">
        <v>3216913</v>
      </c>
      <c r="AD7" s="372">
        <v>3213626</v>
      </c>
      <c r="AE7" s="372">
        <v>3216137</v>
      </c>
      <c r="AF7" s="372">
        <v>3236212</v>
      </c>
      <c r="AG7" s="372">
        <v>3230475</v>
      </c>
      <c r="AH7" s="372">
        <v>3240746</v>
      </c>
      <c r="AI7" s="388">
        <v>3262318</v>
      </c>
      <c r="AJ7" s="372">
        <v>3285182</v>
      </c>
      <c r="AK7" s="372">
        <v>3311635</v>
      </c>
      <c r="AL7" s="372">
        <v>3348570</v>
      </c>
      <c r="AM7" s="374">
        <v>3312592</v>
      </c>
      <c r="AN7" s="372">
        <v>3301167</v>
      </c>
      <c r="AO7" s="388">
        <v>3321460</v>
      </c>
      <c r="AP7" s="372">
        <v>3323522</v>
      </c>
      <c r="AQ7" s="372">
        <v>3326256</v>
      </c>
      <c r="AR7" s="372">
        <v>3326061</v>
      </c>
      <c r="AS7" s="388">
        <v>3337399</v>
      </c>
      <c r="AT7" s="372">
        <v>3347891</v>
      </c>
      <c r="AU7" s="372">
        <v>3367457</v>
      </c>
      <c r="AV7" s="372">
        <v>3397330</v>
      </c>
      <c r="AW7" s="372">
        <v>3427062</v>
      </c>
      <c r="AX7" s="372">
        <v>3441069</v>
      </c>
      <c r="AY7" s="372">
        <v>3394982</v>
      </c>
      <c r="AZ7" s="372">
        <v>3378694</v>
      </c>
      <c r="BA7" s="372">
        <v>3397269</v>
      </c>
      <c r="BB7" s="372">
        <v>3411513</v>
      </c>
      <c r="BC7" s="372">
        <v>3421435</v>
      </c>
      <c r="BD7" s="372">
        <v>12839</v>
      </c>
      <c r="BE7" s="372">
        <v>3481</v>
      </c>
      <c r="BF7" s="372">
        <v>24791</v>
      </c>
      <c r="BG7" s="372">
        <v>32396</v>
      </c>
      <c r="BH7" s="372">
        <v>12180</v>
      </c>
      <c r="BI7" s="372">
        <v>-70765</v>
      </c>
      <c r="BJ7" s="372">
        <v>-35805</v>
      </c>
      <c r="BK7" s="372">
        <v>12795</v>
      </c>
      <c r="BL7" s="372">
        <v>-11503</v>
      </c>
      <c r="BM7" s="372">
        <v>-105804</v>
      </c>
      <c r="BN7" s="372">
        <v>-57004</v>
      </c>
      <c r="BO7" s="372">
        <v>-9428</v>
      </c>
      <c r="BP7" s="372">
        <v>-6217</v>
      </c>
      <c r="BQ7" s="372">
        <v>-5465</v>
      </c>
      <c r="BR7" s="372">
        <v>-2980</v>
      </c>
      <c r="BS7" s="372">
        <v>36902</v>
      </c>
      <c r="BT7" s="372">
        <v>24186</v>
      </c>
      <c r="BU7" s="372">
        <v>-63056</v>
      </c>
      <c r="BV7" s="372">
        <v>-28769</v>
      </c>
      <c r="BW7" s="372">
        <v>-987</v>
      </c>
      <c r="BX7" s="372">
        <v>-78120</v>
      </c>
      <c r="BY7" s="372">
        <v>-3287</v>
      </c>
      <c r="BZ7" s="372">
        <v>2511</v>
      </c>
      <c r="CA7" s="372">
        <v>20075</v>
      </c>
      <c r="CB7" s="372">
        <v>-5737</v>
      </c>
      <c r="CC7" s="372">
        <v>10271</v>
      </c>
      <c r="CD7" s="372">
        <v>21572</v>
      </c>
      <c r="CE7" s="372">
        <v>22864</v>
      </c>
      <c r="CF7" s="372">
        <v>26453</v>
      </c>
      <c r="CG7" s="372">
        <v>36935</v>
      </c>
      <c r="CH7" s="372">
        <v>-35978</v>
      </c>
      <c r="CI7" s="372">
        <v>-13342</v>
      </c>
      <c r="CJ7" s="372">
        <v>-11425</v>
      </c>
      <c r="CK7" s="372">
        <v>20293</v>
      </c>
      <c r="CL7" s="372">
        <v>2062</v>
      </c>
      <c r="CM7" s="372">
        <v>2734</v>
      </c>
      <c r="CN7" s="372">
        <v>-195</v>
      </c>
      <c r="CO7" s="372">
        <v>11338</v>
      </c>
      <c r="CP7" s="372">
        <v>10492</v>
      </c>
      <c r="CQ7" s="372">
        <v>19566</v>
      </c>
      <c r="CR7" s="372">
        <v>29873</v>
      </c>
      <c r="CS7" s="372">
        <v>29732</v>
      </c>
      <c r="CT7" s="372">
        <v>14884</v>
      </c>
      <c r="CU7" s="372">
        <v>14007</v>
      </c>
      <c r="CV7" s="372">
        <v>-46087</v>
      </c>
      <c r="CW7" s="372">
        <v>-16288</v>
      </c>
      <c r="CX7" s="372">
        <v>18575</v>
      </c>
      <c r="CY7" s="372">
        <v>14244</v>
      </c>
      <c r="CZ7" s="372">
        <v>9922</v>
      </c>
      <c r="DA7" s="372">
        <v>12341</v>
      </c>
      <c r="DB7" s="372">
        <v>6319</v>
      </c>
      <c r="DC7" s="372">
        <v>21197</v>
      </c>
      <c r="DD7" s="372">
        <v>2886</v>
      </c>
      <c r="DE7" s="372">
        <v>-67526</v>
      </c>
      <c r="DF7" s="374">
        <v>33</v>
      </c>
    </row>
    <row r="8" spans="1:110" x14ac:dyDescent="0.2">
      <c r="A8" s="372" t="s">
        <v>15</v>
      </c>
      <c r="B8" s="374">
        <v>159528</v>
      </c>
      <c r="C8" s="374">
        <v>157793</v>
      </c>
      <c r="D8" s="374">
        <v>153122</v>
      </c>
      <c r="E8" s="374">
        <v>153381</v>
      </c>
      <c r="F8" s="374">
        <v>153156</v>
      </c>
      <c r="G8" s="374">
        <v>156272</v>
      </c>
      <c r="H8" s="374">
        <v>154740</v>
      </c>
      <c r="I8" s="374">
        <v>153959</v>
      </c>
      <c r="J8" s="374">
        <v>155107</v>
      </c>
      <c r="K8" s="374">
        <v>152947</v>
      </c>
      <c r="L8" s="372">
        <v>153423</v>
      </c>
      <c r="M8" s="374">
        <v>156065</v>
      </c>
      <c r="N8" s="372">
        <v>158749</v>
      </c>
      <c r="O8" s="374">
        <v>159549</v>
      </c>
      <c r="P8" s="372">
        <v>154933</v>
      </c>
      <c r="Q8" s="374">
        <v>156351</v>
      </c>
      <c r="R8" s="372">
        <v>150668</v>
      </c>
      <c r="S8" s="374">
        <v>146499</v>
      </c>
      <c r="T8" s="372">
        <v>144039</v>
      </c>
      <c r="U8" s="374">
        <v>142800</v>
      </c>
      <c r="V8" s="372">
        <v>143693</v>
      </c>
      <c r="W8" s="372">
        <v>144572</v>
      </c>
      <c r="X8" s="372">
        <v>144513</v>
      </c>
      <c r="Y8" s="372">
        <v>147179</v>
      </c>
      <c r="Z8" s="372">
        <v>147726</v>
      </c>
      <c r="AA8" s="372">
        <v>146771</v>
      </c>
      <c r="AB8" s="372">
        <v>142961</v>
      </c>
      <c r="AC8" s="372">
        <v>143318</v>
      </c>
      <c r="AD8" s="372">
        <v>147015</v>
      </c>
      <c r="AE8" s="372">
        <v>147121</v>
      </c>
      <c r="AF8" s="372">
        <f>AA8-Z8</f>
        <v>-955</v>
      </c>
      <c r="AG8" s="372">
        <f t="shared" ref="AG8:AJ23" si="0">AB8-AA8</f>
        <v>-3810</v>
      </c>
      <c r="AH8" s="372">
        <f t="shared" si="0"/>
        <v>357</v>
      </c>
      <c r="AI8" s="388">
        <f t="shared" si="0"/>
        <v>3697</v>
      </c>
      <c r="AJ8" s="372">
        <f t="shared" si="0"/>
        <v>106</v>
      </c>
      <c r="AK8" s="372">
        <f>SUM(AF8:AJ8)</f>
        <v>-605</v>
      </c>
      <c r="AL8" s="372">
        <v>150690</v>
      </c>
      <c r="AM8" s="374">
        <v>153546</v>
      </c>
      <c r="AN8" s="372">
        <v>147486</v>
      </c>
      <c r="AO8" s="388">
        <v>149507</v>
      </c>
      <c r="AP8" s="372">
        <v>150643</v>
      </c>
      <c r="AQ8" s="372">
        <v>150848</v>
      </c>
      <c r="AR8" s="372">
        <v>150869</v>
      </c>
      <c r="AS8" s="388">
        <v>151181</v>
      </c>
      <c r="AT8" s="372">
        <v>152967</v>
      </c>
      <c r="AU8" s="372">
        <v>152213</v>
      </c>
      <c r="AV8" s="372">
        <v>153337</v>
      </c>
      <c r="AW8" s="372">
        <v>156353</v>
      </c>
      <c r="AX8" s="372">
        <v>158615</v>
      </c>
      <c r="AY8" s="372">
        <v>159520</v>
      </c>
      <c r="AZ8" s="372">
        <v>156417</v>
      </c>
      <c r="BA8" s="372">
        <v>157749</v>
      </c>
      <c r="BB8" s="372">
        <v>158225</v>
      </c>
      <c r="BC8" s="372">
        <v>158324</v>
      </c>
      <c r="BD8" s="372">
        <v>1148</v>
      </c>
      <c r="BE8" s="372">
        <v>-2160</v>
      </c>
      <c r="BF8" s="372">
        <v>476</v>
      </c>
      <c r="BG8" s="372">
        <v>2642</v>
      </c>
      <c r="BH8" s="372">
        <v>2684</v>
      </c>
      <c r="BI8" s="372">
        <v>800</v>
      </c>
      <c r="BJ8" s="372">
        <v>-4616</v>
      </c>
      <c r="BK8" s="372">
        <v>1418</v>
      </c>
      <c r="BL8" s="372">
        <v>-5683</v>
      </c>
      <c r="BM8" s="372">
        <v>-4169</v>
      </c>
      <c r="BN8" s="372">
        <v>-2460</v>
      </c>
      <c r="BO8" s="372">
        <v>-1239</v>
      </c>
      <c r="BP8" s="372">
        <v>893</v>
      </c>
      <c r="BQ8" s="372">
        <v>879</v>
      </c>
      <c r="BR8" s="372">
        <v>-59</v>
      </c>
      <c r="BS8" s="372">
        <v>2666</v>
      </c>
      <c r="BT8" s="372">
        <v>547</v>
      </c>
      <c r="BU8" s="372">
        <v>-955</v>
      </c>
      <c r="BV8" s="372">
        <v>-3810</v>
      </c>
      <c r="BW8" s="372">
        <v>357</v>
      </c>
      <c r="BX8" s="372">
        <v>-1735</v>
      </c>
      <c r="BY8" s="372">
        <v>3697</v>
      </c>
      <c r="BZ8" s="372">
        <v>106</v>
      </c>
      <c r="CA8" s="372">
        <v>779</v>
      </c>
      <c r="CB8" s="372">
        <v>721</v>
      </c>
      <c r="CC8" s="372">
        <v>2605</v>
      </c>
      <c r="CD8" s="372">
        <v>-2948</v>
      </c>
      <c r="CE8" s="372">
        <v>-1492</v>
      </c>
      <c r="CF8" s="372">
        <v>2851</v>
      </c>
      <c r="CG8" s="372">
        <v>1053</v>
      </c>
      <c r="CH8" s="372">
        <v>2856</v>
      </c>
      <c r="CI8" s="372">
        <v>-4671</v>
      </c>
      <c r="CJ8" s="372">
        <v>-6060</v>
      </c>
      <c r="CK8" s="372">
        <v>2021</v>
      </c>
      <c r="CL8" s="372">
        <v>1136</v>
      </c>
      <c r="CM8" s="372">
        <v>205</v>
      </c>
      <c r="CN8" s="372">
        <v>21</v>
      </c>
      <c r="CO8" s="372">
        <v>312</v>
      </c>
      <c r="CP8" s="372">
        <v>1786</v>
      </c>
      <c r="CQ8" s="372">
        <v>-754</v>
      </c>
      <c r="CR8" s="372">
        <v>1124</v>
      </c>
      <c r="CS8" s="372">
        <v>3016</v>
      </c>
      <c r="CT8" s="372">
        <v>259</v>
      </c>
      <c r="CU8" s="372">
        <v>2262</v>
      </c>
      <c r="CV8" s="372">
        <v>905</v>
      </c>
      <c r="CW8" s="372">
        <v>-3103</v>
      </c>
      <c r="CX8" s="372">
        <v>1332</v>
      </c>
      <c r="CY8" s="372">
        <v>476</v>
      </c>
      <c r="CZ8" s="372">
        <v>99</v>
      </c>
      <c r="DA8" s="372">
        <v>-225</v>
      </c>
      <c r="DB8" s="372">
        <v>3116</v>
      </c>
      <c r="DC8" s="372">
        <v>-1532</v>
      </c>
      <c r="DD8" s="372">
        <v>-781</v>
      </c>
      <c r="DE8" s="372">
        <v>-1204</v>
      </c>
      <c r="DF8" s="374">
        <v>32</v>
      </c>
    </row>
    <row r="9" spans="1:110" x14ac:dyDescent="0.2">
      <c r="A9" s="372" t="s">
        <v>18</v>
      </c>
      <c r="B9" s="374">
        <v>213449</v>
      </c>
      <c r="C9" s="374">
        <v>212112</v>
      </c>
      <c r="D9" s="374">
        <v>210684</v>
      </c>
      <c r="E9" s="374">
        <v>211837</v>
      </c>
      <c r="F9" s="374">
        <v>210847</v>
      </c>
      <c r="G9" s="374">
        <v>209357</v>
      </c>
      <c r="H9" s="374">
        <v>207856</v>
      </c>
      <c r="I9" s="374">
        <v>207807</v>
      </c>
      <c r="J9" s="374">
        <v>204757</v>
      </c>
      <c r="K9" s="374">
        <v>207820</v>
      </c>
      <c r="L9" s="372">
        <v>209184</v>
      </c>
      <c r="M9" s="374">
        <v>209556</v>
      </c>
      <c r="N9" s="372">
        <v>211448</v>
      </c>
      <c r="O9" s="374">
        <v>211336</v>
      </c>
      <c r="P9" s="372">
        <v>211643</v>
      </c>
      <c r="Q9" s="374">
        <v>213476</v>
      </c>
      <c r="R9" s="372">
        <v>212214</v>
      </c>
      <c r="S9" s="374">
        <v>208949</v>
      </c>
      <c r="T9" s="372">
        <v>205741</v>
      </c>
      <c r="U9" s="374">
        <v>203862</v>
      </c>
      <c r="V9" s="372">
        <v>200339</v>
      </c>
      <c r="W9" s="372">
        <v>201939</v>
      </c>
      <c r="X9" s="372">
        <v>203232</v>
      </c>
      <c r="Y9" s="372">
        <v>205095</v>
      </c>
      <c r="Z9" s="372">
        <v>207126</v>
      </c>
      <c r="AA9" s="372">
        <v>205308</v>
      </c>
      <c r="AB9" s="372">
        <v>205548</v>
      </c>
      <c r="AC9" s="372">
        <v>206050</v>
      </c>
      <c r="AD9" s="372">
        <v>205760</v>
      </c>
      <c r="AE9" s="372">
        <v>205634</v>
      </c>
      <c r="AF9" s="372">
        <f t="shared" ref="AF9:AJ40" si="1">AA9-Z9</f>
        <v>-1818</v>
      </c>
      <c r="AG9" s="372">
        <f t="shared" si="0"/>
        <v>240</v>
      </c>
      <c r="AH9" s="372">
        <f t="shared" si="0"/>
        <v>502</v>
      </c>
      <c r="AI9" s="388">
        <f t="shared" si="0"/>
        <v>-290</v>
      </c>
      <c r="AJ9" s="372">
        <f t="shared" si="0"/>
        <v>-126</v>
      </c>
      <c r="AK9" s="372">
        <f t="shared" ref="AK9:AK40" si="2">SUM(AF9:AJ9)</f>
        <v>-1492</v>
      </c>
      <c r="AL9" s="372">
        <v>215678</v>
      </c>
      <c r="AM9" s="374">
        <v>213192</v>
      </c>
      <c r="AN9" s="372">
        <v>212020</v>
      </c>
      <c r="AO9" s="388">
        <v>213831</v>
      </c>
      <c r="AP9" s="372">
        <v>214140</v>
      </c>
      <c r="AQ9" s="372">
        <v>214838</v>
      </c>
      <c r="AR9" s="372">
        <v>212927</v>
      </c>
      <c r="AS9" s="388">
        <v>213611</v>
      </c>
      <c r="AT9" s="372">
        <v>213012</v>
      </c>
      <c r="AU9" s="372">
        <v>212013</v>
      </c>
      <c r="AV9" s="372">
        <v>213316</v>
      </c>
      <c r="AW9" s="372">
        <v>215111</v>
      </c>
      <c r="AX9" s="372">
        <v>217207</v>
      </c>
      <c r="AY9" s="372">
        <v>215779</v>
      </c>
      <c r="AZ9" s="372">
        <v>214502</v>
      </c>
      <c r="BA9" s="372">
        <v>217018</v>
      </c>
      <c r="BB9" s="372">
        <v>217395</v>
      </c>
      <c r="BC9" s="372">
        <v>216611</v>
      </c>
      <c r="BD9" s="372">
        <v>-3050</v>
      </c>
      <c r="BE9" s="372">
        <v>3063</v>
      </c>
      <c r="BF9" s="372">
        <v>1364</v>
      </c>
      <c r="BG9" s="372">
        <v>372</v>
      </c>
      <c r="BH9" s="372">
        <v>1892</v>
      </c>
      <c r="BI9" s="372">
        <v>-112</v>
      </c>
      <c r="BJ9" s="372">
        <v>307</v>
      </c>
      <c r="BK9" s="372">
        <v>1833</v>
      </c>
      <c r="BL9" s="372">
        <v>-1262</v>
      </c>
      <c r="BM9" s="372">
        <v>-3265</v>
      </c>
      <c r="BN9" s="372">
        <v>-3208</v>
      </c>
      <c r="BO9" s="372">
        <v>-1879</v>
      </c>
      <c r="BP9" s="372">
        <v>-3523</v>
      </c>
      <c r="BQ9" s="372">
        <v>1600</v>
      </c>
      <c r="BR9" s="372">
        <v>1293</v>
      </c>
      <c r="BS9" s="372">
        <v>1863</v>
      </c>
      <c r="BT9" s="372">
        <v>2031</v>
      </c>
      <c r="BU9" s="372">
        <v>-1818</v>
      </c>
      <c r="BV9" s="372">
        <v>240</v>
      </c>
      <c r="BW9" s="372">
        <v>502</v>
      </c>
      <c r="BX9" s="372">
        <v>-1337</v>
      </c>
      <c r="BY9" s="372">
        <v>-290</v>
      </c>
      <c r="BZ9" s="372">
        <v>-126</v>
      </c>
      <c r="CA9" s="372">
        <v>-814</v>
      </c>
      <c r="CB9" s="372">
        <v>-1332</v>
      </c>
      <c r="CC9" s="372">
        <v>1794</v>
      </c>
      <c r="CD9" s="372">
        <v>2139</v>
      </c>
      <c r="CE9" s="372">
        <v>2642</v>
      </c>
      <c r="CF9" s="372">
        <v>2402</v>
      </c>
      <c r="CG9" s="372">
        <v>3213</v>
      </c>
      <c r="CH9" s="372">
        <v>-2486</v>
      </c>
      <c r="CI9" s="372">
        <v>-1428</v>
      </c>
      <c r="CJ9" s="372">
        <v>-1172</v>
      </c>
      <c r="CK9" s="372">
        <v>1811</v>
      </c>
      <c r="CL9" s="372">
        <v>309</v>
      </c>
      <c r="CM9" s="372">
        <v>698</v>
      </c>
      <c r="CN9" s="372">
        <v>-1911</v>
      </c>
      <c r="CO9" s="372">
        <v>684</v>
      </c>
      <c r="CP9" s="372">
        <v>-599</v>
      </c>
      <c r="CQ9" s="372">
        <v>-999</v>
      </c>
      <c r="CR9" s="372">
        <v>1303</v>
      </c>
      <c r="CS9" s="372">
        <v>1795</v>
      </c>
      <c r="CT9" s="372">
        <v>1153</v>
      </c>
      <c r="CU9" s="372">
        <v>2096</v>
      </c>
      <c r="CV9" s="372">
        <v>-1428</v>
      </c>
      <c r="CW9" s="372">
        <v>-1277</v>
      </c>
      <c r="CX9" s="372">
        <v>2516</v>
      </c>
      <c r="CY9" s="372">
        <v>377</v>
      </c>
      <c r="CZ9" s="372">
        <v>-784</v>
      </c>
      <c r="DA9" s="372">
        <v>-990</v>
      </c>
      <c r="DB9" s="372">
        <v>-1490</v>
      </c>
      <c r="DC9" s="372">
        <v>-1501</v>
      </c>
      <c r="DD9" s="372">
        <v>-49</v>
      </c>
      <c r="DE9" s="372">
        <v>3162</v>
      </c>
      <c r="DF9" s="374">
        <v>31</v>
      </c>
    </row>
    <row r="10" spans="1:110" x14ac:dyDescent="0.2">
      <c r="A10" s="372" t="s">
        <v>31</v>
      </c>
      <c r="B10" s="374">
        <v>741774</v>
      </c>
      <c r="C10" s="374">
        <v>741274</v>
      </c>
      <c r="D10" s="374">
        <v>742699</v>
      </c>
      <c r="E10" s="374">
        <v>745584</v>
      </c>
      <c r="F10" s="374">
        <v>743758</v>
      </c>
      <c r="G10" s="374">
        <v>747273</v>
      </c>
      <c r="H10" s="374">
        <v>738601</v>
      </c>
      <c r="I10" s="374">
        <v>731615</v>
      </c>
      <c r="J10" s="374">
        <v>725430</v>
      </c>
      <c r="K10" s="374">
        <v>728993</v>
      </c>
      <c r="L10" s="372">
        <v>735889</v>
      </c>
      <c r="M10" s="374">
        <v>743161</v>
      </c>
      <c r="N10" s="372">
        <v>751085</v>
      </c>
      <c r="O10" s="374">
        <v>749350</v>
      </c>
      <c r="P10" s="372">
        <v>752206</v>
      </c>
      <c r="Q10" s="374">
        <v>757110</v>
      </c>
      <c r="R10" s="372">
        <v>753811</v>
      </c>
      <c r="S10" s="374">
        <v>731703</v>
      </c>
      <c r="T10" s="372">
        <v>710447</v>
      </c>
      <c r="U10" s="374">
        <v>704683</v>
      </c>
      <c r="V10" s="372">
        <v>701109</v>
      </c>
      <c r="W10" s="372">
        <v>706000</v>
      </c>
      <c r="X10" s="372">
        <v>707921</v>
      </c>
      <c r="Y10" s="372">
        <v>714759</v>
      </c>
      <c r="Z10" s="372">
        <v>722700</v>
      </c>
      <c r="AA10" s="372">
        <v>725198</v>
      </c>
      <c r="AB10" s="372">
        <v>721627</v>
      </c>
      <c r="AC10" s="372">
        <v>723182</v>
      </c>
      <c r="AD10" s="372">
        <v>717938</v>
      </c>
      <c r="AE10" s="372">
        <v>714724</v>
      </c>
      <c r="AF10" s="372">
        <f t="shared" si="1"/>
        <v>2498</v>
      </c>
      <c r="AG10" s="372">
        <f t="shared" si="0"/>
        <v>-3571</v>
      </c>
      <c r="AH10" s="372">
        <f t="shared" si="0"/>
        <v>1555</v>
      </c>
      <c r="AI10" s="388">
        <f t="shared" si="0"/>
        <v>-5244</v>
      </c>
      <c r="AJ10" s="372">
        <f t="shared" si="0"/>
        <v>-3214</v>
      </c>
      <c r="AK10" s="372">
        <f t="shared" si="2"/>
        <v>-7976</v>
      </c>
      <c r="AL10" s="372">
        <v>732809</v>
      </c>
      <c r="AM10" s="374">
        <v>734685</v>
      </c>
      <c r="AN10" s="372">
        <v>735231</v>
      </c>
      <c r="AO10" s="388">
        <v>739461</v>
      </c>
      <c r="AP10" s="372">
        <v>735745</v>
      </c>
      <c r="AQ10" s="372">
        <v>735652</v>
      </c>
      <c r="AR10" s="372">
        <v>728027</v>
      </c>
      <c r="AS10" s="388">
        <v>722269</v>
      </c>
      <c r="AT10" s="372">
        <v>722437</v>
      </c>
      <c r="AU10" s="372">
        <v>729311</v>
      </c>
      <c r="AV10" s="372">
        <v>733404</v>
      </c>
      <c r="AW10" s="372">
        <v>743311</v>
      </c>
      <c r="AX10" s="372">
        <v>749926</v>
      </c>
      <c r="AY10" s="372">
        <v>750470</v>
      </c>
      <c r="AZ10" s="372">
        <v>750233</v>
      </c>
      <c r="BA10" s="372">
        <v>753421</v>
      </c>
      <c r="BB10" s="372">
        <v>753205</v>
      </c>
      <c r="BC10" s="372">
        <v>748704</v>
      </c>
      <c r="BD10" s="372">
        <v>-6185</v>
      </c>
      <c r="BE10" s="372">
        <v>3563</v>
      </c>
      <c r="BF10" s="372">
        <v>6896</v>
      </c>
      <c r="BG10" s="372">
        <v>7272</v>
      </c>
      <c r="BH10" s="372">
        <v>7924</v>
      </c>
      <c r="BI10" s="372">
        <v>-1735</v>
      </c>
      <c r="BJ10" s="372">
        <v>2856</v>
      </c>
      <c r="BK10" s="372">
        <v>4904</v>
      </c>
      <c r="BL10" s="372">
        <v>-3299</v>
      </c>
      <c r="BM10" s="372">
        <v>-22108</v>
      </c>
      <c r="BN10" s="372">
        <v>-21256</v>
      </c>
      <c r="BO10" s="372">
        <v>-5764</v>
      </c>
      <c r="BP10" s="372">
        <v>-3574</v>
      </c>
      <c r="BQ10" s="372">
        <v>4891</v>
      </c>
      <c r="BR10" s="372">
        <v>1921</v>
      </c>
      <c r="BS10" s="372">
        <v>6838</v>
      </c>
      <c r="BT10" s="372">
        <v>7941</v>
      </c>
      <c r="BU10" s="372">
        <v>2498</v>
      </c>
      <c r="BV10" s="372">
        <v>-3571</v>
      </c>
      <c r="BW10" s="372">
        <v>1555</v>
      </c>
      <c r="BX10" s="372">
        <v>-500</v>
      </c>
      <c r="BY10" s="372">
        <v>-5244</v>
      </c>
      <c r="BZ10" s="372">
        <v>-3214</v>
      </c>
      <c r="CA10" s="372">
        <v>-8340</v>
      </c>
      <c r="CB10" s="372">
        <v>695</v>
      </c>
      <c r="CC10" s="372">
        <v>2214</v>
      </c>
      <c r="CD10" s="372">
        <v>5747</v>
      </c>
      <c r="CE10" s="372">
        <v>4617</v>
      </c>
      <c r="CF10" s="372">
        <v>6496</v>
      </c>
      <c r="CG10" s="372">
        <v>6656</v>
      </c>
      <c r="CH10" s="372">
        <v>1876</v>
      </c>
      <c r="CI10" s="372">
        <v>1425</v>
      </c>
      <c r="CJ10" s="372">
        <v>546</v>
      </c>
      <c r="CK10" s="372">
        <v>4230</v>
      </c>
      <c r="CL10" s="372">
        <v>-3716</v>
      </c>
      <c r="CM10" s="372">
        <v>-93</v>
      </c>
      <c r="CN10" s="372">
        <v>-7625</v>
      </c>
      <c r="CO10" s="372">
        <v>-5758</v>
      </c>
      <c r="CP10" s="372">
        <v>168</v>
      </c>
      <c r="CQ10" s="372">
        <v>6874</v>
      </c>
      <c r="CR10" s="372">
        <v>4093</v>
      </c>
      <c r="CS10" s="372">
        <v>9907</v>
      </c>
      <c r="CT10" s="372">
        <v>2885</v>
      </c>
      <c r="CU10" s="372">
        <v>6615</v>
      </c>
      <c r="CV10" s="372">
        <v>544</v>
      </c>
      <c r="CW10" s="372">
        <v>-237</v>
      </c>
      <c r="CX10" s="372">
        <v>3188</v>
      </c>
      <c r="CY10" s="372">
        <v>-216</v>
      </c>
      <c r="CZ10" s="372">
        <v>-4501</v>
      </c>
      <c r="DA10" s="372">
        <v>-1826</v>
      </c>
      <c r="DB10" s="372">
        <v>3515</v>
      </c>
      <c r="DC10" s="372">
        <v>-8672</v>
      </c>
      <c r="DD10" s="372">
        <v>-6986</v>
      </c>
      <c r="DE10" s="372">
        <v>6930</v>
      </c>
      <c r="DF10" s="374">
        <v>30</v>
      </c>
    </row>
    <row r="11" spans="1:110" x14ac:dyDescent="0.2">
      <c r="A11" s="372" t="s">
        <v>22</v>
      </c>
      <c r="B11" s="374">
        <v>630303</v>
      </c>
      <c r="C11" s="374">
        <v>620188</v>
      </c>
      <c r="D11" s="374">
        <v>623811</v>
      </c>
      <c r="E11" s="374">
        <v>624718</v>
      </c>
      <c r="F11" s="374">
        <v>624657</v>
      </c>
      <c r="G11" s="374">
        <v>626835</v>
      </c>
      <c r="H11" s="374">
        <v>625132</v>
      </c>
      <c r="I11" s="374">
        <v>627073</v>
      </c>
      <c r="J11" s="374">
        <v>630208</v>
      </c>
      <c r="K11" s="374">
        <v>630868</v>
      </c>
      <c r="L11" s="372">
        <v>633861</v>
      </c>
      <c r="M11" s="374">
        <v>638542</v>
      </c>
      <c r="N11" s="372">
        <v>640521</v>
      </c>
      <c r="O11" s="374">
        <v>629401</v>
      </c>
      <c r="P11" s="372">
        <v>627504</v>
      </c>
      <c r="Q11" s="374">
        <v>628017</v>
      </c>
      <c r="R11" s="372">
        <v>622898</v>
      </c>
      <c r="S11" s="374">
        <v>604361</v>
      </c>
      <c r="T11" s="372">
        <v>591591</v>
      </c>
      <c r="U11" s="374">
        <v>586976</v>
      </c>
      <c r="V11" s="372">
        <v>587165</v>
      </c>
      <c r="W11" s="372">
        <v>586731</v>
      </c>
      <c r="X11" s="372">
        <v>584849</v>
      </c>
      <c r="Y11" s="372">
        <v>591153</v>
      </c>
      <c r="Z11" s="372">
        <v>595897</v>
      </c>
      <c r="AA11" s="372">
        <v>590229</v>
      </c>
      <c r="AB11" s="372">
        <v>586200</v>
      </c>
      <c r="AC11" s="372">
        <v>589535</v>
      </c>
      <c r="AD11" s="372">
        <v>592445</v>
      </c>
      <c r="AE11" s="372">
        <v>592577</v>
      </c>
      <c r="AF11" s="372">
        <f t="shared" si="1"/>
        <v>-5668</v>
      </c>
      <c r="AG11" s="372">
        <f t="shared" si="0"/>
        <v>-4029</v>
      </c>
      <c r="AH11" s="372">
        <f t="shared" si="0"/>
        <v>3335</v>
      </c>
      <c r="AI11" s="388">
        <f t="shared" si="0"/>
        <v>2910</v>
      </c>
      <c r="AJ11" s="372">
        <f t="shared" si="0"/>
        <v>132</v>
      </c>
      <c r="AK11" s="372">
        <f t="shared" si="2"/>
        <v>-3320</v>
      </c>
      <c r="AL11" s="372">
        <v>615837</v>
      </c>
      <c r="AM11" s="374">
        <v>611779</v>
      </c>
      <c r="AN11" s="372">
        <v>608463</v>
      </c>
      <c r="AO11" s="388">
        <v>612514</v>
      </c>
      <c r="AP11" s="372">
        <v>613712</v>
      </c>
      <c r="AQ11" s="372">
        <v>616226</v>
      </c>
      <c r="AR11" s="372">
        <v>616137</v>
      </c>
      <c r="AS11" s="388">
        <v>619282</v>
      </c>
      <c r="AT11" s="372">
        <v>621244</v>
      </c>
      <c r="AU11" s="372">
        <v>625520</v>
      </c>
      <c r="AV11" s="372">
        <v>627290</v>
      </c>
      <c r="AW11" s="372">
        <v>631105</v>
      </c>
      <c r="AX11" s="372">
        <v>632568</v>
      </c>
      <c r="AY11" s="372">
        <v>628792</v>
      </c>
      <c r="AZ11" s="372">
        <v>629907</v>
      </c>
      <c r="BA11" s="372">
        <v>634127</v>
      </c>
      <c r="BB11" s="372">
        <v>637925</v>
      </c>
      <c r="BC11" s="372">
        <v>637791</v>
      </c>
      <c r="BD11" s="372">
        <v>3135</v>
      </c>
      <c r="BE11" s="372">
        <v>660</v>
      </c>
      <c r="BF11" s="372">
        <v>2993</v>
      </c>
      <c r="BG11" s="372">
        <v>4681</v>
      </c>
      <c r="BH11" s="372">
        <v>1979</v>
      </c>
      <c r="BI11" s="372">
        <v>-11120</v>
      </c>
      <c r="BJ11" s="372">
        <v>-1897</v>
      </c>
      <c r="BK11" s="372">
        <v>513</v>
      </c>
      <c r="BL11" s="372">
        <v>-5119</v>
      </c>
      <c r="BM11" s="372">
        <v>-18537</v>
      </c>
      <c r="BN11" s="372">
        <v>-12770</v>
      </c>
      <c r="BO11" s="372">
        <v>-4615</v>
      </c>
      <c r="BP11" s="372">
        <v>189</v>
      </c>
      <c r="BQ11" s="372">
        <v>-434</v>
      </c>
      <c r="BR11" s="372">
        <v>-1882</v>
      </c>
      <c r="BS11" s="372">
        <v>6304</v>
      </c>
      <c r="BT11" s="372">
        <v>4744</v>
      </c>
      <c r="BU11" s="372">
        <v>-5668</v>
      </c>
      <c r="BV11" s="372">
        <v>-4029</v>
      </c>
      <c r="BW11" s="372">
        <v>3335</v>
      </c>
      <c r="BX11" s="372">
        <v>-10115</v>
      </c>
      <c r="BY11" s="372">
        <v>2910</v>
      </c>
      <c r="BZ11" s="372">
        <v>132</v>
      </c>
      <c r="CA11" s="372">
        <v>-1809</v>
      </c>
      <c r="CB11" s="372">
        <v>4147</v>
      </c>
      <c r="CC11" s="372">
        <v>4721</v>
      </c>
      <c r="CD11" s="372">
        <v>2050</v>
      </c>
      <c r="CE11" s="372">
        <v>3720</v>
      </c>
      <c r="CF11" s="372">
        <v>2644</v>
      </c>
      <c r="CG11" s="372">
        <v>7787</v>
      </c>
      <c r="CH11" s="372">
        <v>-4058</v>
      </c>
      <c r="CI11" s="372">
        <v>3623</v>
      </c>
      <c r="CJ11" s="372">
        <v>-3316</v>
      </c>
      <c r="CK11" s="372">
        <v>4051</v>
      </c>
      <c r="CL11" s="372">
        <v>1198</v>
      </c>
      <c r="CM11" s="372">
        <v>2514</v>
      </c>
      <c r="CN11" s="372">
        <v>-89</v>
      </c>
      <c r="CO11" s="372">
        <v>3145</v>
      </c>
      <c r="CP11" s="372">
        <v>1962</v>
      </c>
      <c r="CQ11" s="372">
        <v>4276</v>
      </c>
      <c r="CR11" s="372">
        <v>1770</v>
      </c>
      <c r="CS11" s="372">
        <v>3815</v>
      </c>
      <c r="CT11" s="372">
        <v>907</v>
      </c>
      <c r="CU11" s="372">
        <v>1463</v>
      </c>
      <c r="CV11" s="372">
        <v>-3776</v>
      </c>
      <c r="CW11" s="372">
        <v>1115</v>
      </c>
      <c r="CX11" s="372">
        <v>4220</v>
      </c>
      <c r="CY11" s="372">
        <v>3798</v>
      </c>
      <c r="CZ11" s="372">
        <v>-134</v>
      </c>
      <c r="DA11" s="372">
        <v>-61</v>
      </c>
      <c r="DB11" s="372">
        <v>2178</v>
      </c>
      <c r="DC11" s="372">
        <v>-1703</v>
      </c>
      <c r="DD11" s="372">
        <v>1941</v>
      </c>
      <c r="DE11" s="372">
        <v>7488</v>
      </c>
      <c r="DF11" s="374">
        <v>29</v>
      </c>
    </row>
    <row r="12" spans="1:110" x14ac:dyDescent="0.2">
      <c r="A12" s="372" t="s">
        <v>21</v>
      </c>
      <c r="B12" s="374">
        <v>213243</v>
      </c>
      <c r="C12" s="374">
        <v>210222</v>
      </c>
      <c r="D12" s="374">
        <v>209215</v>
      </c>
      <c r="E12" s="374">
        <v>210160</v>
      </c>
      <c r="F12" s="374">
        <v>212225</v>
      </c>
      <c r="G12" s="374">
        <v>211766</v>
      </c>
      <c r="H12" s="374">
        <v>212160</v>
      </c>
      <c r="I12" s="374">
        <v>206774</v>
      </c>
      <c r="J12" s="374">
        <v>205713</v>
      </c>
      <c r="K12" s="374">
        <v>205799</v>
      </c>
      <c r="L12" s="372">
        <v>207187</v>
      </c>
      <c r="M12" s="374">
        <v>210047</v>
      </c>
      <c r="N12" s="372">
        <v>214052</v>
      </c>
      <c r="O12" s="374">
        <v>212784</v>
      </c>
      <c r="P12" s="372">
        <v>214214</v>
      </c>
      <c r="Q12" s="374">
        <v>216685</v>
      </c>
      <c r="R12" s="372">
        <v>216340</v>
      </c>
      <c r="S12" s="374">
        <v>212199</v>
      </c>
      <c r="T12" s="372">
        <v>207804</v>
      </c>
      <c r="U12" s="374">
        <v>205143</v>
      </c>
      <c r="V12" s="372">
        <v>202951</v>
      </c>
      <c r="W12" s="372">
        <v>203438</v>
      </c>
      <c r="X12" s="372">
        <v>204970</v>
      </c>
      <c r="Y12" s="372">
        <v>207378</v>
      </c>
      <c r="Z12" s="372">
        <v>210352</v>
      </c>
      <c r="AA12" s="372">
        <v>208539</v>
      </c>
      <c r="AB12" s="372">
        <v>207314</v>
      </c>
      <c r="AC12" s="372">
        <v>208345</v>
      </c>
      <c r="AD12" s="372">
        <v>208202</v>
      </c>
      <c r="AE12" s="372">
        <v>208305</v>
      </c>
      <c r="AF12" s="372">
        <f t="shared" si="1"/>
        <v>-1813</v>
      </c>
      <c r="AG12" s="372">
        <f t="shared" si="0"/>
        <v>-1225</v>
      </c>
      <c r="AH12" s="372">
        <f t="shared" si="0"/>
        <v>1031</v>
      </c>
      <c r="AI12" s="388">
        <f t="shared" si="0"/>
        <v>-143</v>
      </c>
      <c r="AJ12" s="372">
        <f t="shared" si="0"/>
        <v>103</v>
      </c>
      <c r="AK12" s="372">
        <f t="shared" si="2"/>
        <v>-2047</v>
      </c>
      <c r="AL12" s="372">
        <v>213743</v>
      </c>
      <c r="AM12" s="374">
        <v>211048</v>
      </c>
      <c r="AN12" s="372">
        <v>209969</v>
      </c>
      <c r="AO12" s="388">
        <v>211119</v>
      </c>
      <c r="AP12" s="372">
        <v>212666</v>
      </c>
      <c r="AQ12" s="372">
        <v>212798</v>
      </c>
      <c r="AR12" s="372">
        <v>212844</v>
      </c>
      <c r="AS12" s="388">
        <v>214206</v>
      </c>
      <c r="AT12" s="372">
        <v>213887</v>
      </c>
      <c r="AU12" s="372">
        <v>214692</v>
      </c>
      <c r="AV12" s="372">
        <v>216605</v>
      </c>
      <c r="AW12" s="372">
        <v>219178</v>
      </c>
      <c r="AX12" s="372">
        <v>221168</v>
      </c>
      <c r="AY12" s="372">
        <v>218200</v>
      </c>
      <c r="AZ12" s="372">
        <v>218914</v>
      </c>
      <c r="BA12" s="372">
        <v>220988</v>
      </c>
      <c r="BB12" s="372">
        <v>222998</v>
      </c>
      <c r="BC12" s="372">
        <v>221299</v>
      </c>
      <c r="BD12" s="372">
        <v>-1061</v>
      </c>
      <c r="BE12" s="372">
        <v>86</v>
      </c>
      <c r="BF12" s="372">
        <v>1388</v>
      </c>
      <c r="BG12" s="372">
        <v>2860</v>
      </c>
      <c r="BH12" s="372">
        <v>4005</v>
      </c>
      <c r="BI12" s="372">
        <v>-1268</v>
      </c>
      <c r="BJ12" s="372">
        <v>1430</v>
      </c>
      <c r="BK12" s="372">
        <v>2471</v>
      </c>
      <c r="BL12" s="372">
        <v>-345</v>
      </c>
      <c r="BM12" s="372">
        <v>-4141</v>
      </c>
      <c r="BN12" s="372">
        <v>-4395</v>
      </c>
      <c r="BO12" s="372">
        <v>-2661</v>
      </c>
      <c r="BP12" s="372">
        <v>-2192</v>
      </c>
      <c r="BQ12" s="372">
        <v>487</v>
      </c>
      <c r="BR12" s="372">
        <v>1532</v>
      </c>
      <c r="BS12" s="372">
        <v>2408</v>
      </c>
      <c r="BT12" s="372">
        <v>2974</v>
      </c>
      <c r="BU12" s="372">
        <v>-1813</v>
      </c>
      <c r="BV12" s="372">
        <v>-1225</v>
      </c>
      <c r="BW12" s="372">
        <v>1031</v>
      </c>
      <c r="BX12" s="372">
        <v>-3021</v>
      </c>
      <c r="BY12" s="372">
        <v>-143</v>
      </c>
      <c r="BZ12" s="372">
        <v>103</v>
      </c>
      <c r="CA12" s="372">
        <v>-1039</v>
      </c>
      <c r="CB12" s="372">
        <v>1728</v>
      </c>
      <c r="CC12" s="372">
        <v>1234</v>
      </c>
      <c r="CD12" s="372">
        <v>-1970</v>
      </c>
      <c r="CE12" s="372">
        <v>944</v>
      </c>
      <c r="CF12" s="372">
        <v>1489</v>
      </c>
      <c r="CG12" s="372">
        <v>3052</v>
      </c>
      <c r="CH12" s="372">
        <v>-2695</v>
      </c>
      <c r="CI12" s="372">
        <v>-1007</v>
      </c>
      <c r="CJ12" s="372">
        <v>-1079</v>
      </c>
      <c r="CK12" s="372">
        <v>1150</v>
      </c>
      <c r="CL12" s="372">
        <v>1547</v>
      </c>
      <c r="CM12" s="372">
        <v>132</v>
      </c>
      <c r="CN12" s="372">
        <v>46</v>
      </c>
      <c r="CO12" s="372">
        <v>1362</v>
      </c>
      <c r="CP12" s="372">
        <v>-319</v>
      </c>
      <c r="CQ12" s="372">
        <v>805</v>
      </c>
      <c r="CR12" s="372">
        <v>1913</v>
      </c>
      <c r="CS12" s="372">
        <v>2573</v>
      </c>
      <c r="CT12" s="372">
        <v>945</v>
      </c>
      <c r="CU12" s="372">
        <v>1990</v>
      </c>
      <c r="CV12" s="372">
        <v>-2968</v>
      </c>
      <c r="CW12" s="372">
        <v>714</v>
      </c>
      <c r="CX12" s="372">
        <v>2074</v>
      </c>
      <c r="CY12" s="372">
        <v>2010</v>
      </c>
      <c r="CZ12" s="372">
        <v>-1699</v>
      </c>
      <c r="DA12" s="372">
        <v>2065</v>
      </c>
      <c r="DB12" s="372">
        <v>-459</v>
      </c>
      <c r="DC12" s="372">
        <v>394</v>
      </c>
      <c r="DD12" s="372">
        <v>-5386</v>
      </c>
      <c r="DE12" s="372">
        <v>8056</v>
      </c>
      <c r="DF12" s="374">
        <v>28</v>
      </c>
    </row>
    <row r="13" spans="1:110" x14ac:dyDescent="0.2">
      <c r="A13" s="372" t="s">
        <v>29</v>
      </c>
      <c r="B13" s="374">
        <v>703349</v>
      </c>
      <c r="C13" s="374">
        <v>690918</v>
      </c>
      <c r="D13" s="374">
        <v>698032</v>
      </c>
      <c r="E13" s="374">
        <v>700587</v>
      </c>
      <c r="F13" s="374">
        <v>698581</v>
      </c>
      <c r="G13" s="374">
        <v>696485</v>
      </c>
      <c r="H13" s="374">
        <v>701164</v>
      </c>
      <c r="I13" s="374">
        <v>699334</v>
      </c>
      <c r="J13" s="374">
        <v>703370</v>
      </c>
      <c r="K13" s="374">
        <v>703628</v>
      </c>
      <c r="L13" s="372">
        <v>705871</v>
      </c>
      <c r="M13" s="374">
        <v>708415</v>
      </c>
      <c r="N13" s="372">
        <v>707671</v>
      </c>
      <c r="O13" s="374">
        <v>692500</v>
      </c>
      <c r="P13" s="372">
        <v>700667</v>
      </c>
      <c r="Q13" s="374">
        <v>702453</v>
      </c>
      <c r="R13" s="372">
        <v>694642</v>
      </c>
      <c r="S13" s="374">
        <v>681298</v>
      </c>
      <c r="T13" s="372">
        <v>672943</v>
      </c>
      <c r="U13" s="374">
        <v>667936</v>
      </c>
      <c r="V13" s="372">
        <v>672303</v>
      </c>
      <c r="W13" s="372">
        <v>678269</v>
      </c>
      <c r="X13" s="372">
        <v>681683</v>
      </c>
      <c r="Y13" s="372">
        <v>683018</v>
      </c>
      <c r="Z13" s="372">
        <v>684878</v>
      </c>
      <c r="AA13" s="372">
        <v>672536</v>
      </c>
      <c r="AB13" s="372">
        <v>677274</v>
      </c>
      <c r="AC13" s="372">
        <v>682804</v>
      </c>
      <c r="AD13" s="372">
        <v>683659</v>
      </c>
      <c r="AE13" s="372">
        <v>682255</v>
      </c>
      <c r="AF13" s="372">
        <f t="shared" si="1"/>
        <v>-12342</v>
      </c>
      <c r="AG13" s="372">
        <f t="shared" si="0"/>
        <v>4738</v>
      </c>
      <c r="AH13" s="372">
        <f t="shared" si="0"/>
        <v>5530</v>
      </c>
      <c r="AI13" s="388">
        <f t="shared" si="0"/>
        <v>855</v>
      </c>
      <c r="AJ13" s="372">
        <f t="shared" si="0"/>
        <v>-1404</v>
      </c>
      <c r="AK13" s="372">
        <f t="shared" si="2"/>
        <v>-2623</v>
      </c>
      <c r="AL13" s="372">
        <v>709875</v>
      </c>
      <c r="AM13" s="374">
        <v>696086</v>
      </c>
      <c r="AN13" s="372">
        <v>703393</v>
      </c>
      <c r="AO13" s="388">
        <v>711135</v>
      </c>
      <c r="AP13" s="372">
        <v>714063</v>
      </c>
      <c r="AQ13" s="372">
        <v>711335</v>
      </c>
      <c r="AR13" s="372">
        <v>710335</v>
      </c>
      <c r="AS13" s="388">
        <v>710126</v>
      </c>
      <c r="AT13" s="372">
        <v>707767</v>
      </c>
      <c r="AU13" s="372">
        <v>714983</v>
      </c>
      <c r="AV13" s="372">
        <v>718840</v>
      </c>
      <c r="AW13" s="372">
        <v>719585</v>
      </c>
      <c r="AX13" s="372">
        <v>715753</v>
      </c>
      <c r="AY13" s="372">
        <v>700924</v>
      </c>
      <c r="AZ13" s="372">
        <v>706636</v>
      </c>
      <c r="BA13" s="372">
        <v>711372</v>
      </c>
      <c r="BB13" s="372">
        <v>714071</v>
      </c>
      <c r="BC13" s="372">
        <v>711835</v>
      </c>
      <c r="BD13" s="372">
        <v>4036</v>
      </c>
      <c r="BE13" s="372">
        <v>258</v>
      </c>
      <c r="BF13" s="372">
        <v>2243</v>
      </c>
      <c r="BG13" s="372">
        <v>2544</v>
      </c>
      <c r="BH13" s="372">
        <v>-744</v>
      </c>
      <c r="BI13" s="372">
        <v>-15171</v>
      </c>
      <c r="BJ13" s="372">
        <v>8167</v>
      </c>
      <c r="BK13" s="372">
        <v>1786</v>
      </c>
      <c r="BL13" s="372">
        <v>-7811</v>
      </c>
      <c r="BM13" s="372">
        <v>-13344</v>
      </c>
      <c r="BN13" s="372">
        <v>-8355</v>
      </c>
      <c r="BO13" s="372">
        <v>-5007</v>
      </c>
      <c r="BP13" s="372">
        <v>4367</v>
      </c>
      <c r="BQ13" s="372">
        <v>5966</v>
      </c>
      <c r="BR13" s="372">
        <v>3414</v>
      </c>
      <c r="BS13" s="372">
        <v>1335</v>
      </c>
      <c r="BT13" s="372">
        <v>1860</v>
      </c>
      <c r="BU13" s="372">
        <v>-12342</v>
      </c>
      <c r="BV13" s="372">
        <v>4738</v>
      </c>
      <c r="BW13" s="372">
        <v>5530</v>
      </c>
      <c r="BX13" s="372">
        <v>-12431</v>
      </c>
      <c r="BY13" s="372">
        <v>855</v>
      </c>
      <c r="BZ13" s="372">
        <v>-1404</v>
      </c>
      <c r="CA13" s="372">
        <v>-2193</v>
      </c>
      <c r="CB13" s="372">
        <v>4145</v>
      </c>
      <c r="CC13" s="372">
        <v>6107</v>
      </c>
      <c r="CD13" s="372">
        <v>4687</v>
      </c>
      <c r="CE13" s="372">
        <v>8987</v>
      </c>
      <c r="CF13" s="372">
        <v>2976</v>
      </c>
      <c r="CG13" s="372">
        <v>2911</v>
      </c>
      <c r="CH13" s="372">
        <v>-13789</v>
      </c>
      <c r="CI13" s="372">
        <v>7114</v>
      </c>
      <c r="CJ13" s="372">
        <v>7307</v>
      </c>
      <c r="CK13" s="372">
        <v>7742</v>
      </c>
      <c r="CL13" s="372">
        <v>2928</v>
      </c>
      <c r="CM13" s="372">
        <v>-2728</v>
      </c>
      <c r="CN13" s="372">
        <v>-1000</v>
      </c>
      <c r="CO13" s="372">
        <v>-209</v>
      </c>
      <c r="CP13" s="372">
        <v>-2359</v>
      </c>
      <c r="CQ13" s="372">
        <v>7216</v>
      </c>
      <c r="CR13" s="372">
        <v>3857</v>
      </c>
      <c r="CS13" s="372">
        <v>745</v>
      </c>
      <c r="CT13" s="372">
        <v>2555</v>
      </c>
      <c r="CU13" s="372">
        <v>-3832</v>
      </c>
      <c r="CV13" s="372">
        <v>-14829</v>
      </c>
      <c r="CW13" s="372">
        <v>5712</v>
      </c>
      <c r="CX13" s="372">
        <v>4736</v>
      </c>
      <c r="CY13" s="372">
        <v>2699</v>
      </c>
      <c r="CZ13" s="372">
        <v>-2236</v>
      </c>
      <c r="DA13" s="372">
        <v>-2006</v>
      </c>
      <c r="DB13" s="372">
        <v>-2096</v>
      </c>
      <c r="DC13" s="372">
        <v>4679</v>
      </c>
      <c r="DD13" s="372">
        <v>-1830</v>
      </c>
      <c r="DE13" s="372">
        <v>8486</v>
      </c>
      <c r="DF13" s="374">
        <v>27</v>
      </c>
    </row>
    <row r="14" spans="1:110" x14ac:dyDescent="0.2">
      <c r="A14" s="372" t="s">
        <v>33</v>
      </c>
      <c r="B14" s="374">
        <v>186714</v>
      </c>
      <c r="C14" s="374">
        <v>185244</v>
      </c>
      <c r="D14" s="374">
        <v>186528</v>
      </c>
      <c r="E14" s="374">
        <v>186608</v>
      </c>
      <c r="F14" s="374">
        <v>186757</v>
      </c>
      <c r="G14" s="374">
        <v>186925</v>
      </c>
      <c r="H14" s="374">
        <v>186385</v>
      </c>
      <c r="I14" s="374">
        <v>187724</v>
      </c>
      <c r="J14" s="374">
        <v>187144</v>
      </c>
      <c r="K14" s="374">
        <v>187285</v>
      </c>
      <c r="L14" s="372">
        <v>187149</v>
      </c>
      <c r="M14" s="374">
        <v>189446</v>
      </c>
      <c r="N14" s="372">
        <v>190762</v>
      </c>
      <c r="O14" s="374">
        <v>189173</v>
      </c>
      <c r="P14" s="372">
        <v>187861</v>
      </c>
      <c r="Q14" s="374">
        <v>189057</v>
      </c>
      <c r="R14" s="372">
        <v>188089</v>
      </c>
      <c r="S14" s="374">
        <v>184170</v>
      </c>
      <c r="T14" s="372">
        <v>182368</v>
      </c>
      <c r="U14" s="374">
        <v>182181</v>
      </c>
      <c r="V14" s="372">
        <v>183163</v>
      </c>
      <c r="W14" s="372">
        <v>184855</v>
      </c>
      <c r="X14" s="372">
        <v>186449</v>
      </c>
      <c r="Y14" s="372">
        <v>187704</v>
      </c>
      <c r="Z14" s="372">
        <v>187900</v>
      </c>
      <c r="AA14" s="372">
        <v>187080</v>
      </c>
      <c r="AB14" s="372">
        <v>186492</v>
      </c>
      <c r="AC14" s="372">
        <v>187902</v>
      </c>
      <c r="AD14" s="372">
        <v>189159</v>
      </c>
      <c r="AE14" s="372">
        <v>189657</v>
      </c>
      <c r="AF14" s="372">
        <f t="shared" si="1"/>
        <v>-820</v>
      </c>
      <c r="AG14" s="372">
        <f t="shared" si="0"/>
        <v>-588</v>
      </c>
      <c r="AH14" s="372">
        <f t="shared" si="0"/>
        <v>1410</v>
      </c>
      <c r="AI14" s="388">
        <f t="shared" si="0"/>
        <v>1257</v>
      </c>
      <c r="AJ14" s="372">
        <f t="shared" si="0"/>
        <v>498</v>
      </c>
      <c r="AK14" s="372">
        <f t="shared" si="2"/>
        <v>1757</v>
      </c>
      <c r="AL14" s="372">
        <v>197130</v>
      </c>
      <c r="AM14" s="374">
        <v>195976</v>
      </c>
      <c r="AN14" s="372">
        <v>195314</v>
      </c>
      <c r="AO14" s="388">
        <v>196230</v>
      </c>
      <c r="AP14" s="372">
        <v>196703</v>
      </c>
      <c r="AQ14" s="372">
        <v>196069</v>
      </c>
      <c r="AR14" s="372">
        <v>195805</v>
      </c>
      <c r="AS14" s="388">
        <v>195521</v>
      </c>
      <c r="AT14" s="372">
        <v>194441</v>
      </c>
      <c r="AU14" s="372">
        <v>194760</v>
      </c>
      <c r="AV14" s="372">
        <v>195436</v>
      </c>
      <c r="AW14" s="372">
        <v>196532</v>
      </c>
      <c r="AX14" s="372">
        <v>197186</v>
      </c>
      <c r="AY14" s="372">
        <v>194743</v>
      </c>
      <c r="AZ14" s="372">
        <v>194660</v>
      </c>
      <c r="BA14" s="372">
        <v>195650</v>
      </c>
      <c r="BB14" s="372">
        <v>197131</v>
      </c>
      <c r="BC14" s="372">
        <v>197853</v>
      </c>
      <c r="BD14" s="372">
        <v>-580</v>
      </c>
      <c r="BE14" s="372">
        <v>141</v>
      </c>
      <c r="BF14" s="372">
        <v>-136</v>
      </c>
      <c r="BG14" s="372">
        <v>2297</v>
      </c>
      <c r="BH14" s="372">
        <v>1316</v>
      </c>
      <c r="BI14" s="372">
        <v>-1589</v>
      </c>
      <c r="BJ14" s="372">
        <v>-1312</v>
      </c>
      <c r="BK14" s="372">
        <v>1196</v>
      </c>
      <c r="BL14" s="372">
        <v>-968</v>
      </c>
      <c r="BM14" s="372">
        <v>-3919</v>
      </c>
      <c r="BN14" s="372">
        <v>-1802</v>
      </c>
      <c r="BO14" s="372">
        <v>-187</v>
      </c>
      <c r="BP14" s="372">
        <v>982</v>
      </c>
      <c r="BQ14" s="372">
        <v>1692</v>
      </c>
      <c r="BR14" s="372">
        <v>1594</v>
      </c>
      <c r="BS14" s="372">
        <v>1255</v>
      </c>
      <c r="BT14" s="372">
        <v>196</v>
      </c>
      <c r="BU14" s="372">
        <v>-820</v>
      </c>
      <c r="BV14" s="372">
        <v>-588</v>
      </c>
      <c r="BW14" s="372">
        <v>1410</v>
      </c>
      <c r="BX14" s="372">
        <v>-1470</v>
      </c>
      <c r="BY14" s="372">
        <v>1257</v>
      </c>
      <c r="BZ14" s="372">
        <v>498</v>
      </c>
      <c r="CA14" s="372">
        <v>241</v>
      </c>
      <c r="CB14" s="372">
        <v>-50</v>
      </c>
      <c r="CC14" s="372">
        <v>1125</v>
      </c>
      <c r="CD14" s="372">
        <v>1145</v>
      </c>
      <c r="CE14" s="372">
        <v>1323</v>
      </c>
      <c r="CF14" s="372">
        <v>3506</v>
      </c>
      <c r="CG14" s="372">
        <v>183</v>
      </c>
      <c r="CH14" s="372">
        <v>-1154</v>
      </c>
      <c r="CI14" s="372">
        <v>1284</v>
      </c>
      <c r="CJ14" s="372">
        <v>-662</v>
      </c>
      <c r="CK14" s="372">
        <v>916</v>
      </c>
      <c r="CL14" s="372">
        <v>473</v>
      </c>
      <c r="CM14" s="372">
        <v>-634</v>
      </c>
      <c r="CN14" s="372">
        <v>-264</v>
      </c>
      <c r="CO14" s="372">
        <v>-284</v>
      </c>
      <c r="CP14" s="372">
        <v>-1080</v>
      </c>
      <c r="CQ14" s="372">
        <v>319</v>
      </c>
      <c r="CR14" s="372">
        <v>676</v>
      </c>
      <c r="CS14" s="372">
        <v>1096</v>
      </c>
      <c r="CT14" s="372">
        <v>80</v>
      </c>
      <c r="CU14" s="372">
        <v>654</v>
      </c>
      <c r="CV14" s="372">
        <v>-2443</v>
      </c>
      <c r="CW14" s="372">
        <v>-83</v>
      </c>
      <c r="CX14" s="372">
        <v>990</v>
      </c>
      <c r="CY14" s="372">
        <v>1481</v>
      </c>
      <c r="CZ14" s="372">
        <v>722</v>
      </c>
      <c r="DA14" s="372">
        <v>149</v>
      </c>
      <c r="DB14" s="372">
        <v>168</v>
      </c>
      <c r="DC14" s="372">
        <v>-540</v>
      </c>
      <c r="DD14" s="372">
        <v>1339</v>
      </c>
      <c r="DE14" s="372">
        <v>11139</v>
      </c>
      <c r="DF14" s="374">
        <v>26</v>
      </c>
    </row>
    <row r="15" spans="1:110" x14ac:dyDescent="0.2">
      <c r="A15" s="372" t="s">
        <v>30</v>
      </c>
      <c r="B15" s="374">
        <v>102385</v>
      </c>
      <c r="C15" s="374">
        <v>100979</v>
      </c>
      <c r="D15" s="374">
        <v>100472</v>
      </c>
      <c r="E15" s="374">
        <v>101430</v>
      </c>
      <c r="F15" s="374">
        <v>101844</v>
      </c>
      <c r="G15" s="374">
        <v>102487</v>
      </c>
      <c r="H15" s="374">
        <v>103476</v>
      </c>
      <c r="I15" s="374">
        <v>103890</v>
      </c>
      <c r="J15" s="374">
        <v>103346</v>
      </c>
      <c r="K15" s="374">
        <v>102813</v>
      </c>
      <c r="L15" s="372">
        <v>102976</v>
      </c>
      <c r="M15" s="374">
        <v>103878</v>
      </c>
      <c r="N15" s="372">
        <v>104903</v>
      </c>
      <c r="O15" s="374">
        <v>102273</v>
      </c>
      <c r="P15" s="372">
        <v>102314</v>
      </c>
      <c r="Q15" s="374">
        <v>103111</v>
      </c>
      <c r="R15" s="372">
        <v>103923</v>
      </c>
      <c r="S15" s="374">
        <v>101285</v>
      </c>
      <c r="T15" s="372">
        <v>99775</v>
      </c>
      <c r="U15" s="374">
        <v>99274</v>
      </c>
      <c r="V15" s="372">
        <v>99092</v>
      </c>
      <c r="W15" s="372">
        <v>99667</v>
      </c>
      <c r="X15" s="372">
        <v>99807</v>
      </c>
      <c r="Y15" s="372">
        <v>100615</v>
      </c>
      <c r="Z15" s="372">
        <v>101238</v>
      </c>
      <c r="AA15" s="372">
        <v>99057</v>
      </c>
      <c r="AB15" s="372">
        <v>99545</v>
      </c>
      <c r="AC15" s="372">
        <v>101686</v>
      </c>
      <c r="AD15" s="372">
        <v>102821</v>
      </c>
      <c r="AE15" s="372">
        <v>102990</v>
      </c>
      <c r="AF15" s="372">
        <f t="shared" si="1"/>
        <v>-2181</v>
      </c>
      <c r="AG15" s="372">
        <f t="shared" si="0"/>
        <v>488</v>
      </c>
      <c r="AH15" s="372">
        <f t="shared" si="0"/>
        <v>2141</v>
      </c>
      <c r="AI15" s="388">
        <f t="shared" si="0"/>
        <v>1135</v>
      </c>
      <c r="AJ15" s="372">
        <f t="shared" si="0"/>
        <v>169</v>
      </c>
      <c r="AK15" s="372">
        <f t="shared" si="2"/>
        <v>1752</v>
      </c>
      <c r="AL15" s="372">
        <v>105292</v>
      </c>
      <c r="AM15" s="374">
        <v>103100</v>
      </c>
      <c r="AN15" s="372">
        <v>102229</v>
      </c>
      <c r="AO15" s="388">
        <v>103766</v>
      </c>
      <c r="AP15" s="372">
        <v>105153</v>
      </c>
      <c r="AQ15" s="372">
        <v>105946</v>
      </c>
      <c r="AR15" s="372">
        <v>106877</v>
      </c>
      <c r="AS15" s="388">
        <v>108344</v>
      </c>
      <c r="AT15" s="372">
        <v>109130</v>
      </c>
      <c r="AU15" s="372">
        <v>110420</v>
      </c>
      <c r="AV15" s="372">
        <v>110724</v>
      </c>
      <c r="AW15" s="372">
        <v>112637</v>
      </c>
      <c r="AX15" s="372">
        <v>113585</v>
      </c>
      <c r="AY15" s="372">
        <v>109884</v>
      </c>
      <c r="AZ15" s="372">
        <v>110476</v>
      </c>
      <c r="BA15" s="372">
        <v>112119</v>
      </c>
      <c r="BB15" s="372">
        <v>113139</v>
      </c>
      <c r="BC15" s="372">
        <v>113760</v>
      </c>
      <c r="BD15" s="372">
        <v>-544</v>
      </c>
      <c r="BE15" s="372">
        <v>-533</v>
      </c>
      <c r="BF15" s="372">
        <v>163</v>
      </c>
      <c r="BG15" s="372">
        <v>902</v>
      </c>
      <c r="BH15" s="372">
        <v>1025</v>
      </c>
      <c r="BI15" s="372">
        <v>-2630</v>
      </c>
      <c r="BJ15" s="372">
        <v>41</v>
      </c>
      <c r="BK15" s="372">
        <v>797</v>
      </c>
      <c r="BL15" s="372">
        <v>812</v>
      </c>
      <c r="BM15" s="372">
        <v>-2638</v>
      </c>
      <c r="BN15" s="372">
        <v>-1510</v>
      </c>
      <c r="BO15" s="372">
        <v>-501</v>
      </c>
      <c r="BP15" s="372">
        <v>-182</v>
      </c>
      <c r="BQ15" s="372">
        <v>575</v>
      </c>
      <c r="BR15" s="372">
        <v>140</v>
      </c>
      <c r="BS15" s="372">
        <v>808</v>
      </c>
      <c r="BT15" s="372">
        <v>623</v>
      </c>
      <c r="BU15" s="372">
        <v>-2181</v>
      </c>
      <c r="BV15" s="372">
        <v>488</v>
      </c>
      <c r="BW15" s="372">
        <v>2141</v>
      </c>
      <c r="BX15" s="372">
        <v>-1406</v>
      </c>
      <c r="BY15" s="372">
        <v>1135</v>
      </c>
      <c r="BZ15" s="372">
        <v>169</v>
      </c>
      <c r="CA15" s="372">
        <v>151</v>
      </c>
      <c r="CB15" s="372">
        <v>161</v>
      </c>
      <c r="CC15" s="372">
        <v>1105</v>
      </c>
      <c r="CD15" s="372">
        <v>576</v>
      </c>
      <c r="CE15" s="372">
        <v>-208</v>
      </c>
      <c r="CF15" s="372">
        <v>430</v>
      </c>
      <c r="CG15" s="372">
        <v>87</v>
      </c>
      <c r="CH15" s="372">
        <v>-2192</v>
      </c>
      <c r="CI15" s="372">
        <v>-507</v>
      </c>
      <c r="CJ15" s="372">
        <v>-871</v>
      </c>
      <c r="CK15" s="372">
        <v>1537</v>
      </c>
      <c r="CL15" s="372">
        <v>1387</v>
      </c>
      <c r="CM15" s="372">
        <v>793</v>
      </c>
      <c r="CN15" s="372">
        <v>931</v>
      </c>
      <c r="CO15" s="372">
        <v>1467</v>
      </c>
      <c r="CP15" s="372">
        <v>786</v>
      </c>
      <c r="CQ15" s="372">
        <v>1290</v>
      </c>
      <c r="CR15" s="372">
        <v>304</v>
      </c>
      <c r="CS15" s="372">
        <v>1913</v>
      </c>
      <c r="CT15" s="372">
        <v>958</v>
      </c>
      <c r="CU15" s="372">
        <v>948</v>
      </c>
      <c r="CV15" s="372">
        <v>-3701</v>
      </c>
      <c r="CW15" s="372">
        <v>592</v>
      </c>
      <c r="CX15" s="372">
        <v>1643</v>
      </c>
      <c r="CY15" s="372">
        <v>1020</v>
      </c>
      <c r="CZ15" s="372">
        <v>621</v>
      </c>
      <c r="DA15" s="372">
        <v>414</v>
      </c>
      <c r="DB15" s="372">
        <v>643</v>
      </c>
      <c r="DC15" s="372">
        <v>989</v>
      </c>
      <c r="DD15" s="372">
        <v>414</v>
      </c>
      <c r="DE15" s="372">
        <v>11375</v>
      </c>
      <c r="DF15" s="374">
        <v>25</v>
      </c>
    </row>
    <row r="16" spans="1:110" x14ac:dyDescent="0.2">
      <c r="A16" s="372" t="s">
        <v>12</v>
      </c>
      <c r="B16" s="374">
        <v>248154</v>
      </c>
      <c r="C16" s="374">
        <v>243651</v>
      </c>
      <c r="D16" s="374">
        <v>244919</v>
      </c>
      <c r="E16" s="374">
        <v>246062</v>
      </c>
      <c r="F16" s="374">
        <v>246184</v>
      </c>
      <c r="G16" s="374">
        <v>245956</v>
      </c>
      <c r="H16" s="374">
        <v>247115</v>
      </c>
      <c r="I16" s="374">
        <v>245916</v>
      </c>
      <c r="J16" s="374">
        <v>245420</v>
      </c>
      <c r="K16" s="374">
        <v>244245</v>
      </c>
      <c r="L16" s="372">
        <v>244757</v>
      </c>
      <c r="M16" s="374">
        <v>247008</v>
      </c>
      <c r="N16" s="372">
        <v>247674</v>
      </c>
      <c r="O16" s="374">
        <v>242643</v>
      </c>
      <c r="P16" s="372">
        <v>243244</v>
      </c>
      <c r="Q16" s="374">
        <v>245574</v>
      </c>
      <c r="R16" s="372">
        <v>244826</v>
      </c>
      <c r="S16" s="374">
        <v>240621</v>
      </c>
      <c r="T16" s="372">
        <v>238087</v>
      </c>
      <c r="U16" s="374">
        <v>237252</v>
      </c>
      <c r="V16" s="372">
        <v>236303</v>
      </c>
      <c r="W16" s="372">
        <v>236944</v>
      </c>
      <c r="X16" s="372">
        <v>238074</v>
      </c>
      <c r="Y16" s="372">
        <v>241199</v>
      </c>
      <c r="Z16" s="372">
        <v>243874</v>
      </c>
      <c r="AA16" s="372">
        <v>239136</v>
      </c>
      <c r="AB16" s="372">
        <v>241106</v>
      </c>
      <c r="AC16" s="372">
        <v>241978</v>
      </c>
      <c r="AD16" s="372">
        <v>241968</v>
      </c>
      <c r="AE16" s="372">
        <v>243118</v>
      </c>
      <c r="AF16" s="372">
        <f t="shared" si="1"/>
        <v>-4738</v>
      </c>
      <c r="AG16" s="372">
        <f t="shared" si="0"/>
        <v>1970</v>
      </c>
      <c r="AH16" s="372">
        <f t="shared" si="0"/>
        <v>872</v>
      </c>
      <c r="AI16" s="388">
        <f t="shared" si="0"/>
        <v>-10</v>
      </c>
      <c r="AJ16" s="372">
        <f t="shared" si="0"/>
        <v>1150</v>
      </c>
      <c r="AK16" s="372">
        <f t="shared" si="2"/>
        <v>-756</v>
      </c>
      <c r="AL16" s="372">
        <v>258213</v>
      </c>
      <c r="AM16" s="374">
        <v>254204</v>
      </c>
      <c r="AN16" s="372">
        <v>256588</v>
      </c>
      <c r="AO16" s="388">
        <v>257932</v>
      </c>
      <c r="AP16" s="372">
        <v>259036</v>
      </c>
      <c r="AQ16" s="372">
        <v>258662</v>
      </c>
      <c r="AR16" s="372">
        <v>258276</v>
      </c>
      <c r="AS16" s="388">
        <v>257638</v>
      </c>
      <c r="AT16" s="372">
        <v>256989</v>
      </c>
      <c r="AU16" s="372">
        <v>257495</v>
      </c>
      <c r="AV16" s="372">
        <v>258835</v>
      </c>
      <c r="AW16" s="372">
        <v>261238</v>
      </c>
      <c r="AX16" s="372">
        <v>262234</v>
      </c>
      <c r="AY16" s="372">
        <v>256778</v>
      </c>
      <c r="AZ16" s="372">
        <v>258023</v>
      </c>
      <c r="BA16" s="372">
        <v>260506</v>
      </c>
      <c r="BB16" s="372">
        <v>260331</v>
      </c>
      <c r="BC16" s="372">
        <v>260824</v>
      </c>
      <c r="BD16" s="372">
        <v>-496</v>
      </c>
      <c r="BE16" s="372">
        <v>-1175</v>
      </c>
      <c r="BF16" s="372">
        <v>512</v>
      </c>
      <c r="BG16" s="372">
        <v>2251</v>
      </c>
      <c r="BH16" s="372">
        <v>666</v>
      </c>
      <c r="BI16" s="372">
        <v>-5031</v>
      </c>
      <c r="BJ16" s="372">
        <v>601</v>
      </c>
      <c r="BK16" s="372">
        <v>2330</v>
      </c>
      <c r="BL16" s="372">
        <v>-748</v>
      </c>
      <c r="BM16" s="372">
        <v>-4205</v>
      </c>
      <c r="BN16" s="372">
        <v>-2534</v>
      </c>
      <c r="BO16" s="372">
        <v>-835</v>
      </c>
      <c r="BP16" s="372">
        <v>-949</v>
      </c>
      <c r="BQ16" s="372">
        <v>641</v>
      </c>
      <c r="BR16" s="372">
        <v>1130</v>
      </c>
      <c r="BS16" s="372">
        <v>3125</v>
      </c>
      <c r="BT16" s="372">
        <v>2675</v>
      </c>
      <c r="BU16" s="372">
        <v>-4738</v>
      </c>
      <c r="BV16" s="372">
        <v>1970</v>
      </c>
      <c r="BW16" s="372">
        <v>872</v>
      </c>
      <c r="BX16" s="372">
        <v>-4503</v>
      </c>
      <c r="BY16" s="372">
        <v>-10</v>
      </c>
      <c r="BZ16" s="372">
        <v>1150</v>
      </c>
      <c r="CA16" s="372">
        <v>218</v>
      </c>
      <c r="CB16" s="372">
        <v>344</v>
      </c>
      <c r="CC16" s="372">
        <v>4344</v>
      </c>
      <c r="CD16" s="372">
        <v>3724</v>
      </c>
      <c r="CE16" s="372">
        <v>1627</v>
      </c>
      <c r="CF16" s="372">
        <v>2260</v>
      </c>
      <c r="CG16" s="372">
        <v>2578</v>
      </c>
      <c r="CH16" s="372">
        <v>-4009</v>
      </c>
      <c r="CI16" s="372">
        <v>1268</v>
      </c>
      <c r="CJ16" s="372">
        <v>2384</v>
      </c>
      <c r="CK16" s="372">
        <v>1344</v>
      </c>
      <c r="CL16" s="372">
        <v>1104</v>
      </c>
      <c r="CM16" s="372">
        <v>-374</v>
      </c>
      <c r="CN16" s="372">
        <v>-386</v>
      </c>
      <c r="CO16" s="372">
        <v>-638</v>
      </c>
      <c r="CP16" s="372">
        <v>-649</v>
      </c>
      <c r="CQ16" s="372">
        <v>506</v>
      </c>
      <c r="CR16" s="372">
        <v>1340</v>
      </c>
      <c r="CS16" s="372">
        <v>2403</v>
      </c>
      <c r="CT16" s="372">
        <v>1143</v>
      </c>
      <c r="CU16" s="372">
        <v>996</v>
      </c>
      <c r="CV16" s="372">
        <v>-5456</v>
      </c>
      <c r="CW16" s="372">
        <v>1245</v>
      </c>
      <c r="CX16" s="372">
        <v>2483</v>
      </c>
      <c r="CY16" s="372">
        <v>-175</v>
      </c>
      <c r="CZ16" s="372">
        <v>493</v>
      </c>
      <c r="DA16" s="372">
        <v>122</v>
      </c>
      <c r="DB16" s="372">
        <v>-228</v>
      </c>
      <c r="DC16" s="372">
        <v>1159</v>
      </c>
      <c r="DD16" s="372">
        <v>-1199</v>
      </c>
      <c r="DE16" s="372">
        <v>12670</v>
      </c>
      <c r="DF16" s="374">
        <v>24</v>
      </c>
    </row>
    <row r="17" spans="1:110" x14ac:dyDescent="0.2">
      <c r="A17" s="372" t="s">
        <v>11</v>
      </c>
      <c r="B17" s="374">
        <v>137037</v>
      </c>
      <c r="C17" s="374">
        <v>134772</v>
      </c>
      <c r="D17" s="374">
        <v>135222</v>
      </c>
      <c r="E17" s="374">
        <v>135391</v>
      </c>
      <c r="F17" s="374">
        <v>135643</v>
      </c>
      <c r="G17" s="374">
        <v>136036</v>
      </c>
      <c r="H17" s="374">
        <v>134940</v>
      </c>
      <c r="I17" s="374">
        <v>135792</v>
      </c>
      <c r="J17" s="374">
        <v>136335</v>
      </c>
      <c r="K17" s="374">
        <v>136731</v>
      </c>
      <c r="L17" s="372">
        <v>137583</v>
      </c>
      <c r="M17" s="374">
        <v>139036</v>
      </c>
      <c r="N17" s="372">
        <v>139005</v>
      </c>
      <c r="O17" s="374">
        <v>138790</v>
      </c>
      <c r="P17" s="372">
        <v>138663</v>
      </c>
      <c r="Q17" s="374">
        <v>139287</v>
      </c>
      <c r="R17" s="372">
        <v>139808</v>
      </c>
      <c r="S17" s="374">
        <v>138351</v>
      </c>
      <c r="T17" s="372">
        <v>135082</v>
      </c>
      <c r="U17" s="374">
        <v>134719</v>
      </c>
      <c r="V17" s="372">
        <v>134809</v>
      </c>
      <c r="W17" s="372">
        <v>134682</v>
      </c>
      <c r="X17" s="372">
        <v>134409</v>
      </c>
      <c r="Y17" s="372">
        <v>135757</v>
      </c>
      <c r="Z17" s="372">
        <v>136547</v>
      </c>
      <c r="AA17" s="372">
        <v>135945</v>
      </c>
      <c r="AB17" s="372">
        <v>136513</v>
      </c>
      <c r="AC17" s="372">
        <v>137020</v>
      </c>
      <c r="AD17" s="372">
        <v>138595</v>
      </c>
      <c r="AE17" s="372">
        <v>137842</v>
      </c>
      <c r="AF17" s="372">
        <f t="shared" si="1"/>
        <v>-602</v>
      </c>
      <c r="AG17" s="372">
        <f t="shared" si="0"/>
        <v>568</v>
      </c>
      <c r="AH17" s="372">
        <f t="shared" si="0"/>
        <v>507</v>
      </c>
      <c r="AI17" s="388">
        <f t="shared" si="0"/>
        <v>1575</v>
      </c>
      <c r="AJ17" s="372">
        <f t="shared" si="0"/>
        <v>-753</v>
      </c>
      <c r="AK17" s="372">
        <f t="shared" si="2"/>
        <v>1295</v>
      </c>
      <c r="AL17" s="372">
        <v>142842</v>
      </c>
      <c r="AM17" s="374">
        <v>140370</v>
      </c>
      <c r="AN17" s="372">
        <v>142113</v>
      </c>
      <c r="AO17" s="388">
        <v>142691</v>
      </c>
      <c r="AP17" s="372">
        <v>142922</v>
      </c>
      <c r="AQ17" s="372">
        <v>142884</v>
      </c>
      <c r="AR17" s="372">
        <v>141632</v>
      </c>
      <c r="AS17" s="388">
        <v>142704</v>
      </c>
      <c r="AT17" s="372">
        <v>142839</v>
      </c>
      <c r="AU17" s="372">
        <v>144538</v>
      </c>
      <c r="AV17" s="372">
        <v>145810</v>
      </c>
      <c r="AW17" s="372">
        <v>146515</v>
      </c>
      <c r="AX17" s="372">
        <v>147733</v>
      </c>
      <c r="AY17" s="372">
        <v>147281</v>
      </c>
      <c r="AZ17" s="372">
        <v>148132</v>
      </c>
      <c r="BA17" s="372">
        <v>148842</v>
      </c>
      <c r="BB17" s="372">
        <v>149432</v>
      </c>
      <c r="BC17" s="372">
        <v>149935</v>
      </c>
      <c r="BD17" s="372">
        <v>543</v>
      </c>
      <c r="BE17" s="372">
        <v>396</v>
      </c>
      <c r="BF17" s="372">
        <v>852</v>
      </c>
      <c r="BG17" s="372">
        <v>1453</v>
      </c>
      <c r="BH17" s="372">
        <v>-31</v>
      </c>
      <c r="BI17" s="372">
        <v>-215</v>
      </c>
      <c r="BJ17" s="372">
        <v>-127</v>
      </c>
      <c r="BK17" s="372">
        <v>624</v>
      </c>
      <c r="BL17" s="372">
        <v>521</v>
      </c>
      <c r="BM17" s="372">
        <v>-1457</v>
      </c>
      <c r="BN17" s="372">
        <v>-3269</v>
      </c>
      <c r="BO17" s="372">
        <v>-363</v>
      </c>
      <c r="BP17" s="372">
        <v>90</v>
      </c>
      <c r="BQ17" s="372">
        <v>-127</v>
      </c>
      <c r="BR17" s="372">
        <v>-273</v>
      </c>
      <c r="BS17" s="372">
        <v>1348</v>
      </c>
      <c r="BT17" s="372">
        <v>790</v>
      </c>
      <c r="BU17" s="372">
        <v>-602</v>
      </c>
      <c r="BV17" s="372">
        <v>568</v>
      </c>
      <c r="BW17" s="372">
        <v>507</v>
      </c>
      <c r="BX17" s="372">
        <v>-2265</v>
      </c>
      <c r="BY17" s="372">
        <v>1575</v>
      </c>
      <c r="BZ17" s="372">
        <v>-753</v>
      </c>
      <c r="CA17" s="372">
        <v>-23</v>
      </c>
      <c r="CB17" s="372">
        <v>2042</v>
      </c>
      <c r="CC17" s="372">
        <v>-35</v>
      </c>
      <c r="CD17" s="372">
        <v>1205</v>
      </c>
      <c r="CE17" s="372">
        <v>1059</v>
      </c>
      <c r="CF17" s="372">
        <v>-314</v>
      </c>
      <c r="CG17" s="372">
        <v>1066</v>
      </c>
      <c r="CH17" s="372">
        <v>-2472</v>
      </c>
      <c r="CI17" s="372">
        <v>450</v>
      </c>
      <c r="CJ17" s="372">
        <v>1743</v>
      </c>
      <c r="CK17" s="372">
        <v>578</v>
      </c>
      <c r="CL17" s="372">
        <v>231</v>
      </c>
      <c r="CM17" s="372">
        <v>-38</v>
      </c>
      <c r="CN17" s="372">
        <v>-1252</v>
      </c>
      <c r="CO17" s="372">
        <v>1072</v>
      </c>
      <c r="CP17" s="372">
        <v>135</v>
      </c>
      <c r="CQ17" s="372">
        <v>1699</v>
      </c>
      <c r="CR17" s="372">
        <v>1272</v>
      </c>
      <c r="CS17" s="372">
        <v>705</v>
      </c>
      <c r="CT17" s="372">
        <v>169</v>
      </c>
      <c r="CU17" s="372">
        <v>1218</v>
      </c>
      <c r="CV17" s="372">
        <v>-452</v>
      </c>
      <c r="CW17" s="372">
        <v>851</v>
      </c>
      <c r="CX17" s="372">
        <v>710</v>
      </c>
      <c r="CY17" s="372">
        <v>590</v>
      </c>
      <c r="CZ17" s="372">
        <v>503</v>
      </c>
      <c r="DA17" s="372">
        <v>252</v>
      </c>
      <c r="DB17" s="372">
        <v>393</v>
      </c>
      <c r="DC17" s="372">
        <v>-1096</v>
      </c>
      <c r="DD17" s="372">
        <v>852</v>
      </c>
      <c r="DE17" s="372">
        <v>12898</v>
      </c>
      <c r="DF17" s="374">
        <v>23</v>
      </c>
    </row>
    <row r="18" spans="1:110" x14ac:dyDescent="0.2">
      <c r="A18" s="372" t="s">
        <v>6</v>
      </c>
      <c r="B18" s="374">
        <v>126284</v>
      </c>
      <c r="C18" s="374">
        <v>125280</v>
      </c>
      <c r="D18" s="374">
        <v>126094</v>
      </c>
      <c r="E18" s="374">
        <v>127906</v>
      </c>
      <c r="F18" s="374">
        <v>128648</v>
      </c>
      <c r="G18" s="374">
        <v>129443</v>
      </c>
      <c r="H18" s="374">
        <v>129621</v>
      </c>
      <c r="I18" s="374">
        <v>129670</v>
      </c>
      <c r="J18" s="374">
        <v>130235</v>
      </c>
      <c r="K18" s="374">
        <v>132569</v>
      </c>
      <c r="L18" s="372">
        <v>134703</v>
      </c>
      <c r="M18" s="374">
        <v>135068</v>
      </c>
      <c r="N18" s="372">
        <v>135341</v>
      </c>
      <c r="O18" s="374">
        <v>133675</v>
      </c>
      <c r="P18" s="372">
        <v>133413</v>
      </c>
      <c r="Q18" s="374">
        <v>134890</v>
      </c>
      <c r="R18" s="372">
        <v>133756</v>
      </c>
      <c r="S18" s="374">
        <v>131649</v>
      </c>
      <c r="T18" s="372">
        <v>129425</v>
      </c>
      <c r="U18" s="374">
        <v>128074</v>
      </c>
      <c r="V18" s="372">
        <v>124251</v>
      </c>
      <c r="W18" s="372">
        <v>123878</v>
      </c>
      <c r="X18" s="372">
        <v>124417</v>
      </c>
      <c r="Y18" s="372">
        <v>125428</v>
      </c>
      <c r="Z18" s="372">
        <v>126613</v>
      </c>
      <c r="AA18" s="372">
        <v>125731</v>
      </c>
      <c r="AB18" s="372">
        <v>126216</v>
      </c>
      <c r="AC18" s="372">
        <v>127199</v>
      </c>
      <c r="AD18" s="372">
        <v>127450</v>
      </c>
      <c r="AE18" s="372">
        <v>128729</v>
      </c>
      <c r="AF18" s="372">
        <f t="shared" si="1"/>
        <v>-882</v>
      </c>
      <c r="AG18" s="372">
        <f t="shared" si="0"/>
        <v>485</v>
      </c>
      <c r="AH18" s="372">
        <f t="shared" si="0"/>
        <v>983</v>
      </c>
      <c r="AI18" s="388">
        <f t="shared" si="0"/>
        <v>251</v>
      </c>
      <c r="AJ18" s="372">
        <f t="shared" si="0"/>
        <v>1279</v>
      </c>
      <c r="AK18" s="372">
        <f t="shared" si="2"/>
        <v>2116</v>
      </c>
      <c r="AL18" s="372">
        <v>134083</v>
      </c>
      <c r="AM18" s="374">
        <v>131218</v>
      </c>
      <c r="AN18" s="372">
        <v>131690</v>
      </c>
      <c r="AO18" s="388">
        <v>132523</v>
      </c>
      <c r="AP18" s="372">
        <v>133197</v>
      </c>
      <c r="AQ18" s="372">
        <v>133270</v>
      </c>
      <c r="AR18" s="372">
        <v>133768</v>
      </c>
      <c r="AS18" s="388">
        <v>133445</v>
      </c>
      <c r="AT18" s="372">
        <v>133997</v>
      </c>
      <c r="AU18" s="372">
        <v>134517</v>
      </c>
      <c r="AV18" s="372">
        <v>135641</v>
      </c>
      <c r="AW18" s="372">
        <v>138094</v>
      </c>
      <c r="AX18" s="372">
        <v>139994</v>
      </c>
      <c r="AY18" s="372">
        <v>137105</v>
      </c>
      <c r="AZ18" s="372">
        <v>138820</v>
      </c>
      <c r="BA18" s="372">
        <v>139410</v>
      </c>
      <c r="BB18" s="372">
        <v>139841</v>
      </c>
      <c r="BC18" s="372">
        <v>140182</v>
      </c>
      <c r="BD18" s="372">
        <v>565</v>
      </c>
      <c r="BE18" s="372">
        <v>2334</v>
      </c>
      <c r="BF18" s="372">
        <v>2134</v>
      </c>
      <c r="BG18" s="372">
        <v>365</v>
      </c>
      <c r="BH18" s="372">
        <v>273</v>
      </c>
      <c r="BI18" s="372">
        <v>-1666</v>
      </c>
      <c r="BJ18" s="372">
        <v>-262</v>
      </c>
      <c r="BK18" s="372">
        <v>1477</v>
      </c>
      <c r="BL18" s="372">
        <v>-1134</v>
      </c>
      <c r="BM18" s="372">
        <v>-2107</v>
      </c>
      <c r="BN18" s="372">
        <v>-2224</v>
      </c>
      <c r="BO18" s="372">
        <v>-1351</v>
      </c>
      <c r="BP18" s="372">
        <v>-3823</v>
      </c>
      <c r="BQ18" s="372">
        <v>-373</v>
      </c>
      <c r="BR18" s="372">
        <v>539</v>
      </c>
      <c r="BS18" s="372">
        <v>1011</v>
      </c>
      <c r="BT18" s="372">
        <v>1185</v>
      </c>
      <c r="BU18" s="372">
        <v>-882</v>
      </c>
      <c r="BV18" s="372">
        <v>485</v>
      </c>
      <c r="BW18" s="372">
        <v>983</v>
      </c>
      <c r="BX18" s="372">
        <v>-1004</v>
      </c>
      <c r="BY18" s="372">
        <v>251</v>
      </c>
      <c r="BZ18" s="372">
        <v>1279</v>
      </c>
      <c r="CA18" s="372">
        <v>533</v>
      </c>
      <c r="CB18" s="372">
        <v>-351</v>
      </c>
      <c r="CC18" s="372">
        <v>3051</v>
      </c>
      <c r="CD18" s="372">
        <v>612</v>
      </c>
      <c r="CE18" s="372">
        <v>-759</v>
      </c>
      <c r="CF18" s="372">
        <v>654</v>
      </c>
      <c r="CG18" s="372">
        <v>1614</v>
      </c>
      <c r="CH18" s="372">
        <v>-2865</v>
      </c>
      <c r="CI18" s="372">
        <v>814</v>
      </c>
      <c r="CJ18" s="372">
        <v>472</v>
      </c>
      <c r="CK18" s="372">
        <v>833</v>
      </c>
      <c r="CL18" s="372">
        <v>674</v>
      </c>
      <c r="CM18" s="372">
        <v>73</v>
      </c>
      <c r="CN18" s="372">
        <v>498</v>
      </c>
      <c r="CO18" s="372">
        <v>-323</v>
      </c>
      <c r="CP18" s="372">
        <v>552</v>
      </c>
      <c r="CQ18" s="372">
        <v>520</v>
      </c>
      <c r="CR18" s="372">
        <v>1124</v>
      </c>
      <c r="CS18" s="372">
        <v>2453</v>
      </c>
      <c r="CT18" s="372">
        <v>1812</v>
      </c>
      <c r="CU18" s="372">
        <v>1900</v>
      </c>
      <c r="CV18" s="372">
        <v>-2889</v>
      </c>
      <c r="CW18" s="372">
        <v>1715</v>
      </c>
      <c r="CX18" s="372">
        <v>590</v>
      </c>
      <c r="CY18" s="372">
        <v>431</v>
      </c>
      <c r="CZ18" s="372">
        <v>341</v>
      </c>
      <c r="DA18" s="372">
        <v>742</v>
      </c>
      <c r="DB18" s="372">
        <v>795</v>
      </c>
      <c r="DC18" s="372">
        <v>178</v>
      </c>
      <c r="DD18" s="372">
        <v>49</v>
      </c>
      <c r="DE18" s="372">
        <v>13898</v>
      </c>
      <c r="DF18" s="374">
        <v>22</v>
      </c>
    </row>
    <row r="19" spans="1:110" x14ac:dyDescent="0.2">
      <c r="A19" s="372" t="s">
        <v>7</v>
      </c>
      <c r="B19" s="374">
        <v>226894</v>
      </c>
      <c r="C19" s="374">
        <v>225667</v>
      </c>
      <c r="D19" s="374">
        <v>220580</v>
      </c>
      <c r="E19" s="374">
        <v>222041</v>
      </c>
      <c r="F19" s="374">
        <v>222778</v>
      </c>
      <c r="G19" s="374">
        <v>222472</v>
      </c>
      <c r="H19" s="374">
        <v>221608</v>
      </c>
      <c r="I19" s="374">
        <v>221222</v>
      </c>
      <c r="J19" s="374">
        <v>221908</v>
      </c>
      <c r="K19" s="374">
        <v>222577</v>
      </c>
      <c r="L19" s="372">
        <v>223327</v>
      </c>
      <c r="M19" s="374">
        <v>226752</v>
      </c>
      <c r="N19" s="372">
        <v>228778</v>
      </c>
      <c r="O19" s="374">
        <v>227505</v>
      </c>
      <c r="P19" s="372">
        <v>223323</v>
      </c>
      <c r="Q19" s="374">
        <v>225972</v>
      </c>
      <c r="R19" s="372">
        <v>227204</v>
      </c>
      <c r="S19" s="374">
        <v>225177</v>
      </c>
      <c r="T19" s="372">
        <v>220229</v>
      </c>
      <c r="U19" s="374">
        <v>219852</v>
      </c>
      <c r="V19" s="372">
        <v>220197</v>
      </c>
      <c r="W19" s="372">
        <v>218178</v>
      </c>
      <c r="X19" s="372">
        <v>219083</v>
      </c>
      <c r="Y19" s="372">
        <v>221374</v>
      </c>
      <c r="Z19" s="372">
        <v>222218</v>
      </c>
      <c r="AA19" s="372">
        <v>221463</v>
      </c>
      <c r="AB19" s="372">
        <v>218863</v>
      </c>
      <c r="AC19" s="372">
        <v>223027</v>
      </c>
      <c r="AD19" s="372">
        <v>226046</v>
      </c>
      <c r="AE19" s="372">
        <v>228147</v>
      </c>
      <c r="AF19" s="372">
        <f t="shared" si="1"/>
        <v>-755</v>
      </c>
      <c r="AG19" s="372">
        <f t="shared" si="0"/>
        <v>-2600</v>
      </c>
      <c r="AH19" s="372">
        <f t="shared" si="0"/>
        <v>4164</v>
      </c>
      <c r="AI19" s="388">
        <f t="shared" si="0"/>
        <v>3019</v>
      </c>
      <c r="AJ19" s="372">
        <f t="shared" si="0"/>
        <v>2101</v>
      </c>
      <c r="AK19" s="372">
        <f t="shared" si="2"/>
        <v>5929</v>
      </c>
      <c r="AL19" s="372">
        <v>236364</v>
      </c>
      <c r="AM19" s="374">
        <v>235059</v>
      </c>
      <c r="AN19" s="372">
        <v>231464</v>
      </c>
      <c r="AO19" s="388">
        <v>234202</v>
      </c>
      <c r="AP19" s="372">
        <v>236234</v>
      </c>
      <c r="AQ19" s="372">
        <v>237801</v>
      </c>
      <c r="AR19" s="372">
        <v>237487</v>
      </c>
      <c r="AS19" s="388">
        <v>237565</v>
      </c>
      <c r="AT19" s="372">
        <v>235689</v>
      </c>
      <c r="AU19" s="372">
        <v>237944</v>
      </c>
      <c r="AV19" s="372">
        <v>238994</v>
      </c>
      <c r="AW19" s="372">
        <v>240323</v>
      </c>
      <c r="AX19" s="372">
        <v>242308</v>
      </c>
      <c r="AY19" s="372">
        <v>241142</v>
      </c>
      <c r="AZ19" s="372">
        <v>240012</v>
      </c>
      <c r="BA19" s="372">
        <v>241547</v>
      </c>
      <c r="BB19" s="372">
        <v>243734</v>
      </c>
      <c r="BC19" s="372">
        <v>245920</v>
      </c>
      <c r="BD19" s="372">
        <v>686</v>
      </c>
      <c r="BE19" s="372">
        <v>669</v>
      </c>
      <c r="BF19" s="372">
        <v>750</v>
      </c>
      <c r="BG19" s="372">
        <v>3425</v>
      </c>
      <c r="BH19" s="372">
        <v>2026</v>
      </c>
      <c r="BI19" s="372">
        <v>-1273</v>
      </c>
      <c r="BJ19" s="372">
        <v>-4182</v>
      </c>
      <c r="BK19" s="372">
        <v>2649</v>
      </c>
      <c r="BL19" s="372">
        <v>1232</v>
      </c>
      <c r="BM19" s="372">
        <v>-2027</v>
      </c>
      <c r="BN19" s="372">
        <v>-4948</v>
      </c>
      <c r="BO19" s="372">
        <v>-377</v>
      </c>
      <c r="BP19" s="372">
        <v>345</v>
      </c>
      <c r="BQ19" s="372">
        <v>-2019</v>
      </c>
      <c r="BR19" s="372">
        <v>905</v>
      </c>
      <c r="BS19" s="372">
        <v>2291</v>
      </c>
      <c r="BT19" s="372">
        <v>844</v>
      </c>
      <c r="BU19" s="372">
        <v>-755</v>
      </c>
      <c r="BV19" s="372">
        <v>-2600</v>
      </c>
      <c r="BW19" s="372">
        <v>4164</v>
      </c>
      <c r="BX19" s="372">
        <v>-1227</v>
      </c>
      <c r="BY19" s="372">
        <v>3019</v>
      </c>
      <c r="BZ19" s="372">
        <v>2101</v>
      </c>
      <c r="CA19" s="372">
        <v>-4693</v>
      </c>
      <c r="CB19" s="372">
        <v>1952</v>
      </c>
      <c r="CC19" s="372">
        <v>3753</v>
      </c>
      <c r="CD19" s="372">
        <v>1869</v>
      </c>
      <c r="CE19" s="372">
        <v>720</v>
      </c>
      <c r="CF19" s="372">
        <v>2047</v>
      </c>
      <c r="CG19" s="372">
        <v>2569</v>
      </c>
      <c r="CH19" s="372">
        <v>-1305</v>
      </c>
      <c r="CI19" s="372">
        <v>-5087</v>
      </c>
      <c r="CJ19" s="372">
        <v>-3595</v>
      </c>
      <c r="CK19" s="372">
        <v>2738</v>
      </c>
      <c r="CL19" s="372">
        <v>2032</v>
      </c>
      <c r="CM19" s="372">
        <v>1567</v>
      </c>
      <c r="CN19" s="372">
        <v>-314</v>
      </c>
      <c r="CO19" s="372">
        <v>78</v>
      </c>
      <c r="CP19" s="372">
        <v>-1876</v>
      </c>
      <c r="CQ19" s="372">
        <v>2255</v>
      </c>
      <c r="CR19" s="372">
        <v>1050</v>
      </c>
      <c r="CS19" s="372">
        <v>1329</v>
      </c>
      <c r="CT19" s="372">
        <v>1461</v>
      </c>
      <c r="CU19" s="372">
        <v>1985</v>
      </c>
      <c r="CV19" s="372">
        <v>-1166</v>
      </c>
      <c r="CW19" s="372">
        <v>-1130</v>
      </c>
      <c r="CX19" s="372">
        <v>1535</v>
      </c>
      <c r="CY19" s="372">
        <v>2187</v>
      </c>
      <c r="CZ19" s="372">
        <v>2186</v>
      </c>
      <c r="DA19" s="372">
        <v>737</v>
      </c>
      <c r="DB19" s="372">
        <v>-306</v>
      </c>
      <c r="DC19" s="372">
        <v>-864</v>
      </c>
      <c r="DD19" s="372">
        <v>-386</v>
      </c>
      <c r="DE19" s="372">
        <v>19026</v>
      </c>
      <c r="DF19" s="374">
        <v>21</v>
      </c>
    </row>
    <row r="20" spans="1:110" x14ac:dyDescent="0.2">
      <c r="A20" s="372" t="s">
        <v>3</v>
      </c>
      <c r="B20" s="374">
        <v>326067</v>
      </c>
      <c r="C20" s="374">
        <v>321298</v>
      </c>
      <c r="D20" s="374">
        <v>323981</v>
      </c>
      <c r="E20" s="374">
        <v>325728</v>
      </c>
      <c r="F20" s="374">
        <v>326846</v>
      </c>
      <c r="G20" s="374">
        <v>327345</v>
      </c>
      <c r="H20" s="374">
        <v>326169</v>
      </c>
      <c r="I20" s="374">
        <v>329569</v>
      </c>
      <c r="J20" s="374">
        <v>339933</v>
      </c>
      <c r="K20" s="374">
        <v>340780</v>
      </c>
      <c r="L20" s="372">
        <v>342909</v>
      </c>
      <c r="M20" s="374">
        <v>341171</v>
      </c>
      <c r="N20" s="372">
        <v>338153</v>
      </c>
      <c r="O20" s="374">
        <v>328291</v>
      </c>
      <c r="P20" s="372">
        <v>335280</v>
      </c>
      <c r="Q20" s="374">
        <v>338559</v>
      </c>
      <c r="R20" s="372">
        <v>336383</v>
      </c>
      <c r="S20" s="374">
        <v>328581</v>
      </c>
      <c r="T20" s="372">
        <v>325819</v>
      </c>
      <c r="U20" s="374">
        <v>322007</v>
      </c>
      <c r="V20" s="372">
        <v>321750</v>
      </c>
      <c r="W20" s="372">
        <v>323153</v>
      </c>
      <c r="X20" s="372">
        <v>326308</v>
      </c>
      <c r="Y20" s="372">
        <v>325210</v>
      </c>
      <c r="Z20" s="372">
        <v>327014</v>
      </c>
      <c r="AA20" s="372">
        <v>321424</v>
      </c>
      <c r="AB20" s="372">
        <v>328665</v>
      </c>
      <c r="AC20" s="372">
        <v>330675</v>
      </c>
      <c r="AD20" s="372">
        <v>331624</v>
      </c>
      <c r="AE20" s="372">
        <v>331492</v>
      </c>
      <c r="AF20" s="372">
        <f t="shared" si="1"/>
        <v>-5590</v>
      </c>
      <c r="AG20" s="372">
        <f t="shared" si="0"/>
        <v>7241</v>
      </c>
      <c r="AH20" s="372">
        <f t="shared" si="0"/>
        <v>2010</v>
      </c>
      <c r="AI20" s="388">
        <f t="shared" si="0"/>
        <v>949</v>
      </c>
      <c r="AJ20" s="372">
        <f t="shared" si="0"/>
        <v>-132</v>
      </c>
      <c r="AK20" s="372">
        <f t="shared" si="2"/>
        <v>4478</v>
      </c>
      <c r="AL20" s="372">
        <v>340465</v>
      </c>
      <c r="AM20" s="374">
        <v>335529</v>
      </c>
      <c r="AN20" s="372">
        <v>338642</v>
      </c>
      <c r="AO20" s="388">
        <v>340944</v>
      </c>
      <c r="AP20" s="372">
        <v>341250</v>
      </c>
      <c r="AQ20" s="372">
        <v>341747</v>
      </c>
      <c r="AR20" s="372">
        <v>340347</v>
      </c>
      <c r="AS20" s="388">
        <v>341163</v>
      </c>
      <c r="AT20" s="372">
        <v>340196</v>
      </c>
      <c r="AU20" s="372">
        <v>341234</v>
      </c>
      <c r="AV20" s="372">
        <v>344149</v>
      </c>
      <c r="AW20" s="372">
        <v>345189</v>
      </c>
      <c r="AX20" s="372">
        <v>347069</v>
      </c>
      <c r="AY20" s="372">
        <v>342215</v>
      </c>
      <c r="AZ20" s="372">
        <v>344328</v>
      </c>
      <c r="BA20" s="372">
        <v>348017</v>
      </c>
      <c r="BB20" s="372">
        <v>352010</v>
      </c>
      <c r="BC20" s="372">
        <v>350248</v>
      </c>
      <c r="BD20" s="372">
        <v>10364</v>
      </c>
      <c r="BE20" s="372">
        <v>847</v>
      </c>
      <c r="BF20" s="372">
        <v>2129</v>
      </c>
      <c r="BG20" s="372">
        <v>-1738</v>
      </c>
      <c r="BH20" s="372">
        <v>-3018</v>
      </c>
      <c r="BI20" s="372">
        <v>-9862</v>
      </c>
      <c r="BJ20" s="372">
        <v>6989</v>
      </c>
      <c r="BK20" s="372">
        <v>3279</v>
      </c>
      <c r="BL20" s="372">
        <v>-2176</v>
      </c>
      <c r="BM20" s="372">
        <v>-7802</v>
      </c>
      <c r="BN20" s="372">
        <v>-2762</v>
      </c>
      <c r="BO20" s="372">
        <v>-3812</v>
      </c>
      <c r="BP20" s="372">
        <v>-257</v>
      </c>
      <c r="BQ20" s="372">
        <v>1403</v>
      </c>
      <c r="BR20" s="372">
        <v>3155</v>
      </c>
      <c r="BS20" s="372">
        <v>-1098</v>
      </c>
      <c r="BT20" s="372">
        <v>1804</v>
      </c>
      <c r="BU20" s="372">
        <v>-5590</v>
      </c>
      <c r="BV20" s="372">
        <v>7241</v>
      </c>
      <c r="BW20" s="372">
        <v>2010</v>
      </c>
      <c r="BX20" s="372">
        <v>-4769</v>
      </c>
      <c r="BY20" s="372">
        <v>949</v>
      </c>
      <c r="BZ20" s="372">
        <v>-132</v>
      </c>
      <c r="CA20" s="372">
        <v>386</v>
      </c>
      <c r="CB20" s="372">
        <v>-1732</v>
      </c>
      <c r="CC20" s="372">
        <v>3077</v>
      </c>
      <c r="CD20" s="372">
        <v>3121</v>
      </c>
      <c r="CE20" s="372">
        <v>2546</v>
      </c>
      <c r="CF20" s="372">
        <v>897</v>
      </c>
      <c r="CG20" s="372">
        <v>678</v>
      </c>
      <c r="CH20" s="372">
        <v>-4936</v>
      </c>
      <c r="CI20" s="372">
        <v>2683</v>
      </c>
      <c r="CJ20" s="372">
        <v>3113</v>
      </c>
      <c r="CK20" s="372">
        <v>2302</v>
      </c>
      <c r="CL20" s="372">
        <v>306</v>
      </c>
      <c r="CM20" s="372">
        <v>497</v>
      </c>
      <c r="CN20" s="372">
        <v>-1400</v>
      </c>
      <c r="CO20" s="372">
        <v>816</v>
      </c>
      <c r="CP20" s="372">
        <v>-967</v>
      </c>
      <c r="CQ20" s="372">
        <v>1038</v>
      </c>
      <c r="CR20" s="372">
        <v>2915</v>
      </c>
      <c r="CS20" s="372">
        <v>1040</v>
      </c>
      <c r="CT20" s="372">
        <v>1747</v>
      </c>
      <c r="CU20" s="372">
        <v>1880</v>
      </c>
      <c r="CV20" s="372">
        <v>-4854</v>
      </c>
      <c r="CW20" s="372">
        <v>2113</v>
      </c>
      <c r="CX20" s="372">
        <v>3689</v>
      </c>
      <c r="CY20" s="372">
        <v>3993</v>
      </c>
      <c r="CZ20" s="372">
        <v>-1762</v>
      </c>
      <c r="DA20" s="372">
        <v>1118</v>
      </c>
      <c r="DB20" s="372">
        <v>499</v>
      </c>
      <c r="DC20" s="372">
        <v>-1176</v>
      </c>
      <c r="DD20" s="372">
        <v>3400</v>
      </c>
      <c r="DE20" s="372">
        <v>24181</v>
      </c>
      <c r="DF20" s="374">
        <v>20</v>
      </c>
    </row>
    <row r="21" spans="1:110" x14ac:dyDescent="0.2">
      <c r="A21" s="372" t="s">
        <v>17</v>
      </c>
      <c r="B21" s="374">
        <v>456703</v>
      </c>
      <c r="C21" s="374">
        <v>454081</v>
      </c>
      <c r="D21" s="374">
        <v>454066</v>
      </c>
      <c r="E21" s="374">
        <v>459644</v>
      </c>
      <c r="F21" s="374">
        <v>459369</v>
      </c>
      <c r="G21" s="374">
        <v>458462</v>
      </c>
      <c r="H21" s="374">
        <v>456145</v>
      </c>
      <c r="I21" s="374">
        <v>452159</v>
      </c>
      <c r="J21" s="374">
        <v>454458</v>
      </c>
      <c r="K21" s="374">
        <v>454628</v>
      </c>
      <c r="L21" s="372">
        <v>455797</v>
      </c>
      <c r="M21" s="374">
        <v>464231</v>
      </c>
      <c r="N21" s="372">
        <v>466606</v>
      </c>
      <c r="O21" s="374">
        <v>463598</v>
      </c>
      <c r="P21" s="372">
        <v>463431</v>
      </c>
      <c r="Q21" s="374">
        <v>468015</v>
      </c>
      <c r="R21" s="372">
        <v>467532</v>
      </c>
      <c r="S21" s="374">
        <v>463661</v>
      </c>
      <c r="T21" s="372">
        <v>453381</v>
      </c>
      <c r="U21" s="374">
        <v>450498</v>
      </c>
      <c r="V21" s="372">
        <v>447862</v>
      </c>
      <c r="W21" s="372">
        <v>451388</v>
      </c>
      <c r="X21" s="372">
        <v>453937</v>
      </c>
      <c r="Y21" s="372">
        <v>459604</v>
      </c>
      <c r="Z21" s="372">
        <v>463651</v>
      </c>
      <c r="AA21" s="372">
        <v>461602</v>
      </c>
      <c r="AB21" s="372">
        <v>458944</v>
      </c>
      <c r="AC21" s="372">
        <v>462035</v>
      </c>
      <c r="AD21" s="372">
        <v>462309</v>
      </c>
      <c r="AE21" s="372">
        <v>460254</v>
      </c>
      <c r="AF21" s="372">
        <f t="shared" si="1"/>
        <v>-2049</v>
      </c>
      <c r="AG21" s="372">
        <f t="shared" si="0"/>
        <v>-2658</v>
      </c>
      <c r="AH21" s="372">
        <f t="shared" si="0"/>
        <v>3091</v>
      </c>
      <c r="AI21" s="388">
        <f t="shared" si="0"/>
        <v>274</v>
      </c>
      <c r="AJ21" s="372">
        <f t="shared" si="0"/>
        <v>-2055</v>
      </c>
      <c r="AK21" s="372">
        <f t="shared" si="2"/>
        <v>-3397</v>
      </c>
      <c r="AL21" s="372">
        <v>470114</v>
      </c>
      <c r="AM21" s="374">
        <v>465270</v>
      </c>
      <c r="AN21" s="372">
        <v>465152</v>
      </c>
      <c r="AO21" s="388">
        <v>467596</v>
      </c>
      <c r="AP21" s="372">
        <v>468910</v>
      </c>
      <c r="AQ21" s="372">
        <v>466191</v>
      </c>
      <c r="AR21" s="372">
        <v>464925</v>
      </c>
      <c r="AS21" s="388">
        <v>464051</v>
      </c>
      <c r="AT21" s="372">
        <v>462669</v>
      </c>
      <c r="AU21" s="372">
        <v>468793</v>
      </c>
      <c r="AV21" s="372">
        <v>469527</v>
      </c>
      <c r="AW21" s="372">
        <v>477361</v>
      </c>
      <c r="AX21" s="372">
        <v>479689</v>
      </c>
      <c r="AY21" s="372">
        <v>474615</v>
      </c>
      <c r="AZ21" s="372">
        <v>476174</v>
      </c>
      <c r="BA21" s="372">
        <v>479469</v>
      </c>
      <c r="BB21" s="372">
        <v>482835</v>
      </c>
      <c r="BC21" s="372">
        <v>481144</v>
      </c>
      <c r="BD21" s="372">
        <v>2299</v>
      </c>
      <c r="BE21" s="372">
        <v>170</v>
      </c>
      <c r="BF21" s="372">
        <v>1169</v>
      </c>
      <c r="BG21" s="372">
        <v>8434</v>
      </c>
      <c r="BH21" s="372">
        <v>2375</v>
      </c>
      <c r="BI21" s="372">
        <v>-3008</v>
      </c>
      <c r="BJ21" s="372">
        <v>-167</v>
      </c>
      <c r="BK21" s="372">
        <v>4584</v>
      </c>
      <c r="BL21" s="372">
        <v>-483</v>
      </c>
      <c r="BM21" s="372">
        <v>-3871</v>
      </c>
      <c r="BN21" s="372">
        <v>-10280</v>
      </c>
      <c r="BO21" s="372">
        <v>-2883</v>
      </c>
      <c r="BP21" s="372">
        <v>-2636</v>
      </c>
      <c r="BQ21" s="372">
        <v>3526</v>
      </c>
      <c r="BR21" s="372">
        <v>2549</v>
      </c>
      <c r="BS21" s="372">
        <v>5667</v>
      </c>
      <c r="BT21" s="372">
        <v>4047</v>
      </c>
      <c r="BU21" s="372">
        <v>-2049</v>
      </c>
      <c r="BV21" s="372">
        <v>-2658</v>
      </c>
      <c r="BW21" s="372">
        <v>3091</v>
      </c>
      <c r="BX21" s="372">
        <v>-2622</v>
      </c>
      <c r="BY21" s="372">
        <v>274</v>
      </c>
      <c r="BZ21" s="372">
        <v>-2055</v>
      </c>
      <c r="CA21" s="372">
        <v>-1736</v>
      </c>
      <c r="CB21" s="372">
        <v>2127</v>
      </c>
      <c r="CC21" s="372">
        <v>-1297</v>
      </c>
      <c r="CD21" s="372">
        <v>2301</v>
      </c>
      <c r="CE21" s="372">
        <v>3093</v>
      </c>
      <c r="CF21" s="372">
        <v>2174</v>
      </c>
      <c r="CG21" s="372">
        <v>3198</v>
      </c>
      <c r="CH21" s="372">
        <v>-4844</v>
      </c>
      <c r="CI21" s="372">
        <v>-15</v>
      </c>
      <c r="CJ21" s="372">
        <v>-118</v>
      </c>
      <c r="CK21" s="372">
        <v>2444</v>
      </c>
      <c r="CL21" s="372">
        <v>1314</v>
      </c>
      <c r="CM21" s="372">
        <v>-2719</v>
      </c>
      <c r="CN21" s="372">
        <v>-1266</v>
      </c>
      <c r="CO21" s="372">
        <v>-874</v>
      </c>
      <c r="CP21" s="372">
        <v>-1382</v>
      </c>
      <c r="CQ21" s="372">
        <v>6124</v>
      </c>
      <c r="CR21" s="372">
        <v>734</v>
      </c>
      <c r="CS21" s="372">
        <v>7834</v>
      </c>
      <c r="CT21" s="372">
        <v>5578</v>
      </c>
      <c r="CU21" s="372">
        <v>2328</v>
      </c>
      <c r="CV21" s="372">
        <v>-5074</v>
      </c>
      <c r="CW21" s="372">
        <v>1559</v>
      </c>
      <c r="CX21" s="372">
        <v>3295</v>
      </c>
      <c r="CY21" s="372">
        <v>3366</v>
      </c>
      <c r="CZ21" s="372">
        <v>-1691</v>
      </c>
      <c r="DA21" s="372">
        <v>-275</v>
      </c>
      <c r="DB21" s="372">
        <v>-907</v>
      </c>
      <c r="DC21" s="372">
        <v>-2317</v>
      </c>
      <c r="DD21" s="372">
        <v>-3986</v>
      </c>
      <c r="DE21" s="372">
        <v>24441</v>
      </c>
      <c r="DF21" s="374">
        <v>19</v>
      </c>
    </row>
    <row r="22" spans="1:110" x14ac:dyDescent="0.2">
      <c r="A22" s="372" t="s">
        <v>24</v>
      </c>
      <c r="B22" s="374">
        <v>467272</v>
      </c>
      <c r="C22" s="374">
        <v>447348</v>
      </c>
      <c r="D22" s="374">
        <v>458585</v>
      </c>
      <c r="E22" s="374">
        <v>459222</v>
      </c>
      <c r="F22" s="374">
        <v>458246</v>
      </c>
      <c r="G22" s="374">
        <v>463068</v>
      </c>
      <c r="H22" s="374">
        <v>463226</v>
      </c>
      <c r="I22" s="374">
        <v>465591</v>
      </c>
      <c r="J22" s="374">
        <v>471888</v>
      </c>
      <c r="K22" s="374">
        <v>471372</v>
      </c>
      <c r="L22" s="372">
        <v>469415</v>
      </c>
      <c r="M22" s="374">
        <v>473308</v>
      </c>
      <c r="N22" s="372">
        <v>477456</v>
      </c>
      <c r="O22" s="374">
        <v>463164</v>
      </c>
      <c r="P22" s="372">
        <v>472299</v>
      </c>
      <c r="Q22" s="374">
        <v>472041</v>
      </c>
      <c r="R22" s="372">
        <v>424238</v>
      </c>
      <c r="S22" s="374">
        <v>379254</v>
      </c>
      <c r="T22" s="372">
        <v>358243</v>
      </c>
      <c r="U22" s="374">
        <v>358969</v>
      </c>
      <c r="V22" s="372">
        <v>356370</v>
      </c>
      <c r="W22" s="372">
        <v>356310</v>
      </c>
      <c r="X22" s="372">
        <v>358177</v>
      </c>
      <c r="Y22" s="372">
        <v>361787</v>
      </c>
      <c r="Z22" s="372">
        <v>370055</v>
      </c>
      <c r="AA22" s="372">
        <v>365783</v>
      </c>
      <c r="AB22" s="372">
        <v>362807</v>
      </c>
      <c r="AC22" s="372">
        <v>363772</v>
      </c>
      <c r="AD22" s="372">
        <v>377825</v>
      </c>
      <c r="AE22" s="372">
        <v>384821</v>
      </c>
      <c r="AF22" s="372">
        <f t="shared" si="1"/>
        <v>-4272</v>
      </c>
      <c r="AG22" s="372">
        <f t="shared" si="0"/>
        <v>-2976</v>
      </c>
      <c r="AH22" s="372">
        <f t="shared" si="0"/>
        <v>965</v>
      </c>
      <c r="AI22" s="388">
        <f t="shared" si="0"/>
        <v>14053</v>
      </c>
      <c r="AJ22" s="372">
        <f t="shared" si="0"/>
        <v>6996</v>
      </c>
      <c r="AK22" s="372">
        <f t="shared" si="2"/>
        <v>14766</v>
      </c>
      <c r="AL22" s="372">
        <v>442048</v>
      </c>
      <c r="AM22" s="374">
        <v>432986</v>
      </c>
      <c r="AN22" s="372">
        <v>443448</v>
      </c>
      <c r="AO22" s="388">
        <v>448714</v>
      </c>
      <c r="AP22" s="372">
        <v>445823</v>
      </c>
      <c r="AQ22" s="372">
        <v>453929</v>
      </c>
      <c r="AR22" s="372">
        <v>457405</v>
      </c>
      <c r="AS22" s="388">
        <v>462635</v>
      </c>
      <c r="AT22" s="372">
        <v>463704</v>
      </c>
      <c r="AU22" s="372">
        <v>469458</v>
      </c>
      <c r="AV22" s="372">
        <v>472163</v>
      </c>
      <c r="AW22" s="372">
        <v>480149</v>
      </c>
      <c r="AX22" s="372">
        <v>484025</v>
      </c>
      <c r="AY22" s="372">
        <v>468732</v>
      </c>
      <c r="AZ22" s="372">
        <v>479784</v>
      </c>
      <c r="BA22" s="372">
        <v>487185</v>
      </c>
      <c r="BB22" s="372">
        <v>490183</v>
      </c>
      <c r="BC22" s="372">
        <v>491986</v>
      </c>
      <c r="BD22" s="372">
        <v>6297</v>
      </c>
      <c r="BE22" s="372">
        <v>-516</v>
      </c>
      <c r="BF22" s="372">
        <v>-1957</v>
      </c>
      <c r="BG22" s="372">
        <v>3893</v>
      </c>
      <c r="BH22" s="372">
        <v>4148</v>
      </c>
      <c r="BI22" s="372">
        <v>-14292</v>
      </c>
      <c r="BJ22" s="372">
        <v>9135</v>
      </c>
      <c r="BK22" s="372">
        <v>-258</v>
      </c>
      <c r="BL22" s="372">
        <v>-47803</v>
      </c>
      <c r="BM22" s="372">
        <v>-44984</v>
      </c>
      <c r="BN22" s="372">
        <v>-21011</v>
      </c>
      <c r="BO22" s="372">
        <v>726</v>
      </c>
      <c r="BP22" s="372">
        <v>-2599</v>
      </c>
      <c r="BQ22" s="372">
        <v>-60</v>
      </c>
      <c r="BR22" s="372">
        <v>1867</v>
      </c>
      <c r="BS22" s="372">
        <v>3610</v>
      </c>
      <c r="BT22" s="372">
        <v>8268</v>
      </c>
      <c r="BU22" s="372">
        <v>-4272</v>
      </c>
      <c r="BV22" s="372">
        <v>-2976</v>
      </c>
      <c r="BW22" s="372">
        <v>965</v>
      </c>
      <c r="BX22" s="372">
        <v>-19924</v>
      </c>
      <c r="BY22" s="372">
        <v>14053</v>
      </c>
      <c r="BZ22" s="372">
        <v>6996</v>
      </c>
      <c r="CA22" s="372">
        <v>11954</v>
      </c>
      <c r="CB22" s="372">
        <v>9861</v>
      </c>
      <c r="CC22" s="372">
        <v>10821</v>
      </c>
      <c r="CD22" s="372">
        <v>6549</v>
      </c>
      <c r="CE22" s="372">
        <v>-2044</v>
      </c>
      <c r="CF22" s="372">
        <v>9793</v>
      </c>
      <c r="CG22" s="372">
        <v>10293</v>
      </c>
      <c r="CH22" s="372">
        <v>-9062</v>
      </c>
      <c r="CI22" s="372">
        <v>11237</v>
      </c>
      <c r="CJ22" s="372">
        <v>10462</v>
      </c>
      <c r="CK22" s="372">
        <v>5266</v>
      </c>
      <c r="CL22" s="372">
        <v>-2891</v>
      </c>
      <c r="CM22" s="372">
        <v>8106</v>
      </c>
      <c r="CN22" s="372">
        <v>3476</v>
      </c>
      <c r="CO22" s="372">
        <v>5230</v>
      </c>
      <c r="CP22" s="372">
        <v>1069</v>
      </c>
      <c r="CQ22" s="372">
        <v>5754</v>
      </c>
      <c r="CR22" s="372">
        <v>2705</v>
      </c>
      <c r="CS22" s="372">
        <v>7986</v>
      </c>
      <c r="CT22" s="372">
        <v>637</v>
      </c>
      <c r="CU22" s="372">
        <v>3876</v>
      </c>
      <c r="CV22" s="372">
        <v>-15293</v>
      </c>
      <c r="CW22" s="372">
        <v>11052</v>
      </c>
      <c r="CX22" s="372">
        <v>7401</v>
      </c>
      <c r="CY22" s="372">
        <v>2998</v>
      </c>
      <c r="CZ22" s="372">
        <v>1803</v>
      </c>
      <c r="DA22" s="372">
        <v>-976</v>
      </c>
      <c r="DB22" s="372">
        <v>4822</v>
      </c>
      <c r="DC22" s="372">
        <v>158</v>
      </c>
      <c r="DD22" s="372">
        <v>2365</v>
      </c>
      <c r="DE22" s="372">
        <v>24714</v>
      </c>
      <c r="DF22" s="374">
        <v>18</v>
      </c>
    </row>
    <row r="23" spans="1:110" x14ac:dyDescent="0.2">
      <c r="A23" s="372" t="s">
        <v>25</v>
      </c>
      <c r="B23" s="374">
        <v>446690</v>
      </c>
      <c r="C23" s="374">
        <v>439816</v>
      </c>
      <c r="D23" s="374">
        <v>442770</v>
      </c>
      <c r="E23" s="374">
        <v>445202</v>
      </c>
      <c r="F23" s="374">
        <v>447085</v>
      </c>
      <c r="G23" s="374">
        <v>448394</v>
      </c>
      <c r="H23" s="374">
        <v>445124</v>
      </c>
      <c r="I23" s="374">
        <v>444495</v>
      </c>
      <c r="J23" s="374">
        <v>446091</v>
      </c>
      <c r="K23" s="374">
        <v>445181</v>
      </c>
      <c r="L23" s="372">
        <v>447996</v>
      </c>
      <c r="M23" s="374">
        <v>452791</v>
      </c>
      <c r="N23" s="372">
        <v>452899</v>
      </c>
      <c r="O23" s="374">
        <v>447346</v>
      </c>
      <c r="P23" s="372">
        <v>450897</v>
      </c>
      <c r="Q23" s="374">
        <v>455287</v>
      </c>
      <c r="R23" s="372">
        <v>453898</v>
      </c>
      <c r="S23" s="374">
        <v>442906</v>
      </c>
      <c r="T23" s="372">
        <v>436357</v>
      </c>
      <c r="U23" s="374">
        <v>432676</v>
      </c>
      <c r="V23" s="372">
        <v>432699</v>
      </c>
      <c r="W23" s="372">
        <v>436384</v>
      </c>
      <c r="X23" s="372">
        <v>439476</v>
      </c>
      <c r="Y23" s="372">
        <v>442174</v>
      </c>
      <c r="Z23" s="372">
        <v>445552</v>
      </c>
      <c r="AA23" s="372">
        <v>440501</v>
      </c>
      <c r="AB23" s="372">
        <v>444131</v>
      </c>
      <c r="AC23" s="372">
        <v>447419</v>
      </c>
      <c r="AD23" s="372">
        <v>447825</v>
      </c>
      <c r="AE23" s="372">
        <v>447102</v>
      </c>
      <c r="AF23" s="372">
        <f t="shared" si="1"/>
        <v>-5051</v>
      </c>
      <c r="AG23" s="372">
        <f t="shared" si="0"/>
        <v>3630</v>
      </c>
      <c r="AH23" s="372">
        <f t="shared" si="0"/>
        <v>3288</v>
      </c>
      <c r="AI23" s="388">
        <f t="shared" si="0"/>
        <v>406</v>
      </c>
      <c r="AJ23" s="372">
        <f t="shared" si="0"/>
        <v>-723</v>
      </c>
      <c r="AK23" s="372">
        <f t="shared" si="2"/>
        <v>1550</v>
      </c>
      <c r="AL23" s="372">
        <v>458236</v>
      </c>
      <c r="AM23" s="374">
        <v>451010</v>
      </c>
      <c r="AN23" s="372">
        <v>454608</v>
      </c>
      <c r="AO23" s="388">
        <v>456461</v>
      </c>
      <c r="AP23" s="372">
        <v>458029</v>
      </c>
      <c r="AQ23" s="372">
        <v>458772</v>
      </c>
      <c r="AR23" s="372">
        <v>458088</v>
      </c>
      <c r="AS23" s="388">
        <v>457458</v>
      </c>
      <c r="AT23" s="372">
        <v>457802</v>
      </c>
      <c r="AU23" s="372">
        <v>460713</v>
      </c>
      <c r="AV23" s="372">
        <v>462755</v>
      </c>
      <c r="AW23" s="372">
        <v>465172</v>
      </c>
      <c r="AX23" s="372">
        <v>465586</v>
      </c>
      <c r="AY23" s="372">
        <v>461059</v>
      </c>
      <c r="AZ23" s="372">
        <v>458353</v>
      </c>
      <c r="BA23" s="372">
        <v>464403</v>
      </c>
      <c r="BB23" s="372">
        <v>471834</v>
      </c>
      <c r="BC23" s="372">
        <v>472317</v>
      </c>
      <c r="BD23" s="372">
        <v>1596</v>
      </c>
      <c r="BE23" s="372">
        <v>-910</v>
      </c>
      <c r="BF23" s="372">
        <v>2815</v>
      </c>
      <c r="BG23" s="372">
        <v>4795</v>
      </c>
      <c r="BH23" s="372">
        <v>108</v>
      </c>
      <c r="BI23" s="372">
        <v>-5553</v>
      </c>
      <c r="BJ23" s="372">
        <v>3551</v>
      </c>
      <c r="BK23" s="372">
        <v>4390</v>
      </c>
      <c r="BL23" s="372">
        <v>-1389</v>
      </c>
      <c r="BM23" s="372">
        <v>-10992</v>
      </c>
      <c r="BN23" s="372">
        <v>-6549</v>
      </c>
      <c r="BO23" s="372">
        <v>-3681</v>
      </c>
      <c r="BP23" s="372">
        <v>23</v>
      </c>
      <c r="BQ23" s="372">
        <v>3685</v>
      </c>
      <c r="BR23" s="372">
        <v>3092</v>
      </c>
      <c r="BS23" s="372">
        <v>2698</v>
      </c>
      <c r="BT23" s="372">
        <v>3378</v>
      </c>
      <c r="BU23" s="372">
        <v>-5051</v>
      </c>
      <c r="BV23" s="372">
        <v>3630</v>
      </c>
      <c r="BW23" s="372">
        <v>3288</v>
      </c>
      <c r="BX23" s="372">
        <v>-6874</v>
      </c>
      <c r="BY23" s="372">
        <v>406</v>
      </c>
      <c r="BZ23" s="372">
        <v>-723</v>
      </c>
      <c r="CA23" s="372">
        <v>-1344</v>
      </c>
      <c r="CB23" s="372">
        <v>4588</v>
      </c>
      <c r="CC23" s="372">
        <v>3022</v>
      </c>
      <c r="CD23" s="372">
        <v>1559</v>
      </c>
      <c r="CE23" s="372">
        <v>2045</v>
      </c>
      <c r="CF23" s="372">
        <v>-1746</v>
      </c>
      <c r="CG23" s="372">
        <v>3010</v>
      </c>
      <c r="CH23" s="372">
        <v>-7226</v>
      </c>
      <c r="CI23" s="372">
        <v>2954</v>
      </c>
      <c r="CJ23" s="372">
        <v>3598</v>
      </c>
      <c r="CK23" s="372">
        <v>1853</v>
      </c>
      <c r="CL23" s="372">
        <v>1568</v>
      </c>
      <c r="CM23" s="372">
        <v>743</v>
      </c>
      <c r="CN23" s="372">
        <v>-684</v>
      </c>
      <c r="CO23" s="372">
        <v>-630</v>
      </c>
      <c r="CP23" s="372">
        <v>344</v>
      </c>
      <c r="CQ23" s="372">
        <v>2911</v>
      </c>
      <c r="CR23" s="372">
        <v>2042</v>
      </c>
      <c r="CS23" s="372">
        <v>2417</v>
      </c>
      <c r="CT23" s="372">
        <v>2432</v>
      </c>
      <c r="CU23" s="372">
        <v>414</v>
      </c>
      <c r="CV23" s="372">
        <v>-4527</v>
      </c>
      <c r="CW23" s="372">
        <v>-2706</v>
      </c>
      <c r="CX23" s="372">
        <v>6050</v>
      </c>
      <c r="CY23" s="372">
        <v>7431</v>
      </c>
      <c r="CZ23" s="372">
        <v>483</v>
      </c>
      <c r="DA23" s="372">
        <v>1883</v>
      </c>
      <c r="DB23" s="372">
        <v>1309</v>
      </c>
      <c r="DC23" s="372">
        <v>-3270</v>
      </c>
      <c r="DD23" s="372">
        <v>-629</v>
      </c>
      <c r="DE23" s="372">
        <v>25627</v>
      </c>
      <c r="DF23" s="374">
        <v>17</v>
      </c>
    </row>
    <row r="24" spans="1:110" x14ac:dyDescent="0.2">
      <c r="A24" s="372" t="s">
        <v>16</v>
      </c>
      <c r="B24" s="374">
        <v>236589</v>
      </c>
      <c r="C24" s="374">
        <v>226929</v>
      </c>
      <c r="D24" s="374">
        <v>230654</v>
      </c>
      <c r="E24" s="374">
        <v>232747</v>
      </c>
      <c r="F24" s="374">
        <v>233761</v>
      </c>
      <c r="G24" s="374">
        <v>233419</v>
      </c>
      <c r="H24" s="374">
        <v>233231</v>
      </c>
      <c r="I24" s="374">
        <v>233233</v>
      </c>
      <c r="J24" s="374">
        <v>230922</v>
      </c>
      <c r="K24" s="374">
        <v>232457</v>
      </c>
      <c r="L24" s="372">
        <v>234848</v>
      </c>
      <c r="M24" s="374">
        <v>236179</v>
      </c>
      <c r="N24" s="372">
        <v>237625</v>
      </c>
      <c r="O24" s="374">
        <v>227679</v>
      </c>
      <c r="P24" s="372">
        <v>232393</v>
      </c>
      <c r="Q24" s="374">
        <v>233747</v>
      </c>
      <c r="R24" s="372">
        <v>232518</v>
      </c>
      <c r="S24" s="374">
        <v>226030</v>
      </c>
      <c r="T24" s="372">
        <v>221589</v>
      </c>
      <c r="U24" s="374">
        <v>220195</v>
      </c>
      <c r="V24" s="372">
        <v>217327</v>
      </c>
      <c r="W24" s="372">
        <v>218985</v>
      </c>
      <c r="X24" s="372">
        <v>219672</v>
      </c>
      <c r="Y24" s="372">
        <v>222262</v>
      </c>
      <c r="Z24" s="372">
        <v>224121</v>
      </c>
      <c r="AA24" s="372">
        <v>218499</v>
      </c>
      <c r="AB24" s="372">
        <v>221013</v>
      </c>
      <c r="AC24" s="372">
        <v>222065</v>
      </c>
      <c r="AD24" s="372">
        <v>222938</v>
      </c>
      <c r="AE24" s="372">
        <v>222289</v>
      </c>
      <c r="AF24" s="372">
        <f t="shared" si="1"/>
        <v>-5622</v>
      </c>
      <c r="AG24" s="372">
        <f t="shared" si="1"/>
        <v>2514</v>
      </c>
      <c r="AH24" s="372">
        <f t="shared" si="1"/>
        <v>1052</v>
      </c>
      <c r="AI24" s="388">
        <f t="shared" si="1"/>
        <v>873</v>
      </c>
      <c r="AJ24" s="372">
        <f t="shared" si="1"/>
        <v>-649</v>
      </c>
      <c r="AK24" s="372">
        <f t="shared" si="2"/>
        <v>-1832</v>
      </c>
      <c r="AL24" s="372">
        <v>244466</v>
      </c>
      <c r="AM24" s="374">
        <v>240431</v>
      </c>
      <c r="AN24" s="372">
        <v>244265</v>
      </c>
      <c r="AO24" s="388">
        <v>247384</v>
      </c>
      <c r="AP24" s="372">
        <v>248308</v>
      </c>
      <c r="AQ24" s="372">
        <v>249917</v>
      </c>
      <c r="AR24" s="372">
        <v>250837</v>
      </c>
      <c r="AS24" s="388">
        <v>253120</v>
      </c>
      <c r="AT24" s="372">
        <v>254315</v>
      </c>
      <c r="AU24" s="372">
        <v>257088</v>
      </c>
      <c r="AV24" s="372">
        <v>258240</v>
      </c>
      <c r="AW24" s="372">
        <v>260883</v>
      </c>
      <c r="AX24" s="372">
        <v>261803</v>
      </c>
      <c r="AY24" s="372">
        <v>256643</v>
      </c>
      <c r="AZ24" s="372">
        <v>258198</v>
      </c>
      <c r="BA24" s="372">
        <v>260429</v>
      </c>
      <c r="BB24" s="372">
        <v>261584</v>
      </c>
      <c r="BC24" s="372">
        <v>263144</v>
      </c>
      <c r="BD24" s="372">
        <v>-2311</v>
      </c>
      <c r="BE24" s="372">
        <v>1535</v>
      </c>
      <c r="BF24" s="372">
        <v>2391</v>
      </c>
      <c r="BG24" s="372">
        <v>1331</v>
      </c>
      <c r="BH24" s="372">
        <v>1446</v>
      </c>
      <c r="BI24" s="372">
        <v>-9946</v>
      </c>
      <c r="BJ24" s="372">
        <v>4714</v>
      </c>
      <c r="BK24" s="372">
        <v>1354</v>
      </c>
      <c r="BL24" s="372">
        <v>-1229</v>
      </c>
      <c r="BM24" s="372">
        <v>-6488</v>
      </c>
      <c r="BN24" s="372">
        <v>-4441</v>
      </c>
      <c r="BO24" s="372">
        <v>-1394</v>
      </c>
      <c r="BP24" s="372">
        <v>-2868</v>
      </c>
      <c r="BQ24" s="372">
        <v>1658</v>
      </c>
      <c r="BR24" s="372">
        <v>687</v>
      </c>
      <c r="BS24" s="372">
        <v>2590</v>
      </c>
      <c r="BT24" s="372">
        <v>1859</v>
      </c>
      <c r="BU24" s="372">
        <v>-5622</v>
      </c>
      <c r="BV24" s="372">
        <v>2514</v>
      </c>
      <c r="BW24" s="372">
        <v>1052</v>
      </c>
      <c r="BX24" s="372">
        <v>-9660</v>
      </c>
      <c r="BY24" s="372">
        <v>873</v>
      </c>
      <c r="BZ24" s="372">
        <v>-649</v>
      </c>
      <c r="CA24" s="372">
        <v>2276</v>
      </c>
      <c r="CB24" s="372">
        <v>1892</v>
      </c>
      <c r="CC24" s="372">
        <v>2847</v>
      </c>
      <c r="CD24" s="372">
        <v>6442</v>
      </c>
      <c r="CE24" s="372">
        <v>2717</v>
      </c>
      <c r="CF24" s="372">
        <v>3014</v>
      </c>
      <c r="CG24" s="372">
        <v>2989</v>
      </c>
      <c r="CH24" s="372">
        <v>-4035</v>
      </c>
      <c r="CI24" s="372">
        <v>3725</v>
      </c>
      <c r="CJ24" s="372">
        <v>3834</v>
      </c>
      <c r="CK24" s="372">
        <v>3119</v>
      </c>
      <c r="CL24" s="372">
        <v>924</v>
      </c>
      <c r="CM24" s="372">
        <v>1609</v>
      </c>
      <c r="CN24" s="372">
        <v>920</v>
      </c>
      <c r="CO24" s="372">
        <v>2283</v>
      </c>
      <c r="CP24" s="372">
        <v>1195</v>
      </c>
      <c r="CQ24" s="372">
        <v>2773</v>
      </c>
      <c r="CR24" s="372">
        <v>1152</v>
      </c>
      <c r="CS24" s="372">
        <v>2643</v>
      </c>
      <c r="CT24" s="372">
        <v>2093</v>
      </c>
      <c r="CU24" s="372">
        <v>920</v>
      </c>
      <c r="CV24" s="372">
        <v>-5160</v>
      </c>
      <c r="CW24" s="372">
        <v>1555</v>
      </c>
      <c r="CX24" s="372">
        <v>2231</v>
      </c>
      <c r="CY24" s="372">
        <v>1155</v>
      </c>
      <c r="CZ24" s="372">
        <v>1560</v>
      </c>
      <c r="DA24" s="372">
        <v>1014</v>
      </c>
      <c r="DB24" s="372">
        <v>-342</v>
      </c>
      <c r="DC24" s="372">
        <v>-188</v>
      </c>
      <c r="DD24" s="372">
        <v>2</v>
      </c>
      <c r="DE24" s="372">
        <v>26555</v>
      </c>
      <c r="DF24" s="374">
        <v>16</v>
      </c>
    </row>
    <row r="25" spans="1:110" x14ac:dyDescent="0.2">
      <c r="A25" s="372" t="s">
        <v>5</v>
      </c>
      <c r="B25" s="374">
        <v>191361</v>
      </c>
      <c r="C25" s="374">
        <v>182099</v>
      </c>
      <c r="D25" s="374">
        <v>181197</v>
      </c>
      <c r="E25" s="374">
        <v>184820</v>
      </c>
      <c r="F25" s="374">
        <v>185437</v>
      </c>
      <c r="G25" s="374">
        <v>186993</v>
      </c>
      <c r="H25" s="374">
        <v>187836</v>
      </c>
      <c r="I25" s="374">
        <v>187076</v>
      </c>
      <c r="J25" s="374">
        <v>185460</v>
      </c>
      <c r="K25" s="374">
        <v>186451</v>
      </c>
      <c r="L25" s="372">
        <v>189767</v>
      </c>
      <c r="M25" s="374">
        <v>194690</v>
      </c>
      <c r="N25" s="372">
        <v>194145</v>
      </c>
      <c r="O25" s="374">
        <v>184435</v>
      </c>
      <c r="P25" s="372">
        <v>184326</v>
      </c>
      <c r="Q25" s="374">
        <v>185493</v>
      </c>
      <c r="R25" s="372">
        <v>179007</v>
      </c>
      <c r="S25" s="374">
        <v>167029</v>
      </c>
      <c r="T25" s="372">
        <v>163062</v>
      </c>
      <c r="U25" s="374">
        <v>165340</v>
      </c>
      <c r="V25" s="372">
        <v>165477</v>
      </c>
      <c r="W25" s="372">
        <v>168295</v>
      </c>
      <c r="X25" s="372">
        <v>172085</v>
      </c>
      <c r="Y25" s="372">
        <v>175792</v>
      </c>
      <c r="Z25" s="372">
        <v>178292</v>
      </c>
      <c r="AA25" s="372">
        <v>170112</v>
      </c>
      <c r="AB25" s="372">
        <v>167720</v>
      </c>
      <c r="AC25" s="372">
        <v>167746</v>
      </c>
      <c r="AD25" s="372">
        <v>170091</v>
      </c>
      <c r="AE25" s="372">
        <v>172839</v>
      </c>
      <c r="AF25" s="372">
        <f t="shared" si="1"/>
        <v>-8180</v>
      </c>
      <c r="AG25" s="372">
        <f t="shared" si="1"/>
        <v>-2392</v>
      </c>
      <c r="AH25" s="372">
        <f t="shared" si="1"/>
        <v>26</v>
      </c>
      <c r="AI25" s="388">
        <f t="shared" si="1"/>
        <v>2345</v>
      </c>
      <c r="AJ25" s="372">
        <f t="shared" si="1"/>
        <v>2748</v>
      </c>
      <c r="AK25" s="372">
        <f t="shared" si="2"/>
        <v>-5453</v>
      </c>
      <c r="AL25" s="372">
        <v>199392</v>
      </c>
      <c r="AM25" s="374">
        <v>190885</v>
      </c>
      <c r="AN25" s="372">
        <v>192789</v>
      </c>
      <c r="AO25" s="388">
        <v>195448</v>
      </c>
      <c r="AP25" s="372">
        <v>198190</v>
      </c>
      <c r="AQ25" s="372">
        <v>201108</v>
      </c>
      <c r="AR25" s="372">
        <v>205155</v>
      </c>
      <c r="AS25" s="388">
        <v>208042</v>
      </c>
      <c r="AT25" s="372">
        <v>206475</v>
      </c>
      <c r="AU25" s="372">
        <v>210154</v>
      </c>
      <c r="AV25" s="372">
        <v>215340</v>
      </c>
      <c r="AW25" s="372">
        <v>219019</v>
      </c>
      <c r="AX25" s="372">
        <v>220382</v>
      </c>
      <c r="AY25" s="372">
        <v>210207</v>
      </c>
      <c r="AZ25" s="372">
        <v>212135</v>
      </c>
      <c r="BA25" s="372">
        <v>215851</v>
      </c>
      <c r="BB25" s="372">
        <v>218251</v>
      </c>
      <c r="BC25" s="372">
        <v>218895</v>
      </c>
      <c r="BD25" s="372">
        <v>-1616</v>
      </c>
      <c r="BE25" s="372">
        <v>991</v>
      </c>
      <c r="BF25" s="372">
        <v>3316</v>
      </c>
      <c r="BG25" s="372">
        <v>4923</v>
      </c>
      <c r="BH25" s="372">
        <v>-545</v>
      </c>
      <c r="BI25" s="372">
        <v>-9710</v>
      </c>
      <c r="BJ25" s="372">
        <v>-109</v>
      </c>
      <c r="BK25" s="372">
        <v>1167</v>
      </c>
      <c r="BL25" s="372">
        <v>-6486</v>
      </c>
      <c r="BM25" s="372">
        <v>-11978</v>
      </c>
      <c r="BN25" s="372">
        <v>-3967</v>
      </c>
      <c r="BO25" s="372">
        <v>2278</v>
      </c>
      <c r="BP25" s="372">
        <v>137</v>
      </c>
      <c r="BQ25" s="372">
        <v>2818</v>
      </c>
      <c r="BR25" s="372">
        <v>3790</v>
      </c>
      <c r="BS25" s="372">
        <v>3707</v>
      </c>
      <c r="BT25" s="372">
        <v>2500</v>
      </c>
      <c r="BU25" s="372">
        <v>-8180</v>
      </c>
      <c r="BV25" s="372">
        <v>-2392</v>
      </c>
      <c r="BW25" s="372">
        <v>26</v>
      </c>
      <c r="BX25" s="372">
        <v>-9262</v>
      </c>
      <c r="BY25" s="372">
        <v>2345</v>
      </c>
      <c r="BZ25" s="372">
        <v>2748</v>
      </c>
      <c r="CA25" s="372">
        <v>4469</v>
      </c>
      <c r="CB25" s="372">
        <v>2712</v>
      </c>
      <c r="CC25" s="372">
        <v>3262</v>
      </c>
      <c r="CD25" s="372">
        <v>1648</v>
      </c>
      <c r="CE25" s="372">
        <v>6844</v>
      </c>
      <c r="CF25" s="372">
        <v>5431</v>
      </c>
      <c r="CG25" s="372">
        <v>2187</v>
      </c>
      <c r="CH25" s="372">
        <v>-8507</v>
      </c>
      <c r="CI25" s="372">
        <v>-902</v>
      </c>
      <c r="CJ25" s="372">
        <v>1904</v>
      </c>
      <c r="CK25" s="372">
        <v>2659</v>
      </c>
      <c r="CL25" s="372">
        <v>2742</v>
      </c>
      <c r="CM25" s="372">
        <v>2918</v>
      </c>
      <c r="CN25" s="372">
        <v>4047</v>
      </c>
      <c r="CO25" s="372">
        <v>2887</v>
      </c>
      <c r="CP25" s="372">
        <v>-1567</v>
      </c>
      <c r="CQ25" s="372">
        <v>3679</v>
      </c>
      <c r="CR25" s="372">
        <v>5186</v>
      </c>
      <c r="CS25" s="372">
        <v>3679</v>
      </c>
      <c r="CT25" s="372">
        <v>3623</v>
      </c>
      <c r="CU25" s="372">
        <v>1363</v>
      </c>
      <c r="CV25" s="372">
        <v>-10175</v>
      </c>
      <c r="CW25" s="372">
        <v>1928</v>
      </c>
      <c r="CX25" s="372">
        <v>3716</v>
      </c>
      <c r="CY25" s="372">
        <v>2400</v>
      </c>
      <c r="CZ25" s="372">
        <v>644</v>
      </c>
      <c r="DA25" s="372">
        <v>617</v>
      </c>
      <c r="DB25" s="372">
        <v>1556</v>
      </c>
      <c r="DC25" s="372">
        <v>843</v>
      </c>
      <c r="DD25" s="372">
        <v>-760</v>
      </c>
      <c r="DE25" s="372">
        <v>27534</v>
      </c>
      <c r="DF25" s="374">
        <v>15</v>
      </c>
    </row>
    <row r="26" spans="1:110" x14ac:dyDescent="0.2">
      <c r="A26" s="372" t="s">
        <v>27</v>
      </c>
      <c r="B26" s="374">
        <v>596518</v>
      </c>
      <c r="C26" s="374">
        <v>578770</v>
      </c>
      <c r="D26" s="374">
        <v>588929</v>
      </c>
      <c r="E26" s="374">
        <v>593914</v>
      </c>
      <c r="F26" s="374">
        <v>605746</v>
      </c>
      <c r="G26" s="374">
        <v>599309</v>
      </c>
      <c r="H26" s="374">
        <v>598254</v>
      </c>
      <c r="I26" s="374">
        <v>597281</v>
      </c>
      <c r="J26" s="374">
        <v>593956</v>
      </c>
      <c r="K26" s="374">
        <v>592305</v>
      </c>
      <c r="L26" s="372">
        <v>598459</v>
      </c>
      <c r="M26" s="374">
        <v>609922</v>
      </c>
      <c r="N26" s="372">
        <v>601269</v>
      </c>
      <c r="O26" s="374">
        <v>586576</v>
      </c>
      <c r="P26" s="372">
        <v>596833</v>
      </c>
      <c r="Q26" s="374">
        <v>611885</v>
      </c>
      <c r="R26" s="372">
        <v>602903</v>
      </c>
      <c r="S26" s="374">
        <v>592980</v>
      </c>
      <c r="T26" s="372">
        <v>581740</v>
      </c>
      <c r="U26" s="374">
        <v>577424</v>
      </c>
      <c r="V26" s="372">
        <v>575672</v>
      </c>
      <c r="W26" s="372">
        <v>574582</v>
      </c>
      <c r="X26" s="372">
        <v>585515</v>
      </c>
      <c r="Y26" s="372">
        <v>590852</v>
      </c>
      <c r="Z26" s="372">
        <v>589753</v>
      </c>
      <c r="AA26" s="372">
        <v>575636</v>
      </c>
      <c r="AB26" s="372">
        <v>583878</v>
      </c>
      <c r="AC26" s="372">
        <v>597596</v>
      </c>
      <c r="AD26" s="372">
        <v>603862</v>
      </c>
      <c r="AE26" s="372">
        <v>597526</v>
      </c>
      <c r="AF26" s="372">
        <f t="shared" si="1"/>
        <v>-14117</v>
      </c>
      <c r="AG26" s="372">
        <f t="shared" si="1"/>
        <v>8242</v>
      </c>
      <c r="AH26" s="372">
        <f t="shared" si="1"/>
        <v>13718</v>
      </c>
      <c r="AI26" s="388">
        <f t="shared" si="1"/>
        <v>6266</v>
      </c>
      <c r="AJ26" s="372">
        <f t="shared" si="1"/>
        <v>-6336</v>
      </c>
      <c r="AK26" s="372">
        <f t="shared" si="2"/>
        <v>7773</v>
      </c>
      <c r="AL26" s="372">
        <v>613497</v>
      </c>
      <c r="AM26" s="374">
        <v>596602</v>
      </c>
      <c r="AN26" s="372">
        <v>605219</v>
      </c>
      <c r="AO26" s="388">
        <v>621977</v>
      </c>
      <c r="AP26" s="372">
        <v>623828</v>
      </c>
      <c r="AQ26" s="372">
        <v>622731</v>
      </c>
      <c r="AR26" s="372">
        <v>617199</v>
      </c>
      <c r="AS26" s="388">
        <v>616196</v>
      </c>
      <c r="AT26" s="372">
        <v>612140</v>
      </c>
      <c r="AU26" s="372">
        <v>615817</v>
      </c>
      <c r="AV26" s="372">
        <v>626821</v>
      </c>
      <c r="AW26" s="372">
        <v>625182</v>
      </c>
      <c r="AX26" s="372">
        <v>620455</v>
      </c>
      <c r="AY26" s="372">
        <v>607801</v>
      </c>
      <c r="AZ26" s="372">
        <v>615485</v>
      </c>
      <c r="BA26" s="372">
        <v>628318</v>
      </c>
      <c r="BB26" s="372">
        <v>634084</v>
      </c>
      <c r="BC26" s="372">
        <v>633871</v>
      </c>
      <c r="BD26" s="372">
        <v>-3325</v>
      </c>
      <c r="BE26" s="372">
        <v>-1651</v>
      </c>
      <c r="BF26" s="372">
        <v>6154</v>
      </c>
      <c r="BG26" s="372">
        <v>11463</v>
      </c>
      <c r="BH26" s="372">
        <v>-8653</v>
      </c>
      <c r="BI26" s="372">
        <v>-14693</v>
      </c>
      <c r="BJ26" s="372">
        <v>10257</v>
      </c>
      <c r="BK26" s="372">
        <v>15052</v>
      </c>
      <c r="BL26" s="372">
        <v>-8982</v>
      </c>
      <c r="BM26" s="372">
        <v>-9923</v>
      </c>
      <c r="BN26" s="372">
        <v>-11240</v>
      </c>
      <c r="BO26" s="372">
        <v>-4316</v>
      </c>
      <c r="BP26" s="372">
        <v>-1752</v>
      </c>
      <c r="BQ26" s="372">
        <v>-1090</v>
      </c>
      <c r="BR26" s="372">
        <v>10933</v>
      </c>
      <c r="BS26" s="372">
        <v>5337</v>
      </c>
      <c r="BT26" s="372">
        <v>-1099</v>
      </c>
      <c r="BU26" s="372">
        <v>-14117</v>
      </c>
      <c r="BV26" s="372">
        <v>8242</v>
      </c>
      <c r="BW26" s="372">
        <v>13718</v>
      </c>
      <c r="BX26" s="372">
        <v>-17748</v>
      </c>
      <c r="BY26" s="372">
        <v>6266</v>
      </c>
      <c r="BZ26" s="372">
        <v>-6336</v>
      </c>
      <c r="CA26" s="372">
        <v>-1914</v>
      </c>
      <c r="CB26" s="372">
        <v>304</v>
      </c>
      <c r="CC26" s="372">
        <v>-3537</v>
      </c>
      <c r="CD26" s="372">
        <v>4890</v>
      </c>
      <c r="CE26" s="372">
        <v>10170</v>
      </c>
      <c r="CF26" s="372">
        <v>6493</v>
      </c>
      <c r="CG26" s="372">
        <v>-435</v>
      </c>
      <c r="CH26" s="372">
        <v>-16895</v>
      </c>
      <c r="CI26" s="372">
        <v>10159</v>
      </c>
      <c r="CJ26" s="372">
        <v>8617</v>
      </c>
      <c r="CK26" s="372">
        <v>16758</v>
      </c>
      <c r="CL26" s="372">
        <v>1851</v>
      </c>
      <c r="CM26" s="372">
        <v>-1097</v>
      </c>
      <c r="CN26" s="372">
        <v>-5532</v>
      </c>
      <c r="CO26" s="372">
        <v>-1003</v>
      </c>
      <c r="CP26" s="372">
        <v>-4056</v>
      </c>
      <c r="CQ26" s="372">
        <v>3677</v>
      </c>
      <c r="CR26" s="372">
        <v>11004</v>
      </c>
      <c r="CS26" s="372">
        <v>-1639</v>
      </c>
      <c r="CT26" s="372">
        <v>4985</v>
      </c>
      <c r="CU26" s="372">
        <v>-4727</v>
      </c>
      <c r="CV26" s="372">
        <v>-12654</v>
      </c>
      <c r="CW26" s="372">
        <v>7684</v>
      </c>
      <c r="CX26" s="372">
        <v>12833</v>
      </c>
      <c r="CY26" s="372">
        <v>5766</v>
      </c>
      <c r="CZ26" s="372">
        <v>-213</v>
      </c>
      <c r="DA26" s="372">
        <v>11832</v>
      </c>
      <c r="DB26" s="372">
        <v>-6437</v>
      </c>
      <c r="DC26" s="372">
        <v>-1055</v>
      </c>
      <c r="DD26" s="372">
        <v>-973</v>
      </c>
      <c r="DE26" s="372">
        <v>37353</v>
      </c>
      <c r="DF26" s="374">
        <v>14</v>
      </c>
    </row>
    <row r="27" spans="1:110" x14ac:dyDescent="0.2">
      <c r="A27" s="372" t="s">
        <v>19</v>
      </c>
      <c r="B27" s="374">
        <v>140266</v>
      </c>
      <c r="C27" s="374">
        <v>138808</v>
      </c>
      <c r="D27" s="374">
        <v>141578</v>
      </c>
      <c r="E27" s="374">
        <v>142210</v>
      </c>
      <c r="F27" s="374">
        <v>148232</v>
      </c>
      <c r="G27" s="374">
        <v>148901</v>
      </c>
      <c r="H27" s="374">
        <v>150904</v>
      </c>
      <c r="I27" s="374">
        <v>150910</v>
      </c>
      <c r="J27" s="374">
        <v>149317</v>
      </c>
      <c r="K27" s="374">
        <v>146946</v>
      </c>
      <c r="L27" s="372">
        <v>149543</v>
      </c>
      <c r="M27" s="374">
        <v>152987</v>
      </c>
      <c r="N27" s="372">
        <v>155022</v>
      </c>
      <c r="O27" s="374">
        <v>152317</v>
      </c>
      <c r="P27" s="372">
        <v>159377</v>
      </c>
      <c r="Q27" s="374">
        <v>159617</v>
      </c>
      <c r="R27" s="372">
        <v>151593</v>
      </c>
      <c r="S27" s="374">
        <v>142436</v>
      </c>
      <c r="T27" s="372">
        <v>142052</v>
      </c>
      <c r="U27" s="374">
        <v>144319</v>
      </c>
      <c r="V27" s="372">
        <v>145580</v>
      </c>
      <c r="W27" s="372">
        <v>143936</v>
      </c>
      <c r="X27" s="372">
        <v>147502</v>
      </c>
      <c r="Y27" s="372">
        <v>147839</v>
      </c>
      <c r="Z27" s="372">
        <v>149959</v>
      </c>
      <c r="AA27" s="372">
        <v>149477</v>
      </c>
      <c r="AB27" s="372">
        <v>150458</v>
      </c>
      <c r="AC27" s="372">
        <v>151811</v>
      </c>
      <c r="AD27" s="372">
        <v>152744</v>
      </c>
      <c r="AE27" s="372">
        <v>155031</v>
      </c>
      <c r="AF27" s="372">
        <f t="shared" si="1"/>
        <v>-482</v>
      </c>
      <c r="AG27" s="372">
        <f t="shared" si="1"/>
        <v>981</v>
      </c>
      <c r="AH27" s="372">
        <f t="shared" si="1"/>
        <v>1353</v>
      </c>
      <c r="AI27" s="388">
        <f t="shared" si="1"/>
        <v>933</v>
      </c>
      <c r="AJ27" s="372">
        <f t="shared" si="1"/>
        <v>2287</v>
      </c>
      <c r="AK27" s="372">
        <f t="shared" si="2"/>
        <v>5072</v>
      </c>
      <c r="AL27" s="372">
        <v>164103</v>
      </c>
      <c r="AM27" s="374">
        <v>160665</v>
      </c>
      <c r="AN27" s="372">
        <v>166107</v>
      </c>
      <c r="AO27" s="388">
        <v>167280</v>
      </c>
      <c r="AP27" s="372">
        <v>167333</v>
      </c>
      <c r="AQ27" s="372">
        <v>168519</v>
      </c>
      <c r="AR27" s="372">
        <v>168876</v>
      </c>
      <c r="AS27" s="388">
        <v>168878</v>
      </c>
      <c r="AT27" s="372">
        <v>168161</v>
      </c>
      <c r="AU27" s="372">
        <v>168864</v>
      </c>
      <c r="AV27" s="372">
        <v>170874</v>
      </c>
      <c r="AW27" s="372">
        <v>173150</v>
      </c>
      <c r="AX27" s="372">
        <v>175959</v>
      </c>
      <c r="AY27" s="372">
        <v>172495</v>
      </c>
      <c r="AZ27" s="372">
        <v>176638</v>
      </c>
      <c r="BA27" s="372">
        <v>178399</v>
      </c>
      <c r="BB27" s="372">
        <v>178378</v>
      </c>
      <c r="BC27" s="372">
        <v>179172</v>
      </c>
      <c r="BD27" s="372">
        <v>-1593</v>
      </c>
      <c r="BE27" s="372">
        <v>-2371</v>
      </c>
      <c r="BF27" s="372">
        <v>2597</v>
      </c>
      <c r="BG27" s="372">
        <v>3444</v>
      </c>
      <c r="BH27" s="372">
        <v>2035</v>
      </c>
      <c r="BI27" s="372">
        <v>-2705</v>
      </c>
      <c r="BJ27" s="372">
        <v>7060</v>
      </c>
      <c r="BK27" s="372">
        <v>240</v>
      </c>
      <c r="BL27" s="372">
        <v>-8024</v>
      </c>
      <c r="BM27" s="372">
        <v>-9157</v>
      </c>
      <c r="BN27" s="372">
        <v>-384</v>
      </c>
      <c r="BO27" s="372">
        <v>2267</v>
      </c>
      <c r="BP27" s="372">
        <v>1261</v>
      </c>
      <c r="BQ27" s="372">
        <v>-1644</v>
      </c>
      <c r="BR27" s="372">
        <v>3566</v>
      </c>
      <c r="BS27" s="372">
        <v>337</v>
      </c>
      <c r="BT27" s="372">
        <v>2120</v>
      </c>
      <c r="BU27" s="372">
        <v>-482</v>
      </c>
      <c r="BV27" s="372">
        <v>981</v>
      </c>
      <c r="BW27" s="372">
        <v>1353</v>
      </c>
      <c r="BX27" s="372">
        <v>-1458</v>
      </c>
      <c r="BY27" s="372">
        <v>933</v>
      </c>
      <c r="BZ27" s="372">
        <v>2287</v>
      </c>
      <c r="CA27" s="372">
        <v>1902</v>
      </c>
      <c r="CB27" s="372">
        <v>2098</v>
      </c>
      <c r="CC27" s="372">
        <v>-240</v>
      </c>
      <c r="CD27" s="372">
        <v>-203</v>
      </c>
      <c r="CE27" s="372">
        <v>1668</v>
      </c>
      <c r="CF27" s="372">
        <v>1809</v>
      </c>
      <c r="CG27" s="372">
        <v>2038</v>
      </c>
      <c r="CH27" s="372">
        <v>-3438</v>
      </c>
      <c r="CI27" s="372">
        <v>2770</v>
      </c>
      <c r="CJ27" s="372">
        <v>5442</v>
      </c>
      <c r="CK27" s="372">
        <v>1173</v>
      </c>
      <c r="CL27" s="372">
        <v>53</v>
      </c>
      <c r="CM27" s="372">
        <v>1186</v>
      </c>
      <c r="CN27" s="372">
        <v>357</v>
      </c>
      <c r="CO27" s="372">
        <v>2</v>
      </c>
      <c r="CP27" s="372">
        <v>-717</v>
      </c>
      <c r="CQ27" s="372">
        <v>703</v>
      </c>
      <c r="CR27" s="372">
        <v>2010</v>
      </c>
      <c r="CS27" s="372">
        <v>2276</v>
      </c>
      <c r="CT27" s="372">
        <v>632</v>
      </c>
      <c r="CU27" s="372">
        <v>2809</v>
      </c>
      <c r="CV27" s="372">
        <v>-3464</v>
      </c>
      <c r="CW27" s="372">
        <v>4143</v>
      </c>
      <c r="CX27" s="372">
        <v>1761</v>
      </c>
      <c r="CY27" s="372">
        <v>-21</v>
      </c>
      <c r="CZ27" s="372">
        <v>794</v>
      </c>
      <c r="DA27" s="372">
        <v>6022</v>
      </c>
      <c r="DB27" s="372">
        <v>669</v>
      </c>
      <c r="DC27" s="372">
        <v>2003</v>
      </c>
      <c r="DD27" s="372">
        <v>6</v>
      </c>
      <c r="DE27" s="372">
        <v>38906</v>
      </c>
      <c r="DF27" s="374">
        <v>13</v>
      </c>
    </row>
    <row r="28" spans="1:110" x14ac:dyDescent="0.2">
      <c r="A28" s="372" t="s">
        <v>32</v>
      </c>
      <c r="B28" s="374">
        <v>377912</v>
      </c>
      <c r="C28" s="374">
        <v>374432</v>
      </c>
      <c r="D28" s="374">
        <v>373880</v>
      </c>
      <c r="E28" s="374">
        <v>377070</v>
      </c>
      <c r="F28" s="374">
        <v>379204</v>
      </c>
      <c r="G28" s="374">
        <v>381107</v>
      </c>
      <c r="H28" s="374">
        <v>381670</v>
      </c>
      <c r="I28" s="374">
        <v>383011</v>
      </c>
      <c r="J28" s="374">
        <v>380390</v>
      </c>
      <c r="K28" s="374">
        <v>379204</v>
      </c>
      <c r="L28" s="372">
        <v>381646</v>
      </c>
      <c r="M28" s="374">
        <v>386850</v>
      </c>
      <c r="N28" s="372">
        <v>388658</v>
      </c>
      <c r="O28" s="374">
        <v>384295</v>
      </c>
      <c r="P28" s="372">
        <v>381896</v>
      </c>
      <c r="Q28" s="374">
        <v>384631</v>
      </c>
      <c r="R28" s="372">
        <v>386116</v>
      </c>
      <c r="S28" s="374">
        <v>373047</v>
      </c>
      <c r="T28" s="372">
        <v>365817</v>
      </c>
      <c r="U28" s="374">
        <v>365288</v>
      </c>
      <c r="V28" s="372">
        <v>360408</v>
      </c>
      <c r="W28" s="372">
        <v>360933</v>
      </c>
      <c r="X28" s="372">
        <v>362982</v>
      </c>
      <c r="Y28" s="372">
        <v>364040</v>
      </c>
      <c r="Z28" s="372">
        <v>367448</v>
      </c>
      <c r="AA28" s="372">
        <v>364449</v>
      </c>
      <c r="AB28" s="372">
        <v>364457</v>
      </c>
      <c r="AC28" s="372">
        <v>368320</v>
      </c>
      <c r="AD28" s="372">
        <v>371003</v>
      </c>
      <c r="AE28" s="372">
        <v>372085</v>
      </c>
      <c r="AF28" s="372">
        <f t="shared" si="1"/>
        <v>-2999</v>
      </c>
      <c r="AG28" s="372">
        <f t="shared" si="1"/>
        <v>8</v>
      </c>
      <c r="AH28" s="372">
        <f t="shared" si="1"/>
        <v>3863</v>
      </c>
      <c r="AI28" s="388">
        <f t="shared" si="1"/>
        <v>2683</v>
      </c>
      <c r="AJ28" s="372">
        <f t="shared" si="1"/>
        <v>1082</v>
      </c>
      <c r="AK28" s="372">
        <f t="shared" si="2"/>
        <v>4637</v>
      </c>
      <c r="AL28" s="372">
        <v>397354</v>
      </c>
      <c r="AM28" s="374">
        <v>393339</v>
      </c>
      <c r="AN28" s="372">
        <v>395682</v>
      </c>
      <c r="AO28" s="388">
        <v>398497</v>
      </c>
      <c r="AP28" s="372">
        <v>400048</v>
      </c>
      <c r="AQ28" s="372">
        <v>401534</v>
      </c>
      <c r="AR28" s="372">
        <v>402221</v>
      </c>
      <c r="AS28" s="388">
        <v>404191</v>
      </c>
      <c r="AT28" s="372">
        <v>401249</v>
      </c>
      <c r="AU28" s="372">
        <v>405906</v>
      </c>
      <c r="AV28" s="372">
        <v>410282</v>
      </c>
      <c r="AW28" s="372">
        <v>418066</v>
      </c>
      <c r="AX28" s="372">
        <v>420862</v>
      </c>
      <c r="AY28" s="372">
        <v>414439</v>
      </c>
      <c r="AZ28" s="372">
        <v>417035</v>
      </c>
      <c r="BA28" s="372">
        <v>420905</v>
      </c>
      <c r="BB28" s="372">
        <v>421696</v>
      </c>
      <c r="BC28" s="372">
        <v>421816</v>
      </c>
      <c r="BD28" s="372">
        <v>-2621</v>
      </c>
      <c r="BE28" s="372">
        <v>-1186</v>
      </c>
      <c r="BF28" s="372">
        <v>2442</v>
      </c>
      <c r="BG28" s="372">
        <v>5204</v>
      </c>
      <c r="BH28" s="372">
        <v>1808</v>
      </c>
      <c r="BI28" s="372">
        <v>-4363</v>
      </c>
      <c r="BJ28" s="372">
        <v>-2399</v>
      </c>
      <c r="BK28" s="372">
        <v>2735</v>
      </c>
      <c r="BL28" s="372">
        <v>1485</v>
      </c>
      <c r="BM28" s="372">
        <v>-13069</v>
      </c>
      <c r="BN28" s="372">
        <v>-7230</v>
      </c>
      <c r="BO28" s="372">
        <v>-529</v>
      </c>
      <c r="BP28" s="372">
        <v>-4880</v>
      </c>
      <c r="BQ28" s="372">
        <v>525</v>
      </c>
      <c r="BR28" s="372">
        <v>2049</v>
      </c>
      <c r="BS28" s="372">
        <v>1058</v>
      </c>
      <c r="BT28" s="372">
        <v>3408</v>
      </c>
      <c r="BU28" s="372">
        <v>-2999</v>
      </c>
      <c r="BV28" s="372">
        <v>8</v>
      </c>
      <c r="BW28" s="372">
        <v>3863</v>
      </c>
      <c r="BX28" s="372">
        <v>-3480</v>
      </c>
      <c r="BY28" s="372">
        <v>2683</v>
      </c>
      <c r="BZ28" s="372">
        <v>1082</v>
      </c>
      <c r="CA28" s="372">
        <v>2976</v>
      </c>
      <c r="CB28" s="372">
        <v>5646</v>
      </c>
      <c r="CC28" s="372">
        <v>-1921</v>
      </c>
      <c r="CD28" s="372">
        <v>3107</v>
      </c>
      <c r="CE28" s="372">
        <v>6561</v>
      </c>
      <c r="CF28" s="372">
        <v>5656</v>
      </c>
      <c r="CG28" s="372">
        <v>3244</v>
      </c>
      <c r="CH28" s="372">
        <v>-4015</v>
      </c>
      <c r="CI28" s="372">
        <v>-552</v>
      </c>
      <c r="CJ28" s="372">
        <v>2343</v>
      </c>
      <c r="CK28" s="372">
        <v>2815</v>
      </c>
      <c r="CL28" s="372">
        <v>1551</v>
      </c>
      <c r="CM28" s="372">
        <v>1486</v>
      </c>
      <c r="CN28" s="372">
        <v>687</v>
      </c>
      <c r="CO28" s="372">
        <v>1970</v>
      </c>
      <c r="CP28" s="372">
        <v>-2942</v>
      </c>
      <c r="CQ28" s="372">
        <v>4657</v>
      </c>
      <c r="CR28" s="372">
        <v>4376</v>
      </c>
      <c r="CS28" s="372">
        <v>7784</v>
      </c>
      <c r="CT28" s="372">
        <v>3190</v>
      </c>
      <c r="CU28" s="372">
        <v>2796</v>
      </c>
      <c r="CV28" s="372">
        <v>-6423</v>
      </c>
      <c r="CW28" s="372">
        <v>2596</v>
      </c>
      <c r="CX28" s="372">
        <v>3870</v>
      </c>
      <c r="CY28" s="372">
        <v>791</v>
      </c>
      <c r="CZ28" s="372">
        <v>120</v>
      </c>
      <c r="DA28" s="372">
        <v>2134</v>
      </c>
      <c r="DB28" s="372">
        <v>1903</v>
      </c>
      <c r="DC28" s="372">
        <v>563</v>
      </c>
      <c r="DD28" s="372">
        <v>1341</v>
      </c>
      <c r="DE28" s="372">
        <v>43904</v>
      </c>
      <c r="DF28" s="374">
        <v>12</v>
      </c>
    </row>
    <row r="29" spans="1:110" x14ac:dyDescent="0.2">
      <c r="A29" s="372" t="s">
        <v>10</v>
      </c>
      <c r="B29" s="374">
        <v>796486</v>
      </c>
      <c r="C29" s="374">
        <v>779544</v>
      </c>
      <c r="D29" s="374">
        <v>782396</v>
      </c>
      <c r="E29" s="374">
        <v>786559</v>
      </c>
      <c r="F29" s="374">
        <v>788067</v>
      </c>
      <c r="G29" s="374">
        <v>788723</v>
      </c>
      <c r="H29" s="374">
        <v>788941</v>
      </c>
      <c r="I29" s="374">
        <v>788127</v>
      </c>
      <c r="J29" s="374">
        <v>790180</v>
      </c>
      <c r="K29" s="374">
        <v>791204</v>
      </c>
      <c r="L29" s="372">
        <v>792819</v>
      </c>
      <c r="M29" s="374">
        <v>794343</v>
      </c>
      <c r="N29" s="372">
        <v>793308</v>
      </c>
      <c r="O29" s="374">
        <v>776527</v>
      </c>
      <c r="P29" s="372">
        <v>779087</v>
      </c>
      <c r="Q29" s="374">
        <v>780681</v>
      </c>
      <c r="R29" s="372">
        <v>775133</v>
      </c>
      <c r="S29" s="374">
        <v>757891</v>
      </c>
      <c r="T29" s="372">
        <v>747418</v>
      </c>
      <c r="U29" s="374">
        <v>737734</v>
      </c>
      <c r="V29" s="372">
        <v>744379</v>
      </c>
      <c r="W29" s="372">
        <v>750835</v>
      </c>
      <c r="X29" s="372">
        <v>754841</v>
      </c>
      <c r="Y29" s="372">
        <v>760896</v>
      </c>
      <c r="Z29" s="372">
        <v>766938</v>
      </c>
      <c r="AA29" s="372">
        <v>757473</v>
      </c>
      <c r="AB29" s="372">
        <v>763001</v>
      </c>
      <c r="AC29" s="372">
        <v>766489</v>
      </c>
      <c r="AD29" s="372">
        <v>768194</v>
      </c>
      <c r="AE29" s="372">
        <v>771042</v>
      </c>
      <c r="AF29" s="372">
        <f t="shared" si="1"/>
        <v>-9465</v>
      </c>
      <c r="AG29" s="372">
        <f t="shared" si="1"/>
        <v>5528</v>
      </c>
      <c r="AH29" s="372">
        <f t="shared" si="1"/>
        <v>3488</v>
      </c>
      <c r="AI29" s="388">
        <f t="shared" si="1"/>
        <v>1705</v>
      </c>
      <c r="AJ29" s="372">
        <f t="shared" si="1"/>
        <v>2848</v>
      </c>
      <c r="AK29" s="372">
        <f t="shared" si="2"/>
        <v>4104</v>
      </c>
      <c r="AL29" s="372">
        <v>803412</v>
      </c>
      <c r="AM29" s="374">
        <v>789468</v>
      </c>
      <c r="AN29" s="372">
        <v>799551</v>
      </c>
      <c r="AO29" s="388">
        <v>807915</v>
      </c>
      <c r="AP29" s="372">
        <v>814164</v>
      </c>
      <c r="AQ29" s="372">
        <v>814500</v>
      </c>
      <c r="AR29" s="372">
        <v>814132</v>
      </c>
      <c r="AS29" s="388">
        <v>814614</v>
      </c>
      <c r="AT29" s="372">
        <v>817847</v>
      </c>
      <c r="AU29" s="372">
        <v>827318</v>
      </c>
      <c r="AV29" s="372">
        <v>833383</v>
      </c>
      <c r="AW29" s="372">
        <v>839890</v>
      </c>
      <c r="AX29" s="372">
        <v>841521</v>
      </c>
      <c r="AY29" s="372">
        <v>825159</v>
      </c>
      <c r="AZ29" s="372">
        <v>832725</v>
      </c>
      <c r="BA29" s="372">
        <v>840249</v>
      </c>
      <c r="BB29" s="372">
        <v>846629</v>
      </c>
      <c r="BC29" s="372">
        <v>850911</v>
      </c>
      <c r="BD29" s="372">
        <v>2053</v>
      </c>
      <c r="BE29" s="372">
        <v>1024</v>
      </c>
      <c r="BF29" s="372">
        <v>1615</v>
      </c>
      <c r="BG29" s="372">
        <v>1524</v>
      </c>
      <c r="BH29" s="372">
        <v>-1035</v>
      </c>
      <c r="BI29" s="372">
        <v>-16781</v>
      </c>
      <c r="BJ29" s="372">
        <v>2560</v>
      </c>
      <c r="BK29" s="372">
        <v>1594</v>
      </c>
      <c r="BL29" s="372">
        <v>-5548</v>
      </c>
      <c r="BM29" s="372">
        <v>-17242</v>
      </c>
      <c r="BN29" s="372">
        <v>-10473</v>
      </c>
      <c r="BO29" s="372">
        <v>-9684</v>
      </c>
      <c r="BP29" s="372">
        <v>6645</v>
      </c>
      <c r="BQ29" s="372">
        <v>6456</v>
      </c>
      <c r="BR29" s="372">
        <v>4006</v>
      </c>
      <c r="BS29" s="372">
        <v>6055</v>
      </c>
      <c r="BT29" s="372">
        <v>6042</v>
      </c>
      <c r="BU29" s="372">
        <v>-9465</v>
      </c>
      <c r="BV29" s="372">
        <v>5528</v>
      </c>
      <c r="BW29" s="372">
        <v>3488</v>
      </c>
      <c r="BX29" s="372">
        <v>-16942</v>
      </c>
      <c r="BY29" s="372">
        <v>1705</v>
      </c>
      <c r="BZ29" s="372">
        <v>2848</v>
      </c>
      <c r="CA29" s="372">
        <v>700</v>
      </c>
      <c r="CB29" s="372">
        <v>7543</v>
      </c>
      <c r="CC29" s="372">
        <v>6925</v>
      </c>
      <c r="CD29" s="372">
        <v>7382</v>
      </c>
      <c r="CE29" s="372">
        <v>4536</v>
      </c>
      <c r="CF29" s="372">
        <v>1976</v>
      </c>
      <c r="CG29" s="372">
        <v>3308</v>
      </c>
      <c r="CH29" s="372">
        <v>-13944</v>
      </c>
      <c r="CI29" s="372">
        <v>2852</v>
      </c>
      <c r="CJ29" s="372">
        <v>10083</v>
      </c>
      <c r="CK29" s="372">
        <v>8364</v>
      </c>
      <c r="CL29" s="372">
        <v>6249</v>
      </c>
      <c r="CM29" s="372">
        <v>336</v>
      </c>
      <c r="CN29" s="372">
        <v>-368</v>
      </c>
      <c r="CO29" s="372">
        <v>482</v>
      </c>
      <c r="CP29" s="372">
        <v>3233</v>
      </c>
      <c r="CQ29" s="372">
        <v>9471</v>
      </c>
      <c r="CR29" s="372">
        <v>6065</v>
      </c>
      <c r="CS29" s="372">
        <v>6507</v>
      </c>
      <c r="CT29" s="372">
        <v>4163</v>
      </c>
      <c r="CU29" s="372">
        <v>1631</v>
      </c>
      <c r="CV29" s="372">
        <v>-16362</v>
      </c>
      <c r="CW29" s="372">
        <v>7566</v>
      </c>
      <c r="CX29" s="372">
        <v>7524</v>
      </c>
      <c r="CY29" s="372">
        <v>6380</v>
      </c>
      <c r="CZ29" s="372">
        <v>4282</v>
      </c>
      <c r="DA29" s="372">
        <v>1508</v>
      </c>
      <c r="DB29" s="372">
        <v>656</v>
      </c>
      <c r="DC29" s="372">
        <v>218</v>
      </c>
      <c r="DD29" s="372">
        <v>-814</v>
      </c>
      <c r="DE29" s="372">
        <v>54425</v>
      </c>
      <c r="DF29" s="374">
        <v>11</v>
      </c>
    </row>
    <row r="30" spans="1:110" x14ac:dyDescent="0.2">
      <c r="A30" s="372" t="s">
        <v>26</v>
      </c>
      <c r="B30" s="374">
        <v>559770</v>
      </c>
      <c r="C30" s="374">
        <v>562199</v>
      </c>
      <c r="D30" s="374">
        <v>568624</v>
      </c>
      <c r="E30" s="374">
        <v>571139</v>
      </c>
      <c r="F30" s="374">
        <v>571260</v>
      </c>
      <c r="G30" s="374">
        <v>569148</v>
      </c>
      <c r="H30" s="374">
        <v>550550</v>
      </c>
      <c r="I30" s="374">
        <v>540249</v>
      </c>
      <c r="J30" s="374">
        <v>541475</v>
      </c>
      <c r="K30" s="374">
        <v>544249</v>
      </c>
      <c r="L30" s="372">
        <v>556561</v>
      </c>
      <c r="M30" s="374">
        <v>567914</v>
      </c>
      <c r="N30" s="372">
        <v>572361</v>
      </c>
      <c r="O30" s="374">
        <v>577442</v>
      </c>
      <c r="P30" s="372">
        <v>580209</v>
      </c>
      <c r="Q30" s="374">
        <v>587810</v>
      </c>
      <c r="R30" s="372">
        <v>590235</v>
      </c>
      <c r="S30" s="374">
        <v>568335</v>
      </c>
      <c r="T30" s="372">
        <v>544213</v>
      </c>
      <c r="U30" s="374">
        <v>529005</v>
      </c>
      <c r="V30" s="372">
        <v>529928</v>
      </c>
      <c r="W30" s="372">
        <v>529692</v>
      </c>
      <c r="X30" s="372">
        <v>543611</v>
      </c>
      <c r="Y30" s="372">
        <v>558297</v>
      </c>
      <c r="Z30" s="372">
        <v>565897</v>
      </c>
      <c r="AA30" s="372">
        <v>570100</v>
      </c>
      <c r="AB30" s="372">
        <v>577248</v>
      </c>
      <c r="AC30" s="372">
        <v>581325</v>
      </c>
      <c r="AD30" s="372">
        <v>586460</v>
      </c>
      <c r="AE30" s="372">
        <v>583413</v>
      </c>
      <c r="AF30" s="372">
        <f t="shared" si="1"/>
        <v>4203</v>
      </c>
      <c r="AG30" s="372">
        <f t="shared" si="1"/>
        <v>7148</v>
      </c>
      <c r="AH30" s="372">
        <f t="shared" si="1"/>
        <v>4077</v>
      </c>
      <c r="AI30" s="388">
        <f t="shared" si="1"/>
        <v>5135</v>
      </c>
      <c r="AJ30" s="372">
        <f t="shared" si="1"/>
        <v>-3047</v>
      </c>
      <c r="AK30" s="372">
        <f t="shared" si="2"/>
        <v>17516</v>
      </c>
      <c r="AL30" s="372">
        <v>587453</v>
      </c>
      <c r="AM30" s="374">
        <v>586281</v>
      </c>
      <c r="AN30" s="372">
        <v>607529</v>
      </c>
      <c r="AO30" s="388">
        <v>607676</v>
      </c>
      <c r="AP30" s="372">
        <v>599919</v>
      </c>
      <c r="AQ30" s="372">
        <v>593724</v>
      </c>
      <c r="AR30" s="372">
        <v>573993</v>
      </c>
      <c r="AS30" s="388">
        <v>566170</v>
      </c>
      <c r="AT30" s="372">
        <v>563344</v>
      </c>
      <c r="AU30" s="372">
        <v>567002</v>
      </c>
      <c r="AV30" s="372">
        <v>576819</v>
      </c>
      <c r="AW30" s="372">
        <v>589565</v>
      </c>
      <c r="AX30" s="372">
        <v>602189</v>
      </c>
      <c r="AY30" s="372">
        <v>598307</v>
      </c>
      <c r="AZ30" s="372">
        <v>611206</v>
      </c>
      <c r="BA30" s="372">
        <v>610874</v>
      </c>
      <c r="BB30" s="372">
        <v>619013</v>
      </c>
      <c r="BC30" s="372">
        <v>615722</v>
      </c>
      <c r="BD30" s="372">
        <v>1226</v>
      </c>
      <c r="BE30" s="372">
        <v>2774</v>
      </c>
      <c r="BF30" s="372">
        <v>12312</v>
      </c>
      <c r="BG30" s="372">
        <v>11353</v>
      </c>
      <c r="BH30" s="372">
        <v>4447</v>
      </c>
      <c r="BI30" s="372">
        <v>5081</v>
      </c>
      <c r="BJ30" s="372">
        <v>2767</v>
      </c>
      <c r="BK30" s="372">
        <v>7601</v>
      </c>
      <c r="BL30" s="372">
        <v>2425</v>
      </c>
      <c r="BM30" s="372">
        <v>-21900</v>
      </c>
      <c r="BN30" s="372">
        <v>-24122</v>
      </c>
      <c r="BO30" s="372">
        <v>-15208</v>
      </c>
      <c r="BP30" s="372">
        <v>923</v>
      </c>
      <c r="BQ30" s="372">
        <v>-236</v>
      </c>
      <c r="BR30" s="372">
        <v>13919</v>
      </c>
      <c r="BS30" s="372">
        <v>14686</v>
      </c>
      <c r="BT30" s="372">
        <v>7600</v>
      </c>
      <c r="BU30" s="372">
        <v>4203</v>
      </c>
      <c r="BV30" s="372">
        <v>7148</v>
      </c>
      <c r="BW30" s="372">
        <v>4077</v>
      </c>
      <c r="BX30" s="372">
        <v>2429</v>
      </c>
      <c r="BY30" s="372">
        <v>5135</v>
      </c>
      <c r="BZ30" s="372">
        <v>-3047</v>
      </c>
      <c r="CA30" s="372">
        <v>-13690</v>
      </c>
      <c r="CB30" s="372">
        <v>-10126</v>
      </c>
      <c r="CC30" s="372">
        <v>7212</v>
      </c>
      <c r="CD30" s="372">
        <v>-3861</v>
      </c>
      <c r="CE30" s="372">
        <v>12553</v>
      </c>
      <c r="CF30" s="372">
        <v>9486</v>
      </c>
      <c r="CG30" s="372">
        <v>2466</v>
      </c>
      <c r="CH30" s="372">
        <v>-1172</v>
      </c>
      <c r="CI30" s="372">
        <v>6425</v>
      </c>
      <c r="CJ30" s="372">
        <v>21248</v>
      </c>
      <c r="CK30" s="372">
        <v>147</v>
      </c>
      <c r="CL30" s="372">
        <v>-7757</v>
      </c>
      <c r="CM30" s="372">
        <v>-6195</v>
      </c>
      <c r="CN30" s="372">
        <v>-19731</v>
      </c>
      <c r="CO30" s="372">
        <v>-7823</v>
      </c>
      <c r="CP30" s="372">
        <v>-2826</v>
      </c>
      <c r="CQ30" s="372">
        <v>3658</v>
      </c>
      <c r="CR30" s="372">
        <v>9817</v>
      </c>
      <c r="CS30" s="372">
        <v>12746</v>
      </c>
      <c r="CT30" s="372">
        <v>2515</v>
      </c>
      <c r="CU30" s="372">
        <v>12624</v>
      </c>
      <c r="CV30" s="372">
        <v>-3882</v>
      </c>
      <c r="CW30" s="372">
        <v>12899</v>
      </c>
      <c r="CX30" s="372">
        <v>-332</v>
      </c>
      <c r="CY30" s="372">
        <v>8139</v>
      </c>
      <c r="CZ30" s="372">
        <v>-3291</v>
      </c>
      <c r="DA30" s="372">
        <v>121</v>
      </c>
      <c r="DB30" s="372">
        <v>-2112</v>
      </c>
      <c r="DC30" s="372">
        <v>-18598</v>
      </c>
      <c r="DD30" s="372">
        <v>-10301</v>
      </c>
      <c r="DE30" s="372">
        <v>55952</v>
      </c>
      <c r="DF30" s="374">
        <v>10</v>
      </c>
    </row>
    <row r="31" spans="1:110" x14ac:dyDescent="0.2">
      <c r="A31" s="372" t="s">
        <v>14</v>
      </c>
      <c r="B31" s="374">
        <v>1002502</v>
      </c>
      <c r="C31" s="374">
        <v>988062</v>
      </c>
      <c r="D31" s="374">
        <v>991989</v>
      </c>
      <c r="E31" s="374">
        <v>1000349</v>
      </c>
      <c r="F31" s="374">
        <v>1005086</v>
      </c>
      <c r="G31" s="374">
        <v>1006690</v>
      </c>
      <c r="H31" s="374">
        <v>1009720</v>
      </c>
      <c r="I31" s="374">
        <v>1008618</v>
      </c>
      <c r="J31" s="374">
        <v>1010449</v>
      </c>
      <c r="K31" s="374">
        <v>1009177</v>
      </c>
      <c r="L31" s="372">
        <v>1017150</v>
      </c>
      <c r="M31" s="374">
        <v>1026128</v>
      </c>
      <c r="N31" s="372">
        <v>1029213</v>
      </c>
      <c r="O31" s="374">
        <v>1007762</v>
      </c>
      <c r="P31" s="372">
        <v>1008607</v>
      </c>
      <c r="Q31" s="374">
        <v>1013555</v>
      </c>
      <c r="R31" s="372">
        <v>1011421</v>
      </c>
      <c r="S31" s="374">
        <v>988250</v>
      </c>
      <c r="T31" s="372">
        <v>971189</v>
      </c>
      <c r="U31" s="374">
        <v>962664</v>
      </c>
      <c r="V31" s="372">
        <v>966243</v>
      </c>
      <c r="W31" s="372">
        <v>970018</v>
      </c>
      <c r="X31" s="372">
        <v>974129</v>
      </c>
      <c r="Y31" s="372">
        <v>980425</v>
      </c>
      <c r="Z31" s="372">
        <v>987268</v>
      </c>
      <c r="AA31" s="372">
        <v>973396</v>
      </c>
      <c r="AB31" s="372">
        <v>977981</v>
      </c>
      <c r="AC31" s="372">
        <v>985130</v>
      </c>
      <c r="AD31" s="372">
        <v>986585</v>
      </c>
      <c r="AE31" s="372">
        <v>990113</v>
      </c>
      <c r="AF31" s="372">
        <f t="shared" si="1"/>
        <v>-13872</v>
      </c>
      <c r="AG31" s="372">
        <f t="shared" si="1"/>
        <v>4585</v>
      </c>
      <c r="AH31" s="372">
        <f t="shared" si="1"/>
        <v>7149</v>
      </c>
      <c r="AI31" s="388">
        <f t="shared" si="1"/>
        <v>1455</v>
      </c>
      <c r="AJ31" s="372">
        <f t="shared" si="1"/>
        <v>3528</v>
      </c>
      <c r="AK31" s="372">
        <f t="shared" si="2"/>
        <v>2845</v>
      </c>
      <c r="AL31" s="372">
        <v>1031331</v>
      </c>
      <c r="AM31" s="374">
        <v>1014873</v>
      </c>
      <c r="AN31" s="372">
        <v>1023139</v>
      </c>
      <c r="AO31" s="388">
        <v>1031913</v>
      </c>
      <c r="AP31" s="372">
        <v>1036387</v>
      </c>
      <c r="AQ31" s="372">
        <v>1035474</v>
      </c>
      <c r="AR31" s="372">
        <v>1035758</v>
      </c>
      <c r="AS31" s="388">
        <v>1039974</v>
      </c>
      <c r="AT31" s="372">
        <v>1041159</v>
      </c>
      <c r="AU31" s="372">
        <v>1043826</v>
      </c>
      <c r="AV31" s="372">
        <v>1050754</v>
      </c>
      <c r="AW31" s="372">
        <v>1057217</v>
      </c>
      <c r="AX31" s="372">
        <v>1062318</v>
      </c>
      <c r="AY31" s="372">
        <v>1041993</v>
      </c>
      <c r="AZ31" s="372">
        <v>1047817</v>
      </c>
      <c r="BA31" s="372">
        <v>1060696</v>
      </c>
      <c r="BB31" s="372">
        <v>1069292</v>
      </c>
      <c r="BC31" s="372">
        <v>1072930</v>
      </c>
      <c r="BD31" s="372">
        <v>1831</v>
      </c>
      <c r="BE31" s="372">
        <v>-1272</v>
      </c>
      <c r="BF31" s="372">
        <v>7973</v>
      </c>
      <c r="BG31" s="372">
        <v>8978</v>
      </c>
      <c r="BH31" s="372">
        <v>3085</v>
      </c>
      <c r="BI31" s="372">
        <v>-21451</v>
      </c>
      <c r="BJ31" s="372">
        <v>845</v>
      </c>
      <c r="BK31" s="372">
        <v>4948</v>
      </c>
      <c r="BL31" s="372">
        <v>-2134</v>
      </c>
      <c r="BM31" s="372">
        <v>-23171</v>
      </c>
      <c r="BN31" s="372">
        <v>-17061</v>
      </c>
      <c r="BO31" s="372">
        <v>-8525</v>
      </c>
      <c r="BP31" s="372">
        <v>3579</v>
      </c>
      <c r="BQ31" s="372">
        <v>3775</v>
      </c>
      <c r="BR31" s="372">
        <v>4111</v>
      </c>
      <c r="BS31" s="372">
        <v>6296</v>
      </c>
      <c r="BT31" s="372">
        <v>6843</v>
      </c>
      <c r="BU31" s="372">
        <v>-13872</v>
      </c>
      <c r="BV31" s="372">
        <v>4585</v>
      </c>
      <c r="BW31" s="372">
        <v>7149</v>
      </c>
      <c r="BX31" s="372">
        <v>-14440</v>
      </c>
      <c r="BY31" s="372">
        <v>1455</v>
      </c>
      <c r="BZ31" s="372">
        <v>3528</v>
      </c>
      <c r="CA31" s="372">
        <v>-483</v>
      </c>
      <c r="CB31" s="372">
        <v>7189</v>
      </c>
      <c r="CC31" s="372">
        <v>7135</v>
      </c>
      <c r="CD31" s="372">
        <v>2057</v>
      </c>
      <c r="CE31" s="372">
        <v>9491</v>
      </c>
      <c r="CF31" s="372">
        <v>9298</v>
      </c>
      <c r="CG31" s="372">
        <v>6531</v>
      </c>
      <c r="CH31" s="372">
        <v>-16458</v>
      </c>
      <c r="CI31" s="372">
        <v>3927</v>
      </c>
      <c r="CJ31" s="372">
        <v>8266</v>
      </c>
      <c r="CK31" s="372">
        <v>8774</v>
      </c>
      <c r="CL31" s="372">
        <v>4474</v>
      </c>
      <c r="CM31" s="372">
        <v>-913</v>
      </c>
      <c r="CN31" s="372">
        <v>284</v>
      </c>
      <c r="CO31" s="372">
        <v>4216</v>
      </c>
      <c r="CP31" s="372">
        <v>1185</v>
      </c>
      <c r="CQ31" s="372">
        <v>2667</v>
      </c>
      <c r="CR31" s="372">
        <v>6928</v>
      </c>
      <c r="CS31" s="372">
        <v>6463</v>
      </c>
      <c r="CT31" s="372">
        <v>8360</v>
      </c>
      <c r="CU31" s="372">
        <v>5101</v>
      </c>
      <c r="CV31" s="372">
        <v>-20325</v>
      </c>
      <c r="CW31" s="372">
        <v>5824</v>
      </c>
      <c r="CX31" s="372">
        <v>12879</v>
      </c>
      <c r="CY31" s="372">
        <v>8596</v>
      </c>
      <c r="CZ31" s="372">
        <v>3638</v>
      </c>
      <c r="DA31" s="372">
        <v>4737</v>
      </c>
      <c r="DB31" s="372">
        <v>1604</v>
      </c>
      <c r="DC31" s="372">
        <v>3030</v>
      </c>
      <c r="DD31" s="372">
        <v>-1102</v>
      </c>
      <c r="DE31" s="372">
        <v>70428</v>
      </c>
      <c r="DF31" s="374">
        <v>9</v>
      </c>
    </row>
    <row r="32" spans="1:110" x14ac:dyDescent="0.2">
      <c r="A32" s="372" t="s">
        <v>28</v>
      </c>
      <c r="B32" s="374">
        <v>168716</v>
      </c>
      <c r="C32" s="374">
        <v>165576</v>
      </c>
      <c r="D32" s="374">
        <v>165271</v>
      </c>
      <c r="E32" s="374">
        <v>166176</v>
      </c>
      <c r="F32" s="374">
        <v>166573</v>
      </c>
      <c r="G32" s="374">
        <v>167792</v>
      </c>
      <c r="H32" s="374">
        <v>167389</v>
      </c>
      <c r="I32" s="374">
        <v>166177</v>
      </c>
      <c r="J32" s="374">
        <v>166213</v>
      </c>
      <c r="K32" s="374">
        <v>167777</v>
      </c>
      <c r="L32" s="372">
        <v>168619</v>
      </c>
      <c r="M32" s="374">
        <v>171102</v>
      </c>
      <c r="N32" s="372">
        <v>173997</v>
      </c>
      <c r="O32" s="374">
        <v>171220</v>
      </c>
      <c r="P32" s="372">
        <v>171196</v>
      </c>
      <c r="Q32" s="374">
        <v>173223</v>
      </c>
      <c r="R32" s="372">
        <v>173950</v>
      </c>
      <c r="S32" s="374">
        <v>171642</v>
      </c>
      <c r="T32" s="372">
        <v>169106</v>
      </c>
      <c r="U32" s="374">
        <v>168470</v>
      </c>
      <c r="V32" s="372">
        <v>169301</v>
      </c>
      <c r="W32" s="372">
        <v>171299</v>
      </c>
      <c r="X32" s="372">
        <v>172923</v>
      </c>
      <c r="Y32" s="372">
        <v>175679</v>
      </c>
      <c r="Z32" s="372">
        <v>176822</v>
      </c>
      <c r="AA32" s="372">
        <v>174213</v>
      </c>
      <c r="AB32" s="372">
        <v>175361</v>
      </c>
      <c r="AC32" s="372">
        <v>179307</v>
      </c>
      <c r="AD32" s="372">
        <v>185038</v>
      </c>
      <c r="AE32" s="372">
        <v>188355</v>
      </c>
      <c r="AF32" s="372">
        <f t="shared" si="1"/>
        <v>-2609</v>
      </c>
      <c r="AG32" s="372">
        <f t="shared" si="1"/>
        <v>1148</v>
      </c>
      <c r="AH32" s="372">
        <f t="shared" si="1"/>
        <v>3946</v>
      </c>
      <c r="AI32" s="388">
        <f t="shared" si="1"/>
        <v>5731</v>
      </c>
      <c r="AJ32" s="372">
        <f t="shared" si="1"/>
        <v>3317</v>
      </c>
      <c r="AK32" s="372">
        <f t="shared" si="2"/>
        <v>11533</v>
      </c>
      <c r="AL32" s="372">
        <v>213110</v>
      </c>
      <c r="AM32" s="374">
        <v>209338</v>
      </c>
      <c r="AN32" s="372">
        <v>213100</v>
      </c>
      <c r="AO32" s="388">
        <v>218065</v>
      </c>
      <c r="AP32" s="372">
        <v>219759</v>
      </c>
      <c r="AQ32" s="372">
        <v>220036</v>
      </c>
      <c r="AR32" s="372">
        <v>224698</v>
      </c>
      <c r="AS32" s="388">
        <v>225937</v>
      </c>
      <c r="AT32" s="372">
        <v>226845</v>
      </c>
      <c r="AU32" s="372">
        <v>228940</v>
      </c>
      <c r="AV32" s="372">
        <v>232764</v>
      </c>
      <c r="AW32" s="372">
        <v>236883</v>
      </c>
      <c r="AX32" s="372">
        <v>240519</v>
      </c>
      <c r="AY32" s="372">
        <v>236579</v>
      </c>
      <c r="AZ32" s="372">
        <v>236993</v>
      </c>
      <c r="BA32" s="372">
        <v>240999</v>
      </c>
      <c r="BB32" s="372">
        <v>243760</v>
      </c>
      <c r="BC32" s="372">
        <v>244054</v>
      </c>
      <c r="BD32" s="372">
        <v>36</v>
      </c>
      <c r="BE32" s="372">
        <v>1564</v>
      </c>
      <c r="BF32" s="372">
        <v>842</v>
      </c>
      <c r="BG32" s="372">
        <v>2483</v>
      </c>
      <c r="BH32" s="372">
        <v>2895</v>
      </c>
      <c r="BI32" s="372">
        <v>-2777</v>
      </c>
      <c r="BJ32" s="372">
        <v>-24</v>
      </c>
      <c r="BK32" s="372">
        <v>2027</v>
      </c>
      <c r="BL32" s="372">
        <v>727</v>
      </c>
      <c r="BM32" s="372">
        <v>-2308</v>
      </c>
      <c r="BN32" s="372">
        <v>-2536</v>
      </c>
      <c r="BO32" s="372">
        <v>-636</v>
      </c>
      <c r="BP32" s="372">
        <v>831</v>
      </c>
      <c r="BQ32" s="372">
        <v>1998</v>
      </c>
      <c r="BR32" s="372">
        <v>1624</v>
      </c>
      <c r="BS32" s="372">
        <v>2756</v>
      </c>
      <c r="BT32" s="372">
        <v>1143</v>
      </c>
      <c r="BU32" s="372">
        <v>-2609</v>
      </c>
      <c r="BV32" s="372">
        <v>1148</v>
      </c>
      <c r="BW32" s="372">
        <v>3946</v>
      </c>
      <c r="BX32" s="372">
        <v>-3140</v>
      </c>
      <c r="BY32" s="372">
        <v>5731</v>
      </c>
      <c r="BZ32" s="372">
        <v>3317</v>
      </c>
      <c r="CA32" s="372">
        <v>4694</v>
      </c>
      <c r="CB32" s="372">
        <v>1944</v>
      </c>
      <c r="CC32" s="372">
        <v>5428</v>
      </c>
      <c r="CD32" s="372">
        <v>1304</v>
      </c>
      <c r="CE32" s="372">
        <v>3363</v>
      </c>
      <c r="CF32" s="372">
        <v>3308</v>
      </c>
      <c r="CG32" s="372">
        <v>4714</v>
      </c>
      <c r="CH32" s="372">
        <v>-3772</v>
      </c>
      <c r="CI32" s="372">
        <v>-305</v>
      </c>
      <c r="CJ32" s="372">
        <v>3762</v>
      </c>
      <c r="CK32" s="372">
        <v>4965</v>
      </c>
      <c r="CL32" s="372">
        <v>1694</v>
      </c>
      <c r="CM32" s="372">
        <v>277</v>
      </c>
      <c r="CN32" s="372">
        <v>4662</v>
      </c>
      <c r="CO32" s="372">
        <v>1239</v>
      </c>
      <c r="CP32" s="372">
        <v>908</v>
      </c>
      <c r="CQ32" s="372">
        <v>2095</v>
      </c>
      <c r="CR32" s="372">
        <v>3824</v>
      </c>
      <c r="CS32" s="372">
        <v>4119</v>
      </c>
      <c r="CT32" s="372">
        <v>905</v>
      </c>
      <c r="CU32" s="372">
        <v>3636</v>
      </c>
      <c r="CV32" s="372">
        <v>-3940</v>
      </c>
      <c r="CW32" s="372">
        <v>414</v>
      </c>
      <c r="CX32" s="372">
        <v>4006</v>
      </c>
      <c r="CY32" s="372">
        <v>2761</v>
      </c>
      <c r="CZ32" s="372">
        <v>294</v>
      </c>
      <c r="DA32" s="372">
        <v>397</v>
      </c>
      <c r="DB32" s="372">
        <v>1219</v>
      </c>
      <c r="DC32" s="372">
        <v>-403</v>
      </c>
      <c r="DD32" s="372">
        <v>-1212</v>
      </c>
      <c r="DE32" s="372">
        <v>75338</v>
      </c>
      <c r="DF32" s="374">
        <v>8</v>
      </c>
    </row>
    <row r="33" spans="1:110" x14ac:dyDescent="0.2">
      <c r="A33" s="372" t="s">
        <v>8</v>
      </c>
      <c r="B33" s="374">
        <v>898460</v>
      </c>
      <c r="C33" s="374">
        <v>882868</v>
      </c>
      <c r="D33" s="374">
        <v>892498</v>
      </c>
      <c r="E33" s="374">
        <v>897834</v>
      </c>
      <c r="F33" s="374">
        <v>895211</v>
      </c>
      <c r="G33" s="374">
        <v>894553</v>
      </c>
      <c r="H33" s="374">
        <v>898444</v>
      </c>
      <c r="I33" s="374">
        <v>896052</v>
      </c>
      <c r="J33" s="374">
        <v>896288</v>
      </c>
      <c r="K33" s="374">
        <v>898527</v>
      </c>
      <c r="L33" s="372">
        <v>902654</v>
      </c>
      <c r="M33" s="374">
        <v>907216</v>
      </c>
      <c r="N33" s="372">
        <v>909403</v>
      </c>
      <c r="O33" s="374">
        <v>892899</v>
      </c>
      <c r="P33" s="372">
        <v>900551</v>
      </c>
      <c r="Q33" s="374">
        <v>902039</v>
      </c>
      <c r="R33" s="372">
        <v>897260</v>
      </c>
      <c r="S33" s="374">
        <v>883711</v>
      </c>
      <c r="T33" s="372">
        <v>870848</v>
      </c>
      <c r="U33" s="374">
        <v>875288</v>
      </c>
      <c r="V33" s="372">
        <v>889248</v>
      </c>
      <c r="W33" s="372">
        <v>897690</v>
      </c>
      <c r="X33" s="372">
        <v>901676</v>
      </c>
      <c r="Y33" s="372">
        <v>908614</v>
      </c>
      <c r="Z33" s="372">
        <v>915483</v>
      </c>
      <c r="AA33" s="372">
        <v>903594</v>
      </c>
      <c r="AB33" s="372">
        <v>913562</v>
      </c>
      <c r="AC33" s="372">
        <v>915962</v>
      </c>
      <c r="AD33" s="372">
        <v>920933</v>
      </c>
      <c r="AE33" s="372">
        <v>925796</v>
      </c>
      <c r="AF33" s="372">
        <f t="shared" si="1"/>
        <v>-11889</v>
      </c>
      <c r="AG33" s="372">
        <f t="shared" si="1"/>
        <v>9968</v>
      </c>
      <c r="AH33" s="372">
        <f t="shared" si="1"/>
        <v>2400</v>
      </c>
      <c r="AI33" s="388">
        <f t="shared" si="1"/>
        <v>4971</v>
      </c>
      <c r="AJ33" s="372">
        <f t="shared" si="1"/>
        <v>4863</v>
      </c>
      <c r="AK33" s="372">
        <f t="shared" si="2"/>
        <v>10313</v>
      </c>
      <c r="AL33" s="372">
        <v>947984</v>
      </c>
      <c r="AM33" s="374">
        <v>930477</v>
      </c>
      <c r="AN33" s="372">
        <v>945569</v>
      </c>
      <c r="AO33" s="388">
        <v>955326</v>
      </c>
      <c r="AP33" s="372">
        <v>960620</v>
      </c>
      <c r="AQ33" s="372">
        <v>959575</v>
      </c>
      <c r="AR33" s="372">
        <v>958691</v>
      </c>
      <c r="AS33" s="388">
        <v>960072</v>
      </c>
      <c r="AT33" s="372">
        <v>959639</v>
      </c>
      <c r="AU33" s="372">
        <v>968430</v>
      </c>
      <c r="AV33" s="372">
        <v>973906</v>
      </c>
      <c r="AW33" s="372">
        <v>980619</v>
      </c>
      <c r="AX33" s="372">
        <v>982033</v>
      </c>
      <c r="AY33" s="372">
        <v>962905</v>
      </c>
      <c r="AZ33" s="372">
        <v>974271</v>
      </c>
      <c r="BA33" s="372">
        <v>981673</v>
      </c>
      <c r="BB33" s="372">
        <v>987450</v>
      </c>
      <c r="BC33" s="372">
        <v>986550</v>
      </c>
      <c r="BD33" s="372">
        <v>236</v>
      </c>
      <c r="BE33" s="372">
        <v>2239</v>
      </c>
      <c r="BF33" s="372">
        <v>4127</v>
      </c>
      <c r="BG33" s="372">
        <v>4562</v>
      </c>
      <c r="BH33" s="372">
        <v>2187</v>
      </c>
      <c r="BI33" s="372">
        <v>-16504</v>
      </c>
      <c r="BJ33" s="372">
        <v>7652</v>
      </c>
      <c r="BK33" s="372">
        <v>1488</v>
      </c>
      <c r="BL33" s="372">
        <v>-4779</v>
      </c>
      <c r="BM33" s="372">
        <v>-13549</v>
      </c>
      <c r="BN33" s="372">
        <v>-12863</v>
      </c>
      <c r="BO33" s="372">
        <v>4440</v>
      </c>
      <c r="BP33" s="372">
        <v>13960</v>
      </c>
      <c r="BQ33" s="372">
        <v>8442</v>
      </c>
      <c r="BR33" s="372">
        <v>3986</v>
      </c>
      <c r="BS33" s="372">
        <v>6938</v>
      </c>
      <c r="BT33" s="372">
        <v>6869</v>
      </c>
      <c r="BU33" s="372">
        <v>-11889</v>
      </c>
      <c r="BV33" s="372">
        <v>9968</v>
      </c>
      <c r="BW33" s="372">
        <v>2400</v>
      </c>
      <c r="BX33" s="372">
        <v>-15592</v>
      </c>
      <c r="BY33" s="372">
        <v>4971</v>
      </c>
      <c r="BZ33" s="372">
        <v>4863</v>
      </c>
      <c r="CA33" s="372">
        <v>2891</v>
      </c>
      <c r="CB33" s="372">
        <v>2504</v>
      </c>
      <c r="CC33" s="372">
        <v>1080</v>
      </c>
      <c r="CD33" s="372">
        <v>956</v>
      </c>
      <c r="CE33" s="372">
        <v>6613</v>
      </c>
      <c r="CF33" s="372">
        <v>5146</v>
      </c>
      <c r="CG33" s="372">
        <v>2998</v>
      </c>
      <c r="CH33" s="372">
        <v>-17507</v>
      </c>
      <c r="CI33" s="372">
        <v>9630</v>
      </c>
      <c r="CJ33" s="372">
        <v>15092</v>
      </c>
      <c r="CK33" s="372">
        <v>9757</v>
      </c>
      <c r="CL33" s="372">
        <v>5294</v>
      </c>
      <c r="CM33" s="372">
        <v>-1045</v>
      </c>
      <c r="CN33" s="372">
        <v>-884</v>
      </c>
      <c r="CO33" s="372">
        <v>1381</v>
      </c>
      <c r="CP33" s="372">
        <v>-433</v>
      </c>
      <c r="CQ33" s="372">
        <v>8791</v>
      </c>
      <c r="CR33" s="372">
        <v>5476</v>
      </c>
      <c r="CS33" s="372">
        <v>6713</v>
      </c>
      <c r="CT33" s="372">
        <v>5336</v>
      </c>
      <c r="CU33" s="372">
        <v>1414</v>
      </c>
      <c r="CV33" s="372">
        <v>-19128</v>
      </c>
      <c r="CW33" s="372">
        <v>11366</v>
      </c>
      <c r="CX33" s="372">
        <v>7402</v>
      </c>
      <c r="CY33" s="372">
        <v>5777</v>
      </c>
      <c r="CZ33" s="372">
        <v>-900</v>
      </c>
      <c r="DA33" s="372">
        <v>-2623</v>
      </c>
      <c r="DB33" s="372">
        <v>-658</v>
      </c>
      <c r="DC33" s="372">
        <v>3891</v>
      </c>
      <c r="DD33" s="372">
        <v>-2392</v>
      </c>
      <c r="DE33" s="372">
        <v>88090</v>
      </c>
      <c r="DF33" s="374">
        <v>7</v>
      </c>
    </row>
    <row r="34" spans="1:110" x14ac:dyDescent="0.2">
      <c r="A34" s="372" t="s">
        <v>23</v>
      </c>
      <c r="B34" s="374">
        <v>591061</v>
      </c>
      <c r="C34" s="374">
        <v>576858</v>
      </c>
      <c r="D34" s="374">
        <v>587506</v>
      </c>
      <c r="E34" s="374">
        <v>593984</v>
      </c>
      <c r="F34" s="374">
        <v>596684</v>
      </c>
      <c r="G34" s="374">
        <v>602636</v>
      </c>
      <c r="H34" s="374">
        <v>604499</v>
      </c>
      <c r="I34" s="374">
        <v>607498</v>
      </c>
      <c r="J34" s="374">
        <v>608907</v>
      </c>
      <c r="K34" s="374">
        <v>613572</v>
      </c>
      <c r="L34" s="372">
        <v>618469</v>
      </c>
      <c r="M34" s="374">
        <v>621440</v>
      </c>
      <c r="N34" s="372">
        <v>621882</v>
      </c>
      <c r="O34" s="374">
        <v>607919</v>
      </c>
      <c r="P34" s="372">
        <v>614415</v>
      </c>
      <c r="Q34" s="374">
        <v>615585</v>
      </c>
      <c r="R34" s="372">
        <v>611778</v>
      </c>
      <c r="S34" s="374">
        <v>591189</v>
      </c>
      <c r="T34" s="372">
        <v>581478</v>
      </c>
      <c r="U34" s="374">
        <v>581410</v>
      </c>
      <c r="V34" s="372">
        <v>580949</v>
      </c>
      <c r="W34" s="372">
        <v>587463</v>
      </c>
      <c r="X34" s="372">
        <v>592725</v>
      </c>
      <c r="Y34" s="372">
        <v>598103</v>
      </c>
      <c r="Z34" s="372">
        <v>603612</v>
      </c>
      <c r="AA34" s="372">
        <v>595496</v>
      </c>
      <c r="AB34" s="372">
        <v>600127</v>
      </c>
      <c r="AC34" s="372">
        <v>606706</v>
      </c>
      <c r="AD34" s="372">
        <v>611101</v>
      </c>
      <c r="AE34" s="372">
        <v>614757</v>
      </c>
      <c r="AF34" s="372">
        <f t="shared" si="1"/>
        <v>-8116</v>
      </c>
      <c r="AG34" s="372">
        <f t="shared" si="1"/>
        <v>4631</v>
      </c>
      <c r="AH34" s="372">
        <f t="shared" si="1"/>
        <v>6579</v>
      </c>
      <c r="AI34" s="388">
        <f t="shared" si="1"/>
        <v>4395</v>
      </c>
      <c r="AJ34" s="372">
        <f t="shared" si="1"/>
        <v>3656</v>
      </c>
      <c r="AK34" s="372">
        <f t="shared" si="2"/>
        <v>11145</v>
      </c>
      <c r="AL34" s="372">
        <v>639432</v>
      </c>
      <c r="AM34" s="374">
        <v>628676</v>
      </c>
      <c r="AN34" s="372">
        <v>633157</v>
      </c>
      <c r="AO34" s="388">
        <v>641638</v>
      </c>
      <c r="AP34" s="372">
        <v>645716</v>
      </c>
      <c r="AQ34" s="372">
        <v>646893</v>
      </c>
      <c r="AR34" s="372">
        <v>651828</v>
      </c>
      <c r="AS34" s="388">
        <v>655295</v>
      </c>
      <c r="AT34" s="372">
        <v>655196</v>
      </c>
      <c r="AU34" s="372">
        <v>661205</v>
      </c>
      <c r="AV34" s="372">
        <v>666303</v>
      </c>
      <c r="AW34" s="372">
        <v>673467</v>
      </c>
      <c r="AX34" s="372">
        <v>675067</v>
      </c>
      <c r="AY34" s="372">
        <v>662609</v>
      </c>
      <c r="AZ34" s="372">
        <v>668677</v>
      </c>
      <c r="BA34" s="372">
        <v>676216</v>
      </c>
      <c r="BB34" s="372">
        <v>681441</v>
      </c>
      <c r="BC34" s="372">
        <v>682969</v>
      </c>
      <c r="BD34" s="372">
        <v>1409</v>
      </c>
      <c r="BE34" s="372">
        <v>4665</v>
      </c>
      <c r="BF34" s="372">
        <v>4897</v>
      </c>
      <c r="BG34" s="372">
        <v>2971</v>
      </c>
      <c r="BH34" s="372">
        <v>442</v>
      </c>
      <c r="BI34" s="372">
        <v>-13963</v>
      </c>
      <c r="BJ34" s="372">
        <v>6496</v>
      </c>
      <c r="BK34" s="372">
        <v>1170</v>
      </c>
      <c r="BL34" s="372">
        <v>-3807</v>
      </c>
      <c r="BM34" s="372">
        <v>-20589</v>
      </c>
      <c r="BN34" s="372">
        <v>-9711</v>
      </c>
      <c r="BO34" s="372">
        <v>-68</v>
      </c>
      <c r="BP34" s="372">
        <v>-461</v>
      </c>
      <c r="BQ34" s="372">
        <v>6514</v>
      </c>
      <c r="BR34" s="372">
        <v>5262</v>
      </c>
      <c r="BS34" s="372">
        <v>5378</v>
      </c>
      <c r="BT34" s="372">
        <v>5509</v>
      </c>
      <c r="BU34" s="372">
        <v>-8116</v>
      </c>
      <c r="BV34" s="372">
        <v>4631</v>
      </c>
      <c r="BW34" s="372">
        <v>6579</v>
      </c>
      <c r="BX34" s="372">
        <v>-14203</v>
      </c>
      <c r="BY34" s="372">
        <v>4395</v>
      </c>
      <c r="BZ34" s="372">
        <v>3656</v>
      </c>
      <c r="CA34" s="372">
        <v>869</v>
      </c>
      <c r="CB34" s="372">
        <v>2932</v>
      </c>
      <c r="CC34" s="372">
        <v>4302</v>
      </c>
      <c r="CD34" s="372">
        <v>4115</v>
      </c>
      <c r="CE34" s="372">
        <v>2776</v>
      </c>
      <c r="CF34" s="372">
        <v>4335</v>
      </c>
      <c r="CG34" s="372">
        <v>5346</v>
      </c>
      <c r="CH34" s="372">
        <v>-10756</v>
      </c>
      <c r="CI34" s="372">
        <v>10648</v>
      </c>
      <c r="CJ34" s="372">
        <v>4481</v>
      </c>
      <c r="CK34" s="372">
        <v>8481</v>
      </c>
      <c r="CL34" s="372">
        <v>4078</v>
      </c>
      <c r="CM34" s="372">
        <v>1177</v>
      </c>
      <c r="CN34" s="372">
        <v>4935</v>
      </c>
      <c r="CO34" s="372">
        <v>3467</v>
      </c>
      <c r="CP34" s="372">
        <v>-99</v>
      </c>
      <c r="CQ34" s="372">
        <v>6009</v>
      </c>
      <c r="CR34" s="372">
        <v>5098</v>
      </c>
      <c r="CS34" s="372">
        <v>7164</v>
      </c>
      <c r="CT34" s="372">
        <v>6478</v>
      </c>
      <c r="CU34" s="372">
        <v>1600</v>
      </c>
      <c r="CV34" s="372">
        <v>-12458</v>
      </c>
      <c r="CW34" s="372">
        <v>6068</v>
      </c>
      <c r="CX34" s="372">
        <v>7539</v>
      </c>
      <c r="CY34" s="372">
        <v>5225</v>
      </c>
      <c r="CZ34" s="372">
        <v>1528</v>
      </c>
      <c r="DA34" s="372">
        <v>2700</v>
      </c>
      <c r="DB34" s="372">
        <v>5952</v>
      </c>
      <c r="DC34" s="372">
        <v>1863</v>
      </c>
      <c r="DD34" s="372">
        <v>2999</v>
      </c>
      <c r="DE34" s="372">
        <v>91908</v>
      </c>
      <c r="DF34" s="374">
        <v>6</v>
      </c>
    </row>
    <row r="35" spans="1:110" x14ac:dyDescent="0.2">
      <c r="A35" s="372" t="s">
        <v>13</v>
      </c>
      <c r="B35" s="374">
        <v>1660399</v>
      </c>
      <c r="C35" s="374">
        <v>1627196</v>
      </c>
      <c r="D35" s="374">
        <v>1624382</v>
      </c>
      <c r="E35" s="374">
        <v>1631929</v>
      </c>
      <c r="F35" s="374">
        <v>1630733</v>
      </c>
      <c r="G35" s="374">
        <v>1637760</v>
      </c>
      <c r="H35" s="374">
        <v>1645164</v>
      </c>
      <c r="I35" s="374">
        <v>1644363</v>
      </c>
      <c r="J35" s="374">
        <v>1634468</v>
      </c>
      <c r="K35" s="374">
        <v>1639446</v>
      </c>
      <c r="L35" s="372">
        <v>1649780</v>
      </c>
      <c r="M35" s="374">
        <v>1654211</v>
      </c>
      <c r="N35" s="372">
        <v>1663619</v>
      </c>
      <c r="O35" s="374">
        <v>1626181</v>
      </c>
      <c r="P35" s="372">
        <v>1630366</v>
      </c>
      <c r="Q35" s="374">
        <v>1638840</v>
      </c>
      <c r="R35" s="372">
        <v>1639195</v>
      </c>
      <c r="S35" s="374">
        <v>1602221</v>
      </c>
      <c r="T35" s="372">
        <v>1580188</v>
      </c>
      <c r="U35" s="374">
        <v>1580456</v>
      </c>
      <c r="V35" s="372">
        <v>1579438</v>
      </c>
      <c r="W35" s="372">
        <v>1586644</v>
      </c>
      <c r="X35" s="372">
        <v>1596357</v>
      </c>
      <c r="Y35" s="372">
        <v>1611893</v>
      </c>
      <c r="Z35" s="372">
        <v>1619262</v>
      </c>
      <c r="AA35" s="372">
        <v>1593415</v>
      </c>
      <c r="AB35" s="372">
        <v>1594259</v>
      </c>
      <c r="AC35" s="372">
        <v>1603856</v>
      </c>
      <c r="AD35" s="372">
        <v>1606884</v>
      </c>
      <c r="AE35" s="372">
        <v>1613698</v>
      </c>
      <c r="AF35" s="372">
        <f t="shared" si="1"/>
        <v>-25847</v>
      </c>
      <c r="AG35" s="372">
        <f t="shared" si="1"/>
        <v>844</v>
      </c>
      <c r="AH35" s="372">
        <f t="shared" si="1"/>
        <v>9597</v>
      </c>
      <c r="AI35" s="388">
        <f t="shared" si="1"/>
        <v>3028</v>
      </c>
      <c r="AJ35" s="372">
        <f t="shared" si="1"/>
        <v>6814</v>
      </c>
      <c r="AK35" s="372">
        <f t="shared" si="2"/>
        <v>-5564</v>
      </c>
      <c r="AL35" s="372">
        <v>1681296</v>
      </c>
      <c r="AM35" s="374">
        <v>1650381</v>
      </c>
      <c r="AN35" s="372">
        <v>1659857</v>
      </c>
      <c r="AO35" s="388">
        <v>1670417</v>
      </c>
      <c r="AP35" s="372">
        <v>1674576</v>
      </c>
      <c r="AQ35" s="372">
        <v>1679022</v>
      </c>
      <c r="AR35" s="372">
        <v>1686619</v>
      </c>
      <c r="AS35" s="388">
        <v>1693231</v>
      </c>
      <c r="AT35" s="372">
        <v>1701100</v>
      </c>
      <c r="AU35" s="372">
        <v>1711288</v>
      </c>
      <c r="AV35" s="372">
        <v>1724144</v>
      </c>
      <c r="AW35" s="372">
        <v>1747660</v>
      </c>
      <c r="AX35" s="372">
        <v>1760793</v>
      </c>
      <c r="AY35" s="372">
        <v>1732700</v>
      </c>
      <c r="AZ35" s="372">
        <v>1726186</v>
      </c>
      <c r="BA35" s="372">
        <v>1737289</v>
      </c>
      <c r="BB35" s="372">
        <v>1751101</v>
      </c>
      <c r="BC35" s="372">
        <v>1755514</v>
      </c>
      <c r="BD35" s="372">
        <v>-9895</v>
      </c>
      <c r="BE35" s="372">
        <v>4978</v>
      </c>
      <c r="BF35" s="372">
        <v>10334</v>
      </c>
      <c r="BG35" s="372">
        <v>4431</v>
      </c>
      <c r="BH35" s="372">
        <v>9408</v>
      </c>
      <c r="BI35" s="372">
        <v>-37438</v>
      </c>
      <c r="BJ35" s="372">
        <v>4185</v>
      </c>
      <c r="BK35" s="372">
        <v>8474</v>
      </c>
      <c r="BL35" s="372">
        <v>355</v>
      </c>
      <c r="BM35" s="372">
        <v>-36974</v>
      </c>
      <c r="BN35" s="372">
        <v>-22033</v>
      </c>
      <c r="BO35" s="372">
        <v>268</v>
      </c>
      <c r="BP35" s="372">
        <v>-1018</v>
      </c>
      <c r="BQ35" s="372">
        <v>7206</v>
      </c>
      <c r="BR35" s="372">
        <v>9713</v>
      </c>
      <c r="BS35" s="372">
        <v>15536</v>
      </c>
      <c r="BT35" s="372">
        <v>7369</v>
      </c>
      <c r="BU35" s="372">
        <v>-25847</v>
      </c>
      <c r="BV35" s="372">
        <v>844</v>
      </c>
      <c r="BW35" s="372">
        <v>9597</v>
      </c>
      <c r="BX35" s="372">
        <v>-33203</v>
      </c>
      <c r="BY35" s="372">
        <v>3028</v>
      </c>
      <c r="BZ35" s="372">
        <v>6814</v>
      </c>
      <c r="CA35" s="372">
        <v>7231</v>
      </c>
      <c r="CB35" s="372">
        <v>1849</v>
      </c>
      <c r="CC35" s="372">
        <v>-11171</v>
      </c>
      <c r="CD35" s="372">
        <v>15249</v>
      </c>
      <c r="CE35" s="372">
        <v>18040</v>
      </c>
      <c r="CF35" s="372">
        <v>23023</v>
      </c>
      <c r="CG35" s="372">
        <v>13377</v>
      </c>
      <c r="CH35" s="372">
        <v>-30915</v>
      </c>
      <c r="CI35" s="372">
        <v>-2814</v>
      </c>
      <c r="CJ35" s="372">
        <v>9476</v>
      </c>
      <c r="CK35" s="372">
        <v>10560</v>
      </c>
      <c r="CL35" s="372">
        <v>4159</v>
      </c>
      <c r="CM35" s="372">
        <v>4446</v>
      </c>
      <c r="CN35" s="372">
        <v>7597</v>
      </c>
      <c r="CO35" s="372">
        <v>6612</v>
      </c>
      <c r="CP35" s="372">
        <v>7869</v>
      </c>
      <c r="CQ35" s="372">
        <v>10188</v>
      </c>
      <c r="CR35" s="372">
        <v>12856</v>
      </c>
      <c r="CS35" s="372">
        <v>23516</v>
      </c>
      <c r="CT35" s="372">
        <v>7547</v>
      </c>
      <c r="CU35" s="372">
        <v>13133</v>
      </c>
      <c r="CV35" s="372">
        <v>-28093</v>
      </c>
      <c r="CW35" s="372">
        <v>-6514</v>
      </c>
      <c r="CX35" s="372">
        <v>11103</v>
      </c>
      <c r="CY35" s="372">
        <v>13812</v>
      </c>
      <c r="CZ35" s="372">
        <v>4413</v>
      </c>
      <c r="DA35" s="372">
        <v>-1196</v>
      </c>
      <c r="DB35" s="372">
        <v>7027</v>
      </c>
      <c r="DC35" s="372">
        <v>7404</v>
      </c>
      <c r="DD35" s="372">
        <v>-801</v>
      </c>
      <c r="DE35" s="372">
        <v>95115</v>
      </c>
      <c r="DF35" s="374">
        <v>5</v>
      </c>
    </row>
    <row r="36" spans="1:110" x14ac:dyDescent="0.2">
      <c r="A36" s="372" t="s">
        <v>4</v>
      </c>
      <c r="B36" s="374">
        <v>927131</v>
      </c>
      <c r="C36" s="374">
        <v>905314</v>
      </c>
      <c r="D36" s="374">
        <v>913628</v>
      </c>
      <c r="E36" s="374">
        <v>924018</v>
      </c>
      <c r="F36" s="374">
        <v>925647</v>
      </c>
      <c r="G36" s="374">
        <v>924612</v>
      </c>
      <c r="H36" s="374">
        <v>922859</v>
      </c>
      <c r="I36" s="374">
        <v>927580</v>
      </c>
      <c r="J36" s="374">
        <v>929902</v>
      </c>
      <c r="K36" s="374">
        <v>932937</v>
      </c>
      <c r="L36" s="372">
        <v>941427</v>
      </c>
      <c r="M36" s="374">
        <v>938363</v>
      </c>
      <c r="N36" s="372">
        <v>945241</v>
      </c>
      <c r="O36" s="374">
        <v>919138</v>
      </c>
      <c r="P36" s="372">
        <v>935125</v>
      </c>
      <c r="Q36" s="374">
        <v>940382</v>
      </c>
      <c r="R36" s="372">
        <v>943854</v>
      </c>
      <c r="S36" s="374">
        <v>921528</v>
      </c>
      <c r="T36" s="372">
        <v>920312</v>
      </c>
      <c r="U36" s="374">
        <v>926866</v>
      </c>
      <c r="V36" s="372">
        <v>934572</v>
      </c>
      <c r="W36" s="372">
        <v>941458</v>
      </c>
      <c r="X36" s="372">
        <v>949253</v>
      </c>
      <c r="Y36" s="372">
        <v>961284</v>
      </c>
      <c r="Z36" s="372">
        <v>962841</v>
      </c>
      <c r="AA36" s="372">
        <v>944174</v>
      </c>
      <c r="AB36" s="372">
        <v>964088</v>
      </c>
      <c r="AC36" s="372">
        <v>970897</v>
      </c>
      <c r="AD36" s="372">
        <v>983129</v>
      </c>
      <c r="AE36" s="372">
        <v>982827</v>
      </c>
      <c r="AF36" s="372">
        <f t="shared" si="1"/>
        <v>-18667</v>
      </c>
      <c r="AG36" s="372">
        <f t="shared" si="1"/>
        <v>19914</v>
      </c>
      <c r="AH36" s="372">
        <f t="shared" si="1"/>
        <v>6809</v>
      </c>
      <c r="AI36" s="388">
        <f t="shared" si="1"/>
        <v>12232</v>
      </c>
      <c r="AJ36" s="372">
        <f t="shared" si="1"/>
        <v>-302</v>
      </c>
      <c r="AK36" s="372">
        <f t="shared" si="2"/>
        <v>19986</v>
      </c>
      <c r="AL36" s="372">
        <v>1034409</v>
      </c>
      <c r="AM36" s="374">
        <v>1004354</v>
      </c>
      <c r="AN36" s="372">
        <v>1024758</v>
      </c>
      <c r="AO36" s="388">
        <v>1029980</v>
      </c>
      <c r="AP36" s="372">
        <v>1036470</v>
      </c>
      <c r="AQ36" s="372">
        <v>1035016</v>
      </c>
      <c r="AR36" s="372">
        <v>1036044</v>
      </c>
      <c r="AS36" s="388">
        <v>1044677</v>
      </c>
      <c r="AT36" s="372">
        <v>1044894</v>
      </c>
      <c r="AU36" s="372">
        <v>1052097</v>
      </c>
      <c r="AV36" s="372">
        <v>1062439</v>
      </c>
      <c r="AW36" s="372">
        <v>1069522</v>
      </c>
      <c r="AX36" s="372">
        <v>1071648</v>
      </c>
      <c r="AY36" s="372">
        <v>1042740</v>
      </c>
      <c r="AZ36" s="372">
        <v>1061576</v>
      </c>
      <c r="BA36" s="372">
        <v>1067777</v>
      </c>
      <c r="BB36" s="372">
        <v>1074408</v>
      </c>
      <c r="BC36" s="372">
        <v>1075081</v>
      </c>
      <c r="BD36" s="372">
        <v>2322</v>
      </c>
      <c r="BE36" s="372">
        <v>3035</v>
      </c>
      <c r="BF36" s="372">
        <v>8490</v>
      </c>
      <c r="BG36" s="372">
        <v>-3064</v>
      </c>
      <c r="BH36" s="372">
        <v>6878</v>
      </c>
      <c r="BI36" s="372">
        <v>-26103</v>
      </c>
      <c r="BJ36" s="372">
        <v>15987</v>
      </c>
      <c r="BK36" s="372">
        <v>5257</v>
      </c>
      <c r="BL36" s="372">
        <v>3472</v>
      </c>
      <c r="BM36" s="372">
        <v>-22326</v>
      </c>
      <c r="BN36" s="372">
        <v>-1216</v>
      </c>
      <c r="BO36" s="372">
        <v>6554</v>
      </c>
      <c r="BP36" s="372">
        <v>7706</v>
      </c>
      <c r="BQ36" s="372">
        <v>6886</v>
      </c>
      <c r="BR36" s="372">
        <v>7795</v>
      </c>
      <c r="BS36" s="372">
        <v>12031</v>
      </c>
      <c r="BT36" s="372">
        <v>1557</v>
      </c>
      <c r="BU36" s="372">
        <v>-18667</v>
      </c>
      <c r="BV36" s="372">
        <v>19914</v>
      </c>
      <c r="BW36" s="372">
        <v>6809</v>
      </c>
      <c r="BX36" s="372">
        <v>-21817</v>
      </c>
      <c r="BY36" s="372">
        <v>12232</v>
      </c>
      <c r="BZ36" s="372">
        <v>-302</v>
      </c>
      <c r="CA36" s="372">
        <v>7051</v>
      </c>
      <c r="CB36" s="372">
        <v>-360</v>
      </c>
      <c r="CC36" s="372">
        <v>15346</v>
      </c>
      <c r="CD36" s="372">
        <v>11200</v>
      </c>
      <c r="CE36" s="372">
        <v>10402</v>
      </c>
      <c r="CF36" s="372">
        <v>3349</v>
      </c>
      <c r="CG36" s="372">
        <v>4594</v>
      </c>
      <c r="CH36" s="372">
        <v>-30055</v>
      </c>
      <c r="CI36" s="372">
        <v>8314</v>
      </c>
      <c r="CJ36" s="372">
        <v>20404</v>
      </c>
      <c r="CK36" s="372">
        <v>5222</v>
      </c>
      <c r="CL36" s="372">
        <v>6490</v>
      </c>
      <c r="CM36" s="372">
        <v>-1454</v>
      </c>
      <c r="CN36" s="372">
        <v>1028</v>
      </c>
      <c r="CO36" s="372">
        <v>8633</v>
      </c>
      <c r="CP36" s="372">
        <v>217</v>
      </c>
      <c r="CQ36" s="372">
        <v>7203</v>
      </c>
      <c r="CR36" s="372">
        <v>10342</v>
      </c>
      <c r="CS36" s="372">
        <v>7083</v>
      </c>
      <c r="CT36" s="372">
        <v>10390</v>
      </c>
      <c r="CU36" s="372">
        <v>2126</v>
      </c>
      <c r="CV36" s="372">
        <v>-28908</v>
      </c>
      <c r="CW36" s="372">
        <v>18836</v>
      </c>
      <c r="CX36" s="372">
        <v>6201</v>
      </c>
      <c r="CY36" s="372">
        <v>6631</v>
      </c>
      <c r="CZ36" s="372">
        <v>673</v>
      </c>
      <c r="DA36" s="372">
        <v>1629</v>
      </c>
      <c r="DB36" s="372">
        <v>-1035</v>
      </c>
      <c r="DC36" s="372">
        <v>-1753</v>
      </c>
      <c r="DD36" s="372">
        <v>4721</v>
      </c>
      <c r="DE36" s="372">
        <v>147950</v>
      </c>
      <c r="DF36" s="374">
        <v>4</v>
      </c>
    </row>
    <row r="37" spans="1:110" x14ac:dyDescent="0.2">
      <c r="A37" s="372" t="s">
        <v>0</v>
      </c>
      <c r="B37" s="374">
        <v>1792036</v>
      </c>
      <c r="C37" s="374">
        <v>1761000</v>
      </c>
      <c r="D37" s="374">
        <v>1778570</v>
      </c>
      <c r="E37" s="374">
        <v>1792233</v>
      </c>
      <c r="F37" s="374">
        <v>1796144</v>
      </c>
      <c r="G37" s="374">
        <v>1798713</v>
      </c>
      <c r="H37" s="374">
        <v>1798861</v>
      </c>
      <c r="I37" s="374">
        <v>1796535</v>
      </c>
      <c r="J37" s="374">
        <v>1792119</v>
      </c>
      <c r="K37" s="374">
        <v>1800138</v>
      </c>
      <c r="L37" s="372">
        <v>1815615</v>
      </c>
      <c r="M37" s="374">
        <v>1828691</v>
      </c>
      <c r="N37" s="372">
        <v>1840150</v>
      </c>
      <c r="O37" s="374">
        <v>1812699</v>
      </c>
      <c r="P37" s="372">
        <v>1822293</v>
      </c>
      <c r="Q37" s="374">
        <v>1837966</v>
      </c>
      <c r="R37" s="372">
        <v>1831940</v>
      </c>
      <c r="S37" s="374">
        <v>1793795</v>
      </c>
      <c r="T37" s="372">
        <v>1770324</v>
      </c>
      <c r="U37" s="374">
        <v>1755765</v>
      </c>
      <c r="V37" s="372">
        <v>1742635</v>
      </c>
      <c r="W37" s="372">
        <v>1758496</v>
      </c>
      <c r="X37" s="372">
        <v>1769661</v>
      </c>
      <c r="Y37" s="372">
        <v>1788334</v>
      </c>
      <c r="Z37" s="372">
        <v>1805269</v>
      </c>
      <c r="AA37" s="372">
        <v>1780367</v>
      </c>
      <c r="AB37" s="372">
        <v>1787122</v>
      </c>
      <c r="AC37" s="372">
        <v>1800733</v>
      </c>
      <c r="AD37" s="372">
        <v>1803619</v>
      </c>
      <c r="AE37" s="372">
        <v>1810884</v>
      </c>
      <c r="AF37" s="372">
        <f t="shared" si="1"/>
        <v>-24902</v>
      </c>
      <c r="AG37" s="372">
        <f t="shared" si="1"/>
        <v>6755</v>
      </c>
      <c r="AH37" s="372">
        <f t="shared" si="1"/>
        <v>13611</v>
      </c>
      <c r="AI37" s="388">
        <f t="shared" si="1"/>
        <v>2886</v>
      </c>
      <c r="AJ37" s="372">
        <f t="shared" si="1"/>
        <v>7265</v>
      </c>
      <c r="AK37" s="372">
        <f t="shared" si="2"/>
        <v>5615</v>
      </c>
      <c r="AL37" s="372">
        <v>1873476</v>
      </c>
      <c r="AM37" s="374">
        <v>1849999</v>
      </c>
      <c r="AN37" s="372">
        <v>1861159</v>
      </c>
      <c r="AO37" s="388">
        <v>1874622</v>
      </c>
      <c r="AP37" s="372">
        <v>1886776</v>
      </c>
      <c r="AQ37" s="372">
        <v>1884715</v>
      </c>
      <c r="AR37" s="372">
        <v>1888232</v>
      </c>
      <c r="AS37" s="388">
        <v>1896755</v>
      </c>
      <c r="AT37" s="372">
        <v>1896517</v>
      </c>
      <c r="AU37" s="372">
        <v>1910627</v>
      </c>
      <c r="AV37" s="372">
        <v>1927647</v>
      </c>
      <c r="AW37" s="372">
        <v>1950941</v>
      </c>
      <c r="AX37" s="372">
        <v>1960510</v>
      </c>
      <c r="AY37" s="372">
        <v>1932962</v>
      </c>
      <c r="AZ37" s="372">
        <v>1951256</v>
      </c>
      <c r="BA37" s="372">
        <v>1964519</v>
      </c>
      <c r="BB37" s="372">
        <v>1972715</v>
      </c>
      <c r="BC37" s="372">
        <v>1973202</v>
      </c>
      <c r="BD37" s="372">
        <v>-4416</v>
      </c>
      <c r="BE37" s="372">
        <v>8019</v>
      </c>
      <c r="BF37" s="372">
        <v>15477</v>
      </c>
      <c r="BG37" s="372">
        <v>13076</v>
      </c>
      <c r="BH37" s="372">
        <v>11459</v>
      </c>
      <c r="BI37" s="372">
        <v>-27451</v>
      </c>
      <c r="BJ37" s="372">
        <v>9594</v>
      </c>
      <c r="BK37" s="372">
        <v>15673</v>
      </c>
      <c r="BL37" s="372">
        <v>-6026</v>
      </c>
      <c r="BM37" s="372">
        <v>-38145</v>
      </c>
      <c r="BN37" s="372">
        <v>-23471</v>
      </c>
      <c r="BO37" s="372">
        <v>-14559</v>
      </c>
      <c r="BP37" s="372">
        <v>-13130</v>
      </c>
      <c r="BQ37" s="372">
        <v>15861</v>
      </c>
      <c r="BR37" s="372">
        <v>11165</v>
      </c>
      <c r="BS37" s="372">
        <v>18673</v>
      </c>
      <c r="BT37" s="372">
        <v>16935</v>
      </c>
      <c r="BU37" s="372">
        <v>-24902</v>
      </c>
      <c r="BV37" s="372">
        <v>6755</v>
      </c>
      <c r="BW37" s="372">
        <v>13611</v>
      </c>
      <c r="BX37" s="372">
        <v>-31036</v>
      </c>
      <c r="BY37" s="372">
        <v>2886</v>
      </c>
      <c r="BZ37" s="372">
        <v>7265</v>
      </c>
      <c r="CA37" s="372">
        <v>4723</v>
      </c>
      <c r="CB37" s="372">
        <v>5178</v>
      </c>
      <c r="CC37" s="372">
        <v>5790</v>
      </c>
      <c r="CD37" s="372">
        <v>11400</v>
      </c>
      <c r="CE37" s="372">
        <v>9756</v>
      </c>
      <c r="CF37" s="372">
        <v>10504</v>
      </c>
      <c r="CG37" s="372">
        <v>15241</v>
      </c>
      <c r="CH37" s="372">
        <v>-23477</v>
      </c>
      <c r="CI37" s="372">
        <v>17570</v>
      </c>
      <c r="CJ37" s="372">
        <v>11160</v>
      </c>
      <c r="CK37" s="372">
        <v>13463</v>
      </c>
      <c r="CL37" s="372">
        <v>12154</v>
      </c>
      <c r="CM37" s="372">
        <v>-2061</v>
      </c>
      <c r="CN37" s="372">
        <v>3517</v>
      </c>
      <c r="CO37" s="372">
        <v>8523</v>
      </c>
      <c r="CP37" s="372">
        <v>-238</v>
      </c>
      <c r="CQ37" s="372">
        <v>14110</v>
      </c>
      <c r="CR37" s="372">
        <v>17020</v>
      </c>
      <c r="CS37" s="372">
        <v>23294</v>
      </c>
      <c r="CT37" s="372">
        <v>13663</v>
      </c>
      <c r="CU37" s="372">
        <v>9569</v>
      </c>
      <c r="CV37" s="372">
        <v>-27548</v>
      </c>
      <c r="CW37" s="372">
        <v>18294</v>
      </c>
      <c r="CX37" s="372">
        <v>13263</v>
      </c>
      <c r="CY37" s="372">
        <v>8196</v>
      </c>
      <c r="CZ37" s="372">
        <v>487</v>
      </c>
      <c r="DA37" s="372">
        <v>3911</v>
      </c>
      <c r="DB37" s="372">
        <v>2569</v>
      </c>
      <c r="DC37" s="372">
        <v>148</v>
      </c>
      <c r="DD37" s="372">
        <v>-2326</v>
      </c>
      <c r="DE37" s="372">
        <v>181166</v>
      </c>
      <c r="DF37" s="374">
        <v>3</v>
      </c>
    </row>
    <row r="38" spans="1:110" x14ac:dyDescent="0.2">
      <c r="A38" s="372" t="s">
        <v>20</v>
      </c>
      <c r="B38" s="374">
        <v>1643912</v>
      </c>
      <c r="C38" s="374">
        <v>1608226</v>
      </c>
      <c r="D38" s="374">
        <v>1624630</v>
      </c>
      <c r="E38" s="374">
        <v>1637127</v>
      </c>
      <c r="F38" s="374">
        <v>1639375</v>
      </c>
      <c r="G38" s="374">
        <v>1638952</v>
      </c>
      <c r="H38" s="374">
        <v>1638886</v>
      </c>
      <c r="I38" s="374">
        <v>1644240</v>
      </c>
      <c r="J38" s="374">
        <v>1646025</v>
      </c>
      <c r="K38" s="374">
        <v>1647938</v>
      </c>
      <c r="L38" s="372">
        <v>1661805</v>
      </c>
      <c r="M38" s="374">
        <v>1670280</v>
      </c>
      <c r="N38" s="372">
        <v>1671843</v>
      </c>
      <c r="O38" s="374">
        <v>1632927</v>
      </c>
      <c r="P38" s="372">
        <v>1647588</v>
      </c>
      <c r="Q38" s="374">
        <v>1655159</v>
      </c>
      <c r="R38" s="372">
        <v>1650275</v>
      </c>
      <c r="S38" s="374">
        <v>1597217</v>
      </c>
      <c r="T38" s="372">
        <v>1569776</v>
      </c>
      <c r="U38" s="374">
        <v>1569434</v>
      </c>
      <c r="V38" s="372">
        <v>1573657</v>
      </c>
      <c r="W38" s="372">
        <v>1590011</v>
      </c>
      <c r="X38" s="372">
        <v>1603318</v>
      </c>
      <c r="Y38" s="372">
        <v>1623550</v>
      </c>
      <c r="Z38" s="372">
        <v>1635521</v>
      </c>
      <c r="AA38" s="372">
        <v>1610359</v>
      </c>
      <c r="AB38" s="372">
        <v>1619270</v>
      </c>
      <c r="AC38" s="372">
        <v>1626135</v>
      </c>
      <c r="AD38" s="372">
        <v>1638861</v>
      </c>
      <c r="AE38" s="372">
        <v>1648923</v>
      </c>
      <c r="AF38" s="372">
        <f t="shared" si="1"/>
        <v>-25162</v>
      </c>
      <c r="AG38" s="372">
        <f t="shared" si="1"/>
        <v>8911</v>
      </c>
      <c r="AH38" s="372">
        <f t="shared" si="1"/>
        <v>6865</v>
      </c>
      <c r="AI38" s="388">
        <f t="shared" si="1"/>
        <v>12726</v>
      </c>
      <c r="AJ38" s="372">
        <f t="shared" si="1"/>
        <v>10062</v>
      </c>
      <c r="AK38" s="372">
        <f t="shared" si="2"/>
        <v>13402</v>
      </c>
      <c r="AL38" s="372">
        <v>1730346</v>
      </c>
      <c r="AM38" s="374">
        <v>1696729</v>
      </c>
      <c r="AN38" s="372">
        <v>1711561</v>
      </c>
      <c r="AO38" s="388">
        <v>1733062</v>
      </c>
      <c r="AP38" s="372">
        <v>1742010</v>
      </c>
      <c r="AQ38" s="372">
        <v>1735354</v>
      </c>
      <c r="AR38" s="372">
        <v>1742394</v>
      </c>
      <c r="AS38" s="388">
        <v>1752958</v>
      </c>
      <c r="AT38" s="372">
        <v>1753892</v>
      </c>
      <c r="AU38" s="372">
        <v>1772243</v>
      </c>
      <c r="AV38" s="372">
        <v>1785486</v>
      </c>
      <c r="AW38" s="372">
        <v>1800347</v>
      </c>
      <c r="AX38" s="372">
        <v>1806827</v>
      </c>
      <c r="AY38" s="372">
        <v>1773136</v>
      </c>
      <c r="AZ38" s="372">
        <v>1790332</v>
      </c>
      <c r="BA38" s="372">
        <v>1807183</v>
      </c>
      <c r="BB38" s="372">
        <v>1820676</v>
      </c>
      <c r="BC38" s="372">
        <v>1826292</v>
      </c>
      <c r="BD38" s="372">
        <v>1785</v>
      </c>
      <c r="BE38" s="372">
        <v>1913</v>
      </c>
      <c r="BF38" s="372">
        <v>13867</v>
      </c>
      <c r="BG38" s="372">
        <v>8475</v>
      </c>
      <c r="BH38" s="372">
        <v>1563</v>
      </c>
      <c r="BI38" s="372">
        <v>-38916</v>
      </c>
      <c r="BJ38" s="372">
        <v>14661</v>
      </c>
      <c r="BK38" s="372">
        <v>7571</v>
      </c>
      <c r="BL38" s="372">
        <v>-4884</v>
      </c>
      <c r="BM38" s="372">
        <v>-53058</v>
      </c>
      <c r="BN38" s="372">
        <v>-27441</v>
      </c>
      <c r="BO38" s="372">
        <v>-342</v>
      </c>
      <c r="BP38" s="372">
        <v>4223</v>
      </c>
      <c r="BQ38" s="372">
        <v>16354</v>
      </c>
      <c r="BR38" s="372">
        <v>13307</v>
      </c>
      <c r="BS38" s="372">
        <v>20232</v>
      </c>
      <c r="BT38" s="372">
        <v>11971</v>
      </c>
      <c r="BU38" s="372">
        <v>-25162</v>
      </c>
      <c r="BV38" s="372">
        <v>8911</v>
      </c>
      <c r="BW38" s="372">
        <v>6865</v>
      </c>
      <c r="BX38" s="372">
        <v>-35686</v>
      </c>
      <c r="BY38" s="372">
        <v>12726</v>
      </c>
      <c r="BZ38" s="372">
        <v>10062</v>
      </c>
      <c r="CA38" s="372">
        <v>2920</v>
      </c>
      <c r="CB38" s="372">
        <v>11322</v>
      </c>
      <c r="CC38" s="372">
        <v>16173</v>
      </c>
      <c r="CD38" s="372">
        <v>9276</v>
      </c>
      <c r="CE38" s="372">
        <v>16922</v>
      </c>
      <c r="CF38" s="372">
        <v>14828</v>
      </c>
      <c r="CG38" s="372">
        <v>9982</v>
      </c>
      <c r="CH38" s="372">
        <v>-33617</v>
      </c>
      <c r="CI38" s="372">
        <v>16404</v>
      </c>
      <c r="CJ38" s="372">
        <v>14832</v>
      </c>
      <c r="CK38" s="372">
        <v>21501</v>
      </c>
      <c r="CL38" s="372">
        <v>8948</v>
      </c>
      <c r="CM38" s="372">
        <v>-6656</v>
      </c>
      <c r="CN38" s="372">
        <v>7040</v>
      </c>
      <c r="CO38" s="372">
        <v>10564</v>
      </c>
      <c r="CP38" s="372">
        <v>934</v>
      </c>
      <c r="CQ38" s="372">
        <v>18351</v>
      </c>
      <c r="CR38" s="372">
        <v>13243</v>
      </c>
      <c r="CS38" s="372">
        <v>14861</v>
      </c>
      <c r="CT38" s="372">
        <v>12497</v>
      </c>
      <c r="CU38" s="372">
        <v>6480</v>
      </c>
      <c r="CV38" s="372">
        <v>-33691</v>
      </c>
      <c r="CW38" s="372">
        <v>17196</v>
      </c>
      <c r="CX38" s="372">
        <v>16851</v>
      </c>
      <c r="CY38" s="372">
        <v>13493</v>
      </c>
      <c r="CZ38" s="372">
        <v>5616</v>
      </c>
      <c r="DA38" s="372">
        <v>2248</v>
      </c>
      <c r="DB38" s="372">
        <v>-423</v>
      </c>
      <c r="DC38" s="372">
        <v>-66</v>
      </c>
      <c r="DD38" s="372">
        <v>5354</v>
      </c>
      <c r="DE38" s="372">
        <v>182380</v>
      </c>
      <c r="DF38" s="374">
        <v>2</v>
      </c>
    </row>
    <row r="39" spans="1:110" x14ac:dyDescent="0.2">
      <c r="A39" s="372" t="s">
        <v>1</v>
      </c>
      <c r="B39" s="374">
        <v>20457926</v>
      </c>
      <c r="C39" s="374">
        <v>20079365</v>
      </c>
      <c r="D39" s="374">
        <v>20174011</v>
      </c>
      <c r="E39" s="374">
        <v>20299993</v>
      </c>
      <c r="F39" s="374">
        <v>20348508</v>
      </c>
      <c r="G39" s="374">
        <v>20378927</v>
      </c>
      <c r="H39" s="374">
        <v>20382910</v>
      </c>
      <c r="I39" s="374">
        <v>20368666</v>
      </c>
      <c r="J39" s="374">
        <v>20385379</v>
      </c>
      <c r="K39" s="374">
        <v>20422010</v>
      </c>
      <c r="L39" s="372">
        <v>20567426</v>
      </c>
      <c r="M39" s="374">
        <v>20727424</v>
      </c>
      <c r="N39" s="372">
        <v>20803652</v>
      </c>
      <c r="O39" s="374">
        <v>20421442</v>
      </c>
      <c r="P39" s="372">
        <v>20490397</v>
      </c>
      <c r="Q39" s="374">
        <v>20613536</v>
      </c>
      <c r="R39" s="372">
        <v>20482943</v>
      </c>
      <c r="S39" s="374">
        <v>19927696</v>
      </c>
      <c r="T39" s="372">
        <v>19583170</v>
      </c>
      <c r="U39" s="374">
        <v>19499859</v>
      </c>
      <c r="V39" s="372">
        <v>19495952</v>
      </c>
      <c r="W39" s="372">
        <v>19588342</v>
      </c>
      <c r="X39" s="372">
        <v>19702192</v>
      </c>
      <c r="Y39" s="372">
        <v>19902833</v>
      </c>
      <c r="Z39" s="372">
        <v>20051552</v>
      </c>
      <c r="AA39" s="372">
        <v>19773732</v>
      </c>
      <c r="AB39" s="372">
        <v>19821651</v>
      </c>
      <c r="AC39" s="372">
        <v>19936938</v>
      </c>
      <c r="AD39" s="372">
        <v>20025709</v>
      </c>
      <c r="AE39" s="372">
        <v>20070483</v>
      </c>
      <c r="AF39" s="372">
        <f t="shared" si="1"/>
        <v>-277820</v>
      </c>
      <c r="AG39" s="372">
        <f t="shared" si="1"/>
        <v>47919</v>
      </c>
      <c r="AH39" s="372">
        <f t="shared" si="1"/>
        <v>115287</v>
      </c>
      <c r="AI39" s="388">
        <f t="shared" si="1"/>
        <v>88771</v>
      </c>
      <c r="AJ39" s="372">
        <f t="shared" si="1"/>
        <v>44774</v>
      </c>
      <c r="AK39" s="372">
        <f t="shared" si="2"/>
        <v>18931</v>
      </c>
      <c r="AL39" s="372">
        <v>20933050</v>
      </c>
      <c r="AM39" s="374">
        <v>20620148</v>
      </c>
      <c r="AN39" s="372">
        <v>20762419</v>
      </c>
      <c r="AO39" s="388">
        <v>20941286</v>
      </c>
      <c r="AP39" s="372">
        <v>21005852</v>
      </c>
      <c r="AQ39" s="372">
        <v>21011342</v>
      </c>
      <c r="AR39" s="372">
        <v>21008487</v>
      </c>
      <c r="AS39" s="388">
        <v>21068708</v>
      </c>
      <c r="AT39" s="372">
        <v>21079434</v>
      </c>
      <c r="AU39" s="372">
        <v>21236866</v>
      </c>
      <c r="AV39" s="372">
        <v>21409358</v>
      </c>
      <c r="AW39" s="372">
        <v>21617326</v>
      </c>
      <c r="AX39" s="372">
        <v>21718601</v>
      </c>
      <c r="AY39" s="372">
        <v>21372896</v>
      </c>
      <c r="AZ39" s="372">
        <v>21484595</v>
      </c>
      <c r="BA39" s="372">
        <v>21660469</v>
      </c>
      <c r="BB39" s="372">
        <v>21796280</v>
      </c>
      <c r="BC39" s="372">
        <v>21820291</v>
      </c>
      <c r="BD39" s="372">
        <v>16713</v>
      </c>
      <c r="BE39" s="372">
        <v>36631</v>
      </c>
      <c r="BF39" s="372">
        <v>145416</v>
      </c>
      <c r="BG39" s="372">
        <v>159998</v>
      </c>
      <c r="BH39" s="372">
        <v>76228</v>
      </c>
      <c r="BI39" s="372">
        <v>-382210</v>
      </c>
      <c r="BJ39" s="372">
        <v>68955</v>
      </c>
      <c r="BK39" s="372">
        <v>123139</v>
      </c>
      <c r="BL39" s="372">
        <v>-130593</v>
      </c>
      <c r="BM39" s="372">
        <v>-555247</v>
      </c>
      <c r="BN39" s="372">
        <v>-344526</v>
      </c>
      <c r="BO39" s="372">
        <v>-83311</v>
      </c>
      <c r="BP39" s="372">
        <v>-3907</v>
      </c>
      <c r="BQ39" s="372">
        <v>92390</v>
      </c>
      <c r="BR39" s="372">
        <v>113850</v>
      </c>
      <c r="BS39" s="372">
        <v>200641</v>
      </c>
      <c r="BT39" s="372">
        <v>148719</v>
      </c>
      <c r="BU39" s="372">
        <v>-277820</v>
      </c>
      <c r="BV39" s="372">
        <v>47919</v>
      </c>
      <c r="BW39" s="372">
        <v>115287</v>
      </c>
      <c r="BX39" s="372">
        <v>-378561</v>
      </c>
      <c r="BY39" s="372">
        <v>88771</v>
      </c>
      <c r="BZ39" s="372">
        <v>44774</v>
      </c>
      <c r="CA39" s="372">
        <v>38961</v>
      </c>
      <c r="CB39" s="372">
        <v>65936</v>
      </c>
      <c r="CC39" s="372">
        <v>116543</v>
      </c>
      <c r="CD39" s="372">
        <v>128900</v>
      </c>
      <c r="CE39" s="372">
        <v>174096</v>
      </c>
      <c r="CF39" s="372">
        <v>172668</v>
      </c>
      <c r="CG39" s="372">
        <v>165463</v>
      </c>
      <c r="CH39" s="372">
        <v>-312902</v>
      </c>
      <c r="CI39" s="372">
        <v>94646</v>
      </c>
      <c r="CJ39" s="372">
        <v>142271</v>
      </c>
      <c r="CK39" s="372">
        <v>178867</v>
      </c>
      <c r="CL39" s="372">
        <v>64566</v>
      </c>
      <c r="CM39" s="372">
        <v>5490</v>
      </c>
      <c r="CN39" s="372">
        <v>-2855</v>
      </c>
      <c r="CO39" s="372">
        <v>60221</v>
      </c>
      <c r="CP39" s="372">
        <v>10726</v>
      </c>
      <c r="CQ39" s="372">
        <v>157432</v>
      </c>
      <c r="CR39" s="372">
        <v>172492</v>
      </c>
      <c r="CS39" s="372">
        <v>207968</v>
      </c>
      <c r="CT39" s="372">
        <v>125982</v>
      </c>
      <c r="CU39" s="372">
        <v>101275</v>
      </c>
      <c r="CV39" s="372">
        <v>-345705</v>
      </c>
      <c r="CW39" s="372">
        <v>111699</v>
      </c>
      <c r="CX39" s="372">
        <v>175874</v>
      </c>
      <c r="CY39" s="372">
        <v>135811</v>
      </c>
      <c r="CZ39" s="372">
        <v>24011</v>
      </c>
      <c r="DA39" s="372">
        <v>48515</v>
      </c>
      <c r="DB39" s="372">
        <v>30419</v>
      </c>
      <c r="DC39" s="372">
        <v>3983</v>
      </c>
      <c r="DD39" s="372">
        <v>-14244</v>
      </c>
      <c r="DE39" s="372">
        <v>1362365</v>
      </c>
      <c r="DF39" s="372">
        <v>1</v>
      </c>
    </row>
    <row r="40" spans="1:110" x14ac:dyDescent="0.2">
      <c r="Y40" s="372" t="s">
        <v>1</v>
      </c>
      <c r="Z40" s="372">
        <v>19495952</v>
      </c>
      <c r="AA40" s="372">
        <v>19588342</v>
      </c>
      <c r="AB40" s="372">
        <v>19702192</v>
      </c>
      <c r="AC40" s="372">
        <v>19902833</v>
      </c>
      <c r="AD40" s="372">
        <v>20051552</v>
      </c>
      <c r="AE40" s="372">
        <v>19773732</v>
      </c>
      <c r="AF40" s="372">
        <f t="shared" si="1"/>
        <v>92390</v>
      </c>
      <c r="AG40" s="372">
        <f t="shared" si="1"/>
        <v>113850</v>
      </c>
      <c r="AH40" s="372">
        <f t="shared" si="1"/>
        <v>200641</v>
      </c>
      <c r="AI40" s="372">
        <f t="shared" si="1"/>
        <v>148719</v>
      </c>
      <c r="AJ40" s="372">
        <f t="shared" si="1"/>
        <v>-277820</v>
      </c>
      <c r="AK40" s="372">
        <f t="shared" si="2"/>
        <v>277780</v>
      </c>
    </row>
  </sheetData>
  <autoFilter ref="A6:S39" xr:uid="{EAB23788-9837-456B-8231-F009B3C5F953}"/>
  <mergeCells count="1">
    <mergeCell ref="H1:I1"/>
  </mergeCells>
  <hyperlinks>
    <hyperlink ref="H1:I1" location="Index!A1" display="Regresar al �ndice" xr:uid="{20E5C24A-C49A-4B97-96AA-DA21AE75B101}"/>
  </hyperlinks>
  <pageMargins left="0.7" right="0.7" top="0.75" bottom="0.75" header="0.3" footer="0.3"/>
  <pageSetup paperSize="9" orientation="portrait" horizontalDpi="300" verticalDpi="300"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3E21C-9D9A-4D7D-B5E4-25D463B5B2A0}">
  <sheetPr codeName="Hoja72"/>
  <dimension ref="A1:J40"/>
  <sheetViews>
    <sheetView workbookViewId="0"/>
  </sheetViews>
  <sheetFormatPr baseColWidth="10" defaultColWidth="9.140625" defaultRowHeight="12.75" x14ac:dyDescent="0.2"/>
  <cols>
    <col min="1" max="1" width="60.7109375" style="372" customWidth="1" collapsed="1"/>
    <col min="2" max="2" width="22.7109375" style="372" customWidth="1" collapsed="1"/>
    <col min="3" max="3" width="20.7109375" style="372" customWidth="1" collapsed="1"/>
    <col min="4" max="4" width="9.85546875" style="372" bestFit="1" customWidth="1" collapsed="1"/>
    <col min="5" max="5" width="11.7109375" style="372" customWidth="1" collapsed="1"/>
    <col min="6" max="6" width="4.7109375" style="372" customWidth="1" collapsed="1"/>
    <col min="7" max="8" width="3.7109375" style="372" customWidth="1" collapsed="1"/>
    <col min="9" max="10" width="9.140625" style="372" customWidth="1" collapsed="1"/>
    <col min="11" max="16384" width="9.140625" style="372"/>
  </cols>
  <sheetData>
    <row r="1" spans="1:9" x14ac:dyDescent="0.2">
      <c r="A1" s="69" t="s">
        <v>2056</v>
      </c>
      <c r="B1" s="372" t="s">
        <v>53</v>
      </c>
      <c r="C1" s="372" t="s">
        <v>53</v>
      </c>
      <c r="D1" s="372" t="s">
        <v>53</v>
      </c>
      <c r="E1" s="372" t="s">
        <v>53</v>
      </c>
      <c r="F1" s="372" t="s">
        <v>53</v>
      </c>
      <c r="G1" s="372" t="s">
        <v>53</v>
      </c>
      <c r="H1" s="346" t="s">
        <v>2143</v>
      </c>
      <c r="I1" s="346"/>
    </row>
    <row r="2" spans="1:9" x14ac:dyDescent="0.2">
      <c r="A2" s="372" t="s">
        <v>150</v>
      </c>
      <c r="B2" s="372" t="s">
        <v>53</v>
      </c>
      <c r="C2" s="372" t="s">
        <v>53</v>
      </c>
      <c r="D2" s="372" t="s">
        <v>53</v>
      </c>
      <c r="E2" s="372" t="s">
        <v>53</v>
      </c>
      <c r="F2" s="372" t="s">
        <v>53</v>
      </c>
      <c r="G2" s="372" t="s">
        <v>53</v>
      </c>
      <c r="H2" s="372" t="s">
        <v>53</v>
      </c>
    </row>
    <row r="6" spans="1:9" x14ac:dyDescent="0.2">
      <c r="A6" s="372" t="s">
        <v>2</v>
      </c>
      <c r="B6" s="372" t="s">
        <v>1493</v>
      </c>
      <c r="C6" s="372" t="s">
        <v>1492</v>
      </c>
      <c r="D6" s="372" t="s">
        <v>1194</v>
      </c>
      <c r="E6" s="372" t="s">
        <v>1195</v>
      </c>
    </row>
    <row r="7" spans="1:9" x14ac:dyDescent="0.2">
      <c r="A7" s="372" t="s">
        <v>29</v>
      </c>
      <c r="B7" s="388">
        <v>711335</v>
      </c>
      <c r="C7" s="388">
        <v>711835</v>
      </c>
      <c r="D7" s="389">
        <v>500</v>
      </c>
      <c r="E7" s="375">
        <v>7.0290369516468054E-4</v>
      </c>
      <c r="F7" s="372">
        <f t="shared" ref="F7:F39" si="0">_xlfn.RANK.EQ(E7,$E$7:$E$39,0)</f>
        <v>33</v>
      </c>
    </row>
    <row r="8" spans="1:9" x14ac:dyDescent="0.2">
      <c r="A8" s="372" t="s">
        <v>18</v>
      </c>
      <c r="B8" s="388">
        <v>214838</v>
      </c>
      <c r="C8" s="388">
        <v>216611</v>
      </c>
      <c r="D8" s="389">
        <v>1773</v>
      </c>
      <c r="E8" s="375">
        <v>8.2527299639727492E-3</v>
      </c>
      <c r="F8" s="372">
        <f t="shared" si="0"/>
        <v>32</v>
      </c>
    </row>
    <row r="9" spans="1:9" x14ac:dyDescent="0.2">
      <c r="A9" s="372" t="s">
        <v>33</v>
      </c>
      <c r="B9" s="388">
        <v>196069</v>
      </c>
      <c r="C9" s="388">
        <v>197853</v>
      </c>
      <c r="D9" s="389">
        <v>1784</v>
      </c>
      <c r="E9" s="375">
        <v>9.0988376540912519E-3</v>
      </c>
      <c r="F9" s="372">
        <f t="shared" si="0"/>
        <v>30</v>
      </c>
    </row>
    <row r="10" spans="1:9" x14ac:dyDescent="0.2">
      <c r="A10" s="372" t="s">
        <v>12</v>
      </c>
      <c r="B10" s="388">
        <v>258662</v>
      </c>
      <c r="C10" s="388">
        <v>260824</v>
      </c>
      <c r="D10" s="389">
        <v>2162</v>
      </c>
      <c r="E10" s="375">
        <v>8.3583982185244654E-3</v>
      </c>
      <c r="F10" s="372">
        <f t="shared" si="0"/>
        <v>31</v>
      </c>
    </row>
    <row r="11" spans="1:9" x14ac:dyDescent="0.2">
      <c r="A11" s="372" t="s">
        <v>6</v>
      </c>
      <c r="B11" s="388">
        <v>133270</v>
      </c>
      <c r="C11" s="388">
        <v>140182</v>
      </c>
      <c r="D11" s="389">
        <v>6912</v>
      </c>
      <c r="E11" s="375">
        <v>5.1864635701958539E-2</v>
      </c>
      <c r="F11" s="372">
        <f t="shared" si="0"/>
        <v>9</v>
      </c>
    </row>
    <row r="12" spans="1:9" x14ac:dyDescent="0.2">
      <c r="A12" s="372" t="s">
        <v>11</v>
      </c>
      <c r="B12" s="388">
        <v>142884</v>
      </c>
      <c r="C12" s="388">
        <v>149935</v>
      </c>
      <c r="D12" s="389">
        <v>7051</v>
      </c>
      <c r="E12" s="375">
        <v>4.9347722628146018E-2</v>
      </c>
      <c r="F12" s="372">
        <f t="shared" si="0"/>
        <v>12</v>
      </c>
    </row>
    <row r="13" spans="1:9" x14ac:dyDescent="0.2">
      <c r="A13" s="372" t="s">
        <v>15</v>
      </c>
      <c r="B13" s="388">
        <v>150848</v>
      </c>
      <c r="C13" s="388">
        <v>158324</v>
      </c>
      <c r="D13" s="389">
        <v>7476</v>
      </c>
      <c r="E13" s="375">
        <v>4.9559821807382276E-2</v>
      </c>
      <c r="F13" s="372">
        <f t="shared" si="0"/>
        <v>11</v>
      </c>
    </row>
    <row r="14" spans="1:9" x14ac:dyDescent="0.2">
      <c r="A14" s="372" t="s">
        <v>30</v>
      </c>
      <c r="B14" s="388">
        <v>105946</v>
      </c>
      <c r="C14" s="388">
        <v>113760</v>
      </c>
      <c r="D14" s="389">
        <v>7814</v>
      </c>
      <c r="E14" s="375">
        <v>7.3754554206860057E-2</v>
      </c>
      <c r="F14" s="372">
        <f t="shared" si="0"/>
        <v>4</v>
      </c>
    </row>
    <row r="15" spans="1:9" x14ac:dyDescent="0.2">
      <c r="A15" s="372" t="s">
        <v>7</v>
      </c>
      <c r="B15" s="388">
        <v>237801</v>
      </c>
      <c r="C15" s="388">
        <v>245920</v>
      </c>
      <c r="D15" s="389">
        <v>8119</v>
      </c>
      <c r="E15" s="375">
        <v>3.4141992674547206E-2</v>
      </c>
      <c r="F15" s="372">
        <f t="shared" si="0"/>
        <v>22</v>
      </c>
    </row>
    <row r="16" spans="1:9" x14ac:dyDescent="0.2">
      <c r="A16" s="372" t="s">
        <v>3</v>
      </c>
      <c r="B16" s="388">
        <v>341747</v>
      </c>
      <c r="C16" s="388">
        <v>350248</v>
      </c>
      <c r="D16" s="389">
        <v>8501</v>
      </c>
      <c r="E16" s="375">
        <v>2.4875126921377611E-2</v>
      </c>
      <c r="F16" s="372">
        <f t="shared" si="0"/>
        <v>27</v>
      </c>
    </row>
    <row r="17" spans="1:6" x14ac:dyDescent="0.2">
      <c r="A17" s="372" t="s">
        <v>21</v>
      </c>
      <c r="B17" s="388">
        <v>212798</v>
      </c>
      <c r="C17" s="388">
        <v>221299</v>
      </c>
      <c r="D17" s="389">
        <v>8501</v>
      </c>
      <c r="E17" s="375">
        <v>3.9948683728230572E-2</v>
      </c>
      <c r="F17" s="372">
        <f t="shared" si="0"/>
        <v>16</v>
      </c>
    </row>
    <row r="18" spans="1:6" x14ac:dyDescent="0.2">
      <c r="A18" s="372" t="s">
        <v>19</v>
      </c>
      <c r="B18" s="388">
        <v>168519</v>
      </c>
      <c r="C18" s="388">
        <v>179172</v>
      </c>
      <c r="D18" s="389">
        <v>10653</v>
      </c>
      <c r="E18" s="375">
        <v>6.3215423780107916E-2</v>
      </c>
      <c r="F18" s="372">
        <f t="shared" si="0"/>
        <v>5</v>
      </c>
    </row>
    <row r="19" spans="1:6" x14ac:dyDescent="0.2">
      <c r="A19" s="372" t="s">
        <v>27</v>
      </c>
      <c r="B19" s="388">
        <v>622731</v>
      </c>
      <c r="C19" s="388">
        <v>633871</v>
      </c>
      <c r="D19" s="389">
        <v>11140</v>
      </c>
      <c r="E19" s="375">
        <v>1.7888944022378839E-2</v>
      </c>
      <c r="F19" s="372">
        <f t="shared" si="0"/>
        <v>28</v>
      </c>
    </row>
    <row r="20" spans="1:6" x14ac:dyDescent="0.2">
      <c r="A20" s="372" t="s">
        <v>31</v>
      </c>
      <c r="B20" s="388">
        <v>735652</v>
      </c>
      <c r="C20" s="388">
        <v>748704</v>
      </c>
      <c r="D20" s="389">
        <v>13052</v>
      </c>
      <c r="E20" s="375">
        <v>1.774208457259685E-2</v>
      </c>
      <c r="F20" s="372">
        <f t="shared" si="0"/>
        <v>29</v>
      </c>
    </row>
    <row r="21" spans="1:6" x14ac:dyDescent="0.2">
      <c r="A21" s="372" t="s">
        <v>16</v>
      </c>
      <c r="B21" s="388">
        <v>249917</v>
      </c>
      <c r="C21" s="388">
        <v>263144</v>
      </c>
      <c r="D21" s="389">
        <v>13227</v>
      </c>
      <c r="E21" s="375">
        <v>5.2925571289668127E-2</v>
      </c>
      <c r="F21" s="372">
        <f t="shared" si="0"/>
        <v>7</v>
      </c>
    </row>
    <row r="22" spans="1:6" x14ac:dyDescent="0.2">
      <c r="A22" s="372" t="s">
        <v>25</v>
      </c>
      <c r="B22" s="388">
        <v>458772</v>
      </c>
      <c r="C22" s="388">
        <v>472317</v>
      </c>
      <c r="D22" s="389">
        <v>13545</v>
      </c>
      <c r="E22" s="375">
        <v>2.9524469671209141E-2</v>
      </c>
      <c r="F22" s="372">
        <f t="shared" si="0"/>
        <v>24</v>
      </c>
    </row>
    <row r="23" spans="1:6" x14ac:dyDescent="0.2">
      <c r="A23" s="372" t="s">
        <v>17</v>
      </c>
      <c r="B23" s="388">
        <v>466191</v>
      </c>
      <c r="C23" s="388">
        <v>481144</v>
      </c>
      <c r="D23" s="389">
        <v>14953</v>
      </c>
      <c r="E23" s="375">
        <v>3.2074836279550656E-2</v>
      </c>
      <c r="F23" s="372">
        <f t="shared" si="0"/>
        <v>23</v>
      </c>
    </row>
    <row r="24" spans="1:6" x14ac:dyDescent="0.2">
      <c r="A24" s="372" t="s">
        <v>5</v>
      </c>
      <c r="B24" s="388">
        <v>201108</v>
      </c>
      <c r="C24" s="388">
        <v>218895</v>
      </c>
      <c r="D24" s="389">
        <v>17787</v>
      </c>
      <c r="E24" s="375">
        <v>8.8445014619010776E-2</v>
      </c>
      <c r="F24" s="372">
        <f t="shared" si="0"/>
        <v>2</v>
      </c>
    </row>
    <row r="25" spans="1:6" x14ac:dyDescent="0.2">
      <c r="A25" s="372" t="s">
        <v>32</v>
      </c>
      <c r="B25" s="388">
        <v>401534</v>
      </c>
      <c r="C25" s="388">
        <v>421816</v>
      </c>
      <c r="D25" s="389">
        <v>20282</v>
      </c>
      <c r="E25" s="375">
        <v>5.0511289205895427E-2</v>
      </c>
      <c r="F25" s="372">
        <f t="shared" si="0"/>
        <v>10</v>
      </c>
    </row>
    <row r="26" spans="1:6" x14ac:dyDescent="0.2">
      <c r="A26" s="372" t="s">
        <v>22</v>
      </c>
      <c r="B26" s="388">
        <v>616226</v>
      </c>
      <c r="C26" s="388">
        <v>637791</v>
      </c>
      <c r="D26" s="389">
        <v>21565</v>
      </c>
      <c r="E26" s="375">
        <v>3.4995277706555639E-2</v>
      </c>
      <c r="F26" s="372">
        <f t="shared" si="0"/>
        <v>21</v>
      </c>
    </row>
    <row r="27" spans="1:6" x14ac:dyDescent="0.2">
      <c r="A27" s="372" t="s">
        <v>26</v>
      </c>
      <c r="B27" s="388">
        <v>593724</v>
      </c>
      <c r="C27" s="388">
        <v>615722</v>
      </c>
      <c r="D27" s="389">
        <v>21998</v>
      </c>
      <c r="E27" s="375">
        <v>3.7050885596674465E-2</v>
      </c>
      <c r="F27" s="372">
        <f t="shared" si="0"/>
        <v>19</v>
      </c>
    </row>
    <row r="28" spans="1:6" x14ac:dyDescent="0.2">
      <c r="A28" s="372" t="s">
        <v>28</v>
      </c>
      <c r="B28" s="388">
        <v>220036</v>
      </c>
      <c r="C28" s="388">
        <v>244054</v>
      </c>
      <c r="D28" s="389">
        <v>24018</v>
      </c>
      <c r="E28" s="375">
        <v>0.10915486556745257</v>
      </c>
      <c r="F28" s="372">
        <f t="shared" si="0"/>
        <v>1</v>
      </c>
    </row>
    <row r="29" spans="1:6" x14ac:dyDescent="0.2">
      <c r="A29" s="372" t="s">
        <v>8</v>
      </c>
      <c r="B29" s="388">
        <v>959575</v>
      </c>
      <c r="C29" s="388">
        <v>986550</v>
      </c>
      <c r="D29" s="389">
        <v>26975</v>
      </c>
      <c r="E29" s="375">
        <v>2.8111403485918229E-2</v>
      </c>
      <c r="F29" s="372">
        <f t="shared" si="0"/>
        <v>26</v>
      </c>
    </row>
    <row r="30" spans="1:6" x14ac:dyDescent="0.2">
      <c r="A30" s="372" t="s">
        <v>23</v>
      </c>
      <c r="B30" s="388">
        <v>646893</v>
      </c>
      <c r="C30" s="388">
        <v>682969</v>
      </c>
      <c r="D30" s="389">
        <v>36076</v>
      </c>
      <c r="E30" s="375">
        <v>5.5768110027469842E-2</v>
      </c>
      <c r="F30" s="372">
        <f t="shared" si="0"/>
        <v>6</v>
      </c>
    </row>
    <row r="31" spans="1:6" x14ac:dyDescent="0.2">
      <c r="A31" s="372" t="s">
        <v>10</v>
      </c>
      <c r="B31" s="388">
        <v>814500</v>
      </c>
      <c r="C31" s="388">
        <v>850911</v>
      </c>
      <c r="D31" s="389">
        <v>36411</v>
      </c>
      <c r="E31" s="375">
        <v>4.470349907918969E-2</v>
      </c>
      <c r="F31" s="372">
        <f t="shared" si="0"/>
        <v>15</v>
      </c>
    </row>
    <row r="32" spans="1:6" x14ac:dyDescent="0.2">
      <c r="A32" s="372" t="s">
        <v>14</v>
      </c>
      <c r="B32" s="388">
        <v>1035474</v>
      </c>
      <c r="C32" s="388">
        <v>1072930</v>
      </c>
      <c r="D32" s="389">
        <v>37456</v>
      </c>
      <c r="E32" s="375">
        <v>3.617280588406846E-2</v>
      </c>
      <c r="F32" s="372">
        <f t="shared" si="0"/>
        <v>20</v>
      </c>
    </row>
    <row r="33" spans="1:6" x14ac:dyDescent="0.2">
      <c r="A33" s="372" t="s">
        <v>24</v>
      </c>
      <c r="B33" s="388">
        <v>453929</v>
      </c>
      <c r="C33" s="388">
        <v>491986</v>
      </c>
      <c r="D33" s="389">
        <v>38057</v>
      </c>
      <c r="E33" s="375">
        <v>8.3839102590933745E-2</v>
      </c>
      <c r="F33" s="372">
        <f t="shared" si="0"/>
        <v>3</v>
      </c>
    </row>
    <row r="34" spans="1:6" x14ac:dyDescent="0.2">
      <c r="A34" s="372" t="s">
        <v>4</v>
      </c>
      <c r="B34" s="388">
        <v>1035016</v>
      </c>
      <c r="C34" s="388">
        <v>1075081</v>
      </c>
      <c r="D34" s="389">
        <v>40065</v>
      </c>
      <c r="E34" s="375">
        <v>3.8709546519087645E-2</v>
      </c>
      <c r="F34" s="372">
        <f t="shared" si="0"/>
        <v>17</v>
      </c>
    </row>
    <row r="35" spans="1:6" x14ac:dyDescent="0.2">
      <c r="A35" s="372" t="s">
        <v>13</v>
      </c>
      <c r="B35" s="388">
        <v>1679022</v>
      </c>
      <c r="C35" s="388">
        <v>1755514</v>
      </c>
      <c r="D35" s="389">
        <v>76492</v>
      </c>
      <c r="E35" s="375">
        <v>4.5557473338645904E-2</v>
      </c>
      <c r="F35" s="372">
        <f t="shared" si="0"/>
        <v>14</v>
      </c>
    </row>
    <row r="36" spans="1:6" x14ac:dyDescent="0.2">
      <c r="A36" s="372" t="s">
        <v>0</v>
      </c>
      <c r="B36" s="388">
        <v>1884715</v>
      </c>
      <c r="C36" s="388">
        <v>1973202</v>
      </c>
      <c r="D36" s="389">
        <v>88487</v>
      </c>
      <c r="E36" s="375">
        <v>4.6949804081784174E-2</v>
      </c>
      <c r="F36" s="372">
        <f t="shared" si="0"/>
        <v>13</v>
      </c>
    </row>
    <row r="37" spans="1:6" x14ac:dyDescent="0.2">
      <c r="A37" s="372" t="s">
        <v>20</v>
      </c>
      <c r="B37" s="388">
        <v>1735354</v>
      </c>
      <c r="C37" s="388">
        <v>1826292</v>
      </c>
      <c r="D37" s="389">
        <v>90938</v>
      </c>
      <c r="E37" s="375">
        <v>5.2403140800090453E-2</v>
      </c>
      <c r="F37" s="372">
        <f t="shared" si="0"/>
        <v>8</v>
      </c>
    </row>
    <row r="38" spans="1:6" x14ac:dyDescent="0.2">
      <c r="A38" s="372" t="s">
        <v>9</v>
      </c>
      <c r="B38" s="388">
        <v>3326256</v>
      </c>
      <c r="C38" s="388">
        <v>3421435</v>
      </c>
      <c r="D38" s="389">
        <v>95179</v>
      </c>
      <c r="E38" s="375">
        <v>2.8614454209176854E-2</v>
      </c>
      <c r="F38" s="372">
        <f t="shared" si="0"/>
        <v>25</v>
      </c>
    </row>
    <row r="39" spans="1:6" x14ac:dyDescent="0.2">
      <c r="A39" s="372" t="s">
        <v>1</v>
      </c>
      <c r="B39" s="388">
        <v>21011342</v>
      </c>
      <c r="C39" s="388">
        <v>21820291</v>
      </c>
      <c r="D39" s="388">
        <v>808949</v>
      </c>
      <c r="E39" s="375">
        <v>3.8500586968695183E-2</v>
      </c>
      <c r="F39" s="372">
        <f t="shared" si="0"/>
        <v>18</v>
      </c>
    </row>
    <row r="40" spans="1:6" x14ac:dyDescent="0.2">
      <c r="E40" s="372">
        <f>C39/B39-1</f>
        <v>3.8500586968695183E-2</v>
      </c>
    </row>
  </sheetData>
  <autoFilter ref="A6:F6" xr:uid="{C1A95A58-0D2F-4EDF-AF89-C6E57C757850}">
    <sortState ref="A7:F40">
      <sortCondition ref="D6"/>
    </sortState>
  </autoFilter>
  <mergeCells count="1">
    <mergeCell ref="H1:I1"/>
  </mergeCells>
  <hyperlinks>
    <hyperlink ref="H1:I1" location="Index!A1" display="Regresar al �ndice" xr:uid="{8EA83155-1BCE-42C3-A533-6E9113F03957}"/>
  </hyperlinks>
  <pageMargins left="0.7" right="0.7" top="0.75" bottom="0.75" header="0.3" footer="0.3"/>
  <pageSetup paperSize="9" orientation="portrait" horizontalDpi="300" verticalDpi="300"/>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397A2-59FA-4A4B-BFD6-997CBFD75EF4}">
  <sheetPr codeName="Hoja115"/>
  <dimension ref="A1:J40"/>
  <sheetViews>
    <sheetView workbookViewId="0"/>
  </sheetViews>
  <sheetFormatPr baseColWidth="10" defaultColWidth="9.140625" defaultRowHeight="12.75" x14ac:dyDescent="0.2"/>
  <cols>
    <col min="1" max="1" width="60.7109375" style="372" customWidth="1" collapsed="1"/>
    <col min="2" max="2" width="22.7109375" style="372" customWidth="1" collapsed="1"/>
    <col min="3" max="3" width="20.7109375" style="372" customWidth="1" collapsed="1"/>
    <col min="4" max="4" width="7.7109375" style="372" customWidth="1" collapsed="1"/>
    <col min="5" max="5" width="11.7109375" style="372" customWidth="1" collapsed="1"/>
    <col min="6" max="6" width="4.7109375" style="372" customWidth="1" collapsed="1"/>
    <col min="7" max="8" width="3.7109375" style="372" customWidth="1" collapsed="1"/>
    <col min="9" max="10" width="9.140625" style="372" customWidth="1" collapsed="1"/>
    <col min="11" max="16384" width="9.140625" style="372"/>
  </cols>
  <sheetData>
    <row r="1" spans="1:9" x14ac:dyDescent="0.2">
      <c r="A1" s="69" t="s">
        <v>2057</v>
      </c>
      <c r="B1" s="372" t="s">
        <v>53</v>
      </c>
      <c r="C1" s="372" t="s">
        <v>53</v>
      </c>
      <c r="D1" s="372" t="s">
        <v>53</v>
      </c>
      <c r="E1" s="372" t="s">
        <v>53</v>
      </c>
      <c r="F1" s="372" t="s">
        <v>53</v>
      </c>
      <c r="G1" s="372" t="s">
        <v>53</v>
      </c>
      <c r="H1" s="346" t="s">
        <v>2143</v>
      </c>
      <c r="I1" s="346"/>
    </row>
    <row r="2" spans="1:9" x14ac:dyDescent="0.2">
      <c r="A2" s="372" t="s">
        <v>150</v>
      </c>
      <c r="B2" s="372" t="s">
        <v>53</v>
      </c>
      <c r="C2" s="372" t="s">
        <v>53</v>
      </c>
      <c r="D2" s="372" t="s">
        <v>53</v>
      </c>
      <c r="E2" s="372" t="s">
        <v>53</v>
      </c>
      <c r="F2" s="372" t="s">
        <v>53</v>
      </c>
      <c r="G2" s="372" t="s">
        <v>53</v>
      </c>
      <c r="H2" s="372" t="s">
        <v>53</v>
      </c>
    </row>
    <row r="6" spans="1:9" x14ac:dyDescent="0.2">
      <c r="A6" s="372" t="s">
        <v>2</v>
      </c>
      <c r="B6" s="372" t="s">
        <v>1493</v>
      </c>
      <c r="C6" s="372" t="s">
        <v>1492</v>
      </c>
      <c r="D6" s="372" t="s">
        <v>1194</v>
      </c>
      <c r="E6" s="372" t="s">
        <v>1195</v>
      </c>
    </row>
    <row r="7" spans="1:9" x14ac:dyDescent="0.2">
      <c r="A7" s="372" t="s">
        <v>29</v>
      </c>
      <c r="B7" s="374">
        <v>711335</v>
      </c>
      <c r="C7" s="374">
        <v>711835</v>
      </c>
      <c r="D7" s="374">
        <v>500</v>
      </c>
      <c r="E7" s="375">
        <v>7.0290369516468054E-4</v>
      </c>
      <c r="F7" s="372">
        <f>_xlfn.RANK.EQ(E7,$E$7:$E$39,0)</f>
        <v>33</v>
      </c>
    </row>
    <row r="8" spans="1:9" x14ac:dyDescent="0.2">
      <c r="A8" s="372" t="s">
        <v>18</v>
      </c>
      <c r="B8" s="374">
        <v>214838</v>
      </c>
      <c r="C8" s="374">
        <v>216611</v>
      </c>
      <c r="D8" s="374">
        <v>1773</v>
      </c>
      <c r="E8" s="375">
        <v>8.2527299639727492E-3</v>
      </c>
      <c r="F8" s="372">
        <f t="shared" ref="F8:F39" si="0">_xlfn.RANK.EQ(E8,$E$7:$E$39,0)</f>
        <v>32</v>
      </c>
    </row>
    <row r="9" spans="1:9" x14ac:dyDescent="0.2">
      <c r="A9" s="372" t="s">
        <v>12</v>
      </c>
      <c r="B9" s="374">
        <v>258662</v>
      </c>
      <c r="C9" s="374">
        <v>260824</v>
      </c>
      <c r="D9" s="374">
        <v>2162</v>
      </c>
      <c r="E9" s="375">
        <v>8.3583982185244654E-3</v>
      </c>
      <c r="F9" s="372">
        <f t="shared" si="0"/>
        <v>31</v>
      </c>
    </row>
    <row r="10" spans="1:9" x14ac:dyDescent="0.2">
      <c r="A10" s="372" t="s">
        <v>33</v>
      </c>
      <c r="B10" s="374">
        <v>196069</v>
      </c>
      <c r="C10" s="374">
        <v>197853</v>
      </c>
      <c r="D10" s="374">
        <v>1784</v>
      </c>
      <c r="E10" s="375">
        <v>9.0988376540912519E-3</v>
      </c>
      <c r="F10" s="372">
        <f t="shared" si="0"/>
        <v>30</v>
      </c>
    </row>
    <row r="11" spans="1:9" x14ac:dyDescent="0.2">
      <c r="A11" s="372" t="s">
        <v>31</v>
      </c>
      <c r="B11" s="374">
        <v>735652</v>
      </c>
      <c r="C11" s="374">
        <v>748704</v>
      </c>
      <c r="D11" s="374">
        <v>13052</v>
      </c>
      <c r="E11" s="375">
        <v>1.774208457259685E-2</v>
      </c>
      <c r="F11" s="372">
        <f t="shared" si="0"/>
        <v>29</v>
      </c>
    </row>
    <row r="12" spans="1:9" x14ac:dyDescent="0.2">
      <c r="A12" s="372" t="s">
        <v>27</v>
      </c>
      <c r="B12" s="374">
        <v>622731</v>
      </c>
      <c r="C12" s="374">
        <v>633871</v>
      </c>
      <c r="D12" s="374">
        <v>11140</v>
      </c>
      <c r="E12" s="375">
        <v>1.7888944022378839E-2</v>
      </c>
      <c r="F12" s="372">
        <f t="shared" si="0"/>
        <v>28</v>
      </c>
    </row>
    <row r="13" spans="1:9" x14ac:dyDescent="0.2">
      <c r="A13" s="372" t="s">
        <v>3</v>
      </c>
      <c r="B13" s="374">
        <v>341747</v>
      </c>
      <c r="C13" s="374">
        <v>350248</v>
      </c>
      <c r="D13" s="374">
        <v>8501</v>
      </c>
      <c r="E13" s="375">
        <v>2.4875126921377611E-2</v>
      </c>
      <c r="F13" s="372">
        <f t="shared" si="0"/>
        <v>27</v>
      </c>
    </row>
    <row r="14" spans="1:9" x14ac:dyDescent="0.2">
      <c r="A14" s="372" t="s">
        <v>8</v>
      </c>
      <c r="B14" s="374">
        <v>959575</v>
      </c>
      <c r="C14" s="374">
        <v>986550</v>
      </c>
      <c r="D14" s="374">
        <v>26975</v>
      </c>
      <c r="E14" s="375">
        <v>2.8111403485918229E-2</v>
      </c>
      <c r="F14" s="372">
        <f t="shared" si="0"/>
        <v>26</v>
      </c>
    </row>
    <row r="15" spans="1:9" x14ac:dyDescent="0.2">
      <c r="A15" s="372" t="s">
        <v>9</v>
      </c>
      <c r="B15" s="374">
        <v>3326256</v>
      </c>
      <c r="C15" s="374">
        <v>3421435</v>
      </c>
      <c r="D15" s="374">
        <v>95179</v>
      </c>
      <c r="E15" s="375">
        <v>2.8614454209176854E-2</v>
      </c>
      <c r="F15" s="372">
        <f t="shared" si="0"/>
        <v>25</v>
      </c>
    </row>
    <row r="16" spans="1:9" x14ac:dyDescent="0.2">
      <c r="A16" s="372" t="s">
        <v>25</v>
      </c>
      <c r="B16" s="374">
        <v>458772</v>
      </c>
      <c r="C16" s="374">
        <v>472317</v>
      </c>
      <c r="D16" s="374">
        <v>13545</v>
      </c>
      <c r="E16" s="375">
        <v>2.9524469671209141E-2</v>
      </c>
      <c r="F16" s="372">
        <f t="shared" si="0"/>
        <v>24</v>
      </c>
    </row>
    <row r="17" spans="1:6" x14ac:dyDescent="0.2">
      <c r="A17" s="372" t="s">
        <v>17</v>
      </c>
      <c r="B17" s="374">
        <v>466191</v>
      </c>
      <c r="C17" s="374">
        <v>481144</v>
      </c>
      <c r="D17" s="374">
        <v>14953</v>
      </c>
      <c r="E17" s="375">
        <v>3.2074836279550656E-2</v>
      </c>
      <c r="F17" s="372">
        <f t="shared" si="0"/>
        <v>23</v>
      </c>
    </row>
    <row r="18" spans="1:6" x14ac:dyDescent="0.2">
      <c r="A18" s="372" t="s">
        <v>7</v>
      </c>
      <c r="B18" s="374">
        <v>237801</v>
      </c>
      <c r="C18" s="374">
        <v>245920</v>
      </c>
      <c r="D18" s="374">
        <v>8119</v>
      </c>
      <c r="E18" s="375">
        <v>3.4141992674547206E-2</v>
      </c>
      <c r="F18" s="372">
        <f t="shared" si="0"/>
        <v>22</v>
      </c>
    </row>
    <row r="19" spans="1:6" x14ac:dyDescent="0.2">
      <c r="A19" s="372" t="s">
        <v>22</v>
      </c>
      <c r="B19" s="374">
        <v>616226</v>
      </c>
      <c r="C19" s="374">
        <v>637791</v>
      </c>
      <c r="D19" s="374">
        <v>21565</v>
      </c>
      <c r="E19" s="375">
        <v>3.4995277706555639E-2</v>
      </c>
      <c r="F19" s="372">
        <f t="shared" si="0"/>
        <v>21</v>
      </c>
    </row>
    <row r="20" spans="1:6" x14ac:dyDescent="0.2">
      <c r="A20" s="372" t="s">
        <v>14</v>
      </c>
      <c r="B20" s="374">
        <v>1035474</v>
      </c>
      <c r="C20" s="374">
        <v>1072930</v>
      </c>
      <c r="D20" s="374">
        <v>37456</v>
      </c>
      <c r="E20" s="375">
        <v>3.617280588406846E-2</v>
      </c>
      <c r="F20" s="372">
        <f t="shared" si="0"/>
        <v>20</v>
      </c>
    </row>
    <row r="21" spans="1:6" x14ac:dyDescent="0.2">
      <c r="A21" s="372" t="s">
        <v>26</v>
      </c>
      <c r="B21" s="374">
        <v>593724</v>
      </c>
      <c r="C21" s="374">
        <v>615722</v>
      </c>
      <c r="D21" s="374">
        <v>21998</v>
      </c>
      <c r="E21" s="375">
        <v>3.7050885596674465E-2</v>
      </c>
      <c r="F21" s="372">
        <f t="shared" si="0"/>
        <v>19</v>
      </c>
    </row>
    <row r="22" spans="1:6" x14ac:dyDescent="0.2">
      <c r="A22" s="372" t="s">
        <v>1</v>
      </c>
      <c r="B22" s="374">
        <v>21011342</v>
      </c>
      <c r="C22" s="374">
        <v>21820291</v>
      </c>
      <c r="D22" s="374">
        <v>808949</v>
      </c>
      <c r="E22" s="375">
        <v>3.8500586968695183E-2</v>
      </c>
      <c r="F22" s="372">
        <f t="shared" si="0"/>
        <v>18</v>
      </c>
    </row>
    <row r="23" spans="1:6" x14ac:dyDescent="0.2">
      <c r="A23" s="372" t="s">
        <v>4</v>
      </c>
      <c r="B23" s="374">
        <v>1035016</v>
      </c>
      <c r="C23" s="374">
        <v>1075081</v>
      </c>
      <c r="D23" s="374">
        <v>40065</v>
      </c>
      <c r="E23" s="375">
        <v>3.8709546519087645E-2</v>
      </c>
      <c r="F23" s="372">
        <f t="shared" si="0"/>
        <v>17</v>
      </c>
    </row>
    <row r="24" spans="1:6" x14ac:dyDescent="0.2">
      <c r="A24" s="372" t="s">
        <v>21</v>
      </c>
      <c r="B24" s="374">
        <v>212798</v>
      </c>
      <c r="C24" s="374">
        <v>221299</v>
      </c>
      <c r="D24" s="374">
        <v>8501</v>
      </c>
      <c r="E24" s="375">
        <v>3.9948683728230572E-2</v>
      </c>
      <c r="F24" s="372">
        <f t="shared" si="0"/>
        <v>16</v>
      </c>
    </row>
    <row r="25" spans="1:6" x14ac:dyDescent="0.2">
      <c r="A25" s="372" t="s">
        <v>10</v>
      </c>
      <c r="B25" s="374">
        <v>814500</v>
      </c>
      <c r="C25" s="374">
        <v>850911</v>
      </c>
      <c r="D25" s="374">
        <v>36411</v>
      </c>
      <c r="E25" s="375">
        <v>4.470349907918969E-2</v>
      </c>
      <c r="F25" s="372">
        <f t="shared" si="0"/>
        <v>15</v>
      </c>
    </row>
    <row r="26" spans="1:6" x14ac:dyDescent="0.2">
      <c r="A26" s="372" t="s">
        <v>13</v>
      </c>
      <c r="B26" s="374">
        <v>1679022</v>
      </c>
      <c r="C26" s="374">
        <v>1755514</v>
      </c>
      <c r="D26" s="374">
        <v>76492</v>
      </c>
      <c r="E26" s="375">
        <v>4.5557473338645904E-2</v>
      </c>
      <c r="F26" s="372">
        <f t="shared" si="0"/>
        <v>14</v>
      </c>
    </row>
    <row r="27" spans="1:6" x14ac:dyDescent="0.2">
      <c r="A27" s="372" t="s">
        <v>0</v>
      </c>
      <c r="B27" s="374">
        <v>1884715</v>
      </c>
      <c r="C27" s="374">
        <v>1973202</v>
      </c>
      <c r="D27" s="374">
        <v>88487</v>
      </c>
      <c r="E27" s="375">
        <v>4.6949804081784174E-2</v>
      </c>
      <c r="F27" s="372">
        <f t="shared" si="0"/>
        <v>13</v>
      </c>
    </row>
    <row r="28" spans="1:6" x14ac:dyDescent="0.2">
      <c r="A28" s="372" t="s">
        <v>11</v>
      </c>
      <c r="B28" s="374">
        <v>142884</v>
      </c>
      <c r="C28" s="374">
        <v>149935</v>
      </c>
      <c r="D28" s="374">
        <v>7051</v>
      </c>
      <c r="E28" s="375">
        <v>4.9347722628146018E-2</v>
      </c>
      <c r="F28" s="372">
        <f t="shared" si="0"/>
        <v>12</v>
      </c>
    </row>
    <row r="29" spans="1:6" x14ac:dyDescent="0.2">
      <c r="A29" s="372" t="s">
        <v>15</v>
      </c>
      <c r="B29" s="374">
        <v>150848</v>
      </c>
      <c r="C29" s="374">
        <v>158324</v>
      </c>
      <c r="D29" s="374">
        <v>7476</v>
      </c>
      <c r="E29" s="375">
        <v>4.9559821807382276E-2</v>
      </c>
      <c r="F29" s="372">
        <f t="shared" si="0"/>
        <v>11</v>
      </c>
    </row>
    <row r="30" spans="1:6" x14ac:dyDescent="0.2">
      <c r="A30" s="372" t="s">
        <v>32</v>
      </c>
      <c r="B30" s="374">
        <v>401534</v>
      </c>
      <c r="C30" s="374">
        <v>421816</v>
      </c>
      <c r="D30" s="374">
        <v>20282</v>
      </c>
      <c r="E30" s="375">
        <v>5.0511289205895427E-2</v>
      </c>
      <c r="F30" s="372">
        <f t="shared" si="0"/>
        <v>10</v>
      </c>
    </row>
    <row r="31" spans="1:6" x14ac:dyDescent="0.2">
      <c r="A31" s="372" t="s">
        <v>6</v>
      </c>
      <c r="B31" s="374">
        <v>133270</v>
      </c>
      <c r="C31" s="374">
        <v>140182</v>
      </c>
      <c r="D31" s="374">
        <v>6912</v>
      </c>
      <c r="E31" s="375">
        <v>5.1864635701958539E-2</v>
      </c>
      <c r="F31" s="372">
        <f t="shared" si="0"/>
        <v>9</v>
      </c>
    </row>
    <row r="32" spans="1:6" x14ac:dyDescent="0.2">
      <c r="A32" s="372" t="s">
        <v>20</v>
      </c>
      <c r="B32" s="374">
        <v>1735354</v>
      </c>
      <c r="C32" s="374">
        <v>1826292</v>
      </c>
      <c r="D32" s="374">
        <v>90938</v>
      </c>
      <c r="E32" s="375">
        <v>5.2403140800090453E-2</v>
      </c>
      <c r="F32" s="372">
        <f t="shared" si="0"/>
        <v>8</v>
      </c>
    </row>
    <row r="33" spans="1:6" x14ac:dyDescent="0.2">
      <c r="A33" s="372" t="s">
        <v>16</v>
      </c>
      <c r="B33" s="374">
        <v>249917</v>
      </c>
      <c r="C33" s="374">
        <v>263144</v>
      </c>
      <c r="D33" s="374">
        <v>13227</v>
      </c>
      <c r="E33" s="375">
        <v>5.2925571289668127E-2</v>
      </c>
      <c r="F33" s="372">
        <f t="shared" si="0"/>
        <v>7</v>
      </c>
    </row>
    <row r="34" spans="1:6" x14ac:dyDescent="0.2">
      <c r="A34" s="372" t="s">
        <v>23</v>
      </c>
      <c r="B34" s="374">
        <v>646893</v>
      </c>
      <c r="C34" s="374">
        <v>682969</v>
      </c>
      <c r="D34" s="374">
        <v>36076</v>
      </c>
      <c r="E34" s="375">
        <v>5.5768110027469842E-2</v>
      </c>
      <c r="F34" s="372">
        <f t="shared" si="0"/>
        <v>6</v>
      </c>
    </row>
    <row r="35" spans="1:6" x14ac:dyDescent="0.2">
      <c r="A35" s="372" t="s">
        <v>19</v>
      </c>
      <c r="B35" s="374">
        <v>168519</v>
      </c>
      <c r="C35" s="374">
        <v>179172</v>
      </c>
      <c r="D35" s="374">
        <v>10653</v>
      </c>
      <c r="E35" s="375">
        <v>6.3215423780107916E-2</v>
      </c>
      <c r="F35" s="372">
        <f t="shared" si="0"/>
        <v>5</v>
      </c>
    </row>
    <row r="36" spans="1:6" x14ac:dyDescent="0.2">
      <c r="A36" s="372" t="s">
        <v>30</v>
      </c>
      <c r="B36" s="374">
        <v>105946</v>
      </c>
      <c r="C36" s="374">
        <v>113760</v>
      </c>
      <c r="D36" s="374">
        <v>7814</v>
      </c>
      <c r="E36" s="375">
        <v>7.3754554206860057E-2</v>
      </c>
      <c r="F36" s="372">
        <f t="shared" si="0"/>
        <v>4</v>
      </c>
    </row>
    <row r="37" spans="1:6" x14ac:dyDescent="0.2">
      <c r="A37" s="372" t="s">
        <v>24</v>
      </c>
      <c r="B37" s="374">
        <v>453929</v>
      </c>
      <c r="C37" s="374">
        <v>491986</v>
      </c>
      <c r="D37" s="374">
        <v>38057</v>
      </c>
      <c r="E37" s="375">
        <v>8.3839102590933745E-2</v>
      </c>
      <c r="F37" s="372">
        <f t="shared" si="0"/>
        <v>3</v>
      </c>
    </row>
    <row r="38" spans="1:6" x14ac:dyDescent="0.2">
      <c r="A38" s="372" t="s">
        <v>5</v>
      </c>
      <c r="B38" s="374">
        <v>201108</v>
      </c>
      <c r="C38" s="374">
        <v>218895</v>
      </c>
      <c r="D38" s="374">
        <v>17787</v>
      </c>
      <c r="E38" s="375">
        <v>8.8445014619010776E-2</v>
      </c>
      <c r="F38" s="372">
        <f t="shared" si="0"/>
        <v>2</v>
      </c>
    </row>
    <row r="39" spans="1:6" x14ac:dyDescent="0.2">
      <c r="A39" s="372" t="s">
        <v>28</v>
      </c>
      <c r="B39" s="374">
        <v>220036</v>
      </c>
      <c r="C39" s="374">
        <v>244054</v>
      </c>
      <c r="D39" s="374">
        <v>24018</v>
      </c>
      <c r="E39" s="375">
        <v>0.10915486556745257</v>
      </c>
      <c r="F39" s="372">
        <f t="shared" si="0"/>
        <v>1</v>
      </c>
    </row>
    <row r="40" spans="1:6" x14ac:dyDescent="0.2">
      <c r="E40" s="372">
        <f>C39/B39-1</f>
        <v>0.10915486556745257</v>
      </c>
    </row>
  </sheetData>
  <autoFilter ref="A6:F6" xr:uid="{C1A95A58-0D2F-4EDF-AF89-C6E57C757850}"/>
  <mergeCells count="1">
    <mergeCell ref="H1:I1"/>
  </mergeCells>
  <hyperlinks>
    <hyperlink ref="H1:I1" location="Index!A1" display="Regresar al �ndice" xr:uid="{D9EE4A36-1542-49B6-84BA-411740C5DA44}"/>
  </hyperlinks>
  <pageMargins left="0.7" right="0.7" top="0.75" bottom="0.75" header="0.3" footer="0.3"/>
  <pageSetup paperSize="9" orientation="portrait" horizontalDpi="300" verticalDpi="300"/>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DDC-77FE-4AA3-94CC-C464BAC49E36}">
  <sheetPr codeName="Hoja117"/>
  <dimension ref="A1:U30"/>
  <sheetViews>
    <sheetView workbookViewId="0"/>
  </sheetViews>
  <sheetFormatPr baseColWidth="10" defaultColWidth="9.140625" defaultRowHeight="12.75" x14ac:dyDescent="0.2"/>
  <cols>
    <col min="1" max="1" width="60.7109375" style="372" customWidth="1" collapsed="1"/>
    <col min="2" max="2" width="10.7109375" style="386" bestFit="1" customWidth="1" collapsed="1"/>
    <col min="3" max="3" width="10.140625" style="374" bestFit="1" customWidth="1" collapsed="1"/>
    <col min="4" max="4" width="10.7109375" style="374" customWidth="1" collapsed="1"/>
    <col min="5" max="8" width="3.7109375" style="372" customWidth="1" collapsed="1"/>
    <col min="9" max="21" width="9.28515625" style="372" customWidth="1" collapsed="1"/>
    <col min="22" max="16384" width="9.140625" style="372"/>
  </cols>
  <sheetData>
    <row r="1" spans="1:9" x14ac:dyDescent="0.2">
      <c r="A1" s="69" t="s">
        <v>2058</v>
      </c>
      <c r="B1" s="372" t="s">
        <v>53</v>
      </c>
      <c r="C1" s="372" t="s">
        <v>53</v>
      </c>
      <c r="D1" s="372" t="s">
        <v>53</v>
      </c>
      <c r="E1" s="372" t="s">
        <v>53</v>
      </c>
      <c r="F1" s="372" t="s">
        <v>53</v>
      </c>
      <c r="G1" s="372" t="s">
        <v>53</v>
      </c>
      <c r="H1" s="346" t="s">
        <v>2143</v>
      </c>
      <c r="I1" s="346"/>
    </row>
    <row r="2" spans="1:9" x14ac:dyDescent="0.2">
      <c r="A2" s="372" t="s">
        <v>150</v>
      </c>
      <c r="B2" s="372" t="s">
        <v>53</v>
      </c>
      <c r="C2" s="372" t="s">
        <v>53</v>
      </c>
      <c r="D2" s="372" t="s">
        <v>53</v>
      </c>
      <c r="E2" s="372" t="s">
        <v>53</v>
      </c>
      <c r="F2" s="372" t="s">
        <v>53</v>
      </c>
      <c r="G2" s="372" t="s">
        <v>53</v>
      </c>
      <c r="H2" s="372" t="s">
        <v>53</v>
      </c>
    </row>
    <row r="3" spans="1:9" x14ac:dyDescent="0.2">
      <c r="B3" s="372"/>
      <c r="C3" s="372"/>
      <c r="D3" s="372"/>
    </row>
    <row r="4" spans="1:9" x14ac:dyDescent="0.2">
      <c r="B4" s="372"/>
      <c r="C4" s="372"/>
      <c r="D4" s="372"/>
    </row>
    <row r="5" spans="1:9" x14ac:dyDescent="0.2">
      <c r="B5" s="372"/>
      <c r="C5" s="372"/>
      <c r="D5" s="372"/>
    </row>
    <row r="6" spans="1:9" x14ac:dyDescent="0.2">
      <c r="A6" s="372" t="s">
        <v>565</v>
      </c>
      <c r="B6" s="372" t="s">
        <v>401</v>
      </c>
      <c r="C6" s="372" t="s">
        <v>0</v>
      </c>
      <c r="D6" s="372" t="s">
        <v>570</v>
      </c>
    </row>
    <row r="7" spans="1:9" x14ac:dyDescent="0.2">
      <c r="A7" s="372">
        <v>2000</v>
      </c>
      <c r="B7" s="386" t="s">
        <v>1471</v>
      </c>
      <c r="C7" s="374">
        <v>999403</v>
      </c>
      <c r="D7" s="374">
        <v>13282</v>
      </c>
      <c r="E7" s="387"/>
    </row>
    <row r="8" spans="1:9" x14ac:dyDescent="0.2">
      <c r="A8" s="372">
        <v>2001</v>
      </c>
      <c r="B8" s="386" t="s">
        <v>1472</v>
      </c>
      <c r="C8" s="374">
        <v>1021573</v>
      </c>
      <c r="D8" s="374">
        <v>-12642</v>
      </c>
      <c r="E8" s="387"/>
    </row>
    <row r="9" spans="1:9" x14ac:dyDescent="0.2">
      <c r="A9" s="372">
        <v>2002</v>
      </c>
      <c r="B9" s="386" t="s">
        <v>1473</v>
      </c>
      <c r="C9" s="374">
        <v>1025252</v>
      </c>
      <c r="D9" s="374">
        <v>13529</v>
      </c>
      <c r="E9" s="387"/>
    </row>
    <row r="10" spans="1:9" x14ac:dyDescent="0.2">
      <c r="A10" s="372">
        <v>2003</v>
      </c>
      <c r="B10" s="386" t="s">
        <v>1474</v>
      </c>
      <c r="C10" s="374">
        <v>1034680</v>
      </c>
      <c r="D10" s="374">
        <v>4989</v>
      </c>
      <c r="E10" s="387"/>
    </row>
    <row r="11" spans="1:9" x14ac:dyDescent="0.2">
      <c r="A11" s="372">
        <v>2004</v>
      </c>
      <c r="B11" s="386" t="s">
        <v>1475</v>
      </c>
      <c r="C11" s="374">
        <v>1058029</v>
      </c>
      <c r="D11" s="374">
        <v>16748</v>
      </c>
      <c r="E11" s="387"/>
    </row>
    <row r="12" spans="1:9" x14ac:dyDescent="0.2">
      <c r="A12" s="372">
        <v>2005</v>
      </c>
      <c r="B12" s="386" t="s">
        <v>1476</v>
      </c>
      <c r="C12" s="374">
        <v>1074608</v>
      </c>
      <c r="D12" s="374">
        <v>11713</v>
      </c>
      <c r="E12" s="387"/>
    </row>
    <row r="13" spans="1:9" x14ac:dyDescent="0.2">
      <c r="A13" s="372">
        <v>2006</v>
      </c>
      <c r="B13" s="386" t="s">
        <v>1477</v>
      </c>
      <c r="C13" s="374">
        <v>1116487</v>
      </c>
      <c r="D13" s="374">
        <v>20741</v>
      </c>
      <c r="E13" s="387"/>
    </row>
    <row r="14" spans="1:9" x14ac:dyDescent="0.2">
      <c r="A14" s="372">
        <v>2007</v>
      </c>
      <c r="B14" s="386" t="s">
        <v>1478</v>
      </c>
      <c r="C14" s="374">
        <v>1175642</v>
      </c>
      <c r="D14" s="374">
        <v>28499</v>
      </c>
      <c r="E14" s="387"/>
    </row>
    <row r="15" spans="1:9" x14ac:dyDescent="0.2">
      <c r="A15" s="372">
        <v>2008</v>
      </c>
      <c r="B15" s="386" t="s">
        <v>1479</v>
      </c>
      <c r="C15" s="374">
        <v>1218746</v>
      </c>
      <c r="D15" s="374">
        <v>24360</v>
      </c>
      <c r="E15" s="387"/>
    </row>
    <row r="16" spans="1:9" x14ac:dyDescent="0.2">
      <c r="A16" s="372">
        <v>2009</v>
      </c>
      <c r="B16" s="386" t="s">
        <v>1480</v>
      </c>
      <c r="C16" s="374">
        <v>1193947</v>
      </c>
      <c r="D16" s="374">
        <v>-10643</v>
      </c>
      <c r="E16" s="387"/>
    </row>
    <row r="17" spans="1:5" x14ac:dyDescent="0.2">
      <c r="A17" s="372">
        <v>2010</v>
      </c>
      <c r="B17" s="386" t="s">
        <v>1481</v>
      </c>
      <c r="C17" s="374">
        <v>1232200</v>
      </c>
      <c r="D17" s="374">
        <v>24181</v>
      </c>
      <c r="E17" s="387"/>
    </row>
    <row r="18" spans="1:5" x14ac:dyDescent="0.2">
      <c r="A18" s="372">
        <v>2011</v>
      </c>
      <c r="B18" s="386" t="s">
        <v>1482</v>
      </c>
      <c r="C18" s="374">
        <v>1284045</v>
      </c>
      <c r="D18" s="374">
        <v>20558</v>
      </c>
      <c r="E18" s="387"/>
    </row>
    <row r="19" spans="1:5" x14ac:dyDescent="0.2">
      <c r="A19" s="372">
        <v>2012</v>
      </c>
      <c r="B19" s="386" t="s">
        <v>1483</v>
      </c>
      <c r="C19" s="374">
        <v>1325979</v>
      </c>
      <c r="D19" s="374">
        <v>17697</v>
      </c>
      <c r="E19" s="387"/>
    </row>
    <row r="20" spans="1:5" x14ac:dyDescent="0.2">
      <c r="A20" s="372">
        <v>2013</v>
      </c>
      <c r="B20" s="386" t="s">
        <v>1484</v>
      </c>
      <c r="C20" s="374">
        <v>1374487</v>
      </c>
      <c r="D20" s="374">
        <v>24830</v>
      </c>
      <c r="E20" s="387"/>
    </row>
    <row r="21" spans="1:5" x14ac:dyDescent="0.2">
      <c r="A21" s="372">
        <v>2014</v>
      </c>
      <c r="B21" s="386" t="s">
        <v>1485</v>
      </c>
      <c r="C21" s="374">
        <v>1415615</v>
      </c>
      <c r="D21" s="374">
        <v>18367</v>
      </c>
      <c r="E21" s="387"/>
    </row>
    <row r="22" spans="1:5" x14ac:dyDescent="0.2">
      <c r="A22" s="372">
        <v>2015</v>
      </c>
      <c r="B22" s="386" t="s">
        <v>1486</v>
      </c>
      <c r="C22" s="374">
        <v>1496860</v>
      </c>
      <c r="D22" s="374">
        <v>33520</v>
      </c>
      <c r="E22" s="387"/>
    </row>
    <row r="23" spans="1:5" x14ac:dyDescent="0.2">
      <c r="A23" s="372">
        <v>2016</v>
      </c>
      <c r="B23" s="386" t="s">
        <v>1487</v>
      </c>
      <c r="C23" s="374">
        <v>1569657</v>
      </c>
      <c r="D23" s="374">
        <v>34402</v>
      </c>
      <c r="E23" s="387"/>
    </row>
    <row r="24" spans="1:5" x14ac:dyDescent="0.2">
      <c r="A24" s="372">
        <v>2017</v>
      </c>
      <c r="B24" s="386" t="s">
        <v>1488</v>
      </c>
      <c r="C24" s="374">
        <v>1662463</v>
      </c>
      <c r="D24" s="374">
        <v>38226</v>
      </c>
      <c r="E24" s="387"/>
    </row>
    <row r="25" spans="1:5" x14ac:dyDescent="0.2">
      <c r="A25" s="372">
        <v>2018</v>
      </c>
      <c r="B25" s="386" t="s">
        <v>1489</v>
      </c>
      <c r="C25" s="374">
        <v>1749012</v>
      </c>
      <c r="D25" s="374">
        <v>31144</v>
      </c>
      <c r="E25" s="387"/>
    </row>
    <row r="26" spans="1:5" x14ac:dyDescent="0.2">
      <c r="A26" s="372">
        <v>2019</v>
      </c>
      <c r="B26" s="386" t="s">
        <v>1251</v>
      </c>
      <c r="C26" s="374">
        <v>1798713</v>
      </c>
      <c r="D26" s="374">
        <v>37713</v>
      </c>
      <c r="E26" s="387"/>
    </row>
    <row r="27" spans="1:5" x14ac:dyDescent="0.2">
      <c r="A27" s="372">
        <v>2020</v>
      </c>
      <c r="B27" s="386" t="s">
        <v>1261</v>
      </c>
      <c r="C27" s="374">
        <v>1793795</v>
      </c>
      <c r="D27" s="374">
        <v>-18904</v>
      </c>
      <c r="E27" s="387"/>
    </row>
    <row r="28" spans="1:5" x14ac:dyDescent="0.2">
      <c r="A28" s="372">
        <v>2021</v>
      </c>
      <c r="B28" s="386" t="s">
        <v>1271</v>
      </c>
      <c r="C28" s="374">
        <v>1810884</v>
      </c>
      <c r="D28" s="374">
        <v>30517</v>
      </c>
    </row>
    <row r="29" spans="1:5" x14ac:dyDescent="0.2">
      <c r="A29" s="372">
        <v>2022</v>
      </c>
      <c r="B29" s="386" t="s">
        <v>1279</v>
      </c>
      <c r="C29" s="374">
        <v>1884715</v>
      </c>
      <c r="D29" s="374">
        <v>34716</v>
      </c>
    </row>
    <row r="30" spans="1:5" x14ac:dyDescent="0.2">
      <c r="A30" s="372">
        <v>2023</v>
      </c>
      <c r="B30" s="386" t="s">
        <v>1490</v>
      </c>
      <c r="C30" s="372">
        <v>1973202</v>
      </c>
      <c r="D30" s="374">
        <v>40240</v>
      </c>
    </row>
  </sheetData>
  <mergeCells count="1">
    <mergeCell ref="H1:I1"/>
  </mergeCells>
  <hyperlinks>
    <hyperlink ref="H1:I1" location="Index!A1" display="Regresar al �ndice" xr:uid="{443E73DF-F666-423D-BFDF-111239A9C6B2}"/>
  </hyperlinks>
  <pageMargins left="0.7" right="0.7" top="0.75" bottom="0.75" header="0.3" footer="0.3"/>
  <pageSetup paperSize="9" orientation="portrait" horizontalDpi="300" verticalDpi="300"/>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B1FFF-EB37-4A09-8F5D-EC88190A91F5}">
  <sheetPr codeName="Hoja118"/>
  <dimension ref="A1:J39"/>
  <sheetViews>
    <sheetView workbookViewId="0"/>
  </sheetViews>
  <sheetFormatPr baseColWidth="10" defaultColWidth="9.140625" defaultRowHeight="12.75" x14ac:dyDescent="0.2"/>
  <cols>
    <col min="1" max="1" width="60.7109375" style="372" customWidth="1" collapsed="1"/>
    <col min="2" max="3" width="20.7109375" style="372" customWidth="1" collapsed="1"/>
    <col min="4" max="4" width="8.28515625" style="372" bestFit="1" customWidth="1" collapsed="1"/>
    <col min="5" max="5" width="4.7109375" style="372" customWidth="1" collapsed="1"/>
    <col min="6" max="8" width="3.7109375" style="372" customWidth="1" collapsed="1"/>
    <col min="9" max="10" width="9.140625" style="372" customWidth="1" collapsed="1"/>
    <col min="11" max="16384" width="9.140625" style="372"/>
  </cols>
  <sheetData>
    <row r="1" spans="1:9" x14ac:dyDescent="0.2">
      <c r="A1" s="69" t="s">
        <v>2059</v>
      </c>
      <c r="B1" s="372" t="s">
        <v>53</v>
      </c>
      <c r="C1" s="372" t="s">
        <v>53</v>
      </c>
      <c r="D1" s="372" t="s">
        <v>53</v>
      </c>
      <c r="E1" s="372" t="s">
        <v>53</v>
      </c>
      <c r="F1" s="372" t="s">
        <v>53</v>
      </c>
      <c r="G1" s="372" t="s">
        <v>53</v>
      </c>
      <c r="H1" s="346" t="s">
        <v>2143</v>
      </c>
      <c r="I1" s="346"/>
    </row>
    <row r="2" spans="1:9" x14ac:dyDescent="0.2">
      <c r="A2" s="372" t="s">
        <v>150</v>
      </c>
      <c r="B2" s="372" t="s">
        <v>53</v>
      </c>
      <c r="C2" s="372" t="s">
        <v>53</v>
      </c>
      <c r="D2" s="372" t="s">
        <v>53</v>
      </c>
      <c r="E2" s="372" t="s">
        <v>53</v>
      </c>
      <c r="F2" s="372" t="s">
        <v>53</v>
      </c>
      <c r="G2" s="372" t="s">
        <v>53</v>
      </c>
      <c r="H2" s="372" t="s">
        <v>53</v>
      </c>
    </row>
    <row r="6" spans="1:9" x14ac:dyDescent="0.2">
      <c r="A6" s="372" t="s">
        <v>2</v>
      </c>
      <c r="B6" s="372" t="s">
        <v>1196</v>
      </c>
      <c r="C6" s="372" t="s">
        <v>1492</v>
      </c>
      <c r="D6" s="372" t="s">
        <v>1005</v>
      </c>
    </row>
    <row r="7" spans="1:9" x14ac:dyDescent="0.2">
      <c r="A7" s="372" t="s">
        <v>31</v>
      </c>
      <c r="B7" s="374">
        <v>750470</v>
      </c>
      <c r="C7" s="374">
        <v>748704</v>
      </c>
      <c r="D7" s="374">
        <v>-1766</v>
      </c>
    </row>
    <row r="8" spans="1:9" x14ac:dyDescent="0.2">
      <c r="A8" s="372" t="s">
        <v>15</v>
      </c>
      <c r="B8" s="374">
        <v>159520</v>
      </c>
      <c r="C8" s="374">
        <v>158324</v>
      </c>
      <c r="D8" s="374">
        <v>-1196</v>
      </c>
      <c r="E8" s="372">
        <f>_xlfn.RANK.EQ(D8,$D$8:$D$39,0)</f>
        <v>32</v>
      </c>
    </row>
    <row r="9" spans="1:9" x14ac:dyDescent="0.2">
      <c r="A9" s="372" t="s">
        <v>18</v>
      </c>
      <c r="B9" s="374">
        <v>215779</v>
      </c>
      <c r="C9" s="374">
        <v>216611</v>
      </c>
      <c r="D9" s="374">
        <v>832</v>
      </c>
      <c r="E9" s="372">
        <f t="shared" ref="E9:E39" si="0">_xlfn.RANK.EQ(D9,$D$8:$D$39,0)</f>
        <v>31</v>
      </c>
    </row>
    <row r="10" spans="1:9" x14ac:dyDescent="0.2">
      <c r="A10" s="372" t="s">
        <v>11</v>
      </c>
      <c r="B10" s="374">
        <v>147281</v>
      </c>
      <c r="C10" s="374">
        <v>149935</v>
      </c>
      <c r="D10" s="374">
        <v>2654</v>
      </c>
      <c r="E10" s="372">
        <f t="shared" si="0"/>
        <v>30</v>
      </c>
    </row>
    <row r="11" spans="1:9" x14ac:dyDescent="0.2">
      <c r="A11" s="372" t="s">
        <v>6</v>
      </c>
      <c r="B11" s="374">
        <v>137105</v>
      </c>
      <c r="C11" s="374">
        <v>140182</v>
      </c>
      <c r="D11" s="374">
        <v>3077</v>
      </c>
      <c r="E11" s="372">
        <f t="shared" si="0"/>
        <v>29</v>
      </c>
    </row>
    <row r="12" spans="1:9" x14ac:dyDescent="0.2">
      <c r="A12" s="372" t="s">
        <v>21</v>
      </c>
      <c r="B12" s="374">
        <v>218200</v>
      </c>
      <c r="C12" s="374">
        <v>221299</v>
      </c>
      <c r="D12" s="374">
        <v>3099</v>
      </c>
      <c r="E12" s="372">
        <f t="shared" si="0"/>
        <v>28</v>
      </c>
    </row>
    <row r="13" spans="1:9" x14ac:dyDescent="0.2">
      <c r="A13" s="372" t="s">
        <v>33</v>
      </c>
      <c r="B13" s="374">
        <v>194743</v>
      </c>
      <c r="C13" s="374">
        <v>197853</v>
      </c>
      <c r="D13" s="374">
        <v>3110</v>
      </c>
      <c r="E13" s="372">
        <f t="shared" si="0"/>
        <v>27</v>
      </c>
    </row>
    <row r="14" spans="1:9" x14ac:dyDescent="0.2">
      <c r="A14" s="372" t="s">
        <v>30</v>
      </c>
      <c r="B14" s="374">
        <v>109884</v>
      </c>
      <c r="C14" s="374">
        <v>113760</v>
      </c>
      <c r="D14" s="374">
        <v>3876</v>
      </c>
      <c r="E14" s="372">
        <f t="shared" si="0"/>
        <v>26</v>
      </c>
    </row>
    <row r="15" spans="1:9" x14ac:dyDescent="0.2">
      <c r="A15" s="372" t="s">
        <v>12</v>
      </c>
      <c r="B15" s="374">
        <v>256778</v>
      </c>
      <c r="C15" s="374">
        <v>260824</v>
      </c>
      <c r="D15" s="374">
        <v>4046</v>
      </c>
      <c r="E15" s="372">
        <f t="shared" si="0"/>
        <v>25</v>
      </c>
    </row>
    <row r="16" spans="1:9" x14ac:dyDescent="0.2">
      <c r="A16" s="372" t="s">
        <v>7</v>
      </c>
      <c r="B16" s="374">
        <v>241142</v>
      </c>
      <c r="C16" s="374">
        <v>245920</v>
      </c>
      <c r="D16" s="374">
        <v>4778</v>
      </c>
      <c r="E16" s="372">
        <f t="shared" si="0"/>
        <v>24</v>
      </c>
    </row>
    <row r="17" spans="1:5" x14ac:dyDescent="0.2">
      <c r="A17" s="372" t="s">
        <v>16</v>
      </c>
      <c r="B17" s="374">
        <v>256643</v>
      </c>
      <c r="C17" s="374">
        <v>263144</v>
      </c>
      <c r="D17" s="374">
        <v>6501</v>
      </c>
      <c r="E17" s="372">
        <f t="shared" si="0"/>
        <v>23</v>
      </c>
    </row>
    <row r="18" spans="1:5" x14ac:dyDescent="0.2">
      <c r="A18" s="372" t="s">
        <v>17</v>
      </c>
      <c r="B18" s="374">
        <v>474615</v>
      </c>
      <c r="C18" s="374">
        <v>481144</v>
      </c>
      <c r="D18" s="374">
        <v>6529</v>
      </c>
      <c r="E18" s="372">
        <f t="shared" si="0"/>
        <v>22</v>
      </c>
    </row>
    <row r="19" spans="1:5" x14ac:dyDescent="0.2">
      <c r="A19" s="372" t="s">
        <v>19</v>
      </c>
      <c r="B19" s="374">
        <v>172495</v>
      </c>
      <c r="C19" s="374">
        <v>179172</v>
      </c>
      <c r="D19" s="374">
        <v>6677</v>
      </c>
      <c r="E19" s="372">
        <f t="shared" si="0"/>
        <v>21</v>
      </c>
    </row>
    <row r="20" spans="1:5" x14ac:dyDescent="0.2">
      <c r="A20" s="372" t="s">
        <v>32</v>
      </c>
      <c r="B20" s="374">
        <v>414439</v>
      </c>
      <c r="C20" s="374">
        <v>421816</v>
      </c>
      <c r="D20" s="374">
        <v>7377</v>
      </c>
      <c r="E20" s="372">
        <f t="shared" si="0"/>
        <v>20</v>
      </c>
    </row>
    <row r="21" spans="1:5" x14ac:dyDescent="0.2">
      <c r="A21" s="372" t="s">
        <v>28</v>
      </c>
      <c r="B21" s="374">
        <v>236579</v>
      </c>
      <c r="C21" s="374">
        <v>244054</v>
      </c>
      <c r="D21" s="374">
        <v>7475</v>
      </c>
      <c r="E21" s="372">
        <f t="shared" si="0"/>
        <v>19</v>
      </c>
    </row>
    <row r="22" spans="1:5" x14ac:dyDescent="0.2">
      <c r="A22" s="372" t="s">
        <v>3</v>
      </c>
      <c r="B22" s="374">
        <v>342215</v>
      </c>
      <c r="C22" s="374">
        <v>350248</v>
      </c>
      <c r="D22" s="374">
        <v>8033</v>
      </c>
      <c r="E22" s="372">
        <f t="shared" si="0"/>
        <v>18</v>
      </c>
    </row>
    <row r="23" spans="1:5" x14ac:dyDescent="0.2">
      <c r="A23" s="372" t="s">
        <v>5</v>
      </c>
      <c r="B23" s="374">
        <v>210207</v>
      </c>
      <c r="C23" s="374">
        <v>218895</v>
      </c>
      <c r="D23" s="374">
        <v>8688</v>
      </c>
      <c r="E23" s="372">
        <f t="shared" si="0"/>
        <v>17</v>
      </c>
    </row>
    <row r="24" spans="1:5" x14ac:dyDescent="0.2">
      <c r="A24" s="372" t="s">
        <v>22</v>
      </c>
      <c r="B24" s="374">
        <v>628792</v>
      </c>
      <c r="C24" s="374">
        <v>637791</v>
      </c>
      <c r="D24" s="374">
        <v>8999</v>
      </c>
      <c r="E24" s="372">
        <f t="shared" si="0"/>
        <v>16</v>
      </c>
    </row>
    <row r="25" spans="1:5" x14ac:dyDescent="0.2">
      <c r="A25" s="372" t="s">
        <v>29</v>
      </c>
      <c r="B25" s="374">
        <v>700924</v>
      </c>
      <c r="C25" s="374">
        <v>711835</v>
      </c>
      <c r="D25" s="374">
        <v>10911</v>
      </c>
      <c r="E25" s="372">
        <f t="shared" si="0"/>
        <v>15</v>
      </c>
    </row>
    <row r="26" spans="1:5" x14ac:dyDescent="0.2">
      <c r="A26" s="372" t="s">
        <v>25</v>
      </c>
      <c r="B26" s="374">
        <v>461059</v>
      </c>
      <c r="C26" s="374">
        <v>472317</v>
      </c>
      <c r="D26" s="374">
        <v>11258</v>
      </c>
      <c r="E26" s="372">
        <f t="shared" si="0"/>
        <v>14</v>
      </c>
    </row>
    <row r="27" spans="1:5" x14ac:dyDescent="0.2">
      <c r="A27" s="372" t="s">
        <v>26</v>
      </c>
      <c r="B27" s="374">
        <v>598307</v>
      </c>
      <c r="C27" s="374">
        <v>615722</v>
      </c>
      <c r="D27" s="374">
        <v>17415</v>
      </c>
      <c r="E27" s="372">
        <f t="shared" si="0"/>
        <v>13</v>
      </c>
    </row>
    <row r="28" spans="1:5" x14ac:dyDescent="0.2">
      <c r="A28" s="372" t="s">
        <v>23</v>
      </c>
      <c r="B28" s="374">
        <v>662609</v>
      </c>
      <c r="C28" s="374">
        <v>682969</v>
      </c>
      <c r="D28" s="374">
        <v>20360</v>
      </c>
      <c r="E28" s="372">
        <f t="shared" si="0"/>
        <v>12</v>
      </c>
    </row>
    <row r="29" spans="1:5" x14ac:dyDescent="0.2">
      <c r="A29" s="372" t="s">
        <v>13</v>
      </c>
      <c r="B29" s="374">
        <v>1732700</v>
      </c>
      <c r="C29" s="374">
        <v>1755514</v>
      </c>
      <c r="D29" s="374">
        <v>22814</v>
      </c>
      <c r="E29" s="372">
        <f t="shared" si="0"/>
        <v>11</v>
      </c>
    </row>
    <row r="30" spans="1:5" x14ac:dyDescent="0.2">
      <c r="A30" s="372" t="s">
        <v>24</v>
      </c>
      <c r="B30" s="374">
        <v>468732</v>
      </c>
      <c r="C30" s="374">
        <v>491986</v>
      </c>
      <c r="D30" s="374">
        <v>23254</v>
      </c>
      <c r="E30" s="372">
        <f t="shared" si="0"/>
        <v>10</v>
      </c>
    </row>
    <row r="31" spans="1:5" x14ac:dyDescent="0.2">
      <c r="A31" s="372" t="s">
        <v>8</v>
      </c>
      <c r="B31" s="374">
        <v>962905</v>
      </c>
      <c r="C31" s="374">
        <v>986550</v>
      </c>
      <c r="D31" s="374">
        <v>23645</v>
      </c>
      <c r="E31" s="372">
        <f t="shared" si="0"/>
        <v>9</v>
      </c>
    </row>
    <row r="32" spans="1:5" x14ac:dyDescent="0.2">
      <c r="A32" s="372" t="s">
        <v>10</v>
      </c>
      <c r="B32" s="374">
        <v>825159</v>
      </c>
      <c r="C32" s="374">
        <v>850911</v>
      </c>
      <c r="D32" s="374">
        <v>25752</v>
      </c>
      <c r="E32" s="372">
        <f t="shared" si="0"/>
        <v>8</v>
      </c>
    </row>
    <row r="33" spans="1:5" x14ac:dyDescent="0.2">
      <c r="A33" s="372" t="s">
        <v>27</v>
      </c>
      <c r="B33" s="374">
        <v>607801</v>
      </c>
      <c r="C33" s="374">
        <v>633871</v>
      </c>
      <c r="D33" s="374">
        <v>26070</v>
      </c>
      <c r="E33" s="372">
        <f t="shared" si="0"/>
        <v>7</v>
      </c>
    </row>
    <row r="34" spans="1:5" x14ac:dyDescent="0.2">
      <c r="A34" s="372" t="s">
        <v>9</v>
      </c>
      <c r="B34" s="374">
        <v>3394982</v>
      </c>
      <c r="C34" s="374">
        <v>3421435</v>
      </c>
      <c r="D34" s="374">
        <v>26453</v>
      </c>
      <c r="E34" s="372">
        <f t="shared" si="0"/>
        <v>6</v>
      </c>
    </row>
    <row r="35" spans="1:5" x14ac:dyDescent="0.2">
      <c r="A35" s="372" t="s">
        <v>14</v>
      </c>
      <c r="B35" s="374">
        <v>1041993</v>
      </c>
      <c r="C35" s="374">
        <v>1072930</v>
      </c>
      <c r="D35" s="374">
        <v>30937</v>
      </c>
      <c r="E35" s="372">
        <f t="shared" si="0"/>
        <v>5</v>
      </c>
    </row>
    <row r="36" spans="1:5" x14ac:dyDescent="0.2">
      <c r="A36" s="372" t="s">
        <v>4</v>
      </c>
      <c r="B36" s="374">
        <v>1042740</v>
      </c>
      <c r="C36" s="374">
        <v>1075081</v>
      </c>
      <c r="D36" s="374">
        <v>32341</v>
      </c>
      <c r="E36" s="372">
        <f t="shared" si="0"/>
        <v>4</v>
      </c>
    </row>
    <row r="37" spans="1:5" x14ac:dyDescent="0.2">
      <c r="A37" s="372" t="s">
        <v>0</v>
      </c>
      <c r="B37" s="374">
        <v>1932962</v>
      </c>
      <c r="C37" s="374">
        <v>1973202</v>
      </c>
      <c r="D37" s="374">
        <v>40240</v>
      </c>
      <c r="E37" s="372">
        <f t="shared" si="0"/>
        <v>3</v>
      </c>
    </row>
    <row r="38" spans="1:5" x14ac:dyDescent="0.2">
      <c r="A38" s="372" t="s">
        <v>20</v>
      </c>
      <c r="B38" s="374">
        <v>1773136</v>
      </c>
      <c r="C38" s="374">
        <v>1826292</v>
      </c>
      <c r="D38" s="374">
        <v>53156</v>
      </c>
      <c r="E38" s="372">
        <f t="shared" si="0"/>
        <v>2</v>
      </c>
    </row>
    <row r="39" spans="1:5" x14ac:dyDescent="0.2">
      <c r="A39" s="372" t="s">
        <v>1</v>
      </c>
      <c r="B39" s="374">
        <v>21372896</v>
      </c>
      <c r="C39" s="374">
        <v>21820291</v>
      </c>
      <c r="D39" s="374">
        <v>447395</v>
      </c>
      <c r="E39" s="372">
        <f t="shared" si="0"/>
        <v>1</v>
      </c>
    </row>
  </sheetData>
  <mergeCells count="1">
    <mergeCell ref="H1:I1"/>
  </mergeCells>
  <hyperlinks>
    <hyperlink ref="H1:I1" location="Index!A1" display="Regresar al �ndice" xr:uid="{F11F4FD0-895C-42EC-9976-7DE53EBF6C86}"/>
  </hyperlinks>
  <pageMargins left="0.7" right="0.7" top="0.75" bottom="0.75" header="0.3" footer="0.3"/>
  <pageSetup paperSize="9" orientation="portrait" horizontalDpi="300" verticalDpi="300"/>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EAA43-0685-4547-B341-7447C4D5FDAF}">
  <sheetPr codeName="Hoja119"/>
  <dimension ref="A1:J39"/>
  <sheetViews>
    <sheetView workbookViewId="0"/>
  </sheetViews>
  <sheetFormatPr baseColWidth="10" defaultColWidth="9.140625" defaultRowHeight="12.75" x14ac:dyDescent="0.2"/>
  <cols>
    <col min="1" max="1" width="60.7109375" style="372" customWidth="1" collapsed="1"/>
    <col min="2" max="3" width="20.7109375" style="372" customWidth="1" collapsed="1"/>
    <col min="4" max="4" width="11.7109375" style="372" customWidth="1" collapsed="1"/>
    <col min="5" max="5" width="4.7109375" style="372" customWidth="1" collapsed="1"/>
    <col min="6" max="8" width="3.7109375" style="372" customWidth="1" collapsed="1"/>
    <col min="9" max="10" width="9.140625" style="372" customWidth="1" collapsed="1"/>
    <col min="11" max="16384" width="9.140625" style="372"/>
  </cols>
  <sheetData>
    <row r="1" spans="1:9" x14ac:dyDescent="0.2">
      <c r="A1" s="69" t="s">
        <v>2060</v>
      </c>
      <c r="B1" s="372" t="s">
        <v>53</v>
      </c>
      <c r="C1" s="372" t="s">
        <v>53</v>
      </c>
      <c r="D1" s="372" t="s">
        <v>53</v>
      </c>
      <c r="E1" s="372" t="s">
        <v>53</v>
      </c>
      <c r="F1" s="372" t="s">
        <v>53</v>
      </c>
      <c r="G1" s="372" t="s">
        <v>53</v>
      </c>
      <c r="H1" s="346" t="s">
        <v>2143</v>
      </c>
      <c r="I1" s="346"/>
    </row>
    <row r="2" spans="1:9" x14ac:dyDescent="0.2">
      <c r="A2" s="372" t="s">
        <v>150</v>
      </c>
      <c r="B2" s="372" t="s">
        <v>53</v>
      </c>
      <c r="C2" s="372" t="s">
        <v>53</v>
      </c>
      <c r="D2" s="372" t="s">
        <v>53</v>
      </c>
      <c r="E2" s="372" t="s">
        <v>53</v>
      </c>
      <c r="F2" s="372" t="s">
        <v>53</v>
      </c>
      <c r="G2" s="372" t="s">
        <v>53</v>
      </c>
      <c r="H2" s="372" t="s">
        <v>53</v>
      </c>
    </row>
    <row r="6" spans="1:9" x14ac:dyDescent="0.2">
      <c r="A6" s="372" t="s">
        <v>2</v>
      </c>
      <c r="B6" s="372" t="s">
        <v>1196</v>
      </c>
      <c r="C6" s="372" t="s">
        <v>1492</v>
      </c>
      <c r="D6" s="372" t="s">
        <v>1006</v>
      </c>
    </row>
    <row r="7" spans="1:9" x14ac:dyDescent="0.2">
      <c r="A7" s="372" t="s">
        <v>15</v>
      </c>
      <c r="B7" s="374">
        <v>159520</v>
      </c>
      <c r="C7" s="374">
        <v>158324</v>
      </c>
      <c r="D7" s="375">
        <v>-7.4974924774322549E-3</v>
      </c>
      <c r="E7" s="372">
        <f>_xlfn.RANK.EQ(D7,$D$7:$D$39,0)</f>
        <v>33</v>
      </c>
    </row>
    <row r="8" spans="1:9" x14ac:dyDescent="0.2">
      <c r="A8" s="372" t="s">
        <v>31</v>
      </c>
      <c r="B8" s="374">
        <v>750470</v>
      </c>
      <c r="C8" s="374">
        <v>748704</v>
      </c>
      <c r="D8" s="375">
        <v>-2.3531919996802042E-3</v>
      </c>
      <c r="E8" s="372">
        <f t="shared" ref="E8:E39" si="0">_xlfn.RANK.EQ(D8,$D$7:$D$39,0)</f>
        <v>32</v>
      </c>
    </row>
    <row r="9" spans="1:9" x14ac:dyDescent="0.2">
      <c r="A9" s="372" t="s">
        <v>18</v>
      </c>
      <c r="B9" s="374">
        <v>215779</v>
      </c>
      <c r="C9" s="374">
        <v>216611</v>
      </c>
      <c r="D9" s="375">
        <v>3.8557969033130579E-3</v>
      </c>
      <c r="E9" s="372">
        <f t="shared" si="0"/>
        <v>31</v>
      </c>
    </row>
    <row r="10" spans="1:9" x14ac:dyDescent="0.2">
      <c r="A10" s="372" t="s">
        <v>9</v>
      </c>
      <c r="B10" s="374">
        <v>3394982</v>
      </c>
      <c r="C10" s="374">
        <v>3421435</v>
      </c>
      <c r="D10" s="375">
        <v>7.7917938887452909E-3</v>
      </c>
      <c r="E10" s="372">
        <f t="shared" si="0"/>
        <v>30</v>
      </c>
    </row>
    <row r="11" spans="1:9" x14ac:dyDescent="0.2">
      <c r="A11" s="372" t="s">
        <v>13</v>
      </c>
      <c r="B11" s="374">
        <v>1732700</v>
      </c>
      <c r="C11" s="374">
        <v>1755514</v>
      </c>
      <c r="D11" s="375">
        <v>1.3166733998961178E-2</v>
      </c>
      <c r="E11" s="372">
        <f t="shared" si="0"/>
        <v>29</v>
      </c>
    </row>
    <row r="12" spans="1:9" x14ac:dyDescent="0.2">
      <c r="A12" s="372" t="s">
        <v>17</v>
      </c>
      <c r="B12" s="374">
        <v>474615</v>
      </c>
      <c r="C12" s="374">
        <v>481144</v>
      </c>
      <c r="D12" s="375">
        <v>1.3756413092717246E-2</v>
      </c>
      <c r="E12" s="372">
        <f t="shared" si="0"/>
        <v>28</v>
      </c>
    </row>
    <row r="13" spans="1:9" x14ac:dyDescent="0.2">
      <c r="A13" s="372" t="s">
        <v>21</v>
      </c>
      <c r="B13" s="374">
        <v>218200</v>
      </c>
      <c r="C13" s="374">
        <v>221299</v>
      </c>
      <c r="D13" s="375">
        <v>1.4202566452795606E-2</v>
      </c>
      <c r="E13" s="372">
        <f t="shared" si="0"/>
        <v>27</v>
      </c>
    </row>
    <row r="14" spans="1:9" x14ac:dyDescent="0.2">
      <c r="A14" s="372" t="s">
        <v>22</v>
      </c>
      <c r="B14" s="374">
        <v>628792</v>
      </c>
      <c r="C14" s="374">
        <v>637791</v>
      </c>
      <c r="D14" s="375">
        <v>1.4311568849476375E-2</v>
      </c>
      <c r="E14" s="372">
        <f t="shared" si="0"/>
        <v>26</v>
      </c>
    </row>
    <row r="15" spans="1:9" x14ac:dyDescent="0.2">
      <c r="A15" s="372" t="s">
        <v>29</v>
      </c>
      <c r="B15" s="374">
        <v>700924</v>
      </c>
      <c r="C15" s="374">
        <v>711835</v>
      </c>
      <c r="D15" s="375">
        <v>1.5566594951806456E-2</v>
      </c>
      <c r="E15" s="372">
        <f t="shared" si="0"/>
        <v>25</v>
      </c>
    </row>
    <row r="16" spans="1:9" x14ac:dyDescent="0.2">
      <c r="A16" s="372" t="s">
        <v>12</v>
      </c>
      <c r="B16" s="374">
        <v>256778</v>
      </c>
      <c r="C16" s="374">
        <v>260824</v>
      </c>
      <c r="D16" s="375">
        <v>1.5756801595152137E-2</v>
      </c>
      <c r="E16" s="372">
        <f t="shared" si="0"/>
        <v>24</v>
      </c>
    </row>
    <row r="17" spans="1:5" x14ac:dyDescent="0.2">
      <c r="A17" s="372" t="s">
        <v>33</v>
      </c>
      <c r="B17" s="374">
        <v>194743</v>
      </c>
      <c r="C17" s="374">
        <v>197853</v>
      </c>
      <c r="D17" s="375">
        <v>1.5969765280395176E-2</v>
      </c>
      <c r="E17" s="372">
        <f t="shared" si="0"/>
        <v>23</v>
      </c>
    </row>
    <row r="18" spans="1:5" x14ac:dyDescent="0.2">
      <c r="A18" s="372" t="s">
        <v>32</v>
      </c>
      <c r="B18" s="374">
        <v>414439</v>
      </c>
      <c r="C18" s="374">
        <v>421816</v>
      </c>
      <c r="D18" s="375">
        <v>1.7799965736815304E-2</v>
      </c>
      <c r="E18" s="372">
        <f t="shared" si="0"/>
        <v>22</v>
      </c>
    </row>
    <row r="19" spans="1:5" x14ac:dyDescent="0.2">
      <c r="A19" s="372" t="s">
        <v>11</v>
      </c>
      <c r="B19" s="374">
        <v>147281</v>
      </c>
      <c r="C19" s="374">
        <v>149935</v>
      </c>
      <c r="D19" s="375">
        <v>1.8019975421133649E-2</v>
      </c>
      <c r="E19" s="372">
        <f t="shared" si="0"/>
        <v>21</v>
      </c>
    </row>
    <row r="20" spans="1:5" x14ac:dyDescent="0.2">
      <c r="A20" s="372" t="s">
        <v>7</v>
      </c>
      <c r="B20" s="374">
        <v>241142</v>
      </c>
      <c r="C20" s="374">
        <v>245920</v>
      </c>
      <c r="D20" s="375">
        <v>1.9814051471746863E-2</v>
      </c>
      <c r="E20" s="372">
        <f t="shared" si="0"/>
        <v>20</v>
      </c>
    </row>
    <row r="21" spans="1:5" x14ac:dyDescent="0.2">
      <c r="A21" s="372" t="s">
        <v>0</v>
      </c>
      <c r="B21" s="374">
        <v>1932962</v>
      </c>
      <c r="C21" s="374">
        <v>1973202</v>
      </c>
      <c r="D21" s="375">
        <v>2.0817791555136633E-2</v>
      </c>
      <c r="E21" s="372">
        <f t="shared" si="0"/>
        <v>19</v>
      </c>
    </row>
    <row r="22" spans="1:5" x14ac:dyDescent="0.2">
      <c r="A22" s="372" t="s">
        <v>1</v>
      </c>
      <c r="B22" s="374">
        <v>21372896</v>
      </c>
      <c r="C22" s="374">
        <v>21820291</v>
      </c>
      <c r="D22" s="375">
        <v>2.0932820708995159E-2</v>
      </c>
      <c r="E22" s="372">
        <f t="shared" si="0"/>
        <v>18</v>
      </c>
    </row>
    <row r="23" spans="1:5" x14ac:dyDescent="0.2">
      <c r="A23" s="372" t="s">
        <v>6</v>
      </c>
      <c r="B23" s="374">
        <v>137105</v>
      </c>
      <c r="C23" s="374">
        <v>140182</v>
      </c>
      <c r="D23" s="375">
        <v>2.2442653440793547E-2</v>
      </c>
      <c r="E23" s="372">
        <f t="shared" si="0"/>
        <v>17</v>
      </c>
    </row>
    <row r="24" spans="1:5" x14ac:dyDescent="0.2">
      <c r="A24" s="372" t="s">
        <v>3</v>
      </c>
      <c r="B24" s="374">
        <v>342215</v>
      </c>
      <c r="C24" s="374">
        <v>350248</v>
      </c>
      <c r="D24" s="375">
        <v>2.3473547331356093E-2</v>
      </c>
      <c r="E24" s="372">
        <f t="shared" si="0"/>
        <v>16</v>
      </c>
    </row>
    <row r="25" spans="1:5" x14ac:dyDescent="0.2">
      <c r="A25" s="372" t="s">
        <v>25</v>
      </c>
      <c r="B25" s="374">
        <v>461059</v>
      </c>
      <c r="C25" s="374">
        <v>472317</v>
      </c>
      <c r="D25" s="375">
        <v>2.4417699253240999E-2</v>
      </c>
      <c r="E25" s="372">
        <f t="shared" si="0"/>
        <v>15</v>
      </c>
    </row>
    <row r="26" spans="1:5" x14ac:dyDescent="0.2">
      <c r="A26" s="372" t="s">
        <v>8</v>
      </c>
      <c r="B26" s="374">
        <v>962905</v>
      </c>
      <c r="C26" s="374">
        <v>986550</v>
      </c>
      <c r="D26" s="375">
        <v>2.455590115328099E-2</v>
      </c>
      <c r="E26" s="372">
        <f t="shared" si="0"/>
        <v>14</v>
      </c>
    </row>
    <row r="27" spans="1:5" x14ac:dyDescent="0.2">
      <c r="A27" s="372" t="s">
        <v>16</v>
      </c>
      <c r="B27" s="374">
        <v>256643</v>
      </c>
      <c r="C27" s="374">
        <v>263144</v>
      </c>
      <c r="D27" s="375">
        <v>2.5330907135592939E-2</v>
      </c>
      <c r="E27" s="372">
        <f t="shared" si="0"/>
        <v>13</v>
      </c>
    </row>
    <row r="28" spans="1:5" x14ac:dyDescent="0.2">
      <c r="A28" s="372" t="s">
        <v>26</v>
      </c>
      <c r="B28" s="374">
        <v>598307</v>
      </c>
      <c r="C28" s="374">
        <v>615722</v>
      </c>
      <c r="D28" s="375">
        <v>2.9107130620233512E-2</v>
      </c>
      <c r="E28" s="372">
        <f t="shared" si="0"/>
        <v>12</v>
      </c>
    </row>
    <row r="29" spans="1:5" x14ac:dyDescent="0.2">
      <c r="A29" s="372" t="s">
        <v>14</v>
      </c>
      <c r="B29" s="374">
        <v>1041993</v>
      </c>
      <c r="C29" s="374">
        <v>1072930</v>
      </c>
      <c r="D29" s="375">
        <v>2.9690218648301903E-2</v>
      </c>
      <c r="E29" s="372">
        <f t="shared" si="0"/>
        <v>11</v>
      </c>
    </row>
    <row r="30" spans="1:5" x14ac:dyDescent="0.2">
      <c r="A30" s="372" t="s">
        <v>20</v>
      </c>
      <c r="B30" s="374">
        <v>1773136</v>
      </c>
      <c r="C30" s="374">
        <v>1826292</v>
      </c>
      <c r="D30" s="375">
        <v>2.9978523925970668E-2</v>
      </c>
      <c r="E30" s="372">
        <f t="shared" si="0"/>
        <v>10</v>
      </c>
    </row>
    <row r="31" spans="1:5" x14ac:dyDescent="0.2">
      <c r="A31" s="372" t="s">
        <v>23</v>
      </c>
      <c r="B31" s="374">
        <v>662609</v>
      </c>
      <c r="C31" s="374">
        <v>682969</v>
      </c>
      <c r="D31" s="375">
        <v>3.0727020007274231E-2</v>
      </c>
      <c r="E31" s="372">
        <f t="shared" si="0"/>
        <v>9</v>
      </c>
    </row>
    <row r="32" spans="1:5" x14ac:dyDescent="0.2">
      <c r="A32" s="372" t="s">
        <v>4</v>
      </c>
      <c r="B32" s="374">
        <v>1042740</v>
      </c>
      <c r="C32" s="374">
        <v>1075081</v>
      </c>
      <c r="D32" s="375">
        <v>3.1015401730057457E-2</v>
      </c>
      <c r="E32" s="372">
        <f t="shared" si="0"/>
        <v>8</v>
      </c>
    </row>
    <row r="33" spans="1:5" x14ac:dyDescent="0.2">
      <c r="A33" s="372" t="s">
        <v>10</v>
      </c>
      <c r="B33" s="374">
        <v>825159</v>
      </c>
      <c r="C33" s="374">
        <v>850911</v>
      </c>
      <c r="D33" s="375">
        <v>3.1208530719534E-2</v>
      </c>
      <c r="E33" s="372">
        <f t="shared" si="0"/>
        <v>7</v>
      </c>
    </row>
    <row r="34" spans="1:5" x14ac:dyDescent="0.2">
      <c r="A34" s="372" t="s">
        <v>28</v>
      </c>
      <c r="B34" s="374">
        <v>236579</v>
      </c>
      <c r="C34" s="374">
        <v>244054</v>
      </c>
      <c r="D34" s="375">
        <v>3.1596210990831874E-2</v>
      </c>
      <c r="E34" s="372">
        <f t="shared" si="0"/>
        <v>6</v>
      </c>
    </row>
    <row r="35" spans="1:5" x14ac:dyDescent="0.2">
      <c r="A35" s="372" t="s">
        <v>30</v>
      </c>
      <c r="B35" s="374">
        <v>109884</v>
      </c>
      <c r="C35" s="374">
        <v>113760</v>
      </c>
      <c r="D35" s="375">
        <v>3.5273561210003246E-2</v>
      </c>
      <c r="E35" s="372">
        <f t="shared" si="0"/>
        <v>5</v>
      </c>
    </row>
    <row r="36" spans="1:5" x14ac:dyDescent="0.2">
      <c r="A36" s="372" t="s">
        <v>19</v>
      </c>
      <c r="B36" s="374">
        <v>172495</v>
      </c>
      <c r="C36" s="374">
        <v>179172</v>
      </c>
      <c r="D36" s="375">
        <v>3.870836835850322E-2</v>
      </c>
      <c r="E36" s="372">
        <f t="shared" si="0"/>
        <v>4</v>
      </c>
    </row>
    <row r="37" spans="1:5" x14ac:dyDescent="0.2">
      <c r="A37" s="372" t="s">
        <v>5</v>
      </c>
      <c r="B37" s="374">
        <v>210207</v>
      </c>
      <c r="C37" s="374">
        <v>218895</v>
      </c>
      <c r="D37" s="375">
        <v>4.1330688321511655E-2</v>
      </c>
      <c r="E37" s="372">
        <f t="shared" si="0"/>
        <v>3</v>
      </c>
    </row>
    <row r="38" spans="1:5" x14ac:dyDescent="0.2">
      <c r="A38" s="372" t="s">
        <v>27</v>
      </c>
      <c r="B38" s="374">
        <v>607801</v>
      </c>
      <c r="C38" s="374">
        <v>633871</v>
      </c>
      <c r="D38" s="375">
        <v>4.2892328245593525E-2</v>
      </c>
      <c r="E38" s="372">
        <f t="shared" si="0"/>
        <v>2</v>
      </c>
    </row>
    <row r="39" spans="1:5" x14ac:dyDescent="0.2">
      <c r="A39" s="372" t="s">
        <v>24</v>
      </c>
      <c r="B39" s="374">
        <v>468732</v>
      </c>
      <c r="C39" s="374">
        <v>491986</v>
      </c>
      <c r="D39" s="375">
        <v>4.9610438374166899E-2</v>
      </c>
      <c r="E39" s="372">
        <f t="shared" si="0"/>
        <v>1</v>
      </c>
    </row>
  </sheetData>
  <mergeCells count="1">
    <mergeCell ref="H1:I1"/>
  </mergeCells>
  <hyperlinks>
    <hyperlink ref="H1:I1" location="Index!A1" display="Regresar al �ndice" xr:uid="{0BE5380F-99ED-4649-AFB2-6D8080EB4268}"/>
  </hyperlinks>
  <pageMargins left="0.7" right="0.7" top="0.75" bottom="0.75" header="0.3" footer="0.3"/>
  <pageSetup paperSize="9" orientation="portrait" horizontalDpi="300" verticalDpi="300"/>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E2070-3806-48A6-B905-D6755257EF40}">
  <sheetPr codeName="Hoja120"/>
  <dimension ref="A1:I46"/>
  <sheetViews>
    <sheetView zoomScaleNormal="100" workbookViewId="0"/>
  </sheetViews>
  <sheetFormatPr baseColWidth="10" defaultColWidth="9.140625" defaultRowHeight="12.75" x14ac:dyDescent="0.2"/>
  <cols>
    <col min="1" max="1" width="60.7109375" style="372" customWidth="1" collapsed="1"/>
    <col min="2" max="2" width="17.7109375" style="372" customWidth="1" collapsed="1"/>
    <col min="3" max="3" width="14.7109375" style="372" customWidth="1" collapsed="1"/>
    <col min="4" max="4" width="8.28515625" style="372" bestFit="1" customWidth="1" collapsed="1"/>
    <col min="5" max="5" width="22.7109375" style="372" customWidth="1" collapsed="1"/>
    <col min="6" max="6" width="19.7109375" style="372" customWidth="1" collapsed="1"/>
    <col min="7" max="7" width="11.7109375" style="372" customWidth="1" collapsed="1"/>
    <col min="8" max="8" width="10.7109375" style="372" customWidth="1" collapsed="1"/>
    <col min="9" max="16384" width="9.140625" style="372"/>
  </cols>
  <sheetData>
    <row r="1" spans="1:9" x14ac:dyDescent="0.2">
      <c r="A1" s="69" t="s">
        <v>2061</v>
      </c>
      <c r="B1" s="372" t="s">
        <v>53</v>
      </c>
      <c r="C1" s="372" t="s">
        <v>53</v>
      </c>
      <c r="D1" s="372" t="s">
        <v>53</v>
      </c>
      <c r="E1" s="372" t="s">
        <v>53</v>
      </c>
      <c r="F1" s="372" t="s">
        <v>53</v>
      </c>
      <c r="G1" s="372" t="s">
        <v>53</v>
      </c>
      <c r="H1" s="346" t="s">
        <v>2143</v>
      </c>
      <c r="I1" s="346"/>
    </row>
    <row r="2" spans="1:9" x14ac:dyDescent="0.2">
      <c r="A2" s="372" t="s">
        <v>150</v>
      </c>
      <c r="B2" s="372" t="s">
        <v>53</v>
      </c>
      <c r="C2" s="372" t="s">
        <v>53</v>
      </c>
      <c r="D2" s="372" t="s">
        <v>53</v>
      </c>
      <c r="E2" s="372" t="s">
        <v>53</v>
      </c>
      <c r="F2" s="372" t="s">
        <v>53</v>
      </c>
      <c r="G2" s="372" t="s">
        <v>53</v>
      </c>
      <c r="H2" s="372" t="s">
        <v>53</v>
      </c>
    </row>
    <row r="6" spans="1:9" x14ac:dyDescent="0.2">
      <c r="A6" s="372" t="s">
        <v>2</v>
      </c>
      <c r="B6" s="372" t="s">
        <v>1246</v>
      </c>
      <c r="C6" s="372" t="s">
        <v>1494</v>
      </c>
      <c r="D6" s="372" t="s">
        <v>573</v>
      </c>
      <c r="E6" s="372" t="s">
        <v>1247</v>
      </c>
      <c r="F6" s="372" t="s">
        <v>1495</v>
      </c>
      <c r="G6" s="372" t="s">
        <v>574</v>
      </c>
      <c r="H6" s="372" t="s">
        <v>575</v>
      </c>
    </row>
    <row r="7" spans="1:9" x14ac:dyDescent="0.2">
      <c r="A7" s="372" t="s">
        <v>1</v>
      </c>
      <c r="B7" s="374">
        <v>21796280</v>
      </c>
      <c r="C7" s="374">
        <v>21820291</v>
      </c>
      <c r="D7" s="374">
        <v>24011</v>
      </c>
      <c r="E7" s="374">
        <v>18775321</v>
      </c>
      <c r="F7" s="374">
        <v>18797350</v>
      </c>
      <c r="G7" s="374">
        <v>22029</v>
      </c>
      <c r="H7" s="374">
        <v>1982</v>
      </c>
    </row>
    <row r="8" spans="1:9" x14ac:dyDescent="0.2">
      <c r="A8" s="372" t="s">
        <v>31</v>
      </c>
      <c r="B8" s="374">
        <v>753205</v>
      </c>
      <c r="C8" s="374">
        <v>748704</v>
      </c>
      <c r="D8" s="374">
        <v>-4501</v>
      </c>
      <c r="E8" s="374">
        <v>632482</v>
      </c>
      <c r="F8" s="374">
        <v>633025</v>
      </c>
      <c r="G8" s="374">
        <v>543</v>
      </c>
      <c r="H8" s="374">
        <v>-5044</v>
      </c>
    </row>
    <row r="9" spans="1:9" x14ac:dyDescent="0.2">
      <c r="A9" s="372" t="s">
        <v>26</v>
      </c>
      <c r="B9" s="374">
        <v>619013</v>
      </c>
      <c r="C9" s="374">
        <v>615722</v>
      </c>
      <c r="D9" s="374">
        <v>-3291</v>
      </c>
      <c r="E9" s="374">
        <v>503012</v>
      </c>
      <c r="F9" s="374">
        <v>503286</v>
      </c>
      <c r="G9" s="374">
        <v>274</v>
      </c>
      <c r="H9" s="374">
        <v>-3565</v>
      </c>
    </row>
    <row r="10" spans="1:9" x14ac:dyDescent="0.2">
      <c r="A10" s="372" t="s">
        <v>29</v>
      </c>
      <c r="B10" s="374">
        <v>714071</v>
      </c>
      <c r="C10" s="374">
        <v>711835</v>
      </c>
      <c r="D10" s="374">
        <v>-2236</v>
      </c>
      <c r="E10" s="374">
        <v>642551</v>
      </c>
      <c r="F10" s="374">
        <v>640684</v>
      </c>
      <c r="G10" s="374">
        <v>-1867</v>
      </c>
      <c r="H10" s="374">
        <v>-369</v>
      </c>
    </row>
    <row r="11" spans="1:9" x14ac:dyDescent="0.2">
      <c r="A11" s="372" t="s">
        <v>3</v>
      </c>
      <c r="B11" s="374">
        <v>352010</v>
      </c>
      <c r="C11" s="374">
        <v>350248</v>
      </c>
      <c r="D11" s="374">
        <v>-1762</v>
      </c>
      <c r="E11" s="374">
        <v>324997</v>
      </c>
      <c r="F11" s="374">
        <v>322925</v>
      </c>
      <c r="G11" s="374">
        <v>-2072</v>
      </c>
      <c r="H11" s="374">
        <v>310</v>
      </c>
    </row>
    <row r="12" spans="1:9" x14ac:dyDescent="0.2">
      <c r="A12" s="372" t="s">
        <v>21</v>
      </c>
      <c r="B12" s="374">
        <v>222998</v>
      </c>
      <c r="C12" s="374">
        <v>221299</v>
      </c>
      <c r="D12" s="374">
        <v>-1699</v>
      </c>
      <c r="E12" s="374">
        <v>189409</v>
      </c>
      <c r="F12" s="374">
        <v>187785</v>
      </c>
      <c r="G12" s="374">
        <v>-1624</v>
      </c>
      <c r="H12" s="374">
        <v>-75</v>
      </c>
    </row>
    <row r="13" spans="1:9" x14ac:dyDescent="0.2">
      <c r="A13" s="372" t="s">
        <v>17</v>
      </c>
      <c r="B13" s="374">
        <v>482835</v>
      </c>
      <c r="C13" s="374">
        <v>481144</v>
      </c>
      <c r="D13" s="374">
        <v>-1691</v>
      </c>
      <c r="E13" s="374">
        <v>397001</v>
      </c>
      <c r="F13" s="374">
        <v>397736</v>
      </c>
      <c r="G13" s="374">
        <v>735</v>
      </c>
      <c r="H13" s="374">
        <v>-2426</v>
      </c>
    </row>
    <row r="14" spans="1:9" x14ac:dyDescent="0.2">
      <c r="A14" s="372" t="s">
        <v>8</v>
      </c>
      <c r="B14" s="374">
        <v>987450</v>
      </c>
      <c r="C14" s="374">
        <v>986550</v>
      </c>
      <c r="D14" s="374">
        <v>-900</v>
      </c>
      <c r="E14" s="374">
        <v>910494</v>
      </c>
      <c r="F14" s="374">
        <v>910096</v>
      </c>
      <c r="G14" s="374">
        <v>-398</v>
      </c>
      <c r="H14" s="374">
        <v>-502</v>
      </c>
    </row>
    <row r="15" spans="1:9" x14ac:dyDescent="0.2">
      <c r="A15" s="372" t="s">
        <v>18</v>
      </c>
      <c r="B15" s="374">
        <v>217395</v>
      </c>
      <c r="C15" s="374">
        <v>216611</v>
      </c>
      <c r="D15" s="374">
        <v>-784</v>
      </c>
      <c r="E15" s="374">
        <v>187563</v>
      </c>
      <c r="F15" s="374">
        <v>186913</v>
      </c>
      <c r="G15" s="374">
        <v>-650</v>
      </c>
      <c r="H15" s="374">
        <v>-134</v>
      </c>
    </row>
    <row r="16" spans="1:9" x14ac:dyDescent="0.2">
      <c r="A16" s="372" t="s">
        <v>27</v>
      </c>
      <c r="B16" s="374">
        <v>634084</v>
      </c>
      <c r="C16" s="374">
        <v>633871</v>
      </c>
      <c r="D16" s="374">
        <v>-213</v>
      </c>
      <c r="E16" s="374">
        <v>530944</v>
      </c>
      <c r="F16" s="374">
        <v>529563</v>
      </c>
      <c r="G16" s="374">
        <v>-1381</v>
      </c>
      <c r="H16" s="374">
        <v>1168</v>
      </c>
    </row>
    <row r="17" spans="1:8" x14ac:dyDescent="0.2">
      <c r="A17" s="372" t="s">
        <v>22</v>
      </c>
      <c r="B17" s="374">
        <v>637925</v>
      </c>
      <c r="C17" s="374">
        <v>637791</v>
      </c>
      <c r="D17" s="374">
        <v>-134</v>
      </c>
      <c r="E17" s="374">
        <v>555266</v>
      </c>
      <c r="F17" s="374">
        <v>554242</v>
      </c>
      <c r="G17" s="374">
        <v>-1024</v>
      </c>
      <c r="H17" s="374">
        <v>890</v>
      </c>
    </row>
    <row r="18" spans="1:8" x14ac:dyDescent="0.2">
      <c r="A18" s="372" t="s">
        <v>15</v>
      </c>
      <c r="B18" s="374">
        <v>158225</v>
      </c>
      <c r="C18" s="374">
        <v>158324</v>
      </c>
      <c r="D18" s="374">
        <v>99</v>
      </c>
      <c r="E18" s="374">
        <v>129387</v>
      </c>
      <c r="F18" s="374">
        <v>129414</v>
      </c>
      <c r="G18" s="374">
        <v>27</v>
      </c>
      <c r="H18" s="374">
        <v>72</v>
      </c>
    </row>
    <row r="19" spans="1:8" x14ac:dyDescent="0.2">
      <c r="A19" s="372" t="s">
        <v>32</v>
      </c>
      <c r="B19" s="374">
        <v>421696</v>
      </c>
      <c r="C19" s="374">
        <v>421816</v>
      </c>
      <c r="D19" s="374">
        <v>120</v>
      </c>
      <c r="E19" s="374">
        <v>371511</v>
      </c>
      <c r="F19" s="374">
        <v>371557</v>
      </c>
      <c r="G19" s="374">
        <v>46</v>
      </c>
      <c r="H19" s="374">
        <v>74</v>
      </c>
    </row>
    <row r="20" spans="1:8" x14ac:dyDescent="0.2">
      <c r="A20" s="372" t="s">
        <v>28</v>
      </c>
      <c r="B20" s="374">
        <v>243760</v>
      </c>
      <c r="C20" s="374">
        <v>244054</v>
      </c>
      <c r="D20" s="374">
        <v>294</v>
      </c>
      <c r="E20" s="374">
        <v>180029</v>
      </c>
      <c r="F20" s="374">
        <v>180882</v>
      </c>
      <c r="G20" s="374">
        <v>853</v>
      </c>
      <c r="H20" s="374">
        <v>-559</v>
      </c>
    </row>
    <row r="21" spans="1:8" x14ac:dyDescent="0.2">
      <c r="A21" s="372" t="s">
        <v>6</v>
      </c>
      <c r="B21" s="374">
        <v>139841</v>
      </c>
      <c r="C21" s="374">
        <v>140182</v>
      </c>
      <c r="D21" s="374">
        <v>341</v>
      </c>
      <c r="E21" s="374">
        <v>110476</v>
      </c>
      <c r="F21" s="374">
        <v>110756</v>
      </c>
      <c r="G21" s="374">
        <v>280</v>
      </c>
      <c r="H21" s="374">
        <v>61</v>
      </c>
    </row>
    <row r="22" spans="1:8" x14ac:dyDescent="0.2">
      <c r="A22" s="372" t="s">
        <v>25</v>
      </c>
      <c r="B22" s="374">
        <v>471834</v>
      </c>
      <c r="C22" s="374">
        <v>472317</v>
      </c>
      <c r="D22" s="374">
        <v>483</v>
      </c>
      <c r="E22" s="374">
        <v>389967</v>
      </c>
      <c r="F22" s="374">
        <v>390487</v>
      </c>
      <c r="G22" s="374">
        <v>520</v>
      </c>
      <c r="H22" s="374">
        <v>-37</v>
      </c>
    </row>
    <row r="23" spans="1:8" x14ac:dyDescent="0.2">
      <c r="A23" s="372" t="s">
        <v>0</v>
      </c>
      <c r="B23" s="374">
        <v>1972715</v>
      </c>
      <c r="C23" s="374">
        <v>1973202</v>
      </c>
      <c r="D23" s="374">
        <v>487</v>
      </c>
      <c r="E23" s="374">
        <v>1705985</v>
      </c>
      <c r="F23" s="374">
        <v>1708776</v>
      </c>
      <c r="G23" s="374">
        <v>2791</v>
      </c>
      <c r="H23" s="374">
        <v>-2304</v>
      </c>
    </row>
    <row r="24" spans="1:8" x14ac:dyDescent="0.2">
      <c r="A24" s="372" t="s">
        <v>12</v>
      </c>
      <c r="B24" s="374">
        <v>260331</v>
      </c>
      <c r="C24" s="374">
        <v>260824</v>
      </c>
      <c r="D24" s="374">
        <v>493</v>
      </c>
      <c r="E24" s="374">
        <v>237519</v>
      </c>
      <c r="F24" s="374">
        <v>238074</v>
      </c>
      <c r="G24" s="374">
        <v>555</v>
      </c>
      <c r="H24" s="374">
        <v>-62</v>
      </c>
    </row>
    <row r="25" spans="1:8" x14ac:dyDescent="0.2">
      <c r="A25" s="372" t="s">
        <v>11</v>
      </c>
      <c r="B25" s="374">
        <v>149432</v>
      </c>
      <c r="C25" s="374">
        <v>149935</v>
      </c>
      <c r="D25" s="374">
        <v>503</v>
      </c>
      <c r="E25" s="374">
        <v>122710</v>
      </c>
      <c r="F25" s="374">
        <v>123473</v>
      </c>
      <c r="G25" s="374">
        <v>763</v>
      </c>
      <c r="H25" s="374">
        <v>-260</v>
      </c>
    </row>
    <row r="26" spans="1:8" x14ac:dyDescent="0.2">
      <c r="A26" s="372" t="s">
        <v>30</v>
      </c>
      <c r="B26" s="374">
        <v>113139</v>
      </c>
      <c r="C26" s="374">
        <v>113760</v>
      </c>
      <c r="D26" s="374">
        <v>621</v>
      </c>
      <c r="E26" s="374">
        <v>89408</v>
      </c>
      <c r="F26" s="374">
        <v>89931</v>
      </c>
      <c r="G26" s="374">
        <v>523</v>
      </c>
      <c r="H26" s="374">
        <v>98</v>
      </c>
    </row>
    <row r="27" spans="1:8" x14ac:dyDescent="0.2">
      <c r="A27" s="372" t="s">
        <v>5</v>
      </c>
      <c r="B27" s="374">
        <v>218251</v>
      </c>
      <c r="C27" s="374">
        <v>218895</v>
      </c>
      <c r="D27" s="374">
        <v>644</v>
      </c>
      <c r="E27" s="374">
        <v>153643</v>
      </c>
      <c r="F27" s="374">
        <v>153789</v>
      </c>
      <c r="G27" s="374">
        <v>146</v>
      </c>
      <c r="H27" s="374">
        <v>498</v>
      </c>
    </row>
    <row r="28" spans="1:8" x14ac:dyDescent="0.2">
      <c r="A28" s="372" t="s">
        <v>4</v>
      </c>
      <c r="B28" s="374">
        <v>1074408</v>
      </c>
      <c r="C28" s="374">
        <v>1075081</v>
      </c>
      <c r="D28" s="374">
        <v>673</v>
      </c>
      <c r="E28" s="374">
        <v>968389</v>
      </c>
      <c r="F28" s="374">
        <v>968825</v>
      </c>
      <c r="G28" s="374">
        <v>436</v>
      </c>
      <c r="H28" s="374">
        <v>237</v>
      </c>
    </row>
    <row r="29" spans="1:8" x14ac:dyDescent="0.2">
      <c r="A29" s="372" t="s">
        <v>33</v>
      </c>
      <c r="B29" s="374">
        <v>197131</v>
      </c>
      <c r="C29" s="374">
        <v>197853</v>
      </c>
      <c r="D29" s="374">
        <v>722</v>
      </c>
      <c r="E29" s="374">
        <v>164899</v>
      </c>
      <c r="F29" s="374">
        <v>165028</v>
      </c>
      <c r="G29" s="374">
        <v>129</v>
      </c>
      <c r="H29" s="374">
        <v>593</v>
      </c>
    </row>
    <row r="30" spans="1:8" x14ac:dyDescent="0.2">
      <c r="A30" s="372" t="s">
        <v>19</v>
      </c>
      <c r="B30" s="374">
        <v>178378</v>
      </c>
      <c r="C30" s="374">
        <v>179172</v>
      </c>
      <c r="D30" s="374">
        <v>794</v>
      </c>
      <c r="E30" s="374">
        <v>132198</v>
      </c>
      <c r="F30" s="374">
        <v>132512</v>
      </c>
      <c r="G30" s="374">
        <v>314</v>
      </c>
      <c r="H30" s="374">
        <v>480</v>
      </c>
    </row>
    <row r="31" spans="1:8" x14ac:dyDescent="0.2">
      <c r="A31" s="372" t="s">
        <v>23</v>
      </c>
      <c r="B31" s="374">
        <v>681441</v>
      </c>
      <c r="C31" s="374">
        <v>682969</v>
      </c>
      <c r="D31" s="374">
        <v>1528</v>
      </c>
      <c r="E31" s="374">
        <v>561517</v>
      </c>
      <c r="F31" s="374">
        <v>562325</v>
      </c>
      <c r="G31" s="374">
        <v>808</v>
      </c>
      <c r="H31" s="374">
        <v>720</v>
      </c>
    </row>
    <row r="32" spans="1:8" x14ac:dyDescent="0.2">
      <c r="A32" s="372" t="s">
        <v>16</v>
      </c>
      <c r="B32" s="374">
        <v>261584</v>
      </c>
      <c r="C32" s="374">
        <v>263144</v>
      </c>
      <c r="D32" s="374">
        <v>1560</v>
      </c>
      <c r="E32" s="374">
        <v>209875</v>
      </c>
      <c r="F32" s="374">
        <v>210677</v>
      </c>
      <c r="G32" s="374">
        <v>802</v>
      </c>
      <c r="H32" s="374">
        <v>758</v>
      </c>
    </row>
    <row r="33" spans="1:8" x14ac:dyDescent="0.2">
      <c r="A33" s="372" t="s">
        <v>24</v>
      </c>
      <c r="B33" s="374">
        <v>490183</v>
      </c>
      <c r="C33" s="374">
        <v>491986</v>
      </c>
      <c r="D33" s="374">
        <v>1803</v>
      </c>
      <c r="E33" s="374">
        <v>330933</v>
      </c>
      <c r="F33" s="374">
        <v>331722</v>
      </c>
      <c r="G33" s="374">
        <v>789</v>
      </c>
      <c r="H33" s="374">
        <v>1014</v>
      </c>
    </row>
    <row r="34" spans="1:8" x14ac:dyDescent="0.2">
      <c r="A34" s="372" t="s">
        <v>7</v>
      </c>
      <c r="B34" s="374">
        <v>243734</v>
      </c>
      <c r="C34" s="374">
        <v>245920</v>
      </c>
      <c r="D34" s="374">
        <v>2186</v>
      </c>
      <c r="E34" s="374">
        <v>215086</v>
      </c>
      <c r="F34" s="374">
        <v>217147</v>
      </c>
      <c r="G34" s="374">
        <v>2061</v>
      </c>
      <c r="H34" s="374">
        <v>125</v>
      </c>
    </row>
    <row r="35" spans="1:8" x14ac:dyDescent="0.2">
      <c r="A35" s="372" t="s">
        <v>14</v>
      </c>
      <c r="B35" s="374">
        <v>1069292</v>
      </c>
      <c r="C35" s="374">
        <v>1072930</v>
      </c>
      <c r="D35" s="374">
        <v>3638</v>
      </c>
      <c r="E35" s="374">
        <v>934312</v>
      </c>
      <c r="F35" s="374">
        <v>936205</v>
      </c>
      <c r="G35" s="374">
        <v>1893</v>
      </c>
      <c r="H35" s="374">
        <v>1745</v>
      </c>
    </row>
    <row r="36" spans="1:8" x14ac:dyDescent="0.2">
      <c r="A36" s="372" t="s">
        <v>10</v>
      </c>
      <c r="B36" s="374">
        <v>846629</v>
      </c>
      <c r="C36" s="374">
        <v>850911</v>
      </c>
      <c r="D36" s="374">
        <v>4282</v>
      </c>
      <c r="E36" s="374">
        <v>761695</v>
      </c>
      <c r="F36" s="374">
        <v>765190</v>
      </c>
      <c r="G36" s="374">
        <v>3495</v>
      </c>
      <c r="H36" s="374">
        <v>787</v>
      </c>
    </row>
    <row r="37" spans="1:8" x14ac:dyDescent="0.2">
      <c r="A37" s="372" t="s">
        <v>13</v>
      </c>
      <c r="B37" s="374">
        <v>1751101</v>
      </c>
      <c r="C37" s="374">
        <v>1755514</v>
      </c>
      <c r="D37" s="374">
        <v>4413</v>
      </c>
      <c r="E37" s="374">
        <v>1487068</v>
      </c>
      <c r="F37" s="374">
        <v>1489120</v>
      </c>
      <c r="G37" s="374">
        <v>2052</v>
      </c>
      <c r="H37" s="374">
        <v>2361</v>
      </c>
    </row>
    <row r="38" spans="1:8" x14ac:dyDescent="0.2">
      <c r="A38" s="372" t="s">
        <v>20</v>
      </c>
      <c r="B38" s="374">
        <v>1820676</v>
      </c>
      <c r="C38" s="374">
        <v>1826292</v>
      </c>
      <c r="D38" s="374">
        <v>5616</v>
      </c>
      <c r="E38" s="374">
        <v>1648415</v>
      </c>
      <c r="F38" s="374">
        <v>1652710</v>
      </c>
      <c r="G38" s="374">
        <v>4295</v>
      </c>
      <c r="H38" s="374">
        <v>1321</v>
      </c>
    </row>
    <row r="39" spans="1:8" x14ac:dyDescent="0.2">
      <c r="A39" s="372" t="s">
        <v>9</v>
      </c>
      <c r="B39" s="374">
        <v>3411513</v>
      </c>
      <c r="C39" s="374">
        <v>3421435</v>
      </c>
      <c r="D39" s="374">
        <v>9922</v>
      </c>
      <c r="E39" s="374">
        <v>2996580</v>
      </c>
      <c r="F39" s="374">
        <v>3002495</v>
      </c>
      <c r="G39" s="374">
        <v>5915</v>
      </c>
      <c r="H39" s="374">
        <v>4007</v>
      </c>
    </row>
    <row r="40" spans="1:8" x14ac:dyDescent="0.2">
      <c r="G40" s="385">
        <f>G38/D38</f>
        <v>0.76477920227920226</v>
      </c>
      <c r="H40" s="385">
        <f>H38/D38</f>
        <v>0.23522079772079771</v>
      </c>
    </row>
    <row r="44" spans="1:8" x14ac:dyDescent="0.2">
      <c r="E44" s="372" t="s">
        <v>573</v>
      </c>
      <c r="F44" s="372" t="s">
        <v>574</v>
      </c>
      <c r="G44" s="372" t="s">
        <v>575</v>
      </c>
    </row>
    <row r="45" spans="1:8" x14ac:dyDescent="0.2">
      <c r="E45" s="374">
        <v>7265</v>
      </c>
      <c r="F45" s="374">
        <v>6125</v>
      </c>
      <c r="G45" s="374">
        <v>1140</v>
      </c>
    </row>
    <row r="46" spans="1:8" x14ac:dyDescent="0.2">
      <c r="F46" s="385">
        <f>F45/E45</f>
        <v>0.84308327598072952</v>
      </c>
      <c r="G46" s="385">
        <f>G45/E45</f>
        <v>0.15691672401927048</v>
      </c>
    </row>
  </sheetData>
  <mergeCells count="1">
    <mergeCell ref="H1:I1"/>
  </mergeCells>
  <hyperlinks>
    <hyperlink ref="H1:I1" location="Index!A1" display="Regresar al �ndice" xr:uid="{47CF0BAB-74C7-47C5-B08D-6F4ECBBCF4AC}"/>
  </hyperlinks>
  <pageMargins left="0.7" right="0.7" top="0.75" bottom="0.75" header="0.3" footer="0.3"/>
  <pageSetup paperSize="9" orientation="portrait" horizontalDpi="300" verticalDpi="300"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F2314-219A-4F11-9B38-37F08B5A80EE}">
  <sheetPr codeName="Hoja127"/>
  <dimension ref="A1:J135"/>
  <sheetViews>
    <sheetView workbookViewId="0"/>
  </sheetViews>
  <sheetFormatPr baseColWidth="10" defaultColWidth="9.140625" defaultRowHeight="12.75" x14ac:dyDescent="0.2"/>
  <cols>
    <col min="1" max="1" width="44.7109375" style="372" customWidth="1"/>
    <col min="2" max="2" width="32.7109375" style="372" customWidth="1"/>
    <col min="3" max="6" width="8.7109375" style="372" customWidth="1"/>
    <col min="7" max="7" width="10" style="372" bestFit="1" customWidth="1"/>
    <col min="8" max="8" width="11.7109375" style="372" customWidth="1"/>
    <col min="9" max="9" width="10.7109375" style="372" customWidth="1"/>
    <col min="10" max="12" width="9.140625" style="372"/>
    <col min="13" max="15" width="11.85546875" style="372" bestFit="1" customWidth="1"/>
    <col min="16" max="16" width="9.140625" style="372"/>
    <col min="17" max="17" width="11.85546875" style="372" bestFit="1" customWidth="1"/>
    <col min="18" max="16384" width="9.140625" style="372"/>
  </cols>
  <sheetData>
    <row r="1" spans="1:10" x14ac:dyDescent="0.2">
      <c r="A1" s="69" t="s">
        <v>2062</v>
      </c>
      <c r="B1" s="372" t="s">
        <v>53</v>
      </c>
      <c r="C1" s="372" t="s">
        <v>53</v>
      </c>
      <c r="D1" s="372" t="s">
        <v>53</v>
      </c>
      <c r="E1" s="372" t="s">
        <v>53</v>
      </c>
      <c r="F1" s="372" t="s">
        <v>53</v>
      </c>
      <c r="G1" s="372" t="s">
        <v>53</v>
      </c>
      <c r="H1" s="346" t="s">
        <v>2143</v>
      </c>
      <c r="I1" s="346"/>
    </row>
    <row r="2" spans="1:10" x14ac:dyDescent="0.2">
      <c r="A2" s="372" t="s">
        <v>150</v>
      </c>
      <c r="B2" s="372" t="s">
        <v>53</v>
      </c>
      <c r="C2" s="372" t="s">
        <v>53</v>
      </c>
      <c r="D2" s="372" t="s">
        <v>53</v>
      </c>
      <c r="E2" s="372" t="s">
        <v>53</v>
      </c>
      <c r="F2" s="372" t="s">
        <v>53</v>
      </c>
      <c r="G2" s="372" t="s">
        <v>53</v>
      </c>
      <c r="H2" s="372" t="s">
        <v>53</v>
      </c>
    </row>
    <row r="6" spans="1:10" x14ac:dyDescent="0.2">
      <c r="A6" s="372" t="s">
        <v>576</v>
      </c>
      <c r="B6" s="372" t="s">
        <v>577</v>
      </c>
      <c r="C6" s="372" t="s">
        <v>1498</v>
      </c>
      <c r="D6" s="372" t="s">
        <v>1499</v>
      </c>
      <c r="E6" s="372" t="s">
        <v>1372</v>
      </c>
      <c r="F6" s="372" t="s">
        <v>1373</v>
      </c>
      <c r="G6" s="372" t="s">
        <v>573</v>
      </c>
      <c r="H6" s="372" t="s">
        <v>574</v>
      </c>
      <c r="I6" s="372" t="s">
        <v>575</v>
      </c>
    </row>
    <row r="7" spans="1:10" x14ac:dyDescent="0.2">
      <c r="A7" s="372">
        <v>83</v>
      </c>
      <c r="B7" s="372" t="s">
        <v>169</v>
      </c>
      <c r="C7" s="383">
        <v>15580</v>
      </c>
      <c r="D7" s="383">
        <v>11514</v>
      </c>
      <c r="E7" s="383">
        <v>17110</v>
      </c>
      <c r="F7" s="383">
        <v>11483</v>
      </c>
      <c r="G7" s="383">
        <v>-1530</v>
      </c>
      <c r="H7" s="383">
        <v>31</v>
      </c>
      <c r="I7" s="383">
        <v>-1561</v>
      </c>
      <c r="J7" s="374"/>
    </row>
    <row r="8" spans="1:10" x14ac:dyDescent="0.2">
      <c r="A8" s="372">
        <v>2</v>
      </c>
      <c r="B8" s="372" t="s">
        <v>252</v>
      </c>
      <c r="C8" s="383">
        <v>7143</v>
      </c>
      <c r="D8" s="383">
        <v>6107</v>
      </c>
      <c r="E8" s="383">
        <v>7808</v>
      </c>
      <c r="F8" s="383">
        <v>6067</v>
      </c>
      <c r="G8" s="383">
        <v>-665</v>
      </c>
      <c r="H8" s="383">
        <v>40</v>
      </c>
      <c r="I8" s="383">
        <v>-705</v>
      </c>
      <c r="J8" s="374"/>
    </row>
    <row r="9" spans="1:10" x14ac:dyDescent="0.2">
      <c r="A9" s="372">
        <v>30</v>
      </c>
      <c r="B9" s="372" t="s">
        <v>177</v>
      </c>
      <c r="C9" s="383">
        <v>6702</v>
      </c>
      <c r="D9" s="383">
        <v>5581</v>
      </c>
      <c r="E9" s="383">
        <v>7312</v>
      </c>
      <c r="F9" s="383">
        <v>5758</v>
      </c>
      <c r="G9" s="383">
        <v>-610</v>
      </c>
      <c r="H9" s="383">
        <v>-177</v>
      </c>
      <c r="I9" s="383">
        <v>-433</v>
      </c>
      <c r="J9" s="374"/>
    </row>
    <row r="10" spans="1:10" x14ac:dyDescent="0.2">
      <c r="A10" s="372">
        <v>5</v>
      </c>
      <c r="B10" s="372" t="s">
        <v>185</v>
      </c>
      <c r="C10" s="383">
        <v>4094</v>
      </c>
      <c r="D10" s="383">
        <v>3065</v>
      </c>
      <c r="E10" s="383">
        <v>4552</v>
      </c>
      <c r="F10" s="383">
        <v>3054</v>
      </c>
      <c r="G10" s="383">
        <v>-458</v>
      </c>
      <c r="H10" s="383">
        <v>11</v>
      </c>
      <c r="I10" s="383">
        <v>-469</v>
      </c>
      <c r="J10" s="374"/>
    </row>
    <row r="11" spans="1:10" x14ac:dyDescent="0.2">
      <c r="A11" s="372">
        <v>44</v>
      </c>
      <c r="B11" s="372" t="s">
        <v>255</v>
      </c>
      <c r="C11" s="383">
        <v>6820</v>
      </c>
      <c r="D11" s="383">
        <v>6378</v>
      </c>
      <c r="E11" s="383">
        <v>7178</v>
      </c>
      <c r="F11" s="383">
        <v>6737</v>
      </c>
      <c r="G11" s="383">
        <v>-358</v>
      </c>
      <c r="H11" s="383">
        <v>-359</v>
      </c>
      <c r="I11" s="383">
        <v>1</v>
      </c>
      <c r="J11" s="374"/>
    </row>
    <row r="12" spans="1:10" x14ac:dyDescent="0.2">
      <c r="A12" s="372">
        <v>50</v>
      </c>
      <c r="B12" s="372" t="s">
        <v>161</v>
      </c>
      <c r="C12" s="383">
        <v>7470</v>
      </c>
      <c r="D12" s="383">
        <v>4045</v>
      </c>
      <c r="E12" s="383">
        <v>7748</v>
      </c>
      <c r="F12" s="383">
        <v>4063</v>
      </c>
      <c r="G12" s="383">
        <v>-278</v>
      </c>
      <c r="H12" s="383">
        <v>-18</v>
      </c>
      <c r="I12" s="383">
        <v>-260</v>
      </c>
      <c r="J12" s="374"/>
    </row>
    <row r="13" spans="1:10" x14ac:dyDescent="0.2">
      <c r="A13" s="372">
        <v>85</v>
      </c>
      <c r="B13" s="372" t="s">
        <v>162</v>
      </c>
      <c r="C13" s="383">
        <v>7125</v>
      </c>
      <c r="D13" s="383">
        <v>5376</v>
      </c>
      <c r="E13" s="383">
        <v>7387</v>
      </c>
      <c r="F13" s="383">
        <v>5381</v>
      </c>
      <c r="G13" s="383">
        <v>-262</v>
      </c>
      <c r="H13" s="383">
        <v>-5</v>
      </c>
      <c r="I13" s="383">
        <v>-257</v>
      </c>
      <c r="J13" s="374"/>
    </row>
    <row r="14" spans="1:10" x14ac:dyDescent="0.2">
      <c r="A14" s="372">
        <v>42</v>
      </c>
      <c r="B14" s="372" t="s">
        <v>184</v>
      </c>
      <c r="C14" s="383">
        <v>1191</v>
      </c>
      <c r="D14" s="383">
        <v>1158</v>
      </c>
      <c r="E14" s="383">
        <v>1418</v>
      </c>
      <c r="F14" s="383">
        <v>1382</v>
      </c>
      <c r="G14" s="383">
        <v>-227</v>
      </c>
      <c r="H14" s="383">
        <v>-224</v>
      </c>
      <c r="I14" s="383">
        <v>-3</v>
      </c>
      <c r="J14" s="374"/>
    </row>
    <row r="15" spans="1:10" x14ac:dyDescent="0.2">
      <c r="A15" s="372">
        <v>43</v>
      </c>
      <c r="B15" s="372" t="s">
        <v>168</v>
      </c>
      <c r="C15" s="383">
        <v>2129</v>
      </c>
      <c r="D15" s="383">
        <v>1202</v>
      </c>
      <c r="E15" s="383">
        <v>2327</v>
      </c>
      <c r="F15" s="383">
        <v>1223</v>
      </c>
      <c r="G15" s="383">
        <v>-198</v>
      </c>
      <c r="H15" s="383">
        <v>-21</v>
      </c>
      <c r="I15" s="383">
        <v>-177</v>
      </c>
      <c r="J15" s="374"/>
    </row>
    <row r="16" spans="1:10" x14ac:dyDescent="0.2">
      <c r="A16" s="372">
        <v>108</v>
      </c>
      <c r="B16" s="372" t="s">
        <v>167</v>
      </c>
      <c r="C16" s="383">
        <v>3324</v>
      </c>
      <c r="D16" s="383">
        <v>2113</v>
      </c>
      <c r="E16" s="383">
        <v>3519</v>
      </c>
      <c r="F16" s="383">
        <v>2113</v>
      </c>
      <c r="G16" s="383">
        <v>-195</v>
      </c>
      <c r="H16" s="383">
        <v>0</v>
      </c>
      <c r="I16" s="383">
        <v>-195</v>
      </c>
      <c r="J16" s="374"/>
    </row>
    <row r="17" spans="1:10" x14ac:dyDescent="0.2">
      <c r="A17" s="372">
        <v>82</v>
      </c>
      <c r="B17" s="372" t="s">
        <v>173</v>
      </c>
      <c r="C17" s="383">
        <v>6235</v>
      </c>
      <c r="D17" s="383">
        <v>2842</v>
      </c>
      <c r="E17" s="383">
        <v>6430</v>
      </c>
      <c r="F17" s="383">
        <v>2870</v>
      </c>
      <c r="G17" s="383">
        <v>-195</v>
      </c>
      <c r="H17" s="383">
        <v>-28</v>
      </c>
      <c r="I17" s="383">
        <v>-167</v>
      </c>
      <c r="J17" s="374"/>
    </row>
    <row r="18" spans="1:10" x14ac:dyDescent="0.2">
      <c r="A18" s="372">
        <v>86</v>
      </c>
      <c r="B18" s="372" t="s">
        <v>164</v>
      </c>
      <c r="C18" s="383">
        <v>2827</v>
      </c>
      <c r="D18" s="383">
        <v>1409</v>
      </c>
      <c r="E18" s="383">
        <v>2971</v>
      </c>
      <c r="F18" s="383">
        <v>1406</v>
      </c>
      <c r="G18" s="383">
        <v>-144</v>
      </c>
      <c r="H18" s="383">
        <v>3</v>
      </c>
      <c r="I18" s="383">
        <v>-147</v>
      </c>
      <c r="J18" s="374"/>
    </row>
    <row r="19" spans="1:10" x14ac:dyDescent="0.2">
      <c r="A19" s="372">
        <v>113</v>
      </c>
      <c r="B19" s="372" t="s">
        <v>272</v>
      </c>
      <c r="C19" s="383">
        <v>3330</v>
      </c>
      <c r="D19" s="383">
        <v>1763</v>
      </c>
      <c r="E19" s="383">
        <v>3446</v>
      </c>
      <c r="F19" s="383">
        <v>1788</v>
      </c>
      <c r="G19" s="383">
        <v>-116</v>
      </c>
      <c r="H19" s="383">
        <v>-25</v>
      </c>
      <c r="I19" s="383">
        <v>-91</v>
      </c>
      <c r="J19" s="374"/>
    </row>
    <row r="20" spans="1:10" x14ac:dyDescent="0.2">
      <c r="A20" s="372">
        <v>88</v>
      </c>
      <c r="B20" s="372" t="s">
        <v>197</v>
      </c>
      <c r="C20" s="383">
        <v>1233</v>
      </c>
      <c r="D20" s="383">
        <v>1140</v>
      </c>
      <c r="E20" s="383">
        <v>1347</v>
      </c>
      <c r="F20" s="383">
        <v>1226</v>
      </c>
      <c r="G20" s="383">
        <v>-114</v>
      </c>
      <c r="H20" s="383">
        <v>-86</v>
      </c>
      <c r="I20" s="383">
        <v>-28</v>
      </c>
      <c r="J20" s="374"/>
    </row>
    <row r="21" spans="1:10" x14ac:dyDescent="0.2">
      <c r="A21" s="372">
        <v>123</v>
      </c>
      <c r="B21" s="372" t="s">
        <v>159</v>
      </c>
      <c r="C21" s="383">
        <v>2908</v>
      </c>
      <c r="D21" s="383">
        <v>2895</v>
      </c>
      <c r="E21" s="383">
        <v>3004</v>
      </c>
      <c r="F21" s="383">
        <v>2991</v>
      </c>
      <c r="G21" s="383">
        <v>-96</v>
      </c>
      <c r="H21" s="383">
        <v>-96</v>
      </c>
      <c r="I21" s="383">
        <v>0</v>
      </c>
      <c r="J21" s="374"/>
    </row>
    <row r="22" spans="1:10" x14ac:dyDescent="0.2">
      <c r="A22" s="372">
        <v>6</v>
      </c>
      <c r="B22" s="372" t="s">
        <v>181</v>
      </c>
      <c r="C22" s="383">
        <v>6684</v>
      </c>
      <c r="D22" s="383">
        <v>5435</v>
      </c>
      <c r="E22" s="383">
        <v>6775</v>
      </c>
      <c r="F22" s="383">
        <v>5485</v>
      </c>
      <c r="G22" s="383">
        <v>-91</v>
      </c>
      <c r="H22" s="383">
        <v>-50</v>
      </c>
      <c r="I22" s="383">
        <v>-41</v>
      </c>
      <c r="J22" s="374"/>
    </row>
    <row r="23" spans="1:10" x14ac:dyDescent="0.2">
      <c r="A23" s="372">
        <v>55</v>
      </c>
      <c r="B23" s="372" t="s">
        <v>253</v>
      </c>
      <c r="C23" s="383">
        <v>1255</v>
      </c>
      <c r="D23" s="383">
        <v>1207</v>
      </c>
      <c r="E23" s="383">
        <v>1333</v>
      </c>
      <c r="F23" s="383">
        <v>1279</v>
      </c>
      <c r="G23" s="383">
        <v>-78</v>
      </c>
      <c r="H23" s="383">
        <v>-72</v>
      </c>
      <c r="I23" s="383">
        <v>-6</v>
      </c>
      <c r="J23" s="374"/>
    </row>
    <row r="24" spans="1:10" x14ac:dyDescent="0.2">
      <c r="A24" s="372">
        <v>70</v>
      </c>
      <c r="B24" s="372" t="s">
        <v>165</v>
      </c>
      <c r="C24" s="383">
        <v>68060</v>
      </c>
      <c r="D24" s="383">
        <v>54820</v>
      </c>
      <c r="E24" s="383">
        <v>68119</v>
      </c>
      <c r="F24" s="383">
        <v>55511</v>
      </c>
      <c r="G24" s="383">
        <v>-59</v>
      </c>
      <c r="H24" s="383">
        <v>-691</v>
      </c>
      <c r="I24" s="383">
        <v>632</v>
      </c>
      <c r="J24" s="374"/>
    </row>
    <row r="25" spans="1:10" x14ac:dyDescent="0.2">
      <c r="A25" s="372">
        <v>16</v>
      </c>
      <c r="B25" s="372" t="s">
        <v>270</v>
      </c>
      <c r="C25" s="383">
        <v>3898</v>
      </c>
      <c r="D25" s="383">
        <v>3718</v>
      </c>
      <c r="E25" s="383">
        <v>3953</v>
      </c>
      <c r="F25" s="383">
        <v>3695</v>
      </c>
      <c r="G25" s="383">
        <v>-55</v>
      </c>
      <c r="H25" s="383">
        <v>23</v>
      </c>
      <c r="I25" s="383">
        <v>-78</v>
      </c>
      <c r="J25" s="374"/>
    </row>
    <row r="26" spans="1:10" x14ac:dyDescent="0.2">
      <c r="A26" s="372">
        <v>73</v>
      </c>
      <c r="B26" s="372" t="s">
        <v>191</v>
      </c>
      <c r="C26" s="383">
        <v>16535</v>
      </c>
      <c r="D26" s="383">
        <v>16154</v>
      </c>
      <c r="E26" s="383">
        <v>16570</v>
      </c>
      <c r="F26" s="383">
        <v>16193</v>
      </c>
      <c r="G26" s="383">
        <v>-35</v>
      </c>
      <c r="H26" s="383">
        <v>-39</v>
      </c>
      <c r="I26" s="383">
        <v>4</v>
      </c>
      <c r="J26" s="374"/>
    </row>
    <row r="27" spans="1:10" x14ac:dyDescent="0.2">
      <c r="A27" s="372">
        <v>36</v>
      </c>
      <c r="B27" s="372" t="s">
        <v>204</v>
      </c>
      <c r="C27" s="383">
        <v>738</v>
      </c>
      <c r="D27" s="383">
        <v>663</v>
      </c>
      <c r="E27" s="383">
        <v>767</v>
      </c>
      <c r="F27" s="383">
        <v>703</v>
      </c>
      <c r="G27" s="383">
        <v>-29</v>
      </c>
      <c r="H27" s="383">
        <v>-40</v>
      </c>
      <c r="I27" s="383">
        <v>11</v>
      </c>
      <c r="J27" s="374"/>
    </row>
    <row r="28" spans="1:10" x14ac:dyDescent="0.2">
      <c r="A28" s="372">
        <v>107</v>
      </c>
      <c r="B28" s="372" t="s">
        <v>263</v>
      </c>
      <c r="C28" s="383">
        <v>393</v>
      </c>
      <c r="D28" s="383">
        <v>139</v>
      </c>
      <c r="E28" s="383">
        <v>421</v>
      </c>
      <c r="F28" s="383">
        <v>148</v>
      </c>
      <c r="G28" s="383">
        <v>-28</v>
      </c>
      <c r="H28" s="383">
        <v>-9</v>
      </c>
      <c r="I28" s="383">
        <v>-19</v>
      </c>
      <c r="J28" s="374"/>
    </row>
    <row r="29" spans="1:10" x14ac:dyDescent="0.2">
      <c r="A29" s="372">
        <v>10</v>
      </c>
      <c r="B29" s="372" t="s">
        <v>211</v>
      </c>
      <c r="C29" s="383">
        <v>821</v>
      </c>
      <c r="D29" s="383">
        <v>595</v>
      </c>
      <c r="E29" s="383">
        <v>847</v>
      </c>
      <c r="F29" s="383">
        <v>826</v>
      </c>
      <c r="G29" s="383">
        <v>-26</v>
      </c>
      <c r="H29" s="383">
        <v>-231</v>
      </c>
      <c r="I29" s="383">
        <v>205</v>
      </c>
      <c r="J29" s="374"/>
    </row>
    <row r="30" spans="1:10" x14ac:dyDescent="0.2">
      <c r="A30" s="372">
        <v>21</v>
      </c>
      <c r="B30" s="372" t="s">
        <v>196</v>
      </c>
      <c r="C30" s="383">
        <v>3376</v>
      </c>
      <c r="D30" s="383">
        <v>2505</v>
      </c>
      <c r="E30" s="383">
        <v>3401</v>
      </c>
      <c r="F30" s="383">
        <v>2521</v>
      </c>
      <c r="G30" s="383">
        <v>-25</v>
      </c>
      <c r="H30" s="383">
        <v>-16</v>
      </c>
      <c r="I30" s="383">
        <v>-9</v>
      </c>
      <c r="J30" s="374"/>
    </row>
    <row r="31" spans="1:10" x14ac:dyDescent="0.2">
      <c r="A31" s="372">
        <v>46</v>
      </c>
      <c r="B31" s="372" t="s">
        <v>176</v>
      </c>
      <c r="C31" s="383">
        <v>2688</v>
      </c>
      <c r="D31" s="383">
        <v>2647</v>
      </c>
      <c r="E31" s="383">
        <v>2713</v>
      </c>
      <c r="F31" s="383">
        <v>2674</v>
      </c>
      <c r="G31" s="383">
        <v>-25</v>
      </c>
      <c r="H31" s="383">
        <v>-27</v>
      </c>
      <c r="I31" s="383">
        <v>2</v>
      </c>
      <c r="J31" s="374"/>
    </row>
    <row r="32" spans="1:10" x14ac:dyDescent="0.2">
      <c r="A32" s="372">
        <v>19</v>
      </c>
      <c r="B32" s="372" t="s">
        <v>269</v>
      </c>
      <c r="C32" s="383">
        <v>587</v>
      </c>
      <c r="D32" s="383">
        <v>352</v>
      </c>
      <c r="E32" s="383">
        <v>611</v>
      </c>
      <c r="F32" s="383">
        <v>362</v>
      </c>
      <c r="G32" s="383">
        <v>-24</v>
      </c>
      <c r="H32" s="383">
        <v>-10</v>
      </c>
      <c r="I32" s="383">
        <v>-14</v>
      </c>
      <c r="J32" s="374"/>
    </row>
    <row r="33" spans="1:10" x14ac:dyDescent="0.2">
      <c r="A33" s="372">
        <v>33</v>
      </c>
      <c r="B33" s="372" t="s">
        <v>200</v>
      </c>
      <c r="C33" s="383">
        <v>1070</v>
      </c>
      <c r="D33" s="383">
        <v>1059</v>
      </c>
      <c r="E33" s="383">
        <v>1094</v>
      </c>
      <c r="F33" s="383">
        <v>1083</v>
      </c>
      <c r="G33" s="383">
        <v>-24</v>
      </c>
      <c r="H33" s="383">
        <v>-24</v>
      </c>
      <c r="I33" s="383">
        <v>0</v>
      </c>
      <c r="J33" s="374"/>
    </row>
    <row r="34" spans="1:10" x14ac:dyDescent="0.2">
      <c r="A34" s="372">
        <v>15</v>
      </c>
      <c r="B34" s="372" t="s">
        <v>264</v>
      </c>
      <c r="C34" s="383">
        <v>11331</v>
      </c>
      <c r="D34" s="383">
        <v>8567</v>
      </c>
      <c r="E34" s="383">
        <v>11352</v>
      </c>
      <c r="F34" s="383">
        <v>8619</v>
      </c>
      <c r="G34" s="383">
        <v>-21</v>
      </c>
      <c r="H34" s="383">
        <v>-52</v>
      </c>
      <c r="I34" s="383">
        <v>31</v>
      </c>
      <c r="J34" s="374"/>
    </row>
    <row r="35" spans="1:10" x14ac:dyDescent="0.2">
      <c r="A35" s="372">
        <v>109</v>
      </c>
      <c r="B35" s="372" t="s">
        <v>193</v>
      </c>
      <c r="C35" s="383">
        <v>1611</v>
      </c>
      <c r="D35" s="383">
        <v>1514</v>
      </c>
      <c r="E35" s="383">
        <v>1630</v>
      </c>
      <c r="F35" s="383">
        <v>1532</v>
      </c>
      <c r="G35" s="383">
        <v>-19</v>
      </c>
      <c r="H35" s="383">
        <v>-18</v>
      </c>
      <c r="I35" s="383">
        <v>-1</v>
      </c>
      <c r="J35" s="374"/>
    </row>
    <row r="36" spans="1:10" x14ac:dyDescent="0.2">
      <c r="A36" s="372">
        <v>105</v>
      </c>
      <c r="B36" s="372" t="s">
        <v>257</v>
      </c>
      <c r="C36" s="383">
        <v>1964</v>
      </c>
      <c r="D36" s="383">
        <v>1784</v>
      </c>
      <c r="E36" s="383">
        <v>1982</v>
      </c>
      <c r="F36" s="383">
        <v>1789</v>
      </c>
      <c r="G36" s="383">
        <v>-18</v>
      </c>
      <c r="H36" s="383">
        <v>-5</v>
      </c>
      <c r="I36" s="383">
        <v>-13</v>
      </c>
      <c r="J36" s="374"/>
    </row>
    <row r="37" spans="1:10" x14ac:dyDescent="0.2">
      <c r="A37" s="372">
        <v>121</v>
      </c>
      <c r="B37" s="372" t="s">
        <v>158</v>
      </c>
      <c r="C37" s="383">
        <v>5628</v>
      </c>
      <c r="D37" s="383">
        <v>3477</v>
      </c>
      <c r="E37" s="383">
        <v>5644</v>
      </c>
      <c r="F37" s="383">
        <v>3461</v>
      </c>
      <c r="G37" s="383">
        <v>-16</v>
      </c>
      <c r="H37" s="383">
        <v>16</v>
      </c>
      <c r="I37" s="383">
        <v>-32</v>
      </c>
      <c r="J37" s="374"/>
    </row>
    <row r="38" spans="1:10" x14ac:dyDescent="0.2">
      <c r="A38" s="372">
        <v>66</v>
      </c>
      <c r="B38" s="372" t="s">
        <v>171</v>
      </c>
      <c r="C38" s="383">
        <v>4609</v>
      </c>
      <c r="D38" s="383">
        <v>3477</v>
      </c>
      <c r="E38" s="383">
        <v>4623</v>
      </c>
      <c r="F38" s="383">
        <v>3427</v>
      </c>
      <c r="G38" s="383">
        <v>-14</v>
      </c>
      <c r="H38" s="383">
        <v>50</v>
      </c>
      <c r="I38" s="383">
        <v>-64</v>
      </c>
      <c r="J38" s="374"/>
    </row>
    <row r="39" spans="1:10" x14ac:dyDescent="0.2">
      <c r="A39" s="372">
        <v>7</v>
      </c>
      <c r="B39" s="372" t="s">
        <v>250</v>
      </c>
      <c r="C39" s="383">
        <v>230</v>
      </c>
      <c r="D39" s="383">
        <v>159</v>
      </c>
      <c r="E39" s="383">
        <v>244</v>
      </c>
      <c r="F39" s="383">
        <v>163</v>
      </c>
      <c r="G39" s="383">
        <v>-14</v>
      </c>
      <c r="H39" s="383">
        <v>-4</v>
      </c>
      <c r="I39" s="383">
        <v>-10</v>
      </c>
      <c r="J39" s="374"/>
    </row>
    <row r="40" spans="1:10" x14ac:dyDescent="0.2">
      <c r="A40" s="372">
        <v>110</v>
      </c>
      <c r="B40" s="372" t="s">
        <v>235</v>
      </c>
      <c r="C40" s="383">
        <v>536</v>
      </c>
      <c r="D40" s="383">
        <v>479</v>
      </c>
      <c r="E40" s="383">
        <v>549</v>
      </c>
      <c r="F40" s="383">
        <v>492</v>
      </c>
      <c r="G40" s="383">
        <v>-13</v>
      </c>
      <c r="H40" s="383">
        <v>-13</v>
      </c>
      <c r="I40" s="383">
        <v>0</v>
      </c>
      <c r="J40" s="374"/>
    </row>
    <row r="41" spans="1:10" x14ac:dyDescent="0.2">
      <c r="A41" s="372">
        <v>25</v>
      </c>
      <c r="B41" s="372" t="s">
        <v>237</v>
      </c>
      <c r="C41" s="383">
        <v>624</v>
      </c>
      <c r="D41" s="383">
        <v>537</v>
      </c>
      <c r="E41" s="383">
        <v>637</v>
      </c>
      <c r="F41" s="383">
        <v>546</v>
      </c>
      <c r="G41" s="383">
        <v>-13</v>
      </c>
      <c r="H41" s="383">
        <v>-9</v>
      </c>
      <c r="I41" s="383">
        <v>-4</v>
      </c>
      <c r="J41" s="374"/>
    </row>
    <row r="42" spans="1:10" x14ac:dyDescent="0.2">
      <c r="A42" s="372">
        <v>35</v>
      </c>
      <c r="B42" s="372" t="s">
        <v>178</v>
      </c>
      <c r="C42" s="383">
        <v>3592</v>
      </c>
      <c r="D42" s="383">
        <v>3384</v>
      </c>
      <c r="E42" s="383">
        <v>3601</v>
      </c>
      <c r="F42" s="383">
        <v>3407</v>
      </c>
      <c r="G42" s="383">
        <v>-9</v>
      </c>
      <c r="H42" s="383">
        <v>-23</v>
      </c>
      <c r="I42" s="383">
        <v>14</v>
      </c>
      <c r="J42" s="374"/>
    </row>
    <row r="43" spans="1:10" x14ac:dyDescent="0.2">
      <c r="A43" s="372">
        <v>65</v>
      </c>
      <c r="B43" s="372" t="s">
        <v>206</v>
      </c>
      <c r="C43" s="383">
        <v>562</v>
      </c>
      <c r="D43" s="383">
        <v>559</v>
      </c>
      <c r="E43" s="383">
        <v>571</v>
      </c>
      <c r="F43" s="383">
        <v>568</v>
      </c>
      <c r="G43" s="383">
        <v>-9</v>
      </c>
      <c r="H43" s="383">
        <v>-9</v>
      </c>
      <c r="I43" s="383">
        <v>0</v>
      </c>
      <c r="J43" s="374"/>
    </row>
    <row r="44" spans="1:10" x14ac:dyDescent="0.2">
      <c r="A44" s="372">
        <v>115</v>
      </c>
      <c r="B44" s="372" t="s">
        <v>212</v>
      </c>
      <c r="C44" s="383">
        <v>43</v>
      </c>
      <c r="D44" s="383">
        <v>43</v>
      </c>
      <c r="E44" s="383">
        <v>49</v>
      </c>
      <c r="F44" s="383">
        <v>49</v>
      </c>
      <c r="G44" s="383">
        <v>-6</v>
      </c>
      <c r="H44" s="383">
        <v>-6</v>
      </c>
      <c r="I44" s="383">
        <v>0</v>
      </c>
      <c r="J44" s="374"/>
    </row>
    <row r="45" spans="1:10" x14ac:dyDescent="0.2">
      <c r="A45" s="372">
        <v>77</v>
      </c>
      <c r="B45" s="372" t="s">
        <v>189</v>
      </c>
      <c r="C45" s="383">
        <v>1354</v>
      </c>
      <c r="D45" s="383">
        <v>1040</v>
      </c>
      <c r="E45" s="383">
        <v>1359</v>
      </c>
      <c r="F45" s="383">
        <v>1042</v>
      </c>
      <c r="G45" s="383">
        <v>-5</v>
      </c>
      <c r="H45" s="383">
        <v>-2</v>
      </c>
      <c r="I45" s="383">
        <v>-3</v>
      </c>
      <c r="J45" s="374"/>
    </row>
    <row r="46" spans="1:10" x14ac:dyDescent="0.2">
      <c r="A46" s="372">
        <v>95</v>
      </c>
      <c r="B46" s="372" t="s">
        <v>170</v>
      </c>
      <c r="C46" s="383">
        <v>410</v>
      </c>
      <c r="D46" s="383">
        <v>244</v>
      </c>
      <c r="E46" s="383">
        <v>414</v>
      </c>
      <c r="F46" s="383">
        <v>241</v>
      </c>
      <c r="G46" s="383">
        <v>-4</v>
      </c>
      <c r="H46" s="383">
        <v>3</v>
      </c>
      <c r="I46" s="383">
        <v>-7</v>
      </c>
      <c r="J46" s="374"/>
    </row>
    <row r="47" spans="1:10" x14ac:dyDescent="0.2">
      <c r="A47" s="372">
        <v>119</v>
      </c>
      <c r="B47" s="372" t="s">
        <v>273</v>
      </c>
      <c r="C47" s="383">
        <v>2688</v>
      </c>
      <c r="D47" s="383">
        <v>1514</v>
      </c>
      <c r="E47" s="383">
        <v>2691</v>
      </c>
      <c r="F47" s="383">
        <v>1507</v>
      </c>
      <c r="G47" s="383">
        <v>-3</v>
      </c>
      <c r="H47" s="383">
        <v>7</v>
      </c>
      <c r="I47" s="383">
        <v>-10</v>
      </c>
      <c r="J47" s="374"/>
    </row>
    <row r="48" spans="1:10" x14ac:dyDescent="0.2">
      <c r="A48" s="372">
        <v>40</v>
      </c>
      <c r="B48" s="372" t="s">
        <v>214</v>
      </c>
      <c r="C48" s="383">
        <v>190</v>
      </c>
      <c r="D48" s="383">
        <v>112</v>
      </c>
      <c r="E48" s="383">
        <v>193</v>
      </c>
      <c r="F48" s="383">
        <v>114</v>
      </c>
      <c r="G48" s="383">
        <v>-3</v>
      </c>
      <c r="H48" s="383">
        <v>-2</v>
      </c>
      <c r="I48" s="383">
        <v>-1</v>
      </c>
      <c r="J48" s="374"/>
    </row>
    <row r="49" spans="1:10" x14ac:dyDescent="0.2">
      <c r="A49" s="372">
        <v>102</v>
      </c>
      <c r="B49" s="372" t="s">
        <v>245</v>
      </c>
      <c r="C49" s="383">
        <v>903</v>
      </c>
      <c r="D49" s="383">
        <v>452</v>
      </c>
      <c r="E49" s="383">
        <v>905</v>
      </c>
      <c r="F49" s="383">
        <v>454</v>
      </c>
      <c r="G49" s="383">
        <v>-2</v>
      </c>
      <c r="H49" s="383">
        <v>-2</v>
      </c>
      <c r="I49" s="383">
        <v>0</v>
      </c>
      <c r="J49" s="374"/>
    </row>
    <row r="50" spans="1:10" x14ac:dyDescent="0.2">
      <c r="A50" s="372">
        <v>12</v>
      </c>
      <c r="B50" s="372" t="s">
        <v>220</v>
      </c>
      <c r="C50" s="383">
        <v>80</v>
      </c>
      <c r="D50" s="383">
        <v>77</v>
      </c>
      <c r="E50" s="383">
        <v>82</v>
      </c>
      <c r="F50" s="383">
        <v>79</v>
      </c>
      <c r="G50" s="383">
        <v>-2</v>
      </c>
      <c r="H50" s="383">
        <v>-2</v>
      </c>
      <c r="I50" s="383">
        <v>0</v>
      </c>
      <c r="J50" s="374"/>
    </row>
    <row r="51" spans="1:10" x14ac:dyDescent="0.2">
      <c r="A51" s="372">
        <v>54</v>
      </c>
      <c r="B51" s="372" t="s">
        <v>210</v>
      </c>
      <c r="C51" s="383">
        <v>159</v>
      </c>
      <c r="D51" s="383">
        <v>149</v>
      </c>
      <c r="E51" s="383">
        <v>161</v>
      </c>
      <c r="F51" s="383">
        <v>151</v>
      </c>
      <c r="G51" s="383">
        <v>-2</v>
      </c>
      <c r="H51" s="383">
        <v>-2</v>
      </c>
      <c r="I51" s="383">
        <v>0</v>
      </c>
      <c r="J51" s="374"/>
    </row>
    <row r="52" spans="1:10" x14ac:dyDescent="0.2">
      <c r="A52" s="372">
        <v>69</v>
      </c>
      <c r="B52" s="372" t="s">
        <v>228</v>
      </c>
      <c r="C52" s="383">
        <v>16</v>
      </c>
      <c r="D52" s="383">
        <v>7</v>
      </c>
      <c r="E52" s="383">
        <v>18</v>
      </c>
      <c r="F52" s="383">
        <v>9</v>
      </c>
      <c r="G52" s="383">
        <v>-2</v>
      </c>
      <c r="H52" s="383">
        <v>-2</v>
      </c>
      <c r="I52" s="383">
        <v>0</v>
      </c>
      <c r="J52" s="374"/>
    </row>
    <row r="53" spans="1:10" x14ac:dyDescent="0.2">
      <c r="A53" s="372">
        <v>84</v>
      </c>
      <c r="B53" s="372" t="s">
        <v>248</v>
      </c>
      <c r="C53" s="383">
        <v>415</v>
      </c>
      <c r="D53" s="383">
        <v>384</v>
      </c>
      <c r="E53" s="383">
        <v>417</v>
      </c>
      <c r="F53" s="383">
        <v>388</v>
      </c>
      <c r="G53" s="383">
        <v>-2</v>
      </c>
      <c r="H53" s="383">
        <v>-4</v>
      </c>
      <c r="I53" s="383">
        <v>2</v>
      </c>
      <c r="J53" s="374"/>
    </row>
    <row r="54" spans="1:10" x14ac:dyDescent="0.2">
      <c r="A54" s="372">
        <v>96</v>
      </c>
      <c r="B54" s="372" t="s">
        <v>203</v>
      </c>
      <c r="C54" s="383">
        <v>547</v>
      </c>
      <c r="D54" s="383">
        <v>435</v>
      </c>
      <c r="E54" s="383">
        <v>549</v>
      </c>
      <c r="F54" s="383">
        <v>433</v>
      </c>
      <c r="G54" s="383">
        <v>-2</v>
      </c>
      <c r="H54" s="383">
        <v>2</v>
      </c>
      <c r="I54" s="383">
        <v>-4</v>
      </c>
      <c r="J54" s="374"/>
    </row>
    <row r="55" spans="1:10" x14ac:dyDescent="0.2">
      <c r="A55" s="372">
        <v>116</v>
      </c>
      <c r="B55" s="372" t="s">
        <v>186</v>
      </c>
      <c r="C55" s="383">
        <v>637</v>
      </c>
      <c r="D55" s="383">
        <v>606</v>
      </c>
      <c r="E55" s="383">
        <v>638</v>
      </c>
      <c r="F55" s="383">
        <v>608</v>
      </c>
      <c r="G55" s="383">
        <v>-1</v>
      </c>
      <c r="H55" s="383">
        <v>-2</v>
      </c>
      <c r="I55" s="383">
        <v>1</v>
      </c>
      <c r="J55" s="374"/>
    </row>
    <row r="56" spans="1:10" x14ac:dyDescent="0.2">
      <c r="A56" s="372">
        <v>22</v>
      </c>
      <c r="B56" s="372" t="s">
        <v>179</v>
      </c>
      <c r="C56" s="383">
        <v>2074</v>
      </c>
      <c r="D56" s="383">
        <v>1808</v>
      </c>
      <c r="E56" s="383">
        <v>2075</v>
      </c>
      <c r="F56" s="383">
        <v>1793</v>
      </c>
      <c r="G56" s="383">
        <v>-1</v>
      </c>
      <c r="H56" s="383">
        <v>15</v>
      </c>
      <c r="I56" s="383">
        <v>-16</v>
      </c>
      <c r="J56" s="374"/>
    </row>
    <row r="57" spans="1:10" x14ac:dyDescent="0.2">
      <c r="A57" s="372">
        <v>27</v>
      </c>
      <c r="B57" s="372" t="s">
        <v>256</v>
      </c>
      <c r="C57" s="383">
        <v>42</v>
      </c>
      <c r="D57" s="383">
        <v>42</v>
      </c>
      <c r="E57" s="383">
        <v>43</v>
      </c>
      <c r="F57" s="383">
        <v>42</v>
      </c>
      <c r="G57" s="383">
        <v>-1</v>
      </c>
      <c r="H57" s="383">
        <v>0</v>
      </c>
      <c r="I57" s="383">
        <v>-1</v>
      </c>
      <c r="J57" s="374"/>
    </row>
    <row r="58" spans="1:10" x14ac:dyDescent="0.2">
      <c r="A58" s="372">
        <v>29</v>
      </c>
      <c r="B58" s="372" t="s">
        <v>221</v>
      </c>
      <c r="C58" s="383">
        <v>219</v>
      </c>
      <c r="D58" s="383">
        <v>204</v>
      </c>
      <c r="E58" s="383">
        <v>220</v>
      </c>
      <c r="F58" s="383">
        <v>204</v>
      </c>
      <c r="G58" s="383">
        <v>-1</v>
      </c>
      <c r="H58" s="383">
        <v>0</v>
      </c>
      <c r="I58" s="383">
        <v>-1</v>
      </c>
      <c r="J58" s="374"/>
    </row>
    <row r="59" spans="1:10" x14ac:dyDescent="0.2">
      <c r="A59" s="372">
        <v>31</v>
      </c>
      <c r="B59" s="372" t="s">
        <v>239</v>
      </c>
      <c r="C59" s="383">
        <v>8</v>
      </c>
      <c r="D59" s="383">
        <v>8</v>
      </c>
      <c r="E59" s="383">
        <v>9</v>
      </c>
      <c r="F59" s="383">
        <v>9</v>
      </c>
      <c r="G59" s="383">
        <v>-1</v>
      </c>
      <c r="H59" s="383">
        <v>-1</v>
      </c>
      <c r="I59" s="383">
        <v>0</v>
      </c>
      <c r="J59" s="374"/>
    </row>
    <row r="60" spans="1:10" x14ac:dyDescent="0.2">
      <c r="A60" s="372">
        <v>32</v>
      </c>
      <c r="B60" s="372" t="s">
        <v>194</v>
      </c>
      <c r="C60" s="383">
        <v>216</v>
      </c>
      <c r="D60" s="383">
        <v>171</v>
      </c>
      <c r="E60" s="383">
        <v>217</v>
      </c>
      <c r="F60" s="383">
        <v>170</v>
      </c>
      <c r="G60" s="383">
        <v>-1</v>
      </c>
      <c r="H60" s="383">
        <v>1</v>
      </c>
      <c r="I60" s="383">
        <v>-2</v>
      </c>
      <c r="J60" s="374"/>
    </row>
    <row r="61" spans="1:10" x14ac:dyDescent="0.2">
      <c r="A61" s="372">
        <v>75</v>
      </c>
      <c r="B61" s="372" t="s">
        <v>231</v>
      </c>
      <c r="C61" s="383">
        <v>50</v>
      </c>
      <c r="D61" s="383">
        <v>37</v>
      </c>
      <c r="E61" s="383">
        <v>51</v>
      </c>
      <c r="F61" s="383">
        <v>38</v>
      </c>
      <c r="G61" s="383">
        <v>-1</v>
      </c>
      <c r="H61" s="383">
        <v>-1</v>
      </c>
      <c r="I61" s="383">
        <v>0</v>
      </c>
      <c r="J61" s="374"/>
    </row>
    <row r="62" spans="1:10" x14ac:dyDescent="0.2">
      <c r="A62" s="372">
        <v>26</v>
      </c>
      <c r="B62" s="372" t="s">
        <v>243</v>
      </c>
      <c r="C62" s="383">
        <v>137</v>
      </c>
      <c r="D62" s="383">
        <v>129</v>
      </c>
      <c r="E62" s="383">
        <v>137</v>
      </c>
      <c r="F62" s="383">
        <v>129</v>
      </c>
      <c r="G62" s="383">
        <v>0</v>
      </c>
      <c r="H62" s="383">
        <v>0</v>
      </c>
      <c r="I62" s="383">
        <v>0</v>
      </c>
      <c r="J62" s="374"/>
    </row>
    <row r="63" spans="1:10" x14ac:dyDescent="0.2">
      <c r="A63" s="372">
        <v>34</v>
      </c>
      <c r="B63" s="372" t="s">
        <v>246</v>
      </c>
      <c r="C63" s="383">
        <v>12</v>
      </c>
      <c r="D63" s="383">
        <v>12</v>
      </c>
      <c r="E63" s="383">
        <v>12</v>
      </c>
      <c r="F63" s="383">
        <v>12</v>
      </c>
      <c r="G63" s="383">
        <v>0</v>
      </c>
      <c r="H63" s="383">
        <v>0</v>
      </c>
      <c r="I63" s="383">
        <v>0</v>
      </c>
      <c r="J63" s="374"/>
    </row>
    <row r="64" spans="1:10" x14ac:dyDescent="0.2">
      <c r="A64" s="372">
        <v>4</v>
      </c>
      <c r="B64" s="372" t="s">
        <v>205</v>
      </c>
      <c r="C64" s="383">
        <v>117</v>
      </c>
      <c r="D64" s="383">
        <v>106</v>
      </c>
      <c r="E64" s="383">
        <v>117</v>
      </c>
      <c r="F64" s="383">
        <v>108</v>
      </c>
      <c r="G64" s="383">
        <v>0</v>
      </c>
      <c r="H64" s="383">
        <v>-2</v>
      </c>
      <c r="I64" s="383">
        <v>2</v>
      </c>
      <c r="J64" s="374"/>
    </row>
    <row r="65" spans="1:10" x14ac:dyDescent="0.2">
      <c r="A65" s="372">
        <v>56</v>
      </c>
      <c r="B65" s="372" t="s">
        <v>222</v>
      </c>
      <c r="C65" s="383">
        <v>0</v>
      </c>
      <c r="D65" s="383">
        <v>0</v>
      </c>
      <c r="E65" s="383">
        <v>0</v>
      </c>
      <c r="F65" s="383">
        <v>0</v>
      </c>
      <c r="G65" s="383">
        <v>0</v>
      </c>
      <c r="H65" s="383">
        <v>0</v>
      </c>
      <c r="I65" s="383">
        <v>0</v>
      </c>
      <c r="J65" s="374"/>
    </row>
    <row r="66" spans="1:10" x14ac:dyDescent="0.2">
      <c r="A66" s="372">
        <v>60</v>
      </c>
      <c r="B66" s="372" t="s">
        <v>224</v>
      </c>
      <c r="C66" s="383">
        <v>15</v>
      </c>
      <c r="D66" s="383">
        <v>14</v>
      </c>
      <c r="E66" s="383">
        <v>15</v>
      </c>
      <c r="F66" s="383">
        <v>14</v>
      </c>
      <c r="G66" s="383">
        <v>0</v>
      </c>
      <c r="H66" s="383">
        <v>0</v>
      </c>
      <c r="I66" s="383">
        <v>0</v>
      </c>
      <c r="J66" s="374"/>
    </row>
    <row r="67" spans="1:10" x14ac:dyDescent="0.2">
      <c r="A67" s="372">
        <v>81</v>
      </c>
      <c r="B67" s="372" t="s">
        <v>232</v>
      </c>
      <c r="C67" s="383">
        <v>1</v>
      </c>
      <c r="D67" s="383">
        <v>1</v>
      </c>
      <c r="E67" s="383">
        <v>1</v>
      </c>
      <c r="F67" s="383">
        <v>1</v>
      </c>
      <c r="G67" s="383">
        <v>0</v>
      </c>
      <c r="H67" s="383">
        <v>0</v>
      </c>
      <c r="I67" s="383">
        <v>0</v>
      </c>
      <c r="J67" s="374"/>
    </row>
    <row r="68" spans="1:10" x14ac:dyDescent="0.2">
      <c r="A68" s="372">
        <v>103</v>
      </c>
      <c r="B68" s="372" t="s">
        <v>198</v>
      </c>
      <c r="C68" s="383">
        <v>401</v>
      </c>
      <c r="D68" s="383">
        <v>373</v>
      </c>
      <c r="E68" s="383">
        <v>400</v>
      </c>
      <c r="F68" s="383">
        <v>373</v>
      </c>
      <c r="G68" s="383">
        <v>1</v>
      </c>
      <c r="H68" s="383">
        <v>0</v>
      </c>
      <c r="I68" s="383">
        <v>1</v>
      </c>
      <c r="J68" s="374"/>
    </row>
    <row r="69" spans="1:10" x14ac:dyDescent="0.2">
      <c r="A69" s="372">
        <v>122</v>
      </c>
      <c r="B69" s="372" t="s">
        <v>199</v>
      </c>
      <c r="C69" s="383">
        <v>49</v>
      </c>
      <c r="D69" s="383">
        <v>48</v>
      </c>
      <c r="E69" s="383">
        <v>48</v>
      </c>
      <c r="F69" s="383">
        <v>47</v>
      </c>
      <c r="G69" s="383">
        <v>1</v>
      </c>
      <c r="H69" s="383">
        <v>1</v>
      </c>
      <c r="I69" s="383">
        <v>0</v>
      </c>
      <c r="J69" s="374"/>
    </row>
    <row r="70" spans="1:10" x14ac:dyDescent="0.2">
      <c r="A70" s="372">
        <v>28</v>
      </c>
      <c r="B70" s="372" t="s">
        <v>238</v>
      </c>
      <c r="C70" s="383">
        <v>60</v>
      </c>
      <c r="D70" s="383">
        <v>14</v>
      </c>
      <c r="E70" s="383">
        <v>59</v>
      </c>
      <c r="F70" s="383">
        <v>15</v>
      </c>
      <c r="G70" s="383">
        <v>1</v>
      </c>
      <c r="H70" s="383">
        <v>-1</v>
      </c>
      <c r="I70" s="383">
        <v>2</v>
      </c>
      <c r="J70" s="374"/>
    </row>
    <row r="71" spans="1:10" x14ac:dyDescent="0.2">
      <c r="A71" s="372">
        <v>48</v>
      </c>
      <c r="B71" s="372" t="s">
        <v>261</v>
      </c>
      <c r="C71" s="383">
        <v>1708</v>
      </c>
      <c r="D71" s="383">
        <v>1650</v>
      </c>
      <c r="E71" s="383">
        <v>1707</v>
      </c>
      <c r="F71" s="383">
        <v>1642</v>
      </c>
      <c r="G71" s="383">
        <v>1</v>
      </c>
      <c r="H71" s="383">
        <v>8</v>
      </c>
      <c r="I71" s="383">
        <v>-7</v>
      </c>
      <c r="J71" s="374"/>
    </row>
    <row r="72" spans="1:10" x14ac:dyDescent="0.2">
      <c r="A72" s="372">
        <v>52</v>
      </c>
      <c r="B72" s="372" t="s">
        <v>201</v>
      </c>
      <c r="C72" s="383">
        <v>73</v>
      </c>
      <c r="D72" s="383">
        <v>72</v>
      </c>
      <c r="E72" s="383">
        <v>72</v>
      </c>
      <c r="F72" s="383">
        <v>71</v>
      </c>
      <c r="G72" s="383">
        <v>1</v>
      </c>
      <c r="H72" s="383">
        <v>1</v>
      </c>
      <c r="I72" s="383">
        <v>0</v>
      </c>
      <c r="J72" s="374"/>
    </row>
    <row r="73" spans="1:10" x14ac:dyDescent="0.2">
      <c r="A73" s="372">
        <v>62</v>
      </c>
      <c r="B73" s="372" t="s">
        <v>226</v>
      </c>
      <c r="C73" s="383">
        <v>31</v>
      </c>
      <c r="D73" s="383">
        <v>31</v>
      </c>
      <c r="E73" s="383">
        <v>30</v>
      </c>
      <c r="F73" s="383">
        <v>30</v>
      </c>
      <c r="G73" s="383">
        <v>1</v>
      </c>
      <c r="H73" s="383">
        <v>1</v>
      </c>
      <c r="I73" s="383">
        <v>0</v>
      </c>
      <c r="J73" s="374"/>
    </row>
    <row r="74" spans="1:10" x14ac:dyDescent="0.2">
      <c r="A74" s="372">
        <v>90</v>
      </c>
      <c r="B74" s="372" t="s">
        <v>217</v>
      </c>
      <c r="C74" s="383">
        <v>118</v>
      </c>
      <c r="D74" s="383">
        <v>107</v>
      </c>
      <c r="E74" s="383">
        <v>117</v>
      </c>
      <c r="F74" s="383">
        <v>106</v>
      </c>
      <c r="G74" s="383">
        <v>1</v>
      </c>
      <c r="H74" s="383">
        <v>1</v>
      </c>
      <c r="I74" s="383">
        <v>0</v>
      </c>
      <c r="J74" s="374"/>
    </row>
    <row r="75" spans="1:10" x14ac:dyDescent="0.2">
      <c r="A75" s="372">
        <v>49</v>
      </c>
      <c r="B75" s="372" t="s">
        <v>244</v>
      </c>
      <c r="C75" s="383">
        <v>63</v>
      </c>
      <c r="D75" s="383">
        <v>61</v>
      </c>
      <c r="E75" s="383">
        <v>61</v>
      </c>
      <c r="F75" s="383">
        <v>59</v>
      </c>
      <c r="G75" s="383">
        <v>2</v>
      </c>
      <c r="H75" s="383">
        <v>2</v>
      </c>
      <c r="I75" s="383">
        <v>0</v>
      </c>
      <c r="J75" s="374"/>
    </row>
    <row r="76" spans="1:10" x14ac:dyDescent="0.2">
      <c r="A76" s="372">
        <v>68</v>
      </c>
      <c r="B76" s="372" t="s">
        <v>227</v>
      </c>
      <c r="C76" s="383">
        <v>125</v>
      </c>
      <c r="D76" s="383">
        <v>116</v>
      </c>
      <c r="E76" s="383">
        <v>123</v>
      </c>
      <c r="F76" s="383">
        <v>114</v>
      </c>
      <c r="G76" s="383">
        <v>2</v>
      </c>
      <c r="H76" s="383">
        <v>2</v>
      </c>
      <c r="I76" s="383">
        <v>0</v>
      </c>
      <c r="J76" s="374"/>
    </row>
    <row r="77" spans="1:10" x14ac:dyDescent="0.2">
      <c r="A77" s="372">
        <v>1</v>
      </c>
      <c r="B77" s="372" t="s">
        <v>183</v>
      </c>
      <c r="C77" s="383">
        <v>5449</v>
      </c>
      <c r="D77" s="383">
        <v>4913</v>
      </c>
      <c r="E77" s="383">
        <v>5446</v>
      </c>
      <c r="F77" s="383">
        <v>4902</v>
      </c>
      <c r="G77" s="383">
        <v>3</v>
      </c>
      <c r="H77" s="383">
        <v>11</v>
      </c>
      <c r="I77" s="383">
        <v>-8</v>
      </c>
      <c r="J77" s="374"/>
    </row>
    <row r="78" spans="1:10" x14ac:dyDescent="0.2">
      <c r="A78" s="372">
        <v>11</v>
      </c>
      <c r="B78" s="372" t="s">
        <v>234</v>
      </c>
      <c r="C78" s="383">
        <v>22</v>
      </c>
      <c r="D78" s="383">
        <v>22</v>
      </c>
      <c r="E78" s="383">
        <v>19</v>
      </c>
      <c r="F78" s="383">
        <v>19</v>
      </c>
      <c r="G78" s="383">
        <v>3</v>
      </c>
      <c r="H78" s="383">
        <v>3</v>
      </c>
      <c r="I78" s="383">
        <v>0</v>
      </c>
      <c r="J78" s="374"/>
    </row>
    <row r="79" spans="1:10" x14ac:dyDescent="0.2">
      <c r="A79" s="372">
        <v>124</v>
      </c>
      <c r="B79" s="372" t="s">
        <v>236</v>
      </c>
      <c r="C79" s="383">
        <v>7076</v>
      </c>
      <c r="D79" s="383">
        <v>6342</v>
      </c>
      <c r="E79" s="383">
        <v>7073</v>
      </c>
      <c r="F79" s="383">
        <v>6332</v>
      </c>
      <c r="G79" s="383">
        <v>3</v>
      </c>
      <c r="H79" s="383">
        <v>10</v>
      </c>
      <c r="I79" s="383">
        <v>-7</v>
      </c>
      <c r="J79" s="374"/>
    </row>
    <row r="80" spans="1:10" x14ac:dyDescent="0.2">
      <c r="A80" s="372">
        <v>38</v>
      </c>
      <c r="B80" s="372" t="s">
        <v>208</v>
      </c>
      <c r="C80" s="383">
        <v>166</v>
      </c>
      <c r="D80" s="383">
        <v>106</v>
      </c>
      <c r="E80" s="383">
        <v>163</v>
      </c>
      <c r="F80" s="383">
        <v>106</v>
      </c>
      <c r="G80" s="383">
        <v>3</v>
      </c>
      <c r="H80" s="383">
        <v>0</v>
      </c>
      <c r="I80" s="383">
        <v>3</v>
      </c>
      <c r="J80" s="374"/>
    </row>
    <row r="81" spans="1:10" x14ac:dyDescent="0.2">
      <c r="A81" s="372">
        <v>57</v>
      </c>
      <c r="B81" s="372" t="s">
        <v>223</v>
      </c>
      <c r="C81" s="383">
        <v>147</v>
      </c>
      <c r="D81" s="383">
        <v>131</v>
      </c>
      <c r="E81" s="383">
        <v>144</v>
      </c>
      <c r="F81" s="383">
        <v>127</v>
      </c>
      <c r="G81" s="383">
        <v>3</v>
      </c>
      <c r="H81" s="383">
        <v>4</v>
      </c>
      <c r="I81" s="383">
        <v>-1</v>
      </c>
      <c r="J81" s="374"/>
    </row>
    <row r="82" spans="1:10" x14ac:dyDescent="0.2">
      <c r="A82" s="372">
        <v>61</v>
      </c>
      <c r="B82" s="372" t="s">
        <v>225</v>
      </c>
      <c r="C82" s="383">
        <v>228</v>
      </c>
      <c r="D82" s="383">
        <v>224</v>
      </c>
      <c r="E82" s="383">
        <v>225</v>
      </c>
      <c r="F82" s="383">
        <v>221</v>
      </c>
      <c r="G82" s="383">
        <v>3</v>
      </c>
      <c r="H82" s="383">
        <v>3</v>
      </c>
      <c r="I82" s="383">
        <v>0</v>
      </c>
      <c r="J82" s="374"/>
    </row>
    <row r="83" spans="1:10" x14ac:dyDescent="0.2">
      <c r="A83" s="372">
        <v>71</v>
      </c>
      <c r="B83" s="372" t="s">
        <v>229</v>
      </c>
      <c r="C83" s="383">
        <v>45</v>
      </c>
      <c r="D83" s="383">
        <v>45</v>
      </c>
      <c r="E83" s="383">
        <v>42</v>
      </c>
      <c r="F83" s="383">
        <v>42</v>
      </c>
      <c r="G83" s="383">
        <v>3</v>
      </c>
      <c r="H83" s="383">
        <v>3</v>
      </c>
      <c r="I83" s="383">
        <v>0</v>
      </c>
      <c r="J83" s="374"/>
    </row>
    <row r="84" spans="1:10" x14ac:dyDescent="0.2">
      <c r="A84" s="372">
        <v>112</v>
      </c>
      <c r="B84" s="372" t="s">
        <v>258</v>
      </c>
      <c r="C84" s="383">
        <v>626</v>
      </c>
      <c r="D84" s="383">
        <v>622</v>
      </c>
      <c r="E84" s="383">
        <v>622</v>
      </c>
      <c r="F84" s="383">
        <v>618</v>
      </c>
      <c r="G84" s="383">
        <v>4</v>
      </c>
      <c r="H84" s="383">
        <v>4</v>
      </c>
      <c r="I84" s="383">
        <v>0</v>
      </c>
      <c r="J84" s="374"/>
    </row>
    <row r="85" spans="1:10" x14ac:dyDescent="0.2">
      <c r="A85" s="372">
        <v>17</v>
      </c>
      <c r="B85" s="372" t="s">
        <v>213</v>
      </c>
      <c r="C85" s="383">
        <v>377</v>
      </c>
      <c r="D85" s="383">
        <v>326</v>
      </c>
      <c r="E85" s="383">
        <v>373</v>
      </c>
      <c r="F85" s="383">
        <v>331</v>
      </c>
      <c r="G85" s="383">
        <v>4</v>
      </c>
      <c r="H85" s="383">
        <v>-5</v>
      </c>
      <c r="I85" s="383">
        <v>9</v>
      </c>
      <c r="J85" s="374"/>
    </row>
    <row r="86" spans="1:10" x14ac:dyDescent="0.2">
      <c r="A86" s="372">
        <v>41</v>
      </c>
      <c r="B86" s="372" t="s">
        <v>215</v>
      </c>
      <c r="C86" s="383">
        <v>101</v>
      </c>
      <c r="D86" s="383">
        <v>100</v>
      </c>
      <c r="E86" s="383">
        <v>97</v>
      </c>
      <c r="F86" s="383">
        <v>96</v>
      </c>
      <c r="G86" s="383">
        <v>4</v>
      </c>
      <c r="H86" s="383">
        <v>4</v>
      </c>
      <c r="I86" s="383">
        <v>0</v>
      </c>
      <c r="J86" s="374"/>
    </row>
    <row r="87" spans="1:10" x14ac:dyDescent="0.2">
      <c r="A87" s="372">
        <v>72</v>
      </c>
      <c r="B87" s="372" t="s">
        <v>240</v>
      </c>
      <c r="C87" s="383">
        <v>92</v>
      </c>
      <c r="D87" s="383">
        <v>76</v>
      </c>
      <c r="E87" s="383">
        <v>87</v>
      </c>
      <c r="F87" s="383">
        <v>71</v>
      </c>
      <c r="G87" s="383">
        <v>5</v>
      </c>
      <c r="H87" s="383">
        <v>5</v>
      </c>
      <c r="I87" s="383">
        <v>0</v>
      </c>
      <c r="J87" s="374"/>
    </row>
    <row r="88" spans="1:10" x14ac:dyDescent="0.2">
      <c r="A88" s="372">
        <v>99</v>
      </c>
      <c r="B88" s="372" t="s">
        <v>265</v>
      </c>
      <c r="C88" s="383">
        <v>974</v>
      </c>
      <c r="D88" s="383">
        <v>375</v>
      </c>
      <c r="E88" s="383">
        <v>969</v>
      </c>
      <c r="F88" s="383">
        <v>410</v>
      </c>
      <c r="G88" s="383">
        <v>5</v>
      </c>
      <c r="H88" s="383">
        <v>-35</v>
      </c>
      <c r="I88" s="383">
        <v>40</v>
      </c>
      <c r="J88" s="374"/>
    </row>
    <row r="89" spans="1:10" x14ac:dyDescent="0.2">
      <c r="A89" s="372">
        <v>104</v>
      </c>
      <c r="B89" s="372" t="s">
        <v>218</v>
      </c>
      <c r="C89" s="383">
        <v>62</v>
      </c>
      <c r="D89" s="383">
        <v>47</v>
      </c>
      <c r="E89" s="383">
        <v>56</v>
      </c>
      <c r="F89" s="383">
        <v>47</v>
      </c>
      <c r="G89" s="383">
        <v>6</v>
      </c>
      <c r="H89" s="383">
        <v>0</v>
      </c>
      <c r="I89" s="383">
        <v>6</v>
      </c>
      <c r="J89" s="374"/>
    </row>
    <row r="90" spans="1:10" x14ac:dyDescent="0.2">
      <c r="A90" s="372">
        <v>14</v>
      </c>
      <c r="B90" s="372" t="s">
        <v>262</v>
      </c>
      <c r="C90" s="383">
        <v>555</v>
      </c>
      <c r="D90" s="383">
        <v>437</v>
      </c>
      <c r="E90" s="383">
        <v>549</v>
      </c>
      <c r="F90" s="383">
        <v>446</v>
      </c>
      <c r="G90" s="383">
        <v>6</v>
      </c>
      <c r="H90" s="383">
        <v>-9</v>
      </c>
      <c r="I90" s="383">
        <v>15</v>
      </c>
      <c r="J90" s="374"/>
    </row>
    <row r="91" spans="1:10" x14ac:dyDescent="0.2">
      <c r="A91" s="372">
        <v>76</v>
      </c>
      <c r="B91" s="372" t="s">
        <v>216</v>
      </c>
      <c r="C91" s="383">
        <v>66</v>
      </c>
      <c r="D91" s="383">
        <v>22</v>
      </c>
      <c r="E91" s="383">
        <v>60</v>
      </c>
      <c r="F91" s="383">
        <v>23</v>
      </c>
      <c r="G91" s="383">
        <v>6</v>
      </c>
      <c r="H91" s="383">
        <v>-1</v>
      </c>
      <c r="I91" s="383">
        <v>7</v>
      </c>
      <c r="J91" s="374"/>
    </row>
    <row r="92" spans="1:10" x14ac:dyDescent="0.2">
      <c r="A92" s="372">
        <v>47</v>
      </c>
      <c r="B92" s="372" t="s">
        <v>188</v>
      </c>
      <c r="C92" s="383">
        <v>1298</v>
      </c>
      <c r="D92" s="383">
        <v>1241</v>
      </c>
      <c r="E92" s="383">
        <v>1291</v>
      </c>
      <c r="F92" s="383">
        <v>1237</v>
      </c>
      <c r="G92" s="383">
        <v>7</v>
      </c>
      <c r="H92" s="383">
        <v>4</v>
      </c>
      <c r="I92" s="383">
        <v>3</v>
      </c>
      <c r="J92" s="374"/>
    </row>
    <row r="93" spans="1:10" x14ac:dyDescent="0.2">
      <c r="A93" s="372">
        <v>51</v>
      </c>
      <c r="B93" s="372" t="s">
        <v>175</v>
      </c>
      <c r="C93" s="383">
        <v>1499</v>
      </c>
      <c r="D93" s="383">
        <v>1309</v>
      </c>
      <c r="E93" s="383">
        <v>1492</v>
      </c>
      <c r="F93" s="383">
        <v>1315</v>
      </c>
      <c r="G93" s="383">
        <v>7</v>
      </c>
      <c r="H93" s="383">
        <v>-6</v>
      </c>
      <c r="I93" s="383">
        <v>13</v>
      </c>
      <c r="J93" s="374"/>
    </row>
    <row r="94" spans="1:10" x14ac:dyDescent="0.2">
      <c r="A94" s="372">
        <v>87</v>
      </c>
      <c r="B94" s="372" t="s">
        <v>242</v>
      </c>
      <c r="C94" s="383">
        <v>707</v>
      </c>
      <c r="D94" s="383">
        <v>680</v>
      </c>
      <c r="E94" s="383">
        <v>699</v>
      </c>
      <c r="F94" s="383">
        <v>671</v>
      </c>
      <c r="G94" s="383">
        <v>8</v>
      </c>
      <c r="H94" s="383">
        <v>9</v>
      </c>
      <c r="I94" s="383">
        <v>-1</v>
      </c>
      <c r="J94" s="374"/>
    </row>
    <row r="95" spans="1:10" x14ac:dyDescent="0.2">
      <c r="A95" s="372">
        <v>97</v>
      </c>
      <c r="B95" s="372" t="s">
        <v>152</v>
      </c>
      <c r="C95" s="383">
        <v>113865</v>
      </c>
      <c r="D95" s="383">
        <v>98425</v>
      </c>
      <c r="E95" s="383">
        <v>113857</v>
      </c>
      <c r="F95" s="383">
        <v>98643</v>
      </c>
      <c r="G95" s="383">
        <v>8</v>
      </c>
      <c r="H95" s="383">
        <v>-218</v>
      </c>
      <c r="I95" s="383">
        <v>226</v>
      </c>
      <c r="J95" s="374"/>
    </row>
    <row r="96" spans="1:10" x14ac:dyDescent="0.2">
      <c r="A96" s="372">
        <v>117</v>
      </c>
      <c r="B96" s="372" t="s">
        <v>219</v>
      </c>
      <c r="C96" s="383">
        <v>217</v>
      </c>
      <c r="D96" s="383">
        <v>67</v>
      </c>
      <c r="E96" s="383">
        <v>208</v>
      </c>
      <c r="F96" s="383">
        <v>68</v>
      </c>
      <c r="G96" s="383">
        <v>9</v>
      </c>
      <c r="H96" s="383">
        <v>-1</v>
      </c>
      <c r="I96" s="383">
        <v>10</v>
      </c>
      <c r="J96" s="374"/>
    </row>
    <row r="97" spans="1:10" x14ac:dyDescent="0.2">
      <c r="A97" s="372">
        <v>91</v>
      </c>
      <c r="B97" s="372" t="s">
        <v>187</v>
      </c>
      <c r="C97" s="383">
        <v>1237</v>
      </c>
      <c r="D97" s="383">
        <v>1104</v>
      </c>
      <c r="E97" s="383">
        <v>1228</v>
      </c>
      <c r="F97" s="383">
        <v>1100</v>
      </c>
      <c r="G97" s="383">
        <v>9</v>
      </c>
      <c r="H97" s="383">
        <v>4</v>
      </c>
      <c r="I97" s="383">
        <v>5</v>
      </c>
      <c r="J97" s="374"/>
    </row>
    <row r="98" spans="1:10" x14ac:dyDescent="0.2">
      <c r="A98" s="372">
        <v>18</v>
      </c>
      <c r="B98" s="372" t="s">
        <v>274</v>
      </c>
      <c r="C98" s="383">
        <v>5211</v>
      </c>
      <c r="D98" s="383">
        <v>4495</v>
      </c>
      <c r="E98" s="383">
        <v>5200</v>
      </c>
      <c r="F98" s="383">
        <v>4456</v>
      </c>
      <c r="G98" s="383">
        <v>11</v>
      </c>
      <c r="H98" s="383">
        <v>39</v>
      </c>
      <c r="I98" s="383">
        <v>-28</v>
      </c>
      <c r="J98" s="374"/>
    </row>
    <row r="99" spans="1:10" x14ac:dyDescent="0.2">
      <c r="A99" s="372">
        <v>59</v>
      </c>
      <c r="B99" s="372" t="s">
        <v>249</v>
      </c>
      <c r="C99" s="383">
        <v>1002</v>
      </c>
      <c r="D99" s="383">
        <v>858</v>
      </c>
      <c r="E99" s="383">
        <v>991</v>
      </c>
      <c r="F99" s="383">
        <v>851</v>
      </c>
      <c r="G99" s="383">
        <v>11</v>
      </c>
      <c r="H99" s="383">
        <v>7</v>
      </c>
      <c r="I99" s="383">
        <v>4</v>
      </c>
      <c r="J99" s="374"/>
    </row>
    <row r="100" spans="1:10" x14ac:dyDescent="0.2">
      <c r="A100" s="372">
        <v>92</v>
      </c>
      <c r="B100" s="372" t="s">
        <v>172</v>
      </c>
      <c r="C100" s="383">
        <v>628</v>
      </c>
      <c r="D100" s="383">
        <v>328</v>
      </c>
      <c r="E100" s="383">
        <v>617</v>
      </c>
      <c r="F100" s="383">
        <v>337</v>
      </c>
      <c r="G100" s="383">
        <v>11</v>
      </c>
      <c r="H100" s="383">
        <v>-9</v>
      </c>
      <c r="I100" s="383">
        <v>20</v>
      </c>
      <c r="J100" s="374"/>
    </row>
    <row r="101" spans="1:10" x14ac:dyDescent="0.2">
      <c r="A101" s="372">
        <v>78</v>
      </c>
      <c r="B101" s="372" t="s">
        <v>190</v>
      </c>
      <c r="C101" s="383">
        <v>3958</v>
      </c>
      <c r="D101" s="383">
        <v>3906</v>
      </c>
      <c r="E101" s="383">
        <v>3945</v>
      </c>
      <c r="F101" s="383">
        <v>3893</v>
      </c>
      <c r="G101" s="383">
        <v>13</v>
      </c>
      <c r="H101" s="383">
        <v>13</v>
      </c>
      <c r="I101" s="383">
        <v>0</v>
      </c>
      <c r="J101" s="374"/>
    </row>
    <row r="102" spans="1:10" x14ac:dyDescent="0.2">
      <c r="A102" s="372">
        <v>64</v>
      </c>
      <c r="B102" s="372" t="s">
        <v>254</v>
      </c>
      <c r="C102" s="383">
        <v>629</v>
      </c>
      <c r="D102" s="383">
        <v>505</v>
      </c>
      <c r="E102" s="383">
        <v>615</v>
      </c>
      <c r="F102" s="383">
        <v>495</v>
      </c>
      <c r="G102" s="383">
        <v>14</v>
      </c>
      <c r="H102" s="383">
        <v>10</v>
      </c>
      <c r="I102" s="383">
        <v>4</v>
      </c>
      <c r="J102" s="374"/>
    </row>
    <row r="103" spans="1:10" x14ac:dyDescent="0.2">
      <c r="A103" s="372">
        <v>74</v>
      </c>
      <c r="B103" s="372" t="s">
        <v>230</v>
      </c>
      <c r="C103" s="383">
        <v>1018</v>
      </c>
      <c r="D103" s="383">
        <v>980</v>
      </c>
      <c r="E103" s="383">
        <v>1004</v>
      </c>
      <c r="F103" s="383">
        <v>966</v>
      </c>
      <c r="G103" s="383">
        <v>14</v>
      </c>
      <c r="H103" s="383">
        <v>14</v>
      </c>
      <c r="I103" s="383">
        <v>0</v>
      </c>
      <c r="J103" s="374"/>
    </row>
    <row r="104" spans="1:10" x14ac:dyDescent="0.2">
      <c r="A104" s="372">
        <v>45</v>
      </c>
      <c r="B104" s="372" t="s">
        <v>209</v>
      </c>
      <c r="C104" s="383">
        <v>647</v>
      </c>
      <c r="D104" s="383">
        <v>584</v>
      </c>
      <c r="E104" s="383">
        <v>632</v>
      </c>
      <c r="F104" s="383">
        <v>581</v>
      </c>
      <c r="G104" s="383">
        <v>15</v>
      </c>
      <c r="H104" s="383">
        <v>3</v>
      </c>
      <c r="I104" s="383">
        <v>12</v>
      </c>
      <c r="J104" s="374"/>
    </row>
    <row r="105" spans="1:10" x14ac:dyDescent="0.2">
      <c r="A105" s="372">
        <v>114</v>
      </c>
      <c r="B105" s="372" t="s">
        <v>259</v>
      </c>
      <c r="C105" s="383">
        <v>1327</v>
      </c>
      <c r="D105" s="383">
        <v>1226</v>
      </c>
      <c r="E105" s="383">
        <v>1310</v>
      </c>
      <c r="F105" s="383">
        <v>1211</v>
      </c>
      <c r="G105" s="383">
        <v>17</v>
      </c>
      <c r="H105" s="383">
        <v>15</v>
      </c>
      <c r="I105" s="383">
        <v>2</v>
      </c>
      <c r="J105" s="374"/>
    </row>
    <row r="106" spans="1:10" x14ac:dyDescent="0.2">
      <c r="A106" s="372">
        <v>37</v>
      </c>
      <c r="B106" s="372" t="s">
        <v>207</v>
      </c>
      <c r="C106" s="383">
        <v>2543</v>
      </c>
      <c r="D106" s="383">
        <v>2064</v>
      </c>
      <c r="E106" s="383">
        <v>2526</v>
      </c>
      <c r="F106" s="383">
        <v>2045</v>
      </c>
      <c r="G106" s="383">
        <v>17</v>
      </c>
      <c r="H106" s="383">
        <v>19</v>
      </c>
      <c r="I106" s="383">
        <v>-2</v>
      </c>
      <c r="J106" s="374"/>
    </row>
    <row r="107" spans="1:10" x14ac:dyDescent="0.2">
      <c r="A107" s="372">
        <v>58</v>
      </c>
      <c r="B107" s="372" t="s">
        <v>241</v>
      </c>
      <c r="C107" s="383">
        <v>498</v>
      </c>
      <c r="D107" s="383">
        <v>449</v>
      </c>
      <c r="E107" s="383">
        <v>480</v>
      </c>
      <c r="F107" s="383">
        <v>444</v>
      </c>
      <c r="G107" s="383">
        <v>18</v>
      </c>
      <c r="H107" s="383">
        <v>5</v>
      </c>
      <c r="I107" s="383">
        <v>13</v>
      </c>
      <c r="J107" s="374"/>
    </row>
    <row r="108" spans="1:10" x14ac:dyDescent="0.2">
      <c r="A108" s="372">
        <v>8</v>
      </c>
      <c r="B108" s="372" t="s">
        <v>157</v>
      </c>
      <c r="C108" s="383">
        <v>13048</v>
      </c>
      <c r="D108" s="383">
        <v>12175</v>
      </c>
      <c r="E108" s="383">
        <v>13030</v>
      </c>
      <c r="F108" s="383">
        <v>12137</v>
      </c>
      <c r="G108" s="383">
        <v>18</v>
      </c>
      <c r="H108" s="383">
        <v>38</v>
      </c>
      <c r="I108" s="383">
        <v>-20</v>
      </c>
      <c r="J108" s="374"/>
    </row>
    <row r="109" spans="1:10" x14ac:dyDescent="0.2">
      <c r="A109" s="372">
        <v>20</v>
      </c>
      <c r="B109" s="372" t="s">
        <v>182</v>
      </c>
      <c r="C109" s="383">
        <v>334</v>
      </c>
      <c r="D109" s="383">
        <v>308</v>
      </c>
      <c r="E109" s="383">
        <v>315</v>
      </c>
      <c r="F109" s="383">
        <v>289</v>
      </c>
      <c r="G109" s="383">
        <v>19</v>
      </c>
      <c r="H109" s="383">
        <v>19</v>
      </c>
      <c r="I109" s="383">
        <v>0</v>
      </c>
      <c r="J109" s="374"/>
    </row>
    <row r="110" spans="1:10" x14ac:dyDescent="0.2">
      <c r="A110" s="372">
        <v>125</v>
      </c>
      <c r="B110" s="372" t="s">
        <v>202</v>
      </c>
      <c r="C110" s="383">
        <v>1333</v>
      </c>
      <c r="D110" s="383">
        <v>1172</v>
      </c>
      <c r="E110" s="383">
        <v>1313</v>
      </c>
      <c r="F110" s="383">
        <v>1156</v>
      </c>
      <c r="G110" s="383">
        <v>20</v>
      </c>
      <c r="H110" s="383">
        <v>16</v>
      </c>
      <c r="I110" s="383">
        <v>4</v>
      </c>
      <c r="J110" s="374"/>
    </row>
    <row r="111" spans="1:10" x14ac:dyDescent="0.2">
      <c r="A111" s="372">
        <v>118</v>
      </c>
      <c r="B111" s="372" t="s">
        <v>251</v>
      </c>
      <c r="C111" s="383">
        <v>559</v>
      </c>
      <c r="D111" s="383">
        <v>481</v>
      </c>
      <c r="E111" s="383">
        <v>522</v>
      </c>
      <c r="F111" s="383">
        <v>485</v>
      </c>
      <c r="G111" s="383">
        <v>37</v>
      </c>
      <c r="H111" s="383">
        <v>-4</v>
      </c>
      <c r="I111" s="383">
        <v>41</v>
      </c>
      <c r="J111" s="374"/>
    </row>
    <row r="112" spans="1:10" x14ac:dyDescent="0.2">
      <c r="A112" s="372">
        <v>89</v>
      </c>
      <c r="B112" s="372" t="s">
        <v>233</v>
      </c>
      <c r="C112" s="383">
        <v>675</v>
      </c>
      <c r="D112" s="383">
        <v>61</v>
      </c>
      <c r="E112" s="383">
        <v>638</v>
      </c>
      <c r="F112" s="383">
        <v>59</v>
      </c>
      <c r="G112" s="383">
        <v>37</v>
      </c>
      <c r="H112" s="383">
        <v>2</v>
      </c>
      <c r="I112" s="383">
        <v>35</v>
      </c>
      <c r="J112" s="374"/>
    </row>
    <row r="113" spans="1:10" x14ac:dyDescent="0.2">
      <c r="A113" s="372">
        <v>101</v>
      </c>
      <c r="B113" s="372" t="s">
        <v>163</v>
      </c>
      <c r="C113" s="383">
        <v>32119</v>
      </c>
      <c r="D113" s="383">
        <v>30107</v>
      </c>
      <c r="E113" s="383">
        <v>32077</v>
      </c>
      <c r="F113" s="383">
        <v>30079</v>
      </c>
      <c r="G113" s="383">
        <v>42</v>
      </c>
      <c r="H113" s="383">
        <v>28</v>
      </c>
      <c r="I113" s="383">
        <v>14</v>
      </c>
      <c r="J113" s="374"/>
    </row>
    <row r="114" spans="1:10" x14ac:dyDescent="0.2">
      <c r="A114" s="372">
        <v>80</v>
      </c>
      <c r="B114" s="372" t="s">
        <v>192</v>
      </c>
      <c r="C114" s="383">
        <v>280</v>
      </c>
      <c r="D114" s="383">
        <v>211</v>
      </c>
      <c r="E114" s="383">
        <v>236</v>
      </c>
      <c r="F114" s="383">
        <v>171</v>
      </c>
      <c r="G114" s="383">
        <v>44</v>
      </c>
      <c r="H114" s="383">
        <v>40</v>
      </c>
      <c r="I114" s="383">
        <v>4</v>
      </c>
      <c r="J114" s="374"/>
    </row>
    <row r="115" spans="1:10" x14ac:dyDescent="0.2">
      <c r="A115" s="372">
        <v>111</v>
      </c>
      <c r="B115" s="372" t="s">
        <v>266</v>
      </c>
      <c r="C115" s="383">
        <v>2376</v>
      </c>
      <c r="D115" s="383">
        <v>2341</v>
      </c>
      <c r="E115" s="383">
        <v>2330</v>
      </c>
      <c r="F115" s="383">
        <v>2294</v>
      </c>
      <c r="G115" s="383">
        <v>46</v>
      </c>
      <c r="H115" s="383">
        <v>47</v>
      </c>
      <c r="I115" s="383">
        <v>-1</v>
      </c>
      <c r="J115" s="374"/>
    </row>
    <row r="116" spans="1:10" x14ac:dyDescent="0.2">
      <c r="A116" s="372">
        <v>24</v>
      </c>
      <c r="B116" s="372" t="s">
        <v>174</v>
      </c>
      <c r="C116" s="383">
        <v>3379</v>
      </c>
      <c r="D116" s="383">
        <v>2166</v>
      </c>
      <c r="E116" s="383">
        <v>3310</v>
      </c>
      <c r="F116" s="383">
        <v>2149</v>
      </c>
      <c r="G116" s="383">
        <v>69</v>
      </c>
      <c r="H116" s="383">
        <v>17</v>
      </c>
      <c r="I116" s="383">
        <v>52</v>
      </c>
      <c r="J116" s="374"/>
    </row>
    <row r="117" spans="1:10" x14ac:dyDescent="0.2">
      <c r="A117" s="372">
        <v>63</v>
      </c>
      <c r="B117" s="372" t="s">
        <v>156</v>
      </c>
      <c r="C117" s="383">
        <v>22905</v>
      </c>
      <c r="D117" s="383">
        <v>21621</v>
      </c>
      <c r="E117" s="383">
        <v>22834</v>
      </c>
      <c r="F117" s="383">
        <v>21500</v>
      </c>
      <c r="G117" s="383">
        <v>71</v>
      </c>
      <c r="H117" s="383">
        <v>121</v>
      </c>
      <c r="I117" s="383">
        <v>-50</v>
      </c>
      <c r="J117" s="374"/>
    </row>
    <row r="118" spans="1:10" x14ac:dyDescent="0.2">
      <c r="A118" s="372">
        <v>9</v>
      </c>
      <c r="B118" s="372" t="s">
        <v>267</v>
      </c>
      <c r="C118" s="383">
        <v>3605</v>
      </c>
      <c r="D118" s="383">
        <v>2797</v>
      </c>
      <c r="E118" s="383">
        <v>3522</v>
      </c>
      <c r="F118" s="383">
        <v>2732</v>
      </c>
      <c r="G118" s="383">
        <v>83</v>
      </c>
      <c r="H118" s="383">
        <v>65</v>
      </c>
      <c r="I118" s="383">
        <v>18</v>
      </c>
      <c r="J118" s="374"/>
    </row>
    <row r="119" spans="1:10" x14ac:dyDescent="0.2">
      <c r="A119" s="372">
        <v>100</v>
      </c>
      <c r="B119" s="372" t="s">
        <v>271</v>
      </c>
      <c r="C119" s="383">
        <v>1571</v>
      </c>
      <c r="D119" s="383">
        <v>1132</v>
      </c>
      <c r="E119" s="383">
        <v>1479</v>
      </c>
      <c r="F119" s="383">
        <v>1134</v>
      </c>
      <c r="G119" s="383">
        <v>92</v>
      </c>
      <c r="H119" s="383">
        <v>-2</v>
      </c>
      <c r="I119" s="383">
        <v>94</v>
      </c>
      <c r="J119" s="374"/>
    </row>
    <row r="120" spans="1:10" x14ac:dyDescent="0.2">
      <c r="A120" s="372">
        <v>79</v>
      </c>
      <c r="B120" s="372" t="s">
        <v>247</v>
      </c>
      <c r="C120" s="383">
        <v>3063</v>
      </c>
      <c r="D120" s="383">
        <v>1393</v>
      </c>
      <c r="E120" s="383">
        <v>2960</v>
      </c>
      <c r="F120" s="383">
        <v>1482</v>
      </c>
      <c r="G120" s="383">
        <v>103</v>
      </c>
      <c r="H120" s="383">
        <v>-89</v>
      </c>
      <c r="I120" s="383">
        <v>192</v>
      </c>
      <c r="J120" s="374"/>
    </row>
    <row r="121" spans="1:10" x14ac:dyDescent="0.2">
      <c r="A121" s="372">
        <v>3</v>
      </c>
      <c r="B121" s="372" t="s">
        <v>166</v>
      </c>
      <c r="C121" s="383">
        <v>1796</v>
      </c>
      <c r="D121" s="383">
        <v>1171</v>
      </c>
      <c r="E121" s="383">
        <v>1678</v>
      </c>
      <c r="F121" s="383">
        <v>1157</v>
      </c>
      <c r="G121" s="383">
        <v>118</v>
      </c>
      <c r="H121" s="383">
        <v>14</v>
      </c>
      <c r="I121" s="383">
        <v>104</v>
      </c>
      <c r="J121" s="374"/>
    </row>
    <row r="122" spans="1:10" x14ac:dyDescent="0.2">
      <c r="A122" s="372">
        <v>93</v>
      </c>
      <c r="B122" s="372" t="s">
        <v>268</v>
      </c>
      <c r="C122" s="383">
        <v>39564</v>
      </c>
      <c r="D122" s="383">
        <v>35177</v>
      </c>
      <c r="E122" s="383">
        <v>39440</v>
      </c>
      <c r="F122" s="383">
        <v>35122</v>
      </c>
      <c r="G122" s="383">
        <v>124</v>
      </c>
      <c r="H122" s="383">
        <v>55</v>
      </c>
      <c r="I122" s="383">
        <v>69</v>
      </c>
      <c r="J122" s="374"/>
    </row>
    <row r="123" spans="1:10" x14ac:dyDescent="0.2">
      <c r="A123" s="372">
        <v>106</v>
      </c>
      <c r="B123" s="372" t="s">
        <v>180</v>
      </c>
      <c r="C123" s="383">
        <v>3475</v>
      </c>
      <c r="D123" s="383">
        <v>1484</v>
      </c>
      <c r="E123" s="383">
        <v>3349</v>
      </c>
      <c r="F123" s="383">
        <v>1527</v>
      </c>
      <c r="G123" s="383">
        <v>126</v>
      </c>
      <c r="H123" s="383">
        <v>-43</v>
      </c>
      <c r="I123" s="383">
        <v>169</v>
      </c>
      <c r="J123" s="374"/>
    </row>
    <row r="124" spans="1:10" x14ac:dyDescent="0.2">
      <c r="A124" s="372">
        <v>94</v>
      </c>
      <c r="B124" s="372" t="s">
        <v>260</v>
      </c>
      <c r="C124" s="383">
        <v>9862</v>
      </c>
      <c r="D124" s="383">
        <v>5651</v>
      </c>
      <c r="E124" s="383">
        <v>9736</v>
      </c>
      <c r="F124" s="383">
        <v>5713</v>
      </c>
      <c r="G124" s="383">
        <v>126</v>
      </c>
      <c r="H124" s="383">
        <v>-62</v>
      </c>
      <c r="I124" s="383">
        <v>188</v>
      </c>
      <c r="J124" s="374"/>
    </row>
    <row r="125" spans="1:10" x14ac:dyDescent="0.2">
      <c r="A125" s="372">
        <v>13</v>
      </c>
      <c r="B125" s="372" t="s">
        <v>195</v>
      </c>
      <c r="C125" s="383">
        <v>13359</v>
      </c>
      <c r="D125" s="383">
        <v>10948</v>
      </c>
      <c r="E125" s="383">
        <v>13181</v>
      </c>
      <c r="F125" s="383">
        <v>10857</v>
      </c>
      <c r="G125" s="383">
        <v>178</v>
      </c>
      <c r="H125" s="383">
        <v>91</v>
      </c>
      <c r="I125" s="383">
        <v>87</v>
      </c>
      <c r="J125" s="374"/>
    </row>
    <row r="126" spans="1:10" x14ac:dyDescent="0.2">
      <c r="A126" s="372">
        <v>23</v>
      </c>
      <c r="B126" s="372" t="s">
        <v>155</v>
      </c>
      <c r="C126" s="383">
        <v>38685</v>
      </c>
      <c r="D126" s="383">
        <v>26477</v>
      </c>
      <c r="E126" s="383">
        <v>38444</v>
      </c>
      <c r="F126" s="383">
        <v>26546</v>
      </c>
      <c r="G126" s="383">
        <v>241</v>
      </c>
      <c r="H126" s="383">
        <v>-69</v>
      </c>
      <c r="I126" s="383">
        <v>310</v>
      </c>
      <c r="J126" s="374"/>
    </row>
    <row r="127" spans="1:10" x14ac:dyDescent="0.2">
      <c r="A127" s="372">
        <v>98</v>
      </c>
      <c r="B127" s="372" t="s">
        <v>154</v>
      </c>
      <c r="C127" s="383">
        <v>131978</v>
      </c>
      <c r="D127" s="383">
        <v>115016</v>
      </c>
      <c r="E127" s="383">
        <v>131680</v>
      </c>
      <c r="F127" s="383">
        <v>114485</v>
      </c>
      <c r="G127" s="383">
        <v>298</v>
      </c>
      <c r="H127" s="383">
        <v>531</v>
      </c>
      <c r="I127" s="383">
        <v>-233</v>
      </c>
      <c r="J127" s="374"/>
    </row>
    <row r="128" spans="1:10" x14ac:dyDescent="0.2">
      <c r="A128" s="372">
        <v>53</v>
      </c>
      <c r="B128" s="372" t="s">
        <v>160</v>
      </c>
      <c r="C128" s="383">
        <v>37639</v>
      </c>
      <c r="D128" s="383">
        <v>28383</v>
      </c>
      <c r="E128" s="383">
        <v>37277</v>
      </c>
      <c r="F128" s="383">
        <v>28236</v>
      </c>
      <c r="G128" s="383">
        <v>362</v>
      </c>
      <c r="H128" s="383">
        <v>147</v>
      </c>
      <c r="I128" s="383">
        <v>215</v>
      </c>
      <c r="J128" s="374"/>
    </row>
    <row r="129" spans="1:10" x14ac:dyDescent="0.2">
      <c r="A129" s="372">
        <v>67</v>
      </c>
      <c r="B129" s="372" t="s">
        <v>153</v>
      </c>
      <c r="C129" s="383">
        <v>78711</v>
      </c>
      <c r="D129" s="383">
        <v>58481</v>
      </c>
      <c r="E129" s="383">
        <v>78287</v>
      </c>
      <c r="F129" s="383">
        <v>57741</v>
      </c>
      <c r="G129" s="383">
        <v>424</v>
      </c>
      <c r="H129" s="383">
        <v>740</v>
      </c>
      <c r="I129" s="383">
        <v>-316</v>
      </c>
      <c r="J129" s="374"/>
    </row>
    <row r="130" spans="1:10" x14ac:dyDescent="0.2">
      <c r="A130" s="372">
        <v>120</v>
      </c>
      <c r="B130" s="372" t="s">
        <v>151</v>
      </c>
      <c r="C130" s="383">
        <v>465310</v>
      </c>
      <c r="D130" s="383">
        <v>411264</v>
      </c>
      <c r="E130" s="383">
        <v>463718</v>
      </c>
      <c r="F130" s="383">
        <v>409589</v>
      </c>
      <c r="G130" s="383">
        <v>1592</v>
      </c>
      <c r="H130" s="383">
        <v>1675</v>
      </c>
      <c r="I130" s="383">
        <v>-83</v>
      </c>
      <c r="J130" s="374"/>
    </row>
    <row r="131" spans="1:10" x14ac:dyDescent="0.2">
      <c r="A131" s="372">
        <v>39</v>
      </c>
      <c r="B131" s="372" t="s">
        <v>55</v>
      </c>
      <c r="C131" s="383">
        <v>687442</v>
      </c>
      <c r="D131" s="383">
        <v>626864</v>
      </c>
      <c r="E131" s="383">
        <v>685355</v>
      </c>
      <c r="F131" s="383">
        <v>625163</v>
      </c>
      <c r="G131" s="383">
        <v>2087</v>
      </c>
      <c r="H131" s="383">
        <v>1701</v>
      </c>
      <c r="I131" s="383">
        <v>386</v>
      </c>
      <c r="J131" s="374"/>
    </row>
    <row r="132" spans="1:10" x14ac:dyDescent="0.2">
      <c r="H132" s="384"/>
      <c r="I132" s="384"/>
    </row>
    <row r="133" spans="1:10" x14ac:dyDescent="0.2">
      <c r="G133" s="385">
        <f>57/125</f>
        <v>0.45600000000000002</v>
      </c>
    </row>
    <row r="134" spans="1:10" x14ac:dyDescent="0.2">
      <c r="G134" s="385">
        <f>59/125</f>
        <v>0.47199999999999998</v>
      </c>
    </row>
    <row r="135" spans="1:10" x14ac:dyDescent="0.2">
      <c r="G135" s="385">
        <f>9/125</f>
        <v>7.1999999999999995E-2</v>
      </c>
    </row>
  </sheetData>
  <autoFilter ref="A6:I131" xr:uid="{C921B0AF-B9CF-4669-9D02-92648AE83710}"/>
  <mergeCells count="1">
    <mergeCell ref="H1:I1"/>
  </mergeCells>
  <hyperlinks>
    <hyperlink ref="H1:I1" location="Index!A1" display="Regresar al �ndice" xr:uid="{454059BC-1771-460E-8A7E-0A30D1FABB59}"/>
  </hyperlinks>
  <pageMargins left="0.7" right="0.7" top="0.75" bottom="0.75" header="0.3" footer="0.3"/>
  <pageSetup paperSize="9" orientation="portrait" horizontalDpi="300" verticalDpi="300"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133"/>
  <dimension ref="A1:I323"/>
  <sheetViews>
    <sheetView zoomScaleNormal="100" workbookViewId="0"/>
  </sheetViews>
  <sheetFormatPr baseColWidth="10" defaultColWidth="11.42578125" defaultRowHeight="12.75" x14ac:dyDescent="0.2"/>
  <cols>
    <col min="1" max="1" width="11.42578125" style="306"/>
    <col min="2" max="2" width="11.42578125" style="16"/>
    <col min="3" max="16384" width="11.42578125" style="306"/>
  </cols>
  <sheetData>
    <row r="1" spans="1:9" x14ac:dyDescent="0.2">
      <c r="A1" s="69" t="s">
        <v>2063</v>
      </c>
      <c r="H1" s="346" t="s">
        <v>2143</v>
      </c>
      <c r="I1" s="346"/>
    </row>
    <row r="2" spans="1:9" x14ac:dyDescent="0.2">
      <c r="A2" s="306" t="s">
        <v>1417</v>
      </c>
    </row>
    <row r="5" spans="1:9" x14ac:dyDescent="0.2">
      <c r="A5" s="307" t="s">
        <v>438</v>
      </c>
      <c r="B5" s="12" t="s">
        <v>562</v>
      </c>
      <c r="C5" s="306" t="s">
        <v>1042</v>
      </c>
    </row>
    <row r="6" spans="1:9" x14ac:dyDescent="0.2">
      <c r="A6" s="308">
        <v>42005</v>
      </c>
      <c r="B6" s="29" t="s">
        <v>1123</v>
      </c>
      <c r="C6" s="26">
        <v>105324</v>
      </c>
    </row>
    <row r="7" spans="1:9" x14ac:dyDescent="0.2">
      <c r="A7" s="308"/>
      <c r="B7" s="30" t="s">
        <v>667</v>
      </c>
      <c r="C7" s="26">
        <v>106367</v>
      </c>
    </row>
    <row r="8" spans="1:9" x14ac:dyDescent="0.2">
      <c r="A8" s="308"/>
      <c r="B8" s="30" t="s">
        <v>669</v>
      </c>
      <c r="C8" s="26">
        <v>106891</v>
      </c>
    </row>
    <row r="9" spans="1:9" x14ac:dyDescent="0.2">
      <c r="A9" s="308"/>
      <c r="B9" s="29" t="s">
        <v>671</v>
      </c>
      <c r="C9" s="26">
        <v>107285</v>
      </c>
    </row>
    <row r="10" spans="1:9" x14ac:dyDescent="0.2">
      <c r="A10" s="308"/>
      <c r="B10" s="30" t="s">
        <v>673</v>
      </c>
      <c r="C10" s="26">
        <v>106928</v>
      </c>
    </row>
    <row r="11" spans="1:9" x14ac:dyDescent="0.2">
      <c r="A11" s="308"/>
      <c r="B11" s="30" t="s">
        <v>674</v>
      </c>
      <c r="C11" s="26">
        <v>106609</v>
      </c>
    </row>
    <row r="12" spans="1:9" x14ac:dyDescent="0.2">
      <c r="A12" s="308"/>
      <c r="B12" s="29" t="s">
        <v>675</v>
      </c>
      <c r="C12" s="26">
        <v>108348</v>
      </c>
    </row>
    <row r="13" spans="1:9" x14ac:dyDescent="0.2">
      <c r="A13" s="308"/>
      <c r="B13" s="30" t="s">
        <v>676</v>
      </c>
      <c r="C13" s="26">
        <v>108082</v>
      </c>
    </row>
    <row r="14" spans="1:9" x14ac:dyDescent="0.2">
      <c r="A14" s="308"/>
      <c r="B14" s="30" t="s">
        <v>1124</v>
      </c>
      <c r="C14" s="26">
        <v>108492</v>
      </c>
    </row>
    <row r="15" spans="1:9" x14ac:dyDescent="0.2">
      <c r="A15" s="308"/>
      <c r="B15" s="29" t="s">
        <v>680</v>
      </c>
      <c r="C15" s="26">
        <v>110258</v>
      </c>
    </row>
    <row r="16" spans="1:9" x14ac:dyDescent="0.2">
      <c r="A16" s="308"/>
      <c r="B16" s="30" t="s">
        <v>682</v>
      </c>
      <c r="C16" s="26">
        <v>112567</v>
      </c>
    </row>
    <row r="17" spans="1:3" x14ac:dyDescent="0.2">
      <c r="A17" s="308"/>
      <c r="B17" s="30" t="s">
        <v>684</v>
      </c>
      <c r="C17" s="26">
        <v>112703</v>
      </c>
    </row>
    <row r="18" spans="1:3" x14ac:dyDescent="0.2">
      <c r="A18" s="308">
        <v>42370</v>
      </c>
      <c r="B18" s="29" t="s">
        <v>1123</v>
      </c>
      <c r="C18" s="26">
        <v>112089</v>
      </c>
    </row>
    <row r="19" spans="1:3" x14ac:dyDescent="0.2">
      <c r="A19" s="308"/>
      <c r="B19" s="30" t="s">
        <v>667</v>
      </c>
      <c r="C19" s="26">
        <v>113118</v>
      </c>
    </row>
    <row r="20" spans="1:3" x14ac:dyDescent="0.2">
      <c r="A20" s="308"/>
      <c r="B20" s="30" t="s">
        <v>669</v>
      </c>
      <c r="C20" s="26">
        <v>113279</v>
      </c>
    </row>
    <row r="21" spans="1:3" x14ac:dyDescent="0.2">
      <c r="A21" s="308"/>
      <c r="B21" s="29" t="s">
        <v>671</v>
      </c>
      <c r="C21" s="26">
        <v>112873</v>
      </c>
    </row>
    <row r="22" spans="1:3" x14ac:dyDescent="0.2">
      <c r="A22" s="308"/>
      <c r="B22" s="30" t="s">
        <v>673</v>
      </c>
      <c r="C22" s="26">
        <v>112578</v>
      </c>
    </row>
    <row r="23" spans="1:3" x14ac:dyDescent="0.2">
      <c r="A23" s="308"/>
      <c r="B23" s="30" t="s">
        <v>674</v>
      </c>
      <c r="C23" s="26">
        <v>113340</v>
      </c>
    </row>
    <row r="24" spans="1:3" x14ac:dyDescent="0.2">
      <c r="A24" s="308"/>
      <c r="B24" s="29" t="s">
        <v>675</v>
      </c>
      <c r="C24" s="26">
        <v>114966</v>
      </c>
    </row>
    <row r="25" spans="1:3" x14ac:dyDescent="0.2">
      <c r="A25" s="308"/>
      <c r="B25" s="30" t="s">
        <v>676</v>
      </c>
      <c r="C25" s="26">
        <v>113363</v>
      </c>
    </row>
    <row r="26" spans="1:3" x14ac:dyDescent="0.2">
      <c r="A26" s="308"/>
      <c r="B26" s="30" t="s">
        <v>1124</v>
      </c>
      <c r="C26" s="26">
        <v>113523</v>
      </c>
    </row>
    <row r="27" spans="1:3" x14ac:dyDescent="0.2">
      <c r="A27" s="308"/>
      <c r="B27" s="29" t="s">
        <v>680</v>
      </c>
      <c r="C27" s="26">
        <v>114143</v>
      </c>
    </row>
    <row r="28" spans="1:3" x14ac:dyDescent="0.2">
      <c r="A28" s="308"/>
      <c r="B28" s="30" t="s">
        <v>682</v>
      </c>
      <c r="C28" s="26">
        <v>115374</v>
      </c>
    </row>
    <row r="29" spans="1:3" x14ac:dyDescent="0.2">
      <c r="A29" s="308"/>
      <c r="B29" s="30" t="s">
        <v>684</v>
      </c>
      <c r="C29" s="26">
        <v>115738</v>
      </c>
    </row>
    <row r="30" spans="1:3" x14ac:dyDescent="0.2">
      <c r="A30" s="308">
        <v>42736</v>
      </c>
      <c r="B30" s="29" t="s">
        <v>1123</v>
      </c>
      <c r="C30" s="26">
        <v>116118</v>
      </c>
    </row>
    <row r="31" spans="1:3" x14ac:dyDescent="0.2">
      <c r="A31" s="308"/>
      <c r="B31" s="30" t="s">
        <v>667</v>
      </c>
      <c r="C31" s="26">
        <v>117662</v>
      </c>
    </row>
    <row r="32" spans="1:3" x14ac:dyDescent="0.2">
      <c r="A32" s="308"/>
      <c r="B32" s="30" t="s">
        <v>669</v>
      </c>
      <c r="C32" s="26">
        <v>118916</v>
      </c>
    </row>
    <row r="33" spans="1:3" x14ac:dyDescent="0.2">
      <c r="A33" s="308"/>
      <c r="B33" s="29" t="s">
        <v>671</v>
      </c>
      <c r="C33" s="26">
        <v>118516</v>
      </c>
    </row>
    <row r="34" spans="1:3" x14ac:dyDescent="0.2">
      <c r="A34" s="308"/>
      <c r="B34" s="30" t="s">
        <v>673</v>
      </c>
      <c r="C34" s="26">
        <v>117677</v>
      </c>
    </row>
    <row r="35" spans="1:3" x14ac:dyDescent="0.2">
      <c r="A35" s="308"/>
      <c r="B35" s="30" t="s">
        <v>674</v>
      </c>
      <c r="C35" s="26">
        <v>118993</v>
      </c>
    </row>
    <row r="36" spans="1:3" x14ac:dyDescent="0.2">
      <c r="A36" s="308"/>
      <c r="B36" s="29" t="s">
        <v>675</v>
      </c>
      <c r="C36" s="26">
        <v>121169</v>
      </c>
    </row>
    <row r="37" spans="1:3" x14ac:dyDescent="0.2">
      <c r="A37" s="308"/>
      <c r="B37" s="30" t="s">
        <v>676</v>
      </c>
      <c r="C37" s="26">
        <v>121224</v>
      </c>
    </row>
    <row r="38" spans="1:3" x14ac:dyDescent="0.2">
      <c r="A38" s="308"/>
      <c r="B38" s="30" t="s">
        <v>1124</v>
      </c>
      <c r="C38" s="26">
        <v>121311</v>
      </c>
    </row>
    <row r="39" spans="1:3" x14ac:dyDescent="0.2">
      <c r="A39" s="308"/>
      <c r="B39" s="29" t="s">
        <v>680</v>
      </c>
      <c r="C39" s="26">
        <v>121963</v>
      </c>
    </row>
    <row r="40" spans="1:3" x14ac:dyDescent="0.2">
      <c r="A40" s="308"/>
      <c r="B40" s="30" t="s">
        <v>682</v>
      </c>
      <c r="C40" s="26">
        <v>123560</v>
      </c>
    </row>
    <row r="41" spans="1:3" x14ac:dyDescent="0.2">
      <c r="A41" s="308"/>
      <c r="B41" s="30" t="s">
        <v>684</v>
      </c>
      <c r="C41" s="26">
        <v>122756</v>
      </c>
    </row>
    <row r="42" spans="1:3" x14ac:dyDescent="0.2">
      <c r="A42" s="308">
        <v>43101</v>
      </c>
      <c r="B42" s="29" t="s">
        <v>1123</v>
      </c>
      <c r="C42" s="26">
        <v>122331</v>
      </c>
    </row>
    <row r="43" spans="1:3" x14ac:dyDescent="0.2">
      <c r="A43" s="308"/>
      <c r="B43" s="30" t="s">
        <v>667</v>
      </c>
      <c r="C43" s="26">
        <v>122603</v>
      </c>
    </row>
    <row r="44" spans="1:3" x14ac:dyDescent="0.2">
      <c r="A44" s="308"/>
      <c r="B44" s="30" t="s">
        <v>669</v>
      </c>
      <c r="C44" s="26">
        <v>122822</v>
      </c>
    </row>
    <row r="45" spans="1:3" x14ac:dyDescent="0.2">
      <c r="A45" s="308"/>
      <c r="B45" s="29" t="s">
        <v>671</v>
      </c>
      <c r="C45" s="26">
        <v>122918</v>
      </c>
    </row>
    <row r="46" spans="1:3" x14ac:dyDescent="0.2">
      <c r="A46" s="308"/>
      <c r="B46" s="30" t="s">
        <v>673</v>
      </c>
      <c r="C46" s="26">
        <v>122079</v>
      </c>
    </row>
    <row r="47" spans="1:3" x14ac:dyDescent="0.2">
      <c r="A47" s="308"/>
      <c r="B47" s="30" t="s">
        <v>674</v>
      </c>
      <c r="C47" s="26">
        <v>122022</v>
      </c>
    </row>
    <row r="48" spans="1:3" x14ac:dyDescent="0.2">
      <c r="A48" s="308"/>
      <c r="B48" s="29" t="s">
        <v>675</v>
      </c>
      <c r="C48" s="26">
        <v>122975</v>
      </c>
    </row>
    <row r="49" spans="1:3" x14ac:dyDescent="0.2">
      <c r="A49" s="308"/>
      <c r="B49" s="30" t="s">
        <v>676</v>
      </c>
      <c r="C49" s="26">
        <v>122836</v>
      </c>
    </row>
    <row r="50" spans="1:3" x14ac:dyDescent="0.2">
      <c r="A50" s="308"/>
      <c r="B50" s="30" t="s">
        <v>1124</v>
      </c>
      <c r="C50" s="26">
        <v>123233</v>
      </c>
    </row>
    <row r="51" spans="1:3" x14ac:dyDescent="0.2">
      <c r="A51" s="308"/>
      <c r="B51" s="29" t="s">
        <v>680</v>
      </c>
      <c r="C51" s="26">
        <v>124543</v>
      </c>
    </row>
    <row r="52" spans="1:3" x14ac:dyDescent="0.2">
      <c r="A52" s="308"/>
      <c r="B52" s="30" t="s">
        <v>682</v>
      </c>
      <c r="C52" s="26">
        <v>125780</v>
      </c>
    </row>
    <row r="53" spans="1:3" x14ac:dyDescent="0.2">
      <c r="A53" s="308"/>
      <c r="B53" s="30" t="s">
        <v>684</v>
      </c>
      <c r="C53" s="26">
        <v>125509</v>
      </c>
    </row>
    <row r="54" spans="1:3" x14ac:dyDescent="0.2">
      <c r="A54" s="308">
        <v>43466</v>
      </c>
      <c r="B54" s="29" t="s">
        <v>1123</v>
      </c>
      <c r="C54" s="26">
        <v>125514</v>
      </c>
    </row>
    <row r="55" spans="1:3" x14ac:dyDescent="0.2">
      <c r="A55" s="308"/>
      <c r="B55" s="30" t="s">
        <v>667</v>
      </c>
      <c r="C55" s="26">
        <v>126770</v>
      </c>
    </row>
    <row r="56" spans="1:3" x14ac:dyDescent="0.2">
      <c r="A56" s="308"/>
      <c r="B56" s="30" t="s">
        <v>669</v>
      </c>
      <c r="C56" s="26">
        <v>127506</v>
      </c>
    </row>
    <row r="57" spans="1:3" x14ac:dyDescent="0.2">
      <c r="A57" s="308"/>
      <c r="B57" s="29" t="s">
        <v>671</v>
      </c>
      <c r="C57" s="26">
        <v>128837</v>
      </c>
    </row>
    <row r="58" spans="1:3" x14ac:dyDescent="0.2">
      <c r="A58" s="308"/>
      <c r="B58" s="30" t="s">
        <v>673</v>
      </c>
      <c r="C58" s="26">
        <v>128606</v>
      </c>
    </row>
    <row r="59" spans="1:3" x14ac:dyDescent="0.2">
      <c r="A59" s="308"/>
      <c r="B59" s="30" t="s">
        <v>674</v>
      </c>
      <c r="C59" s="26">
        <v>129478</v>
      </c>
    </row>
    <row r="60" spans="1:3" x14ac:dyDescent="0.2">
      <c r="A60" s="308"/>
      <c r="B60" s="29" t="s">
        <v>675</v>
      </c>
      <c r="C60" s="26">
        <v>130724</v>
      </c>
    </row>
    <row r="61" spans="1:3" x14ac:dyDescent="0.2">
      <c r="A61" s="308"/>
      <c r="B61" s="30" t="s">
        <v>676</v>
      </c>
      <c r="C61" s="26">
        <v>129151</v>
      </c>
    </row>
    <row r="62" spans="1:3" x14ac:dyDescent="0.2">
      <c r="A62" s="308"/>
      <c r="B62" s="30" t="s">
        <v>1124</v>
      </c>
      <c r="C62" s="26">
        <v>129378</v>
      </c>
    </row>
    <row r="63" spans="1:3" x14ac:dyDescent="0.2">
      <c r="A63" s="308"/>
      <c r="B63" s="29" t="s">
        <v>680</v>
      </c>
      <c r="C63" s="26">
        <v>130695</v>
      </c>
    </row>
    <row r="64" spans="1:3" x14ac:dyDescent="0.2">
      <c r="A64" s="308"/>
      <c r="B64" s="30" t="s">
        <v>682</v>
      </c>
      <c r="C64" s="26">
        <v>131903</v>
      </c>
    </row>
    <row r="65" spans="1:3" x14ac:dyDescent="0.2">
      <c r="A65" s="308"/>
      <c r="B65" s="30" t="s">
        <v>684</v>
      </c>
      <c r="C65" s="26">
        <v>130985</v>
      </c>
    </row>
    <row r="66" spans="1:3" x14ac:dyDescent="0.2">
      <c r="A66" s="308">
        <v>43831</v>
      </c>
      <c r="B66" s="29" t="s">
        <v>1123</v>
      </c>
      <c r="C66" s="26">
        <v>130255</v>
      </c>
    </row>
    <row r="67" spans="1:3" x14ac:dyDescent="0.2">
      <c r="A67" s="308"/>
      <c r="B67" s="30" t="s">
        <v>667</v>
      </c>
      <c r="C67" s="26">
        <v>131946</v>
      </c>
    </row>
    <row r="68" spans="1:3" x14ac:dyDescent="0.2">
      <c r="A68" s="308"/>
      <c r="B68" s="30" t="s">
        <v>669</v>
      </c>
      <c r="C68" s="26">
        <v>127827</v>
      </c>
    </row>
    <row r="69" spans="1:3" x14ac:dyDescent="0.2">
      <c r="A69" s="308"/>
      <c r="B69" s="29" t="s">
        <v>671</v>
      </c>
      <c r="C69" s="26">
        <v>117956</v>
      </c>
    </row>
    <row r="70" spans="1:3" x14ac:dyDescent="0.2">
      <c r="A70" s="308"/>
      <c r="B70" s="30" t="s">
        <v>673</v>
      </c>
      <c r="C70" s="26">
        <v>113515</v>
      </c>
    </row>
    <row r="71" spans="1:3" x14ac:dyDescent="0.2">
      <c r="A71" s="308"/>
      <c r="B71" s="30" t="s">
        <v>674</v>
      </c>
      <c r="C71" s="26">
        <v>110253</v>
      </c>
    </row>
    <row r="72" spans="1:3" x14ac:dyDescent="0.2">
      <c r="A72" s="308"/>
      <c r="B72" s="29" t="s">
        <v>675</v>
      </c>
      <c r="C72" s="26">
        <v>110007</v>
      </c>
    </row>
    <row r="73" spans="1:3" x14ac:dyDescent="0.2">
      <c r="A73" s="308"/>
      <c r="B73" s="30" t="s">
        <v>676</v>
      </c>
      <c r="C73" s="26">
        <v>109718</v>
      </c>
    </row>
    <row r="74" spans="1:3" x14ac:dyDescent="0.2">
      <c r="A74" s="308"/>
      <c r="B74" s="30" t="s">
        <v>1124</v>
      </c>
      <c r="C74" s="26">
        <v>109645</v>
      </c>
    </row>
    <row r="75" spans="1:3" x14ac:dyDescent="0.2">
      <c r="A75" s="308"/>
      <c r="B75" s="29" t="s">
        <v>680</v>
      </c>
      <c r="C75" s="26">
        <v>111091</v>
      </c>
    </row>
    <row r="76" spans="1:3" x14ac:dyDescent="0.2">
      <c r="A76" s="308"/>
      <c r="B76" s="30" t="s">
        <v>682</v>
      </c>
      <c r="C76" s="26">
        <v>112630</v>
      </c>
    </row>
    <row r="77" spans="1:3" x14ac:dyDescent="0.2">
      <c r="A77" s="308"/>
      <c r="B77" s="30" t="s">
        <v>684</v>
      </c>
      <c r="C77" s="26">
        <v>112226</v>
      </c>
    </row>
    <row r="78" spans="1:3" x14ac:dyDescent="0.2">
      <c r="A78" s="308">
        <v>44197</v>
      </c>
      <c r="B78" s="29" t="s">
        <v>1123</v>
      </c>
      <c r="C78" s="26">
        <v>110277</v>
      </c>
    </row>
    <row r="79" spans="1:3" x14ac:dyDescent="0.2">
      <c r="A79" s="308"/>
      <c r="B79" s="30" t="s">
        <v>667</v>
      </c>
      <c r="C79" s="26">
        <v>109926</v>
      </c>
    </row>
    <row r="80" spans="1:3" x14ac:dyDescent="0.2">
      <c r="A80" s="308"/>
      <c r="B80" s="30" t="s">
        <v>669</v>
      </c>
      <c r="C80" s="26">
        <v>110564</v>
      </c>
    </row>
    <row r="81" spans="1:4" x14ac:dyDescent="0.2">
      <c r="A81" s="308"/>
      <c r="B81" s="29" t="s">
        <v>671</v>
      </c>
      <c r="C81" s="26">
        <v>111454</v>
      </c>
    </row>
    <row r="82" spans="1:4" x14ac:dyDescent="0.2">
      <c r="A82" s="308"/>
      <c r="B82" s="30" t="s">
        <v>673</v>
      </c>
      <c r="C82" s="26">
        <v>112774</v>
      </c>
    </row>
    <row r="83" spans="1:4" x14ac:dyDescent="0.2">
      <c r="A83" s="308"/>
      <c r="B83" s="30" t="s">
        <v>674</v>
      </c>
      <c r="C83" s="26">
        <v>117956</v>
      </c>
    </row>
    <row r="84" spans="1:4" x14ac:dyDescent="0.2">
      <c r="A84" s="308"/>
      <c r="B84" s="29" t="s">
        <v>675</v>
      </c>
      <c r="C84" s="26">
        <v>123830</v>
      </c>
    </row>
    <row r="85" spans="1:4" x14ac:dyDescent="0.2">
      <c r="A85" s="308"/>
      <c r="B85" s="30" t="s">
        <v>676</v>
      </c>
      <c r="C85" s="26">
        <v>122663</v>
      </c>
    </row>
    <row r="86" spans="1:4" x14ac:dyDescent="0.2">
      <c r="A86" s="308"/>
      <c r="B86" s="30" t="s">
        <v>1124</v>
      </c>
      <c r="C86" s="26">
        <v>121731</v>
      </c>
    </row>
    <row r="87" spans="1:4" x14ac:dyDescent="0.2">
      <c r="A87" s="308"/>
      <c r="B87" s="29" t="s">
        <v>680</v>
      </c>
      <c r="C87" s="26">
        <v>123708</v>
      </c>
    </row>
    <row r="88" spans="1:4" x14ac:dyDescent="0.2">
      <c r="A88" s="308"/>
      <c r="B88" s="30" t="s">
        <v>682</v>
      </c>
      <c r="C88" s="26">
        <v>126082</v>
      </c>
    </row>
    <row r="89" spans="1:4" x14ac:dyDescent="0.2">
      <c r="A89" s="308"/>
      <c r="B89" s="30" t="s">
        <v>684</v>
      </c>
      <c r="C89" s="26">
        <v>126998</v>
      </c>
    </row>
    <row r="90" spans="1:4" x14ac:dyDescent="0.2">
      <c r="A90" s="308">
        <v>44562</v>
      </c>
      <c r="B90" s="29" t="s">
        <v>1123</v>
      </c>
      <c r="C90" s="26">
        <v>127062</v>
      </c>
    </row>
    <row r="91" spans="1:4" x14ac:dyDescent="0.2">
      <c r="A91" s="308"/>
      <c r="B91" s="30" t="s">
        <v>667</v>
      </c>
      <c r="C91" s="26">
        <v>128939</v>
      </c>
    </row>
    <row r="92" spans="1:4" x14ac:dyDescent="0.2">
      <c r="A92" s="308"/>
      <c r="B92" s="30" t="s">
        <v>669</v>
      </c>
      <c r="C92" s="26">
        <v>129615</v>
      </c>
    </row>
    <row r="93" spans="1:4" x14ac:dyDescent="0.2">
      <c r="B93" s="29" t="s">
        <v>671</v>
      </c>
      <c r="C93" s="26">
        <v>130420</v>
      </c>
      <c r="D93" s="309"/>
    </row>
    <row r="94" spans="1:4" x14ac:dyDescent="0.2">
      <c r="B94" s="30" t="s">
        <v>673</v>
      </c>
      <c r="C94" s="26">
        <v>131075</v>
      </c>
      <c r="D94" s="309"/>
    </row>
    <row r="95" spans="1:4" x14ac:dyDescent="0.2">
      <c r="B95" s="30" t="s">
        <v>674</v>
      </c>
      <c r="C95" s="26">
        <v>132748</v>
      </c>
    </row>
    <row r="96" spans="1:4" x14ac:dyDescent="0.2">
      <c r="B96" s="29" t="s">
        <v>675</v>
      </c>
      <c r="C96" s="26">
        <v>133487</v>
      </c>
    </row>
    <row r="97" spans="1:3" x14ac:dyDescent="0.2">
      <c r="B97" s="30" t="s">
        <v>676</v>
      </c>
      <c r="C97" s="26">
        <v>133842</v>
      </c>
    </row>
    <row r="98" spans="1:3" x14ac:dyDescent="0.2">
      <c r="B98" s="27">
        <v>44440</v>
      </c>
      <c r="C98" s="11">
        <v>135056</v>
      </c>
    </row>
    <row r="99" spans="1:3" x14ac:dyDescent="0.2">
      <c r="B99" s="27">
        <v>44470</v>
      </c>
      <c r="C99" s="28">
        <v>137270</v>
      </c>
    </row>
    <row r="100" spans="1:3" x14ac:dyDescent="0.2">
      <c r="B100" s="7" t="s">
        <v>682</v>
      </c>
      <c r="C100" s="26">
        <v>139180</v>
      </c>
    </row>
    <row r="101" spans="1:3" x14ac:dyDescent="0.2">
      <c r="B101" s="7" t="s">
        <v>684</v>
      </c>
      <c r="C101" s="26">
        <v>138762</v>
      </c>
    </row>
    <row r="102" spans="1:3" x14ac:dyDescent="0.2">
      <c r="A102" s="306">
        <v>2023</v>
      </c>
      <c r="B102" s="7" t="s">
        <v>1123</v>
      </c>
      <c r="C102" s="26">
        <v>138891</v>
      </c>
    </row>
    <row r="103" spans="1:3" x14ac:dyDescent="0.2">
      <c r="B103" s="7" t="s">
        <v>667</v>
      </c>
      <c r="C103" s="26">
        <v>140132</v>
      </c>
    </row>
    <row r="104" spans="1:3" x14ac:dyDescent="0.2">
      <c r="B104" s="7" t="s">
        <v>669</v>
      </c>
      <c r="C104" s="26">
        <v>141747</v>
      </c>
    </row>
    <row r="105" spans="1:3" x14ac:dyDescent="0.2">
      <c r="B105" s="7" t="s">
        <v>671</v>
      </c>
      <c r="C105" s="26">
        <v>143025</v>
      </c>
    </row>
    <row r="106" spans="1:3" x14ac:dyDescent="0.2">
      <c r="B106" s="7"/>
      <c r="C106" s="26"/>
    </row>
    <row r="107" spans="1:3" x14ac:dyDescent="0.2">
      <c r="B107" s="7"/>
      <c r="C107" s="26"/>
    </row>
    <row r="108" spans="1:3" x14ac:dyDescent="0.2">
      <c r="B108" s="7"/>
      <c r="C108" s="26"/>
    </row>
    <row r="109" spans="1:3" x14ac:dyDescent="0.2">
      <c r="B109" s="7"/>
      <c r="C109" s="26"/>
    </row>
    <row r="110" spans="1:3" x14ac:dyDescent="0.2">
      <c r="B110" s="7"/>
      <c r="C110" s="26"/>
    </row>
    <row r="111" spans="1:3" x14ac:dyDescent="0.2">
      <c r="B111" s="7"/>
      <c r="C111" s="26"/>
    </row>
    <row r="112" spans="1:3" x14ac:dyDescent="0.2">
      <c r="B112" s="7"/>
      <c r="C112" s="26"/>
    </row>
    <row r="113" spans="2:3" x14ac:dyDescent="0.2">
      <c r="B113" s="7"/>
      <c r="C113" s="26"/>
    </row>
    <row r="114" spans="2:3" x14ac:dyDescent="0.2">
      <c r="B114" s="7"/>
      <c r="C114" s="26"/>
    </row>
    <row r="115" spans="2:3" x14ac:dyDescent="0.2">
      <c r="B115" s="7"/>
      <c r="C115" s="26"/>
    </row>
    <row r="116" spans="2:3" x14ac:dyDescent="0.2">
      <c r="B116" s="7"/>
      <c r="C116" s="26"/>
    </row>
    <row r="117" spans="2:3" x14ac:dyDescent="0.2">
      <c r="B117" s="7"/>
      <c r="C117" s="26"/>
    </row>
    <row r="118" spans="2:3" x14ac:dyDescent="0.2">
      <c r="B118" s="7"/>
      <c r="C118" s="26"/>
    </row>
    <row r="119" spans="2:3" x14ac:dyDescent="0.2">
      <c r="B119" s="7"/>
      <c r="C119" s="26"/>
    </row>
    <row r="120" spans="2:3" x14ac:dyDescent="0.2">
      <c r="B120" s="7"/>
      <c r="C120" s="26"/>
    </row>
    <row r="121" spans="2:3" x14ac:dyDescent="0.2">
      <c r="B121" s="7"/>
      <c r="C121" s="26"/>
    </row>
    <row r="122" spans="2:3" x14ac:dyDescent="0.2">
      <c r="B122" s="7"/>
      <c r="C122" s="26"/>
    </row>
    <row r="123" spans="2:3" x14ac:dyDescent="0.2">
      <c r="B123" s="7"/>
      <c r="C123" s="26"/>
    </row>
    <row r="124" spans="2:3" x14ac:dyDescent="0.2">
      <c r="B124" s="7"/>
      <c r="C124" s="26"/>
    </row>
    <row r="125" spans="2:3" x14ac:dyDescent="0.2">
      <c r="B125" s="7"/>
      <c r="C125" s="26"/>
    </row>
    <row r="126" spans="2:3" x14ac:dyDescent="0.2">
      <c r="B126" s="7"/>
      <c r="C126" s="26"/>
    </row>
    <row r="127" spans="2:3" x14ac:dyDescent="0.2">
      <c r="B127" s="7"/>
      <c r="C127" s="26"/>
    </row>
    <row r="128" spans="2:3" x14ac:dyDescent="0.2">
      <c r="B128" s="7"/>
      <c r="C128" s="26"/>
    </row>
    <row r="129" spans="2:3" x14ac:dyDescent="0.2">
      <c r="B129" s="7"/>
      <c r="C129" s="26"/>
    </row>
    <row r="130" spans="2:3" x14ac:dyDescent="0.2">
      <c r="B130" s="7"/>
      <c r="C130" s="26"/>
    </row>
    <row r="131" spans="2:3" x14ac:dyDescent="0.2">
      <c r="B131" s="7"/>
      <c r="C131" s="26"/>
    </row>
    <row r="132" spans="2:3" x14ac:dyDescent="0.2">
      <c r="B132" s="7"/>
      <c r="C132" s="26"/>
    </row>
    <row r="133" spans="2:3" x14ac:dyDescent="0.2">
      <c r="B133" s="7"/>
      <c r="C133" s="26"/>
    </row>
    <row r="134" spans="2:3" x14ac:dyDescent="0.2">
      <c r="B134" s="7"/>
      <c r="C134" s="26"/>
    </row>
    <row r="135" spans="2:3" x14ac:dyDescent="0.2">
      <c r="B135" s="7"/>
      <c r="C135" s="26"/>
    </row>
    <row r="136" spans="2:3" x14ac:dyDescent="0.2">
      <c r="B136" s="7"/>
      <c r="C136" s="26"/>
    </row>
    <row r="137" spans="2:3" x14ac:dyDescent="0.2">
      <c r="B137" s="7"/>
      <c r="C137" s="26"/>
    </row>
    <row r="138" spans="2:3" x14ac:dyDescent="0.2">
      <c r="B138" s="7"/>
      <c r="C138" s="26"/>
    </row>
    <row r="139" spans="2:3" x14ac:dyDescent="0.2">
      <c r="B139" s="7"/>
      <c r="C139" s="26"/>
    </row>
    <row r="140" spans="2:3" x14ac:dyDescent="0.2">
      <c r="B140" s="7"/>
      <c r="C140" s="26"/>
    </row>
    <row r="141" spans="2:3" x14ac:dyDescent="0.2">
      <c r="B141" s="7"/>
      <c r="C141" s="26"/>
    </row>
    <row r="142" spans="2:3" x14ac:dyDescent="0.2">
      <c r="B142" s="7"/>
      <c r="C142" s="26"/>
    </row>
    <row r="143" spans="2:3" x14ac:dyDescent="0.2">
      <c r="B143" s="7"/>
      <c r="C143" s="26"/>
    </row>
    <row r="144" spans="2:3" x14ac:dyDescent="0.2">
      <c r="B144" s="7"/>
      <c r="C144" s="26"/>
    </row>
    <row r="145" spans="2:3" x14ac:dyDescent="0.2">
      <c r="B145" s="7"/>
      <c r="C145" s="26"/>
    </row>
    <row r="146" spans="2:3" x14ac:dyDescent="0.2">
      <c r="B146" s="7"/>
      <c r="C146" s="26"/>
    </row>
    <row r="147" spans="2:3" x14ac:dyDescent="0.2">
      <c r="B147" s="7"/>
      <c r="C147" s="26"/>
    </row>
    <row r="148" spans="2:3" x14ac:dyDescent="0.2">
      <c r="B148" s="7"/>
      <c r="C148" s="26"/>
    </row>
    <row r="149" spans="2:3" x14ac:dyDescent="0.2">
      <c r="B149" s="7"/>
      <c r="C149" s="26"/>
    </row>
    <row r="150" spans="2:3" x14ac:dyDescent="0.2">
      <c r="B150" s="7"/>
      <c r="C150" s="26"/>
    </row>
    <row r="151" spans="2:3" x14ac:dyDescent="0.2">
      <c r="B151" s="7"/>
      <c r="C151" s="26"/>
    </row>
    <row r="152" spans="2:3" x14ac:dyDescent="0.2">
      <c r="B152" s="7"/>
      <c r="C152" s="26"/>
    </row>
    <row r="153" spans="2:3" x14ac:dyDescent="0.2">
      <c r="B153" s="7"/>
      <c r="C153" s="26"/>
    </row>
    <row r="154" spans="2:3" x14ac:dyDescent="0.2">
      <c r="B154" s="7"/>
      <c r="C154" s="26"/>
    </row>
    <row r="155" spans="2:3" x14ac:dyDescent="0.2">
      <c r="B155" s="7"/>
      <c r="C155" s="26"/>
    </row>
    <row r="156" spans="2:3" x14ac:dyDescent="0.2">
      <c r="B156" s="7"/>
      <c r="C156" s="26"/>
    </row>
    <row r="157" spans="2:3" x14ac:dyDescent="0.2">
      <c r="B157" s="7"/>
      <c r="C157" s="26"/>
    </row>
    <row r="158" spans="2:3" x14ac:dyDescent="0.2">
      <c r="B158" s="7"/>
      <c r="C158" s="26"/>
    </row>
    <row r="159" spans="2:3" x14ac:dyDescent="0.2">
      <c r="B159" s="7"/>
      <c r="C159" s="26"/>
    </row>
    <row r="160" spans="2:3" x14ac:dyDescent="0.2">
      <c r="B160" s="7"/>
      <c r="C160" s="26"/>
    </row>
    <row r="161" spans="2:3" x14ac:dyDescent="0.2">
      <c r="B161" s="7"/>
      <c r="C161" s="26"/>
    </row>
    <row r="162" spans="2:3" x14ac:dyDescent="0.2">
      <c r="B162" s="7"/>
      <c r="C162" s="26"/>
    </row>
    <row r="163" spans="2:3" x14ac:dyDescent="0.2">
      <c r="B163" s="7"/>
      <c r="C163" s="26"/>
    </row>
    <row r="164" spans="2:3" x14ac:dyDescent="0.2">
      <c r="B164" s="7"/>
      <c r="C164" s="26"/>
    </row>
    <row r="165" spans="2:3" x14ac:dyDescent="0.2">
      <c r="B165" s="7"/>
      <c r="C165" s="26"/>
    </row>
    <row r="166" spans="2:3" x14ac:dyDescent="0.2">
      <c r="B166" s="7"/>
      <c r="C166" s="26"/>
    </row>
    <row r="167" spans="2:3" x14ac:dyDescent="0.2">
      <c r="B167" s="7"/>
      <c r="C167" s="26"/>
    </row>
    <row r="168" spans="2:3" x14ac:dyDescent="0.2">
      <c r="B168" s="7"/>
      <c r="C168" s="26"/>
    </row>
    <row r="169" spans="2:3" x14ac:dyDescent="0.2">
      <c r="B169" s="7"/>
      <c r="C169" s="26"/>
    </row>
    <row r="170" spans="2:3" x14ac:dyDescent="0.2">
      <c r="B170" s="7"/>
      <c r="C170" s="26"/>
    </row>
    <row r="171" spans="2:3" x14ac:dyDescent="0.2">
      <c r="B171" s="7"/>
      <c r="C171" s="26"/>
    </row>
    <row r="172" spans="2:3" x14ac:dyDescent="0.2">
      <c r="B172" s="7"/>
      <c r="C172" s="26"/>
    </row>
    <row r="173" spans="2:3" x14ac:dyDescent="0.2">
      <c r="B173" s="7"/>
      <c r="C173" s="26"/>
    </row>
    <row r="174" spans="2:3" x14ac:dyDescent="0.2">
      <c r="B174" s="7"/>
      <c r="C174" s="26"/>
    </row>
    <row r="175" spans="2:3" x14ac:dyDescent="0.2">
      <c r="B175" s="7"/>
      <c r="C175" s="26"/>
    </row>
    <row r="176" spans="2:3" x14ac:dyDescent="0.2">
      <c r="B176" s="7"/>
      <c r="C176" s="26"/>
    </row>
    <row r="177" spans="2:3" x14ac:dyDescent="0.2">
      <c r="B177" s="7"/>
      <c r="C177" s="26"/>
    </row>
    <row r="178" spans="2:3" x14ac:dyDescent="0.2">
      <c r="B178" s="7"/>
      <c r="C178" s="26"/>
    </row>
    <row r="179" spans="2:3" x14ac:dyDescent="0.2">
      <c r="B179" s="7"/>
      <c r="C179" s="26"/>
    </row>
    <row r="180" spans="2:3" x14ac:dyDescent="0.2">
      <c r="B180" s="7"/>
      <c r="C180" s="26"/>
    </row>
    <row r="181" spans="2:3" x14ac:dyDescent="0.2">
      <c r="B181" s="7"/>
      <c r="C181" s="26"/>
    </row>
    <row r="182" spans="2:3" x14ac:dyDescent="0.2">
      <c r="B182" s="7"/>
      <c r="C182" s="26"/>
    </row>
    <row r="183" spans="2:3" x14ac:dyDescent="0.2">
      <c r="B183" s="7"/>
      <c r="C183" s="26"/>
    </row>
    <row r="184" spans="2:3" x14ac:dyDescent="0.2">
      <c r="B184" s="7"/>
      <c r="C184" s="26"/>
    </row>
    <row r="185" spans="2:3" x14ac:dyDescent="0.2">
      <c r="B185" s="7"/>
      <c r="C185" s="26"/>
    </row>
    <row r="186" spans="2:3" x14ac:dyDescent="0.2">
      <c r="B186" s="7"/>
      <c r="C186" s="26"/>
    </row>
    <row r="187" spans="2:3" x14ac:dyDescent="0.2">
      <c r="B187" s="7"/>
      <c r="C187" s="26"/>
    </row>
    <row r="188" spans="2:3" x14ac:dyDescent="0.2">
      <c r="B188" s="7"/>
      <c r="C188" s="26"/>
    </row>
    <row r="189" spans="2:3" x14ac:dyDescent="0.2">
      <c r="B189" s="7"/>
      <c r="C189" s="26"/>
    </row>
    <row r="190" spans="2:3" x14ac:dyDescent="0.2">
      <c r="B190" s="7"/>
      <c r="C190" s="26"/>
    </row>
    <row r="191" spans="2:3" x14ac:dyDescent="0.2">
      <c r="B191" s="7"/>
      <c r="C191" s="26"/>
    </row>
    <row r="192" spans="2:3" x14ac:dyDescent="0.2">
      <c r="B192" s="7"/>
      <c r="C192" s="26"/>
    </row>
    <row r="193" spans="2:3" x14ac:dyDescent="0.2">
      <c r="B193" s="7"/>
      <c r="C193" s="26"/>
    </row>
    <row r="194" spans="2:3" x14ac:dyDescent="0.2">
      <c r="B194" s="7"/>
      <c r="C194" s="26"/>
    </row>
    <row r="195" spans="2:3" x14ac:dyDescent="0.2">
      <c r="B195" s="7"/>
      <c r="C195" s="26"/>
    </row>
    <row r="196" spans="2:3" x14ac:dyDescent="0.2">
      <c r="B196" s="7"/>
      <c r="C196" s="26"/>
    </row>
    <row r="197" spans="2:3" x14ac:dyDescent="0.2">
      <c r="B197" s="7"/>
      <c r="C197" s="26"/>
    </row>
    <row r="198" spans="2:3" x14ac:dyDescent="0.2">
      <c r="B198" s="7"/>
      <c r="C198" s="26"/>
    </row>
    <row r="199" spans="2:3" x14ac:dyDescent="0.2">
      <c r="B199" s="7"/>
      <c r="C199" s="26"/>
    </row>
    <row r="200" spans="2:3" x14ac:dyDescent="0.2">
      <c r="B200" s="7"/>
      <c r="C200" s="26"/>
    </row>
    <row r="201" spans="2:3" x14ac:dyDescent="0.2">
      <c r="B201" s="7"/>
      <c r="C201" s="26"/>
    </row>
    <row r="202" spans="2:3" x14ac:dyDescent="0.2">
      <c r="B202" s="7"/>
      <c r="C202" s="26"/>
    </row>
    <row r="203" spans="2:3" x14ac:dyDescent="0.2">
      <c r="B203" s="7"/>
      <c r="C203" s="26"/>
    </row>
    <row r="204" spans="2:3" x14ac:dyDescent="0.2">
      <c r="B204" s="7"/>
      <c r="C204" s="26"/>
    </row>
    <row r="205" spans="2:3" x14ac:dyDescent="0.2">
      <c r="B205" s="7"/>
      <c r="C205" s="26"/>
    </row>
    <row r="206" spans="2:3" x14ac:dyDescent="0.2">
      <c r="B206" s="7"/>
      <c r="C206" s="26"/>
    </row>
    <row r="207" spans="2:3" x14ac:dyDescent="0.2">
      <c r="B207" s="7"/>
      <c r="C207" s="26"/>
    </row>
    <row r="208" spans="2:3" x14ac:dyDescent="0.2">
      <c r="B208" s="7"/>
      <c r="C208" s="26"/>
    </row>
    <row r="209" spans="2:3" x14ac:dyDescent="0.2">
      <c r="B209" s="7"/>
      <c r="C209" s="26"/>
    </row>
    <row r="210" spans="2:3" x14ac:dyDescent="0.2">
      <c r="B210" s="7"/>
      <c r="C210" s="26"/>
    </row>
    <row r="211" spans="2:3" x14ac:dyDescent="0.2">
      <c r="B211" s="7"/>
      <c r="C211" s="26"/>
    </row>
    <row r="212" spans="2:3" x14ac:dyDescent="0.2">
      <c r="B212" s="7"/>
      <c r="C212" s="26"/>
    </row>
    <row r="213" spans="2:3" x14ac:dyDescent="0.2">
      <c r="B213" s="7"/>
      <c r="C213" s="26"/>
    </row>
    <row r="214" spans="2:3" x14ac:dyDescent="0.2">
      <c r="B214" s="7"/>
      <c r="C214" s="26"/>
    </row>
    <row r="215" spans="2:3" x14ac:dyDescent="0.2">
      <c r="B215" s="7"/>
      <c r="C215" s="26"/>
    </row>
    <row r="216" spans="2:3" x14ac:dyDescent="0.2">
      <c r="B216" s="7"/>
      <c r="C216" s="26"/>
    </row>
    <row r="217" spans="2:3" x14ac:dyDescent="0.2">
      <c r="B217" s="31"/>
      <c r="C217" s="26"/>
    </row>
    <row r="218" spans="2:3" x14ac:dyDescent="0.2">
      <c r="B218" s="31"/>
      <c r="C218" s="26"/>
    </row>
    <row r="219" spans="2:3" x14ac:dyDescent="0.2">
      <c r="B219" s="31"/>
      <c r="C219" s="26"/>
    </row>
    <row r="220" spans="2:3" x14ac:dyDescent="0.2">
      <c r="B220" s="31"/>
      <c r="C220" s="26"/>
    </row>
    <row r="221" spans="2:3" x14ac:dyDescent="0.2">
      <c r="B221" s="31"/>
      <c r="C221" s="26"/>
    </row>
    <row r="222" spans="2:3" x14ac:dyDescent="0.2">
      <c r="B222" s="31"/>
      <c r="C222" s="26"/>
    </row>
    <row r="223" spans="2:3" x14ac:dyDescent="0.2">
      <c r="B223" s="31"/>
      <c r="C223" s="26"/>
    </row>
    <row r="224" spans="2:3" x14ac:dyDescent="0.2">
      <c r="B224" s="31"/>
      <c r="C224" s="26"/>
    </row>
    <row r="225" spans="2:3" x14ac:dyDescent="0.2">
      <c r="B225" s="31"/>
      <c r="C225" s="26"/>
    </row>
    <row r="226" spans="2:3" x14ac:dyDescent="0.2">
      <c r="B226" s="31"/>
      <c r="C226" s="26"/>
    </row>
    <row r="227" spans="2:3" x14ac:dyDescent="0.2">
      <c r="B227" s="31"/>
      <c r="C227" s="26"/>
    </row>
    <row r="228" spans="2:3" x14ac:dyDescent="0.2">
      <c r="B228" s="31"/>
      <c r="C228" s="26"/>
    </row>
    <row r="229" spans="2:3" x14ac:dyDescent="0.2">
      <c r="B229" s="31"/>
      <c r="C229" s="26"/>
    </row>
    <row r="230" spans="2:3" x14ac:dyDescent="0.2">
      <c r="B230" s="31"/>
      <c r="C230" s="26"/>
    </row>
    <row r="231" spans="2:3" x14ac:dyDescent="0.2">
      <c r="B231" s="31"/>
      <c r="C231" s="26"/>
    </row>
    <row r="232" spans="2:3" x14ac:dyDescent="0.2">
      <c r="B232" s="31"/>
      <c r="C232" s="26"/>
    </row>
    <row r="233" spans="2:3" x14ac:dyDescent="0.2">
      <c r="B233" s="31"/>
      <c r="C233" s="26"/>
    </row>
    <row r="234" spans="2:3" x14ac:dyDescent="0.2">
      <c r="B234" s="31"/>
      <c r="C234" s="26"/>
    </row>
    <row r="235" spans="2:3" x14ac:dyDescent="0.2">
      <c r="B235" s="31"/>
      <c r="C235" s="26"/>
    </row>
    <row r="236" spans="2:3" x14ac:dyDescent="0.2">
      <c r="B236" s="31"/>
      <c r="C236" s="26"/>
    </row>
    <row r="237" spans="2:3" x14ac:dyDescent="0.2">
      <c r="B237" s="31"/>
      <c r="C237" s="26"/>
    </row>
    <row r="238" spans="2:3" x14ac:dyDescent="0.2">
      <c r="B238" s="31"/>
      <c r="C238" s="26"/>
    </row>
    <row r="239" spans="2:3" x14ac:dyDescent="0.2">
      <c r="B239" s="31"/>
      <c r="C239" s="26"/>
    </row>
    <row r="240" spans="2:3" x14ac:dyDescent="0.2">
      <c r="B240" s="31"/>
      <c r="C240" s="26"/>
    </row>
    <row r="241" spans="2:3" x14ac:dyDescent="0.2">
      <c r="B241" s="31"/>
      <c r="C241" s="26"/>
    </row>
    <row r="242" spans="2:3" x14ac:dyDescent="0.2">
      <c r="B242" s="31"/>
      <c r="C242" s="26"/>
    </row>
    <row r="243" spans="2:3" x14ac:dyDescent="0.2">
      <c r="B243" s="31"/>
      <c r="C243" s="26"/>
    </row>
    <row r="244" spans="2:3" x14ac:dyDescent="0.2">
      <c r="B244" s="31"/>
      <c r="C244" s="26"/>
    </row>
    <row r="245" spans="2:3" x14ac:dyDescent="0.2">
      <c r="B245" s="31"/>
      <c r="C245" s="26"/>
    </row>
    <row r="246" spans="2:3" x14ac:dyDescent="0.2">
      <c r="B246" s="31"/>
      <c r="C246" s="26"/>
    </row>
    <row r="247" spans="2:3" x14ac:dyDescent="0.2">
      <c r="B247" s="31"/>
      <c r="C247" s="26"/>
    </row>
    <row r="248" spans="2:3" x14ac:dyDescent="0.2">
      <c r="B248" s="31"/>
      <c r="C248" s="26"/>
    </row>
    <row r="249" spans="2:3" x14ac:dyDescent="0.2">
      <c r="B249" s="31"/>
      <c r="C249" s="26"/>
    </row>
    <row r="250" spans="2:3" x14ac:dyDescent="0.2">
      <c r="B250" s="31"/>
      <c r="C250" s="26"/>
    </row>
    <row r="251" spans="2:3" x14ac:dyDescent="0.2">
      <c r="B251" s="31"/>
      <c r="C251" s="26"/>
    </row>
    <row r="252" spans="2:3" x14ac:dyDescent="0.2">
      <c r="B252" s="31"/>
      <c r="C252" s="26"/>
    </row>
    <row r="253" spans="2:3" x14ac:dyDescent="0.2">
      <c r="B253" s="31"/>
      <c r="C253" s="26"/>
    </row>
    <row r="254" spans="2:3" x14ac:dyDescent="0.2">
      <c r="B254" s="31"/>
      <c r="C254" s="26"/>
    </row>
    <row r="255" spans="2:3" x14ac:dyDescent="0.2">
      <c r="B255" s="31"/>
      <c r="C255" s="26"/>
    </row>
    <row r="256" spans="2:3" x14ac:dyDescent="0.2">
      <c r="B256" s="31"/>
      <c r="C256" s="26"/>
    </row>
    <row r="257" spans="2:3" x14ac:dyDescent="0.2">
      <c r="B257" s="31"/>
      <c r="C257" s="26"/>
    </row>
    <row r="258" spans="2:3" x14ac:dyDescent="0.2">
      <c r="B258" s="31"/>
      <c r="C258" s="26"/>
    </row>
    <row r="259" spans="2:3" x14ac:dyDescent="0.2">
      <c r="B259" s="31"/>
      <c r="C259" s="26"/>
    </row>
    <row r="260" spans="2:3" x14ac:dyDescent="0.2">
      <c r="B260" s="31"/>
      <c r="C260" s="26"/>
    </row>
    <row r="261" spans="2:3" x14ac:dyDescent="0.2">
      <c r="B261" s="31"/>
      <c r="C261" s="26"/>
    </row>
    <row r="262" spans="2:3" x14ac:dyDescent="0.2">
      <c r="B262" s="31"/>
      <c r="C262" s="26"/>
    </row>
    <row r="263" spans="2:3" x14ac:dyDescent="0.2">
      <c r="B263" s="31"/>
      <c r="C263" s="26"/>
    </row>
    <row r="264" spans="2:3" x14ac:dyDescent="0.2">
      <c r="B264" s="31"/>
      <c r="C264" s="26"/>
    </row>
    <row r="265" spans="2:3" x14ac:dyDescent="0.2">
      <c r="B265" s="31"/>
      <c r="C265" s="26"/>
    </row>
    <row r="266" spans="2:3" x14ac:dyDescent="0.2">
      <c r="B266" s="31"/>
      <c r="C266" s="26"/>
    </row>
    <row r="267" spans="2:3" x14ac:dyDescent="0.2">
      <c r="B267" s="31"/>
      <c r="C267" s="26"/>
    </row>
    <row r="268" spans="2:3" x14ac:dyDescent="0.2">
      <c r="B268" s="31"/>
      <c r="C268" s="26"/>
    </row>
    <row r="269" spans="2:3" x14ac:dyDescent="0.2">
      <c r="B269" s="31"/>
      <c r="C269" s="26"/>
    </row>
    <row r="270" spans="2:3" x14ac:dyDescent="0.2">
      <c r="B270" s="31"/>
      <c r="C270" s="26"/>
    </row>
    <row r="271" spans="2:3" x14ac:dyDescent="0.2">
      <c r="B271" s="31"/>
      <c r="C271" s="26"/>
    </row>
    <row r="272" spans="2:3" x14ac:dyDescent="0.2">
      <c r="B272" s="31"/>
      <c r="C272" s="26"/>
    </row>
    <row r="273" spans="2:3" x14ac:dyDescent="0.2">
      <c r="B273" s="31"/>
      <c r="C273" s="26"/>
    </row>
    <row r="274" spans="2:3" x14ac:dyDescent="0.2">
      <c r="B274" s="31"/>
      <c r="C274" s="26"/>
    </row>
    <row r="275" spans="2:3" x14ac:dyDescent="0.2">
      <c r="B275" s="31"/>
      <c r="C275" s="26"/>
    </row>
    <row r="276" spans="2:3" x14ac:dyDescent="0.2">
      <c r="B276" s="31"/>
      <c r="C276" s="26"/>
    </row>
    <row r="277" spans="2:3" x14ac:dyDescent="0.2">
      <c r="B277" s="31"/>
      <c r="C277" s="26"/>
    </row>
    <row r="278" spans="2:3" x14ac:dyDescent="0.2">
      <c r="B278" s="31"/>
      <c r="C278" s="26"/>
    </row>
    <row r="279" spans="2:3" x14ac:dyDescent="0.2">
      <c r="B279" s="31"/>
      <c r="C279" s="26"/>
    </row>
    <row r="280" spans="2:3" x14ac:dyDescent="0.2">
      <c r="B280" s="31"/>
      <c r="C280" s="26"/>
    </row>
    <row r="281" spans="2:3" x14ac:dyDescent="0.2">
      <c r="B281" s="31"/>
      <c r="C281" s="26"/>
    </row>
    <row r="282" spans="2:3" x14ac:dyDescent="0.2">
      <c r="B282" s="31"/>
      <c r="C282" s="26"/>
    </row>
    <row r="283" spans="2:3" x14ac:dyDescent="0.2">
      <c r="B283" s="31"/>
      <c r="C283" s="26"/>
    </row>
    <row r="284" spans="2:3" x14ac:dyDescent="0.2">
      <c r="B284" s="31"/>
      <c r="C284" s="26"/>
    </row>
    <row r="285" spans="2:3" x14ac:dyDescent="0.2">
      <c r="B285" s="31"/>
      <c r="C285" s="26"/>
    </row>
    <row r="286" spans="2:3" x14ac:dyDescent="0.2">
      <c r="B286" s="31"/>
      <c r="C286" s="26"/>
    </row>
    <row r="287" spans="2:3" x14ac:dyDescent="0.2">
      <c r="B287" s="31"/>
      <c r="C287" s="26"/>
    </row>
    <row r="288" spans="2:3" x14ac:dyDescent="0.2">
      <c r="B288" s="31"/>
      <c r="C288" s="26"/>
    </row>
    <row r="289" spans="2:3" x14ac:dyDescent="0.2">
      <c r="B289" s="31"/>
      <c r="C289" s="26"/>
    </row>
    <row r="290" spans="2:3" x14ac:dyDescent="0.2">
      <c r="B290" s="31"/>
      <c r="C290" s="26"/>
    </row>
    <row r="291" spans="2:3" x14ac:dyDescent="0.2">
      <c r="B291" s="31"/>
      <c r="C291" s="26"/>
    </row>
    <row r="292" spans="2:3" x14ac:dyDescent="0.2">
      <c r="B292" s="31"/>
      <c r="C292" s="26"/>
    </row>
    <row r="293" spans="2:3" x14ac:dyDescent="0.2">
      <c r="B293" s="31"/>
      <c r="C293" s="26"/>
    </row>
    <row r="294" spans="2:3" x14ac:dyDescent="0.2">
      <c r="B294" s="31"/>
      <c r="C294" s="26"/>
    </row>
    <row r="295" spans="2:3" x14ac:dyDescent="0.2">
      <c r="B295" s="31"/>
      <c r="C295" s="26"/>
    </row>
    <row r="296" spans="2:3" x14ac:dyDescent="0.2">
      <c r="B296" s="31"/>
      <c r="C296" s="26"/>
    </row>
    <row r="297" spans="2:3" x14ac:dyDescent="0.2">
      <c r="B297" s="31"/>
      <c r="C297" s="26"/>
    </row>
    <row r="298" spans="2:3" x14ac:dyDescent="0.2">
      <c r="B298" s="31"/>
      <c r="C298" s="26"/>
    </row>
    <row r="299" spans="2:3" x14ac:dyDescent="0.2">
      <c r="B299" s="31"/>
      <c r="C299" s="26"/>
    </row>
    <row r="300" spans="2:3" x14ac:dyDescent="0.2">
      <c r="B300" s="31"/>
      <c r="C300" s="26"/>
    </row>
    <row r="301" spans="2:3" x14ac:dyDescent="0.2">
      <c r="B301" s="31"/>
      <c r="C301" s="26"/>
    </row>
    <row r="302" spans="2:3" x14ac:dyDescent="0.2">
      <c r="B302" s="31"/>
      <c r="C302" s="26"/>
    </row>
    <row r="303" spans="2:3" x14ac:dyDescent="0.2">
      <c r="B303" s="31"/>
      <c r="C303" s="26"/>
    </row>
    <row r="304" spans="2:3" x14ac:dyDescent="0.2">
      <c r="B304" s="31"/>
      <c r="C304" s="26"/>
    </row>
    <row r="305" spans="2:3" x14ac:dyDescent="0.2">
      <c r="B305" s="31"/>
      <c r="C305" s="26"/>
    </row>
    <row r="306" spans="2:3" x14ac:dyDescent="0.2">
      <c r="B306" s="31"/>
      <c r="C306" s="26"/>
    </row>
    <row r="307" spans="2:3" x14ac:dyDescent="0.2">
      <c r="B307" s="31"/>
      <c r="C307" s="26"/>
    </row>
    <row r="308" spans="2:3" x14ac:dyDescent="0.2">
      <c r="B308" s="31"/>
      <c r="C308" s="26"/>
    </row>
    <row r="309" spans="2:3" x14ac:dyDescent="0.2">
      <c r="B309" s="31"/>
      <c r="C309" s="26"/>
    </row>
    <row r="310" spans="2:3" x14ac:dyDescent="0.2">
      <c r="B310" s="31"/>
      <c r="C310" s="26"/>
    </row>
    <row r="311" spans="2:3" x14ac:dyDescent="0.2">
      <c r="B311" s="31"/>
      <c r="C311" s="26"/>
    </row>
    <row r="312" spans="2:3" x14ac:dyDescent="0.2">
      <c r="B312" s="31"/>
      <c r="C312" s="26"/>
    </row>
    <row r="313" spans="2:3" x14ac:dyDescent="0.2">
      <c r="B313" s="31"/>
      <c r="C313" s="26"/>
    </row>
    <row r="314" spans="2:3" x14ac:dyDescent="0.2">
      <c r="B314" s="31"/>
      <c r="C314" s="26"/>
    </row>
    <row r="315" spans="2:3" x14ac:dyDescent="0.2">
      <c r="B315" s="31"/>
      <c r="C315" s="26"/>
    </row>
    <row r="316" spans="2:3" x14ac:dyDescent="0.2">
      <c r="B316" s="31"/>
      <c r="C316" s="26"/>
    </row>
    <row r="317" spans="2:3" x14ac:dyDescent="0.2">
      <c r="B317" s="31"/>
      <c r="C317" s="26"/>
    </row>
    <row r="318" spans="2:3" x14ac:dyDescent="0.2">
      <c r="B318" s="31"/>
      <c r="C318" s="26"/>
    </row>
    <row r="319" spans="2:3" x14ac:dyDescent="0.2">
      <c r="B319" s="31"/>
      <c r="C319" s="26"/>
    </row>
    <row r="320" spans="2:3" x14ac:dyDescent="0.2">
      <c r="B320" s="31"/>
      <c r="C320" s="26"/>
    </row>
    <row r="321" spans="2:3" x14ac:dyDescent="0.2">
      <c r="B321" s="31"/>
      <c r="C321" s="26"/>
    </row>
    <row r="322" spans="2:3" x14ac:dyDescent="0.2">
      <c r="B322" s="31"/>
      <c r="C322" s="26"/>
    </row>
    <row r="323" spans="2:3" x14ac:dyDescent="0.2">
      <c r="B323" s="31"/>
      <c r="C323" s="26"/>
    </row>
  </sheetData>
  <autoFilter ref="A5:C97" xr:uid="{00000000-0009-0000-0000-000049000000}"/>
  <mergeCells count="1">
    <mergeCell ref="H1:I1"/>
  </mergeCells>
  <hyperlinks>
    <hyperlink ref="H1:I1" location="Index!A1" display="Regresar al �ndice" xr:uid="{00000000-0004-0000-4900-000000000000}"/>
  </hyperlinks>
  <pageMargins left="0.7" right="0.7" top="0.75" bottom="0.75" header="0.3" footer="0.3"/>
  <pageSetup orientation="portrait" horizontalDpi="4294967295" verticalDpi="4294967295"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15C9F-1C37-4217-85EB-F1B1B86A7A87}">
  <sheetPr codeName="Hoja101"/>
  <dimension ref="A1:L26"/>
  <sheetViews>
    <sheetView workbookViewId="0"/>
  </sheetViews>
  <sheetFormatPr baseColWidth="10" defaultRowHeight="12.75" x14ac:dyDescent="0.2"/>
  <cols>
    <col min="1" max="1" width="30" style="266" customWidth="1"/>
    <col min="2" max="2" width="17" style="266" customWidth="1"/>
    <col min="3" max="8" width="11.42578125" style="266"/>
    <col min="9" max="9" width="30.7109375" style="266" customWidth="1"/>
    <col min="10" max="10" width="21.140625" style="266" customWidth="1"/>
    <col min="11" max="11" width="11.42578125" style="356"/>
    <col min="12" max="16384" width="11.42578125" style="266"/>
  </cols>
  <sheetData>
    <row r="1" spans="1:12" x14ac:dyDescent="0.2">
      <c r="A1" s="69" t="s">
        <v>1966</v>
      </c>
      <c r="H1" s="346" t="s">
        <v>2143</v>
      </c>
      <c r="I1" s="346"/>
    </row>
    <row r="6" spans="1:12" ht="25.5" x14ac:dyDescent="0.2">
      <c r="A6" s="532" t="s">
        <v>1849</v>
      </c>
      <c r="B6" s="533" t="s">
        <v>577</v>
      </c>
      <c r="C6" s="532" t="s">
        <v>1836</v>
      </c>
      <c r="D6" s="532" t="s">
        <v>1850</v>
      </c>
    </row>
    <row r="7" spans="1:12" x14ac:dyDescent="0.2">
      <c r="A7" s="508" t="s">
        <v>1871</v>
      </c>
      <c r="B7" s="534" t="s">
        <v>1835</v>
      </c>
      <c r="C7" s="535">
        <v>379000</v>
      </c>
      <c r="D7" s="534">
        <v>6</v>
      </c>
      <c r="L7" s="536"/>
    </row>
    <row r="8" spans="1:12" x14ac:dyDescent="0.2">
      <c r="A8" s="508" t="s">
        <v>1872</v>
      </c>
      <c r="B8" s="537" t="s">
        <v>1835</v>
      </c>
      <c r="C8" s="358">
        <v>410490.08333333302</v>
      </c>
      <c r="D8" s="537">
        <v>12</v>
      </c>
      <c r="L8" s="536"/>
    </row>
    <row r="9" spans="1:12" x14ac:dyDescent="0.2">
      <c r="A9" s="508" t="s">
        <v>1873</v>
      </c>
      <c r="B9" s="534" t="s">
        <v>1835</v>
      </c>
      <c r="C9" s="535">
        <v>450540</v>
      </c>
      <c r="D9" s="534">
        <v>5</v>
      </c>
      <c r="L9" s="536"/>
    </row>
    <row r="10" spans="1:12" x14ac:dyDescent="0.2">
      <c r="A10" s="508" t="s">
        <v>1874</v>
      </c>
      <c r="B10" s="537" t="s">
        <v>165</v>
      </c>
      <c r="C10" s="358">
        <v>453285.33333333302</v>
      </c>
      <c r="D10" s="537">
        <v>3</v>
      </c>
      <c r="L10" s="536"/>
    </row>
    <row r="11" spans="1:12" x14ac:dyDescent="0.2">
      <c r="A11" s="508" t="s">
        <v>1875</v>
      </c>
      <c r="B11" s="534" t="s">
        <v>1835</v>
      </c>
      <c r="C11" s="535">
        <v>489428.57142857101</v>
      </c>
      <c r="D11" s="534">
        <v>14</v>
      </c>
      <c r="L11" s="536"/>
    </row>
    <row r="12" spans="1:12" x14ac:dyDescent="0.2">
      <c r="A12" s="508" t="s">
        <v>1876</v>
      </c>
      <c r="B12" s="537" t="s">
        <v>1877</v>
      </c>
      <c r="C12" s="358">
        <v>501788.4</v>
      </c>
      <c r="D12" s="537">
        <v>5</v>
      </c>
      <c r="L12" s="536"/>
    </row>
    <row r="13" spans="1:12" x14ac:dyDescent="0.2">
      <c r="A13" s="508" t="s">
        <v>1878</v>
      </c>
      <c r="B13" s="534" t="s">
        <v>1835</v>
      </c>
      <c r="C13" s="535">
        <v>502076.92307692301</v>
      </c>
      <c r="D13" s="534">
        <v>13</v>
      </c>
      <c r="L13" s="536"/>
    </row>
    <row r="14" spans="1:12" x14ac:dyDescent="0.2">
      <c r="A14" s="508" t="s">
        <v>1879</v>
      </c>
      <c r="B14" s="537" t="s">
        <v>1835</v>
      </c>
      <c r="C14" s="358">
        <v>512200</v>
      </c>
      <c r="D14" s="537">
        <v>11</v>
      </c>
      <c r="L14" s="536"/>
    </row>
    <row r="15" spans="1:12" x14ac:dyDescent="0.2">
      <c r="A15" s="508" t="s">
        <v>1880</v>
      </c>
      <c r="B15" s="534" t="s">
        <v>1835</v>
      </c>
      <c r="C15" s="535">
        <v>543000</v>
      </c>
      <c r="D15" s="534">
        <v>6</v>
      </c>
      <c r="L15" s="536"/>
    </row>
    <row r="16" spans="1:12" x14ac:dyDescent="0.2">
      <c r="A16" s="508" t="s">
        <v>1881</v>
      </c>
      <c r="B16" s="537" t="s">
        <v>55</v>
      </c>
      <c r="C16" s="358">
        <v>556490.71428571397</v>
      </c>
      <c r="D16" s="537">
        <v>7</v>
      </c>
      <c r="L16" s="536"/>
    </row>
    <row r="17" spans="1:12" x14ac:dyDescent="0.2">
      <c r="A17" s="508" t="s">
        <v>1882</v>
      </c>
      <c r="B17" s="534" t="s">
        <v>1835</v>
      </c>
      <c r="C17" s="535">
        <v>565997.61538461503</v>
      </c>
      <c r="D17" s="534">
        <v>26</v>
      </c>
      <c r="L17" s="536"/>
    </row>
    <row r="18" spans="1:12" x14ac:dyDescent="0.2">
      <c r="A18" s="508" t="s">
        <v>1883</v>
      </c>
      <c r="B18" s="537" t="s">
        <v>165</v>
      </c>
      <c r="C18" s="358">
        <v>571923.66666666698</v>
      </c>
      <c r="D18" s="537">
        <v>6</v>
      </c>
      <c r="L18" s="536"/>
    </row>
    <row r="19" spans="1:12" x14ac:dyDescent="0.2">
      <c r="A19" s="508" t="s">
        <v>1884</v>
      </c>
      <c r="B19" s="534" t="s">
        <v>1835</v>
      </c>
      <c r="C19" s="535">
        <v>582124</v>
      </c>
      <c r="D19" s="534">
        <v>21</v>
      </c>
      <c r="L19" s="536"/>
    </row>
    <row r="20" spans="1:12" x14ac:dyDescent="0.2">
      <c r="A20" s="508" t="s">
        <v>1885</v>
      </c>
      <c r="B20" s="537" t="s">
        <v>1835</v>
      </c>
      <c r="C20" s="358">
        <v>586666.66666666698</v>
      </c>
      <c r="D20" s="537">
        <v>3</v>
      </c>
      <c r="L20" s="536"/>
    </row>
    <row r="21" spans="1:12" x14ac:dyDescent="0.2">
      <c r="A21" s="508" t="s">
        <v>1886</v>
      </c>
      <c r="B21" s="534" t="s">
        <v>1835</v>
      </c>
      <c r="C21" s="535">
        <v>591000</v>
      </c>
      <c r="D21" s="534">
        <v>5</v>
      </c>
      <c r="L21" s="536"/>
    </row>
    <row r="22" spans="1:12" x14ac:dyDescent="0.2">
      <c r="A22" s="508" t="s">
        <v>1887</v>
      </c>
      <c r="B22" s="537" t="s">
        <v>1835</v>
      </c>
      <c r="C22" s="358">
        <v>591666.66666666698</v>
      </c>
      <c r="D22" s="537">
        <v>3</v>
      </c>
      <c r="L22" s="536"/>
    </row>
    <row r="23" spans="1:12" x14ac:dyDescent="0.2">
      <c r="A23" s="508" t="s">
        <v>1888</v>
      </c>
      <c r="B23" s="534" t="s">
        <v>55</v>
      </c>
      <c r="C23" s="535">
        <v>604638.25</v>
      </c>
      <c r="D23" s="534">
        <v>4</v>
      </c>
      <c r="L23" s="536"/>
    </row>
    <row r="24" spans="1:12" x14ac:dyDescent="0.2">
      <c r="A24" s="508" t="s">
        <v>1889</v>
      </c>
      <c r="B24" s="537" t="s">
        <v>1835</v>
      </c>
      <c r="C24" s="358">
        <v>610319.43921568606</v>
      </c>
      <c r="D24" s="537">
        <v>255</v>
      </c>
      <c r="L24" s="536"/>
    </row>
    <row r="25" spans="1:12" x14ac:dyDescent="0.2">
      <c r="A25" s="508" t="s">
        <v>1890</v>
      </c>
      <c r="B25" s="534" t="s">
        <v>165</v>
      </c>
      <c r="C25" s="535">
        <v>615000</v>
      </c>
      <c r="D25" s="534">
        <v>4</v>
      </c>
      <c r="L25" s="536"/>
    </row>
    <row r="26" spans="1:12" x14ac:dyDescent="0.2">
      <c r="A26" s="508" t="s">
        <v>1885</v>
      </c>
      <c r="B26" s="537" t="s">
        <v>1835</v>
      </c>
      <c r="C26" s="358">
        <v>626666.66666666698</v>
      </c>
      <c r="D26" s="537">
        <v>3</v>
      </c>
      <c r="L26" s="536"/>
    </row>
  </sheetData>
  <autoFilter ref="A6:D26" xr:uid="{8696D337-8D12-478C-98AC-72281300A897}"/>
  <mergeCells count="1">
    <mergeCell ref="H1:I1"/>
  </mergeCells>
  <hyperlinks>
    <hyperlink ref="H1:I1" location="Index!A1" display="Regresar al �ndice" xr:uid="{3CC25DC6-5AB5-43BA-80B7-B1311BAAF165}"/>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135"/>
  <dimension ref="A1:I216"/>
  <sheetViews>
    <sheetView topLeftCell="G1" zoomScaleNormal="100" workbookViewId="0"/>
  </sheetViews>
  <sheetFormatPr baseColWidth="10" defaultColWidth="11.42578125" defaultRowHeight="12.75" x14ac:dyDescent="0.2"/>
  <cols>
    <col min="1" max="1" width="6.140625" style="306" bestFit="1" customWidth="1"/>
    <col min="2" max="2" width="5.5703125" style="16" bestFit="1" customWidth="1"/>
    <col min="3" max="3" width="13.7109375" style="26" bestFit="1" customWidth="1"/>
    <col min="4" max="4" width="23" style="306" bestFit="1" customWidth="1"/>
    <col min="5" max="5" width="25" style="17" bestFit="1" customWidth="1"/>
    <col min="6" max="6" width="25.7109375" style="306" bestFit="1" customWidth="1"/>
    <col min="7" max="7" width="27.85546875" style="17" bestFit="1" customWidth="1"/>
    <col min="8" max="16384" width="11.42578125" style="306"/>
  </cols>
  <sheetData>
    <row r="1" spans="1:9" x14ac:dyDescent="0.2">
      <c r="A1" s="69" t="s">
        <v>2064</v>
      </c>
      <c r="H1" s="346" t="s">
        <v>2143</v>
      </c>
      <c r="I1" s="346"/>
    </row>
    <row r="2" spans="1:9" x14ac:dyDescent="0.2">
      <c r="A2" s="306" t="s">
        <v>1417</v>
      </c>
    </row>
    <row r="4" spans="1:9" x14ac:dyDescent="0.2">
      <c r="D4" s="306" t="s">
        <v>658</v>
      </c>
      <c r="E4" s="17" t="s">
        <v>293</v>
      </c>
      <c r="F4" s="306" t="s">
        <v>658</v>
      </c>
      <c r="G4" s="17" t="s">
        <v>293</v>
      </c>
    </row>
    <row r="5" spans="1:9" x14ac:dyDescent="0.2">
      <c r="A5" s="307" t="s">
        <v>438</v>
      </c>
      <c r="B5" s="6" t="s">
        <v>562</v>
      </c>
      <c r="C5" s="26" t="s">
        <v>1042</v>
      </c>
      <c r="D5" s="17" t="s">
        <v>1043</v>
      </c>
      <c r="E5" s="17" t="s">
        <v>1038</v>
      </c>
      <c r="F5" s="17" t="s">
        <v>1044</v>
      </c>
      <c r="G5" s="17" t="s">
        <v>1041</v>
      </c>
    </row>
    <row r="6" spans="1:9" x14ac:dyDescent="0.2">
      <c r="A6" s="308">
        <v>42005</v>
      </c>
      <c r="B6" s="7">
        <v>42005</v>
      </c>
      <c r="C6" s="26">
        <v>105324</v>
      </c>
    </row>
    <row r="7" spans="1:9" x14ac:dyDescent="0.2">
      <c r="A7" s="308"/>
      <c r="B7" s="7">
        <v>42036</v>
      </c>
      <c r="C7" s="26">
        <v>106367</v>
      </c>
      <c r="F7" s="309">
        <v>1043</v>
      </c>
      <c r="G7" s="17">
        <v>9.9027761953590816E-3</v>
      </c>
    </row>
    <row r="8" spans="1:9" x14ac:dyDescent="0.2">
      <c r="A8" s="308"/>
      <c r="B8" s="7">
        <v>42064</v>
      </c>
      <c r="C8" s="26">
        <v>106891</v>
      </c>
      <c r="F8" s="309">
        <v>524</v>
      </c>
      <c r="G8" s="17">
        <v>4.9263399362584259E-3</v>
      </c>
    </row>
    <row r="9" spans="1:9" x14ac:dyDescent="0.2">
      <c r="A9" s="308"/>
      <c r="B9" s="7">
        <v>42095</v>
      </c>
      <c r="C9" s="26">
        <v>107285</v>
      </c>
      <c r="F9" s="309">
        <v>394</v>
      </c>
      <c r="G9" s="17">
        <v>3.6859978856966444E-3</v>
      </c>
    </row>
    <row r="10" spans="1:9" x14ac:dyDescent="0.2">
      <c r="A10" s="308"/>
      <c r="B10" s="7">
        <v>42125</v>
      </c>
      <c r="C10" s="26">
        <v>106928</v>
      </c>
      <c r="F10" s="309">
        <v>-357</v>
      </c>
      <c r="G10" s="17">
        <v>-3.3275854033648694E-3</v>
      </c>
    </row>
    <row r="11" spans="1:9" x14ac:dyDescent="0.2">
      <c r="A11" s="308"/>
      <c r="B11" s="7">
        <v>42156</v>
      </c>
      <c r="C11" s="26">
        <v>106609</v>
      </c>
      <c r="F11" s="309">
        <v>-319</v>
      </c>
      <c r="G11" s="17">
        <v>-2.9833158761035463E-3</v>
      </c>
    </row>
    <row r="12" spans="1:9" x14ac:dyDescent="0.2">
      <c r="A12" s="308"/>
      <c r="B12" s="7">
        <v>42186</v>
      </c>
      <c r="C12" s="26">
        <v>108348</v>
      </c>
      <c r="F12" s="309">
        <v>1739</v>
      </c>
      <c r="G12" s="17">
        <v>1.6311943644532825E-2</v>
      </c>
    </row>
    <row r="13" spans="1:9" x14ac:dyDescent="0.2">
      <c r="A13" s="308"/>
      <c r="B13" s="7">
        <v>42217</v>
      </c>
      <c r="C13" s="26">
        <v>108082</v>
      </c>
      <c r="F13" s="309">
        <v>-266</v>
      </c>
      <c r="G13" s="17">
        <v>-2.4550522390814782E-3</v>
      </c>
    </row>
    <row r="14" spans="1:9" x14ac:dyDescent="0.2">
      <c r="A14" s="308"/>
      <c r="B14" s="7">
        <v>42248</v>
      </c>
      <c r="C14" s="26">
        <v>108492</v>
      </c>
      <c r="F14" s="309">
        <v>410</v>
      </c>
      <c r="G14" s="17">
        <v>3.7934161099905626E-3</v>
      </c>
    </row>
    <row r="15" spans="1:9" x14ac:dyDescent="0.2">
      <c r="A15" s="308"/>
      <c r="B15" s="7">
        <v>42278</v>
      </c>
      <c r="C15" s="26">
        <v>110258</v>
      </c>
      <c r="F15" s="309">
        <v>1766</v>
      </c>
      <c r="G15" s="17">
        <v>1.627769789477565E-2</v>
      </c>
    </row>
    <row r="16" spans="1:9" x14ac:dyDescent="0.2">
      <c r="A16" s="308"/>
      <c r="B16" s="7">
        <v>42309</v>
      </c>
      <c r="C16" s="26">
        <v>112567</v>
      </c>
      <c r="F16" s="309">
        <v>2309</v>
      </c>
      <c r="G16" s="17">
        <v>2.0941791071849663E-2</v>
      </c>
    </row>
    <row r="17" spans="1:7" x14ac:dyDescent="0.2">
      <c r="A17" s="308"/>
      <c r="B17" s="7">
        <v>42339</v>
      </c>
      <c r="C17" s="26">
        <v>112703</v>
      </c>
      <c r="F17" s="309">
        <v>136</v>
      </c>
      <c r="G17" s="17">
        <v>1.2081693569163253E-3</v>
      </c>
    </row>
    <row r="18" spans="1:7" x14ac:dyDescent="0.2">
      <c r="A18" s="308">
        <v>42370</v>
      </c>
      <c r="B18" s="7">
        <v>42370</v>
      </c>
      <c r="C18" s="26">
        <v>112089</v>
      </c>
      <c r="D18" s="309">
        <v>6765</v>
      </c>
      <c r="E18" s="17">
        <v>6.4230374843340543E-2</v>
      </c>
      <c r="F18" s="309">
        <v>-614</v>
      </c>
      <c r="G18" s="17">
        <v>-5.4479472596115457E-3</v>
      </c>
    </row>
    <row r="19" spans="1:7" x14ac:dyDescent="0.2">
      <c r="A19" s="308"/>
      <c r="B19" s="7">
        <v>42401</v>
      </c>
      <c r="C19" s="26">
        <v>113118</v>
      </c>
      <c r="D19" s="309">
        <v>6751</v>
      </c>
      <c r="E19" s="17">
        <v>6.3468933033741667E-2</v>
      </c>
      <c r="F19" s="309">
        <v>1029</v>
      </c>
      <c r="G19" s="17">
        <v>9.1802050156572015E-3</v>
      </c>
    </row>
    <row r="20" spans="1:7" x14ac:dyDescent="0.2">
      <c r="A20" s="308"/>
      <c r="B20" s="7">
        <v>42430</v>
      </c>
      <c r="C20" s="26">
        <v>113279</v>
      </c>
      <c r="D20" s="309">
        <v>6388</v>
      </c>
      <c r="E20" s="17">
        <v>5.9761813436117167E-2</v>
      </c>
      <c r="F20" s="309">
        <v>161</v>
      </c>
      <c r="G20" s="17">
        <v>1.4232924910270691E-3</v>
      </c>
    </row>
    <row r="21" spans="1:7" x14ac:dyDescent="0.2">
      <c r="A21" s="308"/>
      <c r="B21" s="7">
        <v>42461</v>
      </c>
      <c r="C21" s="26">
        <v>112873</v>
      </c>
      <c r="D21" s="309">
        <v>5588</v>
      </c>
      <c r="E21" s="17">
        <v>5.2085566481800814E-2</v>
      </c>
      <c r="F21" s="309">
        <v>-406</v>
      </c>
      <c r="G21" s="17">
        <v>-3.5840711870690949E-3</v>
      </c>
    </row>
    <row r="22" spans="1:7" x14ac:dyDescent="0.2">
      <c r="A22" s="308"/>
      <c r="B22" s="7">
        <v>42491</v>
      </c>
      <c r="C22" s="26">
        <v>112578</v>
      </c>
      <c r="D22" s="309">
        <v>5650</v>
      </c>
      <c r="E22" s="17">
        <v>5.2839293730360615E-2</v>
      </c>
      <c r="F22" s="309">
        <v>-295</v>
      </c>
      <c r="G22" s="17">
        <v>-2.6135568293568878E-3</v>
      </c>
    </row>
    <row r="23" spans="1:7" x14ac:dyDescent="0.2">
      <c r="A23" s="308"/>
      <c r="B23" s="7">
        <v>42522</v>
      </c>
      <c r="C23" s="26">
        <v>113340</v>
      </c>
      <c r="D23" s="309">
        <v>6731</v>
      </c>
      <c r="E23" s="17">
        <v>6.3137258580420033E-2</v>
      </c>
      <c r="F23" s="309">
        <v>762</v>
      </c>
      <c r="G23" s="17">
        <v>6.768640409316207E-3</v>
      </c>
    </row>
    <row r="24" spans="1:7" x14ac:dyDescent="0.2">
      <c r="A24" s="308"/>
      <c r="B24" s="7">
        <v>42552</v>
      </c>
      <c r="C24" s="26">
        <v>114966</v>
      </c>
      <c r="D24" s="309">
        <v>6618</v>
      </c>
      <c r="E24" s="17">
        <v>6.1080961346771517E-2</v>
      </c>
      <c r="F24" s="309">
        <v>1626</v>
      </c>
      <c r="G24" s="17">
        <v>1.4346214928533616E-2</v>
      </c>
    </row>
    <row r="25" spans="1:7" x14ac:dyDescent="0.2">
      <c r="A25" s="308"/>
      <c r="B25" s="7">
        <v>42583</v>
      </c>
      <c r="C25" s="26">
        <v>113363</v>
      </c>
      <c r="D25" s="309">
        <v>5281</v>
      </c>
      <c r="E25" s="17">
        <v>4.8861049943561372E-2</v>
      </c>
      <c r="F25" s="309">
        <v>-1603</v>
      </c>
      <c r="G25" s="17">
        <v>-1.3943252787780734E-2</v>
      </c>
    </row>
    <row r="26" spans="1:7" x14ac:dyDescent="0.2">
      <c r="A26" s="308"/>
      <c r="B26" s="7">
        <v>42614</v>
      </c>
      <c r="C26" s="26">
        <v>113523</v>
      </c>
      <c r="D26" s="309">
        <v>5031</v>
      </c>
      <c r="E26" s="17">
        <v>4.6372082734210819E-2</v>
      </c>
      <c r="F26" s="309">
        <v>160</v>
      </c>
      <c r="G26" s="17">
        <v>1.4113952524192196E-3</v>
      </c>
    </row>
    <row r="27" spans="1:7" x14ac:dyDescent="0.2">
      <c r="A27" s="308"/>
      <c r="B27" s="7">
        <v>42644</v>
      </c>
      <c r="C27" s="26">
        <v>114143</v>
      </c>
      <c r="D27" s="309">
        <v>3885</v>
      </c>
      <c r="E27" s="17">
        <v>3.5235538464329121E-2</v>
      </c>
      <c r="F27" s="309">
        <v>620</v>
      </c>
      <c r="G27" s="17">
        <v>5.4614483408648466E-3</v>
      </c>
    </row>
    <row r="28" spans="1:7" x14ac:dyDescent="0.2">
      <c r="A28" s="308"/>
      <c r="B28" s="7">
        <v>42675</v>
      </c>
      <c r="C28" s="26">
        <v>115374</v>
      </c>
      <c r="D28" s="309">
        <v>2807</v>
      </c>
      <c r="E28" s="17">
        <v>2.4936260182824452E-2</v>
      </c>
      <c r="F28" s="309">
        <v>1231</v>
      </c>
      <c r="G28" s="17">
        <v>1.0784717415873071E-2</v>
      </c>
    </row>
    <row r="29" spans="1:7" x14ac:dyDescent="0.2">
      <c r="A29" s="308"/>
      <c r="B29" s="7">
        <v>42705</v>
      </c>
      <c r="C29" s="26">
        <v>115738</v>
      </c>
      <c r="D29" s="309">
        <v>3035</v>
      </c>
      <c r="E29" s="17">
        <v>2.6929185558503321E-2</v>
      </c>
      <c r="F29" s="309">
        <v>364</v>
      </c>
      <c r="G29" s="17">
        <v>3.1549569227035555E-3</v>
      </c>
    </row>
    <row r="30" spans="1:7" x14ac:dyDescent="0.2">
      <c r="A30" s="308">
        <v>42736</v>
      </c>
      <c r="B30" s="7">
        <v>42736</v>
      </c>
      <c r="C30" s="26">
        <v>116118</v>
      </c>
      <c r="D30" s="309">
        <v>4029</v>
      </c>
      <c r="E30" s="17">
        <v>3.5944651125444961E-2</v>
      </c>
      <c r="F30" s="309">
        <v>380</v>
      </c>
      <c r="G30" s="17">
        <v>3.283277748017073E-3</v>
      </c>
    </row>
    <row r="31" spans="1:7" x14ac:dyDescent="0.2">
      <c r="A31" s="308"/>
      <c r="B31" s="7">
        <v>42767</v>
      </c>
      <c r="C31" s="26">
        <v>117662</v>
      </c>
      <c r="D31" s="309">
        <v>4544</v>
      </c>
      <c r="E31" s="17">
        <v>4.0170441485882002E-2</v>
      </c>
      <c r="F31" s="309">
        <v>1544</v>
      </c>
      <c r="G31" s="17">
        <v>1.3296818753337122E-2</v>
      </c>
    </row>
    <row r="32" spans="1:7" x14ac:dyDescent="0.2">
      <c r="A32" s="308"/>
      <c r="B32" s="7">
        <v>42795</v>
      </c>
      <c r="C32" s="26">
        <v>118916</v>
      </c>
      <c r="D32" s="309">
        <v>5637</v>
      </c>
      <c r="E32" s="17">
        <v>4.9762091826375587E-2</v>
      </c>
      <c r="F32" s="309">
        <v>1254</v>
      </c>
      <c r="G32" s="17">
        <v>1.065764647889718E-2</v>
      </c>
    </row>
    <row r="33" spans="1:7" x14ac:dyDescent="0.2">
      <c r="A33" s="308"/>
      <c r="B33" s="7">
        <v>42826</v>
      </c>
      <c r="C33" s="26">
        <v>118516</v>
      </c>
      <c r="D33" s="309">
        <v>5643</v>
      </c>
      <c r="E33" s="17">
        <v>4.9994241315460736E-2</v>
      </c>
      <c r="F33" s="309">
        <v>-400</v>
      </c>
      <c r="G33" s="17">
        <v>-3.3637189276464058E-3</v>
      </c>
    </row>
    <row r="34" spans="1:7" x14ac:dyDescent="0.2">
      <c r="A34" s="308"/>
      <c r="B34" s="7">
        <v>42856</v>
      </c>
      <c r="C34" s="26">
        <v>117677</v>
      </c>
      <c r="D34" s="309">
        <v>5099</v>
      </c>
      <c r="E34" s="17">
        <v>4.5293041269164488E-2</v>
      </c>
      <c r="F34" s="309">
        <v>-839</v>
      </c>
      <c r="G34" s="17">
        <v>-7.0792129332748321E-3</v>
      </c>
    </row>
    <row r="35" spans="1:7" x14ac:dyDescent="0.2">
      <c r="A35" s="308"/>
      <c r="B35" s="7">
        <v>42887</v>
      </c>
      <c r="C35" s="26">
        <v>118993</v>
      </c>
      <c r="D35" s="309">
        <v>5653</v>
      </c>
      <c r="E35" s="17">
        <v>4.9876477854243866E-2</v>
      </c>
      <c r="F35" s="309">
        <v>1316</v>
      </c>
      <c r="G35" s="17">
        <v>1.1183153887335673E-2</v>
      </c>
    </row>
    <row r="36" spans="1:7" x14ac:dyDescent="0.2">
      <c r="A36" s="308"/>
      <c r="B36" s="7">
        <v>42917</v>
      </c>
      <c r="C36" s="26">
        <v>121169</v>
      </c>
      <c r="D36" s="309">
        <v>6203</v>
      </c>
      <c r="E36" s="17">
        <v>5.3955082372179601E-2</v>
      </c>
      <c r="F36" s="309">
        <v>2176</v>
      </c>
      <c r="G36" s="17">
        <v>1.8286789979242477E-2</v>
      </c>
    </row>
    <row r="37" spans="1:7" x14ac:dyDescent="0.2">
      <c r="A37" s="308"/>
      <c r="B37" s="7">
        <v>42948</v>
      </c>
      <c r="C37" s="26">
        <v>121224</v>
      </c>
      <c r="D37" s="309">
        <v>7861</v>
      </c>
      <c r="E37" s="17">
        <v>6.9343612995421786E-2</v>
      </c>
      <c r="F37" s="309">
        <v>55</v>
      </c>
      <c r="G37" s="17">
        <v>4.5391147900865732E-4</v>
      </c>
    </row>
    <row r="38" spans="1:7" x14ac:dyDescent="0.2">
      <c r="A38" s="308"/>
      <c r="B38" s="7">
        <v>42979</v>
      </c>
      <c r="C38" s="26">
        <v>121311</v>
      </c>
      <c r="D38" s="309">
        <v>7788</v>
      </c>
      <c r="E38" s="17">
        <v>6.8602838191379717E-2</v>
      </c>
      <c r="F38" s="309">
        <v>87</v>
      </c>
      <c r="G38" s="17">
        <v>7.1767966739259554E-4</v>
      </c>
    </row>
    <row r="39" spans="1:7" x14ac:dyDescent="0.2">
      <c r="A39" s="308"/>
      <c r="B39" s="7">
        <v>43009</v>
      </c>
      <c r="C39" s="26">
        <v>121963</v>
      </c>
      <c r="D39" s="309">
        <v>7820</v>
      </c>
      <c r="E39" s="17">
        <v>6.8510552552499937E-2</v>
      </c>
      <c r="F39" s="309">
        <v>652</v>
      </c>
      <c r="G39" s="17">
        <v>5.3746156572775762E-3</v>
      </c>
    </row>
    <row r="40" spans="1:7" x14ac:dyDescent="0.2">
      <c r="A40" s="308"/>
      <c r="B40" s="7">
        <v>43040</v>
      </c>
      <c r="C40" s="26">
        <v>123560</v>
      </c>
      <c r="D40" s="309">
        <v>8186</v>
      </c>
      <c r="E40" s="17">
        <v>7.0951860904536548E-2</v>
      </c>
      <c r="F40" s="309">
        <v>1597</v>
      </c>
      <c r="G40" s="17">
        <v>1.3094135106548707E-2</v>
      </c>
    </row>
    <row r="41" spans="1:7" x14ac:dyDescent="0.2">
      <c r="A41" s="308"/>
      <c r="B41" s="7">
        <v>43070</v>
      </c>
      <c r="C41" s="26">
        <v>122756</v>
      </c>
      <c r="D41" s="309">
        <v>7018</v>
      </c>
      <c r="E41" s="17">
        <v>6.0636955883115309E-2</v>
      </c>
      <c r="F41" s="309">
        <v>-804</v>
      </c>
      <c r="G41" s="17">
        <v>-6.5069601812884426E-3</v>
      </c>
    </row>
    <row r="42" spans="1:7" x14ac:dyDescent="0.2">
      <c r="A42" s="308">
        <v>43101</v>
      </c>
      <c r="B42" s="7">
        <v>43101</v>
      </c>
      <c r="C42" s="26">
        <v>122331</v>
      </c>
      <c r="D42" s="309">
        <v>6213</v>
      </c>
      <c r="E42" s="17">
        <v>5.3505916395390894E-2</v>
      </c>
      <c r="F42" s="309">
        <v>-425</v>
      </c>
      <c r="G42" s="17">
        <v>-3.4621525628075207E-3</v>
      </c>
    </row>
    <row r="43" spans="1:7" x14ac:dyDescent="0.2">
      <c r="A43" s="308"/>
      <c r="B43" s="7">
        <v>43132</v>
      </c>
      <c r="C43" s="26">
        <v>122603</v>
      </c>
      <c r="D43" s="309">
        <v>4941</v>
      </c>
      <c r="E43" s="17">
        <v>4.1993166867807789E-2</v>
      </c>
      <c r="F43" s="309">
        <v>272</v>
      </c>
      <c r="G43" s="17">
        <v>2.223475652124155E-3</v>
      </c>
    </row>
    <row r="44" spans="1:7" x14ac:dyDescent="0.2">
      <c r="A44" s="308"/>
      <c r="B44" s="7">
        <v>43160</v>
      </c>
      <c r="C44" s="26">
        <v>122822</v>
      </c>
      <c r="D44" s="309">
        <v>3906</v>
      </c>
      <c r="E44" s="17">
        <v>3.2846715328467155E-2</v>
      </c>
      <c r="F44" s="309">
        <v>219</v>
      </c>
      <c r="G44" s="17">
        <v>1.7862531911943427E-3</v>
      </c>
    </row>
    <row r="45" spans="1:7" x14ac:dyDescent="0.2">
      <c r="A45" s="308"/>
      <c r="B45" s="7">
        <v>43191</v>
      </c>
      <c r="C45" s="26">
        <v>122918</v>
      </c>
      <c r="D45" s="309">
        <v>4402</v>
      </c>
      <c r="E45" s="17">
        <v>3.7142664281615986E-2</v>
      </c>
      <c r="F45" s="309">
        <v>96</v>
      </c>
      <c r="G45" s="17">
        <v>7.8161892820504471E-4</v>
      </c>
    </row>
    <row r="46" spans="1:7" x14ac:dyDescent="0.2">
      <c r="A46" s="308"/>
      <c r="B46" s="7">
        <v>43221</v>
      </c>
      <c r="C46" s="26">
        <v>122079</v>
      </c>
      <c r="D46" s="309">
        <v>4402</v>
      </c>
      <c r="E46" s="17">
        <v>3.7407479796391821E-2</v>
      </c>
      <c r="F46" s="309">
        <v>-839</v>
      </c>
      <c r="G46" s="17">
        <v>-6.8256886704957777E-3</v>
      </c>
    </row>
    <row r="47" spans="1:7" x14ac:dyDescent="0.2">
      <c r="A47" s="308"/>
      <c r="B47" s="7">
        <v>43252</v>
      </c>
      <c r="C47" s="26">
        <v>122022</v>
      </c>
      <c r="D47" s="309">
        <v>3029</v>
      </c>
      <c r="E47" s="17">
        <v>2.5455278881951038E-2</v>
      </c>
      <c r="F47" s="309">
        <v>-57</v>
      </c>
      <c r="G47" s="17">
        <v>-4.6691077089425697E-4</v>
      </c>
    </row>
    <row r="48" spans="1:7" x14ac:dyDescent="0.2">
      <c r="A48" s="308"/>
      <c r="B48" s="7">
        <v>43282</v>
      </c>
      <c r="C48" s="26">
        <v>122975</v>
      </c>
      <c r="D48" s="309">
        <v>1806</v>
      </c>
      <c r="E48" s="17">
        <v>1.4904802383447912E-2</v>
      </c>
      <c r="F48" s="309">
        <v>953</v>
      </c>
      <c r="G48" s="17">
        <v>7.8100670370916721E-3</v>
      </c>
    </row>
    <row r="49" spans="1:7" x14ac:dyDescent="0.2">
      <c r="A49" s="308"/>
      <c r="B49" s="7">
        <v>43313</v>
      </c>
      <c r="C49" s="26">
        <v>122836</v>
      </c>
      <c r="D49" s="309">
        <v>1612</v>
      </c>
      <c r="E49" s="17">
        <v>1.3297696825711081E-2</v>
      </c>
      <c r="F49" s="309">
        <v>-139</v>
      </c>
      <c r="G49" s="17">
        <v>-1.1303110388290302E-3</v>
      </c>
    </row>
    <row r="50" spans="1:7" x14ac:dyDescent="0.2">
      <c r="A50" s="308"/>
      <c r="B50" s="7">
        <v>43344</v>
      </c>
      <c r="C50" s="26">
        <v>123233</v>
      </c>
      <c r="D50" s="309">
        <v>1922</v>
      </c>
      <c r="E50" s="17">
        <v>1.5843575603201689E-2</v>
      </c>
      <c r="F50" s="309">
        <v>397</v>
      </c>
      <c r="G50" s="17">
        <v>3.2319515451496306E-3</v>
      </c>
    </row>
    <row r="51" spans="1:7" x14ac:dyDescent="0.2">
      <c r="A51" s="308"/>
      <c r="B51" s="7">
        <v>43374</v>
      </c>
      <c r="C51" s="26">
        <v>124543</v>
      </c>
      <c r="D51" s="309">
        <v>2580</v>
      </c>
      <c r="E51" s="17">
        <v>2.1153956527799413E-2</v>
      </c>
      <c r="F51" s="309">
        <v>1310</v>
      </c>
      <c r="G51" s="17">
        <v>1.0630269489503623E-2</v>
      </c>
    </row>
    <row r="52" spans="1:7" x14ac:dyDescent="0.2">
      <c r="A52" s="308"/>
      <c r="B52" s="7">
        <v>43405</v>
      </c>
      <c r="C52" s="26">
        <v>125780</v>
      </c>
      <c r="D52" s="309">
        <v>2220</v>
      </c>
      <c r="E52" s="17">
        <v>1.7966979605050178E-2</v>
      </c>
      <c r="F52" s="309">
        <v>1237</v>
      </c>
      <c r="G52" s="17">
        <v>9.9323125346265952E-3</v>
      </c>
    </row>
    <row r="53" spans="1:7" x14ac:dyDescent="0.2">
      <c r="A53" s="308"/>
      <c r="B53" s="7">
        <v>43435</v>
      </c>
      <c r="C53" s="26">
        <v>125509</v>
      </c>
      <c r="D53" s="309">
        <v>2753</v>
      </c>
      <c r="E53" s="17">
        <v>2.2426602365668482E-2</v>
      </c>
      <c r="F53" s="309">
        <v>-271</v>
      </c>
      <c r="G53" s="17">
        <v>-2.1545555732230878E-3</v>
      </c>
    </row>
    <row r="54" spans="1:7" x14ac:dyDescent="0.2">
      <c r="A54" s="308">
        <v>43466</v>
      </c>
      <c r="B54" s="7">
        <v>43466</v>
      </c>
      <c r="C54" s="26">
        <v>125514</v>
      </c>
      <c r="D54" s="309">
        <v>3183</v>
      </c>
      <c r="E54" s="17">
        <v>2.6019569855555827E-2</v>
      </c>
      <c r="F54" s="309">
        <v>5</v>
      </c>
      <c r="G54" s="17">
        <v>3.9837780557569573E-5</v>
      </c>
    </row>
    <row r="55" spans="1:7" x14ac:dyDescent="0.2">
      <c r="A55" s="308"/>
      <c r="B55" s="7">
        <v>43497</v>
      </c>
      <c r="C55" s="26">
        <v>126770</v>
      </c>
      <c r="D55" s="309">
        <v>4167</v>
      </c>
      <c r="E55" s="17">
        <v>3.3987749076286877E-2</v>
      </c>
      <c r="F55" s="309">
        <v>1256</v>
      </c>
      <c r="G55" s="17">
        <v>1.0006851825294389E-2</v>
      </c>
    </row>
    <row r="56" spans="1:7" x14ac:dyDescent="0.2">
      <c r="A56" s="308"/>
      <c r="B56" s="7">
        <v>43525</v>
      </c>
      <c r="C56" s="26">
        <v>127506</v>
      </c>
      <c r="D56" s="309">
        <v>4684</v>
      </c>
      <c r="E56" s="17">
        <v>3.8136490205337804E-2</v>
      </c>
      <c r="F56" s="309">
        <v>736</v>
      </c>
      <c r="G56" s="17">
        <v>5.8057900134101132E-3</v>
      </c>
    </row>
    <row r="57" spans="1:7" x14ac:dyDescent="0.2">
      <c r="A57" s="308"/>
      <c r="B57" s="7">
        <v>43556</v>
      </c>
      <c r="C57" s="26">
        <v>128837</v>
      </c>
      <c r="D57" s="309">
        <v>5919</v>
      </c>
      <c r="E57" s="17">
        <v>4.8154053922126946E-2</v>
      </c>
      <c r="F57" s="309">
        <v>1331</v>
      </c>
      <c r="G57" s="17">
        <v>1.0438724452182642E-2</v>
      </c>
    </row>
    <row r="58" spans="1:7" x14ac:dyDescent="0.2">
      <c r="A58" s="308"/>
      <c r="B58" s="7">
        <v>43586</v>
      </c>
      <c r="C58" s="26">
        <v>128606</v>
      </c>
      <c r="D58" s="309">
        <v>6527</v>
      </c>
      <c r="E58" s="17">
        <v>5.3465378975909042E-2</v>
      </c>
      <c r="F58" s="309">
        <v>-231</v>
      </c>
      <c r="G58" s="17">
        <v>-1.792963201564768E-3</v>
      </c>
    </row>
    <row r="59" spans="1:7" x14ac:dyDescent="0.2">
      <c r="A59" s="308"/>
      <c r="B59" s="7">
        <v>43617</v>
      </c>
      <c r="C59" s="26">
        <v>129478</v>
      </c>
      <c r="D59" s="309">
        <v>7456</v>
      </c>
      <c r="E59" s="17">
        <v>6.1103735391978498E-2</v>
      </c>
      <c r="F59" s="309">
        <v>872</v>
      </c>
      <c r="G59" s="17">
        <v>6.7803990482559135E-3</v>
      </c>
    </row>
    <row r="60" spans="1:7" x14ac:dyDescent="0.2">
      <c r="A60" s="308"/>
      <c r="B60" s="7">
        <v>43647</v>
      </c>
      <c r="C60" s="26">
        <v>130724</v>
      </c>
      <c r="D60" s="309">
        <v>7749</v>
      </c>
      <c r="E60" s="17">
        <v>6.3012807481195365E-2</v>
      </c>
      <c r="F60" s="309">
        <v>1246</v>
      </c>
      <c r="G60" s="17">
        <v>9.6232564605570059E-3</v>
      </c>
    </row>
    <row r="61" spans="1:7" x14ac:dyDescent="0.2">
      <c r="A61" s="308"/>
      <c r="B61" s="7">
        <v>43678</v>
      </c>
      <c r="C61" s="26">
        <v>129151</v>
      </c>
      <c r="D61" s="309">
        <v>6315</v>
      </c>
      <c r="E61" s="17">
        <v>5.1410010094760497E-2</v>
      </c>
      <c r="F61" s="309">
        <v>-1573</v>
      </c>
      <c r="G61" s="17">
        <v>-1.2032985526758667E-2</v>
      </c>
    </row>
    <row r="62" spans="1:7" x14ac:dyDescent="0.2">
      <c r="A62" s="308"/>
      <c r="B62" s="7">
        <v>43709</v>
      </c>
      <c r="C62" s="26">
        <v>129378</v>
      </c>
      <c r="D62" s="309">
        <v>6145</v>
      </c>
      <c r="E62" s="17">
        <v>4.9864890086259363E-2</v>
      </c>
      <c r="F62" s="309">
        <v>227</v>
      </c>
      <c r="G62" s="17">
        <v>1.7576325386563015E-3</v>
      </c>
    </row>
    <row r="63" spans="1:7" x14ac:dyDescent="0.2">
      <c r="A63" s="308"/>
      <c r="B63" s="7">
        <v>43739</v>
      </c>
      <c r="C63" s="26">
        <v>130695</v>
      </c>
      <c r="D63" s="309">
        <v>6152</v>
      </c>
      <c r="E63" s="17">
        <v>4.9396593947471958E-2</v>
      </c>
      <c r="F63" s="309">
        <v>1317</v>
      </c>
      <c r="G63" s="17">
        <v>1.0179474099151323E-2</v>
      </c>
    </row>
    <row r="64" spans="1:7" x14ac:dyDescent="0.2">
      <c r="A64" s="308"/>
      <c r="B64" s="7">
        <v>43770</v>
      </c>
      <c r="C64" s="26">
        <v>131903</v>
      </c>
      <c r="D64" s="309">
        <v>6123</v>
      </c>
      <c r="E64" s="17">
        <v>4.8680235331531242E-2</v>
      </c>
      <c r="F64" s="309">
        <v>1208</v>
      </c>
      <c r="G64" s="17">
        <v>9.2428937602815724E-3</v>
      </c>
    </row>
    <row r="65" spans="1:7" x14ac:dyDescent="0.2">
      <c r="A65" s="308"/>
      <c r="B65" s="7">
        <v>43800</v>
      </c>
      <c r="C65" s="26">
        <v>130985</v>
      </c>
      <c r="D65" s="309">
        <v>5476</v>
      </c>
      <c r="E65" s="17">
        <v>4.36303372666502E-2</v>
      </c>
      <c r="F65" s="309">
        <v>-918</v>
      </c>
      <c r="G65" s="17">
        <v>-6.9596597499677797E-3</v>
      </c>
    </row>
    <row r="66" spans="1:7" x14ac:dyDescent="0.2">
      <c r="A66" s="308">
        <v>43831</v>
      </c>
      <c r="B66" s="7">
        <v>43831</v>
      </c>
      <c r="C66" s="26">
        <v>130255</v>
      </c>
      <c r="D66" s="309">
        <v>4741</v>
      </c>
      <c r="E66" s="17">
        <v>3.7772678745000558E-2</v>
      </c>
      <c r="F66" s="309">
        <v>-730</v>
      </c>
      <c r="G66" s="17">
        <v>-5.5731572317440931E-3</v>
      </c>
    </row>
    <row r="67" spans="1:7" x14ac:dyDescent="0.2">
      <c r="A67" s="308"/>
      <c r="B67" s="7">
        <v>43862</v>
      </c>
      <c r="C67" s="26">
        <v>131946</v>
      </c>
      <c r="D67" s="309">
        <v>5176</v>
      </c>
      <c r="E67" s="17">
        <v>4.0829849333438507E-2</v>
      </c>
      <c r="F67" s="309">
        <v>1691</v>
      </c>
      <c r="G67" s="17">
        <v>1.298222716978235E-2</v>
      </c>
    </row>
    <row r="68" spans="1:7" x14ac:dyDescent="0.2">
      <c r="A68" s="308"/>
      <c r="B68" s="7">
        <v>43891</v>
      </c>
      <c r="C68" s="26">
        <v>127827</v>
      </c>
      <c r="D68" s="309">
        <v>321</v>
      </c>
      <c r="E68" s="17">
        <v>2.5175285868900285E-3</v>
      </c>
      <c r="F68" s="309">
        <v>-4119</v>
      </c>
      <c r="G68" s="17">
        <v>-3.1217316174798782E-2</v>
      </c>
    </row>
    <row r="69" spans="1:7" x14ac:dyDescent="0.2">
      <c r="A69" s="308"/>
      <c r="B69" s="7">
        <v>43922</v>
      </c>
      <c r="C69" s="26">
        <v>117956</v>
      </c>
      <c r="D69" s="309">
        <v>-10881</v>
      </c>
      <c r="E69" s="17">
        <v>-8.4455552364615757E-2</v>
      </c>
      <c r="F69" s="309">
        <v>-9871</v>
      </c>
      <c r="G69" s="17">
        <v>-7.7221557260985549E-2</v>
      </c>
    </row>
    <row r="70" spans="1:7" x14ac:dyDescent="0.2">
      <c r="A70" s="308"/>
      <c r="B70" s="7">
        <v>43952</v>
      </c>
      <c r="C70" s="26">
        <v>113515</v>
      </c>
      <c r="D70" s="309">
        <v>-15091</v>
      </c>
      <c r="E70" s="17">
        <v>-0.1173428922445298</v>
      </c>
      <c r="F70" s="309">
        <v>-4441</v>
      </c>
      <c r="G70" s="17">
        <v>-3.7649632066194177E-2</v>
      </c>
    </row>
    <row r="71" spans="1:7" x14ac:dyDescent="0.2">
      <c r="A71" s="308"/>
      <c r="B71" s="7">
        <v>43983</v>
      </c>
      <c r="C71" s="26">
        <v>110253</v>
      </c>
      <c r="D71" s="309">
        <v>-19225</v>
      </c>
      <c r="E71" s="17">
        <v>-0.148480822996957</v>
      </c>
      <c r="F71" s="309">
        <v>-3262</v>
      </c>
      <c r="G71" s="17">
        <v>-2.8736290358102455E-2</v>
      </c>
    </row>
    <row r="72" spans="1:7" x14ac:dyDescent="0.2">
      <c r="A72" s="308"/>
      <c r="B72" s="7">
        <v>44013</v>
      </c>
      <c r="C72" s="26">
        <v>110007</v>
      </c>
      <c r="D72" s="309">
        <v>-20717</v>
      </c>
      <c r="E72" s="17">
        <v>-0.15847893271319727</v>
      </c>
      <c r="F72" s="309">
        <v>-246</v>
      </c>
      <c r="G72" s="17">
        <v>-2.2312318032162389E-3</v>
      </c>
    </row>
    <row r="73" spans="1:7" x14ac:dyDescent="0.2">
      <c r="A73" s="308"/>
      <c r="B73" s="7">
        <v>44044</v>
      </c>
      <c r="C73" s="26">
        <v>109718</v>
      </c>
      <c r="D73" s="309">
        <v>-19433</v>
      </c>
      <c r="E73" s="17">
        <v>-0.15046728248329475</v>
      </c>
      <c r="F73" s="309">
        <v>-289</v>
      </c>
      <c r="G73" s="17">
        <v>-2.6271055478287743E-3</v>
      </c>
    </row>
    <row r="74" spans="1:7" x14ac:dyDescent="0.2">
      <c r="A74" s="308"/>
      <c r="B74" s="7">
        <v>44075</v>
      </c>
      <c r="C74" s="26">
        <v>109645</v>
      </c>
      <c r="D74" s="309">
        <v>-19733</v>
      </c>
      <c r="E74" s="17">
        <v>-0.15252206712114888</v>
      </c>
      <c r="F74" s="309">
        <v>-73</v>
      </c>
      <c r="G74" s="17">
        <v>-6.6534205873238666E-4</v>
      </c>
    </row>
    <row r="75" spans="1:7" x14ac:dyDescent="0.2">
      <c r="A75" s="308"/>
      <c r="B75" s="7">
        <v>44105</v>
      </c>
      <c r="C75" s="26">
        <v>111091</v>
      </c>
      <c r="D75" s="309">
        <v>-19604</v>
      </c>
      <c r="E75" s="17">
        <v>-0.14999808714947013</v>
      </c>
      <c r="F75" s="309">
        <v>1446</v>
      </c>
      <c r="G75" s="17">
        <v>1.3188015869396689E-2</v>
      </c>
    </row>
    <row r="76" spans="1:7" x14ac:dyDescent="0.2">
      <c r="A76" s="308"/>
      <c r="B76" s="7">
        <v>44136</v>
      </c>
      <c r="C76" s="26">
        <v>112630</v>
      </c>
      <c r="D76" s="309">
        <v>-19273</v>
      </c>
      <c r="E76" s="17">
        <v>-0.14611494810580503</v>
      </c>
      <c r="F76" s="309">
        <v>1539</v>
      </c>
      <c r="G76" s="17">
        <v>1.3853507484854758E-2</v>
      </c>
    </row>
    <row r="77" spans="1:7" x14ac:dyDescent="0.2">
      <c r="A77" s="308"/>
      <c r="B77" s="7">
        <v>44166</v>
      </c>
      <c r="C77" s="26">
        <v>112226</v>
      </c>
      <c r="D77" s="309">
        <v>-18759</v>
      </c>
      <c r="E77" s="17">
        <v>-0.14321487193190061</v>
      </c>
      <c r="F77" s="309">
        <v>-404</v>
      </c>
      <c r="G77" s="17">
        <v>-3.5869661724229778E-3</v>
      </c>
    </row>
    <row r="78" spans="1:7" x14ac:dyDescent="0.2">
      <c r="A78" s="308">
        <v>44197</v>
      </c>
      <c r="B78" s="7">
        <v>44197</v>
      </c>
      <c r="C78" s="26">
        <v>110277</v>
      </c>
      <c r="D78" s="309">
        <v>-19978</v>
      </c>
      <c r="E78" s="17">
        <v>-0.15337607001650608</v>
      </c>
      <c r="F78" s="309">
        <v>-1949</v>
      </c>
      <c r="G78" s="17">
        <v>-1.7366742109671554E-2</v>
      </c>
    </row>
    <row r="79" spans="1:7" x14ac:dyDescent="0.2">
      <c r="A79" s="308"/>
      <c r="B79" s="7">
        <v>44228</v>
      </c>
      <c r="C79" s="26">
        <v>109926</v>
      </c>
      <c r="D79" s="309">
        <v>-22020</v>
      </c>
      <c r="E79" s="17">
        <v>-0.16688645354917922</v>
      </c>
      <c r="F79" s="309">
        <v>-351</v>
      </c>
      <c r="G79" s="17">
        <v>-3.1828939851464948E-3</v>
      </c>
    </row>
    <row r="80" spans="1:7" x14ac:dyDescent="0.2">
      <c r="A80" s="308"/>
      <c r="B80" s="7">
        <v>44256</v>
      </c>
      <c r="C80" s="26">
        <v>110564</v>
      </c>
      <c r="D80" s="309">
        <v>-17263</v>
      </c>
      <c r="E80" s="17">
        <v>-0.1350497156312829</v>
      </c>
      <c r="F80" s="309">
        <v>638</v>
      </c>
      <c r="G80" s="17">
        <v>5.8039044448083259E-3</v>
      </c>
    </row>
    <row r="81" spans="1:7" x14ac:dyDescent="0.2">
      <c r="A81" s="308"/>
      <c r="B81" s="7">
        <v>44287</v>
      </c>
      <c r="C81" s="26">
        <v>111454</v>
      </c>
      <c r="D81" s="309">
        <v>-6502</v>
      </c>
      <c r="E81" s="17">
        <v>-5.5122248974193766E-2</v>
      </c>
      <c r="F81" s="309">
        <v>890</v>
      </c>
      <c r="G81" s="17">
        <v>8.0496364096812704E-3</v>
      </c>
    </row>
    <row r="82" spans="1:7" x14ac:dyDescent="0.2">
      <c r="A82" s="308"/>
      <c r="B82" s="7">
        <v>44317</v>
      </c>
      <c r="C82" s="26">
        <v>112774</v>
      </c>
      <c r="D82" s="309">
        <v>-741</v>
      </c>
      <c r="E82" s="17">
        <v>-6.527771660133022E-3</v>
      </c>
      <c r="F82" s="309">
        <v>1320</v>
      </c>
      <c r="G82" s="17">
        <v>1.1843451109874926E-2</v>
      </c>
    </row>
    <row r="83" spans="1:7" x14ac:dyDescent="0.2">
      <c r="A83" s="308"/>
      <c r="B83" s="7">
        <v>44348</v>
      </c>
      <c r="C83" s="26">
        <v>117956</v>
      </c>
      <c r="D83" s="309">
        <v>7703</v>
      </c>
      <c r="E83" s="17">
        <v>6.9866579594206057E-2</v>
      </c>
      <c r="F83" s="309">
        <v>5182</v>
      </c>
      <c r="G83" s="17">
        <v>4.5950307695036087E-2</v>
      </c>
    </row>
    <row r="84" spans="1:7" x14ac:dyDescent="0.2">
      <c r="A84" s="308"/>
      <c r="B84" s="7">
        <v>44378</v>
      </c>
      <c r="C84" s="26">
        <v>123830</v>
      </c>
      <c r="D84" s="309">
        <v>13823</v>
      </c>
      <c r="E84" s="17">
        <v>0.12565564009563027</v>
      </c>
      <c r="F84" s="309">
        <v>5874</v>
      </c>
      <c r="G84" s="17">
        <v>4.9798229848418057E-2</v>
      </c>
    </row>
    <row r="85" spans="1:7" x14ac:dyDescent="0.2">
      <c r="A85" s="308"/>
      <c r="B85" s="7">
        <v>44409</v>
      </c>
      <c r="C85" s="26">
        <v>122663</v>
      </c>
      <c r="D85" s="309">
        <v>12945</v>
      </c>
      <c r="E85" s="17">
        <v>0.11798428699028418</v>
      </c>
      <c r="F85" s="309">
        <v>-1167</v>
      </c>
      <c r="G85" s="17">
        <v>-9.4242106113219745E-3</v>
      </c>
    </row>
    <row r="86" spans="1:7" x14ac:dyDescent="0.2">
      <c r="A86" s="308"/>
      <c r="B86" s="7">
        <v>44440</v>
      </c>
      <c r="C86" s="26">
        <v>121731</v>
      </c>
      <c r="D86" s="309">
        <v>12086</v>
      </c>
      <c r="E86" s="17">
        <v>0.1102284645902686</v>
      </c>
      <c r="F86" s="309">
        <v>-932</v>
      </c>
      <c r="G86" s="17">
        <v>-7.5980532026772539E-3</v>
      </c>
    </row>
    <row r="87" spans="1:7" x14ac:dyDescent="0.2">
      <c r="A87" s="308"/>
      <c r="B87" s="7">
        <v>44470</v>
      </c>
      <c r="C87" s="26">
        <v>123708</v>
      </c>
      <c r="D87" s="309">
        <v>12617</v>
      </c>
      <c r="E87" s="17">
        <v>0.1135735568137833</v>
      </c>
      <c r="F87" s="309">
        <v>1977</v>
      </c>
      <c r="G87" s="17">
        <v>1.6240727505729847E-2</v>
      </c>
    </row>
    <row r="88" spans="1:7" x14ac:dyDescent="0.2">
      <c r="A88" s="308"/>
      <c r="B88" s="7">
        <v>44501</v>
      </c>
      <c r="C88" s="26">
        <v>126082</v>
      </c>
      <c r="D88" s="309">
        <v>13452</v>
      </c>
      <c r="E88" s="17">
        <v>0.11943531918671757</v>
      </c>
      <c r="F88" s="309">
        <v>2374</v>
      </c>
      <c r="G88" s="17">
        <v>1.9190351472823098E-2</v>
      </c>
    </row>
    <row r="89" spans="1:7" x14ac:dyDescent="0.2">
      <c r="A89" s="308"/>
      <c r="B89" s="7">
        <v>44531</v>
      </c>
      <c r="C89" s="26">
        <v>126998</v>
      </c>
      <c r="D89" s="309">
        <v>14772</v>
      </c>
      <c r="E89" s="17">
        <v>0.13162725215190776</v>
      </c>
      <c r="F89" s="309">
        <v>916</v>
      </c>
      <c r="G89" s="17">
        <v>7.2651131803112261E-3</v>
      </c>
    </row>
    <row r="90" spans="1:7" x14ac:dyDescent="0.2">
      <c r="A90" s="308">
        <v>44562</v>
      </c>
      <c r="B90" s="7">
        <v>44562</v>
      </c>
      <c r="C90" s="26">
        <v>127062</v>
      </c>
      <c r="D90" s="309">
        <v>16785</v>
      </c>
      <c r="E90" s="17">
        <v>0.15220762262303109</v>
      </c>
      <c r="F90" s="309">
        <v>64</v>
      </c>
      <c r="G90" s="17">
        <v>5.0394494401486637E-4</v>
      </c>
    </row>
    <row r="91" spans="1:7" x14ac:dyDescent="0.2">
      <c r="A91" s="308"/>
      <c r="B91" s="7">
        <v>44593</v>
      </c>
      <c r="C91" s="26">
        <v>128939</v>
      </c>
      <c r="D91" s="309">
        <v>19013</v>
      </c>
      <c r="E91" s="17">
        <v>0.17296181067263433</v>
      </c>
      <c r="F91" s="309">
        <v>1877</v>
      </c>
      <c r="G91" s="17">
        <v>1.4772315877288254E-2</v>
      </c>
    </row>
    <row r="92" spans="1:7" x14ac:dyDescent="0.2">
      <c r="A92" s="308"/>
      <c r="B92" s="7">
        <v>44621</v>
      </c>
      <c r="C92" s="26">
        <v>129615</v>
      </c>
      <c r="D92" s="309">
        <v>19051</v>
      </c>
      <c r="E92" s="17">
        <v>0.17230744184363808</v>
      </c>
      <c r="F92" s="309">
        <v>676</v>
      </c>
      <c r="G92" s="17">
        <v>5.242789225913029E-3</v>
      </c>
    </row>
    <row r="93" spans="1:7" x14ac:dyDescent="0.2">
      <c r="B93" s="7">
        <v>44287</v>
      </c>
      <c r="C93" s="26">
        <v>130420</v>
      </c>
      <c r="D93" s="309">
        <v>18966</v>
      </c>
      <c r="E93" s="17">
        <v>0.17016885890143019</v>
      </c>
      <c r="F93" s="309">
        <v>805</v>
      </c>
      <c r="G93" s="17">
        <v>6.2107009219611927E-3</v>
      </c>
    </row>
    <row r="94" spans="1:7" x14ac:dyDescent="0.2">
      <c r="B94" s="7">
        <v>43952</v>
      </c>
      <c r="C94" s="26">
        <v>131075</v>
      </c>
      <c r="D94" s="306">
        <v>18301</v>
      </c>
      <c r="E94" s="17">
        <v>0.16228031283806552</v>
      </c>
      <c r="F94" s="306">
        <v>655</v>
      </c>
      <c r="G94" s="17">
        <v>5.0222358533967186E-3</v>
      </c>
    </row>
    <row r="95" spans="1:7" x14ac:dyDescent="0.2">
      <c r="B95" s="8" t="s">
        <v>674</v>
      </c>
      <c r="C95" s="26">
        <v>132748</v>
      </c>
      <c r="D95" s="306">
        <v>14792</v>
      </c>
      <c r="E95" s="17">
        <v>0.12540269252941774</v>
      </c>
      <c r="F95" s="306">
        <v>1673</v>
      </c>
      <c r="G95" s="17">
        <v>1.2763684913217624E-2</v>
      </c>
    </row>
    <row r="96" spans="1:7" x14ac:dyDescent="0.2">
      <c r="B96" s="9" t="s">
        <v>675</v>
      </c>
      <c r="C96" s="26">
        <v>133487</v>
      </c>
      <c r="D96" s="309">
        <v>9657</v>
      </c>
      <c r="E96" s="17">
        <v>7.7985948477751865E-2</v>
      </c>
      <c r="F96" s="309">
        <v>739</v>
      </c>
      <c r="G96" s="17">
        <v>5.5669388616024218E-3</v>
      </c>
    </row>
    <row r="97" spans="1:7" x14ac:dyDescent="0.2">
      <c r="B97" s="9" t="s">
        <v>676</v>
      </c>
      <c r="C97" s="26">
        <v>133842</v>
      </c>
      <c r="D97" s="309">
        <f t="shared" ref="D97:D102" si="0">C97-C85</f>
        <v>11179</v>
      </c>
      <c r="E97" s="17">
        <f t="shared" ref="E97:E102" si="1">C97/C85-1</f>
        <v>9.1135876344129896E-2</v>
      </c>
      <c r="F97" s="309">
        <f t="shared" ref="F97:F102" si="2">C97-C96</f>
        <v>355</v>
      </c>
      <c r="G97" s="17">
        <f t="shared" ref="G97:G102" si="3">C97/C96-1</f>
        <v>2.659435001161059E-3</v>
      </c>
    </row>
    <row r="98" spans="1:7" x14ac:dyDescent="0.2">
      <c r="B98" s="27">
        <v>44440</v>
      </c>
      <c r="C98" s="11">
        <v>135056</v>
      </c>
      <c r="D98" s="309">
        <f t="shared" si="0"/>
        <v>13325</v>
      </c>
      <c r="E98" s="17">
        <f t="shared" si="1"/>
        <v>0.1094626676853061</v>
      </c>
      <c r="F98" s="309">
        <f t="shared" si="2"/>
        <v>1214</v>
      </c>
      <c r="G98" s="17">
        <f t="shared" si="3"/>
        <v>9.0703964375906665E-3</v>
      </c>
    </row>
    <row r="99" spans="1:7" x14ac:dyDescent="0.2">
      <c r="B99" s="27">
        <v>44470</v>
      </c>
      <c r="C99" s="28">
        <v>137270</v>
      </c>
      <c r="D99" s="309">
        <f t="shared" si="0"/>
        <v>13562</v>
      </c>
      <c r="E99" s="17">
        <f t="shared" si="1"/>
        <v>0.10962912665308622</v>
      </c>
      <c r="F99" s="309">
        <f t="shared" si="2"/>
        <v>2214</v>
      </c>
      <c r="G99" s="17">
        <f t="shared" si="3"/>
        <v>1.6393199857836827E-2</v>
      </c>
    </row>
    <row r="100" spans="1:7" x14ac:dyDescent="0.2">
      <c r="B100" s="5" t="s">
        <v>682</v>
      </c>
      <c r="C100" s="26">
        <v>139180</v>
      </c>
      <c r="D100" s="309">
        <f t="shared" si="0"/>
        <v>13098</v>
      </c>
      <c r="E100" s="17">
        <f t="shared" si="1"/>
        <v>0.1038847734014372</v>
      </c>
      <c r="F100" s="309">
        <f t="shared" si="2"/>
        <v>1910</v>
      </c>
      <c r="G100" s="17">
        <f t="shared" si="3"/>
        <v>1.391418372550457E-2</v>
      </c>
    </row>
    <row r="101" spans="1:7" x14ac:dyDescent="0.2">
      <c r="B101" s="5" t="s">
        <v>684</v>
      </c>
      <c r="C101" s="26">
        <v>138762</v>
      </c>
      <c r="D101" s="309">
        <f t="shared" si="0"/>
        <v>11764</v>
      </c>
      <c r="E101" s="17">
        <f t="shared" si="1"/>
        <v>9.2631380021732657E-2</v>
      </c>
      <c r="F101" s="309">
        <f t="shared" si="2"/>
        <v>-418</v>
      </c>
      <c r="G101" s="17">
        <f t="shared" si="3"/>
        <v>-3.0033050725678523E-3</v>
      </c>
    </row>
    <row r="102" spans="1:7" x14ac:dyDescent="0.2">
      <c r="A102" s="306">
        <v>2023</v>
      </c>
      <c r="B102" s="5" t="s">
        <v>1123</v>
      </c>
      <c r="C102" s="26">
        <v>138891</v>
      </c>
      <c r="D102" s="309">
        <f t="shared" si="0"/>
        <v>11829</v>
      </c>
      <c r="E102" s="17">
        <f t="shared" si="1"/>
        <v>9.3096283704018568E-2</v>
      </c>
      <c r="F102" s="309">
        <f t="shared" si="2"/>
        <v>129</v>
      </c>
      <c r="G102" s="17">
        <f t="shared" si="3"/>
        <v>9.2964932762562569E-4</v>
      </c>
    </row>
    <row r="103" spans="1:7" x14ac:dyDescent="0.2">
      <c r="B103" s="5" t="s">
        <v>667</v>
      </c>
      <c r="C103" s="26">
        <v>140132</v>
      </c>
      <c r="D103" s="309">
        <f t="shared" ref="D103" si="4">C103-C91</f>
        <v>11193</v>
      </c>
      <c r="E103" s="17">
        <f t="shared" ref="E103" si="5">C103/C91-1</f>
        <v>8.680849083675235E-2</v>
      </c>
      <c r="F103" s="309">
        <f t="shared" ref="F103" si="6">C103-C102</f>
        <v>1241</v>
      </c>
      <c r="G103" s="17">
        <f t="shared" ref="G103" si="7">C103/C102-1</f>
        <v>8.9350641870242775E-3</v>
      </c>
    </row>
    <row r="104" spans="1:7" x14ac:dyDescent="0.2">
      <c r="B104" s="5" t="s">
        <v>669</v>
      </c>
      <c r="C104" s="26">
        <v>141747</v>
      </c>
      <c r="D104" s="309">
        <f t="shared" ref="D104" si="8">C104-C92</f>
        <v>12132</v>
      </c>
      <c r="E104" s="17">
        <f t="shared" ref="E104" si="9">C104/C92-1</f>
        <v>9.3600277745631288E-2</v>
      </c>
      <c r="F104" s="309">
        <f t="shared" ref="F104" si="10">C104-C103</f>
        <v>1615</v>
      </c>
      <c r="G104" s="17">
        <f t="shared" ref="G104" si="11">C104/C103-1</f>
        <v>1.1524848000456611E-2</v>
      </c>
    </row>
    <row r="105" spans="1:7" x14ac:dyDescent="0.2">
      <c r="B105" s="5" t="s">
        <v>671</v>
      </c>
      <c r="C105" s="26">
        <v>143025</v>
      </c>
      <c r="D105" s="309">
        <f t="shared" ref="D105" si="12">C105-C93</f>
        <v>12605</v>
      </c>
      <c r="E105" s="17">
        <f t="shared" ref="E105" si="13">C105/C93-1</f>
        <v>9.6649286919184174E-2</v>
      </c>
      <c r="F105" s="309">
        <f t="shared" ref="F105" si="14">C105-C104</f>
        <v>1278</v>
      </c>
      <c r="G105" s="17">
        <f t="shared" ref="G105" si="15">C105/C104-1</f>
        <v>9.0160638320386788E-3</v>
      </c>
    </row>
    <row r="106" spans="1:7" x14ac:dyDescent="0.2">
      <c r="B106" s="5"/>
    </row>
    <row r="107" spans="1:7" x14ac:dyDescent="0.2">
      <c r="B107" s="5"/>
    </row>
    <row r="108" spans="1:7" x14ac:dyDescent="0.2">
      <c r="B108" s="5"/>
    </row>
    <row r="109" spans="1:7" x14ac:dyDescent="0.2">
      <c r="B109" s="5"/>
    </row>
    <row r="110" spans="1:7" x14ac:dyDescent="0.2">
      <c r="B110" s="5"/>
    </row>
    <row r="111" spans="1:7" x14ac:dyDescent="0.2">
      <c r="B111" s="5"/>
    </row>
    <row r="112" spans="1:7"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sheetData>
  <mergeCells count="1">
    <mergeCell ref="H1:I1"/>
  </mergeCells>
  <hyperlinks>
    <hyperlink ref="H1:I1" location="Index!A1" display="Regresar al �ndice" xr:uid="{00000000-0004-0000-4A00-000000000000}"/>
  </hyperlinks>
  <pageMargins left="0.7" right="0.7" top="0.75" bottom="0.75" header="0.3" footer="0.3"/>
  <drawing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D071B-9954-405F-AB28-00F75F69470E}">
  <sheetPr codeName="Hoja204"/>
  <dimension ref="A1:I1"/>
  <sheetViews>
    <sheetView workbookViewId="0"/>
  </sheetViews>
  <sheetFormatPr baseColWidth="10" defaultRowHeight="12.75" x14ac:dyDescent="0.2"/>
  <cols>
    <col min="1" max="16384" width="11.42578125" style="69"/>
  </cols>
  <sheetData>
    <row r="1" spans="1:9" x14ac:dyDescent="0.2">
      <c r="A1" s="69" t="s">
        <v>2065</v>
      </c>
      <c r="H1" s="382" t="s">
        <v>2143</v>
      </c>
      <c r="I1" s="382"/>
    </row>
  </sheetData>
  <mergeCells count="1">
    <mergeCell ref="H1:I1"/>
  </mergeCells>
  <hyperlinks>
    <hyperlink ref="H1:I1" location="Index!A1" display="Regresar al �ndice" xr:uid="{61AB3D7E-DDAA-4573-8632-8981E6035AD7}"/>
  </hyperlink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7D6D6-1FDA-465E-9F52-D95326A359F0}">
  <sheetPr codeName="Hoja25"/>
  <dimension ref="A1:P217"/>
  <sheetViews>
    <sheetView zoomScaleNormal="100" workbookViewId="0">
      <pane xSplit="11" topLeftCell="Q1" activePane="topRight" state="frozen"/>
      <selection pane="topRight"/>
    </sheetView>
  </sheetViews>
  <sheetFormatPr baseColWidth="10" defaultColWidth="15.28515625" defaultRowHeight="12.75" x14ac:dyDescent="0.2"/>
  <cols>
    <col min="1" max="1" width="15.28515625" style="279"/>
    <col min="2" max="2" width="15.28515625" style="128"/>
    <col min="3" max="10" width="15.28515625" style="279"/>
    <col min="11" max="11" width="21.42578125" style="279" hidden="1" customWidth="1"/>
    <col min="12" max="12" width="13.85546875" style="279" hidden="1" customWidth="1"/>
    <col min="13" max="13" width="11.140625" style="279" hidden="1" customWidth="1"/>
    <col min="14" max="15" width="9.7109375" style="279" hidden="1" customWidth="1"/>
    <col min="16" max="16" width="14.5703125" style="279" hidden="1" customWidth="1"/>
    <col min="17" max="17" width="14.5703125" style="279" customWidth="1"/>
    <col min="18" max="22" width="15.28515625" style="279" customWidth="1"/>
    <col min="23" max="16384" width="15.28515625" style="279"/>
  </cols>
  <sheetData>
    <row r="1" spans="1:16" x14ac:dyDescent="0.2">
      <c r="A1" s="69" t="s">
        <v>2066</v>
      </c>
      <c r="H1" s="346" t="s">
        <v>2143</v>
      </c>
      <c r="I1" s="346"/>
      <c r="O1" s="280"/>
      <c r="P1" s="280"/>
    </row>
    <row r="2" spans="1:16" x14ac:dyDescent="0.2">
      <c r="A2" s="279" t="s">
        <v>1417</v>
      </c>
    </row>
    <row r="5" spans="1:16" x14ac:dyDescent="0.2">
      <c r="A5" s="279" t="s">
        <v>297</v>
      </c>
      <c r="B5" s="129" t="s">
        <v>298</v>
      </c>
      <c r="C5" s="295" t="s">
        <v>279</v>
      </c>
      <c r="D5" s="295" t="s">
        <v>299</v>
      </c>
      <c r="E5" s="295" t="s">
        <v>300</v>
      </c>
      <c r="F5" s="295" t="s">
        <v>301</v>
      </c>
      <c r="G5" s="295" t="s">
        <v>302</v>
      </c>
      <c r="H5" s="295" t="s">
        <v>284</v>
      </c>
      <c r="I5" s="295" t="s">
        <v>303</v>
      </c>
    </row>
    <row r="6" spans="1:16" x14ac:dyDescent="0.2">
      <c r="A6" s="279">
        <v>2013</v>
      </c>
      <c r="B6" s="130">
        <v>70246</v>
      </c>
      <c r="C6" s="296">
        <v>282499</v>
      </c>
      <c r="D6" s="296">
        <v>98394</v>
      </c>
      <c r="E6" s="296">
        <v>9369</v>
      </c>
      <c r="F6" s="296">
        <v>347298</v>
      </c>
      <c r="G6" s="296">
        <v>3034</v>
      </c>
      <c r="H6" s="296">
        <v>523456</v>
      </c>
      <c r="I6" s="296">
        <v>62952</v>
      </c>
      <c r="K6" s="301" t="s">
        <v>304</v>
      </c>
      <c r="L6" s="295" t="s">
        <v>1180</v>
      </c>
      <c r="M6" s="303" t="s">
        <v>1504</v>
      </c>
    </row>
    <row r="7" spans="1:16" x14ac:dyDescent="0.2">
      <c r="A7" s="279">
        <v>2014</v>
      </c>
      <c r="B7" s="130">
        <v>77509</v>
      </c>
      <c r="C7" s="296">
        <v>295797</v>
      </c>
      <c r="D7" s="296">
        <v>107248</v>
      </c>
      <c r="E7" s="296">
        <v>9548</v>
      </c>
      <c r="F7" s="296">
        <v>363344</v>
      </c>
      <c r="G7" s="296">
        <v>2860</v>
      </c>
      <c r="H7" s="296">
        <v>540644</v>
      </c>
      <c r="I7" s="296">
        <v>66390</v>
      </c>
      <c r="K7" s="301" t="s">
        <v>298</v>
      </c>
      <c r="L7" s="279">
        <v>118708</v>
      </c>
      <c r="M7" s="279">
        <v>123159</v>
      </c>
      <c r="N7" s="131">
        <f>M7/$M$15</f>
        <v>6.2415809430560076E-2</v>
      </c>
      <c r="O7" s="294"/>
    </row>
    <row r="8" spans="1:16" x14ac:dyDescent="0.2">
      <c r="A8" s="279">
        <v>2015</v>
      </c>
      <c r="B8" s="130">
        <v>82606</v>
      </c>
      <c r="C8" s="296">
        <v>312586</v>
      </c>
      <c r="D8" s="296">
        <v>119587</v>
      </c>
      <c r="E8" s="296">
        <v>9329</v>
      </c>
      <c r="F8" s="296">
        <v>385457</v>
      </c>
      <c r="G8" s="296">
        <v>2875</v>
      </c>
      <c r="H8" s="296">
        <v>551836</v>
      </c>
      <c r="I8" s="296">
        <v>70979</v>
      </c>
      <c r="K8" s="301" t="s">
        <v>279</v>
      </c>
      <c r="L8" s="279">
        <v>399607</v>
      </c>
      <c r="M8" s="279">
        <v>404779</v>
      </c>
      <c r="N8" s="131">
        <f>M8/$M$15</f>
        <v>0.20513814601850192</v>
      </c>
      <c r="O8" s="294"/>
    </row>
    <row r="9" spans="1:16" x14ac:dyDescent="0.2">
      <c r="A9" s="279">
        <v>2016</v>
      </c>
      <c r="B9" s="130">
        <v>89558</v>
      </c>
      <c r="C9" s="296">
        <v>334254</v>
      </c>
      <c r="D9" s="296">
        <v>130890</v>
      </c>
      <c r="E9" s="296">
        <v>9329</v>
      </c>
      <c r="F9" s="296">
        <v>407270</v>
      </c>
      <c r="G9" s="296">
        <v>3040</v>
      </c>
      <c r="H9" s="296">
        <v>575641</v>
      </c>
      <c r="I9" s="296">
        <v>74255</v>
      </c>
      <c r="K9" s="301" t="s">
        <v>299</v>
      </c>
      <c r="L9" s="279">
        <v>145346</v>
      </c>
      <c r="M9" s="279">
        <v>149587</v>
      </c>
      <c r="N9" s="131">
        <f>M9/$M$15</f>
        <v>7.5809268387119003E-2</v>
      </c>
      <c r="O9" s="294"/>
    </row>
    <row r="10" spans="1:16" x14ac:dyDescent="0.2">
      <c r="A10" s="279">
        <v>2017</v>
      </c>
      <c r="B10" s="130">
        <v>96726</v>
      </c>
      <c r="C10" s="296">
        <v>343480</v>
      </c>
      <c r="D10" s="296">
        <v>144472</v>
      </c>
      <c r="E10" s="296">
        <v>9194</v>
      </c>
      <c r="F10" s="296">
        <v>435724</v>
      </c>
      <c r="G10" s="296">
        <v>3204</v>
      </c>
      <c r="H10" s="296">
        <v>605107</v>
      </c>
      <c r="I10" s="296">
        <v>79961</v>
      </c>
      <c r="K10" s="301" t="s">
        <v>300</v>
      </c>
      <c r="L10" s="279">
        <v>9814</v>
      </c>
      <c r="M10" s="279">
        <v>9992</v>
      </c>
      <c r="N10" s="131">
        <f>M10/$M$15</f>
        <v>5.0638505332956281E-3</v>
      </c>
      <c r="O10" s="294"/>
    </row>
    <row r="11" spans="1:16" x14ac:dyDescent="0.2">
      <c r="A11" s="279">
        <v>2018</v>
      </c>
      <c r="B11" s="130">
        <v>104065</v>
      </c>
      <c r="C11" s="296">
        <v>354114</v>
      </c>
      <c r="D11" s="296">
        <v>141254</v>
      </c>
      <c r="E11" s="296">
        <v>9458</v>
      </c>
      <c r="F11" s="296">
        <v>452017</v>
      </c>
      <c r="G11" s="296">
        <v>2703</v>
      </c>
      <c r="H11" s="296">
        <v>614655</v>
      </c>
      <c r="I11" s="296">
        <v>82734</v>
      </c>
      <c r="K11" s="301" t="s">
        <v>301</v>
      </c>
      <c r="L11" s="279">
        <v>508146</v>
      </c>
      <c r="M11" s="279">
        <v>518782</v>
      </c>
      <c r="N11" s="131">
        <f t="shared" ref="N11:N14" si="0">M11/$M$15</f>
        <v>0.26291378176182673</v>
      </c>
      <c r="O11" s="294"/>
    </row>
    <row r="12" spans="1:16" x14ac:dyDescent="0.2">
      <c r="A12" s="279">
        <v>2019</v>
      </c>
      <c r="B12" s="130">
        <v>109333</v>
      </c>
      <c r="C12" s="296">
        <v>363625</v>
      </c>
      <c r="D12" s="296">
        <v>141943</v>
      </c>
      <c r="E12" s="296">
        <v>9697</v>
      </c>
      <c r="F12" s="296">
        <v>458198</v>
      </c>
      <c r="G12" s="296">
        <v>2683</v>
      </c>
      <c r="H12" s="296">
        <v>640252</v>
      </c>
      <c r="I12" s="296">
        <v>86968</v>
      </c>
      <c r="K12" s="301" t="s">
        <v>302</v>
      </c>
      <c r="L12" s="279">
        <v>2500</v>
      </c>
      <c r="M12" s="279">
        <v>2545</v>
      </c>
      <c r="N12" s="131">
        <f>M12/$M$15</f>
        <v>1.2897817861526595E-3</v>
      </c>
      <c r="O12" s="294"/>
    </row>
    <row r="13" spans="1:16" x14ac:dyDescent="0.2">
      <c r="A13" s="279">
        <v>2020</v>
      </c>
      <c r="B13" s="130">
        <v>111767</v>
      </c>
      <c r="C13" s="296">
        <v>366999</v>
      </c>
      <c r="D13" s="296">
        <v>133149</v>
      </c>
      <c r="E13" s="296">
        <v>9984</v>
      </c>
      <c r="F13" s="296">
        <v>452541</v>
      </c>
      <c r="G13" s="296">
        <v>2738</v>
      </c>
      <c r="H13" s="296">
        <v>614772</v>
      </c>
      <c r="I13" s="296">
        <v>88417</v>
      </c>
      <c r="J13" s="296"/>
      <c r="K13" s="301" t="s">
        <v>284</v>
      </c>
      <c r="L13" s="279">
        <v>644397</v>
      </c>
      <c r="M13" s="279">
        <v>659145</v>
      </c>
      <c r="N13" s="131">
        <f t="shared" si="0"/>
        <v>0.33404841470868163</v>
      </c>
      <c r="O13" s="294"/>
    </row>
    <row r="14" spans="1:16" x14ac:dyDescent="0.2">
      <c r="A14" s="279">
        <v>2021</v>
      </c>
      <c r="B14" s="130">
        <v>116251</v>
      </c>
      <c r="C14" s="296">
        <v>388949</v>
      </c>
      <c r="D14" s="296">
        <v>134547</v>
      </c>
      <c r="E14" s="296">
        <v>9393</v>
      </c>
      <c r="F14" s="296">
        <v>480660</v>
      </c>
      <c r="G14" s="296">
        <v>2624</v>
      </c>
      <c r="H14" s="296">
        <v>620320</v>
      </c>
      <c r="I14" s="296">
        <v>97255</v>
      </c>
      <c r="J14" s="132"/>
      <c r="K14" s="301" t="s">
        <v>303</v>
      </c>
      <c r="L14" s="279">
        <v>104444</v>
      </c>
      <c r="M14" s="279">
        <v>105213</v>
      </c>
      <c r="N14" s="131">
        <f t="shared" si="0"/>
        <v>5.3320947373862379E-2</v>
      </c>
      <c r="O14" s="294"/>
    </row>
    <row r="15" spans="1:16" x14ac:dyDescent="0.2">
      <c r="A15" s="299">
        <v>2022</v>
      </c>
      <c r="B15" s="130">
        <v>118708</v>
      </c>
      <c r="C15" s="296">
        <v>399607</v>
      </c>
      <c r="D15" s="296">
        <v>145346</v>
      </c>
      <c r="E15" s="296">
        <v>9814</v>
      </c>
      <c r="F15" s="296">
        <v>508146</v>
      </c>
      <c r="G15" s="296">
        <v>2500</v>
      </c>
      <c r="H15" s="296">
        <v>644397</v>
      </c>
      <c r="I15" s="296">
        <v>104444</v>
      </c>
      <c r="K15" s="301" t="s">
        <v>305</v>
      </c>
      <c r="L15" s="279">
        <f>SUM(L7:L14)</f>
        <v>1932962</v>
      </c>
      <c r="M15" s="279">
        <f>SUM(M7:M14)</f>
        <v>1973202</v>
      </c>
      <c r="N15" s="131">
        <f>SUM(N7:N14)</f>
        <v>1</v>
      </c>
    </row>
    <row r="16" spans="1:16" x14ac:dyDescent="0.2">
      <c r="A16" s="304">
        <v>45017</v>
      </c>
      <c r="B16" s="130">
        <v>123159</v>
      </c>
      <c r="C16" s="296">
        <v>404779</v>
      </c>
      <c r="D16" s="296">
        <v>149587</v>
      </c>
      <c r="E16" s="296">
        <v>9992</v>
      </c>
      <c r="F16" s="296">
        <v>518782</v>
      </c>
      <c r="G16" s="296">
        <v>2545</v>
      </c>
      <c r="H16" s="296">
        <v>659145</v>
      </c>
      <c r="I16" s="296">
        <v>105213</v>
      </c>
      <c r="J16" s="296">
        <f>SUM(B16:I16)</f>
        <v>1973202</v>
      </c>
      <c r="K16" s="301"/>
      <c r="N16" s="131"/>
    </row>
    <row r="17" spans="1:11" x14ac:dyDescent="0.2">
      <c r="B17" s="10"/>
    </row>
    <row r="18" spans="1:11" x14ac:dyDescent="0.2">
      <c r="A18" s="279" t="s">
        <v>1505</v>
      </c>
      <c r="B18" s="133">
        <f t="shared" ref="B18:I18" si="1">B16/B15-1</f>
        <v>3.7495366782356765E-2</v>
      </c>
      <c r="C18" s="131">
        <f t="shared" si="1"/>
        <v>1.2942716218684813E-2</v>
      </c>
      <c r="D18" s="131">
        <f t="shared" si="1"/>
        <v>2.9178649567239479E-2</v>
      </c>
      <c r="E18" s="131">
        <f t="shared" si="1"/>
        <v>1.8137354799266259E-2</v>
      </c>
      <c r="F18" s="131">
        <f t="shared" si="1"/>
        <v>2.0930992273874072E-2</v>
      </c>
      <c r="G18" s="131">
        <f t="shared" si="1"/>
        <v>1.8000000000000016E-2</v>
      </c>
      <c r="H18" s="131">
        <f t="shared" si="1"/>
        <v>2.2886512507041434E-2</v>
      </c>
      <c r="I18" s="131">
        <f t="shared" si="1"/>
        <v>7.36279728849909E-3</v>
      </c>
      <c r="J18" s="296"/>
    </row>
    <row r="19" spans="1:11" x14ac:dyDescent="0.2">
      <c r="A19" s="279" t="s">
        <v>1506</v>
      </c>
      <c r="B19" s="130">
        <f t="shared" ref="B19:I19" si="2">B16-B15</f>
        <v>4451</v>
      </c>
      <c r="C19" s="296">
        <f t="shared" si="2"/>
        <v>5172</v>
      </c>
      <c r="D19" s="296">
        <f t="shared" si="2"/>
        <v>4241</v>
      </c>
      <c r="E19" s="296">
        <f t="shared" si="2"/>
        <v>178</v>
      </c>
      <c r="F19" s="296">
        <f t="shared" si="2"/>
        <v>10636</v>
      </c>
      <c r="G19" s="296">
        <f t="shared" si="2"/>
        <v>45</v>
      </c>
      <c r="H19" s="296">
        <f t="shared" si="2"/>
        <v>14748</v>
      </c>
      <c r="I19" s="296">
        <f t="shared" si="2"/>
        <v>769</v>
      </c>
    </row>
    <row r="20" spans="1:11" x14ac:dyDescent="0.2">
      <c r="B20" s="298">
        <f>B16/$J$16</f>
        <v>6.2415809430560076E-2</v>
      </c>
      <c r="C20" s="298">
        <f t="shared" ref="C20:G20" si="3">C16/$J$16</f>
        <v>0.20513814601850192</v>
      </c>
      <c r="D20" s="298">
        <f t="shared" si="3"/>
        <v>7.5809268387119003E-2</v>
      </c>
      <c r="E20" s="298">
        <f t="shared" si="3"/>
        <v>5.0638505332956281E-3</v>
      </c>
      <c r="F20" s="298">
        <f t="shared" si="3"/>
        <v>0.26291378176182673</v>
      </c>
      <c r="G20" s="298">
        <f t="shared" si="3"/>
        <v>1.2897817861526595E-3</v>
      </c>
      <c r="H20" s="298">
        <f>H16/$J$16</f>
        <v>0.33404841470868163</v>
      </c>
      <c r="I20" s="298">
        <f>I16/$J$16</f>
        <v>5.3320947373862379E-2</v>
      </c>
      <c r="K20" s="18"/>
    </row>
    <row r="21" spans="1:11" x14ac:dyDescent="0.2">
      <c r="B21" s="10"/>
      <c r="K21" s="18"/>
    </row>
    <row r="22" spans="1:11" x14ac:dyDescent="0.2">
      <c r="B22" s="10"/>
      <c r="K22" s="18"/>
    </row>
    <row r="23" spans="1:11" x14ac:dyDescent="0.2">
      <c r="B23" s="10"/>
      <c r="K23" s="18"/>
    </row>
    <row r="24" spans="1:11" x14ac:dyDescent="0.2">
      <c r="B24" s="10"/>
      <c r="K24" s="18"/>
    </row>
    <row r="25" spans="1:11" x14ac:dyDescent="0.2">
      <c r="B25" s="10"/>
      <c r="K25" s="18"/>
    </row>
    <row r="26" spans="1:11" x14ac:dyDescent="0.2">
      <c r="B26" s="10"/>
      <c r="K26" s="18"/>
    </row>
    <row r="27" spans="1:11" x14ac:dyDescent="0.2">
      <c r="B27" s="10"/>
      <c r="K27" s="18"/>
    </row>
    <row r="28" spans="1:11" x14ac:dyDescent="0.2">
      <c r="B28" s="10"/>
      <c r="K28" s="18"/>
    </row>
    <row r="29" spans="1:11" x14ac:dyDescent="0.2">
      <c r="B29" s="10"/>
      <c r="K29" s="18"/>
    </row>
    <row r="30" spans="1:11" x14ac:dyDescent="0.2">
      <c r="B30" s="10"/>
      <c r="H30" s="279" t="s">
        <v>1522</v>
      </c>
      <c r="K30" s="305"/>
    </row>
    <row r="31" spans="1:11" x14ac:dyDescent="0.2">
      <c r="B31" s="10"/>
      <c r="K31" s="305"/>
    </row>
    <row r="32" spans="1:11" x14ac:dyDescent="0.2">
      <c r="B32" s="10"/>
    </row>
    <row r="33" spans="2:2" x14ac:dyDescent="0.2">
      <c r="B33" s="10"/>
    </row>
    <row r="34" spans="2:2" x14ac:dyDescent="0.2">
      <c r="B34" s="10"/>
    </row>
    <row r="35" spans="2:2" x14ac:dyDescent="0.2">
      <c r="B35" s="10"/>
    </row>
    <row r="36" spans="2:2" x14ac:dyDescent="0.2">
      <c r="B36" s="10"/>
    </row>
    <row r="37" spans="2:2" x14ac:dyDescent="0.2">
      <c r="B37" s="10"/>
    </row>
    <row r="38" spans="2:2" x14ac:dyDescent="0.2">
      <c r="B38" s="10"/>
    </row>
    <row r="39" spans="2:2" x14ac:dyDescent="0.2">
      <c r="B39" s="10"/>
    </row>
    <row r="40" spans="2:2" x14ac:dyDescent="0.2">
      <c r="B40" s="10"/>
    </row>
    <row r="41" spans="2:2" x14ac:dyDescent="0.2">
      <c r="B41" s="10"/>
    </row>
    <row r="42" spans="2:2" x14ac:dyDescent="0.2">
      <c r="B42" s="10"/>
    </row>
    <row r="43" spans="2:2" x14ac:dyDescent="0.2">
      <c r="B43" s="10"/>
    </row>
    <row r="44" spans="2:2" x14ac:dyDescent="0.2">
      <c r="B44" s="10"/>
    </row>
    <row r="45" spans="2:2" x14ac:dyDescent="0.2">
      <c r="B45" s="10"/>
    </row>
    <row r="46" spans="2:2" x14ac:dyDescent="0.2">
      <c r="B46" s="10"/>
    </row>
    <row r="47" spans="2:2" x14ac:dyDescent="0.2">
      <c r="B47" s="10"/>
    </row>
    <row r="48" spans="2:2" x14ac:dyDescent="0.2">
      <c r="B48" s="10"/>
    </row>
    <row r="49" spans="2:2" x14ac:dyDescent="0.2">
      <c r="B49" s="10"/>
    </row>
    <row r="50" spans="2:2" x14ac:dyDescent="0.2">
      <c r="B50" s="10"/>
    </row>
    <row r="51" spans="2:2" x14ac:dyDescent="0.2">
      <c r="B51" s="10"/>
    </row>
    <row r="52" spans="2:2" x14ac:dyDescent="0.2">
      <c r="B52" s="10"/>
    </row>
    <row r="53" spans="2:2" x14ac:dyDescent="0.2">
      <c r="B53" s="10"/>
    </row>
    <row r="54" spans="2:2" x14ac:dyDescent="0.2">
      <c r="B54" s="10"/>
    </row>
    <row r="55" spans="2:2" x14ac:dyDescent="0.2">
      <c r="B55" s="10"/>
    </row>
    <row r="56" spans="2:2" x14ac:dyDescent="0.2">
      <c r="B56" s="10"/>
    </row>
    <row r="57" spans="2:2" x14ac:dyDescent="0.2">
      <c r="B57" s="10"/>
    </row>
    <row r="58" spans="2:2" x14ac:dyDescent="0.2">
      <c r="B58" s="10"/>
    </row>
    <row r="59" spans="2:2" x14ac:dyDescent="0.2">
      <c r="B59" s="10"/>
    </row>
    <row r="60" spans="2:2" x14ac:dyDescent="0.2">
      <c r="B60" s="10"/>
    </row>
    <row r="61" spans="2:2" x14ac:dyDescent="0.2">
      <c r="B61" s="10"/>
    </row>
    <row r="62" spans="2:2" x14ac:dyDescent="0.2">
      <c r="B62" s="10"/>
    </row>
    <row r="63" spans="2:2" x14ac:dyDescent="0.2">
      <c r="B63" s="10"/>
    </row>
    <row r="64" spans="2:2" x14ac:dyDescent="0.2">
      <c r="B64" s="10"/>
    </row>
    <row r="65" spans="2:2" x14ac:dyDescent="0.2">
      <c r="B65" s="10"/>
    </row>
    <row r="66" spans="2:2" x14ac:dyDescent="0.2">
      <c r="B66" s="10"/>
    </row>
    <row r="67" spans="2:2" x14ac:dyDescent="0.2">
      <c r="B67" s="10"/>
    </row>
    <row r="68" spans="2:2" x14ac:dyDescent="0.2">
      <c r="B68" s="10"/>
    </row>
    <row r="69" spans="2:2" x14ac:dyDescent="0.2">
      <c r="B69" s="10"/>
    </row>
    <row r="70" spans="2:2" x14ac:dyDescent="0.2">
      <c r="B70" s="10"/>
    </row>
    <row r="71" spans="2:2" x14ac:dyDescent="0.2">
      <c r="B71" s="10"/>
    </row>
    <row r="72" spans="2:2" x14ac:dyDescent="0.2">
      <c r="B72" s="10"/>
    </row>
    <row r="73" spans="2:2" x14ac:dyDescent="0.2">
      <c r="B73" s="10"/>
    </row>
    <row r="74" spans="2:2" x14ac:dyDescent="0.2">
      <c r="B74" s="10"/>
    </row>
    <row r="75" spans="2:2" x14ac:dyDescent="0.2">
      <c r="B75" s="10"/>
    </row>
    <row r="76" spans="2:2" x14ac:dyDescent="0.2">
      <c r="B76" s="10"/>
    </row>
    <row r="77" spans="2:2" x14ac:dyDescent="0.2">
      <c r="B77" s="10"/>
    </row>
    <row r="78" spans="2:2" x14ac:dyDescent="0.2">
      <c r="B78" s="10"/>
    </row>
    <row r="79" spans="2:2" x14ac:dyDescent="0.2">
      <c r="B79" s="10"/>
    </row>
    <row r="80" spans="2:2" x14ac:dyDescent="0.2">
      <c r="B80" s="10"/>
    </row>
    <row r="81" spans="2:2" x14ac:dyDescent="0.2">
      <c r="B81" s="10"/>
    </row>
    <row r="82" spans="2:2" x14ac:dyDescent="0.2">
      <c r="B82" s="10"/>
    </row>
    <row r="83" spans="2:2" x14ac:dyDescent="0.2">
      <c r="B83" s="10"/>
    </row>
    <row r="84" spans="2:2" x14ac:dyDescent="0.2">
      <c r="B84" s="10"/>
    </row>
    <row r="85" spans="2:2" x14ac:dyDescent="0.2">
      <c r="B85" s="10"/>
    </row>
    <row r="86" spans="2:2" x14ac:dyDescent="0.2">
      <c r="B86" s="10"/>
    </row>
    <row r="87" spans="2:2" x14ac:dyDescent="0.2">
      <c r="B87" s="10"/>
    </row>
    <row r="88" spans="2:2" x14ac:dyDescent="0.2">
      <c r="B88" s="10"/>
    </row>
    <row r="89" spans="2:2" x14ac:dyDescent="0.2">
      <c r="B89" s="10"/>
    </row>
    <row r="90" spans="2:2" x14ac:dyDescent="0.2">
      <c r="B90" s="10"/>
    </row>
    <row r="91" spans="2:2" x14ac:dyDescent="0.2">
      <c r="B91" s="10"/>
    </row>
    <row r="92" spans="2:2" x14ac:dyDescent="0.2">
      <c r="B92" s="10"/>
    </row>
    <row r="93" spans="2:2" x14ac:dyDescent="0.2">
      <c r="B93" s="10"/>
    </row>
    <row r="94" spans="2:2" x14ac:dyDescent="0.2">
      <c r="B94" s="10"/>
    </row>
    <row r="95" spans="2:2" x14ac:dyDescent="0.2">
      <c r="B95" s="10"/>
    </row>
    <row r="96" spans="2:2" x14ac:dyDescent="0.2">
      <c r="B96" s="10"/>
    </row>
    <row r="97" spans="2:2" x14ac:dyDescent="0.2">
      <c r="B97" s="10"/>
    </row>
    <row r="98" spans="2:2" x14ac:dyDescent="0.2">
      <c r="B98" s="10"/>
    </row>
    <row r="99" spans="2:2" x14ac:dyDescent="0.2">
      <c r="B99" s="10"/>
    </row>
    <row r="100" spans="2:2" x14ac:dyDescent="0.2">
      <c r="B100" s="10"/>
    </row>
    <row r="101" spans="2:2" x14ac:dyDescent="0.2">
      <c r="B101" s="10"/>
    </row>
    <row r="102" spans="2:2" x14ac:dyDescent="0.2">
      <c r="B102" s="10"/>
    </row>
    <row r="103" spans="2:2" x14ac:dyDescent="0.2">
      <c r="B103" s="10"/>
    </row>
    <row r="104" spans="2:2" x14ac:dyDescent="0.2">
      <c r="B104" s="10"/>
    </row>
    <row r="105" spans="2:2" x14ac:dyDescent="0.2">
      <c r="B105" s="10"/>
    </row>
    <row r="106" spans="2:2" x14ac:dyDescent="0.2">
      <c r="B106" s="10"/>
    </row>
    <row r="107" spans="2:2" x14ac:dyDescent="0.2">
      <c r="B107" s="10"/>
    </row>
    <row r="108" spans="2:2" x14ac:dyDescent="0.2">
      <c r="B108" s="10"/>
    </row>
    <row r="109" spans="2:2" x14ac:dyDescent="0.2">
      <c r="B109" s="10"/>
    </row>
    <row r="110" spans="2:2" x14ac:dyDescent="0.2">
      <c r="B110" s="10"/>
    </row>
    <row r="111" spans="2:2" x14ac:dyDescent="0.2">
      <c r="B111" s="10"/>
    </row>
    <row r="112" spans="2:2" x14ac:dyDescent="0.2">
      <c r="B112" s="10"/>
    </row>
    <row r="113" spans="2:2" x14ac:dyDescent="0.2">
      <c r="B113" s="10"/>
    </row>
    <row r="114" spans="2:2" x14ac:dyDescent="0.2">
      <c r="B114" s="10"/>
    </row>
    <row r="115" spans="2:2" x14ac:dyDescent="0.2">
      <c r="B115" s="10"/>
    </row>
    <row r="116" spans="2:2" x14ac:dyDescent="0.2">
      <c r="B116" s="10"/>
    </row>
    <row r="117" spans="2:2" x14ac:dyDescent="0.2">
      <c r="B117" s="10"/>
    </row>
    <row r="118" spans="2:2" x14ac:dyDescent="0.2">
      <c r="B118" s="10"/>
    </row>
    <row r="119" spans="2:2" x14ac:dyDescent="0.2">
      <c r="B119" s="10"/>
    </row>
    <row r="120" spans="2:2" x14ac:dyDescent="0.2">
      <c r="B120" s="10"/>
    </row>
    <row r="121" spans="2:2" x14ac:dyDescent="0.2">
      <c r="B121" s="10"/>
    </row>
    <row r="122" spans="2:2" x14ac:dyDescent="0.2">
      <c r="B122" s="10"/>
    </row>
    <row r="123" spans="2:2" x14ac:dyDescent="0.2">
      <c r="B123" s="10"/>
    </row>
    <row r="124" spans="2:2" x14ac:dyDescent="0.2">
      <c r="B124" s="10"/>
    </row>
    <row r="125" spans="2:2" x14ac:dyDescent="0.2">
      <c r="B125" s="10"/>
    </row>
    <row r="126" spans="2:2" x14ac:dyDescent="0.2">
      <c r="B126" s="10"/>
    </row>
    <row r="127" spans="2:2" x14ac:dyDescent="0.2">
      <c r="B127" s="10"/>
    </row>
    <row r="128" spans="2:2" x14ac:dyDescent="0.2">
      <c r="B128" s="10"/>
    </row>
    <row r="129" spans="2:2" x14ac:dyDescent="0.2">
      <c r="B129" s="10"/>
    </row>
    <row r="130" spans="2:2" x14ac:dyDescent="0.2">
      <c r="B130" s="10"/>
    </row>
    <row r="131" spans="2:2" x14ac:dyDescent="0.2">
      <c r="B131" s="10"/>
    </row>
    <row r="132" spans="2:2" x14ac:dyDescent="0.2">
      <c r="B132" s="10"/>
    </row>
    <row r="133" spans="2:2" x14ac:dyDescent="0.2">
      <c r="B133" s="10"/>
    </row>
    <row r="134" spans="2:2" x14ac:dyDescent="0.2">
      <c r="B134" s="10"/>
    </row>
    <row r="135" spans="2:2" x14ac:dyDescent="0.2">
      <c r="B135" s="10"/>
    </row>
    <row r="136" spans="2:2" x14ac:dyDescent="0.2">
      <c r="B136" s="10"/>
    </row>
    <row r="137" spans="2:2" x14ac:dyDescent="0.2">
      <c r="B137" s="10"/>
    </row>
    <row r="138" spans="2:2" x14ac:dyDescent="0.2">
      <c r="B138" s="10"/>
    </row>
    <row r="139" spans="2:2" x14ac:dyDescent="0.2">
      <c r="B139" s="10"/>
    </row>
    <row r="140" spans="2:2" x14ac:dyDescent="0.2">
      <c r="B140" s="10"/>
    </row>
    <row r="141" spans="2:2" x14ac:dyDescent="0.2">
      <c r="B141" s="10"/>
    </row>
    <row r="142" spans="2:2" x14ac:dyDescent="0.2">
      <c r="B142" s="10"/>
    </row>
    <row r="143" spans="2:2" x14ac:dyDescent="0.2">
      <c r="B143" s="10"/>
    </row>
    <row r="144" spans="2:2" x14ac:dyDescent="0.2">
      <c r="B144" s="10"/>
    </row>
    <row r="145" spans="2:2" x14ac:dyDescent="0.2">
      <c r="B145" s="10"/>
    </row>
    <row r="146" spans="2:2" x14ac:dyDescent="0.2">
      <c r="B146" s="10"/>
    </row>
    <row r="147" spans="2:2" x14ac:dyDescent="0.2">
      <c r="B147" s="10"/>
    </row>
    <row r="148" spans="2:2" x14ac:dyDescent="0.2">
      <c r="B148" s="10"/>
    </row>
    <row r="149" spans="2:2" x14ac:dyDescent="0.2">
      <c r="B149" s="10"/>
    </row>
    <row r="150" spans="2:2" x14ac:dyDescent="0.2">
      <c r="B150" s="10"/>
    </row>
    <row r="151" spans="2:2" x14ac:dyDescent="0.2">
      <c r="B151" s="10"/>
    </row>
    <row r="152" spans="2:2" x14ac:dyDescent="0.2">
      <c r="B152" s="10"/>
    </row>
    <row r="153" spans="2:2" x14ac:dyDescent="0.2">
      <c r="B153" s="10"/>
    </row>
    <row r="154" spans="2:2" x14ac:dyDescent="0.2">
      <c r="B154" s="10"/>
    </row>
    <row r="155" spans="2:2" x14ac:dyDescent="0.2">
      <c r="B155" s="10"/>
    </row>
    <row r="156" spans="2:2" x14ac:dyDescent="0.2">
      <c r="B156" s="10"/>
    </row>
    <row r="157" spans="2:2" x14ac:dyDescent="0.2">
      <c r="B157" s="10"/>
    </row>
    <row r="158" spans="2:2" x14ac:dyDescent="0.2">
      <c r="B158" s="10"/>
    </row>
    <row r="159" spans="2:2" x14ac:dyDescent="0.2">
      <c r="B159" s="10"/>
    </row>
    <row r="160" spans="2:2" x14ac:dyDescent="0.2">
      <c r="B160" s="10"/>
    </row>
    <row r="161" spans="2:2" x14ac:dyDescent="0.2">
      <c r="B161" s="10"/>
    </row>
    <row r="162" spans="2:2" x14ac:dyDescent="0.2">
      <c r="B162" s="10"/>
    </row>
    <row r="163" spans="2:2" x14ac:dyDescent="0.2">
      <c r="B163" s="10"/>
    </row>
    <row r="164" spans="2:2" x14ac:dyDescent="0.2">
      <c r="B164" s="10"/>
    </row>
    <row r="165" spans="2:2" x14ac:dyDescent="0.2">
      <c r="B165" s="10"/>
    </row>
    <row r="166" spans="2:2" x14ac:dyDescent="0.2">
      <c r="B166" s="10"/>
    </row>
    <row r="167" spans="2:2" x14ac:dyDescent="0.2">
      <c r="B167" s="10"/>
    </row>
    <row r="168" spans="2:2" x14ac:dyDescent="0.2">
      <c r="B168" s="10"/>
    </row>
    <row r="169" spans="2:2" x14ac:dyDescent="0.2">
      <c r="B169" s="10"/>
    </row>
    <row r="170" spans="2:2" x14ac:dyDescent="0.2">
      <c r="B170" s="10"/>
    </row>
    <row r="171" spans="2:2" x14ac:dyDescent="0.2">
      <c r="B171" s="10"/>
    </row>
    <row r="172" spans="2:2" x14ac:dyDescent="0.2">
      <c r="B172" s="10"/>
    </row>
    <row r="173" spans="2:2" x14ac:dyDescent="0.2">
      <c r="B173" s="10"/>
    </row>
    <row r="174" spans="2:2" x14ac:dyDescent="0.2">
      <c r="B174" s="10"/>
    </row>
    <row r="175" spans="2:2" x14ac:dyDescent="0.2">
      <c r="B175" s="10"/>
    </row>
    <row r="176" spans="2:2" x14ac:dyDescent="0.2">
      <c r="B176" s="10"/>
    </row>
    <row r="177" spans="2:2" x14ac:dyDescent="0.2">
      <c r="B177" s="10"/>
    </row>
    <row r="178" spans="2:2" x14ac:dyDescent="0.2">
      <c r="B178" s="10"/>
    </row>
    <row r="179" spans="2:2" x14ac:dyDescent="0.2">
      <c r="B179" s="10"/>
    </row>
    <row r="180" spans="2:2" x14ac:dyDescent="0.2">
      <c r="B180" s="10"/>
    </row>
    <row r="181" spans="2:2" x14ac:dyDescent="0.2">
      <c r="B181" s="10"/>
    </row>
    <row r="182" spans="2:2" x14ac:dyDescent="0.2">
      <c r="B182" s="10"/>
    </row>
    <row r="183" spans="2:2" x14ac:dyDescent="0.2">
      <c r="B183" s="10"/>
    </row>
    <row r="184" spans="2:2" x14ac:dyDescent="0.2">
      <c r="B184" s="10"/>
    </row>
    <row r="185" spans="2:2" x14ac:dyDescent="0.2">
      <c r="B185" s="10"/>
    </row>
    <row r="186" spans="2:2" x14ac:dyDescent="0.2">
      <c r="B186" s="10"/>
    </row>
    <row r="187" spans="2:2" x14ac:dyDescent="0.2">
      <c r="B187" s="10"/>
    </row>
    <row r="188" spans="2:2" x14ac:dyDescent="0.2">
      <c r="B188" s="10"/>
    </row>
    <row r="189" spans="2:2" x14ac:dyDescent="0.2">
      <c r="B189" s="10"/>
    </row>
    <row r="190" spans="2:2" x14ac:dyDescent="0.2">
      <c r="B190" s="10"/>
    </row>
    <row r="191" spans="2:2" x14ac:dyDescent="0.2">
      <c r="B191" s="10"/>
    </row>
    <row r="192" spans="2:2" x14ac:dyDescent="0.2">
      <c r="B192" s="10"/>
    </row>
    <row r="193" spans="2:2" x14ac:dyDescent="0.2">
      <c r="B193" s="10"/>
    </row>
    <row r="194" spans="2:2" x14ac:dyDescent="0.2">
      <c r="B194" s="10"/>
    </row>
    <row r="195" spans="2:2" x14ac:dyDescent="0.2">
      <c r="B195" s="10"/>
    </row>
    <row r="196" spans="2:2" x14ac:dyDescent="0.2">
      <c r="B196" s="10"/>
    </row>
    <row r="197" spans="2:2" x14ac:dyDescent="0.2">
      <c r="B197" s="10"/>
    </row>
    <row r="198" spans="2:2" x14ac:dyDescent="0.2">
      <c r="B198" s="10"/>
    </row>
    <row r="199" spans="2:2" x14ac:dyDescent="0.2">
      <c r="B199" s="10"/>
    </row>
    <row r="200" spans="2:2" x14ac:dyDescent="0.2">
      <c r="B200" s="10"/>
    </row>
    <row r="201" spans="2:2" x14ac:dyDescent="0.2">
      <c r="B201" s="10"/>
    </row>
    <row r="202" spans="2:2" x14ac:dyDescent="0.2">
      <c r="B202" s="10"/>
    </row>
    <row r="203" spans="2:2" x14ac:dyDescent="0.2">
      <c r="B203" s="10"/>
    </row>
    <row r="204" spans="2:2" x14ac:dyDescent="0.2">
      <c r="B204" s="10"/>
    </row>
    <row r="205" spans="2:2" x14ac:dyDescent="0.2">
      <c r="B205" s="10"/>
    </row>
    <row r="206" spans="2:2" x14ac:dyDescent="0.2">
      <c r="B206" s="10"/>
    </row>
    <row r="207" spans="2:2" x14ac:dyDescent="0.2">
      <c r="B207" s="10"/>
    </row>
    <row r="208" spans="2:2" x14ac:dyDescent="0.2">
      <c r="B208" s="10"/>
    </row>
    <row r="209" spans="2:2" x14ac:dyDescent="0.2">
      <c r="B209" s="10"/>
    </row>
    <row r="210" spans="2:2" x14ac:dyDescent="0.2">
      <c r="B210" s="10"/>
    </row>
    <row r="211" spans="2:2" x14ac:dyDescent="0.2">
      <c r="B211" s="10"/>
    </row>
    <row r="212" spans="2:2" x14ac:dyDescent="0.2">
      <c r="B212" s="10"/>
    </row>
    <row r="213" spans="2:2" x14ac:dyDescent="0.2">
      <c r="B213" s="10"/>
    </row>
    <row r="214" spans="2:2" x14ac:dyDescent="0.2">
      <c r="B214" s="10"/>
    </row>
    <row r="215" spans="2:2" x14ac:dyDescent="0.2">
      <c r="B215" s="10"/>
    </row>
    <row r="216" spans="2:2" x14ac:dyDescent="0.2">
      <c r="B216" s="10"/>
    </row>
    <row r="217" spans="2:2" x14ac:dyDescent="0.2">
      <c r="B217" s="10"/>
    </row>
  </sheetData>
  <mergeCells count="2">
    <mergeCell ref="H1:I1"/>
    <mergeCell ref="O1:P1"/>
  </mergeCells>
  <hyperlinks>
    <hyperlink ref="H1:I1" location="Index!A1" display="Regresar al �ndice" xr:uid="{D1654029-B248-4531-A376-F8258226A053}"/>
  </hyperlinks>
  <pageMargins left="0.7" right="0.7" top="0.75" bottom="0.75" header="0.3" footer="0.3"/>
  <pageSetup orientation="portrait" horizontalDpi="4294967295" verticalDpi="4294967295"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80BE7-C111-4F31-A9A3-BFB2F599943A}">
  <sheetPr codeName="Hoja26"/>
  <dimension ref="A1:P216"/>
  <sheetViews>
    <sheetView zoomScaleNormal="100" workbookViewId="0"/>
  </sheetViews>
  <sheetFormatPr baseColWidth="10" defaultColWidth="11.42578125" defaultRowHeight="12.75" x14ac:dyDescent="0.2"/>
  <cols>
    <col min="1" max="1" width="34.85546875" style="279" customWidth="1"/>
    <col min="2" max="2" width="15.28515625" style="128" customWidth="1"/>
    <col min="3" max="12" width="11.42578125" style="279"/>
    <col min="13" max="13" width="0" style="279" hidden="1" customWidth="1"/>
    <col min="14" max="14" width="26.28515625" style="279" hidden="1" customWidth="1"/>
    <col min="15" max="16" width="11.42578125" style="279" hidden="1" customWidth="1"/>
    <col min="17" max="17" width="11.42578125" style="279" customWidth="1"/>
    <col min="18" max="16384" width="11.42578125" style="279"/>
  </cols>
  <sheetData>
    <row r="1" spans="1:14" ht="15" customHeight="1" x14ac:dyDescent="0.2">
      <c r="A1" s="69" t="s">
        <v>2067</v>
      </c>
      <c r="H1" s="346" t="s">
        <v>2143</v>
      </c>
      <c r="I1" s="346"/>
      <c r="J1" s="346"/>
    </row>
    <row r="2" spans="1:14" x14ac:dyDescent="0.2">
      <c r="A2" s="279" t="s">
        <v>1417</v>
      </c>
    </row>
    <row r="4" spans="1:14" x14ac:dyDescent="0.2">
      <c r="A4" s="279" t="s">
        <v>291</v>
      </c>
      <c r="B4" s="134" t="s">
        <v>1504</v>
      </c>
      <c r="C4" s="295" t="s">
        <v>293</v>
      </c>
      <c r="N4" s="279" t="s">
        <v>306</v>
      </c>
    </row>
    <row r="5" spans="1:14" x14ac:dyDescent="0.2">
      <c r="A5" s="279" t="s">
        <v>298</v>
      </c>
      <c r="B5" s="130">
        <v>123159</v>
      </c>
      <c r="C5" s="131">
        <f>B5/$B$13</f>
        <v>6.2415809430560076E-2</v>
      </c>
      <c r="D5" s="294"/>
      <c r="N5" s="279">
        <v>108770</v>
      </c>
    </row>
    <row r="6" spans="1:14" x14ac:dyDescent="0.2">
      <c r="A6" s="279" t="s">
        <v>279</v>
      </c>
      <c r="B6" s="296">
        <v>404779</v>
      </c>
      <c r="C6" s="131">
        <f>B6/$B$13</f>
        <v>0.20513814601850192</v>
      </c>
      <c r="D6" s="294"/>
      <c r="N6" s="279">
        <v>364270</v>
      </c>
    </row>
    <row r="7" spans="1:14" x14ac:dyDescent="0.2">
      <c r="A7" s="279" t="s">
        <v>299</v>
      </c>
      <c r="B7" s="296">
        <v>149587</v>
      </c>
      <c r="C7" s="131">
        <f t="shared" ref="C7:C12" si="0">B7/$B$13</f>
        <v>7.5809268387119003E-2</v>
      </c>
      <c r="D7" s="294"/>
      <c r="N7" s="279">
        <v>150933</v>
      </c>
    </row>
    <row r="8" spans="1:14" x14ac:dyDescent="0.2">
      <c r="A8" s="279" t="s">
        <v>300</v>
      </c>
      <c r="B8" s="296">
        <v>9992</v>
      </c>
      <c r="C8" s="131">
        <f>B8/$B$13</f>
        <v>5.0638505332956281E-3</v>
      </c>
      <c r="D8" s="294"/>
      <c r="N8" s="279">
        <v>9755</v>
      </c>
    </row>
    <row r="9" spans="1:14" x14ac:dyDescent="0.2">
      <c r="A9" s="279" t="s">
        <v>301</v>
      </c>
      <c r="B9" s="296">
        <v>518782</v>
      </c>
      <c r="C9" s="131">
        <f>B9/$B$13</f>
        <v>0.26291378176182673</v>
      </c>
      <c r="D9" s="294"/>
      <c r="N9" s="279">
        <v>464598</v>
      </c>
    </row>
    <row r="10" spans="1:14" x14ac:dyDescent="0.2">
      <c r="A10" s="279" t="s">
        <v>302</v>
      </c>
      <c r="B10" s="296">
        <v>2545</v>
      </c>
      <c r="C10" s="131">
        <f>B10/$B$13</f>
        <v>1.2897817861526595E-3</v>
      </c>
      <c r="D10" s="294"/>
      <c r="N10" s="279">
        <v>2733</v>
      </c>
    </row>
    <row r="11" spans="1:14" x14ac:dyDescent="0.2">
      <c r="A11" s="279" t="s">
        <v>284</v>
      </c>
      <c r="B11" s="296">
        <v>659145</v>
      </c>
      <c r="C11" s="131">
        <f>B11/$B$13</f>
        <v>0.33404841470868163</v>
      </c>
      <c r="D11" s="294"/>
      <c r="N11" s="279">
        <v>641445</v>
      </c>
    </row>
    <row r="12" spans="1:14" x14ac:dyDescent="0.2">
      <c r="A12" s="279" t="s">
        <v>303</v>
      </c>
      <c r="B12" s="296">
        <v>105213</v>
      </c>
      <c r="C12" s="131">
        <f t="shared" si="0"/>
        <v>5.3320947373862379E-2</v>
      </c>
      <c r="D12" s="294"/>
      <c r="N12" s="279">
        <v>86187</v>
      </c>
    </row>
    <row r="13" spans="1:14" x14ac:dyDescent="0.2">
      <c r="A13" s="135" t="s">
        <v>52</v>
      </c>
      <c r="B13" s="136">
        <v>1973202</v>
      </c>
      <c r="C13" s="137">
        <f>SUM(C5:C12)</f>
        <v>1</v>
      </c>
      <c r="D13" s="294"/>
      <c r="N13" s="279">
        <v>1828691</v>
      </c>
    </row>
    <row r="14" spans="1:14" x14ac:dyDescent="0.2">
      <c r="B14" s="10"/>
    </row>
    <row r="15" spans="1:14" x14ac:dyDescent="0.2">
      <c r="B15" s="10"/>
    </row>
    <row r="16" spans="1:14" x14ac:dyDescent="0.2">
      <c r="B16" s="10"/>
      <c r="C16" s="294"/>
    </row>
    <row r="17" spans="1:3" x14ac:dyDescent="0.2">
      <c r="A17" s="301"/>
      <c r="B17" s="10"/>
      <c r="C17" s="294"/>
    </row>
    <row r="18" spans="1:3" x14ac:dyDescent="0.2">
      <c r="A18" s="301"/>
      <c r="B18" s="10"/>
      <c r="C18" s="294"/>
    </row>
    <row r="19" spans="1:3" x14ac:dyDescent="0.2">
      <c r="A19" s="301"/>
      <c r="B19" s="10"/>
      <c r="C19" s="294"/>
    </row>
    <row r="20" spans="1:3" x14ac:dyDescent="0.2">
      <c r="A20" s="301"/>
      <c r="B20" s="10"/>
      <c r="C20" s="294"/>
    </row>
    <row r="21" spans="1:3" x14ac:dyDescent="0.2">
      <c r="A21" s="301"/>
      <c r="B21" s="10"/>
      <c r="C21" s="294"/>
    </row>
    <row r="22" spans="1:3" x14ac:dyDescent="0.2">
      <c r="A22" s="301"/>
      <c r="B22" s="10"/>
      <c r="C22" s="294"/>
    </row>
    <row r="23" spans="1:3" x14ac:dyDescent="0.2">
      <c r="A23" s="301"/>
      <c r="B23" s="10"/>
      <c r="C23" s="294"/>
    </row>
    <row r="24" spans="1:3" x14ac:dyDescent="0.2">
      <c r="A24" s="301"/>
      <c r="B24" s="10"/>
      <c r="C24" s="138"/>
    </row>
    <row r="25" spans="1:3" x14ac:dyDescent="0.2">
      <c r="B25" s="10"/>
      <c r="C25" s="138"/>
    </row>
    <row r="26" spans="1:3" x14ac:dyDescent="0.2">
      <c r="B26" s="10"/>
    </row>
    <row r="27" spans="1:3" x14ac:dyDescent="0.2">
      <c r="B27" s="10"/>
    </row>
    <row r="28" spans="1:3" x14ac:dyDescent="0.2">
      <c r="B28" s="10"/>
    </row>
    <row r="29" spans="1:3" x14ac:dyDescent="0.2">
      <c r="B29" s="10"/>
    </row>
    <row r="30" spans="1:3" x14ac:dyDescent="0.2">
      <c r="B30" s="10"/>
    </row>
    <row r="31" spans="1:3" x14ac:dyDescent="0.2">
      <c r="B31" s="10"/>
    </row>
    <row r="32" spans="1:3" x14ac:dyDescent="0.2">
      <c r="B32" s="10"/>
    </row>
    <row r="33" spans="2:2" x14ac:dyDescent="0.2">
      <c r="B33" s="10"/>
    </row>
    <row r="34" spans="2:2" x14ac:dyDescent="0.2">
      <c r="B34" s="10"/>
    </row>
    <row r="35" spans="2:2" x14ac:dyDescent="0.2">
      <c r="B35" s="10"/>
    </row>
    <row r="36" spans="2:2" x14ac:dyDescent="0.2">
      <c r="B36" s="10"/>
    </row>
    <row r="37" spans="2:2" x14ac:dyDescent="0.2">
      <c r="B37" s="10"/>
    </row>
    <row r="38" spans="2:2" x14ac:dyDescent="0.2">
      <c r="B38" s="10"/>
    </row>
    <row r="39" spans="2:2" x14ac:dyDescent="0.2">
      <c r="B39" s="10"/>
    </row>
    <row r="40" spans="2:2" x14ac:dyDescent="0.2">
      <c r="B40" s="10"/>
    </row>
    <row r="41" spans="2:2" x14ac:dyDescent="0.2">
      <c r="B41" s="10"/>
    </row>
    <row r="42" spans="2:2" x14ac:dyDescent="0.2">
      <c r="B42" s="10"/>
    </row>
    <row r="43" spans="2:2" x14ac:dyDescent="0.2">
      <c r="B43" s="10"/>
    </row>
    <row r="44" spans="2:2" x14ac:dyDescent="0.2">
      <c r="B44" s="10"/>
    </row>
    <row r="45" spans="2:2" x14ac:dyDescent="0.2">
      <c r="B45" s="10"/>
    </row>
    <row r="46" spans="2:2" x14ac:dyDescent="0.2">
      <c r="B46" s="10"/>
    </row>
    <row r="47" spans="2:2" x14ac:dyDescent="0.2">
      <c r="B47" s="10"/>
    </row>
    <row r="48" spans="2:2" x14ac:dyDescent="0.2">
      <c r="B48" s="10"/>
    </row>
    <row r="49" spans="2:2" x14ac:dyDescent="0.2">
      <c r="B49" s="10"/>
    </row>
    <row r="50" spans="2:2" x14ac:dyDescent="0.2">
      <c r="B50" s="10"/>
    </row>
    <row r="51" spans="2:2" x14ac:dyDescent="0.2">
      <c r="B51" s="10"/>
    </row>
    <row r="52" spans="2:2" x14ac:dyDescent="0.2">
      <c r="B52" s="10"/>
    </row>
    <row r="53" spans="2:2" x14ac:dyDescent="0.2">
      <c r="B53" s="10"/>
    </row>
    <row r="54" spans="2:2" x14ac:dyDescent="0.2">
      <c r="B54" s="10"/>
    </row>
    <row r="55" spans="2:2" x14ac:dyDescent="0.2">
      <c r="B55" s="10"/>
    </row>
    <row r="56" spans="2:2" x14ac:dyDescent="0.2">
      <c r="B56" s="10"/>
    </row>
    <row r="57" spans="2:2" x14ac:dyDescent="0.2">
      <c r="B57" s="10"/>
    </row>
    <row r="58" spans="2:2" x14ac:dyDescent="0.2">
      <c r="B58" s="10"/>
    </row>
    <row r="59" spans="2:2" x14ac:dyDescent="0.2">
      <c r="B59" s="10"/>
    </row>
    <row r="60" spans="2:2" x14ac:dyDescent="0.2">
      <c r="B60" s="10"/>
    </row>
    <row r="61" spans="2:2" x14ac:dyDescent="0.2">
      <c r="B61" s="10"/>
    </row>
    <row r="62" spans="2:2" x14ac:dyDescent="0.2">
      <c r="B62" s="10"/>
    </row>
    <row r="63" spans="2:2" x14ac:dyDescent="0.2">
      <c r="B63" s="10"/>
    </row>
    <row r="64" spans="2:2" x14ac:dyDescent="0.2">
      <c r="B64" s="10"/>
    </row>
    <row r="65" spans="2:2" x14ac:dyDescent="0.2">
      <c r="B65" s="10"/>
    </row>
    <row r="66" spans="2:2" x14ac:dyDescent="0.2">
      <c r="B66" s="10"/>
    </row>
    <row r="67" spans="2:2" x14ac:dyDescent="0.2">
      <c r="B67" s="10"/>
    </row>
    <row r="68" spans="2:2" x14ac:dyDescent="0.2">
      <c r="B68" s="10"/>
    </row>
    <row r="69" spans="2:2" x14ac:dyDescent="0.2">
      <c r="B69" s="10"/>
    </row>
    <row r="70" spans="2:2" x14ac:dyDescent="0.2">
      <c r="B70" s="10"/>
    </row>
    <row r="71" spans="2:2" x14ac:dyDescent="0.2">
      <c r="B71" s="10"/>
    </row>
    <row r="72" spans="2:2" x14ac:dyDescent="0.2">
      <c r="B72" s="10"/>
    </row>
    <row r="73" spans="2:2" x14ac:dyDescent="0.2">
      <c r="B73" s="10"/>
    </row>
    <row r="74" spans="2:2" x14ac:dyDescent="0.2">
      <c r="B74" s="10"/>
    </row>
    <row r="75" spans="2:2" x14ac:dyDescent="0.2">
      <c r="B75" s="10"/>
    </row>
    <row r="76" spans="2:2" x14ac:dyDescent="0.2">
      <c r="B76" s="10"/>
    </row>
    <row r="77" spans="2:2" x14ac:dyDescent="0.2">
      <c r="B77" s="10"/>
    </row>
    <row r="78" spans="2:2" x14ac:dyDescent="0.2">
      <c r="B78" s="10"/>
    </row>
    <row r="79" spans="2:2" x14ac:dyDescent="0.2">
      <c r="B79" s="10"/>
    </row>
    <row r="80" spans="2:2" x14ac:dyDescent="0.2">
      <c r="B80" s="10"/>
    </row>
    <row r="81" spans="2:2" x14ac:dyDescent="0.2">
      <c r="B81" s="10"/>
    </row>
    <row r="82" spans="2:2" x14ac:dyDescent="0.2">
      <c r="B82" s="10"/>
    </row>
    <row r="83" spans="2:2" x14ac:dyDescent="0.2">
      <c r="B83" s="10"/>
    </row>
    <row r="84" spans="2:2" x14ac:dyDescent="0.2">
      <c r="B84" s="10"/>
    </row>
    <row r="85" spans="2:2" x14ac:dyDescent="0.2">
      <c r="B85" s="10"/>
    </row>
    <row r="86" spans="2:2" x14ac:dyDescent="0.2">
      <c r="B86" s="10"/>
    </row>
    <row r="87" spans="2:2" x14ac:dyDescent="0.2">
      <c r="B87" s="10"/>
    </row>
    <row r="88" spans="2:2" x14ac:dyDescent="0.2">
      <c r="B88" s="10"/>
    </row>
    <row r="89" spans="2:2" x14ac:dyDescent="0.2">
      <c r="B89" s="10"/>
    </row>
    <row r="90" spans="2:2" x14ac:dyDescent="0.2">
      <c r="B90" s="10"/>
    </row>
    <row r="91" spans="2:2" x14ac:dyDescent="0.2">
      <c r="B91" s="10"/>
    </row>
    <row r="92" spans="2:2" x14ac:dyDescent="0.2">
      <c r="B92" s="10"/>
    </row>
    <row r="93" spans="2:2" x14ac:dyDescent="0.2">
      <c r="B93" s="10"/>
    </row>
    <row r="94" spans="2:2" x14ac:dyDescent="0.2">
      <c r="B94" s="10"/>
    </row>
    <row r="95" spans="2:2" x14ac:dyDescent="0.2">
      <c r="B95" s="10"/>
    </row>
    <row r="96" spans="2:2" x14ac:dyDescent="0.2">
      <c r="B96" s="10"/>
    </row>
    <row r="97" spans="2:2" x14ac:dyDescent="0.2">
      <c r="B97" s="10"/>
    </row>
    <row r="98" spans="2:2" x14ac:dyDescent="0.2">
      <c r="B98" s="10"/>
    </row>
    <row r="99" spans="2:2" x14ac:dyDescent="0.2">
      <c r="B99" s="10"/>
    </row>
    <row r="100" spans="2:2" x14ac:dyDescent="0.2">
      <c r="B100" s="10"/>
    </row>
    <row r="101" spans="2:2" x14ac:dyDescent="0.2">
      <c r="B101" s="10"/>
    </row>
    <row r="102" spans="2:2" x14ac:dyDescent="0.2">
      <c r="B102" s="10"/>
    </row>
    <row r="103" spans="2:2" x14ac:dyDescent="0.2">
      <c r="B103" s="10"/>
    </row>
    <row r="104" spans="2:2" x14ac:dyDescent="0.2">
      <c r="B104" s="10"/>
    </row>
    <row r="105" spans="2:2" x14ac:dyDescent="0.2">
      <c r="B105" s="10"/>
    </row>
    <row r="106" spans="2:2" x14ac:dyDescent="0.2">
      <c r="B106" s="10"/>
    </row>
    <row r="107" spans="2:2" x14ac:dyDescent="0.2">
      <c r="B107" s="10"/>
    </row>
    <row r="108" spans="2:2" x14ac:dyDescent="0.2">
      <c r="B108" s="10"/>
    </row>
    <row r="109" spans="2:2" x14ac:dyDescent="0.2">
      <c r="B109" s="10"/>
    </row>
    <row r="110" spans="2:2" x14ac:dyDescent="0.2">
      <c r="B110" s="10"/>
    </row>
    <row r="111" spans="2:2" x14ac:dyDescent="0.2">
      <c r="B111" s="10"/>
    </row>
    <row r="112" spans="2:2" x14ac:dyDescent="0.2">
      <c r="B112" s="10"/>
    </row>
    <row r="113" spans="2:2" x14ac:dyDescent="0.2">
      <c r="B113" s="10"/>
    </row>
    <row r="114" spans="2:2" x14ac:dyDescent="0.2">
      <c r="B114" s="10"/>
    </row>
    <row r="115" spans="2:2" x14ac:dyDescent="0.2">
      <c r="B115" s="10"/>
    </row>
    <row r="116" spans="2:2" x14ac:dyDescent="0.2">
      <c r="B116" s="10"/>
    </row>
    <row r="117" spans="2:2" x14ac:dyDescent="0.2">
      <c r="B117" s="10"/>
    </row>
    <row r="118" spans="2:2" x14ac:dyDescent="0.2">
      <c r="B118" s="10"/>
    </row>
    <row r="119" spans="2:2" x14ac:dyDescent="0.2">
      <c r="B119" s="10"/>
    </row>
    <row r="120" spans="2:2" x14ac:dyDescent="0.2">
      <c r="B120" s="10"/>
    </row>
    <row r="121" spans="2:2" x14ac:dyDescent="0.2">
      <c r="B121" s="10"/>
    </row>
    <row r="122" spans="2:2" x14ac:dyDescent="0.2">
      <c r="B122" s="10"/>
    </row>
    <row r="123" spans="2:2" x14ac:dyDescent="0.2">
      <c r="B123" s="10"/>
    </row>
    <row r="124" spans="2:2" x14ac:dyDescent="0.2">
      <c r="B124" s="10"/>
    </row>
    <row r="125" spans="2:2" x14ac:dyDescent="0.2">
      <c r="B125" s="10"/>
    </row>
    <row r="126" spans="2:2" x14ac:dyDescent="0.2">
      <c r="B126" s="10"/>
    </row>
    <row r="127" spans="2:2" x14ac:dyDescent="0.2">
      <c r="B127" s="10"/>
    </row>
    <row r="128" spans="2:2" x14ac:dyDescent="0.2">
      <c r="B128" s="10"/>
    </row>
    <row r="129" spans="2:2" x14ac:dyDescent="0.2">
      <c r="B129" s="10"/>
    </row>
    <row r="130" spans="2:2" x14ac:dyDescent="0.2">
      <c r="B130" s="10"/>
    </row>
    <row r="131" spans="2:2" x14ac:dyDescent="0.2">
      <c r="B131" s="10"/>
    </row>
    <row r="132" spans="2:2" x14ac:dyDescent="0.2">
      <c r="B132" s="10"/>
    </row>
    <row r="133" spans="2:2" x14ac:dyDescent="0.2">
      <c r="B133" s="10"/>
    </row>
    <row r="134" spans="2:2" x14ac:dyDescent="0.2">
      <c r="B134" s="10"/>
    </row>
    <row r="135" spans="2:2" x14ac:dyDescent="0.2">
      <c r="B135" s="10"/>
    </row>
    <row r="136" spans="2:2" x14ac:dyDescent="0.2">
      <c r="B136" s="10"/>
    </row>
    <row r="137" spans="2:2" x14ac:dyDescent="0.2">
      <c r="B137" s="10"/>
    </row>
    <row r="138" spans="2:2" x14ac:dyDescent="0.2">
      <c r="B138" s="10"/>
    </row>
    <row r="139" spans="2:2" x14ac:dyDescent="0.2">
      <c r="B139" s="10"/>
    </row>
    <row r="140" spans="2:2" x14ac:dyDescent="0.2">
      <c r="B140" s="10"/>
    </row>
    <row r="141" spans="2:2" x14ac:dyDescent="0.2">
      <c r="B141" s="10"/>
    </row>
    <row r="142" spans="2:2" x14ac:dyDescent="0.2">
      <c r="B142" s="10"/>
    </row>
    <row r="143" spans="2:2" x14ac:dyDescent="0.2">
      <c r="B143" s="10"/>
    </row>
    <row r="144" spans="2:2" x14ac:dyDescent="0.2">
      <c r="B144" s="10"/>
    </row>
    <row r="145" spans="2:2" x14ac:dyDescent="0.2">
      <c r="B145" s="10"/>
    </row>
    <row r="146" spans="2:2" x14ac:dyDescent="0.2">
      <c r="B146" s="10"/>
    </row>
    <row r="147" spans="2:2" x14ac:dyDescent="0.2">
      <c r="B147" s="10"/>
    </row>
    <row r="148" spans="2:2" x14ac:dyDescent="0.2">
      <c r="B148" s="10"/>
    </row>
    <row r="149" spans="2:2" x14ac:dyDescent="0.2">
      <c r="B149" s="10"/>
    </row>
    <row r="150" spans="2:2" x14ac:dyDescent="0.2">
      <c r="B150" s="10"/>
    </row>
    <row r="151" spans="2:2" x14ac:dyDescent="0.2">
      <c r="B151" s="10"/>
    </row>
    <row r="152" spans="2:2" x14ac:dyDescent="0.2">
      <c r="B152" s="10"/>
    </row>
    <row r="153" spans="2:2" x14ac:dyDescent="0.2">
      <c r="B153" s="10"/>
    </row>
    <row r="154" spans="2:2" x14ac:dyDescent="0.2">
      <c r="B154" s="10"/>
    </row>
    <row r="155" spans="2:2" x14ac:dyDescent="0.2">
      <c r="B155" s="10"/>
    </row>
    <row r="156" spans="2:2" x14ac:dyDescent="0.2">
      <c r="B156" s="10"/>
    </row>
    <row r="157" spans="2:2" x14ac:dyDescent="0.2">
      <c r="B157" s="10"/>
    </row>
    <row r="158" spans="2:2" x14ac:dyDescent="0.2">
      <c r="B158" s="10"/>
    </row>
    <row r="159" spans="2:2" x14ac:dyDescent="0.2">
      <c r="B159" s="10"/>
    </row>
    <row r="160" spans="2:2" x14ac:dyDescent="0.2">
      <c r="B160" s="10"/>
    </row>
    <row r="161" spans="2:2" x14ac:dyDescent="0.2">
      <c r="B161" s="10"/>
    </row>
    <row r="162" spans="2:2" x14ac:dyDescent="0.2">
      <c r="B162" s="10"/>
    </row>
    <row r="163" spans="2:2" x14ac:dyDescent="0.2">
      <c r="B163" s="10"/>
    </row>
    <row r="164" spans="2:2" x14ac:dyDescent="0.2">
      <c r="B164" s="10"/>
    </row>
    <row r="165" spans="2:2" x14ac:dyDescent="0.2">
      <c r="B165" s="10"/>
    </row>
    <row r="166" spans="2:2" x14ac:dyDescent="0.2">
      <c r="B166" s="10"/>
    </row>
    <row r="167" spans="2:2" x14ac:dyDescent="0.2">
      <c r="B167" s="10"/>
    </row>
    <row r="168" spans="2:2" x14ac:dyDescent="0.2">
      <c r="B168" s="10"/>
    </row>
    <row r="169" spans="2:2" x14ac:dyDescent="0.2">
      <c r="B169" s="10"/>
    </row>
    <row r="170" spans="2:2" x14ac:dyDescent="0.2">
      <c r="B170" s="10"/>
    </row>
    <row r="171" spans="2:2" x14ac:dyDescent="0.2">
      <c r="B171" s="10"/>
    </row>
    <row r="172" spans="2:2" x14ac:dyDescent="0.2">
      <c r="B172" s="10"/>
    </row>
    <row r="173" spans="2:2" x14ac:dyDescent="0.2">
      <c r="B173" s="10"/>
    </row>
    <row r="174" spans="2:2" x14ac:dyDescent="0.2">
      <c r="B174" s="10"/>
    </row>
    <row r="175" spans="2:2" x14ac:dyDescent="0.2">
      <c r="B175" s="10"/>
    </row>
    <row r="176" spans="2:2" x14ac:dyDescent="0.2">
      <c r="B176" s="10"/>
    </row>
    <row r="177" spans="2:2" x14ac:dyDescent="0.2">
      <c r="B177" s="10"/>
    </row>
    <row r="178" spans="2:2" x14ac:dyDescent="0.2">
      <c r="B178" s="10"/>
    </row>
    <row r="179" spans="2:2" x14ac:dyDescent="0.2">
      <c r="B179" s="10"/>
    </row>
    <row r="180" spans="2:2" x14ac:dyDescent="0.2">
      <c r="B180" s="10"/>
    </row>
    <row r="181" spans="2:2" x14ac:dyDescent="0.2">
      <c r="B181" s="10"/>
    </row>
    <row r="182" spans="2:2" x14ac:dyDescent="0.2">
      <c r="B182" s="10"/>
    </row>
    <row r="183" spans="2:2" x14ac:dyDescent="0.2">
      <c r="B183" s="10"/>
    </row>
    <row r="184" spans="2:2" x14ac:dyDescent="0.2">
      <c r="B184" s="10"/>
    </row>
    <row r="185" spans="2:2" x14ac:dyDescent="0.2">
      <c r="B185" s="10"/>
    </row>
    <row r="186" spans="2:2" x14ac:dyDescent="0.2">
      <c r="B186" s="10"/>
    </row>
    <row r="187" spans="2:2" x14ac:dyDescent="0.2">
      <c r="B187" s="10"/>
    </row>
    <row r="188" spans="2:2" x14ac:dyDescent="0.2">
      <c r="B188" s="10"/>
    </row>
    <row r="189" spans="2:2" x14ac:dyDescent="0.2">
      <c r="B189" s="10"/>
    </row>
    <row r="190" spans="2:2" x14ac:dyDescent="0.2">
      <c r="B190" s="10"/>
    </row>
    <row r="191" spans="2:2" x14ac:dyDescent="0.2">
      <c r="B191" s="10"/>
    </row>
    <row r="192" spans="2:2" x14ac:dyDescent="0.2">
      <c r="B192" s="10"/>
    </row>
    <row r="193" spans="2:2" x14ac:dyDescent="0.2">
      <c r="B193" s="10"/>
    </row>
    <row r="194" spans="2:2" x14ac:dyDescent="0.2">
      <c r="B194" s="10"/>
    </row>
    <row r="195" spans="2:2" x14ac:dyDescent="0.2">
      <c r="B195" s="10"/>
    </row>
    <row r="196" spans="2:2" x14ac:dyDescent="0.2">
      <c r="B196" s="10"/>
    </row>
    <row r="197" spans="2:2" x14ac:dyDescent="0.2">
      <c r="B197" s="10"/>
    </row>
    <row r="198" spans="2:2" x14ac:dyDescent="0.2">
      <c r="B198" s="10"/>
    </row>
    <row r="199" spans="2:2" x14ac:dyDescent="0.2">
      <c r="B199" s="10"/>
    </row>
    <row r="200" spans="2:2" x14ac:dyDescent="0.2">
      <c r="B200" s="10"/>
    </row>
    <row r="201" spans="2:2" x14ac:dyDescent="0.2">
      <c r="B201" s="10"/>
    </row>
    <row r="202" spans="2:2" x14ac:dyDescent="0.2">
      <c r="B202" s="10"/>
    </row>
    <row r="203" spans="2:2" x14ac:dyDescent="0.2">
      <c r="B203" s="10"/>
    </row>
    <row r="204" spans="2:2" x14ac:dyDescent="0.2">
      <c r="B204" s="10"/>
    </row>
    <row r="205" spans="2:2" x14ac:dyDescent="0.2">
      <c r="B205" s="10"/>
    </row>
    <row r="206" spans="2:2" x14ac:dyDescent="0.2">
      <c r="B206" s="10"/>
    </row>
    <row r="207" spans="2:2" x14ac:dyDescent="0.2">
      <c r="B207" s="10"/>
    </row>
    <row r="208" spans="2:2" x14ac:dyDescent="0.2">
      <c r="B208" s="10"/>
    </row>
    <row r="209" spans="2:2" x14ac:dyDescent="0.2">
      <c r="B209" s="10"/>
    </row>
    <row r="210" spans="2:2" x14ac:dyDescent="0.2">
      <c r="B210" s="10"/>
    </row>
    <row r="211" spans="2:2" x14ac:dyDescent="0.2">
      <c r="B211" s="10"/>
    </row>
    <row r="212" spans="2:2" x14ac:dyDescent="0.2">
      <c r="B212" s="10"/>
    </row>
    <row r="213" spans="2:2" x14ac:dyDescent="0.2">
      <c r="B213" s="10"/>
    </row>
    <row r="214" spans="2:2" x14ac:dyDescent="0.2">
      <c r="B214" s="10"/>
    </row>
    <row r="215" spans="2:2" x14ac:dyDescent="0.2">
      <c r="B215" s="10"/>
    </row>
    <row r="216" spans="2:2" x14ac:dyDescent="0.2">
      <c r="B216" s="10"/>
    </row>
  </sheetData>
  <mergeCells count="1">
    <mergeCell ref="H1:J1"/>
  </mergeCells>
  <hyperlinks>
    <hyperlink ref="H1" location="Index!A1" display="Regresar al Índice" xr:uid="{15B9443A-5BDF-4969-A6F4-35923E2CA33D}"/>
    <hyperlink ref="H1:I1" location="Index!A1" display="Regresar al �ndice" xr:uid="{1023C863-E0B9-4219-9445-E40B59700217}"/>
  </hyperlinks>
  <pageMargins left="0.7" right="0.7" top="0.75" bottom="0.75" header="0.3" footer="0.3"/>
  <pageSetup paperSize="9" orientation="portrait"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B21A3-88CB-4A08-8D1E-B7A8DC78AA2B}">
  <sheetPr codeName="Hoja27"/>
  <dimension ref="A1:P217"/>
  <sheetViews>
    <sheetView zoomScaleNormal="100" workbookViewId="0"/>
  </sheetViews>
  <sheetFormatPr baseColWidth="10" defaultColWidth="11.42578125" defaultRowHeight="12.75" x14ac:dyDescent="0.2"/>
  <cols>
    <col min="1" max="1" width="15.140625" style="279" customWidth="1"/>
    <col min="2" max="2" width="11.42578125" style="128"/>
    <col min="3" max="16384" width="11.42578125" style="279"/>
  </cols>
  <sheetData>
    <row r="1" spans="1:16" ht="15" customHeight="1" x14ac:dyDescent="0.2">
      <c r="A1" s="69" t="s">
        <v>2068</v>
      </c>
      <c r="B1" s="24"/>
      <c r="C1" s="24"/>
      <c r="D1" s="24"/>
      <c r="E1" s="24"/>
      <c r="F1" s="24"/>
      <c r="G1" s="24"/>
      <c r="H1" s="346" t="s">
        <v>2143</v>
      </c>
      <c r="I1" s="346"/>
      <c r="J1" s="302"/>
      <c r="K1" s="25"/>
      <c r="L1" s="25"/>
      <c r="O1" s="280"/>
      <c r="P1" s="280"/>
    </row>
    <row r="2" spans="1:16" x14ac:dyDescent="0.2">
      <c r="A2" s="279" t="s">
        <v>1417</v>
      </c>
    </row>
    <row r="5" spans="1:16" x14ac:dyDescent="0.2">
      <c r="A5" s="279" t="s">
        <v>297</v>
      </c>
      <c r="B5" s="10" t="s">
        <v>307</v>
      </c>
    </row>
    <row r="6" spans="1:16" x14ac:dyDescent="0.2">
      <c r="A6" s="279">
        <v>2013</v>
      </c>
      <c r="B6" s="130">
        <v>70246</v>
      </c>
    </row>
    <row r="7" spans="1:16" x14ac:dyDescent="0.2">
      <c r="A7" s="279">
        <v>2014</v>
      </c>
      <c r="B7" s="130">
        <v>77509</v>
      </c>
    </row>
    <row r="8" spans="1:16" x14ac:dyDescent="0.2">
      <c r="A8" s="279">
        <v>2015</v>
      </c>
      <c r="B8" s="130">
        <v>82606</v>
      </c>
    </row>
    <row r="9" spans="1:16" x14ac:dyDescent="0.2">
      <c r="A9" s="279">
        <v>2016</v>
      </c>
      <c r="B9" s="130">
        <v>89558</v>
      </c>
    </row>
    <row r="10" spans="1:16" x14ac:dyDescent="0.2">
      <c r="A10" s="279">
        <v>2017</v>
      </c>
      <c r="B10" s="130">
        <v>96726</v>
      </c>
    </row>
    <row r="11" spans="1:16" x14ac:dyDescent="0.2">
      <c r="A11" s="279">
        <v>2018</v>
      </c>
      <c r="B11" s="130">
        <v>104065</v>
      </c>
    </row>
    <row r="12" spans="1:16" x14ac:dyDescent="0.2">
      <c r="A12" s="279">
        <v>2019</v>
      </c>
      <c r="B12" s="130">
        <v>109333</v>
      </c>
    </row>
    <row r="13" spans="1:16" x14ac:dyDescent="0.2">
      <c r="A13" s="279">
        <v>2020</v>
      </c>
      <c r="B13" s="130">
        <v>111767</v>
      </c>
      <c r="C13" s="131"/>
    </row>
    <row r="14" spans="1:16" x14ac:dyDescent="0.2">
      <c r="A14" s="279">
        <v>2021</v>
      </c>
      <c r="B14" s="130">
        <v>116251</v>
      </c>
      <c r="C14" s="296"/>
    </row>
    <row r="15" spans="1:16" x14ac:dyDescent="0.2">
      <c r="A15" s="299">
        <v>2022</v>
      </c>
      <c r="B15" s="130">
        <v>118708</v>
      </c>
    </row>
    <row r="16" spans="1:16" x14ac:dyDescent="0.2">
      <c r="A16" s="300">
        <v>45017</v>
      </c>
      <c r="B16" s="130">
        <f>'F84'!$B$5</f>
        <v>123159</v>
      </c>
    </row>
    <row r="17" spans="1:2" x14ac:dyDescent="0.2">
      <c r="B17" s="10"/>
    </row>
    <row r="18" spans="1:2" x14ac:dyDescent="0.2">
      <c r="A18" s="279" t="s">
        <v>1507</v>
      </c>
      <c r="B18" s="133">
        <f>B16/B15-1</f>
        <v>3.7495366782356765E-2</v>
      </c>
    </row>
    <row r="19" spans="1:2" x14ac:dyDescent="0.2">
      <c r="A19" s="279" t="s">
        <v>1508</v>
      </c>
      <c r="B19" s="130">
        <f>B16-B15</f>
        <v>4451</v>
      </c>
    </row>
    <row r="20" spans="1:2" x14ac:dyDescent="0.2">
      <c r="B20" s="10"/>
    </row>
    <row r="21" spans="1:2" x14ac:dyDescent="0.2">
      <c r="B21" s="10"/>
    </row>
    <row r="22" spans="1:2" x14ac:dyDescent="0.2">
      <c r="B22" s="10"/>
    </row>
    <row r="23" spans="1:2" x14ac:dyDescent="0.2">
      <c r="B23" s="10">
        <v>4451</v>
      </c>
    </row>
    <row r="24" spans="1:2" x14ac:dyDescent="0.2">
      <c r="B24" s="10"/>
    </row>
    <row r="25" spans="1:2" x14ac:dyDescent="0.2">
      <c r="B25" s="10"/>
    </row>
    <row r="26" spans="1:2" x14ac:dyDescent="0.2">
      <c r="B26" s="10"/>
    </row>
    <row r="27" spans="1:2" x14ac:dyDescent="0.2">
      <c r="B27" s="10"/>
    </row>
    <row r="28" spans="1:2" x14ac:dyDescent="0.2">
      <c r="B28" s="10"/>
    </row>
    <row r="29" spans="1:2" x14ac:dyDescent="0.2">
      <c r="B29" s="10"/>
    </row>
    <row r="30" spans="1:2" x14ac:dyDescent="0.2">
      <c r="B30" s="10"/>
    </row>
    <row r="31" spans="1:2" x14ac:dyDescent="0.2">
      <c r="B31" s="10"/>
    </row>
    <row r="32" spans="1:2" x14ac:dyDescent="0.2">
      <c r="B32" s="10"/>
    </row>
    <row r="33" spans="2:2" x14ac:dyDescent="0.2">
      <c r="B33" s="10"/>
    </row>
    <row r="34" spans="2:2" x14ac:dyDescent="0.2">
      <c r="B34" s="10"/>
    </row>
    <row r="35" spans="2:2" x14ac:dyDescent="0.2">
      <c r="B35" s="10"/>
    </row>
    <row r="36" spans="2:2" x14ac:dyDescent="0.2">
      <c r="B36" s="10"/>
    </row>
    <row r="37" spans="2:2" x14ac:dyDescent="0.2">
      <c r="B37" s="10"/>
    </row>
    <row r="38" spans="2:2" x14ac:dyDescent="0.2">
      <c r="B38" s="10"/>
    </row>
    <row r="39" spans="2:2" x14ac:dyDescent="0.2">
      <c r="B39" s="10"/>
    </row>
    <row r="40" spans="2:2" x14ac:dyDescent="0.2">
      <c r="B40" s="10"/>
    </row>
    <row r="41" spans="2:2" x14ac:dyDescent="0.2">
      <c r="B41" s="10"/>
    </row>
    <row r="42" spans="2:2" x14ac:dyDescent="0.2">
      <c r="B42" s="10"/>
    </row>
    <row r="43" spans="2:2" x14ac:dyDescent="0.2">
      <c r="B43" s="10"/>
    </row>
    <row r="44" spans="2:2" x14ac:dyDescent="0.2">
      <c r="B44" s="10"/>
    </row>
    <row r="45" spans="2:2" x14ac:dyDescent="0.2">
      <c r="B45" s="10"/>
    </row>
    <row r="46" spans="2:2" x14ac:dyDescent="0.2">
      <c r="B46" s="10"/>
    </row>
    <row r="47" spans="2:2" x14ac:dyDescent="0.2">
      <c r="B47" s="10"/>
    </row>
    <row r="48" spans="2:2" x14ac:dyDescent="0.2">
      <c r="B48" s="10"/>
    </row>
    <row r="49" spans="2:2" x14ac:dyDescent="0.2">
      <c r="B49" s="10"/>
    </row>
    <row r="50" spans="2:2" x14ac:dyDescent="0.2">
      <c r="B50" s="10"/>
    </row>
    <row r="51" spans="2:2" x14ac:dyDescent="0.2">
      <c r="B51" s="10"/>
    </row>
    <row r="52" spans="2:2" x14ac:dyDescent="0.2">
      <c r="B52" s="10"/>
    </row>
    <row r="53" spans="2:2" x14ac:dyDescent="0.2">
      <c r="B53" s="10"/>
    </row>
    <row r="54" spans="2:2" x14ac:dyDescent="0.2">
      <c r="B54" s="10"/>
    </row>
    <row r="55" spans="2:2" x14ac:dyDescent="0.2">
      <c r="B55" s="10"/>
    </row>
    <row r="56" spans="2:2" x14ac:dyDescent="0.2">
      <c r="B56" s="10"/>
    </row>
    <row r="57" spans="2:2" x14ac:dyDescent="0.2">
      <c r="B57" s="10"/>
    </row>
    <row r="58" spans="2:2" x14ac:dyDescent="0.2">
      <c r="B58" s="10"/>
    </row>
    <row r="59" spans="2:2" x14ac:dyDescent="0.2">
      <c r="B59" s="10"/>
    </row>
    <row r="60" spans="2:2" x14ac:dyDescent="0.2">
      <c r="B60" s="10"/>
    </row>
    <row r="61" spans="2:2" x14ac:dyDescent="0.2">
      <c r="B61" s="10"/>
    </row>
    <row r="62" spans="2:2" x14ac:dyDescent="0.2">
      <c r="B62" s="10"/>
    </row>
    <row r="63" spans="2:2" x14ac:dyDescent="0.2">
      <c r="B63" s="10"/>
    </row>
    <row r="64" spans="2:2" x14ac:dyDescent="0.2">
      <c r="B64" s="10"/>
    </row>
    <row r="65" spans="2:2" x14ac:dyDescent="0.2">
      <c r="B65" s="10"/>
    </row>
    <row r="66" spans="2:2" x14ac:dyDescent="0.2">
      <c r="B66" s="10"/>
    </row>
    <row r="67" spans="2:2" x14ac:dyDescent="0.2">
      <c r="B67" s="10"/>
    </row>
    <row r="68" spans="2:2" x14ac:dyDescent="0.2">
      <c r="B68" s="10"/>
    </row>
    <row r="69" spans="2:2" x14ac:dyDescent="0.2">
      <c r="B69" s="10"/>
    </row>
    <row r="70" spans="2:2" x14ac:dyDescent="0.2">
      <c r="B70" s="10"/>
    </row>
    <row r="71" spans="2:2" x14ac:dyDescent="0.2">
      <c r="B71" s="10"/>
    </row>
    <row r="72" spans="2:2" x14ac:dyDescent="0.2">
      <c r="B72" s="10"/>
    </row>
    <row r="73" spans="2:2" x14ac:dyDescent="0.2">
      <c r="B73" s="10"/>
    </row>
    <row r="74" spans="2:2" x14ac:dyDescent="0.2">
      <c r="B74" s="10"/>
    </row>
    <row r="75" spans="2:2" x14ac:dyDescent="0.2">
      <c r="B75" s="10"/>
    </row>
    <row r="76" spans="2:2" x14ac:dyDescent="0.2">
      <c r="B76" s="10"/>
    </row>
    <row r="77" spans="2:2" x14ac:dyDescent="0.2">
      <c r="B77" s="10"/>
    </row>
    <row r="78" spans="2:2" x14ac:dyDescent="0.2">
      <c r="B78" s="10"/>
    </row>
    <row r="79" spans="2:2" x14ac:dyDescent="0.2">
      <c r="B79" s="10"/>
    </row>
    <row r="80" spans="2:2" x14ac:dyDescent="0.2">
      <c r="B80" s="10"/>
    </row>
    <row r="81" spans="2:2" x14ac:dyDescent="0.2">
      <c r="B81" s="10"/>
    </row>
    <row r="82" spans="2:2" x14ac:dyDescent="0.2">
      <c r="B82" s="10"/>
    </row>
    <row r="83" spans="2:2" x14ac:dyDescent="0.2">
      <c r="B83" s="10"/>
    </row>
    <row r="84" spans="2:2" x14ac:dyDescent="0.2">
      <c r="B84" s="10"/>
    </row>
    <row r="85" spans="2:2" x14ac:dyDescent="0.2">
      <c r="B85" s="10"/>
    </row>
    <row r="86" spans="2:2" x14ac:dyDescent="0.2">
      <c r="B86" s="10"/>
    </row>
    <row r="87" spans="2:2" x14ac:dyDescent="0.2">
      <c r="B87" s="10"/>
    </row>
    <row r="88" spans="2:2" x14ac:dyDescent="0.2">
      <c r="B88" s="10"/>
    </row>
    <row r="89" spans="2:2" x14ac:dyDescent="0.2">
      <c r="B89" s="10"/>
    </row>
    <row r="90" spans="2:2" x14ac:dyDescent="0.2">
      <c r="B90" s="10"/>
    </row>
    <row r="91" spans="2:2" x14ac:dyDescent="0.2">
      <c r="B91" s="10"/>
    </row>
    <row r="92" spans="2:2" x14ac:dyDescent="0.2">
      <c r="B92" s="10"/>
    </row>
    <row r="93" spans="2:2" x14ac:dyDescent="0.2">
      <c r="B93" s="10"/>
    </row>
    <row r="94" spans="2:2" x14ac:dyDescent="0.2">
      <c r="B94" s="10"/>
    </row>
    <row r="95" spans="2:2" x14ac:dyDescent="0.2">
      <c r="B95" s="10"/>
    </row>
    <row r="96" spans="2:2" x14ac:dyDescent="0.2">
      <c r="B96" s="10"/>
    </row>
    <row r="97" spans="2:2" x14ac:dyDescent="0.2">
      <c r="B97" s="10"/>
    </row>
    <row r="98" spans="2:2" x14ac:dyDescent="0.2">
      <c r="B98" s="10"/>
    </row>
    <row r="99" spans="2:2" x14ac:dyDescent="0.2">
      <c r="B99" s="10"/>
    </row>
    <row r="100" spans="2:2" x14ac:dyDescent="0.2">
      <c r="B100" s="10"/>
    </row>
    <row r="101" spans="2:2" x14ac:dyDescent="0.2">
      <c r="B101" s="10"/>
    </row>
    <row r="102" spans="2:2" x14ac:dyDescent="0.2">
      <c r="B102" s="10"/>
    </row>
    <row r="103" spans="2:2" x14ac:dyDescent="0.2">
      <c r="B103" s="10"/>
    </row>
    <row r="104" spans="2:2" x14ac:dyDescent="0.2">
      <c r="B104" s="10"/>
    </row>
    <row r="105" spans="2:2" x14ac:dyDescent="0.2">
      <c r="B105" s="10"/>
    </row>
    <row r="106" spans="2:2" x14ac:dyDescent="0.2">
      <c r="B106" s="10"/>
    </row>
    <row r="107" spans="2:2" x14ac:dyDescent="0.2">
      <c r="B107" s="10"/>
    </row>
    <row r="108" spans="2:2" x14ac:dyDescent="0.2">
      <c r="B108" s="10"/>
    </row>
    <row r="109" spans="2:2" x14ac:dyDescent="0.2">
      <c r="B109" s="10"/>
    </row>
    <row r="110" spans="2:2" x14ac:dyDescent="0.2">
      <c r="B110" s="10"/>
    </row>
    <row r="111" spans="2:2" x14ac:dyDescent="0.2">
      <c r="B111" s="10"/>
    </row>
    <row r="112" spans="2:2" x14ac:dyDescent="0.2">
      <c r="B112" s="10"/>
    </row>
    <row r="113" spans="2:2" x14ac:dyDescent="0.2">
      <c r="B113" s="10"/>
    </row>
    <row r="114" spans="2:2" x14ac:dyDescent="0.2">
      <c r="B114" s="10"/>
    </row>
    <row r="115" spans="2:2" x14ac:dyDescent="0.2">
      <c r="B115" s="10"/>
    </row>
    <row r="116" spans="2:2" x14ac:dyDescent="0.2">
      <c r="B116" s="10"/>
    </row>
    <row r="117" spans="2:2" x14ac:dyDescent="0.2">
      <c r="B117" s="10"/>
    </row>
    <row r="118" spans="2:2" x14ac:dyDescent="0.2">
      <c r="B118" s="10"/>
    </row>
    <row r="119" spans="2:2" x14ac:dyDescent="0.2">
      <c r="B119" s="10"/>
    </row>
    <row r="120" spans="2:2" x14ac:dyDescent="0.2">
      <c r="B120" s="10"/>
    </row>
    <row r="121" spans="2:2" x14ac:dyDescent="0.2">
      <c r="B121" s="10"/>
    </row>
    <row r="122" spans="2:2" x14ac:dyDescent="0.2">
      <c r="B122" s="10"/>
    </row>
    <row r="123" spans="2:2" x14ac:dyDescent="0.2">
      <c r="B123" s="10"/>
    </row>
    <row r="124" spans="2:2" x14ac:dyDescent="0.2">
      <c r="B124" s="10"/>
    </row>
    <row r="125" spans="2:2" x14ac:dyDescent="0.2">
      <c r="B125" s="10"/>
    </row>
    <row r="126" spans="2:2" x14ac:dyDescent="0.2">
      <c r="B126" s="10"/>
    </row>
    <row r="127" spans="2:2" x14ac:dyDescent="0.2">
      <c r="B127" s="10"/>
    </row>
    <row r="128" spans="2:2" x14ac:dyDescent="0.2">
      <c r="B128" s="10"/>
    </row>
    <row r="129" spans="2:2" x14ac:dyDescent="0.2">
      <c r="B129" s="10"/>
    </row>
    <row r="130" spans="2:2" x14ac:dyDescent="0.2">
      <c r="B130" s="10"/>
    </row>
    <row r="131" spans="2:2" x14ac:dyDescent="0.2">
      <c r="B131" s="10"/>
    </row>
    <row r="132" spans="2:2" x14ac:dyDescent="0.2">
      <c r="B132" s="10"/>
    </row>
    <row r="133" spans="2:2" x14ac:dyDescent="0.2">
      <c r="B133" s="10"/>
    </row>
    <row r="134" spans="2:2" x14ac:dyDescent="0.2">
      <c r="B134" s="10"/>
    </row>
    <row r="135" spans="2:2" x14ac:dyDescent="0.2">
      <c r="B135" s="10"/>
    </row>
    <row r="136" spans="2:2" x14ac:dyDescent="0.2">
      <c r="B136" s="10"/>
    </row>
    <row r="137" spans="2:2" x14ac:dyDescent="0.2">
      <c r="B137" s="10"/>
    </row>
    <row r="138" spans="2:2" x14ac:dyDescent="0.2">
      <c r="B138" s="10"/>
    </row>
    <row r="139" spans="2:2" x14ac:dyDescent="0.2">
      <c r="B139" s="10"/>
    </row>
    <row r="140" spans="2:2" x14ac:dyDescent="0.2">
      <c r="B140" s="10"/>
    </row>
    <row r="141" spans="2:2" x14ac:dyDescent="0.2">
      <c r="B141" s="10"/>
    </row>
    <row r="142" spans="2:2" x14ac:dyDescent="0.2">
      <c r="B142" s="10"/>
    </row>
    <row r="143" spans="2:2" x14ac:dyDescent="0.2">
      <c r="B143" s="10"/>
    </row>
    <row r="144" spans="2:2" x14ac:dyDescent="0.2">
      <c r="B144" s="10"/>
    </row>
    <row r="145" spans="2:2" x14ac:dyDescent="0.2">
      <c r="B145" s="10"/>
    </row>
    <row r="146" spans="2:2" x14ac:dyDescent="0.2">
      <c r="B146" s="10"/>
    </row>
    <row r="147" spans="2:2" x14ac:dyDescent="0.2">
      <c r="B147" s="10"/>
    </row>
    <row r="148" spans="2:2" x14ac:dyDescent="0.2">
      <c r="B148" s="10"/>
    </row>
    <row r="149" spans="2:2" x14ac:dyDescent="0.2">
      <c r="B149" s="10"/>
    </row>
    <row r="150" spans="2:2" x14ac:dyDescent="0.2">
      <c r="B150" s="10"/>
    </row>
    <row r="151" spans="2:2" x14ac:dyDescent="0.2">
      <c r="B151" s="10"/>
    </row>
    <row r="152" spans="2:2" x14ac:dyDescent="0.2">
      <c r="B152" s="10"/>
    </row>
    <row r="153" spans="2:2" x14ac:dyDescent="0.2">
      <c r="B153" s="10"/>
    </row>
    <row r="154" spans="2:2" x14ac:dyDescent="0.2">
      <c r="B154" s="10"/>
    </row>
    <row r="155" spans="2:2" x14ac:dyDescent="0.2">
      <c r="B155" s="10"/>
    </row>
    <row r="156" spans="2:2" x14ac:dyDescent="0.2">
      <c r="B156" s="10"/>
    </row>
    <row r="157" spans="2:2" x14ac:dyDescent="0.2">
      <c r="B157" s="10"/>
    </row>
    <row r="158" spans="2:2" x14ac:dyDescent="0.2">
      <c r="B158" s="10"/>
    </row>
    <row r="159" spans="2:2" x14ac:dyDescent="0.2">
      <c r="B159" s="10"/>
    </row>
    <row r="160" spans="2:2" x14ac:dyDescent="0.2">
      <c r="B160" s="10"/>
    </row>
    <row r="161" spans="2:2" x14ac:dyDescent="0.2">
      <c r="B161" s="10"/>
    </row>
    <row r="162" spans="2:2" x14ac:dyDescent="0.2">
      <c r="B162" s="10"/>
    </row>
    <row r="163" spans="2:2" x14ac:dyDescent="0.2">
      <c r="B163" s="10"/>
    </row>
    <row r="164" spans="2:2" x14ac:dyDescent="0.2">
      <c r="B164" s="10"/>
    </row>
    <row r="165" spans="2:2" x14ac:dyDescent="0.2">
      <c r="B165" s="10"/>
    </row>
    <row r="166" spans="2:2" x14ac:dyDescent="0.2">
      <c r="B166" s="10"/>
    </row>
    <row r="167" spans="2:2" x14ac:dyDescent="0.2">
      <c r="B167" s="10"/>
    </row>
    <row r="168" spans="2:2" x14ac:dyDescent="0.2">
      <c r="B168" s="10"/>
    </row>
    <row r="169" spans="2:2" x14ac:dyDescent="0.2">
      <c r="B169" s="10"/>
    </row>
    <row r="170" spans="2:2" x14ac:dyDescent="0.2">
      <c r="B170" s="10"/>
    </row>
    <row r="171" spans="2:2" x14ac:dyDescent="0.2">
      <c r="B171" s="10"/>
    </row>
    <row r="172" spans="2:2" x14ac:dyDescent="0.2">
      <c r="B172" s="10"/>
    </row>
    <row r="173" spans="2:2" x14ac:dyDescent="0.2">
      <c r="B173" s="10"/>
    </row>
    <row r="174" spans="2:2" x14ac:dyDescent="0.2">
      <c r="B174" s="10"/>
    </row>
    <row r="175" spans="2:2" x14ac:dyDescent="0.2">
      <c r="B175" s="10"/>
    </row>
    <row r="176" spans="2:2" x14ac:dyDescent="0.2">
      <c r="B176" s="10"/>
    </row>
    <row r="177" spans="2:2" x14ac:dyDescent="0.2">
      <c r="B177" s="10"/>
    </row>
    <row r="178" spans="2:2" x14ac:dyDescent="0.2">
      <c r="B178" s="10"/>
    </row>
    <row r="179" spans="2:2" x14ac:dyDescent="0.2">
      <c r="B179" s="10"/>
    </row>
    <row r="180" spans="2:2" x14ac:dyDescent="0.2">
      <c r="B180" s="10"/>
    </row>
    <row r="181" spans="2:2" x14ac:dyDescent="0.2">
      <c r="B181" s="10"/>
    </row>
    <row r="182" spans="2:2" x14ac:dyDescent="0.2">
      <c r="B182" s="10"/>
    </row>
    <row r="183" spans="2:2" x14ac:dyDescent="0.2">
      <c r="B183" s="10"/>
    </row>
    <row r="184" spans="2:2" x14ac:dyDescent="0.2">
      <c r="B184" s="10"/>
    </row>
    <row r="185" spans="2:2" x14ac:dyDescent="0.2">
      <c r="B185" s="10"/>
    </row>
    <row r="186" spans="2:2" x14ac:dyDescent="0.2">
      <c r="B186" s="10"/>
    </row>
    <row r="187" spans="2:2" x14ac:dyDescent="0.2">
      <c r="B187" s="10"/>
    </row>
    <row r="188" spans="2:2" x14ac:dyDescent="0.2">
      <c r="B188" s="10"/>
    </row>
    <row r="189" spans="2:2" x14ac:dyDescent="0.2">
      <c r="B189" s="10"/>
    </row>
    <row r="190" spans="2:2" x14ac:dyDescent="0.2">
      <c r="B190" s="10"/>
    </row>
    <row r="191" spans="2:2" x14ac:dyDescent="0.2">
      <c r="B191" s="10"/>
    </row>
    <row r="192" spans="2:2" x14ac:dyDescent="0.2">
      <c r="B192" s="10"/>
    </row>
    <row r="193" spans="2:2" x14ac:dyDescent="0.2">
      <c r="B193" s="10"/>
    </row>
    <row r="194" spans="2:2" x14ac:dyDescent="0.2">
      <c r="B194" s="10"/>
    </row>
    <row r="195" spans="2:2" x14ac:dyDescent="0.2">
      <c r="B195" s="10"/>
    </row>
    <row r="196" spans="2:2" x14ac:dyDescent="0.2">
      <c r="B196" s="10"/>
    </row>
    <row r="197" spans="2:2" x14ac:dyDescent="0.2">
      <c r="B197" s="10"/>
    </row>
    <row r="198" spans="2:2" x14ac:dyDescent="0.2">
      <c r="B198" s="10"/>
    </row>
    <row r="199" spans="2:2" x14ac:dyDescent="0.2">
      <c r="B199" s="10"/>
    </row>
    <row r="200" spans="2:2" x14ac:dyDescent="0.2">
      <c r="B200" s="10"/>
    </row>
    <row r="201" spans="2:2" x14ac:dyDescent="0.2">
      <c r="B201" s="10"/>
    </row>
    <row r="202" spans="2:2" x14ac:dyDescent="0.2">
      <c r="B202" s="10"/>
    </row>
    <row r="203" spans="2:2" x14ac:dyDescent="0.2">
      <c r="B203" s="10"/>
    </row>
    <row r="204" spans="2:2" x14ac:dyDescent="0.2">
      <c r="B204" s="10"/>
    </row>
    <row r="205" spans="2:2" x14ac:dyDescent="0.2">
      <c r="B205" s="10"/>
    </row>
    <row r="206" spans="2:2" x14ac:dyDescent="0.2">
      <c r="B206" s="10"/>
    </row>
    <row r="207" spans="2:2" x14ac:dyDescent="0.2">
      <c r="B207" s="10"/>
    </row>
    <row r="208" spans="2:2" x14ac:dyDescent="0.2">
      <c r="B208" s="10"/>
    </row>
    <row r="209" spans="2:2" x14ac:dyDescent="0.2">
      <c r="B209" s="10"/>
    </row>
    <row r="210" spans="2:2" x14ac:dyDescent="0.2">
      <c r="B210" s="10"/>
    </row>
    <row r="211" spans="2:2" x14ac:dyDescent="0.2">
      <c r="B211" s="10"/>
    </row>
    <row r="212" spans="2:2" x14ac:dyDescent="0.2">
      <c r="B212" s="10"/>
    </row>
    <row r="213" spans="2:2" x14ac:dyDescent="0.2">
      <c r="B213" s="10"/>
    </row>
    <row r="214" spans="2:2" x14ac:dyDescent="0.2">
      <c r="B214" s="10"/>
    </row>
    <row r="215" spans="2:2" x14ac:dyDescent="0.2">
      <c r="B215" s="10"/>
    </row>
    <row r="216" spans="2:2" x14ac:dyDescent="0.2">
      <c r="B216" s="10"/>
    </row>
    <row r="217" spans="2:2" x14ac:dyDescent="0.2">
      <c r="B217" s="10"/>
    </row>
  </sheetData>
  <mergeCells count="2">
    <mergeCell ref="H1:I1"/>
    <mergeCell ref="O1:P1"/>
  </mergeCells>
  <hyperlinks>
    <hyperlink ref="H1:I1" location="Index!A1" display="Regresar al �ndice" xr:uid="{68B53A1C-F397-4039-B933-0F734A79318A}"/>
  </hyperlinks>
  <pageMargins left="0.7" right="0.7" top="0.75" bottom="0.75" header="0.3" footer="0.3"/>
  <pageSetup paperSize="9" orientation="portrait"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E5838-E8A9-48C9-9FAD-B4D708AB6BB0}">
  <sheetPr codeName="Hoja39"/>
  <dimension ref="A1:P216"/>
  <sheetViews>
    <sheetView zoomScaleNormal="100" workbookViewId="0"/>
  </sheetViews>
  <sheetFormatPr baseColWidth="10" defaultColWidth="11.42578125" defaultRowHeight="12.75" x14ac:dyDescent="0.2"/>
  <cols>
    <col min="1" max="1" width="22.7109375" style="279" customWidth="1"/>
    <col min="2" max="2" width="11.42578125" style="128"/>
    <col min="3" max="10" width="11.42578125" style="279"/>
    <col min="11" max="11" width="11.42578125" style="279" customWidth="1"/>
    <col min="12" max="12" width="25.5703125" style="279" hidden="1" customWidth="1"/>
    <col min="13" max="13" width="15.140625" style="279" hidden="1" customWidth="1"/>
    <col min="14" max="18" width="11.42578125" style="279" customWidth="1"/>
    <col min="19" max="16384" width="11.42578125" style="279"/>
  </cols>
  <sheetData>
    <row r="1" spans="1:16" x14ac:dyDescent="0.2">
      <c r="A1" s="69" t="s">
        <v>2069</v>
      </c>
      <c r="H1" s="346" t="s">
        <v>2143</v>
      </c>
      <c r="I1" s="346"/>
      <c r="J1" s="2"/>
      <c r="K1" s="2"/>
      <c r="L1" s="2"/>
      <c r="M1" s="2"/>
      <c r="N1" s="2"/>
      <c r="O1" s="2"/>
      <c r="P1" s="2"/>
    </row>
    <row r="2" spans="1:16" x14ac:dyDescent="0.2">
      <c r="A2" s="279" t="s">
        <v>1417</v>
      </c>
    </row>
    <row r="3" spans="1:16" x14ac:dyDescent="0.2">
      <c r="L3" s="301" t="s">
        <v>406</v>
      </c>
      <c r="M3" s="21" t="s">
        <v>1509</v>
      </c>
    </row>
    <row r="4" spans="1:16" x14ac:dyDescent="0.2">
      <c r="L4" s="301" t="s">
        <v>309</v>
      </c>
      <c r="M4" s="22">
        <v>98363</v>
      </c>
    </row>
    <row r="5" spans="1:16" x14ac:dyDescent="0.2">
      <c r="A5" s="279" t="s">
        <v>291</v>
      </c>
      <c r="B5" s="10" t="s">
        <v>293</v>
      </c>
      <c r="L5" s="301" t="s">
        <v>308</v>
      </c>
      <c r="M5" s="22">
        <v>49</v>
      </c>
    </row>
    <row r="6" spans="1:16" x14ac:dyDescent="0.2">
      <c r="A6" s="279" t="s">
        <v>309</v>
      </c>
      <c r="B6" s="133">
        <f>M4/$M$9</f>
        <v>0.79866676410168969</v>
      </c>
      <c r="L6" s="301" t="s">
        <v>310</v>
      </c>
      <c r="M6" s="22">
        <v>23993</v>
      </c>
    </row>
    <row r="7" spans="1:16" x14ac:dyDescent="0.2">
      <c r="A7" s="279" t="s">
        <v>311</v>
      </c>
      <c r="B7" s="133">
        <f>M5/$M$9</f>
        <v>3.9785967732768209E-4</v>
      </c>
      <c r="L7" s="301" t="s">
        <v>312</v>
      </c>
      <c r="M7" s="22">
        <v>259</v>
      </c>
    </row>
    <row r="8" spans="1:16" x14ac:dyDescent="0.2">
      <c r="A8" s="279" t="s">
        <v>313</v>
      </c>
      <c r="B8" s="133">
        <f>M6/$M$9</f>
        <v>0.19481320894128729</v>
      </c>
      <c r="L8" s="301" t="s">
        <v>314</v>
      </c>
      <c r="M8" s="22">
        <v>495</v>
      </c>
    </row>
    <row r="9" spans="1:16" x14ac:dyDescent="0.2">
      <c r="A9" s="279" t="s">
        <v>315</v>
      </c>
      <c r="B9" s="133">
        <f>M7/$M$9</f>
        <v>2.1029725801606056E-3</v>
      </c>
      <c r="L9" s="301" t="s">
        <v>298</v>
      </c>
      <c r="M9" s="22">
        <v>123159</v>
      </c>
    </row>
    <row r="10" spans="1:16" x14ac:dyDescent="0.2">
      <c r="A10" s="279" t="s">
        <v>316</v>
      </c>
      <c r="B10" s="133">
        <f>M8/$M$9</f>
        <v>4.0191946995347481E-3</v>
      </c>
    </row>
    <row r="11" spans="1:16" x14ac:dyDescent="0.2">
      <c r="A11" s="279" t="s">
        <v>52</v>
      </c>
      <c r="B11" s="133">
        <f>SUM(B6:B10)</f>
        <v>0.99999999999999989</v>
      </c>
    </row>
    <row r="12" spans="1:16" x14ac:dyDescent="0.2">
      <c r="B12" s="10"/>
    </row>
    <row r="13" spans="1:16" x14ac:dyDescent="0.2">
      <c r="B13" s="10"/>
    </row>
    <row r="14" spans="1:16" x14ac:dyDescent="0.2">
      <c r="B14" s="133">
        <f>B7+B9+B10</f>
        <v>6.5200269570230354E-3</v>
      </c>
    </row>
    <row r="15" spans="1:16" x14ac:dyDescent="0.2">
      <c r="B15" s="10"/>
    </row>
    <row r="16" spans="1:16" x14ac:dyDescent="0.2">
      <c r="B16" s="10"/>
    </row>
    <row r="17" spans="1:5" x14ac:dyDescent="0.2">
      <c r="A17" s="18"/>
      <c r="B17" s="10"/>
    </row>
    <row r="18" spans="1:5" x14ac:dyDescent="0.2">
      <c r="A18" s="23"/>
      <c r="B18" s="130"/>
    </row>
    <row r="19" spans="1:5" x14ac:dyDescent="0.2">
      <c r="A19" s="18"/>
      <c r="B19" s="10"/>
    </row>
    <row r="20" spans="1:5" x14ac:dyDescent="0.2">
      <c r="A20" s="23"/>
      <c r="B20" s="130"/>
    </row>
    <row r="21" spans="1:5" x14ac:dyDescent="0.2">
      <c r="A21" s="18"/>
      <c r="B21" s="10"/>
    </row>
    <row r="22" spans="1:5" x14ac:dyDescent="0.2">
      <c r="A22" s="18"/>
      <c r="B22" s="10"/>
    </row>
    <row r="23" spans="1:5" x14ac:dyDescent="0.2">
      <c r="A23" s="23"/>
      <c r="B23" s="130"/>
    </row>
    <row r="24" spans="1:5" x14ac:dyDescent="0.2">
      <c r="B24" s="10"/>
    </row>
    <row r="25" spans="1:5" x14ac:dyDescent="0.2">
      <c r="B25" s="10"/>
    </row>
    <row r="26" spans="1:5" x14ac:dyDescent="0.2">
      <c r="B26" s="10"/>
    </row>
    <row r="27" spans="1:5" x14ac:dyDescent="0.2">
      <c r="A27" s="127"/>
      <c r="B27" s="127"/>
      <c r="C27" s="127"/>
      <c r="D27" s="127"/>
      <c r="E27" s="127"/>
    </row>
    <row r="28" spans="1:5" x14ac:dyDescent="0.2">
      <c r="A28" s="127"/>
      <c r="B28" s="127"/>
      <c r="C28" s="127"/>
      <c r="D28" s="127"/>
      <c r="E28" s="127"/>
    </row>
    <row r="29" spans="1:5" x14ac:dyDescent="0.2">
      <c r="A29" s="127"/>
      <c r="B29" s="127"/>
      <c r="C29" s="127"/>
      <c r="D29" s="127"/>
      <c r="E29" s="127"/>
    </row>
    <row r="30" spans="1:5" x14ac:dyDescent="0.2">
      <c r="A30" s="127"/>
      <c r="B30" s="127"/>
      <c r="C30" s="127"/>
      <c r="D30" s="127"/>
      <c r="E30" s="127"/>
    </row>
    <row r="31" spans="1:5" x14ac:dyDescent="0.2">
      <c r="A31" s="127"/>
      <c r="B31" s="127"/>
      <c r="C31" s="127"/>
      <c r="D31" s="127"/>
      <c r="E31" s="127"/>
    </row>
    <row r="32" spans="1:5" x14ac:dyDescent="0.2">
      <c r="A32" s="127"/>
      <c r="B32" s="127"/>
      <c r="C32" s="127"/>
      <c r="D32" s="127"/>
      <c r="E32" s="127"/>
    </row>
    <row r="33" spans="1:5" x14ac:dyDescent="0.2">
      <c r="A33" s="127"/>
      <c r="B33" s="127"/>
      <c r="C33" s="127"/>
      <c r="D33" s="127"/>
      <c r="E33" s="127"/>
    </row>
    <row r="34" spans="1:5" x14ac:dyDescent="0.2">
      <c r="A34" s="127"/>
      <c r="B34" s="127"/>
      <c r="C34" s="127"/>
      <c r="D34" s="127"/>
      <c r="E34" s="127"/>
    </row>
    <row r="35" spans="1:5" x14ac:dyDescent="0.2">
      <c r="A35" s="127"/>
      <c r="B35" s="127"/>
      <c r="C35" s="127"/>
      <c r="D35" s="127"/>
      <c r="E35" s="127"/>
    </row>
    <row r="36" spans="1:5" x14ac:dyDescent="0.2">
      <c r="A36" s="127"/>
      <c r="B36" s="127"/>
      <c r="C36" s="127"/>
      <c r="D36" s="127"/>
      <c r="E36" s="127"/>
    </row>
    <row r="37" spans="1:5" x14ac:dyDescent="0.2">
      <c r="A37" s="127"/>
      <c r="B37" s="127"/>
      <c r="C37" s="127"/>
      <c r="D37" s="127"/>
      <c r="E37" s="127"/>
    </row>
    <row r="38" spans="1:5" x14ac:dyDescent="0.2">
      <c r="A38" s="127"/>
      <c r="B38" s="127"/>
      <c r="C38" s="127"/>
      <c r="D38" s="127"/>
      <c r="E38" s="127"/>
    </row>
    <row r="39" spans="1:5" x14ac:dyDescent="0.2">
      <c r="A39" s="127"/>
      <c r="B39" s="127"/>
      <c r="C39" s="127"/>
      <c r="D39" s="127"/>
      <c r="E39" s="127"/>
    </row>
    <row r="40" spans="1:5" x14ac:dyDescent="0.2">
      <c r="A40" s="127"/>
      <c r="B40" s="127"/>
      <c r="C40" s="127"/>
      <c r="D40" s="127"/>
      <c r="E40" s="127"/>
    </row>
    <row r="41" spans="1:5" x14ac:dyDescent="0.2">
      <c r="A41" s="127"/>
      <c r="B41" s="127"/>
      <c r="C41" s="127"/>
      <c r="D41" s="127"/>
      <c r="E41" s="127"/>
    </row>
    <row r="42" spans="1:5" x14ac:dyDescent="0.2">
      <c r="A42" s="127"/>
      <c r="B42" s="127"/>
      <c r="C42" s="127"/>
      <c r="D42" s="127"/>
      <c r="E42" s="127"/>
    </row>
    <row r="43" spans="1:5" x14ac:dyDescent="0.2">
      <c r="A43" s="127"/>
      <c r="B43" s="127"/>
      <c r="C43" s="127"/>
      <c r="D43" s="127"/>
      <c r="E43" s="127"/>
    </row>
    <row r="44" spans="1:5" x14ac:dyDescent="0.2">
      <c r="A44" s="127"/>
      <c r="B44" s="127"/>
      <c r="C44" s="127"/>
      <c r="D44" s="127"/>
      <c r="E44" s="127"/>
    </row>
    <row r="45" spans="1:5" x14ac:dyDescent="0.2">
      <c r="A45" s="127"/>
      <c r="B45" s="127"/>
      <c r="C45" s="127"/>
      <c r="D45" s="127"/>
      <c r="E45" s="127"/>
    </row>
    <row r="46" spans="1:5" x14ac:dyDescent="0.2">
      <c r="A46" s="127"/>
      <c r="B46" s="127"/>
      <c r="C46" s="127"/>
      <c r="D46" s="127"/>
      <c r="E46" s="127"/>
    </row>
    <row r="47" spans="1:5" x14ac:dyDescent="0.2">
      <c r="A47" s="127"/>
      <c r="B47" s="127"/>
      <c r="C47" s="127"/>
      <c r="D47" s="127"/>
      <c r="E47" s="127"/>
    </row>
    <row r="48" spans="1:5" x14ac:dyDescent="0.2">
      <c r="A48" s="127"/>
      <c r="B48" s="127"/>
      <c r="C48" s="127"/>
      <c r="D48" s="127"/>
      <c r="E48" s="127"/>
    </row>
    <row r="49" spans="1:5" x14ac:dyDescent="0.2">
      <c r="A49" s="127"/>
      <c r="B49" s="127"/>
      <c r="C49" s="127"/>
      <c r="D49" s="127"/>
      <c r="E49" s="127"/>
    </row>
    <row r="50" spans="1:5" x14ac:dyDescent="0.2">
      <c r="A50" s="127"/>
      <c r="B50" s="127"/>
      <c r="C50" s="127"/>
      <c r="D50" s="127"/>
      <c r="E50" s="127"/>
    </row>
    <row r="51" spans="1:5" x14ac:dyDescent="0.2">
      <c r="A51" s="127"/>
      <c r="B51" s="127"/>
      <c r="C51" s="127"/>
      <c r="D51" s="127"/>
      <c r="E51" s="127"/>
    </row>
    <row r="52" spans="1:5" x14ac:dyDescent="0.2">
      <c r="A52" s="127"/>
      <c r="B52" s="127"/>
      <c r="C52" s="127"/>
      <c r="D52" s="127"/>
      <c r="E52" s="127"/>
    </row>
    <row r="53" spans="1:5" x14ac:dyDescent="0.2">
      <c r="A53" s="127"/>
      <c r="B53" s="127"/>
      <c r="C53" s="127"/>
      <c r="D53" s="127"/>
      <c r="E53" s="127"/>
    </row>
    <row r="54" spans="1:5" x14ac:dyDescent="0.2">
      <c r="A54" s="127"/>
      <c r="B54" s="127"/>
      <c r="C54" s="127"/>
      <c r="D54" s="127"/>
      <c r="E54" s="127"/>
    </row>
    <row r="55" spans="1:5" x14ac:dyDescent="0.2">
      <c r="A55" s="127"/>
      <c r="B55" s="127"/>
      <c r="C55" s="127"/>
      <c r="D55" s="127"/>
      <c r="E55" s="127"/>
    </row>
    <row r="56" spans="1:5" x14ac:dyDescent="0.2">
      <c r="A56" s="127"/>
      <c r="B56" s="127"/>
      <c r="C56" s="127"/>
      <c r="D56" s="127"/>
      <c r="E56" s="127"/>
    </row>
    <row r="57" spans="1:5" x14ac:dyDescent="0.2">
      <c r="A57" s="127"/>
      <c r="B57" s="127"/>
      <c r="C57" s="127"/>
      <c r="D57" s="127"/>
      <c r="E57" s="127"/>
    </row>
    <row r="58" spans="1:5" x14ac:dyDescent="0.2">
      <c r="A58" s="127"/>
      <c r="B58" s="127"/>
      <c r="C58" s="127"/>
      <c r="D58" s="127"/>
      <c r="E58" s="127"/>
    </row>
    <row r="59" spans="1:5" x14ac:dyDescent="0.2">
      <c r="A59" s="127"/>
      <c r="B59" s="127"/>
      <c r="C59" s="127"/>
      <c r="D59" s="127"/>
      <c r="E59" s="127"/>
    </row>
    <row r="60" spans="1:5" x14ac:dyDescent="0.2">
      <c r="A60" s="127"/>
      <c r="B60" s="127"/>
      <c r="C60" s="127"/>
      <c r="D60" s="127"/>
      <c r="E60" s="127"/>
    </row>
    <row r="61" spans="1:5" x14ac:dyDescent="0.2">
      <c r="A61" s="127"/>
      <c r="B61" s="127"/>
      <c r="C61" s="127"/>
      <c r="D61" s="127"/>
      <c r="E61" s="127"/>
    </row>
    <row r="62" spans="1:5" x14ac:dyDescent="0.2">
      <c r="A62" s="127"/>
      <c r="B62" s="127"/>
      <c r="C62" s="127"/>
      <c r="D62" s="127"/>
      <c r="E62" s="127"/>
    </row>
    <row r="63" spans="1:5" x14ac:dyDescent="0.2">
      <c r="A63" s="127"/>
      <c r="B63" s="127"/>
      <c r="C63" s="127"/>
      <c r="D63" s="127"/>
      <c r="E63" s="127"/>
    </row>
    <row r="64" spans="1:5" x14ac:dyDescent="0.2">
      <c r="A64" s="127"/>
      <c r="B64" s="127"/>
      <c r="C64" s="127"/>
      <c r="D64" s="127"/>
      <c r="E64" s="127"/>
    </row>
    <row r="65" spans="1:5" x14ac:dyDescent="0.2">
      <c r="A65" s="127"/>
      <c r="B65" s="127"/>
      <c r="C65" s="127"/>
      <c r="D65" s="127"/>
      <c r="E65" s="127"/>
    </row>
    <row r="66" spans="1:5" x14ac:dyDescent="0.2">
      <c r="A66" s="127"/>
      <c r="B66" s="127"/>
      <c r="C66" s="127"/>
      <c r="D66" s="127"/>
      <c r="E66" s="127"/>
    </row>
    <row r="67" spans="1:5" x14ac:dyDescent="0.2">
      <c r="A67" s="127"/>
      <c r="B67" s="127"/>
      <c r="C67" s="127"/>
      <c r="D67" s="127"/>
      <c r="E67" s="127"/>
    </row>
    <row r="68" spans="1:5" x14ac:dyDescent="0.2">
      <c r="A68" s="127"/>
      <c r="B68" s="127"/>
      <c r="C68" s="127"/>
      <c r="D68" s="127"/>
      <c r="E68" s="127"/>
    </row>
    <row r="69" spans="1:5" x14ac:dyDescent="0.2">
      <c r="A69" s="127"/>
      <c r="B69" s="127"/>
      <c r="C69" s="127"/>
      <c r="D69" s="127"/>
      <c r="E69" s="127"/>
    </row>
    <row r="70" spans="1:5" x14ac:dyDescent="0.2">
      <c r="A70" s="127"/>
      <c r="B70" s="127"/>
      <c r="C70" s="127"/>
      <c r="D70" s="127"/>
      <c r="E70" s="127"/>
    </row>
    <row r="71" spans="1:5" x14ac:dyDescent="0.2">
      <c r="A71" s="127"/>
      <c r="B71" s="127"/>
      <c r="C71" s="127"/>
      <c r="D71" s="127"/>
      <c r="E71" s="127"/>
    </row>
    <row r="72" spans="1:5" x14ac:dyDescent="0.2">
      <c r="A72" s="127"/>
      <c r="B72" s="127"/>
      <c r="C72" s="127"/>
      <c r="D72" s="127"/>
      <c r="E72" s="127"/>
    </row>
    <row r="73" spans="1:5" x14ac:dyDescent="0.2">
      <c r="A73" s="127"/>
      <c r="B73" s="127"/>
      <c r="C73" s="127"/>
      <c r="D73" s="127"/>
      <c r="E73" s="127"/>
    </row>
    <row r="74" spans="1:5" x14ac:dyDescent="0.2">
      <c r="A74" s="127"/>
      <c r="B74" s="127"/>
      <c r="C74" s="127"/>
      <c r="D74" s="127"/>
      <c r="E74" s="127"/>
    </row>
    <row r="75" spans="1:5" x14ac:dyDescent="0.2">
      <c r="A75" s="127"/>
      <c r="B75" s="127"/>
      <c r="C75" s="127"/>
      <c r="D75" s="127"/>
      <c r="E75" s="127"/>
    </row>
    <row r="76" spans="1:5" x14ac:dyDescent="0.2">
      <c r="A76" s="127"/>
      <c r="B76" s="127"/>
      <c r="C76" s="127"/>
      <c r="D76" s="127"/>
      <c r="E76" s="127"/>
    </row>
    <row r="77" spans="1:5" x14ac:dyDescent="0.2">
      <c r="A77" s="127"/>
      <c r="B77" s="127"/>
      <c r="C77" s="127"/>
      <c r="D77" s="127"/>
      <c r="E77" s="127"/>
    </row>
    <row r="78" spans="1:5" x14ac:dyDescent="0.2">
      <c r="A78" s="127"/>
      <c r="B78" s="127"/>
      <c r="C78" s="127"/>
      <c r="D78" s="127"/>
      <c r="E78" s="127"/>
    </row>
    <row r="79" spans="1:5" x14ac:dyDescent="0.2">
      <c r="A79" s="127"/>
      <c r="B79" s="127"/>
      <c r="C79" s="127"/>
      <c r="D79" s="127"/>
      <c r="E79" s="127"/>
    </row>
    <row r="80" spans="1:5" x14ac:dyDescent="0.2">
      <c r="A80" s="127"/>
      <c r="B80" s="127"/>
      <c r="C80" s="127"/>
      <c r="D80" s="127"/>
      <c r="E80" s="127"/>
    </row>
    <row r="81" spans="1:5" x14ac:dyDescent="0.2">
      <c r="A81" s="127"/>
      <c r="B81" s="127"/>
      <c r="C81" s="127"/>
      <c r="D81" s="127"/>
      <c r="E81" s="127"/>
    </row>
    <row r="82" spans="1:5" x14ac:dyDescent="0.2">
      <c r="A82" s="127"/>
      <c r="B82" s="127"/>
      <c r="C82" s="127"/>
      <c r="D82" s="127"/>
      <c r="E82" s="127"/>
    </row>
    <row r="83" spans="1:5" x14ac:dyDescent="0.2">
      <c r="A83" s="127"/>
      <c r="B83" s="127"/>
      <c r="C83" s="127"/>
      <c r="D83" s="127"/>
      <c r="E83" s="127"/>
    </row>
    <row r="84" spans="1:5" x14ac:dyDescent="0.2">
      <c r="A84" s="127"/>
      <c r="B84" s="127"/>
      <c r="C84" s="127"/>
      <c r="D84" s="127"/>
      <c r="E84" s="127"/>
    </row>
    <row r="85" spans="1:5" x14ac:dyDescent="0.2">
      <c r="A85" s="127"/>
      <c r="B85" s="127"/>
      <c r="C85" s="127"/>
      <c r="D85" s="127"/>
      <c r="E85" s="127"/>
    </row>
    <row r="86" spans="1:5" x14ac:dyDescent="0.2">
      <c r="A86" s="127"/>
      <c r="B86" s="127"/>
      <c r="C86" s="127"/>
      <c r="D86" s="127"/>
      <c r="E86" s="127"/>
    </row>
    <row r="87" spans="1:5" x14ac:dyDescent="0.2">
      <c r="A87" s="127"/>
      <c r="B87" s="127"/>
      <c r="C87" s="127"/>
      <c r="D87" s="127"/>
      <c r="E87" s="127"/>
    </row>
    <row r="88" spans="1:5" x14ac:dyDescent="0.2">
      <c r="A88" s="127"/>
      <c r="B88" s="127"/>
      <c r="C88" s="127"/>
      <c r="D88" s="127"/>
      <c r="E88" s="127"/>
    </row>
    <row r="89" spans="1:5" x14ac:dyDescent="0.2">
      <c r="A89" s="127"/>
      <c r="B89" s="127"/>
      <c r="C89" s="127"/>
      <c r="D89" s="127"/>
      <c r="E89" s="127"/>
    </row>
    <row r="90" spans="1:5" x14ac:dyDescent="0.2">
      <c r="A90" s="127"/>
      <c r="B90" s="127"/>
      <c r="C90" s="127"/>
      <c r="D90" s="127"/>
      <c r="E90" s="127"/>
    </row>
    <row r="91" spans="1:5" x14ac:dyDescent="0.2">
      <c r="A91" s="127"/>
      <c r="B91" s="127"/>
      <c r="C91" s="127"/>
      <c r="D91" s="127"/>
      <c r="E91" s="127"/>
    </row>
    <row r="92" spans="1:5" x14ac:dyDescent="0.2">
      <c r="A92" s="127"/>
      <c r="B92" s="127"/>
      <c r="C92" s="127"/>
      <c r="D92" s="127"/>
      <c r="E92" s="127"/>
    </row>
    <row r="93" spans="1:5" x14ac:dyDescent="0.2">
      <c r="A93" s="127"/>
      <c r="B93" s="127"/>
      <c r="C93" s="127"/>
      <c r="D93" s="127"/>
      <c r="E93" s="127"/>
    </row>
    <row r="94" spans="1:5" x14ac:dyDescent="0.2">
      <c r="A94" s="127"/>
      <c r="B94" s="127"/>
      <c r="C94" s="127"/>
      <c r="D94" s="127"/>
      <c r="E94" s="127"/>
    </row>
    <row r="95" spans="1:5" x14ac:dyDescent="0.2">
      <c r="A95" s="127"/>
      <c r="B95" s="127"/>
      <c r="C95" s="127"/>
      <c r="D95" s="127"/>
      <c r="E95" s="127"/>
    </row>
    <row r="96" spans="1:5" x14ac:dyDescent="0.2">
      <c r="A96" s="127"/>
      <c r="B96" s="127"/>
      <c r="C96" s="127"/>
      <c r="D96" s="127"/>
      <c r="E96" s="127"/>
    </row>
    <row r="97" spans="1:5" x14ac:dyDescent="0.2">
      <c r="A97" s="127"/>
      <c r="B97" s="127"/>
      <c r="C97" s="127"/>
      <c r="D97" s="127"/>
      <c r="E97" s="127"/>
    </row>
    <row r="98" spans="1:5" x14ac:dyDescent="0.2">
      <c r="A98" s="127"/>
      <c r="B98" s="127"/>
      <c r="C98" s="127"/>
      <c r="D98" s="127"/>
      <c r="E98" s="127"/>
    </row>
    <row r="99" spans="1:5" x14ac:dyDescent="0.2">
      <c r="B99" s="10"/>
    </row>
    <row r="100" spans="1:5" x14ac:dyDescent="0.2">
      <c r="B100" s="10"/>
    </row>
    <row r="101" spans="1:5" x14ac:dyDescent="0.2">
      <c r="B101" s="10"/>
    </row>
    <row r="102" spans="1:5" x14ac:dyDescent="0.2">
      <c r="B102" s="10"/>
    </row>
    <row r="103" spans="1:5" x14ac:dyDescent="0.2">
      <c r="B103" s="10"/>
    </row>
    <row r="104" spans="1:5" x14ac:dyDescent="0.2">
      <c r="B104" s="10"/>
    </row>
    <row r="105" spans="1:5" x14ac:dyDescent="0.2">
      <c r="B105" s="10"/>
    </row>
    <row r="106" spans="1:5" x14ac:dyDescent="0.2">
      <c r="B106" s="10"/>
    </row>
    <row r="107" spans="1:5" x14ac:dyDescent="0.2">
      <c r="B107" s="10"/>
    </row>
    <row r="108" spans="1:5" x14ac:dyDescent="0.2">
      <c r="B108" s="10"/>
    </row>
    <row r="109" spans="1:5" x14ac:dyDescent="0.2">
      <c r="B109" s="10"/>
    </row>
    <row r="110" spans="1:5" x14ac:dyDescent="0.2">
      <c r="B110" s="10"/>
    </row>
    <row r="111" spans="1:5" x14ac:dyDescent="0.2">
      <c r="B111" s="10"/>
    </row>
    <row r="112" spans="1:5" x14ac:dyDescent="0.2">
      <c r="B112" s="10"/>
    </row>
    <row r="113" spans="2:2" x14ac:dyDescent="0.2">
      <c r="B113" s="10"/>
    </row>
    <row r="114" spans="2:2" x14ac:dyDescent="0.2">
      <c r="B114" s="10"/>
    </row>
    <row r="115" spans="2:2" x14ac:dyDescent="0.2">
      <c r="B115" s="10"/>
    </row>
    <row r="116" spans="2:2" x14ac:dyDescent="0.2">
      <c r="B116" s="10"/>
    </row>
    <row r="117" spans="2:2" x14ac:dyDescent="0.2">
      <c r="B117" s="10"/>
    </row>
    <row r="118" spans="2:2" x14ac:dyDescent="0.2">
      <c r="B118" s="10"/>
    </row>
    <row r="119" spans="2:2" x14ac:dyDescent="0.2">
      <c r="B119" s="10"/>
    </row>
    <row r="120" spans="2:2" x14ac:dyDescent="0.2">
      <c r="B120" s="10"/>
    </row>
    <row r="121" spans="2:2" x14ac:dyDescent="0.2">
      <c r="B121" s="10"/>
    </row>
    <row r="122" spans="2:2" x14ac:dyDescent="0.2">
      <c r="B122" s="10"/>
    </row>
    <row r="123" spans="2:2" x14ac:dyDescent="0.2">
      <c r="B123" s="10"/>
    </row>
    <row r="124" spans="2:2" x14ac:dyDescent="0.2">
      <c r="B124" s="10"/>
    </row>
    <row r="125" spans="2:2" x14ac:dyDescent="0.2">
      <c r="B125" s="10"/>
    </row>
    <row r="126" spans="2:2" x14ac:dyDescent="0.2">
      <c r="B126" s="10"/>
    </row>
    <row r="127" spans="2:2" x14ac:dyDescent="0.2">
      <c r="B127" s="10"/>
    </row>
    <row r="128" spans="2:2" x14ac:dyDescent="0.2">
      <c r="B128" s="10"/>
    </row>
    <row r="129" spans="2:2" x14ac:dyDescent="0.2">
      <c r="B129" s="10"/>
    </row>
    <row r="130" spans="2:2" x14ac:dyDescent="0.2">
      <c r="B130" s="10"/>
    </row>
    <row r="131" spans="2:2" x14ac:dyDescent="0.2">
      <c r="B131" s="10"/>
    </row>
    <row r="132" spans="2:2" x14ac:dyDescent="0.2">
      <c r="B132" s="10"/>
    </row>
    <row r="133" spans="2:2" x14ac:dyDescent="0.2">
      <c r="B133" s="10"/>
    </row>
    <row r="134" spans="2:2" x14ac:dyDescent="0.2">
      <c r="B134" s="10"/>
    </row>
    <row r="135" spans="2:2" x14ac:dyDescent="0.2">
      <c r="B135" s="10"/>
    </row>
    <row r="136" spans="2:2" x14ac:dyDescent="0.2">
      <c r="B136" s="10"/>
    </row>
    <row r="137" spans="2:2" x14ac:dyDescent="0.2">
      <c r="B137" s="10"/>
    </row>
    <row r="138" spans="2:2" x14ac:dyDescent="0.2">
      <c r="B138" s="10"/>
    </row>
    <row r="139" spans="2:2" x14ac:dyDescent="0.2">
      <c r="B139" s="10"/>
    </row>
    <row r="140" spans="2:2" x14ac:dyDescent="0.2">
      <c r="B140" s="10"/>
    </row>
    <row r="141" spans="2:2" x14ac:dyDescent="0.2">
      <c r="B141" s="10"/>
    </row>
    <row r="142" spans="2:2" x14ac:dyDescent="0.2">
      <c r="B142" s="10"/>
    </row>
    <row r="143" spans="2:2" x14ac:dyDescent="0.2">
      <c r="B143" s="10"/>
    </row>
    <row r="144" spans="2:2" x14ac:dyDescent="0.2">
      <c r="B144" s="10"/>
    </row>
    <row r="145" spans="2:2" x14ac:dyDescent="0.2">
      <c r="B145" s="10"/>
    </row>
    <row r="146" spans="2:2" x14ac:dyDescent="0.2">
      <c r="B146" s="10"/>
    </row>
    <row r="147" spans="2:2" x14ac:dyDescent="0.2">
      <c r="B147" s="10"/>
    </row>
    <row r="148" spans="2:2" x14ac:dyDescent="0.2">
      <c r="B148" s="10"/>
    </row>
    <row r="149" spans="2:2" x14ac:dyDescent="0.2">
      <c r="B149" s="10"/>
    </row>
    <row r="150" spans="2:2" x14ac:dyDescent="0.2">
      <c r="B150" s="10"/>
    </row>
    <row r="151" spans="2:2" x14ac:dyDescent="0.2">
      <c r="B151" s="10"/>
    </row>
    <row r="152" spans="2:2" x14ac:dyDescent="0.2">
      <c r="B152" s="10"/>
    </row>
    <row r="153" spans="2:2" x14ac:dyDescent="0.2">
      <c r="B153" s="10"/>
    </row>
    <row r="154" spans="2:2" x14ac:dyDescent="0.2">
      <c r="B154" s="10"/>
    </row>
    <row r="155" spans="2:2" x14ac:dyDescent="0.2">
      <c r="B155" s="10"/>
    </row>
    <row r="156" spans="2:2" x14ac:dyDescent="0.2">
      <c r="B156" s="10"/>
    </row>
    <row r="157" spans="2:2" x14ac:dyDescent="0.2">
      <c r="B157" s="10"/>
    </row>
    <row r="158" spans="2:2" x14ac:dyDescent="0.2">
      <c r="B158" s="10"/>
    </row>
    <row r="159" spans="2:2" x14ac:dyDescent="0.2">
      <c r="B159" s="10"/>
    </row>
    <row r="160" spans="2:2" x14ac:dyDescent="0.2">
      <c r="B160" s="10"/>
    </row>
    <row r="161" spans="2:2" x14ac:dyDescent="0.2">
      <c r="B161" s="10"/>
    </row>
    <row r="162" spans="2:2" x14ac:dyDescent="0.2">
      <c r="B162" s="10"/>
    </row>
    <row r="163" spans="2:2" x14ac:dyDescent="0.2">
      <c r="B163" s="10"/>
    </row>
    <row r="164" spans="2:2" x14ac:dyDescent="0.2">
      <c r="B164" s="10"/>
    </row>
    <row r="165" spans="2:2" x14ac:dyDescent="0.2">
      <c r="B165" s="10"/>
    </row>
    <row r="166" spans="2:2" x14ac:dyDescent="0.2">
      <c r="B166" s="10"/>
    </row>
    <row r="167" spans="2:2" x14ac:dyDescent="0.2">
      <c r="B167" s="10"/>
    </row>
    <row r="168" spans="2:2" x14ac:dyDescent="0.2">
      <c r="B168" s="10"/>
    </row>
    <row r="169" spans="2:2" x14ac:dyDescent="0.2">
      <c r="B169" s="10"/>
    </row>
    <row r="170" spans="2:2" x14ac:dyDescent="0.2">
      <c r="B170" s="10"/>
    </row>
    <row r="171" spans="2:2" x14ac:dyDescent="0.2">
      <c r="B171" s="10"/>
    </row>
    <row r="172" spans="2:2" x14ac:dyDescent="0.2">
      <c r="B172" s="10"/>
    </row>
    <row r="173" spans="2:2" x14ac:dyDescent="0.2">
      <c r="B173" s="10"/>
    </row>
    <row r="174" spans="2:2" x14ac:dyDescent="0.2">
      <c r="B174" s="10"/>
    </row>
    <row r="175" spans="2:2" x14ac:dyDescent="0.2">
      <c r="B175" s="10"/>
    </row>
    <row r="176" spans="2:2" x14ac:dyDescent="0.2">
      <c r="B176" s="10"/>
    </row>
    <row r="177" spans="2:2" x14ac:dyDescent="0.2">
      <c r="B177" s="10"/>
    </row>
    <row r="178" spans="2:2" x14ac:dyDescent="0.2">
      <c r="B178" s="10"/>
    </row>
    <row r="179" spans="2:2" x14ac:dyDescent="0.2">
      <c r="B179" s="10"/>
    </row>
    <row r="180" spans="2:2" x14ac:dyDescent="0.2">
      <c r="B180" s="10"/>
    </row>
    <row r="181" spans="2:2" x14ac:dyDescent="0.2">
      <c r="B181" s="10"/>
    </row>
    <row r="182" spans="2:2" x14ac:dyDescent="0.2">
      <c r="B182" s="10"/>
    </row>
    <row r="183" spans="2:2" x14ac:dyDescent="0.2">
      <c r="B183" s="10"/>
    </row>
    <row r="184" spans="2:2" x14ac:dyDescent="0.2">
      <c r="B184" s="10"/>
    </row>
    <row r="185" spans="2:2" x14ac:dyDescent="0.2">
      <c r="B185" s="10"/>
    </row>
    <row r="186" spans="2:2" x14ac:dyDescent="0.2">
      <c r="B186" s="10"/>
    </row>
    <row r="187" spans="2:2" x14ac:dyDescent="0.2">
      <c r="B187" s="10"/>
    </row>
    <row r="188" spans="2:2" x14ac:dyDescent="0.2">
      <c r="B188" s="10"/>
    </row>
    <row r="189" spans="2:2" x14ac:dyDescent="0.2">
      <c r="B189" s="10"/>
    </row>
    <row r="190" spans="2:2" x14ac:dyDescent="0.2">
      <c r="B190" s="10"/>
    </row>
    <row r="191" spans="2:2" x14ac:dyDescent="0.2">
      <c r="B191" s="10"/>
    </row>
    <row r="192" spans="2:2" x14ac:dyDescent="0.2">
      <c r="B192" s="10"/>
    </row>
    <row r="193" spans="2:2" x14ac:dyDescent="0.2">
      <c r="B193" s="10"/>
    </row>
    <row r="194" spans="2:2" x14ac:dyDescent="0.2">
      <c r="B194" s="10"/>
    </row>
    <row r="195" spans="2:2" x14ac:dyDescent="0.2">
      <c r="B195" s="10"/>
    </row>
    <row r="196" spans="2:2" x14ac:dyDescent="0.2">
      <c r="B196" s="10"/>
    </row>
    <row r="197" spans="2:2" x14ac:dyDescent="0.2">
      <c r="B197" s="10"/>
    </row>
    <row r="198" spans="2:2" x14ac:dyDescent="0.2">
      <c r="B198" s="10"/>
    </row>
    <row r="199" spans="2:2" x14ac:dyDescent="0.2">
      <c r="B199" s="10"/>
    </row>
    <row r="200" spans="2:2" x14ac:dyDescent="0.2">
      <c r="B200" s="10"/>
    </row>
    <row r="201" spans="2:2" x14ac:dyDescent="0.2">
      <c r="B201" s="10"/>
    </row>
    <row r="202" spans="2:2" x14ac:dyDescent="0.2">
      <c r="B202" s="10"/>
    </row>
    <row r="203" spans="2:2" x14ac:dyDescent="0.2">
      <c r="B203" s="10"/>
    </row>
    <row r="204" spans="2:2" x14ac:dyDescent="0.2">
      <c r="B204" s="10"/>
    </row>
    <row r="205" spans="2:2" x14ac:dyDescent="0.2">
      <c r="B205" s="10"/>
    </row>
    <row r="206" spans="2:2" x14ac:dyDescent="0.2">
      <c r="B206" s="10"/>
    </row>
    <row r="207" spans="2:2" x14ac:dyDescent="0.2">
      <c r="B207" s="10"/>
    </row>
    <row r="208" spans="2:2" x14ac:dyDescent="0.2">
      <c r="B208" s="10"/>
    </row>
    <row r="209" spans="2:2" x14ac:dyDescent="0.2">
      <c r="B209" s="10"/>
    </row>
    <row r="210" spans="2:2" x14ac:dyDescent="0.2">
      <c r="B210" s="10"/>
    </row>
    <row r="211" spans="2:2" x14ac:dyDescent="0.2">
      <c r="B211" s="10"/>
    </row>
    <row r="212" spans="2:2" x14ac:dyDescent="0.2">
      <c r="B212" s="10"/>
    </row>
    <row r="213" spans="2:2" x14ac:dyDescent="0.2">
      <c r="B213" s="10"/>
    </row>
    <row r="214" spans="2:2" x14ac:dyDescent="0.2">
      <c r="B214" s="10"/>
    </row>
    <row r="215" spans="2:2" x14ac:dyDescent="0.2">
      <c r="B215" s="10"/>
    </row>
    <row r="216" spans="2:2" x14ac:dyDescent="0.2">
      <c r="B216" s="10"/>
    </row>
  </sheetData>
  <mergeCells count="1">
    <mergeCell ref="H1:I1"/>
  </mergeCells>
  <hyperlinks>
    <hyperlink ref="H1:I1" location="Index!A1" display="Regresar al �ndice" xr:uid="{F4C12B1A-EC97-4CCB-A0FE-EB51481D85F8}"/>
  </hyperlinks>
  <pageMargins left="0.7" right="0.7" top="0.75" bottom="0.75" header="0.3" footer="0.3"/>
  <pageSetup orientation="portrait"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6F8A5F-69E0-47A1-8FEA-42894DC5FCA0}">
  <sheetPr codeName="Hoja42"/>
  <dimension ref="A1:P217"/>
  <sheetViews>
    <sheetView zoomScaleNormal="100" workbookViewId="0"/>
  </sheetViews>
  <sheetFormatPr baseColWidth="10" defaultColWidth="11.42578125" defaultRowHeight="12.75" x14ac:dyDescent="0.2"/>
  <cols>
    <col min="1" max="1" width="11.5703125" style="279" bestFit="1" customWidth="1"/>
    <col min="2" max="2" width="14.28515625" style="128" customWidth="1"/>
    <col min="3" max="16384" width="11.42578125" style="279"/>
  </cols>
  <sheetData>
    <row r="1" spans="1:16" x14ac:dyDescent="0.2">
      <c r="A1" s="69" t="s">
        <v>2070</v>
      </c>
      <c r="B1" s="139"/>
      <c r="C1" s="302"/>
      <c r="D1" s="302"/>
      <c r="E1" s="302"/>
      <c r="F1" s="302"/>
      <c r="G1" s="302"/>
      <c r="H1" s="346" t="s">
        <v>2143</v>
      </c>
      <c r="I1" s="346"/>
      <c r="J1" s="262"/>
      <c r="K1" s="262"/>
      <c r="O1" s="280"/>
      <c r="P1" s="280"/>
    </row>
    <row r="2" spans="1:16" x14ac:dyDescent="0.2">
      <c r="A2" s="279" t="s">
        <v>1417</v>
      </c>
    </row>
    <row r="5" spans="1:16" x14ac:dyDescent="0.2">
      <c r="A5" s="279" t="s">
        <v>297</v>
      </c>
      <c r="B5" s="10" t="s">
        <v>307</v>
      </c>
    </row>
    <row r="6" spans="1:16" x14ac:dyDescent="0.2">
      <c r="A6" s="279">
        <v>2013</v>
      </c>
      <c r="B6" s="130">
        <v>347298</v>
      </c>
    </row>
    <row r="7" spans="1:16" x14ac:dyDescent="0.2">
      <c r="A7" s="279">
        <v>2014</v>
      </c>
      <c r="B7" s="130">
        <v>363344</v>
      </c>
    </row>
    <row r="8" spans="1:16" x14ac:dyDescent="0.2">
      <c r="A8" s="279">
        <v>2015</v>
      </c>
      <c r="B8" s="130">
        <v>385457</v>
      </c>
    </row>
    <row r="9" spans="1:16" x14ac:dyDescent="0.2">
      <c r="A9" s="279">
        <v>2016</v>
      </c>
      <c r="B9" s="130">
        <v>407270</v>
      </c>
    </row>
    <row r="10" spans="1:16" x14ac:dyDescent="0.2">
      <c r="A10" s="279">
        <v>2017</v>
      </c>
      <c r="B10" s="130">
        <v>435724</v>
      </c>
    </row>
    <row r="11" spans="1:16" x14ac:dyDescent="0.2">
      <c r="A11" s="279">
        <v>2018</v>
      </c>
      <c r="B11" s="130">
        <v>452017</v>
      </c>
    </row>
    <row r="12" spans="1:16" x14ac:dyDescent="0.2">
      <c r="A12" s="279">
        <v>2019</v>
      </c>
      <c r="B12" s="130">
        <v>458198</v>
      </c>
    </row>
    <row r="13" spans="1:16" x14ac:dyDescent="0.2">
      <c r="A13" s="279">
        <v>2020</v>
      </c>
      <c r="B13" s="130">
        <v>452541</v>
      </c>
    </row>
    <row r="14" spans="1:16" x14ac:dyDescent="0.2">
      <c r="A14" s="279">
        <v>2021</v>
      </c>
      <c r="B14" s="130">
        <v>480660</v>
      </c>
    </row>
    <row r="15" spans="1:16" x14ac:dyDescent="0.2">
      <c r="A15" s="299">
        <v>2022</v>
      </c>
      <c r="B15" s="130">
        <v>508146</v>
      </c>
    </row>
    <row r="16" spans="1:16" x14ac:dyDescent="0.2">
      <c r="A16" s="300">
        <v>45017</v>
      </c>
      <c r="B16" s="130">
        <f>'F83'!F16</f>
        <v>518782</v>
      </c>
    </row>
    <row r="17" spans="1:2" x14ac:dyDescent="0.2">
      <c r="B17" s="10"/>
    </row>
    <row r="18" spans="1:2" x14ac:dyDescent="0.2">
      <c r="A18" s="279" t="s">
        <v>1507</v>
      </c>
      <c r="B18" s="133">
        <f>B16/B15-1</f>
        <v>2.0930992273874072E-2</v>
      </c>
    </row>
    <row r="19" spans="1:2" x14ac:dyDescent="0.2">
      <c r="A19" s="279" t="s">
        <v>1510</v>
      </c>
      <c r="B19" s="130">
        <f>B16-B15</f>
        <v>10636</v>
      </c>
    </row>
    <row r="20" spans="1:2" x14ac:dyDescent="0.2">
      <c r="B20" s="10"/>
    </row>
    <row r="21" spans="1:2" x14ac:dyDescent="0.2">
      <c r="B21" s="10"/>
    </row>
    <row r="22" spans="1:2" x14ac:dyDescent="0.2">
      <c r="B22" s="10"/>
    </row>
    <row r="23" spans="1:2" x14ac:dyDescent="0.2">
      <c r="B23" s="10"/>
    </row>
    <row r="24" spans="1:2" x14ac:dyDescent="0.2">
      <c r="B24" s="10"/>
    </row>
    <row r="25" spans="1:2" x14ac:dyDescent="0.2">
      <c r="B25" s="10"/>
    </row>
    <row r="26" spans="1:2" x14ac:dyDescent="0.2">
      <c r="B26" s="10"/>
    </row>
    <row r="27" spans="1:2" x14ac:dyDescent="0.2">
      <c r="B27" s="10"/>
    </row>
    <row r="28" spans="1:2" x14ac:dyDescent="0.2">
      <c r="B28" s="10"/>
    </row>
    <row r="29" spans="1:2" x14ac:dyDescent="0.2">
      <c r="B29" s="10"/>
    </row>
    <row r="30" spans="1:2" x14ac:dyDescent="0.2">
      <c r="B30" s="10"/>
    </row>
    <row r="31" spans="1:2" x14ac:dyDescent="0.2">
      <c r="B31" s="10"/>
    </row>
    <row r="32" spans="1:2" x14ac:dyDescent="0.2">
      <c r="B32" s="10"/>
    </row>
    <row r="33" spans="2:2" x14ac:dyDescent="0.2">
      <c r="B33" s="10"/>
    </row>
    <row r="34" spans="2:2" x14ac:dyDescent="0.2">
      <c r="B34" s="10"/>
    </row>
    <row r="35" spans="2:2" x14ac:dyDescent="0.2">
      <c r="B35" s="10"/>
    </row>
    <row r="36" spans="2:2" x14ac:dyDescent="0.2">
      <c r="B36" s="10"/>
    </row>
    <row r="37" spans="2:2" x14ac:dyDescent="0.2">
      <c r="B37" s="10"/>
    </row>
    <row r="38" spans="2:2" x14ac:dyDescent="0.2">
      <c r="B38" s="10"/>
    </row>
    <row r="39" spans="2:2" x14ac:dyDescent="0.2">
      <c r="B39" s="10"/>
    </row>
    <row r="40" spans="2:2" x14ac:dyDescent="0.2">
      <c r="B40" s="10"/>
    </row>
    <row r="41" spans="2:2" x14ac:dyDescent="0.2">
      <c r="B41" s="10"/>
    </row>
    <row r="42" spans="2:2" x14ac:dyDescent="0.2">
      <c r="B42" s="10"/>
    </row>
    <row r="43" spans="2:2" x14ac:dyDescent="0.2">
      <c r="B43" s="10"/>
    </row>
    <row r="44" spans="2:2" x14ac:dyDescent="0.2">
      <c r="B44" s="10"/>
    </row>
    <row r="45" spans="2:2" x14ac:dyDescent="0.2">
      <c r="B45" s="10"/>
    </row>
    <row r="46" spans="2:2" x14ac:dyDescent="0.2">
      <c r="B46" s="10"/>
    </row>
    <row r="47" spans="2:2" x14ac:dyDescent="0.2">
      <c r="B47" s="10"/>
    </row>
    <row r="48" spans="2:2" x14ac:dyDescent="0.2">
      <c r="B48" s="10"/>
    </row>
    <row r="49" spans="2:2" x14ac:dyDescent="0.2">
      <c r="B49" s="10"/>
    </row>
    <row r="50" spans="2:2" x14ac:dyDescent="0.2">
      <c r="B50" s="10"/>
    </row>
    <row r="51" spans="2:2" x14ac:dyDescent="0.2">
      <c r="B51" s="10"/>
    </row>
    <row r="52" spans="2:2" x14ac:dyDescent="0.2">
      <c r="B52" s="10"/>
    </row>
    <row r="53" spans="2:2" x14ac:dyDescent="0.2">
      <c r="B53" s="10"/>
    </row>
    <row r="54" spans="2:2" x14ac:dyDescent="0.2">
      <c r="B54" s="10"/>
    </row>
    <row r="55" spans="2:2" x14ac:dyDescent="0.2">
      <c r="B55" s="10"/>
    </row>
    <row r="56" spans="2:2" x14ac:dyDescent="0.2">
      <c r="B56" s="10"/>
    </row>
    <row r="57" spans="2:2" x14ac:dyDescent="0.2">
      <c r="B57" s="10"/>
    </row>
    <row r="58" spans="2:2" x14ac:dyDescent="0.2">
      <c r="B58" s="10"/>
    </row>
    <row r="59" spans="2:2" x14ac:dyDescent="0.2">
      <c r="B59" s="10"/>
    </row>
    <row r="60" spans="2:2" x14ac:dyDescent="0.2">
      <c r="B60" s="10"/>
    </row>
    <row r="61" spans="2:2" x14ac:dyDescent="0.2">
      <c r="B61" s="10"/>
    </row>
    <row r="62" spans="2:2" x14ac:dyDescent="0.2">
      <c r="B62" s="10"/>
    </row>
    <row r="63" spans="2:2" x14ac:dyDescent="0.2">
      <c r="B63" s="10"/>
    </row>
    <row r="64" spans="2:2" x14ac:dyDescent="0.2">
      <c r="B64" s="10"/>
    </row>
    <row r="65" spans="2:2" x14ac:dyDescent="0.2">
      <c r="B65" s="10"/>
    </row>
    <row r="66" spans="2:2" x14ac:dyDescent="0.2">
      <c r="B66" s="10"/>
    </row>
    <row r="67" spans="2:2" x14ac:dyDescent="0.2">
      <c r="B67" s="10"/>
    </row>
    <row r="68" spans="2:2" x14ac:dyDescent="0.2">
      <c r="B68" s="10"/>
    </row>
    <row r="69" spans="2:2" x14ac:dyDescent="0.2">
      <c r="B69" s="10"/>
    </row>
    <row r="70" spans="2:2" x14ac:dyDescent="0.2">
      <c r="B70" s="10"/>
    </row>
    <row r="71" spans="2:2" x14ac:dyDescent="0.2">
      <c r="B71" s="10"/>
    </row>
    <row r="72" spans="2:2" x14ac:dyDescent="0.2">
      <c r="B72" s="10"/>
    </row>
    <row r="73" spans="2:2" x14ac:dyDescent="0.2">
      <c r="B73" s="10"/>
    </row>
    <row r="74" spans="2:2" x14ac:dyDescent="0.2">
      <c r="B74" s="10"/>
    </row>
    <row r="75" spans="2:2" x14ac:dyDescent="0.2">
      <c r="B75" s="10"/>
    </row>
    <row r="76" spans="2:2" x14ac:dyDescent="0.2">
      <c r="B76" s="10"/>
    </row>
    <row r="77" spans="2:2" x14ac:dyDescent="0.2">
      <c r="B77" s="10"/>
    </row>
    <row r="78" spans="2:2" x14ac:dyDescent="0.2">
      <c r="B78" s="10"/>
    </row>
    <row r="79" spans="2:2" x14ac:dyDescent="0.2">
      <c r="B79" s="10"/>
    </row>
    <row r="80" spans="2:2" x14ac:dyDescent="0.2">
      <c r="B80" s="10"/>
    </row>
    <row r="81" spans="2:2" x14ac:dyDescent="0.2">
      <c r="B81" s="10"/>
    </row>
    <row r="82" spans="2:2" x14ac:dyDescent="0.2">
      <c r="B82" s="10"/>
    </row>
    <row r="83" spans="2:2" x14ac:dyDescent="0.2">
      <c r="B83" s="10"/>
    </row>
    <row r="84" spans="2:2" x14ac:dyDescent="0.2">
      <c r="B84" s="10"/>
    </row>
    <row r="85" spans="2:2" x14ac:dyDescent="0.2">
      <c r="B85" s="10"/>
    </row>
    <row r="86" spans="2:2" x14ac:dyDescent="0.2">
      <c r="B86" s="10"/>
    </row>
    <row r="87" spans="2:2" x14ac:dyDescent="0.2">
      <c r="B87" s="10"/>
    </row>
    <row r="88" spans="2:2" x14ac:dyDescent="0.2">
      <c r="B88" s="10"/>
    </row>
    <row r="89" spans="2:2" x14ac:dyDescent="0.2">
      <c r="B89" s="10"/>
    </row>
    <row r="90" spans="2:2" x14ac:dyDescent="0.2">
      <c r="B90" s="10"/>
    </row>
    <row r="91" spans="2:2" x14ac:dyDescent="0.2">
      <c r="B91" s="10"/>
    </row>
    <row r="92" spans="2:2" x14ac:dyDescent="0.2">
      <c r="B92" s="10"/>
    </row>
    <row r="93" spans="2:2" x14ac:dyDescent="0.2">
      <c r="B93" s="10"/>
    </row>
    <row r="94" spans="2:2" x14ac:dyDescent="0.2">
      <c r="B94" s="10"/>
    </row>
    <row r="95" spans="2:2" x14ac:dyDescent="0.2">
      <c r="B95" s="10"/>
    </row>
    <row r="96" spans="2:2" x14ac:dyDescent="0.2">
      <c r="B96" s="10"/>
    </row>
    <row r="97" spans="2:2" x14ac:dyDescent="0.2">
      <c r="B97" s="10"/>
    </row>
    <row r="98" spans="2:2" x14ac:dyDescent="0.2">
      <c r="B98" s="10"/>
    </row>
    <row r="99" spans="2:2" x14ac:dyDescent="0.2">
      <c r="B99" s="10"/>
    </row>
    <row r="100" spans="2:2" x14ac:dyDescent="0.2">
      <c r="B100" s="10"/>
    </row>
    <row r="101" spans="2:2" x14ac:dyDescent="0.2">
      <c r="B101" s="10"/>
    </row>
    <row r="102" spans="2:2" x14ac:dyDescent="0.2">
      <c r="B102" s="10"/>
    </row>
    <row r="103" spans="2:2" x14ac:dyDescent="0.2">
      <c r="B103" s="10"/>
    </row>
    <row r="104" spans="2:2" x14ac:dyDescent="0.2">
      <c r="B104" s="10"/>
    </row>
    <row r="105" spans="2:2" x14ac:dyDescent="0.2">
      <c r="B105" s="10"/>
    </row>
    <row r="106" spans="2:2" x14ac:dyDescent="0.2">
      <c r="B106" s="10"/>
    </row>
    <row r="107" spans="2:2" x14ac:dyDescent="0.2">
      <c r="B107" s="10"/>
    </row>
    <row r="108" spans="2:2" x14ac:dyDescent="0.2">
      <c r="B108" s="10"/>
    </row>
    <row r="109" spans="2:2" x14ac:dyDescent="0.2">
      <c r="B109" s="10"/>
    </row>
    <row r="110" spans="2:2" x14ac:dyDescent="0.2">
      <c r="B110" s="10"/>
    </row>
    <row r="111" spans="2:2" x14ac:dyDescent="0.2">
      <c r="B111" s="10"/>
    </row>
    <row r="112" spans="2:2" x14ac:dyDescent="0.2">
      <c r="B112" s="10"/>
    </row>
    <row r="113" spans="2:2" x14ac:dyDescent="0.2">
      <c r="B113" s="10"/>
    </row>
    <row r="114" spans="2:2" x14ac:dyDescent="0.2">
      <c r="B114" s="10"/>
    </row>
    <row r="115" spans="2:2" x14ac:dyDescent="0.2">
      <c r="B115" s="10"/>
    </row>
    <row r="116" spans="2:2" x14ac:dyDescent="0.2">
      <c r="B116" s="10"/>
    </row>
    <row r="117" spans="2:2" x14ac:dyDescent="0.2">
      <c r="B117" s="10"/>
    </row>
    <row r="118" spans="2:2" x14ac:dyDescent="0.2">
      <c r="B118" s="10"/>
    </row>
    <row r="119" spans="2:2" x14ac:dyDescent="0.2">
      <c r="B119" s="10"/>
    </row>
    <row r="120" spans="2:2" x14ac:dyDescent="0.2">
      <c r="B120" s="10"/>
    </row>
    <row r="121" spans="2:2" x14ac:dyDescent="0.2">
      <c r="B121" s="10"/>
    </row>
    <row r="122" spans="2:2" x14ac:dyDescent="0.2">
      <c r="B122" s="10"/>
    </row>
    <row r="123" spans="2:2" x14ac:dyDescent="0.2">
      <c r="B123" s="10"/>
    </row>
    <row r="124" spans="2:2" x14ac:dyDescent="0.2">
      <c r="B124" s="10"/>
    </row>
    <row r="125" spans="2:2" x14ac:dyDescent="0.2">
      <c r="B125" s="10"/>
    </row>
    <row r="126" spans="2:2" x14ac:dyDescent="0.2">
      <c r="B126" s="10"/>
    </row>
    <row r="127" spans="2:2" x14ac:dyDescent="0.2">
      <c r="B127" s="10"/>
    </row>
    <row r="128" spans="2:2" x14ac:dyDescent="0.2">
      <c r="B128" s="10"/>
    </row>
    <row r="129" spans="2:2" x14ac:dyDescent="0.2">
      <c r="B129" s="10"/>
    </row>
    <row r="130" spans="2:2" x14ac:dyDescent="0.2">
      <c r="B130" s="10"/>
    </row>
    <row r="131" spans="2:2" x14ac:dyDescent="0.2">
      <c r="B131" s="10"/>
    </row>
    <row r="132" spans="2:2" x14ac:dyDescent="0.2">
      <c r="B132" s="10"/>
    </row>
    <row r="133" spans="2:2" x14ac:dyDescent="0.2">
      <c r="B133" s="10"/>
    </row>
    <row r="134" spans="2:2" x14ac:dyDescent="0.2">
      <c r="B134" s="10"/>
    </row>
    <row r="135" spans="2:2" x14ac:dyDescent="0.2">
      <c r="B135" s="10"/>
    </row>
    <row r="136" spans="2:2" x14ac:dyDescent="0.2">
      <c r="B136" s="10"/>
    </row>
    <row r="137" spans="2:2" x14ac:dyDescent="0.2">
      <c r="B137" s="10"/>
    </row>
    <row r="138" spans="2:2" x14ac:dyDescent="0.2">
      <c r="B138" s="10"/>
    </row>
    <row r="139" spans="2:2" x14ac:dyDescent="0.2">
      <c r="B139" s="10"/>
    </row>
    <row r="140" spans="2:2" x14ac:dyDescent="0.2">
      <c r="B140" s="10"/>
    </row>
    <row r="141" spans="2:2" x14ac:dyDescent="0.2">
      <c r="B141" s="10"/>
    </row>
    <row r="142" spans="2:2" x14ac:dyDescent="0.2">
      <c r="B142" s="10"/>
    </row>
    <row r="143" spans="2:2" x14ac:dyDescent="0.2">
      <c r="B143" s="10"/>
    </row>
    <row r="144" spans="2:2" x14ac:dyDescent="0.2">
      <c r="B144" s="10"/>
    </row>
    <row r="145" spans="2:2" x14ac:dyDescent="0.2">
      <c r="B145" s="10"/>
    </row>
    <row r="146" spans="2:2" x14ac:dyDescent="0.2">
      <c r="B146" s="10"/>
    </row>
    <row r="147" spans="2:2" x14ac:dyDescent="0.2">
      <c r="B147" s="10"/>
    </row>
    <row r="148" spans="2:2" x14ac:dyDescent="0.2">
      <c r="B148" s="10"/>
    </row>
    <row r="149" spans="2:2" x14ac:dyDescent="0.2">
      <c r="B149" s="10"/>
    </row>
    <row r="150" spans="2:2" x14ac:dyDescent="0.2">
      <c r="B150" s="10"/>
    </row>
    <row r="151" spans="2:2" x14ac:dyDescent="0.2">
      <c r="B151" s="10"/>
    </row>
    <row r="152" spans="2:2" x14ac:dyDescent="0.2">
      <c r="B152" s="10"/>
    </row>
    <row r="153" spans="2:2" x14ac:dyDescent="0.2">
      <c r="B153" s="10"/>
    </row>
    <row r="154" spans="2:2" x14ac:dyDescent="0.2">
      <c r="B154" s="10"/>
    </row>
    <row r="155" spans="2:2" x14ac:dyDescent="0.2">
      <c r="B155" s="10"/>
    </row>
    <row r="156" spans="2:2" x14ac:dyDescent="0.2">
      <c r="B156" s="10"/>
    </row>
    <row r="157" spans="2:2" x14ac:dyDescent="0.2">
      <c r="B157" s="10"/>
    </row>
    <row r="158" spans="2:2" x14ac:dyDescent="0.2">
      <c r="B158" s="10"/>
    </row>
    <row r="159" spans="2:2" x14ac:dyDescent="0.2">
      <c r="B159" s="10"/>
    </row>
    <row r="160" spans="2:2" x14ac:dyDescent="0.2">
      <c r="B160" s="10"/>
    </row>
    <row r="161" spans="2:2" x14ac:dyDescent="0.2">
      <c r="B161" s="10"/>
    </row>
    <row r="162" spans="2:2" x14ac:dyDescent="0.2">
      <c r="B162" s="10"/>
    </row>
    <row r="163" spans="2:2" x14ac:dyDescent="0.2">
      <c r="B163" s="10"/>
    </row>
    <row r="164" spans="2:2" x14ac:dyDescent="0.2">
      <c r="B164" s="10"/>
    </row>
    <row r="165" spans="2:2" x14ac:dyDescent="0.2">
      <c r="B165" s="10"/>
    </row>
    <row r="166" spans="2:2" x14ac:dyDescent="0.2">
      <c r="B166" s="10"/>
    </row>
    <row r="167" spans="2:2" x14ac:dyDescent="0.2">
      <c r="B167" s="10"/>
    </row>
    <row r="168" spans="2:2" x14ac:dyDescent="0.2">
      <c r="B168" s="10"/>
    </row>
    <row r="169" spans="2:2" x14ac:dyDescent="0.2">
      <c r="B169" s="10"/>
    </row>
    <row r="170" spans="2:2" x14ac:dyDescent="0.2">
      <c r="B170" s="10"/>
    </row>
    <row r="171" spans="2:2" x14ac:dyDescent="0.2">
      <c r="B171" s="10"/>
    </row>
    <row r="172" spans="2:2" x14ac:dyDescent="0.2">
      <c r="B172" s="10"/>
    </row>
    <row r="173" spans="2:2" x14ac:dyDescent="0.2">
      <c r="B173" s="10"/>
    </row>
    <row r="174" spans="2:2" x14ac:dyDescent="0.2">
      <c r="B174" s="10"/>
    </row>
    <row r="175" spans="2:2" x14ac:dyDescent="0.2">
      <c r="B175" s="10"/>
    </row>
    <row r="176" spans="2:2" x14ac:dyDescent="0.2">
      <c r="B176" s="10"/>
    </row>
    <row r="177" spans="2:2" x14ac:dyDescent="0.2">
      <c r="B177" s="10"/>
    </row>
    <row r="178" spans="2:2" x14ac:dyDescent="0.2">
      <c r="B178" s="10"/>
    </row>
    <row r="179" spans="2:2" x14ac:dyDescent="0.2">
      <c r="B179" s="10"/>
    </row>
    <row r="180" spans="2:2" x14ac:dyDescent="0.2">
      <c r="B180" s="10"/>
    </row>
    <row r="181" spans="2:2" x14ac:dyDescent="0.2">
      <c r="B181" s="10"/>
    </row>
    <row r="182" spans="2:2" x14ac:dyDescent="0.2">
      <c r="B182" s="10"/>
    </row>
    <row r="183" spans="2:2" x14ac:dyDescent="0.2">
      <c r="B183" s="10"/>
    </row>
    <row r="184" spans="2:2" x14ac:dyDescent="0.2">
      <c r="B184" s="10"/>
    </row>
    <row r="185" spans="2:2" x14ac:dyDescent="0.2">
      <c r="B185" s="10"/>
    </row>
    <row r="186" spans="2:2" x14ac:dyDescent="0.2">
      <c r="B186" s="10"/>
    </row>
    <row r="187" spans="2:2" x14ac:dyDescent="0.2">
      <c r="B187" s="10"/>
    </row>
    <row r="188" spans="2:2" x14ac:dyDescent="0.2">
      <c r="B188" s="10"/>
    </row>
    <row r="189" spans="2:2" x14ac:dyDescent="0.2">
      <c r="B189" s="10"/>
    </row>
    <row r="190" spans="2:2" x14ac:dyDescent="0.2">
      <c r="B190" s="10"/>
    </row>
    <row r="191" spans="2:2" x14ac:dyDescent="0.2">
      <c r="B191" s="10"/>
    </row>
    <row r="192" spans="2:2" x14ac:dyDescent="0.2">
      <c r="B192" s="10"/>
    </row>
    <row r="193" spans="2:2" x14ac:dyDescent="0.2">
      <c r="B193" s="10"/>
    </row>
    <row r="194" spans="2:2" x14ac:dyDescent="0.2">
      <c r="B194" s="10"/>
    </row>
    <row r="195" spans="2:2" x14ac:dyDescent="0.2">
      <c r="B195" s="10"/>
    </row>
    <row r="196" spans="2:2" x14ac:dyDescent="0.2">
      <c r="B196" s="10"/>
    </row>
    <row r="197" spans="2:2" x14ac:dyDescent="0.2">
      <c r="B197" s="10"/>
    </row>
    <row r="198" spans="2:2" x14ac:dyDescent="0.2">
      <c r="B198" s="10"/>
    </row>
    <row r="199" spans="2:2" x14ac:dyDescent="0.2">
      <c r="B199" s="10"/>
    </row>
    <row r="200" spans="2:2" x14ac:dyDescent="0.2">
      <c r="B200" s="10"/>
    </row>
    <row r="201" spans="2:2" x14ac:dyDescent="0.2">
      <c r="B201" s="10"/>
    </row>
    <row r="202" spans="2:2" x14ac:dyDescent="0.2">
      <c r="B202" s="10"/>
    </row>
    <row r="203" spans="2:2" x14ac:dyDescent="0.2">
      <c r="B203" s="10"/>
    </row>
    <row r="204" spans="2:2" x14ac:dyDescent="0.2">
      <c r="B204" s="10"/>
    </row>
    <row r="205" spans="2:2" x14ac:dyDescent="0.2">
      <c r="B205" s="10"/>
    </row>
    <row r="206" spans="2:2" x14ac:dyDescent="0.2">
      <c r="B206" s="10"/>
    </row>
    <row r="207" spans="2:2" x14ac:dyDescent="0.2">
      <c r="B207" s="10"/>
    </row>
    <row r="208" spans="2:2" x14ac:dyDescent="0.2">
      <c r="B208" s="10"/>
    </row>
    <row r="209" spans="2:2" x14ac:dyDescent="0.2">
      <c r="B209" s="10"/>
    </row>
    <row r="210" spans="2:2" x14ac:dyDescent="0.2">
      <c r="B210" s="10"/>
    </row>
    <row r="211" spans="2:2" x14ac:dyDescent="0.2">
      <c r="B211" s="10"/>
    </row>
    <row r="212" spans="2:2" x14ac:dyDescent="0.2">
      <c r="B212" s="10"/>
    </row>
    <row r="213" spans="2:2" x14ac:dyDescent="0.2">
      <c r="B213" s="10"/>
    </row>
    <row r="214" spans="2:2" x14ac:dyDescent="0.2">
      <c r="B214" s="10"/>
    </row>
    <row r="215" spans="2:2" x14ac:dyDescent="0.2">
      <c r="B215" s="10"/>
    </row>
    <row r="216" spans="2:2" x14ac:dyDescent="0.2">
      <c r="B216" s="10"/>
    </row>
    <row r="217" spans="2:2" x14ac:dyDescent="0.2">
      <c r="B217" s="10"/>
    </row>
  </sheetData>
  <mergeCells count="3">
    <mergeCell ref="H1:I1"/>
    <mergeCell ref="J1:K1"/>
    <mergeCell ref="O1:P1"/>
  </mergeCells>
  <hyperlinks>
    <hyperlink ref="H1:I1" location="Index!A1" display="Regresar al �ndice" xr:uid="{EAE364B0-B426-4421-BD08-142FDEE3AAD9}"/>
  </hyperlinks>
  <pageMargins left="0.7" right="0.7" top="0.75" bottom="0.75" header="0.3" footer="0.3"/>
  <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1E8A8-1551-4950-A236-B03634029956}">
  <sheetPr codeName="Hoja43"/>
  <dimension ref="A1:P216"/>
  <sheetViews>
    <sheetView zoomScaleNormal="100" workbookViewId="0"/>
  </sheetViews>
  <sheetFormatPr baseColWidth="10" defaultColWidth="11.42578125" defaultRowHeight="12.75" x14ac:dyDescent="0.2"/>
  <cols>
    <col min="1" max="1" width="57.42578125" style="279" customWidth="1"/>
    <col min="2" max="2" width="11.7109375" style="128" bestFit="1" customWidth="1"/>
    <col min="3" max="3" width="12.28515625" style="279" bestFit="1" customWidth="1"/>
    <col min="4" max="12" width="11.42578125" style="279"/>
    <col min="13" max="13" width="42.42578125" style="279" customWidth="1"/>
    <col min="14" max="14" width="20" style="279" customWidth="1"/>
    <col min="15" max="16384" width="11.42578125" style="279"/>
  </cols>
  <sheetData>
    <row r="1" spans="1:16" x14ac:dyDescent="0.2">
      <c r="A1" s="69" t="s">
        <v>2071</v>
      </c>
      <c r="H1" s="346" t="s">
        <v>2143</v>
      </c>
      <c r="I1" s="346"/>
      <c r="O1" s="280" t="s">
        <v>275</v>
      </c>
      <c r="P1" s="280"/>
    </row>
    <row r="2" spans="1:16" x14ac:dyDescent="0.2">
      <c r="A2" s="279" t="s">
        <v>1417</v>
      </c>
    </row>
    <row r="4" spans="1:16" x14ac:dyDescent="0.2">
      <c r="A4" s="140" t="s">
        <v>317</v>
      </c>
      <c r="B4" s="134" t="s">
        <v>293</v>
      </c>
    </row>
    <row r="5" spans="1:16" x14ac:dyDescent="0.2">
      <c r="A5" s="18" t="s">
        <v>1221</v>
      </c>
      <c r="B5" s="133">
        <f t="shared" ref="B5:B14" si="0">B27/$B$37</f>
        <v>0.20692313919912411</v>
      </c>
      <c r="C5" s="138"/>
    </row>
    <row r="6" spans="1:16" x14ac:dyDescent="0.2">
      <c r="A6" s="18" t="s">
        <v>1224</v>
      </c>
      <c r="B6" s="133">
        <f t="shared" si="0"/>
        <v>0.15126584962469786</v>
      </c>
      <c r="C6" s="138"/>
    </row>
    <row r="7" spans="1:16" x14ac:dyDescent="0.2">
      <c r="A7" s="18" t="s">
        <v>1223</v>
      </c>
      <c r="B7" s="133">
        <f t="shared" si="0"/>
        <v>0.10377383949327464</v>
      </c>
      <c r="C7" s="138"/>
    </row>
    <row r="8" spans="1:16" x14ac:dyDescent="0.2">
      <c r="A8" s="18" t="s">
        <v>1227</v>
      </c>
      <c r="B8" s="133">
        <f t="shared" si="0"/>
        <v>8.6498760558384832E-2</v>
      </c>
      <c r="C8" s="138"/>
    </row>
    <row r="9" spans="1:16" x14ac:dyDescent="0.2">
      <c r="A9" s="18" t="s">
        <v>1222</v>
      </c>
      <c r="B9" s="133">
        <f t="shared" si="0"/>
        <v>8.6419729288988445E-2</v>
      </c>
      <c r="C9" s="138"/>
    </row>
    <row r="10" spans="1:16" x14ac:dyDescent="0.2">
      <c r="A10" s="18" t="s">
        <v>1219</v>
      </c>
      <c r="B10" s="133">
        <f t="shared" si="0"/>
        <v>8.6419729288988445E-2</v>
      </c>
      <c r="C10" s="138"/>
    </row>
    <row r="11" spans="1:16" x14ac:dyDescent="0.2">
      <c r="A11" s="18" t="s">
        <v>1220</v>
      </c>
      <c r="B11" s="133">
        <f t="shared" si="0"/>
        <v>5.291047106491744E-2</v>
      </c>
      <c r="C11" s="138"/>
    </row>
    <row r="12" spans="1:16" x14ac:dyDescent="0.2">
      <c r="A12" s="18" t="s">
        <v>1226</v>
      </c>
      <c r="B12" s="133">
        <f t="shared" si="0"/>
        <v>5.2902760697171453E-2</v>
      </c>
      <c r="C12" s="138"/>
    </row>
    <row r="13" spans="1:16" x14ac:dyDescent="0.2">
      <c r="A13" s="18" t="s">
        <v>1225</v>
      </c>
      <c r="B13" s="133">
        <f t="shared" si="0"/>
        <v>4.6526286571238015E-2</v>
      </c>
      <c r="C13" s="138"/>
    </row>
    <row r="14" spans="1:16" x14ac:dyDescent="0.2">
      <c r="A14" s="18" t="s">
        <v>318</v>
      </c>
      <c r="B14" s="133">
        <f t="shared" si="0"/>
        <v>0.1263594342132148</v>
      </c>
    </row>
    <row r="15" spans="1:16" x14ac:dyDescent="0.2">
      <c r="A15" s="135" t="s">
        <v>301</v>
      </c>
      <c r="B15" s="133">
        <f>SUM(B5:B14)</f>
        <v>1</v>
      </c>
    </row>
    <row r="16" spans="1:16" x14ac:dyDescent="0.2">
      <c r="B16" s="10"/>
    </row>
    <row r="17" spans="1:3" x14ac:dyDescent="0.2">
      <c r="B17" s="10"/>
    </row>
    <row r="18" spans="1:3" x14ac:dyDescent="0.2">
      <c r="B18" s="10"/>
    </row>
    <row r="19" spans="1:3" x14ac:dyDescent="0.2">
      <c r="B19" s="10"/>
    </row>
    <row r="20" spans="1:3" x14ac:dyDescent="0.2">
      <c r="B20" s="10"/>
    </row>
    <row r="21" spans="1:3" x14ac:dyDescent="0.2">
      <c r="B21" s="10"/>
    </row>
    <row r="22" spans="1:3" x14ac:dyDescent="0.2">
      <c r="B22" s="10"/>
    </row>
    <row r="23" spans="1:3" ht="12.6" customHeight="1" x14ac:dyDescent="0.2">
      <c r="B23" s="10"/>
    </row>
    <row r="24" spans="1:3" x14ac:dyDescent="0.2">
      <c r="B24" s="10"/>
    </row>
    <row r="25" spans="1:3" hidden="1" x14ac:dyDescent="0.2">
      <c r="B25" s="10"/>
    </row>
    <row r="26" spans="1:3" hidden="1" x14ac:dyDescent="0.2">
      <c r="A26" s="140" t="s">
        <v>317</v>
      </c>
      <c r="B26" s="141"/>
    </row>
    <row r="27" spans="1:3" hidden="1" x14ac:dyDescent="0.2">
      <c r="A27" s="18" t="s">
        <v>1511</v>
      </c>
      <c r="B27" s="130">
        <v>107348</v>
      </c>
      <c r="C27" s="298"/>
    </row>
    <row r="28" spans="1:3" hidden="1" x14ac:dyDescent="0.2">
      <c r="A28" s="18" t="s">
        <v>1512</v>
      </c>
      <c r="B28" s="130">
        <v>78474</v>
      </c>
      <c r="C28" s="298"/>
    </row>
    <row r="29" spans="1:3" hidden="1" x14ac:dyDescent="0.2">
      <c r="A29" s="18" t="s">
        <v>1513</v>
      </c>
      <c r="B29" s="130">
        <v>53836</v>
      </c>
      <c r="C29" s="298"/>
    </row>
    <row r="30" spans="1:3" hidden="1" x14ac:dyDescent="0.2">
      <c r="A30" s="18" t="s">
        <v>1514</v>
      </c>
      <c r="B30" s="130">
        <v>44874</v>
      </c>
      <c r="C30" s="298"/>
    </row>
    <row r="31" spans="1:3" hidden="1" x14ac:dyDescent="0.2">
      <c r="A31" s="18" t="s">
        <v>1515</v>
      </c>
      <c r="B31" s="130">
        <v>44833</v>
      </c>
      <c r="C31" s="298"/>
    </row>
    <row r="32" spans="1:3" hidden="1" x14ac:dyDescent="0.2">
      <c r="A32" s="18" t="s">
        <v>1516</v>
      </c>
      <c r="B32" s="130">
        <v>44833</v>
      </c>
      <c r="C32" s="298"/>
    </row>
    <row r="33" spans="1:3" hidden="1" x14ac:dyDescent="0.2">
      <c r="A33" s="18" t="s">
        <v>1517</v>
      </c>
      <c r="B33" s="130">
        <v>27449</v>
      </c>
      <c r="C33" s="298"/>
    </row>
    <row r="34" spans="1:3" hidden="1" x14ac:dyDescent="0.2">
      <c r="A34" s="18" t="s">
        <v>1518</v>
      </c>
      <c r="B34" s="130">
        <v>27445</v>
      </c>
      <c r="C34" s="298"/>
    </row>
    <row r="35" spans="1:3" hidden="1" x14ac:dyDescent="0.2">
      <c r="A35" s="18" t="s">
        <v>1519</v>
      </c>
      <c r="B35" s="130">
        <v>24137</v>
      </c>
      <c r="C35" s="298"/>
    </row>
    <row r="36" spans="1:3" hidden="1" x14ac:dyDescent="0.2">
      <c r="A36" s="18" t="s">
        <v>318</v>
      </c>
      <c r="B36" s="130">
        <v>65553</v>
      </c>
      <c r="C36" s="298"/>
    </row>
    <row r="37" spans="1:3" hidden="1" x14ac:dyDescent="0.2">
      <c r="A37" s="135" t="s">
        <v>301</v>
      </c>
      <c r="B37" s="136">
        <v>518782</v>
      </c>
    </row>
    <row r="38" spans="1:3" x14ac:dyDescent="0.2">
      <c r="B38" s="10"/>
    </row>
    <row r="39" spans="1:3" ht="12.75" customHeight="1" x14ac:dyDescent="0.2">
      <c r="A39" s="142"/>
      <c r="B39" s="142"/>
    </row>
    <row r="40" spans="1:3" x14ac:dyDescent="0.2">
      <c r="A40" s="127"/>
      <c r="B40" s="127"/>
      <c r="C40" s="127"/>
    </row>
    <row r="41" spans="1:3" x14ac:dyDescent="0.2">
      <c r="A41" s="127"/>
      <c r="B41" s="127"/>
      <c r="C41" s="127"/>
    </row>
    <row r="42" spans="1:3" x14ac:dyDescent="0.2">
      <c r="A42" s="127"/>
      <c r="B42" s="127"/>
      <c r="C42" s="127"/>
    </row>
    <row r="43" spans="1:3" x14ac:dyDescent="0.2">
      <c r="A43" s="127"/>
      <c r="B43" s="127"/>
      <c r="C43" s="127"/>
    </row>
    <row r="44" spans="1:3" ht="16.5" customHeight="1" x14ac:dyDescent="0.2">
      <c r="A44" s="127"/>
      <c r="B44" s="127"/>
      <c r="C44" s="127"/>
    </row>
    <row r="45" spans="1:3" x14ac:dyDescent="0.2">
      <c r="A45" s="127"/>
      <c r="B45" s="127"/>
      <c r="C45" s="127"/>
    </row>
    <row r="46" spans="1:3" x14ac:dyDescent="0.2">
      <c r="A46" s="127"/>
      <c r="B46" s="127"/>
      <c r="C46" s="127"/>
    </row>
    <row r="47" spans="1:3" x14ac:dyDescent="0.2">
      <c r="A47" s="127"/>
      <c r="B47" s="127"/>
      <c r="C47" s="127"/>
    </row>
    <row r="48" spans="1:3" x14ac:dyDescent="0.2">
      <c r="A48" s="127"/>
      <c r="B48" s="127"/>
      <c r="C48" s="127"/>
    </row>
    <row r="49" spans="1:3" x14ac:dyDescent="0.2">
      <c r="A49" s="127"/>
      <c r="B49" s="127"/>
      <c r="C49" s="127"/>
    </row>
    <row r="50" spans="1:3" x14ac:dyDescent="0.2">
      <c r="A50" s="127"/>
      <c r="B50" s="127"/>
      <c r="C50" s="127"/>
    </row>
    <row r="51" spans="1:3" x14ac:dyDescent="0.2">
      <c r="A51" s="127"/>
      <c r="B51" s="127"/>
      <c r="C51" s="127"/>
    </row>
    <row r="52" spans="1:3" x14ac:dyDescent="0.2">
      <c r="A52" s="127"/>
      <c r="B52" s="127"/>
      <c r="C52" s="127"/>
    </row>
    <row r="53" spans="1:3" x14ac:dyDescent="0.2">
      <c r="A53" s="127"/>
      <c r="B53" s="127"/>
      <c r="C53" s="127"/>
    </row>
    <row r="54" spans="1:3" x14ac:dyDescent="0.2">
      <c r="A54" s="127"/>
      <c r="B54" s="127"/>
      <c r="C54" s="127"/>
    </row>
    <row r="55" spans="1:3" x14ac:dyDescent="0.2">
      <c r="A55" s="127"/>
      <c r="B55" s="127"/>
      <c r="C55" s="127"/>
    </row>
    <row r="56" spans="1:3" x14ac:dyDescent="0.2">
      <c r="A56" s="127"/>
      <c r="B56" s="127"/>
      <c r="C56" s="127"/>
    </row>
    <row r="57" spans="1:3" x14ac:dyDescent="0.2">
      <c r="A57" s="127"/>
      <c r="B57" s="127"/>
      <c r="C57" s="127"/>
    </row>
    <row r="58" spans="1:3" x14ac:dyDescent="0.2">
      <c r="B58" s="10"/>
      <c r="C58" s="127"/>
    </row>
    <row r="59" spans="1:3" x14ac:dyDescent="0.2">
      <c r="A59" s="127"/>
      <c r="B59" s="127"/>
      <c r="C59" s="127"/>
    </row>
    <row r="60" spans="1:3" x14ac:dyDescent="0.2">
      <c r="A60" s="127"/>
      <c r="B60" s="127"/>
      <c r="C60" s="127"/>
    </row>
    <row r="61" spans="1:3" x14ac:dyDescent="0.2">
      <c r="A61" s="127"/>
      <c r="B61" s="127"/>
      <c r="C61" s="127"/>
    </row>
    <row r="62" spans="1:3" x14ac:dyDescent="0.2">
      <c r="A62" s="127"/>
      <c r="B62" s="127"/>
      <c r="C62" s="127"/>
    </row>
    <row r="63" spans="1:3" x14ac:dyDescent="0.2">
      <c r="A63" s="127"/>
      <c r="B63" s="127"/>
      <c r="C63" s="127"/>
    </row>
    <row r="64" spans="1:3" x14ac:dyDescent="0.2">
      <c r="B64" s="10"/>
    </row>
    <row r="65" spans="2:2" x14ac:dyDescent="0.2">
      <c r="B65" s="10"/>
    </row>
    <row r="66" spans="2:2" x14ac:dyDescent="0.2">
      <c r="B66" s="10"/>
    </row>
    <row r="67" spans="2:2" x14ac:dyDescent="0.2">
      <c r="B67" s="10"/>
    </row>
    <row r="68" spans="2:2" x14ac:dyDescent="0.2">
      <c r="B68" s="10"/>
    </row>
    <row r="69" spans="2:2" x14ac:dyDescent="0.2">
      <c r="B69" s="10"/>
    </row>
    <row r="70" spans="2:2" x14ac:dyDescent="0.2">
      <c r="B70" s="10"/>
    </row>
    <row r="71" spans="2:2" x14ac:dyDescent="0.2">
      <c r="B71" s="10"/>
    </row>
    <row r="72" spans="2:2" x14ac:dyDescent="0.2">
      <c r="B72" s="10"/>
    </row>
    <row r="73" spans="2:2" x14ac:dyDescent="0.2">
      <c r="B73" s="10"/>
    </row>
    <row r="74" spans="2:2" x14ac:dyDescent="0.2">
      <c r="B74" s="10"/>
    </row>
    <row r="75" spans="2:2" x14ac:dyDescent="0.2">
      <c r="B75" s="10"/>
    </row>
    <row r="76" spans="2:2" x14ac:dyDescent="0.2">
      <c r="B76" s="10"/>
    </row>
    <row r="77" spans="2:2" x14ac:dyDescent="0.2">
      <c r="B77" s="10"/>
    </row>
    <row r="78" spans="2:2" x14ac:dyDescent="0.2">
      <c r="B78" s="10"/>
    </row>
    <row r="79" spans="2:2" x14ac:dyDescent="0.2">
      <c r="B79" s="10"/>
    </row>
    <row r="80" spans="2:2" x14ac:dyDescent="0.2">
      <c r="B80" s="10"/>
    </row>
    <row r="81" spans="2:2" x14ac:dyDescent="0.2">
      <c r="B81" s="10"/>
    </row>
    <row r="82" spans="2:2" x14ac:dyDescent="0.2">
      <c r="B82" s="10"/>
    </row>
    <row r="83" spans="2:2" x14ac:dyDescent="0.2">
      <c r="B83" s="10"/>
    </row>
    <row r="84" spans="2:2" x14ac:dyDescent="0.2">
      <c r="B84" s="10"/>
    </row>
    <row r="85" spans="2:2" x14ac:dyDescent="0.2">
      <c r="B85" s="10"/>
    </row>
    <row r="86" spans="2:2" x14ac:dyDescent="0.2">
      <c r="B86" s="10"/>
    </row>
    <row r="87" spans="2:2" x14ac:dyDescent="0.2">
      <c r="B87" s="10"/>
    </row>
    <row r="88" spans="2:2" x14ac:dyDescent="0.2">
      <c r="B88" s="10"/>
    </row>
    <row r="89" spans="2:2" x14ac:dyDescent="0.2">
      <c r="B89" s="10"/>
    </row>
    <row r="90" spans="2:2" x14ac:dyDescent="0.2">
      <c r="B90" s="10"/>
    </row>
    <row r="91" spans="2:2" x14ac:dyDescent="0.2">
      <c r="B91" s="10"/>
    </row>
    <row r="92" spans="2:2" x14ac:dyDescent="0.2">
      <c r="B92" s="10"/>
    </row>
    <row r="93" spans="2:2" x14ac:dyDescent="0.2">
      <c r="B93" s="10"/>
    </row>
    <row r="94" spans="2:2" x14ac:dyDescent="0.2">
      <c r="B94" s="10"/>
    </row>
    <row r="95" spans="2:2" x14ac:dyDescent="0.2">
      <c r="B95" s="10"/>
    </row>
    <row r="96" spans="2:2" x14ac:dyDescent="0.2">
      <c r="B96" s="10"/>
    </row>
    <row r="97" spans="2:2" x14ac:dyDescent="0.2">
      <c r="B97" s="10"/>
    </row>
    <row r="98" spans="2:2" x14ac:dyDescent="0.2">
      <c r="B98" s="10"/>
    </row>
    <row r="99" spans="2:2" x14ac:dyDescent="0.2">
      <c r="B99" s="10"/>
    </row>
    <row r="100" spans="2:2" x14ac:dyDescent="0.2">
      <c r="B100" s="10"/>
    </row>
    <row r="101" spans="2:2" x14ac:dyDescent="0.2">
      <c r="B101" s="10"/>
    </row>
    <row r="102" spans="2:2" x14ac:dyDescent="0.2">
      <c r="B102" s="10"/>
    </row>
    <row r="103" spans="2:2" x14ac:dyDescent="0.2">
      <c r="B103" s="10"/>
    </row>
    <row r="104" spans="2:2" x14ac:dyDescent="0.2">
      <c r="B104" s="10"/>
    </row>
    <row r="105" spans="2:2" x14ac:dyDescent="0.2">
      <c r="B105" s="10"/>
    </row>
    <row r="106" spans="2:2" x14ac:dyDescent="0.2">
      <c r="B106" s="10"/>
    </row>
    <row r="107" spans="2:2" x14ac:dyDescent="0.2">
      <c r="B107" s="10"/>
    </row>
    <row r="108" spans="2:2" x14ac:dyDescent="0.2">
      <c r="B108" s="10"/>
    </row>
    <row r="109" spans="2:2" x14ac:dyDescent="0.2">
      <c r="B109" s="10"/>
    </row>
    <row r="110" spans="2:2" x14ac:dyDescent="0.2">
      <c r="B110" s="10"/>
    </row>
    <row r="111" spans="2:2" x14ac:dyDescent="0.2">
      <c r="B111" s="10"/>
    </row>
    <row r="112" spans="2:2" x14ac:dyDescent="0.2">
      <c r="B112" s="10"/>
    </row>
    <row r="113" spans="2:2" x14ac:dyDescent="0.2">
      <c r="B113" s="10"/>
    </row>
    <row r="114" spans="2:2" x14ac:dyDescent="0.2">
      <c r="B114" s="10"/>
    </row>
    <row r="115" spans="2:2" x14ac:dyDescent="0.2">
      <c r="B115" s="10"/>
    </row>
    <row r="116" spans="2:2" x14ac:dyDescent="0.2">
      <c r="B116" s="10"/>
    </row>
    <row r="117" spans="2:2" x14ac:dyDescent="0.2">
      <c r="B117" s="10"/>
    </row>
    <row r="118" spans="2:2" x14ac:dyDescent="0.2">
      <c r="B118" s="10"/>
    </row>
    <row r="119" spans="2:2" x14ac:dyDescent="0.2">
      <c r="B119" s="10"/>
    </row>
    <row r="120" spans="2:2" x14ac:dyDescent="0.2">
      <c r="B120" s="10"/>
    </row>
    <row r="121" spans="2:2" x14ac:dyDescent="0.2">
      <c r="B121" s="10"/>
    </row>
    <row r="122" spans="2:2" x14ac:dyDescent="0.2">
      <c r="B122" s="10"/>
    </row>
    <row r="123" spans="2:2" x14ac:dyDescent="0.2">
      <c r="B123" s="10"/>
    </row>
    <row r="124" spans="2:2" x14ac:dyDescent="0.2">
      <c r="B124" s="10"/>
    </row>
    <row r="125" spans="2:2" x14ac:dyDescent="0.2">
      <c r="B125" s="10"/>
    </row>
    <row r="126" spans="2:2" x14ac:dyDescent="0.2">
      <c r="B126" s="10"/>
    </row>
    <row r="127" spans="2:2" x14ac:dyDescent="0.2">
      <c r="B127" s="10"/>
    </row>
    <row r="128" spans="2:2" x14ac:dyDescent="0.2">
      <c r="B128" s="10"/>
    </row>
    <row r="129" spans="2:2" x14ac:dyDescent="0.2">
      <c r="B129" s="10"/>
    </row>
    <row r="130" spans="2:2" x14ac:dyDescent="0.2">
      <c r="B130" s="10"/>
    </row>
    <row r="131" spans="2:2" x14ac:dyDescent="0.2">
      <c r="B131" s="10"/>
    </row>
    <row r="132" spans="2:2" x14ac:dyDescent="0.2">
      <c r="B132" s="10"/>
    </row>
    <row r="133" spans="2:2" x14ac:dyDescent="0.2">
      <c r="B133" s="10"/>
    </row>
    <row r="134" spans="2:2" x14ac:dyDescent="0.2">
      <c r="B134" s="10"/>
    </row>
    <row r="135" spans="2:2" x14ac:dyDescent="0.2">
      <c r="B135" s="10"/>
    </row>
    <row r="136" spans="2:2" x14ac:dyDescent="0.2">
      <c r="B136" s="10"/>
    </row>
    <row r="137" spans="2:2" x14ac:dyDescent="0.2">
      <c r="B137" s="10"/>
    </row>
    <row r="138" spans="2:2" x14ac:dyDescent="0.2">
      <c r="B138" s="10"/>
    </row>
    <row r="139" spans="2:2" x14ac:dyDescent="0.2">
      <c r="B139" s="10"/>
    </row>
    <row r="140" spans="2:2" x14ac:dyDescent="0.2">
      <c r="B140" s="10"/>
    </row>
    <row r="141" spans="2:2" x14ac:dyDescent="0.2">
      <c r="B141" s="10"/>
    </row>
    <row r="142" spans="2:2" x14ac:dyDescent="0.2">
      <c r="B142" s="10"/>
    </row>
    <row r="143" spans="2:2" x14ac:dyDescent="0.2">
      <c r="B143" s="10"/>
    </row>
    <row r="144" spans="2:2" x14ac:dyDescent="0.2">
      <c r="B144" s="10"/>
    </row>
    <row r="145" spans="2:2" x14ac:dyDescent="0.2">
      <c r="B145" s="10"/>
    </row>
    <row r="146" spans="2:2" x14ac:dyDescent="0.2">
      <c r="B146" s="10"/>
    </row>
    <row r="147" spans="2:2" x14ac:dyDescent="0.2">
      <c r="B147" s="10"/>
    </row>
    <row r="148" spans="2:2" x14ac:dyDescent="0.2">
      <c r="B148" s="10"/>
    </row>
    <row r="149" spans="2:2" x14ac:dyDescent="0.2">
      <c r="B149" s="10"/>
    </row>
    <row r="150" spans="2:2" x14ac:dyDescent="0.2">
      <c r="B150" s="10"/>
    </row>
    <row r="151" spans="2:2" x14ac:dyDescent="0.2">
      <c r="B151" s="10"/>
    </row>
    <row r="152" spans="2:2" x14ac:dyDescent="0.2">
      <c r="B152" s="10"/>
    </row>
    <row r="153" spans="2:2" x14ac:dyDescent="0.2">
      <c r="B153" s="10"/>
    </row>
    <row r="154" spans="2:2" x14ac:dyDescent="0.2">
      <c r="B154" s="10"/>
    </row>
    <row r="155" spans="2:2" x14ac:dyDescent="0.2">
      <c r="B155" s="10"/>
    </row>
    <row r="156" spans="2:2" x14ac:dyDescent="0.2">
      <c r="B156" s="10"/>
    </row>
    <row r="157" spans="2:2" x14ac:dyDescent="0.2">
      <c r="B157" s="10"/>
    </row>
    <row r="158" spans="2:2" x14ac:dyDescent="0.2">
      <c r="B158" s="10"/>
    </row>
    <row r="159" spans="2:2" x14ac:dyDescent="0.2">
      <c r="B159" s="10"/>
    </row>
    <row r="160" spans="2:2" x14ac:dyDescent="0.2">
      <c r="B160" s="10"/>
    </row>
    <row r="161" spans="2:2" x14ac:dyDescent="0.2">
      <c r="B161" s="10"/>
    </row>
    <row r="162" spans="2:2" x14ac:dyDescent="0.2">
      <c r="B162" s="10"/>
    </row>
    <row r="163" spans="2:2" x14ac:dyDescent="0.2">
      <c r="B163" s="10"/>
    </row>
    <row r="164" spans="2:2" x14ac:dyDescent="0.2">
      <c r="B164" s="10"/>
    </row>
    <row r="165" spans="2:2" x14ac:dyDescent="0.2">
      <c r="B165" s="10"/>
    </row>
    <row r="166" spans="2:2" x14ac:dyDescent="0.2">
      <c r="B166" s="10"/>
    </row>
    <row r="167" spans="2:2" x14ac:dyDescent="0.2">
      <c r="B167" s="10"/>
    </row>
    <row r="168" spans="2:2" x14ac:dyDescent="0.2">
      <c r="B168" s="10"/>
    </row>
    <row r="169" spans="2:2" x14ac:dyDescent="0.2">
      <c r="B169" s="10"/>
    </row>
    <row r="170" spans="2:2" x14ac:dyDescent="0.2">
      <c r="B170" s="10"/>
    </row>
    <row r="171" spans="2:2" x14ac:dyDescent="0.2">
      <c r="B171" s="10"/>
    </row>
    <row r="172" spans="2:2" x14ac:dyDescent="0.2">
      <c r="B172" s="10"/>
    </row>
    <row r="173" spans="2:2" x14ac:dyDescent="0.2">
      <c r="B173" s="10"/>
    </row>
    <row r="174" spans="2:2" x14ac:dyDescent="0.2">
      <c r="B174" s="10"/>
    </row>
    <row r="175" spans="2:2" x14ac:dyDescent="0.2">
      <c r="B175" s="10"/>
    </row>
    <row r="176" spans="2:2" x14ac:dyDescent="0.2">
      <c r="B176" s="10"/>
    </row>
    <row r="177" spans="2:2" x14ac:dyDescent="0.2">
      <c r="B177" s="10"/>
    </row>
    <row r="178" spans="2:2" x14ac:dyDescent="0.2">
      <c r="B178" s="10"/>
    </row>
    <row r="179" spans="2:2" x14ac:dyDescent="0.2">
      <c r="B179" s="10"/>
    </row>
    <row r="180" spans="2:2" x14ac:dyDescent="0.2">
      <c r="B180" s="10"/>
    </row>
    <row r="181" spans="2:2" x14ac:dyDescent="0.2">
      <c r="B181" s="10"/>
    </row>
    <row r="182" spans="2:2" x14ac:dyDescent="0.2">
      <c r="B182" s="10"/>
    </row>
    <row r="183" spans="2:2" x14ac:dyDescent="0.2">
      <c r="B183" s="10"/>
    </row>
    <row r="184" spans="2:2" x14ac:dyDescent="0.2">
      <c r="B184" s="10"/>
    </row>
    <row r="185" spans="2:2" x14ac:dyDescent="0.2">
      <c r="B185" s="10"/>
    </row>
    <row r="186" spans="2:2" x14ac:dyDescent="0.2">
      <c r="B186" s="10"/>
    </row>
    <row r="187" spans="2:2" x14ac:dyDescent="0.2">
      <c r="B187" s="10"/>
    </row>
    <row r="188" spans="2:2" x14ac:dyDescent="0.2">
      <c r="B188" s="10"/>
    </row>
    <row r="189" spans="2:2" x14ac:dyDescent="0.2">
      <c r="B189" s="10"/>
    </row>
    <row r="190" spans="2:2" x14ac:dyDescent="0.2">
      <c r="B190" s="10"/>
    </row>
    <row r="191" spans="2:2" x14ac:dyDescent="0.2">
      <c r="B191" s="10"/>
    </row>
    <row r="192" spans="2:2" x14ac:dyDescent="0.2">
      <c r="B192" s="10"/>
    </row>
    <row r="193" spans="2:2" x14ac:dyDescent="0.2">
      <c r="B193" s="10"/>
    </row>
    <row r="194" spans="2:2" x14ac:dyDescent="0.2">
      <c r="B194" s="10"/>
    </row>
    <row r="195" spans="2:2" x14ac:dyDescent="0.2">
      <c r="B195" s="10"/>
    </row>
    <row r="196" spans="2:2" x14ac:dyDescent="0.2">
      <c r="B196" s="10"/>
    </row>
    <row r="197" spans="2:2" x14ac:dyDescent="0.2">
      <c r="B197" s="10"/>
    </row>
    <row r="198" spans="2:2" x14ac:dyDescent="0.2">
      <c r="B198" s="10"/>
    </row>
    <row r="199" spans="2:2" x14ac:dyDescent="0.2">
      <c r="B199" s="10"/>
    </row>
    <row r="200" spans="2:2" x14ac:dyDescent="0.2">
      <c r="B200" s="10"/>
    </row>
    <row r="201" spans="2:2" x14ac:dyDescent="0.2">
      <c r="B201" s="10"/>
    </row>
    <row r="202" spans="2:2" x14ac:dyDescent="0.2">
      <c r="B202" s="10"/>
    </row>
    <row r="203" spans="2:2" x14ac:dyDescent="0.2">
      <c r="B203" s="10"/>
    </row>
    <row r="204" spans="2:2" x14ac:dyDescent="0.2">
      <c r="B204" s="10"/>
    </row>
    <row r="205" spans="2:2" x14ac:dyDescent="0.2">
      <c r="B205" s="10"/>
    </row>
    <row r="206" spans="2:2" x14ac:dyDescent="0.2">
      <c r="B206" s="10"/>
    </row>
    <row r="207" spans="2:2" x14ac:dyDescent="0.2">
      <c r="B207" s="10"/>
    </row>
    <row r="208" spans="2:2" x14ac:dyDescent="0.2">
      <c r="B208" s="10"/>
    </row>
    <row r="209" spans="2:2" x14ac:dyDescent="0.2">
      <c r="B209" s="10"/>
    </row>
    <row r="210" spans="2:2" x14ac:dyDescent="0.2">
      <c r="B210" s="10"/>
    </row>
    <row r="211" spans="2:2" x14ac:dyDescent="0.2">
      <c r="B211" s="10"/>
    </row>
    <row r="212" spans="2:2" x14ac:dyDescent="0.2">
      <c r="B212" s="10"/>
    </row>
    <row r="213" spans="2:2" x14ac:dyDescent="0.2">
      <c r="B213" s="10"/>
    </row>
    <row r="214" spans="2:2" x14ac:dyDescent="0.2">
      <c r="B214" s="10"/>
    </row>
    <row r="215" spans="2:2" x14ac:dyDescent="0.2">
      <c r="B215" s="10"/>
    </row>
    <row r="216" spans="2:2" x14ac:dyDescent="0.2">
      <c r="B216" s="10"/>
    </row>
  </sheetData>
  <mergeCells count="2">
    <mergeCell ref="H1:I1"/>
    <mergeCell ref="O1:P1"/>
  </mergeCells>
  <hyperlinks>
    <hyperlink ref="H1:I1" location="Index!A1" display="Regresar al �ndice" xr:uid="{E9525F40-204B-4AB7-A66A-F06E0FA43B6F}"/>
    <hyperlink ref="O1:P1" location="Index!B2" display="Regresar al índice" xr:uid="{E7C17C86-3F83-4E02-9C34-EBF1B705233D}"/>
  </hyperlinks>
  <pageMargins left="0.7" right="0.7" top="0.75" bottom="0.75" header="0.3" footer="0.3"/>
  <pageSetup paperSize="9" orientation="portrait"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64AE4-A802-4A34-84DB-6D4C3FDA1A8F}">
  <sheetPr codeName="Hoja44"/>
  <dimension ref="A1:P217"/>
  <sheetViews>
    <sheetView zoomScaleNormal="100" workbookViewId="0"/>
  </sheetViews>
  <sheetFormatPr baseColWidth="10" defaultColWidth="11.42578125" defaultRowHeight="12.75" x14ac:dyDescent="0.2"/>
  <cols>
    <col min="1" max="1" width="11.42578125" style="279"/>
    <col min="2" max="2" width="11.42578125" style="128"/>
    <col min="3" max="16384" width="11.42578125" style="279"/>
  </cols>
  <sheetData>
    <row r="1" spans="1:16" x14ac:dyDescent="0.2">
      <c r="A1" s="69" t="s">
        <v>2072</v>
      </c>
      <c r="H1" s="346" t="s">
        <v>2143</v>
      </c>
      <c r="I1" s="346"/>
      <c r="J1" s="2"/>
      <c r="K1" s="2"/>
      <c r="O1" s="280"/>
      <c r="P1" s="280"/>
    </row>
    <row r="2" spans="1:16" x14ac:dyDescent="0.2">
      <c r="A2" s="279" t="s">
        <v>1417</v>
      </c>
    </row>
    <row r="5" spans="1:16" x14ac:dyDescent="0.2">
      <c r="A5" s="279" t="s">
        <v>297</v>
      </c>
      <c r="B5" s="10" t="s">
        <v>307</v>
      </c>
    </row>
    <row r="6" spans="1:16" x14ac:dyDescent="0.2">
      <c r="A6" s="279">
        <v>2013</v>
      </c>
      <c r="B6" s="130">
        <v>282499</v>
      </c>
    </row>
    <row r="7" spans="1:16" x14ac:dyDescent="0.2">
      <c r="A7" s="279">
        <v>2014</v>
      </c>
      <c r="B7" s="130">
        <v>295797</v>
      </c>
    </row>
    <row r="8" spans="1:16" x14ac:dyDescent="0.2">
      <c r="A8" s="279">
        <v>2015</v>
      </c>
      <c r="B8" s="130">
        <v>312586</v>
      </c>
    </row>
    <row r="9" spans="1:16" x14ac:dyDescent="0.2">
      <c r="A9" s="279">
        <v>2016</v>
      </c>
      <c r="B9" s="130">
        <v>334254</v>
      </c>
    </row>
    <row r="10" spans="1:16" x14ac:dyDescent="0.2">
      <c r="A10" s="279">
        <v>2017</v>
      </c>
      <c r="B10" s="130">
        <v>343480</v>
      </c>
    </row>
    <row r="11" spans="1:16" x14ac:dyDescent="0.2">
      <c r="A11" s="279">
        <v>2018</v>
      </c>
      <c r="B11" s="130">
        <v>354114</v>
      </c>
    </row>
    <row r="12" spans="1:16" x14ac:dyDescent="0.2">
      <c r="A12" s="279">
        <v>2019</v>
      </c>
      <c r="B12" s="130">
        <v>363625</v>
      </c>
    </row>
    <row r="13" spans="1:16" x14ac:dyDescent="0.2">
      <c r="A13" s="279">
        <v>2020</v>
      </c>
      <c r="B13" s="130">
        <v>366999</v>
      </c>
    </row>
    <row r="14" spans="1:16" x14ac:dyDescent="0.2">
      <c r="A14" s="279">
        <v>2021</v>
      </c>
      <c r="B14" s="130">
        <v>388949</v>
      </c>
    </row>
    <row r="15" spans="1:16" x14ac:dyDescent="0.2">
      <c r="A15" s="299">
        <v>2022</v>
      </c>
      <c r="B15" s="130">
        <v>399607</v>
      </c>
    </row>
    <row r="16" spans="1:16" x14ac:dyDescent="0.2">
      <c r="A16" s="300">
        <v>45017</v>
      </c>
      <c r="B16" s="130">
        <f>'F84'!B6</f>
        <v>404779</v>
      </c>
    </row>
    <row r="17" spans="1:2" x14ac:dyDescent="0.2">
      <c r="B17" s="10"/>
    </row>
    <row r="18" spans="1:2" x14ac:dyDescent="0.2">
      <c r="B18" s="10"/>
    </row>
    <row r="19" spans="1:2" x14ac:dyDescent="0.2">
      <c r="A19" s="279" t="s">
        <v>1507</v>
      </c>
      <c r="B19" s="133">
        <f>B16/B15-1</f>
        <v>1.2942716218684813E-2</v>
      </c>
    </row>
    <row r="20" spans="1:2" x14ac:dyDescent="0.2">
      <c r="A20" s="279" t="s">
        <v>1510</v>
      </c>
      <c r="B20" s="130">
        <f>B16-B15</f>
        <v>5172</v>
      </c>
    </row>
    <row r="21" spans="1:2" x14ac:dyDescent="0.2">
      <c r="B21" s="10"/>
    </row>
    <row r="22" spans="1:2" x14ac:dyDescent="0.2">
      <c r="B22" s="10"/>
    </row>
    <row r="23" spans="1:2" ht="12.75" hidden="1" customHeight="1" x14ac:dyDescent="0.2">
      <c r="A23" s="279" t="s">
        <v>319</v>
      </c>
      <c r="B23" s="10">
        <f>B12/B11-1</f>
        <v>2.6858582264468467E-2</v>
      </c>
    </row>
    <row r="24" spans="1:2" ht="12.75" hidden="1" customHeight="1" x14ac:dyDescent="0.2">
      <c r="A24" s="279" t="s">
        <v>320</v>
      </c>
      <c r="B24" s="10">
        <f>B12-B11</f>
        <v>9511</v>
      </c>
    </row>
    <row r="25" spans="1:2" ht="12.75" hidden="1" customHeight="1" x14ac:dyDescent="0.2">
      <c r="B25" s="10"/>
    </row>
    <row r="26" spans="1:2" ht="14.25" hidden="1" customHeight="1" x14ac:dyDescent="0.2">
      <c r="A26" s="279">
        <v>43770</v>
      </c>
      <c r="B26" s="10">
        <v>368314</v>
      </c>
    </row>
    <row r="27" spans="1:2" ht="12.75" hidden="1" customHeight="1" x14ac:dyDescent="0.2">
      <c r="A27" s="279" t="s">
        <v>321</v>
      </c>
      <c r="B27" s="10">
        <f>B12/B26-1</f>
        <v>-1.2730984974776982E-2</v>
      </c>
    </row>
    <row r="28" spans="1:2" ht="12.75" hidden="1" customHeight="1" x14ac:dyDescent="0.2">
      <c r="A28" s="279" t="s">
        <v>320</v>
      </c>
      <c r="B28" s="10">
        <f>B12-B26</f>
        <v>-4689</v>
      </c>
    </row>
    <row r="29" spans="1:2" ht="12.75" hidden="1" customHeight="1" x14ac:dyDescent="0.2">
      <c r="B29" s="10"/>
    </row>
    <row r="30" spans="1:2" x14ac:dyDescent="0.2">
      <c r="B30" s="10"/>
    </row>
    <row r="31" spans="1:2" x14ac:dyDescent="0.2">
      <c r="B31" s="10"/>
    </row>
    <row r="32" spans="1:2" x14ac:dyDescent="0.2">
      <c r="B32" s="10"/>
    </row>
    <row r="33" spans="2:2" x14ac:dyDescent="0.2">
      <c r="B33" s="10"/>
    </row>
    <row r="34" spans="2:2" x14ac:dyDescent="0.2">
      <c r="B34" s="10"/>
    </row>
    <row r="35" spans="2:2" x14ac:dyDescent="0.2">
      <c r="B35" s="10"/>
    </row>
    <row r="36" spans="2:2" x14ac:dyDescent="0.2">
      <c r="B36" s="10"/>
    </row>
    <row r="37" spans="2:2" x14ac:dyDescent="0.2">
      <c r="B37" s="10"/>
    </row>
    <row r="38" spans="2:2" x14ac:dyDescent="0.2">
      <c r="B38" s="10"/>
    </row>
    <row r="39" spans="2:2" x14ac:dyDescent="0.2">
      <c r="B39" s="10"/>
    </row>
    <row r="40" spans="2:2" x14ac:dyDescent="0.2">
      <c r="B40" s="10"/>
    </row>
    <row r="41" spans="2:2" x14ac:dyDescent="0.2">
      <c r="B41" s="10"/>
    </row>
    <row r="42" spans="2:2" x14ac:dyDescent="0.2">
      <c r="B42" s="10"/>
    </row>
    <row r="43" spans="2:2" x14ac:dyDescent="0.2">
      <c r="B43" s="10"/>
    </row>
    <row r="44" spans="2:2" x14ac:dyDescent="0.2">
      <c r="B44" s="10"/>
    </row>
    <row r="45" spans="2:2" x14ac:dyDescent="0.2">
      <c r="B45" s="10"/>
    </row>
    <row r="46" spans="2:2" x14ac:dyDescent="0.2">
      <c r="B46" s="10"/>
    </row>
    <row r="47" spans="2:2" x14ac:dyDescent="0.2">
      <c r="B47" s="10"/>
    </row>
    <row r="48" spans="2:2" x14ac:dyDescent="0.2">
      <c r="B48" s="10"/>
    </row>
    <row r="49" spans="2:2" x14ac:dyDescent="0.2">
      <c r="B49" s="10"/>
    </row>
    <row r="50" spans="2:2" x14ac:dyDescent="0.2">
      <c r="B50" s="10"/>
    </row>
    <row r="51" spans="2:2" x14ac:dyDescent="0.2">
      <c r="B51" s="10"/>
    </row>
    <row r="52" spans="2:2" x14ac:dyDescent="0.2">
      <c r="B52" s="10"/>
    </row>
    <row r="53" spans="2:2" x14ac:dyDescent="0.2">
      <c r="B53" s="10"/>
    </row>
    <row r="54" spans="2:2" x14ac:dyDescent="0.2">
      <c r="B54" s="10"/>
    </row>
    <row r="55" spans="2:2" x14ac:dyDescent="0.2">
      <c r="B55" s="10"/>
    </row>
    <row r="56" spans="2:2" x14ac:dyDescent="0.2">
      <c r="B56" s="10"/>
    </row>
    <row r="57" spans="2:2" x14ac:dyDescent="0.2">
      <c r="B57" s="10"/>
    </row>
    <row r="58" spans="2:2" x14ac:dyDescent="0.2">
      <c r="B58" s="10"/>
    </row>
    <row r="59" spans="2:2" x14ac:dyDescent="0.2">
      <c r="B59" s="10"/>
    </row>
    <row r="60" spans="2:2" x14ac:dyDescent="0.2">
      <c r="B60" s="10"/>
    </row>
    <row r="61" spans="2:2" x14ac:dyDescent="0.2">
      <c r="B61" s="10"/>
    </row>
    <row r="62" spans="2:2" x14ac:dyDescent="0.2">
      <c r="B62" s="10"/>
    </row>
    <row r="63" spans="2:2" x14ac:dyDescent="0.2">
      <c r="B63" s="10"/>
    </row>
    <row r="64" spans="2:2" x14ac:dyDescent="0.2">
      <c r="B64" s="10"/>
    </row>
    <row r="65" spans="2:2" x14ac:dyDescent="0.2">
      <c r="B65" s="10"/>
    </row>
    <row r="66" spans="2:2" x14ac:dyDescent="0.2">
      <c r="B66" s="10"/>
    </row>
    <row r="67" spans="2:2" x14ac:dyDescent="0.2">
      <c r="B67" s="10"/>
    </row>
    <row r="68" spans="2:2" x14ac:dyDescent="0.2">
      <c r="B68" s="10"/>
    </row>
    <row r="69" spans="2:2" x14ac:dyDescent="0.2">
      <c r="B69" s="10"/>
    </row>
    <row r="70" spans="2:2" x14ac:dyDescent="0.2">
      <c r="B70" s="10"/>
    </row>
    <row r="71" spans="2:2" x14ac:dyDescent="0.2">
      <c r="B71" s="10"/>
    </row>
    <row r="72" spans="2:2" x14ac:dyDescent="0.2">
      <c r="B72" s="10"/>
    </row>
    <row r="73" spans="2:2" x14ac:dyDescent="0.2">
      <c r="B73" s="10"/>
    </row>
    <row r="74" spans="2:2" x14ac:dyDescent="0.2">
      <c r="B74" s="10"/>
    </row>
    <row r="75" spans="2:2" x14ac:dyDescent="0.2">
      <c r="B75" s="10"/>
    </row>
    <row r="76" spans="2:2" x14ac:dyDescent="0.2">
      <c r="B76" s="10"/>
    </row>
    <row r="77" spans="2:2" x14ac:dyDescent="0.2">
      <c r="B77" s="10"/>
    </row>
    <row r="78" spans="2:2" x14ac:dyDescent="0.2">
      <c r="B78" s="10"/>
    </row>
    <row r="79" spans="2:2" x14ac:dyDescent="0.2">
      <c r="B79" s="10"/>
    </row>
    <row r="80" spans="2:2" x14ac:dyDescent="0.2">
      <c r="B80" s="10"/>
    </row>
    <row r="81" spans="2:2" x14ac:dyDescent="0.2">
      <c r="B81" s="10"/>
    </row>
    <row r="82" spans="2:2" x14ac:dyDescent="0.2">
      <c r="B82" s="10"/>
    </row>
    <row r="83" spans="2:2" x14ac:dyDescent="0.2">
      <c r="B83" s="10"/>
    </row>
    <row r="84" spans="2:2" x14ac:dyDescent="0.2">
      <c r="B84" s="10"/>
    </row>
    <row r="85" spans="2:2" x14ac:dyDescent="0.2">
      <c r="B85" s="10"/>
    </row>
    <row r="86" spans="2:2" x14ac:dyDescent="0.2">
      <c r="B86" s="10"/>
    </row>
    <row r="87" spans="2:2" x14ac:dyDescent="0.2">
      <c r="B87" s="10"/>
    </row>
    <row r="88" spans="2:2" x14ac:dyDescent="0.2">
      <c r="B88" s="10"/>
    </row>
    <row r="89" spans="2:2" x14ac:dyDescent="0.2">
      <c r="B89" s="10"/>
    </row>
    <row r="90" spans="2:2" x14ac:dyDescent="0.2">
      <c r="B90" s="10"/>
    </row>
    <row r="91" spans="2:2" x14ac:dyDescent="0.2">
      <c r="B91" s="10"/>
    </row>
    <row r="92" spans="2:2" x14ac:dyDescent="0.2">
      <c r="B92" s="10"/>
    </row>
    <row r="93" spans="2:2" x14ac:dyDescent="0.2">
      <c r="B93" s="10"/>
    </row>
    <row r="94" spans="2:2" x14ac:dyDescent="0.2">
      <c r="B94" s="10"/>
    </row>
    <row r="95" spans="2:2" x14ac:dyDescent="0.2">
      <c r="B95" s="10"/>
    </row>
    <row r="96" spans="2:2" x14ac:dyDescent="0.2">
      <c r="B96" s="10"/>
    </row>
    <row r="97" spans="2:2" x14ac:dyDescent="0.2">
      <c r="B97" s="10"/>
    </row>
    <row r="98" spans="2:2" x14ac:dyDescent="0.2">
      <c r="B98" s="10"/>
    </row>
    <row r="99" spans="2:2" x14ac:dyDescent="0.2">
      <c r="B99" s="10"/>
    </row>
    <row r="100" spans="2:2" x14ac:dyDescent="0.2">
      <c r="B100" s="10"/>
    </row>
    <row r="101" spans="2:2" x14ac:dyDescent="0.2">
      <c r="B101" s="10"/>
    </row>
    <row r="102" spans="2:2" x14ac:dyDescent="0.2">
      <c r="B102" s="10"/>
    </row>
    <row r="103" spans="2:2" x14ac:dyDescent="0.2">
      <c r="B103" s="10"/>
    </row>
    <row r="104" spans="2:2" x14ac:dyDescent="0.2">
      <c r="B104" s="10"/>
    </row>
    <row r="105" spans="2:2" x14ac:dyDescent="0.2">
      <c r="B105" s="10"/>
    </row>
    <row r="106" spans="2:2" x14ac:dyDescent="0.2">
      <c r="B106" s="10"/>
    </row>
    <row r="107" spans="2:2" x14ac:dyDescent="0.2">
      <c r="B107" s="10"/>
    </row>
    <row r="108" spans="2:2" x14ac:dyDescent="0.2">
      <c r="B108" s="10"/>
    </row>
    <row r="109" spans="2:2" x14ac:dyDescent="0.2">
      <c r="B109" s="10"/>
    </row>
    <row r="110" spans="2:2" x14ac:dyDescent="0.2">
      <c r="B110" s="10"/>
    </row>
    <row r="111" spans="2:2" x14ac:dyDescent="0.2">
      <c r="B111" s="10"/>
    </row>
    <row r="112" spans="2:2" x14ac:dyDescent="0.2">
      <c r="B112" s="10"/>
    </row>
    <row r="113" spans="2:2" x14ac:dyDescent="0.2">
      <c r="B113" s="10"/>
    </row>
    <row r="114" spans="2:2" x14ac:dyDescent="0.2">
      <c r="B114" s="10"/>
    </row>
    <row r="115" spans="2:2" x14ac:dyDescent="0.2">
      <c r="B115" s="10"/>
    </row>
    <row r="116" spans="2:2" x14ac:dyDescent="0.2">
      <c r="B116" s="10"/>
    </row>
    <row r="117" spans="2:2" x14ac:dyDescent="0.2">
      <c r="B117" s="10"/>
    </row>
    <row r="118" spans="2:2" x14ac:dyDescent="0.2">
      <c r="B118" s="10"/>
    </row>
    <row r="119" spans="2:2" x14ac:dyDescent="0.2">
      <c r="B119" s="10"/>
    </row>
    <row r="120" spans="2:2" x14ac:dyDescent="0.2">
      <c r="B120" s="10"/>
    </row>
    <row r="121" spans="2:2" x14ac:dyDescent="0.2">
      <c r="B121" s="10"/>
    </row>
    <row r="122" spans="2:2" x14ac:dyDescent="0.2">
      <c r="B122" s="10"/>
    </row>
    <row r="123" spans="2:2" x14ac:dyDescent="0.2">
      <c r="B123" s="10"/>
    </row>
    <row r="124" spans="2:2" x14ac:dyDescent="0.2">
      <c r="B124" s="10"/>
    </row>
    <row r="125" spans="2:2" x14ac:dyDescent="0.2">
      <c r="B125" s="10"/>
    </row>
    <row r="126" spans="2:2" x14ac:dyDescent="0.2">
      <c r="B126" s="10"/>
    </row>
    <row r="127" spans="2:2" x14ac:dyDescent="0.2">
      <c r="B127" s="10"/>
    </row>
    <row r="128" spans="2:2" x14ac:dyDescent="0.2">
      <c r="B128" s="10"/>
    </row>
    <row r="129" spans="2:2" x14ac:dyDescent="0.2">
      <c r="B129" s="10"/>
    </row>
    <row r="130" spans="2:2" x14ac:dyDescent="0.2">
      <c r="B130" s="10"/>
    </row>
    <row r="131" spans="2:2" x14ac:dyDescent="0.2">
      <c r="B131" s="10"/>
    </row>
    <row r="132" spans="2:2" x14ac:dyDescent="0.2">
      <c r="B132" s="10"/>
    </row>
    <row r="133" spans="2:2" x14ac:dyDescent="0.2">
      <c r="B133" s="10"/>
    </row>
    <row r="134" spans="2:2" x14ac:dyDescent="0.2">
      <c r="B134" s="10"/>
    </row>
    <row r="135" spans="2:2" x14ac:dyDescent="0.2">
      <c r="B135" s="10"/>
    </row>
    <row r="136" spans="2:2" x14ac:dyDescent="0.2">
      <c r="B136" s="10"/>
    </row>
    <row r="137" spans="2:2" x14ac:dyDescent="0.2">
      <c r="B137" s="10"/>
    </row>
    <row r="138" spans="2:2" x14ac:dyDescent="0.2">
      <c r="B138" s="10"/>
    </row>
    <row r="139" spans="2:2" x14ac:dyDescent="0.2">
      <c r="B139" s="10"/>
    </row>
    <row r="140" spans="2:2" x14ac:dyDescent="0.2">
      <c r="B140" s="10"/>
    </row>
    <row r="141" spans="2:2" x14ac:dyDescent="0.2">
      <c r="B141" s="10"/>
    </row>
    <row r="142" spans="2:2" x14ac:dyDescent="0.2">
      <c r="B142" s="10"/>
    </row>
    <row r="143" spans="2:2" x14ac:dyDescent="0.2">
      <c r="B143" s="10"/>
    </row>
    <row r="144" spans="2:2" x14ac:dyDescent="0.2">
      <c r="B144" s="10"/>
    </row>
    <row r="145" spans="2:2" x14ac:dyDescent="0.2">
      <c r="B145" s="10"/>
    </row>
    <row r="146" spans="2:2" x14ac:dyDescent="0.2">
      <c r="B146" s="10"/>
    </row>
    <row r="147" spans="2:2" x14ac:dyDescent="0.2">
      <c r="B147" s="10"/>
    </row>
    <row r="148" spans="2:2" x14ac:dyDescent="0.2">
      <c r="B148" s="10"/>
    </row>
    <row r="149" spans="2:2" x14ac:dyDescent="0.2">
      <c r="B149" s="10"/>
    </row>
    <row r="150" spans="2:2" x14ac:dyDescent="0.2">
      <c r="B150" s="10"/>
    </row>
    <row r="151" spans="2:2" x14ac:dyDescent="0.2">
      <c r="B151" s="10"/>
    </row>
    <row r="152" spans="2:2" x14ac:dyDescent="0.2">
      <c r="B152" s="10"/>
    </row>
    <row r="153" spans="2:2" x14ac:dyDescent="0.2">
      <c r="B153" s="10"/>
    </row>
    <row r="154" spans="2:2" x14ac:dyDescent="0.2">
      <c r="B154" s="10"/>
    </row>
    <row r="155" spans="2:2" x14ac:dyDescent="0.2">
      <c r="B155" s="10"/>
    </row>
    <row r="156" spans="2:2" x14ac:dyDescent="0.2">
      <c r="B156" s="10"/>
    </row>
    <row r="157" spans="2:2" x14ac:dyDescent="0.2">
      <c r="B157" s="10"/>
    </row>
    <row r="158" spans="2:2" x14ac:dyDescent="0.2">
      <c r="B158" s="10"/>
    </row>
    <row r="159" spans="2:2" x14ac:dyDescent="0.2">
      <c r="B159" s="10"/>
    </row>
    <row r="160" spans="2:2" x14ac:dyDescent="0.2">
      <c r="B160" s="10"/>
    </row>
    <row r="161" spans="2:2" x14ac:dyDescent="0.2">
      <c r="B161" s="10"/>
    </row>
    <row r="162" spans="2:2" x14ac:dyDescent="0.2">
      <c r="B162" s="10"/>
    </row>
    <row r="163" spans="2:2" x14ac:dyDescent="0.2">
      <c r="B163" s="10"/>
    </row>
    <row r="164" spans="2:2" x14ac:dyDescent="0.2">
      <c r="B164" s="10"/>
    </row>
    <row r="165" spans="2:2" x14ac:dyDescent="0.2">
      <c r="B165" s="10"/>
    </row>
    <row r="166" spans="2:2" x14ac:dyDescent="0.2">
      <c r="B166" s="10"/>
    </row>
    <row r="167" spans="2:2" x14ac:dyDescent="0.2">
      <c r="B167" s="10"/>
    </row>
    <row r="168" spans="2:2" x14ac:dyDescent="0.2">
      <c r="B168" s="10"/>
    </row>
    <row r="169" spans="2:2" x14ac:dyDescent="0.2">
      <c r="B169" s="10"/>
    </row>
    <row r="170" spans="2:2" x14ac:dyDescent="0.2">
      <c r="B170" s="10"/>
    </row>
    <row r="171" spans="2:2" x14ac:dyDescent="0.2">
      <c r="B171" s="10"/>
    </row>
    <row r="172" spans="2:2" x14ac:dyDescent="0.2">
      <c r="B172" s="10"/>
    </row>
    <row r="173" spans="2:2" x14ac:dyDescent="0.2">
      <c r="B173" s="10"/>
    </row>
    <row r="174" spans="2:2" x14ac:dyDescent="0.2">
      <c r="B174" s="10"/>
    </row>
    <row r="175" spans="2:2" x14ac:dyDescent="0.2">
      <c r="B175" s="10"/>
    </row>
    <row r="176" spans="2:2" x14ac:dyDescent="0.2">
      <c r="B176" s="10"/>
    </row>
    <row r="177" spans="2:2" x14ac:dyDescent="0.2">
      <c r="B177" s="10"/>
    </row>
    <row r="178" spans="2:2" x14ac:dyDescent="0.2">
      <c r="B178" s="10"/>
    </row>
    <row r="179" spans="2:2" x14ac:dyDescent="0.2">
      <c r="B179" s="10"/>
    </row>
    <row r="180" spans="2:2" x14ac:dyDescent="0.2">
      <c r="B180" s="10"/>
    </row>
    <row r="181" spans="2:2" x14ac:dyDescent="0.2">
      <c r="B181" s="10"/>
    </row>
    <row r="182" spans="2:2" x14ac:dyDescent="0.2">
      <c r="B182" s="10"/>
    </row>
    <row r="183" spans="2:2" x14ac:dyDescent="0.2">
      <c r="B183" s="10"/>
    </row>
    <row r="184" spans="2:2" x14ac:dyDescent="0.2">
      <c r="B184" s="10"/>
    </row>
    <row r="185" spans="2:2" x14ac:dyDescent="0.2">
      <c r="B185" s="10"/>
    </row>
    <row r="186" spans="2:2" x14ac:dyDescent="0.2">
      <c r="B186" s="10"/>
    </row>
    <row r="187" spans="2:2" x14ac:dyDescent="0.2">
      <c r="B187" s="10"/>
    </row>
    <row r="188" spans="2:2" x14ac:dyDescent="0.2">
      <c r="B188" s="10"/>
    </row>
    <row r="189" spans="2:2" x14ac:dyDescent="0.2">
      <c r="B189" s="10"/>
    </row>
    <row r="190" spans="2:2" x14ac:dyDescent="0.2">
      <c r="B190" s="10"/>
    </row>
    <row r="191" spans="2:2" x14ac:dyDescent="0.2">
      <c r="B191" s="10"/>
    </row>
    <row r="192" spans="2:2" x14ac:dyDescent="0.2">
      <c r="B192" s="10"/>
    </row>
    <row r="193" spans="2:2" x14ac:dyDescent="0.2">
      <c r="B193" s="10"/>
    </row>
    <row r="194" spans="2:2" x14ac:dyDescent="0.2">
      <c r="B194" s="10"/>
    </row>
    <row r="195" spans="2:2" x14ac:dyDescent="0.2">
      <c r="B195" s="10"/>
    </row>
    <row r="196" spans="2:2" x14ac:dyDescent="0.2">
      <c r="B196" s="10"/>
    </row>
    <row r="197" spans="2:2" x14ac:dyDescent="0.2">
      <c r="B197" s="10"/>
    </row>
    <row r="198" spans="2:2" x14ac:dyDescent="0.2">
      <c r="B198" s="10"/>
    </row>
    <row r="199" spans="2:2" x14ac:dyDescent="0.2">
      <c r="B199" s="10"/>
    </row>
    <row r="200" spans="2:2" x14ac:dyDescent="0.2">
      <c r="B200" s="10"/>
    </row>
    <row r="201" spans="2:2" x14ac:dyDescent="0.2">
      <c r="B201" s="10"/>
    </row>
    <row r="202" spans="2:2" x14ac:dyDescent="0.2">
      <c r="B202" s="10"/>
    </row>
    <row r="203" spans="2:2" x14ac:dyDescent="0.2">
      <c r="B203" s="10"/>
    </row>
    <row r="204" spans="2:2" x14ac:dyDescent="0.2">
      <c r="B204" s="10"/>
    </row>
    <row r="205" spans="2:2" x14ac:dyDescent="0.2">
      <c r="B205" s="10"/>
    </row>
    <row r="206" spans="2:2" x14ac:dyDescent="0.2">
      <c r="B206" s="10"/>
    </row>
    <row r="207" spans="2:2" x14ac:dyDescent="0.2">
      <c r="B207" s="10"/>
    </row>
    <row r="208" spans="2:2" x14ac:dyDescent="0.2">
      <c r="B208" s="10"/>
    </row>
    <row r="209" spans="2:2" x14ac:dyDescent="0.2">
      <c r="B209" s="10"/>
    </row>
    <row r="210" spans="2:2" x14ac:dyDescent="0.2">
      <c r="B210" s="10"/>
    </row>
    <row r="211" spans="2:2" x14ac:dyDescent="0.2">
      <c r="B211" s="10"/>
    </row>
    <row r="212" spans="2:2" x14ac:dyDescent="0.2">
      <c r="B212" s="10"/>
    </row>
    <row r="213" spans="2:2" x14ac:dyDescent="0.2">
      <c r="B213" s="10"/>
    </row>
    <row r="214" spans="2:2" x14ac:dyDescent="0.2">
      <c r="B214" s="10"/>
    </row>
    <row r="215" spans="2:2" x14ac:dyDescent="0.2">
      <c r="B215" s="10"/>
    </row>
    <row r="216" spans="2:2" x14ac:dyDescent="0.2">
      <c r="B216" s="10"/>
    </row>
    <row r="217" spans="2:2" x14ac:dyDescent="0.2">
      <c r="B217" s="10"/>
    </row>
  </sheetData>
  <mergeCells count="2">
    <mergeCell ref="H1:I1"/>
    <mergeCell ref="O1:P1"/>
  </mergeCells>
  <hyperlinks>
    <hyperlink ref="H1:I1" location="Index!A1" display="Regresar al �ndice" xr:uid="{5729927B-B202-4D80-A713-757E4D549FA8}"/>
  </hyperlinks>
  <pageMargins left="0.7" right="0.7" top="0.75" bottom="0.75" header="0.3" footer="0.3"/>
  <pageSetup paperSize="9" orientation="portrait"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D625D-140C-4CEE-908B-7F856A1DB506}">
  <sheetPr codeName="Hoja60"/>
  <dimension ref="A1:P216"/>
  <sheetViews>
    <sheetView zoomScaleNormal="100" workbookViewId="0"/>
  </sheetViews>
  <sheetFormatPr baseColWidth="10" defaultColWidth="11.42578125" defaultRowHeight="12.75" x14ac:dyDescent="0.2"/>
  <cols>
    <col min="1" max="1" width="68.140625" style="279" customWidth="1"/>
    <col min="2" max="2" width="11.42578125" style="128"/>
    <col min="3" max="16384" width="11.42578125" style="279"/>
  </cols>
  <sheetData>
    <row r="1" spans="1:16" x14ac:dyDescent="0.2">
      <c r="A1" s="69" t="s">
        <v>2073</v>
      </c>
      <c r="H1" s="346" t="s">
        <v>2143</v>
      </c>
      <c r="I1" s="346"/>
      <c r="O1" s="280"/>
      <c r="P1" s="280"/>
    </row>
    <row r="2" spans="1:16" x14ac:dyDescent="0.2">
      <c r="A2" s="279" t="s">
        <v>1417</v>
      </c>
    </row>
    <row r="5" spans="1:16" x14ac:dyDescent="0.2">
      <c r="A5" s="140" t="s">
        <v>317</v>
      </c>
      <c r="B5" s="129" t="s">
        <v>293</v>
      </c>
    </row>
    <row r="6" spans="1:16" x14ac:dyDescent="0.2">
      <c r="A6" s="279" t="s">
        <v>322</v>
      </c>
      <c r="B6" s="133">
        <f>B27/$B$36</f>
        <v>0.19977568006245383</v>
      </c>
      <c r="C6" s="138"/>
    </row>
    <row r="7" spans="1:16" x14ac:dyDescent="0.2">
      <c r="A7" s="279" t="s">
        <v>329</v>
      </c>
      <c r="B7" s="133">
        <f t="shared" ref="B7:B13" si="0">B28/$B$36</f>
        <v>0.17422840611790633</v>
      </c>
      <c r="C7" s="138"/>
    </row>
    <row r="8" spans="1:16" x14ac:dyDescent="0.2">
      <c r="A8" s="279" t="s">
        <v>328</v>
      </c>
      <c r="B8" s="133">
        <f t="shared" si="0"/>
        <v>0.1530341247940234</v>
      </c>
      <c r="C8" s="138"/>
    </row>
    <row r="9" spans="1:16" x14ac:dyDescent="0.2">
      <c r="A9" s="279" t="s">
        <v>327</v>
      </c>
      <c r="B9" s="133">
        <f t="shared" si="0"/>
        <v>0.12717062891108483</v>
      </c>
      <c r="C9" s="138"/>
    </row>
    <row r="10" spans="1:16" x14ac:dyDescent="0.2">
      <c r="A10" s="279" t="s">
        <v>330</v>
      </c>
      <c r="B10" s="133">
        <f>B31/$B$36</f>
        <v>0.11877098367257195</v>
      </c>
      <c r="C10" s="138"/>
    </row>
    <row r="11" spans="1:16" x14ac:dyDescent="0.2">
      <c r="A11" s="279" t="s">
        <v>324</v>
      </c>
      <c r="B11" s="133">
        <f>B32/$B$36</f>
        <v>8.6899270960202973E-2</v>
      </c>
      <c r="C11" s="138"/>
    </row>
    <row r="12" spans="1:16" x14ac:dyDescent="0.2">
      <c r="A12" s="279" t="s">
        <v>325</v>
      </c>
      <c r="B12" s="133">
        <f t="shared" si="0"/>
        <v>5.595151922407042E-2</v>
      </c>
      <c r="C12" s="138"/>
    </row>
    <row r="13" spans="1:16" x14ac:dyDescent="0.2">
      <c r="A13" s="279" t="s">
        <v>323</v>
      </c>
      <c r="B13" s="133">
        <f t="shared" si="0"/>
        <v>4.9706135940846732E-2</v>
      </c>
      <c r="C13" s="138"/>
    </row>
    <row r="14" spans="1:16" x14ac:dyDescent="0.2">
      <c r="A14" s="279" t="s">
        <v>326</v>
      </c>
      <c r="B14" s="133">
        <f>B35/$B$36</f>
        <v>3.4463250316839562E-2</v>
      </c>
      <c r="C14" s="138"/>
    </row>
    <row r="15" spans="1:16" x14ac:dyDescent="0.2">
      <c r="A15" s="279" t="s">
        <v>279</v>
      </c>
      <c r="B15" s="133">
        <f>SUM(B6:B14)</f>
        <v>1</v>
      </c>
      <c r="C15" s="138"/>
    </row>
    <row r="16" spans="1:16" x14ac:dyDescent="0.2">
      <c r="B16" s="10"/>
    </row>
    <row r="17" spans="1:3" x14ac:dyDescent="0.2">
      <c r="B17" s="10"/>
    </row>
    <row r="18" spans="1:3" x14ac:dyDescent="0.2">
      <c r="B18" s="10"/>
    </row>
    <row r="19" spans="1:3" x14ac:dyDescent="0.2">
      <c r="B19" s="10"/>
    </row>
    <row r="20" spans="1:3" x14ac:dyDescent="0.2">
      <c r="B20" s="10"/>
    </row>
    <row r="21" spans="1:3" x14ac:dyDescent="0.2">
      <c r="B21" s="10"/>
    </row>
    <row r="22" spans="1:3" x14ac:dyDescent="0.2">
      <c r="B22" s="10"/>
    </row>
    <row r="23" spans="1:3" x14ac:dyDescent="0.2">
      <c r="B23" s="10"/>
    </row>
    <row r="24" spans="1:3" x14ac:dyDescent="0.2">
      <c r="B24" s="10"/>
    </row>
    <row r="25" spans="1:3" x14ac:dyDescent="0.2">
      <c r="B25" s="10"/>
    </row>
    <row r="26" spans="1:3" ht="12.6" hidden="1" customHeight="1" x14ac:dyDescent="0.2">
      <c r="A26" s="301" t="s">
        <v>304</v>
      </c>
      <c r="B26" s="129" t="s">
        <v>1520</v>
      </c>
    </row>
    <row r="27" spans="1:3" ht="12.6" hidden="1" customHeight="1" x14ac:dyDescent="0.2">
      <c r="A27" s="279" t="s">
        <v>322</v>
      </c>
      <c r="B27" s="10">
        <v>80865</v>
      </c>
      <c r="C27" s="298"/>
    </row>
    <row r="28" spans="1:3" ht="12.6" hidden="1" customHeight="1" x14ac:dyDescent="0.2">
      <c r="A28" s="279" t="s">
        <v>329</v>
      </c>
      <c r="B28" s="10">
        <v>70524</v>
      </c>
      <c r="C28" s="298"/>
    </row>
    <row r="29" spans="1:3" ht="12.6" hidden="1" customHeight="1" x14ac:dyDescent="0.2">
      <c r="A29" s="279" t="s">
        <v>328</v>
      </c>
      <c r="B29" s="10">
        <v>61945</v>
      </c>
      <c r="C29" s="298"/>
    </row>
    <row r="30" spans="1:3" ht="12.6" hidden="1" customHeight="1" x14ac:dyDescent="0.2">
      <c r="A30" s="279" t="s">
        <v>327</v>
      </c>
      <c r="B30" s="10">
        <v>51476</v>
      </c>
      <c r="C30" s="298"/>
    </row>
    <row r="31" spans="1:3" ht="12.6" hidden="1" customHeight="1" x14ac:dyDescent="0.2">
      <c r="A31" s="279" t="s">
        <v>330</v>
      </c>
      <c r="B31" s="10">
        <v>48076</v>
      </c>
      <c r="C31" s="298"/>
    </row>
    <row r="32" spans="1:3" ht="12.6" hidden="1" customHeight="1" x14ac:dyDescent="0.2">
      <c r="A32" s="279" t="s">
        <v>324</v>
      </c>
      <c r="B32" s="10">
        <v>35175</v>
      </c>
      <c r="C32" s="298"/>
    </row>
    <row r="33" spans="1:3" ht="12.6" hidden="1" customHeight="1" x14ac:dyDescent="0.2">
      <c r="A33" s="279" t="s">
        <v>325</v>
      </c>
      <c r="B33" s="10">
        <v>22648</v>
      </c>
      <c r="C33" s="298"/>
    </row>
    <row r="34" spans="1:3" hidden="1" x14ac:dyDescent="0.2">
      <c r="A34" s="279" t="s">
        <v>323</v>
      </c>
      <c r="B34" s="10">
        <v>20120</v>
      </c>
      <c r="C34" s="298"/>
    </row>
    <row r="35" spans="1:3" hidden="1" x14ac:dyDescent="0.2">
      <c r="A35" s="279" t="s">
        <v>326</v>
      </c>
      <c r="B35" s="10">
        <v>13950</v>
      </c>
      <c r="C35" s="298"/>
    </row>
    <row r="36" spans="1:3" hidden="1" x14ac:dyDescent="0.2">
      <c r="A36" s="135" t="s">
        <v>279</v>
      </c>
      <c r="B36" s="143">
        <v>404779</v>
      </c>
      <c r="C36" s="298"/>
    </row>
    <row r="37" spans="1:3" hidden="1" x14ac:dyDescent="0.2">
      <c r="B37" s="10"/>
    </row>
    <row r="38" spans="1:3" hidden="1" x14ac:dyDescent="0.2">
      <c r="B38" s="10"/>
    </row>
    <row r="39" spans="1:3" x14ac:dyDescent="0.2">
      <c r="B39" s="10"/>
    </row>
    <row r="40" spans="1:3" x14ac:dyDescent="0.2">
      <c r="B40" s="10"/>
    </row>
    <row r="41" spans="1:3" x14ac:dyDescent="0.2">
      <c r="B41" s="10"/>
    </row>
    <row r="42" spans="1:3" x14ac:dyDescent="0.2">
      <c r="B42" s="10"/>
    </row>
    <row r="43" spans="1:3" x14ac:dyDescent="0.2">
      <c r="B43" s="10"/>
    </row>
    <row r="44" spans="1:3" x14ac:dyDescent="0.2">
      <c r="B44" s="10"/>
    </row>
    <row r="45" spans="1:3" x14ac:dyDescent="0.2">
      <c r="B45" s="10"/>
    </row>
    <row r="46" spans="1:3" x14ac:dyDescent="0.2">
      <c r="B46" s="10"/>
    </row>
    <row r="47" spans="1:3" x14ac:dyDescent="0.2">
      <c r="B47" s="10"/>
    </row>
    <row r="48" spans="1:3" x14ac:dyDescent="0.2">
      <c r="B48" s="10"/>
    </row>
    <row r="49" spans="2:2" x14ac:dyDescent="0.2">
      <c r="B49" s="10"/>
    </row>
    <row r="50" spans="2:2" x14ac:dyDescent="0.2">
      <c r="B50" s="10"/>
    </row>
    <row r="51" spans="2:2" x14ac:dyDescent="0.2">
      <c r="B51" s="10"/>
    </row>
    <row r="52" spans="2:2" x14ac:dyDescent="0.2">
      <c r="B52" s="10"/>
    </row>
    <row r="53" spans="2:2" x14ac:dyDescent="0.2">
      <c r="B53" s="10"/>
    </row>
    <row r="54" spans="2:2" x14ac:dyDescent="0.2">
      <c r="B54" s="10"/>
    </row>
    <row r="55" spans="2:2" x14ac:dyDescent="0.2">
      <c r="B55" s="10"/>
    </row>
    <row r="56" spans="2:2" x14ac:dyDescent="0.2">
      <c r="B56" s="10"/>
    </row>
    <row r="57" spans="2:2" x14ac:dyDescent="0.2">
      <c r="B57" s="10"/>
    </row>
    <row r="58" spans="2:2" x14ac:dyDescent="0.2">
      <c r="B58" s="10"/>
    </row>
    <row r="59" spans="2:2" x14ac:dyDescent="0.2">
      <c r="B59" s="10"/>
    </row>
    <row r="60" spans="2:2" x14ac:dyDescent="0.2">
      <c r="B60" s="10"/>
    </row>
    <row r="61" spans="2:2" x14ac:dyDescent="0.2">
      <c r="B61" s="10"/>
    </row>
    <row r="62" spans="2:2" x14ac:dyDescent="0.2">
      <c r="B62" s="10"/>
    </row>
    <row r="63" spans="2:2" x14ac:dyDescent="0.2">
      <c r="B63" s="10"/>
    </row>
    <row r="64" spans="2:2" x14ac:dyDescent="0.2">
      <c r="B64" s="10"/>
    </row>
    <row r="65" spans="2:2" x14ac:dyDescent="0.2">
      <c r="B65" s="10"/>
    </row>
    <row r="66" spans="2:2" x14ac:dyDescent="0.2">
      <c r="B66" s="10"/>
    </row>
    <row r="67" spans="2:2" x14ac:dyDescent="0.2">
      <c r="B67" s="10"/>
    </row>
    <row r="68" spans="2:2" x14ac:dyDescent="0.2">
      <c r="B68" s="10"/>
    </row>
    <row r="69" spans="2:2" x14ac:dyDescent="0.2">
      <c r="B69" s="10"/>
    </row>
    <row r="70" spans="2:2" x14ac:dyDescent="0.2">
      <c r="B70" s="10"/>
    </row>
    <row r="71" spans="2:2" x14ac:dyDescent="0.2">
      <c r="B71" s="10"/>
    </row>
    <row r="72" spans="2:2" x14ac:dyDescent="0.2">
      <c r="B72" s="10"/>
    </row>
    <row r="73" spans="2:2" x14ac:dyDescent="0.2">
      <c r="B73" s="10"/>
    </row>
    <row r="74" spans="2:2" x14ac:dyDescent="0.2">
      <c r="B74" s="10"/>
    </row>
    <row r="75" spans="2:2" x14ac:dyDescent="0.2">
      <c r="B75" s="10"/>
    </row>
    <row r="76" spans="2:2" x14ac:dyDescent="0.2">
      <c r="B76" s="10"/>
    </row>
    <row r="77" spans="2:2" x14ac:dyDescent="0.2">
      <c r="B77" s="10"/>
    </row>
    <row r="78" spans="2:2" x14ac:dyDescent="0.2">
      <c r="B78" s="10"/>
    </row>
    <row r="79" spans="2:2" x14ac:dyDescent="0.2">
      <c r="B79" s="10"/>
    </row>
    <row r="80" spans="2:2" x14ac:dyDescent="0.2">
      <c r="B80" s="10"/>
    </row>
    <row r="81" spans="2:2" x14ac:dyDescent="0.2">
      <c r="B81" s="10"/>
    </row>
    <row r="82" spans="2:2" x14ac:dyDescent="0.2">
      <c r="B82" s="10"/>
    </row>
    <row r="83" spans="2:2" x14ac:dyDescent="0.2">
      <c r="B83" s="10"/>
    </row>
    <row r="84" spans="2:2" x14ac:dyDescent="0.2">
      <c r="B84" s="10"/>
    </row>
    <row r="85" spans="2:2" x14ac:dyDescent="0.2">
      <c r="B85" s="10"/>
    </row>
    <row r="86" spans="2:2" x14ac:dyDescent="0.2">
      <c r="B86" s="10"/>
    </row>
    <row r="87" spans="2:2" x14ac:dyDescent="0.2">
      <c r="B87" s="10"/>
    </row>
    <row r="88" spans="2:2" x14ac:dyDescent="0.2">
      <c r="B88" s="10"/>
    </row>
    <row r="89" spans="2:2" x14ac:dyDescent="0.2">
      <c r="B89" s="10"/>
    </row>
    <row r="90" spans="2:2" x14ac:dyDescent="0.2">
      <c r="B90" s="10"/>
    </row>
    <row r="91" spans="2:2" x14ac:dyDescent="0.2">
      <c r="B91" s="10"/>
    </row>
    <row r="92" spans="2:2" x14ac:dyDescent="0.2">
      <c r="B92" s="10"/>
    </row>
    <row r="93" spans="2:2" x14ac:dyDescent="0.2">
      <c r="B93" s="10"/>
    </row>
    <row r="94" spans="2:2" x14ac:dyDescent="0.2">
      <c r="B94" s="10"/>
    </row>
    <row r="95" spans="2:2" x14ac:dyDescent="0.2">
      <c r="B95" s="10"/>
    </row>
    <row r="96" spans="2:2" x14ac:dyDescent="0.2">
      <c r="B96" s="10"/>
    </row>
    <row r="97" spans="2:2" x14ac:dyDescent="0.2">
      <c r="B97" s="10"/>
    </row>
    <row r="98" spans="2:2" x14ac:dyDescent="0.2">
      <c r="B98" s="10"/>
    </row>
    <row r="99" spans="2:2" x14ac:dyDescent="0.2">
      <c r="B99" s="10"/>
    </row>
    <row r="100" spans="2:2" x14ac:dyDescent="0.2">
      <c r="B100" s="10"/>
    </row>
    <row r="101" spans="2:2" x14ac:dyDescent="0.2">
      <c r="B101" s="10"/>
    </row>
    <row r="102" spans="2:2" x14ac:dyDescent="0.2">
      <c r="B102" s="10"/>
    </row>
    <row r="103" spans="2:2" x14ac:dyDescent="0.2">
      <c r="B103" s="10"/>
    </row>
    <row r="104" spans="2:2" x14ac:dyDescent="0.2">
      <c r="B104" s="10"/>
    </row>
    <row r="105" spans="2:2" x14ac:dyDescent="0.2">
      <c r="B105" s="10"/>
    </row>
    <row r="106" spans="2:2" x14ac:dyDescent="0.2">
      <c r="B106" s="10"/>
    </row>
    <row r="107" spans="2:2" x14ac:dyDescent="0.2">
      <c r="B107" s="10"/>
    </row>
    <row r="108" spans="2:2" x14ac:dyDescent="0.2">
      <c r="B108" s="10"/>
    </row>
    <row r="109" spans="2:2" x14ac:dyDescent="0.2">
      <c r="B109" s="10"/>
    </row>
    <row r="110" spans="2:2" x14ac:dyDescent="0.2">
      <c r="B110" s="10"/>
    </row>
    <row r="111" spans="2:2" x14ac:dyDescent="0.2">
      <c r="B111" s="10"/>
    </row>
    <row r="112" spans="2:2" x14ac:dyDescent="0.2">
      <c r="B112" s="10"/>
    </row>
    <row r="113" spans="2:2" x14ac:dyDescent="0.2">
      <c r="B113" s="10"/>
    </row>
    <row r="114" spans="2:2" x14ac:dyDescent="0.2">
      <c r="B114" s="10"/>
    </row>
    <row r="115" spans="2:2" x14ac:dyDescent="0.2">
      <c r="B115" s="10"/>
    </row>
    <row r="116" spans="2:2" x14ac:dyDescent="0.2">
      <c r="B116" s="10"/>
    </row>
    <row r="117" spans="2:2" x14ac:dyDescent="0.2">
      <c r="B117" s="10"/>
    </row>
    <row r="118" spans="2:2" x14ac:dyDescent="0.2">
      <c r="B118" s="10"/>
    </row>
    <row r="119" spans="2:2" x14ac:dyDescent="0.2">
      <c r="B119" s="10"/>
    </row>
    <row r="120" spans="2:2" x14ac:dyDescent="0.2">
      <c r="B120" s="10"/>
    </row>
    <row r="121" spans="2:2" x14ac:dyDescent="0.2">
      <c r="B121" s="10"/>
    </row>
    <row r="122" spans="2:2" x14ac:dyDescent="0.2">
      <c r="B122" s="10"/>
    </row>
    <row r="123" spans="2:2" x14ac:dyDescent="0.2">
      <c r="B123" s="10"/>
    </row>
    <row r="124" spans="2:2" x14ac:dyDescent="0.2">
      <c r="B124" s="10"/>
    </row>
    <row r="125" spans="2:2" x14ac:dyDescent="0.2">
      <c r="B125" s="10"/>
    </row>
    <row r="126" spans="2:2" x14ac:dyDescent="0.2">
      <c r="B126" s="10"/>
    </row>
    <row r="127" spans="2:2" x14ac:dyDescent="0.2">
      <c r="B127" s="10"/>
    </row>
    <row r="128" spans="2:2" x14ac:dyDescent="0.2">
      <c r="B128" s="10"/>
    </row>
    <row r="129" spans="2:2" x14ac:dyDescent="0.2">
      <c r="B129" s="10"/>
    </row>
    <row r="130" spans="2:2" x14ac:dyDescent="0.2">
      <c r="B130" s="10"/>
    </row>
    <row r="131" spans="2:2" x14ac:dyDescent="0.2">
      <c r="B131" s="10"/>
    </row>
    <row r="132" spans="2:2" x14ac:dyDescent="0.2">
      <c r="B132" s="10"/>
    </row>
    <row r="133" spans="2:2" x14ac:dyDescent="0.2">
      <c r="B133" s="10"/>
    </row>
    <row r="134" spans="2:2" x14ac:dyDescent="0.2">
      <c r="B134" s="10"/>
    </row>
    <row r="135" spans="2:2" x14ac:dyDescent="0.2">
      <c r="B135" s="10"/>
    </row>
    <row r="136" spans="2:2" x14ac:dyDescent="0.2">
      <c r="B136" s="10"/>
    </row>
    <row r="137" spans="2:2" x14ac:dyDescent="0.2">
      <c r="B137" s="10"/>
    </row>
    <row r="138" spans="2:2" x14ac:dyDescent="0.2">
      <c r="B138" s="10"/>
    </row>
    <row r="139" spans="2:2" x14ac:dyDescent="0.2">
      <c r="B139" s="10"/>
    </row>
    <row r="140" spans="2:2" x14ac:dyDescent="0.2">
      <c r="B140" s="10"/>
    </row>
    <row r="141" spans="2:2" x14ac:dyDescent="0.2">
      <c r="B141" s="10"/>
    </row>
    <row r="142" spans="2:2" x14ac:dyDescent="0.2">
      <c r="B142" s="10"/>
    </row>
    <row r="143" spans="2:2" x14ac:dyDescent="0.2">
      <c r="B143" s="10"/>
    </row>
    <row r="144" spans="2:2" x14ac:dyDescent="0.2">
      <c r="B144" s="10"/>
    </row>
    <row r="145" spans="2:2" x14ac:dyDescent="0.2">
      <c r="B145" s="10"/>
    </row>
    <row r="146" spans="2:2" x14ac:dyDescent="0.2">
      <c r="B146" s="10"/>
    </row>
    <row r="147" spans="2:2" x14ac:dyDescent="0.2">
      <c r="B147" s="10"/>
    </row>
    <row r="148" spans="2:2" x14ac:dyDescent="0.2">
      <c r="B148" s="10"/>
    </row>
    <row r="149" spans="2:2" x14ac:dyDescent="0.2">
      <c r="B149" s="10"/>
    </row>
    <row r="150" spans="2:2" x14ac:dyDescent="0.2">
      <c r="B150" s="10"/>
    </row>
    <row r="151" spans="2:2" x14ac:dyDescent="0.2">
      <c r="B151" s="10"/>
    </row>
    <row r="152" spans="2:2" x14ac:dyDescent="0.2">
      <c r="B152" s="10"/>
    </row>
    <row r="153" spans="2:2" x14ac:dyDescent="0.2">
      <c r="B153" s="10"/>
    </row>
    <row r="154" spans="2:2" x14ac:dyDescent="0.2">
      <c r="B154" s="10"/>
    </row>
    <row r="155" spans="2:2" x14ac:dyDescent="0.2">
      <c r="B155" s="10"/>
    </row>
    <row r="156" spans="2:2" x14ac:dyDescent="0.2">
      <c r="B156" s="10"/>
    </row>
    <row r="157" spans="2:2" x14ac:dyDescent="0.2">
      <c r="B157" s="10"/>
    </row>
    <row r="158" spans="2:2" x14ac:dyDescent="0.2">
      <c r="B158" s="10"/>
    </row>
    <row r="159" spans="2:2" x14ac:dyDescent="0.2">
      <c r="B159" s="10"/>
    </row>
    <row r="160" spans="2:2" x14ac:dyDescent="0.2">
      <c r="B160" s="10"/>
    </row>
    <row r="161" spans="2:2" x14ac:dyDescent="0.2">
      <c r="B161" s="10"/>
    </row>
    <row r="162" spans="2:2" x14ac:dyDescent="0.2">
      <c r="B162" s="10"/>
    </row>
    <row r="163" spans="2:2" x14ac:dyDescent="0.2">
      <c r="B163" s="10"/>
    </row>
    <row r="164" spans="2:2" x14ac:dyDescent="0.2">
      <c r="B164" s="10"/>
    </row>
    <row r="165" spans="2:2" x14ac:dyDescent="0.2">
      <c r="B165" s="10"/>
    </row>
    <row r="166" spans="2:2" x14ac:dyDescent="0.2">
      <c r="B166" s="10"/>
    </row>
    <row r="167" spans="2:2" x14ac:dyDescent="0.2">
      <c r="B167" s="10"/>
    </row>
    <row r="168" spans="2:2" x14ac:dyDescent="0.2">
      <c r="B168" s="10"/>
    </row>
    <row r="169" spans="2:2" x14ac:dyDescent="0.2">
      <c r="B169" s="10"/>
    </row>
    <row r="170" spans="2:2" x14ac:dyDescent="0.2">
      <c r="B170" s="10"/>
    </row>
    <row r="171" spans="2:2" x14ac:dyDescent="0.2">
      <c r="B171" s="10"/>
    </row>
    <row r="172" spans="2:2" x14ac:dyDescent="0.2">
      <c r="B172" s="10"/>
    </row>
    <row r="173" spans="2:2" x14ac:dyDescent="0.2">
      <c r="B173" s="10"/>
    </row>
    <row r="174" spans="2:2" x14ac:dyDescent="0.2">
      <c r="B174" s="10"/>
    </row>
    <row r="175" spans="2:2" x14ac:dyDescent="0.2">
      <c r="B175" s="10"/>
    </row>
    <row r="176" spans="2:2" x14ac:dyDescent="0.2">
      <c r="B176" s="10"/>
    </row>
    <row r="177" spans="2:2" x14ac:dyDescent="0.2">
      <c r="B177" s="10"/>
    </row>
    <row r="178" spans="2:2" x14ac:dyDescent="0.2">
      <c r="B178" s="10"/>
    </row>
    <row r="179" spans="2:2" x14ac:dyDescent="0.2">
      <c r="B179" s="10"/>
    </row>
    <row r="180" spans="2:2" x14ac:dyDescent="0.2">
      <c r="B180" s="10"/>
    </row>
    <row r="181" spans="2:2" x14ac:dyDescent="0.2">
      <c r="B181" s="10"/>
    </row>
    <row r="182" spans="2:2" x14ac:dyDescent="0.2">
      <c r="B182" s="10"/>
    </row>
    <row r="183" spans="2:2" x14ac:dyDescent="0.2">
      <c r="B183" s="10"/>
    </row>
    <row r="184" spans="2:2" x14ac:dyDescent="0.2">
      <c r="B184" s="10"/>
    </row>
    <row r="185" spans="2:2" x14ac:dyDescent="0.2">
      <c r="B185" s="10"/>
    </row>
    <row r="186" spans="2:2" x14ac:dyDescent="0.2">
      <c r="B186" s="10"/>
    </row>
    <row r="187" spans="2:2" x14ac:dyDescent="0.2">
      <c r="B187" s="10"/>
    </row>
    <row r="188" spans="2:2" x14ac:dyDescent="0.2">
      <c r="B188" s="10"/>
    </row>
    <row r="189" spans="2:2" x14ac:dyDescent="0.2">
      <c r="B189" s="10"/>
    </row>
    <row r="190" spans="2:2" x14ac:dyDescent="0.2">
      <c r="B190" s="10"/>
    </row>
    <row r="191" spans="2:2" x14ac:dyDescent="0.2">
      <c r="B191" s="10"/>
    </row>
    <row r="192" spans="2:2" x14ac:dyDescent="0.2">
      <c r="B192" s="10"/>
    </row>
    <row r="193" spans="2:2" x14ac:dyDescent="0.2">
      <c r="B193" s="10"/>
    </row>
    <row r="194" spans="2:2" x14ac:dyDescent="0.2">
      <c r="B194" s="10"/>
    </row>
    <row r="195" spans="2:2" x14ac:dyDescent="0.2">
      <c r="B195" s="10"/>
    </row>
    <row r="196" spans="2:2" x14ac:dyDescent="0.2">
      <c r="B196" s="10"/>
    </row>
    <row r="197" spans="2:2" x14ac:dyDescent="0.2">
      <c r="B197" s="10"/>
    </row>
    <row r="198" spans="2:2" x14ac:dyDescent="0.2">
      <c r="B198" s="10"/>
    </row>
    <row r="199" spans="2:2" x14ac:dyDescent="0.2">
      <c r="B199" s="10"/>
    </row>
    <row r="200" spans="2:2" x14ac:dyDescent="0.2">
      <c r="B200" s="10"/>
    </row>
    <row r="201" spans="2:2" x14ac:dyDescent="0.2">
      <c r="B201" s="10"/>
    </row>
    <row r="202" spans="2:2" x14ac:dyDescent="0.2">
      <c r="B202" s="10"/>
    </row>
    <row r="203" spans="2:2" x14ac:dyDescent="0.2">
      <c r="B203" s="10"/>
    </row>
    <row r="204" spans="2:2" x14ac:dyDescent="0.2">
      <c r="B204" s="10"/>
    </row>
    <row r="205" spans="2:2" x14ac:dyDescent="0.2">
      <c r="B205" s="10"/>
    </row>
    <row r="206" spans="2:2" x14ac:dyDescent="0.2">
      <c r="B206" s="10"/>
    </row>
    <row r="207" spans="2:2" x14ac:dyDescent="0.2">
      <c r="B207" s="10"/>
    </row>
    <row r="208" spans="2:2" x14ac:dyDescent="0.2">
      <c r="B208" s="10"/>
    </row>
    <row r="209" spans="2:2" x14ac:dyDescent="0.2">
      <c r="B209" s="10"/>
    </row>
    <row r="210" spans="2:2" x14ac:dyDescent="0.2">
      <c r="B210" s="10"/>
    </row>
    <row r="211" spans="2:2" x14ac:dyDescent="0.2">
      <c r="B211" s="10"/>
    </row>
    <row r="212" spans="2:2" x14ac:dyDescent="0.2">
      <c r="B212" s="10"/>
    </row>
    <row r="213" spans="2:2" x14ac:dyDescent="0.2">
      <c r="B213" s="10"/>
    </row>
    <row r="214" spans="2:2" x14ac:dyDescent="0.2">
      <c r="B214" s="10"/>
    </row>
    <row r="215" spans="2:2" x14ac:dyDescent="0.2">
      <c r="B215" s="10"/>
    </row>
    <row r="216" spans="2:2" x14ac:dyDescent="0.2">
      <c r="B216" s="10"/>
    </row>
  </sheetData>
  <mergeCells count="2">
    <mergeCell ref="H1:I1"/>
    <mergeCell ref="O1:P1"/>
  </mergeCells>
  <hyperlinks>
    <hyperlink ref="H1:I1" location="Index!A1" display="Regresar al �ndice" xr:uid="{ECCED6BD-487E-4E87-AED6-0439E72B9BF2}"/>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72BFF-CBF2-461F-94AE-6595C690E74C}">
  <sheetPr codeName="Hoja102"/>
  <dimension ref="A1:O13"/>
  <sheetViews>
    <sheetView workbookViewId="0"/>
  </sheetViews>
  <sheetFormatPr baseColWidth="10" defaultRowHeight="12.75" x14ac:dyDescent="0.2"/>
  <cols>
    <col min="1" max="1" width="18" style="266" customWidth="1"/>
    <col min="2" max="16384" width="11.42578125" style="266"/>
  </cols>
  <sheetData>
    <row r="1" spans="1:15" x14ac:dyDescent="0.2">
      <c r="A1" s="69" t="s">
        <v>1968</v>
      </c>
      <c r="H1" s="346" t="s">
        <v>2143</v>
      </c>
      <c r="I1" s="346"/>
    </row>
    <row r="6" spans="1:15" ht="25.5" x14ac:dyDescent="0.2">
      <c r="A6" s="506" t="s">
        <v>577</v>
      </c>
      <c r="B6" s="507" t="s">
        <v>1891</v>
      </c>
      <c r="C6" s="507" t="s">
        <v>1837</v>
      </c>
      <c r="D6" s="507" t="s">
        <v>1838</v>
      </c>
      <c r="E6" s="507" t="s">
        <v>1839</v>
      </c>
      <c r="F6" s="507" t="s">
        <v>1840</v>
      </c>
    </row>
    <row r="7" spans="1:15" x14ac:dyDescent="0.2">
      <c r="A7" s="508" t="s">
        <v>165</v>
      </c>
      <c r="B7" s="520">
        <v>10000</v>
      </c>
      <c r="C7" s="521"/>
      <c r="D7" s="522">
        <v>10000</v>
      </c>
      <c r="E7" s="522">
        <v>10000</v>
      </c>
      <c r="F7" s="523">
        <v>1</v>
      </c>
    </row>
    <row r="8" spans="1:15" x14ac:dyDescent="0.2">
      <c r="A8" s="508" t="s">
        <v>55</v>
      </c>
      <c r="B8" s="524">
        <v>25237.656824782189</v>
      </c>
      <c r="C8" s="525"/>
      <c r="D8" s="513">
        <v>5000</v>
      </c>
      <c r="E8" s="513">
        <v>100000</v>
      </c>
      <c r="F8" s="526">
        <v>1033</v>
      </c>
    </row>
    <row r="9" spans="1:15" x14ac:dyDescent="0.2">
      <c r="A9" s="508" t="s">
        <v>1835</v>
      </c>
      <c r="B9" s="520">
        <v>18950.668202764977</v>
      </c>
      <c r="C9" s="521"/>
      <c r="D9" s="515">
        <v>4200</v>
      </c>
      <c r="E9" s="515">
        <v>100000</v>
      </c>
      <c r="F9" s="527">
        <v>434</v>
      </c>
    </row>
    <row r="10" spans="1:15" x14ac:dyDescent="0.2">
      <c r="A10" s="508" t="s">
        <v>154</v>
      </c>
      <c r="B10" s="524">
        <v>11138.221556886228</v>
      </c>
      <c r="C10" s="525"/>
      <c r="D10" s="513">
        <v>3900</v>
      </c>
      <c r="E10" s="513">
        <v>30000</v>
      </c>
      <c r="F10" s="526">
        <v>167</v>
      </c>
    </row>
    <row r="11" spans="1:15" x14ac:dyDescent="0.2">
      <c r="A11" s="508" t="s">
        <v>1877</v>
      </c>
      <c r="B11" s="520">
        <v>5671.666666666667</v>
      </c>
      <c r="C11" s="521"/>
      <c r="D11" s="515">
        <v>3000</v>
      </c>
      <c r="E11" s="515">
        <v>8000</v>
      </c>
      <c r="F11" s="527">
        <v>12</v>
      </c>
    </row>
    <row r="12" spans="1:15" x14ac:dyDescent="0.2">
      <c r="A12" s="508" t="s">
        <v>151</v>
      </c>
      <c r="B12" s="524">
        <v>27462.621951219513</v>
      </c>
      <c r="C12" s="525"/>
      <c r="D12" s="513">
        <v>3000</v>
      </c>
      <c r="E12" s="513">
        <v>100000</v>
      </c>
      <c r="F12" s="526">
        <v>1968</v>
      </c>
    </row>
    <row r="13" spans="1:15" x14ac:dyDescent="0.2">
      <c r="A13" s="508" t="s">
        <v>52</v>
      </c>
      <c r="B13" s="528">
        <v>24973.630013831258</v>
      </c>
      <c r="C13" s="529"/>
      <c r="D13" s="530">
        <v>3000</v>
      </c>
      <c r="E13" s="530">
        <v>100000</v>
      </c>
      <c r="F13" s="531">
        <v>3615</v>
      </c>
      <c r="J13" s="508"/>
      <c r="K13" s="524"/>
      <c r="L13" s="525"/>
      <c r="M13" s="513"/>
      <c r="N13" s="513"/>
      <c r="O13" s="526"/>
    </row>
  </sheetData>
  <mergeCells count="1">
    <mergeCell ref="H1:I1"/>
  </mergeCells>
  <hyperlinks>
    <hyperlink ref="H1:I1" location="Index!A1" display="Regresar al �ndice" xr:uid="{344893C9-1868-4040-819A-E3E3EF90E415}"/>
  </hyperlink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FD5E6-3200-49B2-9C34-54EFDFF8EB8F}">
  <sheetPr codeName="Hoja62"/>
  <dimension ref="A1:P217"/>
  <sheetViews>
    <sheetView zoomScaleNormal="100" workbookViewId="0"/>
  </sheetViews>
  <sheetFormatPr baseColWidth="10" defaultColWidth="11.42578125" defaultRowHeight="12.75" x14ac:dyDescent="0.2"/>
  <cols>
    <col min="1" max="1" width="14.7109375" style="279" customWidth="1"/>
    <col min="2" max="2" width="11.42578125" style="128"/>
    <col min="3" max="3" width="12.85546875" style="279" bestFit="1" customWidth="1"/>
    <col min="4" max="16384" width="11.42578125" style="279"/>
  </cols>
  <sheetData>
    <row r="1" spans="1:16" x14ac:dyDescent="0.2">
      <c r="A1" s="69" t="s">
        <v>2074</v>
      </c>
      <c r="H1" s="346" t="s">
        <v>2143</v>
      </c>
      <c r="I1" s="346"/>
      <c r="J1" s="263"/>
      <c r="K1" s="263"/>
      <c r="O1" s="280"/>
      <c r="P1" s="280"/>
    </row>
    <row r="2" spans="1:16" x14ac:dyDescent="0.2">
      <c r="A2" s="279" t="s">
        <v>1417</v>
      </c>
    </row>
    <row r="5" spans="1:16" x14ac:dyDescent="0.2">
      <c r="A5" s="279" t="s">
        <v>297</v>
      </c>
      <c r="B5" s="10" t="s">
        <v>307</v>
      </c>
    </row>
    <row r="6" spans="1:16" x14ac:dyDescent="0.2">
      <c r="A6" s="279">
        <v>2013</v>
      </c>
      <c r="B6" s="130">
        <v>523456</v>
      </c>
    </row>
    <row r="7" spans="1:16" x14ac:dyDescent="0.2">
      <c r="A7" s="279">
        <v>2014</v>
      </c>
      <c r="B7" s="130">
        <v>540644</v>
      </c>
    </row>
    <row r="8" spans="1:16" x14ac:dyDescent="0.2">
      <c r="A8" s="279">
        <v>2015</v>
      </c>
      <c r="B8" s="130">
        <v>551836</v>
      </c>
    </row>
    <row r="9" spans="1:16" x14ac:dyDescent="0.2">
      <c r="A9" s="279">
        <v>2016</v>
      </c>
      <c r="B9" s="130">
        <v>575641</v>
      </c>
    </row>
    <row r="10" spans="1:16" x14ac:dyDescent="0.2">
      <c r="A10" s="279">
        <v>2017</v>
      </c>
      <c r="B10" s="130">
        <v>605107</v>
      </c>
    </row>
    <row r="11" spans="1:16" x14ac:dyDescent="0.2">
      <c r="A11" s="279">
        <v>2018</v>
      </c>
      <c r="B11" s="130">
        <v>614655</v>
      </c>
    </row>
    <row r="12" spans="1:16" x14ac:dyDescent="0.2">
      <c r="A12" s="279">
        <v>2019</v>
      </c>
      <c r="B12" s="130">
        <v>640252</v>
      </c>
    </row>
    <row r="13" spans="1:16" x14ac:dyDescent="0.2">
      <c r="A13" s="279">
        <v>2020</v>
      </c>
      <c r="B13" s="130">
        <v>614772</v>
      </c>
      <c r="C13" s="131"/>
    </row>
    <row r="14" spans="1:16" x14ac:dyDescent="0.2">
      <c r="A14" s="279">
        <v>2021</v>
      </c>
      <c r="B14" s="130">
        <v>620320</v>
      </c>
    </row>
    <row r="15" spans="1:16" x14ac:dyDescent="0.2">
      <c r="A15" s="299">
        <v>2022</v>
      </c>
      <c r="B15" s="130">
        <v>644397</v>
      </c>
    </row>
    <row r="16" spans="1:16" x14ac:dyDescent="0.2">
      <c r="A16" s="300">
        <v>45017</v>
      </c>
      <c r="B16" s="130">
        <f>'F83'!H16</f>
        <v>659145</v>
      </c>
    </row>
    <row r="17" spans="1:2" x14ac:dyDescent="0.2">
      <c r="B17" s="10"/>
    </row>
    <row r="19" spans="1:2" x14ac:dyDescent="0.2">
      <c r="A19" s="279" t="s">
        <v>1507</v>
      </c>
      <c r="B19" s="133">
        <f>B16/B15-1</f>
        <v>2.2886512507041434E-2</v>
      </c>
    </row>
    <row r="20" spans="1:2" x14ac:dyDescent="0.2">
      <c r="A20" s="279" t="s">
        <v>1508</v>
      </c>
      <c r="B20" s="130">
        <f>B16-B15</f>
        <v>14748</v>
      </c>
    </row>
    <row r="21" spans="1:2" x14ac:dyDescent="0.2">
      <c r="B21" s="10"/>
    </row>
    <row r="22" spans="1:2" x14ac:dyDescent="0.2">
      <c r="B22" s="10"/>
    </row>
    <row r="23" spans="1:2" x14ac:dyDescent="0.2">
      <c r="B23" s="10">
        <v>14748</v>
      </c>
    </row>
    <row r="24" spans="1:2" x14ac:dyDescent="0.2">
      <c r="B24" s="10"/>
    </row>
    <row r="25" spans="1:2" x14ac:dyDescent="0.2">
      <c r="B25" s="10"/>
    </row>
    <row r="26" spans="1:2" x14ac:dyDescent="0.2">
      <c r="B26" s="10"/>
    </row>
    <row r="27" spans="1:2" x14ac:dyDescent="0.2">
      <c r="B27" s="10"/>
    </row>
    <row r="28" spans="1:2" x14ac:dyDescent="0.2">
      <c r="B28" s="10"/>
    </row>
    <row r="29" spans="1:2" x14ac:dyDescent="0.2">
      <c r="B29" s="10"/>
    </row>
    <row r="30" spans="1:2" x14ac:dyDescent="0.2">
      <c r="B30" s="10"/>
    </row>
    <row r="31" spans="1:2" x14ac:dyDescent="0.2">
      <c r="B31" s="10"/>
    </row>
    <row r="32" spans="1:2" x14ac:dyDescent="0.2">
      <c r="B32" s="10"/>
    </row>
    <row r="33" spans="2:2" x14ac:dyDescent="0.2">
      <c r="B33" s="10"/>
    </row>
    <row r="34" spans="2:2" x14ac:dyDescent="0.2">
      <c r="B34" s="10"/>
    </row>
    <row r="35" spans="2:2" x14ac:dyDescent="0.2">
      <c r="B35" s="10"/>
    </row>
    <row r="36" spans="2:2" x14ac:dyDescent="0.2">
      <c r="B36" s="10"/>
    </row>
    <row r="37" spans="2:2" x14ac:dyDescent="0.2">
      <c r="B37" s="10"/>
    </row>
    <row r="38" spans="2:2" x14ac:dyDescent="0.2">
      <c r="B38" s="10"/>
    </row>
    <row r="39" spans="2:2" x14ac:dyDescent="0.2">
      <c r="B39" s="10"/>
    </row>
    <row r="40" spans="2:2" x14ac:dyDescent="0.2">
      <c r="B40" s="10"/>
    </row>
    <row r="41" spans="2:2" x14ac:dyDescent="0.2">
      <c r="B41" s="10"/>
    </row>
    <row r="42" spans="2:2" x14ac:dyDescent="0.2">
      <c r="B42" s="10"/>
    </row>
    <row r="43" spans="2:2" x14ac:dyDescent="0.2">
      <c r="B43" s="10"/>
    </row>
    <row r="44" spans="2:2" x14ac:dyDescent="0.2">
      <c r="B44" s="10"/>
    </row>
    <row r="45" spans="2:2" x14ac:dyDescent="0.2">
      <c r="B45" s="10"/>
    </row>
    <row r="46" spans="2:2" x14ac:dyDescent="0.2">
      <c r="B46" s="10"/>
    </row>
    <row r="47" spans="2:2" x14ac:dyDescent="0.2">
      <c r="B47" s="10"/>
    </row>
    <row r="48" spans="2:2" x14ac:dyDescent="0.2">
      <c r="B48" s="10"/>
    </row>
    <row r="49" spans="2:2" x14ac:dyDescent="0.2">
      <c r="B49" s="10"/>
    </row>
    <row r="50" spans="2:2" x14ac:dyDescent="0.2">
      <c r="B50" s="10"/>
    </row>
    <row r="51" spans="2:2" x14ac:dyDescent="0.2">
      <c r="B51" s="10"/>
    </row>
    <row r="52" spans="2:2" x14ac:dyDescent="0.2">
      <c r="B52" s="10"/>
    </row>
    <row r="53" spans="2:2" x14ac:dyDescent="0.2">
      <c r="B53" s="10"/>
    </row>
    <row r="54" spans="2:2" x14ac:dyDescent="0.2">
      <c r="B54" s="10"/>
    </row>
    <row r="55" spans="2:2" x14ac:dyDescent="0.2">
      <c r="B55" s="10"/>
    </row>
    <row r="56" spans="2:2" x14ac:dyDescent="0.2">
      <c r="B56" s="10"/>
    </row>
    <row r="57" spans="2:2" x14ac:dyDescent="0.2">
      <c r="B57" s="10"/>
    </row>
    <row r="58" spans="2:2" x14ac:dyDescent="0.2">
      <c r="B58" s="10"/>
    </row>
    <row r="59" spans="2:2" x14ac:dyDescent="0.2">
      <c r="B59" s="10"/>
    </row>
    <row r="60" spans="2:2" x14ac:dyDescent="0.2">
      <c r="B60" s="10"/>
    </row>
    <row r="61" spans="2:2" x14ac:dyDescent="0.2">
      <c r="B61" s="10"/>
    </row>
    <row r="62" spans="2:2" x14ac:dyDescent="0.2">
      <c r="B62" s="10"/>
    </row>
    <row r="63" spans="2:2" x14ac:dyDescent="0.2">
      <c r="B63" s="10"/>
    </row>
    <row r="64" spans="2:2" x14ac:dyDescent="0.2">
      <c r="B64" s="10"/>
    </row>
    <row r="65" spans="2:2" x14ac:dyDescent="0.2">
      <c r="B65" s="10"/>
    </row>
    <row r="66" spans="2:2" x14ac:dyDescent="0.2">
      <c r="B66" s="10"/>
    </row>
    <row r="67" spans="2:2" x14ac:dyDescent="0.2">
      <c r="B67" s="10"/>
    </row>
    <row r="68" spans="2:2" x14ac:dyDescent="0.2">
      <c r="B68" s="10"/>
    </row>
    <row r="69" spans="2:2" x14ac:dyDescent="0.2">
      <c r="B69" s="10"/>
    </row>
    <row r="70" spans="2:2" x14ac:dyDescent="0.2">
      <c r="B70" s="10"/>
    </row>
    <row r="71" spans="2:2" x14ac:dyDescent="0.2">
      <c r="B71" s="10"/>
    </row>
    <row r="72" spans="2:2" x14ac:dyDescent="0.2">
      <c r="B72" s="10"/>
    </row>
    <row r="73" spans="2:2" x14ac:dyDescent="0.2">
      <c r="B73" s="10"/>
    </row>
    <row r="74" spans="2:2" x14ac:dyDescent="0.2">
      <c r="B74" s="10"/>
    </row>
    <row r="75" spans="2:2" x14ac:dyDescent="0.2">
      <c r="B75" s="10"/>
    </row>
    <row r="76" spans="2:2" x14ac:dyDescent="0.2">
      <c r="B76" s="10"/>
    </row>
    <row r="77" spans="2:2" x14ac:dyDescent="0.2">
      <c r="B77" s="10"/>
    </row>
    <row r="78" spans="2:2" x14ac:dyDescent="0.2">
      <c r="B78" s="10"/>
    </row>
    <row r="79" spans="2:2" x14ac:dyDescent="0.2">
      <c r="B79" s="10"/>
    </row>
    <row r="80" spans="2:2" x14ac:dyDescent="0.2">
      <c r="B80" s="10"/>
    </row>
    <row r="81" spans="2:2" x14ac:dyDescent="0.2">
      <c r="B81" s="10"/>
    </row>
    <row r="82" spans="2:2" x14ac:dyDescent="0.2">
      <c r="B82" s="10"/>
    </row>
    <row r="83" spans="2:2" x14ac:dyDescent="0.2">
      <c r="B83" s="10"/>
    </row>
    <row r="84" spans="2:2" x14ac:dyDescent="0.2">
      <c r="B84" s="10"/>
    </row>
    <row r="85" spans="2:2" x14ac:dyDescent="0.2">
      <c r="B85" s="10"/>
    </row>
    <row r="86" spans="2:2" x14ac:dyDescent="0.2">
      <c r="B86" s="10"/>
    </row>
    <row r="87" spans="2:2" x14ac:dyDescent="0.2">
      <c r="B87" s="10"/>
    </row>
    <row r="88" spans="2:2" x14ac:dyDescent="0.2">
      <c r="B88" s="10"/>
    </row>
    <row r="89" spans="2:2" x14ac:dyDescent="0.2">
      <c r="B89" s="10"/>
    </row>
    <row r="90" spans="2:2" x14ac:dyDescent="0.2">
      <c r="B90" s="10"/>
    </row>
    <row r="91" spans="2:2" x14ac:dyDescent="0.2">
      <c r="B91" s="10"/>
    </row>
    <row r="92" spans="2:2" x14ac:dyDescent="0.2">
      <c r="B92" s="10"/>
    </row>
    <row r="93" spans="2:2" x14ac:dyDescent="0.2">
      <c r="B93" s="10"/>
    </row>
    <row r="94" spans="2:2" x14ac:dyDescent="0.2">
      <c r="B94" s="10"/>
    </row>
    <row r="95" spans="2:2" x14ac:dyDescent="0.2">
      <c r="B95" s="10"/>
    </row>
    <row r="96" spans="2:2" x14ac:dyDescent="0.2">
      <c r="B96" s="10"/>
    </row>
    <row r="97" spans="2:2" x14ac:dyDescent="0.2">
      <c r="B97" s="10"/>
    </row>
    <row r="98" spans="2:2" x14ac:dyDescent="0.2">
      <c r="B98" s="10"/>
    </row>
    <row r="99" spans="2:2" x14ac:dyDescent="0.2">
      <c r="B99" s="10"/>
    </row>
    <row r="100" spans="2:2" x14ac:dyDescent="0.2">
      <c r="B100" s="10"/>
    </row>
    <row r="101" spans="2:2" x14ac:dyDescent="0.2">
      <c r="B101" s="10"/>
    </row>
    <row r="102" spans="2:2" x14ac:dyDescent="0.2">
      <c r="B102" s="10"/>
    </row>
    <row r="103" spans="2:2" x14ac:dyDescent="0.2">
      <c r="B103" s="10"/>
    </row>
    <row r="104" spans="2:2" x14ac:dyDescent="0.2">
      <c r="B104" s="10"/>
    </row>
    <row r="105" spans="2:2" x14ac:dyDescent="0.2">
      <c r="B105" s="10"/>
    </row>
    <row r="106" spans="2:2" x14ac:dyDescent="0.2">
      <c r="B106" s="10"/>
    </row>
    <row r="107" spans="2:2" x14ac:dyDescent="0.2">
      <c r="B107" s="10"/>
    </row>
    <row r="108" spans="2:2" x14ac:dyDescent="0.2">
      <c r="B108" s="10"/>
    </row>
    <row r="109" spans="2:2" x14ac:dyDescent="0.2">
      <c r="B109" s="10"/>
    </row>
    <row r="110" spans="2:2" x14ac:dyDescent="0.2">
      <c r="B110" s="10"/>
    </row>
    <row r="111" spans="2:2" x14ac:dyDescent="0.2">
      <c r="B111" s="10"/>
    </row>
    <row r="112" spans="2:2" x14ac:dyDescent="0.2">
      <c r="B112" s="10"/>
    </row>
    <row r="113" spans="2:2" x14ac:dyDescent="0.2">
      <c r="B113" s="10"/>
    </row>
    <row r="114" spans="2:2" x14ac:dyDescent="0.2">
      <c r="B114" s="10"/>
    </row>
    <row r="115" spans="2:2" x14ac:dyDescent="0.2">
      <c r="B115" s="10"/>
    </row>
    <row r="116" spans="2:2" x14ac:dyDescent="0.2">
      <c r="B116" s="10"/>
    </row>
    <row r="117" spans="2:2" x14ac:dyDescent="0.2">
      <c r="B117" s="10"/>
    </row>
    <row r="118" spans="2:2" x14ac:dyDescent="0.2">
      <c r="B118" s="10"/>
    </row>
    <row r="119" spans="2:2" x14ac:dyDescent="0.2">
      <c r="B119" s="10"/>
    </row>
    <row r="120" spans="2:2" x14ac:dyDescent="0.2">
      <c r="B120" s="10"/>
    </row>
    <row r="121" spans="2:2" x14ac:dyDescent="0.2">
      <c r="B121" s="10"/>
    </row>
    <row r="122" spans="2:2" x14ac:dyDescent="0.2">
      <c r="B122" s="10"/>
    </row>
    <row r="123" spans="2:2" x14ac:dyDescent="0.2">
      <c r="B123" s="10"/>
    </row>
    <row r="124" spans="2:2" x14ac:dyDescent="0.2">
      <c r="B124" s="10"/>
    </row>
    <row r="125" spans="2:2" x14ac:dyDescent="0.2">
      <c r="B125" s="10"/>
    </row>
    <row r="126" spans="2:2" x14ac:dyDescent="0.2">
      <c r="B126" s="10"/>
    </row>
    <row r="127" spans="2:2" x14ac:dyDescent="0.2">
      <c r="B127" s="10"/>
    </row>
    <row r="128" spans="2:2" x14ac:dyDescent="0.2">
      <c r="B128" s="10"/>
    </row>
    <row r="129" spans="2:2" x14ac:dyDescent="0.2">
      <c r="B129" s="10"/>
    </row>
    <row r="130" spans="2:2" x14ac:dyDescent="0.2">
      <c r="B130" s="10"/>
    </row>
    <row r="131" spans="2:2" x14ac:dyDescent="0.2">
      <c r="B131" s="10"/>
    </row>
    <row r="132" spans="2:2" x14ac:dyDescent="0.2">
      <c r="B132" s="10"/>
    </row>
    <row r="133" spans="2:2" x14ac:dyDescent="0.2">
      <c r="B133" s="10"/>
    </row>
    <row r="134" spans="2:2" x14ac:dyDescent="0.2">
      <c r="B134" s="10"/>
    </row>
    <row r="135" spans="2:2" x14ac:dyDescent="0.2">
      <c r="B135" s="10"/>
    </row>
    <row r="136" spans="2:2" x14ac:dyDescent="0.2">
      <c r="B136" s="10"/>
    </row>
    <row r="137" spans="2:2" x14ac:dyDescent="0.2">
      <c r="B137" s="10"/>
    </row>
    <row r="138" spans="2:2" x14ac:dyDescent="0.2">
      <c r="B138" s="10"/>
    </row>
    <row r="139" spans="2:2" x14ac:dyDescent="0.2">
      <c r="B139" s="10"/>
    </row>
    <row r="140" spans="2:2" x14ac:dyDescent="0.2">
      <c r="B140" s="10"/>
    </row>
    <row r="141" spans="2:2" x14ac:dyDescent="0.2">
      <c r="B141" s="10"/>
    </row>
    <row r="142" spans="2:2" x14ac:dyDescent="0.2">
      <c r="B142" s="10"/>
    </row>
    <row r="143" spans="2:2" x14ac:dyDescent="0.2">
      <c r="B143" s="10"/>
    </row>
    <row r="144" spans="2:2" x14ac:dyDescent="0.2">
      <c r="B144" s="10"/>
    </row>
    <row r="145" spans="2:2" x14ac:dyDescent="0.2">
      <c r="B145" s="10"/>
    </row>
    <row r="146" spans="2:2" x14ac:dyDescent="0.2">
      <c r="B146" s="10"/>
    </row>
    <row r="147" spans="2:2" x14ac:dyDescent="0.2">
      <c r="B147" s="10"/>
    </row>
    <row r="148" spans="2:2" x14ac:dyDescent="0.2">
      <c r="B148" s="10"/>
    </row>
    <row r="149" spans="2:2" x14ac:dyDescent="0.2">
      <c r="B149" s="10"/>
    </row>
    <row r="150" spans="2:2" x14ac:dyDescent="0.2">
      <c r="B150" s="10"/>
    </row>
    <row r="151" spans="2:2" x14ac:dyDescent="0.2">
      <c r="B151" s="10"/>
    </row>
    <row r="152" spans="2:2" x14ac:dyDescent="0.2">
      <c r="B152" s="10"/>
    </row>
    <row r="153" spans="2:2" x14ac:dyDescent="0.2">
      <c r="B153" s="10"/>
    </row>
    <row r="154" spans="2:2" x14ac:dyDescent="0.2">
      <c r="B154" s="10"/>
    </row>
    <row r="155" spans="2:2" x14ac:dyDescent="0.2">
      <c r="B155" s="10"/>
    </row>
    <row r="156" spans="2:2" x14ac:dyDescent="0.2">
      <c r="B156" s="10"/>
    </row>
    <row r="157" spans="2:2" x14ac:dyDescent="0.2">
      <c r="B157" s="10"/>
    </row>
    <row r="158" spans="2:2" x14ac:dyDescent="0.2">
      <c r="B158" s="10"/>
    </row>
    <row r="159" spans="2:2" x14ac:dyDescent="0.2">
      <c r="B159" s="10"/>
    </row>
    <row r="160" spans="2:2" x14ac:dyDescent="0.2">
      <c r="B160" s="10"/>
    </row>
    <row r="161" spans="2:2" x14ac:dyDescent="0.2">
      <c r="B161" s="10"/>
    </row>
    <row r="162" spans="2:2" x14ac:dyDescent="0.2">
      <c r="B162" s="10"/>
    </row>
    <row r="163" spans="2:2" x14ac:dyDescent="0.2">
      <c r="B163" s="10"/>
    </row>
    <row r="164" spans="2:2" x14ac:dyDescent="0.2">
      <c r="B164" s="10"/>
    </row>
    <row r="165" spans="2:2" x14ac:dyDescent="0.2">
      <c r="B165" s="10"/>
    </row>
    <row r="166" spans="2:2" x14ac:dyDescent="0.2">
      <c r="B166" s="10"/>
    </row>
    <row r="167" spans="2:2" x14ac:dyDescent="0.2">
      <c r="B167" s="10"/>
    </row>
    <row r="168" spans="2:2" x14ac:dyDescent="0.2">
      <c r="B168" s="10"/>
    </row>
    <row r="169" spans="2:2" x14ac:dyDescent="0.2">
      <c r="B169" s="10"/>
    </row>
    <row r="170" spans="2:2" x14ac:dyDescent="0.2">
      <c r="B170" s="10"/>
    </row>
    <row r="171" spans="2:2" x14ac:dyDescent="0.2">
      <c r="B171" s="10"/>
    </row>
    <row r="172" spans="2:2" x14ac:dyDescent="0.2">
      <c r="B172" s="10"/>
    </row>
    <row r="173" spans="2:2" x14ac:dyDescent="0.2">
      <c r="B173" s="10"/>
    </row>
    <row r="174" spans="2:2" x14ac:dyDescent="0.2">
      <c r="B174" s="10"/>
    </row>
    <row r="175" spans="2:2" x14ac:dyDescent="0.2">
      <c r="B175" s="10"/>
    </row>
    <row r="176" spans="2:2" x14ac:dyDescent="0.2">
      <c r="B176" s="10"/>
    </row>
    <row r="177" spans="2:2" x14ac:dyDescent="0.2">
      <c r="B177" s="10"/>
    </row>
    <row r="178" spans="2:2" x14ac:dyDescent="0.2">
      <c r="B178" s="10"/>
    </row>
    <row r="179" spans="2:2" x14ac:dyDescent="0.2">
      <c r="B179" s="10"/>
    </row>
    <row r="180" spans="2:2" x14ac:dyDescent="0.2">
      <c r="B180" s="10"/>
    </row>
    <row r="181" spans="2:2" x14ac:dyDescent="0.2">
      <c r="B181" s="10"/>
    </row>
    <row r="182" spans="2:2" x14ac:dyDescent="0.2">
      <c r="B182" s="10"/>
    </row>
    <row r="183" spans="2:2" x14ac:dyDescent="0.2">
      <c r="B183" s="10"/>
    </row>
    <row r="184" spans="2:2" x14ac:dyDescent="0.2">
      <c r="B184" s="10"/>
    </row>
    <row r="185" spans="2:2" x14ac:dyDescent="0.2">
      <c r="B185" s="10"/>
    </row>
    <row r="186" spans="2:2" x14ac:dyDescent="0.2">
      <c r="B186" s="10"/>
    </row>
    <row r="187" spans="2:2" x14ac:dyDescent="0.2">
      <c r="B187" s="10"/>
    </row>
    <row r="188" spans="2:2" x14ac:dyDescent="0.2">
      <c r="B188" s="10"/>
    </row>
    <row r="189" spans="2:2" x14ac:dyDescent="0.2">
      <c r="B189" s="10"/>
    </row>
    <row r="190" spans="2:2" x14ac:dyDescent="0.2">
      <c r="B190" s="10"/>
    </row>
    <row r="191" spans="2:2" x14ac:dyDescent="0.2">
      <c r="B191" s="10"/>
    </row>
    <row r="192" spans="2:2" x14ac:dyDescent="0.2">
      <c r="B192" s="10"/>
    </row>
    <row r="193" spans="2:2" x14ac:dyDescent="0.2">
      <c r="B193" s="10"/>
    </row>
    <row r="194" spans="2:2" x14ac:dyDescent="0.2">
      <c r="B194" s="10"/>
    </row>
    <row r="195" spans="2:2" x14ac:dyDescent="0.2">
      <c r="B195" s="10"/>
    </row>
    <row r="196" spans="2:2" x14ac:dyDescent="0.2">
      <c r="B196" s="10"/>
    </row>
    <row r="197" spans="2:2" x14ac:dyDescent="0.2">
      <c r="B197" s="10"/>
    </row>
    <row r="198" spans="2:2" x14ac:dyDescent="0.2">
      <c r="B198" s="10"/>
    </row>
    <row r="199" spans="2:2" x14ac:dyDescent="0.2">
      <c r="B199" s="10"/>
    </row>
    <row r="200" spans="2:2" x14ac:dyDescent="0.2">
      <c r="B200" s="10"/>
    </row>
    <row r="201" spans="2:2" x14ac:dyDescent="0.2">
      <c r="B201" s="10"/>
    </row>
    <row r="202" spans="2:2" x14ac:dyDescent="0.2">
      <c r="B202" s="10"/>
    </row>
    <row r="203" spans="2:2" x14ac:dyDescent="0.2">
      <c r="B203" s="10"/>
    </row>
    <row r="204" spans="2:2" x14ac:dyDescent="0.2">
      <c r="B204" s="10"/>
    </row>
    <row r="205" spans="2:2" x14ac:dyDescent="0.2">
      <c r="B205" s="10"/>
    </row>
    <row r="206" spans="2:2" x14ac:dyDescent="0.2">
      <c r="B206" s="10"/>
    </row>
    <row r="207" spans="2:2" x14ac:dyDescent="0.2">
      <c r="B207" s="10"/>
    </row>
    <row r="208" spans="2:2" x14ac:dyDescent="0.2">
      <c r="B208" s="10"/>
    </row>
    <row r="209" spans="2:2" x14ac:dyDescent="0.2">
      <c r="B209" s="10"/>
    </row>
    <row r="210" spans="2:2" x14ac:dyDescent="0.2">
      <c r="B210" s="10"/>
    </row>
    <row r="211" spans="2:2" x14ac:dyDescent="0.2">
      <c r="B211" s="10"/>
    </row>
    <row r="212" spans="2:2" x14ac:dyDescent="0.2">
      <c r="B212" s="10"/>
    </row>
    <row r="213" spans="2:2" x14ac:dyDescent="0.2">
      <c r="B213" s="10"/>
    </row>
    <row r="214" spans="2:2" x14ac:dyDescent="0.2">
      <c r="B214" s="10"/>
    </row>
    <row r="215" spans="2:2" x14ac:dyDescent="0.2">
      <c r="B215" s="10"/>
    </row>
    <row r="216" spans="2:2" x14ac:dyDescent="0.2">
      <c r="B216" s="10"/>
    </row>
    <row r="217" spans="2:2" x14ac:dyDescent="0.2">
      <c r="B217" s="10"/>
    </row>
  </sheetData>
  <mergeCells count="3">
    <mergeCell ref="H1:I1"/>
    <mergeCell ref="J1:K1"/>
    <mergeCell ref="O1:P1"/>
  </mergeCells>
  <hyperlinks>
    <hyperlink ref="H1:I1" location="Index!A1" display="Regresar al �ndice" xr:uid="{CAF03DB5-6141-4655-B43F-020961B29CC9}"/>
  </hyperlinks>
  <pageMargins left="0.7" right="0.7" top="0.75" bottom="0.75" header="0.3" footer="0.3"/>
  <pageSetup paperSize="9" orientation="portrait"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D0324-5EB4-48A8-986D-7F1B18612BE2}">
  <sheetPr codeName="Hoja63"/>
  <dimension ref="A1:N216"/>
  <sheetViews>
    <sheetView zoomScaleNormal="100" workbookViewId="0"/>
  </sheetViews>
  <sheetFormatPr baseColWidth="10" defaultColWidth="11.42578125" defaultRowHeight="12.75" x14ac:dyDescent="0.2"/>
  <cols>
    <col min="1" max="1" width="61.42578125" style="279" customWidth="1"/>
    <col min="2" max="2" width="9.42578125" style="128" customWidth="1"/>
    <col min="3" max="16384" width="11.42578125" style="279"/>
  </cols>
  <sheetData>
    <row r="1" spans="1:14" ht="14.45" customHeight="1" x14ac:dyDescent="0.2">
      <c r="A1" s="69" t="s">
        <v>2075</v>
      </c>
      <c r="F1" s="297"/>
      <c r="G1" s="297"/>
      <c r="H1" s="346" t="s">
        <v>2143</v>
      </c>
      <c r="I1" s="346"/>
      <c r="M1" s="280"/>
      <c r="N1" s="280"/>
    </row>
    <row r="2" spans="1:14" x14ac:dyDescent="0.2">
      <c r="A2" s="279" t="s">
        <v>1417</v>
      </c>
    </row>
    <row r="5" spans="1:14" x14ac:dyDescent="0.2">
      <c r="A5" s="279" t="s">
        <v>317</v>
      </c>
      <c r="B5" s="129" t="s">
        <v>293</v>
      </c>
    </row>
    <row r="6" spans="1:14" x14ac:dyDescent="0.2">
      <c r="A6" s="142" t="s">
        <v>331</v>
      </c>
      <c r="B6" s="133">
        <f>B28/$B$38</f>
        <v>0.29273528586274644</v>
      </c>
      <c r="C6" s="138"/>
    </row>
    <row r="7" spans="1:14" x14ac:dyDescent="0.2">
      <c r="A7" s="142" t="s">
        <v>332</v>
      </c>
      <c r="B7" s="133">
        <f t="shared" ref="B7:B15" si="0">B29/$B$38</f>
        <v>0.25951194350256773</v>
      </c>
      <c r="C7" s="138"/>
    </row>
    <row r="8" spans="1:14" x14ac:dyDescent="0.2">
      <c r="A8" s="142" t="s">
        <v>335</v>
      </c>
      <c r="B8" s="133">
        <f>B30/$B$38</f>
        <v>8.5098119533638272E-2</v>
      </c>
      <c r="C8" s="138"/>
    </row>
    <row r="9" spans="1:14" x14ac:dyDescent="0.2">
      <c r="A9" s="142" t="s">
        <v>333</v>
      </c>
      <c r="B9" s="133">
        <f t="shared" si="0"/>
        <v>7.670542900272323E-2</v>
      </c>
      <c r="C9" s="138"/>
    </row>
    <row r="10" spans="1:14" x14ac:dyDescent="0.2">
      <c r="A10" s="142" t="s">
        <v>334</v>
      </c>
      <c r="B10" s="133">
        <f>B32/$B$38</f>
        <v>7.5558488648173008E-2</v>
      </c>
      <c r="C10" s="138"/>
    </row>
    <row r="11" spans="1:14" x14ac:dyDescent="0.2">
      <c r="A11" s="142" t="s">
        <v>337</v>
      </c>
      <c r="B11" s="133">
        <f t="shared" si="0"/>
        <v>5.3922884949442078E-2</v>
      </c>
      <c r="C11" s="138"/>
    </row>
    <row r="12" spans="1:14" x14ac:dyDescent="0.2">
      <c r="A12" s="142" t="s">
        <v>336</v>
      </c>
      <c r="B12" s="133">
        <f>B34/$B$38</f>
        <v>5.3294798564807441E-2</v>
      </c>
      <c r="C12" s="138"/>
    </row>
    <row r="13" spans="1:14" x14ac:dyDescent="0.2">
      <c r="A13" s="142" t="s">
        <v>339</v>
      </c>
      <c r="B13" s="133">
        <f t="shared" si="0"/>
        <v>3.1583339022521598E-2</v>
      </c>
      <c r="C13" s="138"/>
    </row>
    <row r="14" spans="1:14" x14ac:dyDescent="0.2">
      <c r="A14" s="142" t="s">
        <v>338</v>
      </c>
      <c r="B14" s="133">
        <f t="shared" si="0"/>
        <v>3.1364874193083467E-2</v>
      </c>
      <c r="C14" s="138"/>
    </row>
    <row r="15" spans="1:14" x14ac:dyDescent="0.2">
      <c r="A15" s="18" t="s">
        <v>318</v>
      </c>
      <c r="B15" s="133">
        <f t="shared" si="0"/>
        <v>4.0224836720296746E-2</v>
      </c>
      <c r="C15" s="138"/>
    </row>
    <row r="16" spans="1:14" x14ac:dyDescent="0.2">
      <c r="A16" s="279" t="s">
        <v>284</v>
      </c>
      <c r="B16" s="133">
        <f>SUM(B6:B15)</f>
        <v>1</v>
      </c>
    </row>
    <row r="17" spans="1:3" x14ac:dyDescent="0.2">
      <c r="B17" s="10"/>
    </row>
    <row r="18" spans="1:3" x14ac:dyDescent="0.2">
      <c r="B18" s="10"/>
    </row>
    <row r="19" spans="1:3" x14ac:dyDescent="0.2">
      <c r="B19" s="10"/>
    </row>
    <row r="20" spans="1:3" x14ac:dyDescent="0.2">
      <c r="B20" s="10"/>
    </row>
    <row r="21" spans="1:3" x14ac:dyDescent="0.2">
      <c r="B21" s="10"/>
    </row>
    <row r="22" spans="1:3" ht="14.25" customHeight="1" x14ac:dyDescent="0.2">
      <c r="B22" s="10"/>
    </row>
    <row r="23" spans="1:3" x14ac:dyDescent="0.2">
      <c r="B23" s="10"/>
    </row>
    <row r="24" spans="1:3" x14ac:dyDescent="0.2">
      <c r="B24" s="10"/>
    </row>
    <row r="25" spans="1:3" x14ac:dyDescent="0.2">
      <c r="B25" s="10"/>
    </row>
    <row r="26" spans="1:3" x14ac:dyDescent="0.2">
      <c r="B26" s="10"/>
    </row>
    <row r="27" spans="1:3" hidden="1" x14ac:dyDescent="0.2">
      <c r="A27" s="279" t="s">
        <v>317</v>
      </c>
      <c r="B27" s="10" t="s">
        <v>1509</v>
      </c>
    </row>
    <row r="28" spans="1:3" hidden="1" x14ac:dyDescent="0.2">
      <c r="A28" s="142" t="s">
        <v>331</v>
      </c>
      <c r="B28" s="10">
        <v>192955</v>
      </c>
      <c r="C28" s="298"/>
    </row>
    <row r="29" spans="1:3" hidden="1" x14ac:dyDescent="0.2">
      <c r="A29" s="142" t="s">
        <v>332</v>
      </c>
      <c r="B29" s="10">
        <v>171056</v>
      </c>
      <c r="C29" s="298"/>
    </row>
    <row r="30" spans="1:3" hidden="1" x14ac:dyDescent="0.2">
      <c r="A30" s="142" t="s">
        <v>335</v>
      </c>
      <c r="B30" s="10">
        <v>56092</v>
      </c>
      <c r="C30" s="298"/>
    </row>
    <row r="31" spans="1:3" hidden="1" x14ac:dyDescent="0.2">
      <c r="A31" s="142" t="s">
        <v>334</v>
      </c>
      <c r="B31" s="10">
        <v>50560</v>
      </c>
      <c r="C31" s="298"/>
    </row>
    <row r="32" spans="1:3" hidden="1" x14ac:dyDescent="0.2">
      <c r="A32" s="142" t="s">
        <v>333</v>
      </c>
      <c r="B32" s="10">
        <v>49804</v>
      </c>
      <c r="C32" s="298"/>
    </row>
    <row r="33" spans="1:4" hidden="1" x14ac:dyDescent="0.2">
      <c r="A33" s="142" t="s">
        <v>337</v>
      </c>
      <c r="B33" s="10">
        <v>35543</v>
      </c>
      <c r="C33" s="298"/>
    </row>
    <row r="34" spans="1:4" hidden="1" x14ac:dyDescent="0.2">
      <c r="A34" s="142" t="s">
        <v>336</v>
      </c>
      <c r="B34" s="10">
        <v>35129</v>
      </c>
      <c r="C34" s="298"/>
    </row>
    <row r="35" spans="1:4" hidden="1" x14ac:dyDescent="0.2">
      <c r="A35" s="142" t="s">
        <v>338</v>
      </c>
      <c r="B35" s="10">
        <v>20818</v>
      </c>
      <c r="C35" s="298"/>
    </row>
    <row r="36" spans="1:4" hidden="1" x14ac:dyDescent="0.2">
      <c r="A36" s="142" t="s">
        <v>339</v>
      </c>
      <c r="B36" s="10">
        <v>20674</v>
      </c>
      <c r="C36" s="298"/>
    </row>
    <row r="37" spans="1:4" hidden="1" x14ac:dyDescent="0.2">
      <c r="A37" s="142" t="s">
        <v>318</v>
      </c>
      <c r="B37" s="10">
        <v>26514</v>
      </c>
      <c r="C37" s="298"/>
    </row>
    <row r="38" spans="1:4" hidden="1" x14ac:dyDescent="0.2">
      <c r="A38" s="20" t="s">
        <v>284</v>
      </c>
      <c r="B38" s="130">
        <f>SUM(B28:B37)</f>
        <v>659145</v>
      </c>
      <c r="C38" s="298"/>
    </row>
    <row r="39" spans="1:4" hidden="1" x14ac:dyDescent="0.2">
      <c r="B39" s="10"/>
    </row>
    <row r="40" spans="1:4" hidden="1" x14ac:dyDescent="0.2">
      <c r="A40" s="127"/>
      <c r="B40" s="127"/>
      <c r="C40" s="127"/>
      <c r="D40" s="127"/>
    </row>
    <row r="41" spans="1:4" x14ac:dyDescent="0.2">
      <c r="A41" s="127"/>
      <c r="B41" s="127"/>
      <c r="C41" s="127"/>
      <c r="D41" s="127"/>
    </row>
    <row r="42" spans="1:4" x14ac:dyDescent="0.2">
      <c r="A42" s="127"/>
      <c r="B42" s="127"/>
      <c r="C42" s="127"/>
      <c r="D42" s="127"/>
    </row>
    <row r="43" spans="1:4" x14ac:dyDescent="0.2">
      <c r="A43" s="127"/>
      <c r="B43" s="127"/>
      <c r="C43" s="127"/>
      <c r="D43" s="127"/>
    </row>
    <row r="44" spans="1:4" x14ac:dyDescent="0.2">
      <c r="A44" s="127"/>
      <c r="B44" s="127"/>
      <c r="C44" s="127"/>
      <c r="D44" s="127"/>
    </row>
    <row r="45" spans="1:4" x14ac:dyDescent="0.2">
      <c r="A45" s="127"/>
      <c r="B45" s="127"/>
      <c r="C45" s="127"/>
      <c r="D45" s="127"/>
    </row>
    <row r="46" spans="1:4" x14ac:dyDescent="0.2">
      <c r="A46" s="127"/>
      <c r="B46" s="127"/>
      <c r="C46" s="127"/>
      <c r="D46" s="127"/>
    </row>
    <row r="47" spans="1:4" x14ac:dyDescent="0.2">
      <c r="A47" s="127"/>
      <c r="B47" s="127"/>
      <c r="C47" s="127"/>
      <c r="D47" s="127"/>
    </row>
    <row r="48" spans="1:4" x14ac:dyDescent="0.2">
      <c r="A48" s="127"/>
      <c r="B48" s="127"/>
      <c r="C48" s="127"/>
      <c r="D48" s="127"/>
    </row>
    <row r="49" spans="1:4" x14ac:dyDescent="0.2">
      <c r="A49" s="127"/>
      <c r="B49" s="127"/>
      <c r="C49" s="127"/>
      <c r="D49" s="127"/>
    </row>
    <row r="50" spans="1:4" x14ac:dyDescent="0.2">
      <c r="A50" s="127"/>
      <c r="B50" s="127"/>
      <c r="C50" s="127"/>
      <c r="D50" s="127"/>
    </row>
    <row r="51" spans="1:4" x14ac:dyDescent="0.2">
      <c r="A51" s="127"/>
      <c r="B51" s="127"/>
      <c r="C51" s="127"/>
      <c r="D51" s="127"/>
    </row>
    <row r="52" spans="1:4" x14ac:dyDescent="0.2">
      <c r="A52" s="127"/>
      <c r="B52" s="127"/>
      <c r="C52" s="127"/>
      <c r="D52" s="127"/>
    </row>
    <row r="53" spans="1:4" x14ac:dyDescent="0.2">
      <c r="A53" s="127"/>
      <c r="B53" s="127"/>
      <c r="C53" s="127"/>
      <c r="D53" s="127"/>
    </row>
    <row r="54" spans="1:4" x14ac:dyDescent="0.2">
      <c r="A54" s="127"/>
      <c r="B54" s="127"/>
      <c r="C54" s="127"/>
      <c r="D54" s="127"/>
    </row>
    <row r="55" spans="1:4" x14ac:dyDescent="0.2">
      <c r="A55" s="127"/>
      <c r="B55" s="127"/>
      <c r="C55" s="127"/>
      <c r="D55" s="127"/>
    </row>
    <row r="56" spans="1:4" x14ac:dyDescent="0.2">
      <c r="A56" s="127"/>
      <c r="B56" s="127"/>
      <c r="C56" s="127"/>
      <c r="D56" s="127"/>
    </row>
    <row r="57" spans="1:4" x14ac:dyDescent="0.2">
      <c r="B57" s="10"/>
    </row>
    <row r="58" spans="1:4" x14ac:dyDescent="0.2">
      <c r="B58" s="10"/>
    </row>
    <row r="59" spans="1:4" x14ac:dyDescent="0.2">
      <c r="B59" s="10"/>
    </row>
    <row r="60" spans="1:4" x14ac:dyDescent="0.2">
      <c r="B60" s="10"/>
    </row>
    <row r="61" spans="1:4" x14ac:dyDescent="0.2">
      <c r="B61" s="10"/>
    </row>
    <row r="62" spans="1:4" x14ac:dyDescent="0.2">
      <c r="B62" s="10"/>
    </row>
    <row r="63" spans="1:4" x14ac:dyDescent="0.2">
      <c r="B63" s="10"/>
    </row>
    <row r="64" spans="1:4" x14ac:dyDescent="0.2">
      <c r="B64" s="10"/>
    </row>
    <row r="65" spans="2:2" x14ac:dyDescent="0.2">
      <c r="B65" s="10"/>
    </row>
    <row r="66" spans="2:2" x14ac:dyDescent="0.2">
      <c r="B66" s="10"/>
    </row>
    <row r="67" spans="2:2" x14ac:dyDescent="0.2">
      <c r="B67" s="10"/>
    </row>
    <row r="68" spans="2:2" x14ac:dyDescent="0.2">
      <c r="B68" s="10"/>
    </row>
    <row r="69" spans="2:2" x14ac:dyDescent="0.2">
      <c r="B69" s="10"/>
    </row>
    <row r="70" spans="2:2" x14ac:dyDescent="0.2">
      <c r="B70" s="10"/>
    </row>
    <row r="71" spans="2:2" x14ac:dyDescent="0.2">
      <c r="B71" s="10"/>
    </row>
    <row r="72" spans="2:2" x14ac:dyDescent="0.2">
      <c r="B72" s="10"/>
    </row>
    <row r="73" spans="2:2" x14ac:dyDescent="0.2">
      <c r="B73" s="10"/>
    </row>
    <row r="74" spans="2:2" x14ac:dyDescent="0.2">
      <c r="B74" s="10"/>
    </row>
    <row r="75" spans="2:2" x14ac:dyDescent="0.2">
      <c r="B75" s="10"/>
    </row>
    <row r="76" spans="2:2" x14ac:dyDescent="0.2">
      <c r="B76" s="10"/>
    </row>
    <row r="77" spans="2:2" x14ac:dyDescent="0.2">
      <c r="B77" s="10"/>
    </row>
    <row r="78" spans="2:2" x14ac:dyDescent="0.2">
      <c r="B78" s="10"/>
    </row>
    <row r="79" spans="2:2" x14ac:dyDescent="0.2">
      <c r="B79" s="10"/>
    </row>
    <row r="80" spans="2:2" x14ac:dyDescent="0.2">
      <c r="B80" s="10"/>
    </row>
    <row r="81" spans="2:2" x14ac:dyDescent="0.2">
      <c r="B81" s="10"/>
    </row>
    <row r="82" spans="2:2" x14ac:dyDescent="0.2">
      <c r="B82" s="10"/>
    </row>
    <row r="83" spans="2:2" x14ac:dyDescent="0.2">
      <c r="B83" s="10"/>
    </row>
    <row r="84" spans="2:2" x14ac:dyDescent="0.2">
      <c r="B84" s="10"/>
    </row>
    <row r="85" spans="2:2" x14ac:dyDescent="0.2">
      <c r="B85" s="10"/>
    </row>
    <row r="86" spans="2:2" x14ac:dyDescent="0.2">
      <c r="B86" s="10"/>
    </row>
    <row r="87" spans="2:2" x14ac:dyDescent="0.2">
      <c r="B87" s="10"/>
    </row>
    <row r="88" spans="2:2" x14ac:dyDescent="0.2">
      <c r="B88" s="10"/>
    </row>
    <row r="89" spans="2:2" x14ac:dyDescent="0.2">
      <c r="B89" s="10"/>
    </row>
    <row r="90" spans="2:2" x14ac:dyDescent="0.2">
      <c r="B90" s="10"/>
    </row>
    <row r="91" spans="2:2" x14ac:dyDescent="0.2">
      <c r="B91" s="10"/>
    </row>
    <row r="92" spans="2:2" x14ac:dyDescent="0.2">
      <c r="B92" s="10"/>
    </row>
    <row r="93" spans="2:2" x14ac:dyDescent="0.2">
      <c r="B93" s="10"/>
    </row>
    <row r="94" spans="2:2" x14ac:dyDescent="0.2">
      <c r="B94" s="10"/>
    </row>
    <row r="95" spans="2:2" x14ac:dyDescent="0.2">
      <c r="B95" s="10"/>
    </row>
    <row r="96" spans="2:2" x14ac:dyDescent="0.2">
      <c r="B96" s="10"/>
    </row>
    <row r="97" spans="2:2" x14ac:dyDescent="0.2">
      <c r="B97" s="10"/>
    </row>
    <row r="98" spans="2:2" x14ac:dyDescent="0.2">
      <c r="B98" s="10"/>
    </row>
    <row r="99" spans="2:2" x14ac:dyDescent="0.2">
      <c r="B99" s="10"/>
    </row>
    <row r="100" spans="2:2" x14ac:dyDescent="0.2">
      <c r="B100" s="10"/>
    </row>
    <row r="101" spans="2:2" x14ac:dyDescent="0.2">
      <c r="B101" s="10"/>
    </row>
    <row r="102" spans="2:2" x14ac:dyDescent="0.2">
      <c r="B102" s="10"/>
    </row>
    <row r="103" spans="2:2" x14ac:dyDescent="0.2">
      <c r="B103" s="10"/>
    </row>
    <row r="104" spans="2:2" x14ac:dyDescent="0.2">
      <c r="B104" s="10"/>
    </row>
    <row r="105" spans="2:2" x14ac:dyDescent="0.2">
      <c r="B105" s="10"/>
    </row>
    <row r="106" spans="2:2" x14ac:dyDescent="0.2">
      <c r="B106" s="10"/>
    </row>
    <row r="107" spans="2:2" x14ac:dyDescent="0.2">
      <c r="B107" s="10"/>
    </row>
    <row r="108" spans="2:2" x14ac:dyDescent="0.2">
      <c r="B108" s="10"/>
    </row>
    <row r="109" spans="2:2" x14ac:dyDescent="0.2">
      <c r="B109" s="10"/>
    </row>
    <row r="110" spans="2:2" x14ac:dyDescent="0.2">
      <c r="B110" s="10"/>
    </row>
    <row r="111" spans="2:2" x14ac:dyDescent="0.2">
      <c r="B111" s="10"/>
    </row>
    <row r="112" spans="2:2" x14ac:dyDescent="0.2">
      <c r="B112" s="10"/>
    </row>
    <row r="113" spans="2:2" x14ac:dyDescent="0.2">
      <c r="B113" s="10"/>
    </row>
    <row r="114" spans="2:2" x14ac:dyDescent="0.2">
      <c r="B114" s="10"/>
    </row>
    <row r="115" spans="2:2" x14ac:dyDescent="0.2">
      <c r="B115" s="10"/>
    </row>
    <row r="116" spans="2:2" x14ac:dyDescent="0.2">
      <c r="B116" s="10"/>
    </row>
    <row r="117" spans="2:2" x14ac:dyDescent="0.2">
      <c r="B117" s="10"/>
    </row>
    <row r="118" spans="2:2" x14ac:dyDescent="0.2">
      <c r="B118" s="10"/>
    </row>
    <row r="119" spans="2:2" x14ac:dyDescent="0.2">
      <c r="B119" s="10"/>
    </row>
    <row r="120" spans="2:2" x14ac:dyDescent="0.2">
      <c r="B120" s="10"/>
    </row>
    <row r="121" spans="2:2" x14ac:dyDescent="0.2">
      <c r="B121" s="10"/>
    </row>
    <row r="122" spans="2:2" x14ac:dyDescent="0.2">
      <c r="B122" s="10"/>
    </row>
    <row r="123" spans="2:2" x14ac:dyDescent="0.2">
      <c r="B123" s="10"/>
    </row>
    <row r="124" spans="2:2" x14ac:dyDescent="0.2">
      <c r="B124" s="10"/>
    </row>
    <row r="125" spans="2:2" x14ac:dyDescent="0.2">
      <c r="B125" s="10"/>
    </row>
    <row r="126" spans="2:2" x14ac:dyDescent="0.2">
      <c r="B126" s="10"/>
    </row>
    <row r="127" spans="2:2" x14ac:dyDescent="0.2">
      <c r="B127" s="10"/>
    </row>
    <row r="128" spans="2:2" x14ac:dyDescent="0.2">
      <c r="B128" s="10"/>
    </row>
    <row r="129" spans="2:2" x14ac:dyDescent="0.2">
      <c r="B129" s="10"/>
    </row>
    <row r="130" spans="2:2" x14ac:dyDescent="0.2">
      <c r="B130" s="10"/>
    </row>
    <row r="131" spans="2:2" x14ac:dyDescent="0.2">
      <c r="B131" s="10"/>
    </row>
    <row r="132" spans="2:2" x14ac:dyDescent="0.2">
      <c r="B132" s="10"/>
    </row>
    <row r="133" spans="2:2" x14ac:dyDescent="0.2">
      <c r="B133" s="10"/>
    </row>
    <row r="134" spans="2:2" x14ac:dyDescent="0.2">
      <c r="B134" s="10"/>
    </row>
    <row r="135" spans="2:2" x14ac:dyDescent="0.2">
      <c r="B135" s="10"/>
    </row>
    <row r="136" spans="2:2" x14ac:dyDescent="0.2">
      <c r="B136" s="10"/>
    </row>
    <row r="137" spans="2:2" x14ac:dyDescent="0.2">
      <c r="B137" s="10"/>
    </row>
    <row r="138" spans="2:2" x14ac:dyDescent="0.2">
      <c r="B138" s="10"/>
    </row>
    <row r="139" spans="2:2" x14ac:dyDescent="0.2">
      <c r="B139" s="10"/>
    </row>
    <row r="140" spans="2:2" x14ac:dyDescent="0.2">
      <c r="B140" s="10"/>
    </row>
    <row r="141" spans="2:2" x14ac:dyDescent="0.2">
      <c r="B141" s="10"/>
    </row>
    <row r="142" spans="2:2" x14ac:dyDescent="0.2">
      <c r="B142" s="10"/>
    </row>
    <row r="143" spans="2:2" x14ac:dyDescent="0.2">
      <c r="B143" s="10"/>
    </row>
    <row r="144" spans="2:2" x14ac:dyDescent="0.2">
      <c r="B144" s="10"/>
    </row>
    <row r="145" spans="2:2" x14ac:dyDescent="0.2">
      <c r="B145" s="10"/>
    </row>
    <row r="146" spans="2:2" x14ac:dyDescent="0.2">
      <c r="B146" s="10"/>
    </row>
    <row r="147" spans="2:2" x14ac:dyDescent="0.2">
      <c r="B147" s="10"/>
    </row>
    <row r="148" spans="2:2" x14ac:dyDescent="0.2">
      <c r="B148" s="10"/>
    </row>
    <row r="149" spans="2:2" x14ac:dyDescent="0.2">
      <c r="B149" s="10"/>
    </row>
    <row r="150" spans="2:2" x14ac:dyDescent="0.2">
      <c r="B150" s="10"/>
    </row>
    <row r="151" spans="2:2" x14ac:dyDescent="0.2">
      <c r="B151" s="10"/>
    </row>
    <row r="152" spans="2:2" x14ac:dyDescent="0.2">
      <c r="B152" s="10"/>
    </row>
    <row r="153" spans="2:2" x14ac:dyDescent="0.2">
      <c r="B153" s="10"/>
    </row>
    <row r="154" spans="2:2" x14ac:dyDescent="0.2">
      <c r="B154" s="10"/>
    </row>
    <row r="155" spans="2:2" x14ac:dyDescent="0.2">
      <c r="B155" s="10"/>
    </row>
    <row r="156" spans="2:2" x14ac:dyDescent="0.2">
      <c r="B156" s="10"/>
    </row>
    <row r="157" spans="2:2" x14ac:dyDescent="0.2">
      <c r="B157" s="10"/>
    </row>
    <row r="158" spans="2:2" x14ac:dyDescent="0.2">
      <c r="B158" s="10"/>
    </row>
    <row r="159" spans="2:2" x14ac:dyDescent="0.2">
      <c r="B159" s="10"/>
    </row>
    <row r="160" spans="2:2" x14ac:dyDescent="0.2">
      <c r="B160" s="10"/>
    </row>
    <row r="161" spans="2:2" x14ac:dyDescent="0.2">
      <c r="B161" s="10"/>
    </row>
    <row r="162" spans="2:2" x14ac:dyDescent="0.2">
      <c r="B162" s="10"/>
    </row>
    <row r="163" spans="2:2" x14ac:dyDescent="0.2">
      <c r="B163" s="10"/>
    </row>
    <row r="164" spans="2:2" x14ac:dyDescent="0.2">
      <c r="B164" s="10"/>
    </row>
    <row r="165" spans="2:2" x14ac:dyDescent="0.2">
      <c r="B165" s="10"/>
    </row>
    <row r="166" spans="2:2" x14ac:dyDescent="0.2">
      <c r="B166" s="10"/>
    </row>
    <row r="167" spans="2:2" x14ac:dyDescent="0.2">
      <c r="B167" s="10"/>
    </row>
    <row r="168" spans="2:2" x14ac:dyDescent="0.2">
      <c r="B168" s="10"/>
    </row>
    <row r="169" spans="2:2" x14ac:dyDescent="0.2">
      <c r="B169" s="10"/>
    </row>
    <row r="170" spans="2:2" x14ac:dyDescent="0.2">
      <c r="B170" s="10"/>
    </row>
    <row r="171" spans="2:2" x14ac:dyDescent="0.2">
      <c r="B171" s="10"/>
    </row>
    <row r="172" spans="2:2" x14ac:dyDescent="0.2">
      <c r="B172" s="10"/>
    </row>
    <row r="173" spans="2:2" x14ac:dyDescent="0.2">
      <c r="B173" s="10"/>
    </row>
    <row r="174" spans="2:2" x14ac:dyDescent="0.2">
      <c r="B174" s="10"/>
    </row>
    <row r="175" spans="2:2" x14ac:dyDescent="0.2">
      <c r="B175" s="10"/>
    </row>
    <row r="176" spans="2:2" x14ac:dyDescent="0.2">
      <c r="B176" s="10"/>
    </row>
    <row r="177" spans="2:2" x14ac:dyDescent="0.2">
      <c r="B177" s="10"/>
    </row>
    <row r="178" spans="2:2" x14ac:dyDescent="0.2">
      <c r="B178" s="10"/>
    </row>
    <row r="179" spans="2:2" x14ac:dyDescent="0.2">
      <c r="B179" s="10"/>
    </row>
    <row r="180" spans="2:2" x14ac:dyDescent="0.2">
      <c r="B180" s="10"/>
    </row>
    <row r="181" spans="2:2" x14ac:dyDescent="0.2">
      <c r="B181" s="10"/>
    </row>
    <row r="182" spans="2:2" x14ac:dyDescent="0.2">
      <c r="B182" s="10"/>
    </row>
    <row r="183" spans="2:2" x14ac:dyDescent="0.2">
      <c r="B183" s="10"/>
    </row>
    <row r="184" spans="2:2" x14ac:dyDescent="0.2">
      <c r="B184" s="10"/>
    </row>
    <row r="185" spans="2:2" x14ac:dyDescent="0.2">
      <c r="B185" s="10"/>
    </row>
    <row r="186" spans="2:2" x14ac:dyDescent="0.2">
      <c r="B186" s="10"/>
    </row>
    <row r="187" spans="2:2" x14ac:dyDescent="0.2">
      <c r="B187" s="10"/>
    </row>
    <row r="188" spans="2:2" x14ac:dyDescent="0.2">
      <c r="B188" s="10"/>
    </row>
    <row r="189" spans="2:2" x14ac:dyDescent="0.2">
      <c r="B189" s="10"/>
    </row>
    <row r="190" spans="2:2" x14ac:dyDescent="0.2">
      <c r="B190" s="10"/>
    </row>
    <row r="191" spans="2:2" x14ac:dyDescent="0.2">
      <c r="B191" s="10"/>
    </row>
    <row r="192" spans="2:2" x14ac:dyDescent="0.2">
      <c r="B192" s="10"/>
    </row>
    <row r="193" spans="2:2" x14ac:dyDescent="0.2">
      <c r="B193" s="10"/>
    </row>
    <row r="194" spans="2:2" x14ac:dyDescent="0.2">
      <c r="B194" s="10"/>
    </row>
    <row r="195" spans="2:2" x14ac:dyDescent="0.2">
      <c r="B195" s="10"/>
    </row>
    <row r="196" spans="2:2" x14ac:dyDescent="0.2">
      <c r="B196" s="10"/>
    </row>
    <row r="197" spans="2:2" x14ac:dyDescent="0.2">
      <c r="B197" s="10"/>
    </row>
    <row r="198" spans="2:2" x14ac:dyDescent="0.2">
      <c r="B198" s="10"/>
    </row>
    <row r="199" spans="2:2" x14ac:dyDescent="0.2">
      <c r="B199" s="10"/>
    </row>
    <row r="200" spans="2:2" x14ac:dyDescent="0.2">
      <c r="B200" s="10"/>
    </row>
    <row r="201" spans="2:2" x14ac:dyDescent="0.2">
      <c r="B201" s="10"/>
    </row>
    <row r="202" spans="2:2" x14ac:dyDescent="0.2">
      <c r="B202" s="10"/>
    </row>
    <row r="203" spans="2:2" x14ac:dyDescent="0.2">
      <c r="B203" s="10"/>
    </row>
    <row r="204" spans="2:2" x14ac:dyDescent="0.2">
      <c r="B204" s="10"/>
    </row>
    <row r="205" spans="2:2" x14ac:dyDescent="0.2">
      <c r="B205" s="10"/>
    </row>
    <row r="206" spans="2:2" x14ac:dyDescent="0.2">
      <c r="B206" s="10"/>
    </row>
    <row r="207" spans="2:2" x14ac:dyDescent="0.2">
      <c r="B207" s="10"/>
    </row>
    <row r="208" spans="2:2" x14ac:dyDescent="0.2">
      <c r="B208" s="10"/>
    </row>
    <row r="209" spans="2:2" x14ac:dyDescent="0.2">
      <c r="B209" s="10"/>
    </row>
    <row r="210" spans="2:2" x14ac:dyDescent="0.2">
      <c r="B210" s="10"/>
    </row>
    <row r="211" spans="2:2" x14ac:dyDescent="0.2">
      <c r="B211" s="10"/>
    </row>
    <row r="212" spans="2:2" x14ac:dyDescent="0.2">
      <c r="B212" s="10"/>
    </row>
    <row r="213" spans="2:2" x14ac:dyDescent="0.2">
      <c r="B213" s="10"/>
    </row>
    <row r="214" spans="2:2" x14ac:dyDescent="0.2">
      <c r="B214" s="10"/>
    </row>
    <row r="215" spans="2:2" x14ac:dyDescent="0.2">
      <c r="B215" s="10"/>
    </row>
    <row r="216" spans="2:2" x14ac:dyDescent="0.2">
      <c r="B216" s="10"/>
    </row>
  </sheetData>
  <mergeCells count="3">
    <mergeCell ref="F1:G1"/>
    <mergeCell ref="H1:I1"/>
    <mergeCell ref="M1:N1"/>
  </mergeCells>
  <hyperlinks>
    <hyperlink ref="H1:I1" location="Index!A1" display="Regresar al �ndice" xr:uid="{5C86ECE6-AD2F-4EB1-BEBF-CFD4EE680F3A}"/>
  </hyperlinks>
  <pageMargins left="0.7" right="0.7" top="0.75" bottom="0.75" header="0.3" footer="0.3"/>
  <drawing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1E982-CD5D-4934-886F-0B699677A04F}">
  <sheetPr codeName="Hoja64"/>
  <dimension ref="A1:I216"/>
  <sheetViews>
    <sheetView zoomScaleNormal="100" workbookViewId="0"/>
  </sheetViews>
  <sheetFormatPr baseColWidth="10" defaultColWidth="10.85546875" defaultRowHeight="12.75" x14ac:dyDescent="0.2"/>
  <cols>
    <col min="1" max="1" width="8.140625" style="279" customWidth="1"/>
    <col min="2" max="2" width="45.7109375" style="128" customWidth="1"/>
    <col min="3" max="3" width="14.7109375" style="279" customWidth="1"/>
    <col min="4" max="16384" width="10.85546875" style="279"/>
  </cols>
  <sheetData>
    <row r="1" spans="1:9" x14ac:dyDescent="0.2">
      <c r="A1" s="69" t="s">
        <v>2076</v>
      </c>
      <c r="H1" s="346" t="s">
        <v>2143</v>
      </c>
      <c r="I1" s="346"/>
    </row>
    <row r="2" spans="1:9" x14ac:dyDescent="0.2">
      <c r="A2" s="279" t="s">
        <v>1417</v>
      </c>
    </row>
    <row r="3" spans="1:9" x14ac:dyDescent="0.2">
      <c r="H3" s="135"/>
    </row>
    <row r="4" spans="1:9" x14ac:dyDescent="0.2">
      <c r="B4" s="128" t="s">
        <v>291</v>
      </c>
      <c r="C4" s="295" t="s">
        <v>287</v>
      </c>
      <c r="D4" s="295" t="s">
        <v>288</v>
      </c>
      <c r="E4" s="295" t="s">
        <v>52</v>
      </c>
    </row>
    <row r="5" spans="1:9" x14ac:dyDescent="0.2">
      <c r="B5" s="10" t="s">
        <v>278</v>
      </c>
      <c r="C5" s="296">
        <v>85082</v>
      </c>
      <c r="D5" s="296">
        <v>38077</v>
      </c>
      <c r="E5" s="296">
        <v>123159</v>
      </c>
    </row>
    <row r="6" spans="1:9" x14ac:dyDescent="0.2">
      <c r="B6" s="10" t="s">
        <v>279</v>
      </c>
      <c r="C6" s="296">
        <v>231833</v>
      </c>
      <c r="D6" s="296">
        <v>172946</v>
      </c>
      <c r="E6" s="296">
        <v>404779</v>
      </c>
    </row>
    <row r="7" spans="1:9" x14ac:dyDescent="0.2">
      <c r="B7" s="10" t="s">
        <v>280</v>
      </c>
      <c r="C7" s="296">
        <v>125678</v>
      </c>
      <c r="D7" s="296">
        <v>23909</v>
      </c>
      <c r="E7" s="296">
        <v>149587</v>
      </c>
    </row>
    <row r="8" spans="1:9" x14ac:dyDescent="0.2">
      <c r="B8" s="10" t="s">
        <v>281</v>
      </c>
      <c r="C8" s="296">
        <v>7526</v>
      </c>
      <c r="D8" s="296">
        <v>2466</v>
      </c>
      <c r="E8" s="296">
        <v>9992</v>
      </c>
    </row>
    <row r="9" spans="1:9" x14ac:dyDescent="0.2">
      <c r="B9" s="10" t="s">
        <v>282</v>
      </c>
      <c r="C9" s="296">
        <v>303448</v>
      </c>
      <c r="D9" s="296">
        <v>215334</v>
      </c>
      <c r="E9" s="296">
        <v>518782</v>
      </c>
    </row>
    <row r="10" spans="1:9" x14ac:dyDescent="0.2">
      <c r="B10" s="10" t="s">
        <v>283</v>
      </c>
      <c r="C10" s="296">
        <v>2153</v>
      </c>
      <c r="D10" s="296">
        <v>392</v>
      </c>
      <c r="E10" s="296">
        <v>2545</v>
      </c>
    </row>
    <row r="11" spans="1:9" x14ac:dyDescent="0.2">
      <c r="B11" s="10" t="s">
        <v>284</v>
      </c>
      <c r="C11" s="296">
        <v>335680</v>
      </c>
      <c r="D11" s="296">
        <v>323465</v>
      </c>
      <c r="E11" s="296">
        <v>659145</v>
      </c>
    </row>
    <row r="12" spans="1:9" x14ac:dyDescent="0.2">
      <c r="B12" s="10" t="s">
        <v>285</v>
      </c>
      <c r="C12" s="296">
        <v>78550</v>
      </c>
      <c r="D12" s="296">
        <v>26663</v>
      </c>
      <c r="E12" s="296">
        <v>105213</v>
      </c>
    </row>
    <row r="13" spans="1:9" x14ac:dyDescent="0.2">
      <c r="B13" s="10" t="s">
        <v>52</v>
      </c>
      <c r="C13" s="296">
        <f>SUM(C5:C12)</f>
        <v>1169950</v>
      </c>
      <c r="D13" s="296">
        <f>SUM(D5:D12)</f>
        <v>803252</v>
      </c>
      <c r="E13" s="296">
        <f t="shared" ref="E13" si="0">SUM(C13:D13)</f>
        <v>1973202</v>
      </c>
    </row>
    <row r="14" spans="1:9" x14ac:dyDescent="0.2">
      <c r="B14" s="10"/>
    </row>
    <row r="15" spans="1:9" x14ac:dyDescent="0.2">
      <c r="B15" s="10"/>
      <c r="C15" s="295"/>
    </row>
    <row r="16" spans="1:9" x14ac:dyDescent="0.2">
      <c r="B16" s="10" t="s">
        <v>291</v>
      </c>
      <c r="C16" s="144" t="s">
        <v>287</v>
      </c>
      <c r="D16" s="279" t="s">
        <v>288</v>
      </c>
    </row>
    <row r="17" spans="2:6" x14ac:dyDescent="0.2">
      <c r="B17" s="10" t="s">
        <v>278</v>
      </c>
      <c r="C17" s="131">
        <f>C5/$C$13</f>
        <v>7.2722765930167951E-2</v>
      </c>
      <c r="D17" s="131">
        <f>D5/$D$13</f>
        <v>4.7403554550751195E-2</v>
      </c>
      <c r="E17" s="138"/>
    </row>
    <row r="18" spans="2:6" x14ac:dyDescent="0.2">
      <c r="B18" s="10" t="s">
        <v>279</v>
      </c>
      <c r="C18" s="131">
        <f t="shared" ref="C18:C24" si="1">C6/$C$13</f>
        <v>0.19815633146715672</v>
      </c>
      <c r="D18" s="131">
        <f t="shared" ref="D18:D24" si="2">D6/$D$13</f>
        <v>0.21530727592337148</v>
      </c>
      <c r="E18" s="131">
        <f>C17+C19+C20+C22+C24</f>
        <v>0.25555707508867898</v>
      </c>
      <c r="F18" s="131">
        <f>D17+D19+D20+D22+D24</f>
        <v>0.11392066250690941</v>
      </c>
    </row>
    <row r="19" spans="2:6" x14ac:dyDescent="0.2">
      <c r="B19" s="10" t="s">
        <v>280</v>
      </c>
      <c r="C19" s="131">
        <f t="shared" si="1"/>
        <v>0.10742168468737981</v>
      </c>
      <c r="D19" s="131">
        <f t="shared" si="2"/>
        <v>2.976525424150827E-2</v>
      </c>
      <c r="E19" s="138"/>
    </row>
    <row r="20" spans="2:6" x14ac:dyDescent="0.2">
      <c r="B20" s="10" t="s">
        <v>281</v>
      </c>
      <c r="C20" s="131">
        <f t="shared" si="1"/>
        <v>6.4327535364759178E-3</v>
      </c>
      <c r="D20" s="131">
        <f t="shared" si="2"/>
        <v>3.0700203672073025E-3</v>
      </c>
      <c r="E20" s="138"/>
    </row>
    <row r="21" spans="2:6" x14ac:dyDescent="0.2">
      <c r="B21" s="10" t="s">
        <v>282</v>
      </c>
      <c r="C21" s="131">
        <f t="shared" si="1"/>
        <v>0.25936834907474676</v>
      </c>
      <c r="D21" s="131">
        <f t="shared" si="2"/>
        <v>0.26807776388978799</v>
      </c>
      <c r="E21" s="138"/>
    </row>
    <row r="22" spans="2:6" x14ac:dyDescent="0.2">
      <c r="B22" s="10" t="s">
        <v>283</v>
      </c>
      <c r="C22" s="131">
        <f t="shared" si="1"/>
        <v>1.8402495833155263E-3</v>
      </c>
      <c r="D22" s="131">
        <f t="shared" si="2"/>
        <v>4.8801621408972525E-4</v>
      </c>
      <c r="E22" s="138"/>
    </row>
    <row r="23" spans="2:6" x14ac:dyDescent="0.2">
      <c r="B23" s="10" t="s">
        <v>284</v>
      </c>
      <c r="C23" s="131">
        <f t="shared" si="1"/>
        <v>0.28691824436941749</v>
      </c>
      <c r="D23" s="131">
        <f t="shared" si="2"/>
        <v>0.40269429767993109</v>
      </c>
      <c r="E23" s="138"/>
    </row>
    <row r="24" spans="2:6" x14ac:dyDescent="0.2">
      <c r="B24" s="10" t="s">
        <v>285</v>
      </c>
      <c r="C24" s="131">
        <f t="shared" si="1"/>
        <v>6.7139621351339801E-2</v>
      </c>
      <c r="D24" s="131">
        <f t="shared" si="2"/>
        <v>3.3193817133352919E-2</v>
      </c>
      <c r="E24" s="138"/>
    </row>
    <row r="25" spans="2:6" x14ac:dyDescent="0.2">
      <c r="B25" s="10" t="s">
        <v>52</v>
      </c>
      <c r="C25" s="131">
        <f>SUM(C17:C24)</f>
        <v>1</v>
      </c>
      <c r="D25" s="131">
        <f>SUM(D17:D24)</f>
        <v>0.99999999999999989</v>
      </c>
      <c r="E25" s="138"/>
    </row>
    <row r="26" spans="2:6" x14ac:dyDescent="0.2">
      <c r="B26" s="10"/>
      <c r="C26" s="131"/>
      <c r="D26" s="131"/>
      <c r="E26" s="138"/>
    </row>
    <row r="27" spans="2:6" x14ac:dyDescent="0.2">
      <c r="B27" s="10"/>
      <c r="C27" s="131"/>
      <c r="D27" s="131"/>
      <c r="E27" s="138"/>
    </row>
    <row r="28" spans="2:6" x14ac:dyDescent="0.2">
      <c r="B28" s="10"/>
    </row>
    <row r="29" spans="2:6" x14ac:dyDescent="0.2">
      <c r="B29" s="10"/>
    </row>
    <row r="30" spans="2:6" x14ac:dyDescent="0.2">
      <c r="B30" s="10"/>
    </row>
    <row r="31" spans="2:6" x14ac:dyDescent="0.2">
      <c r="B31" s="10"/>
    </row>
    <row r="32" spans="2:6" x14ac:dyDescent="0.2">
      <c r="B32" s="10"/>
    </row>
    <row r="33" spans="2:6" x14ac:dyDescent="0.2">
      <c r="B33" s="10"/>
    </row>
    <row r="34" spans="2:6" x14ac:dyDescent="0.2">
      <c r="B34" s="10"/>
    </row>
    <row r="35" spans="2:6" x14ac:dyDescent="0.2">
      <c r="B35" s="10"/>
    </row>
    <row r="36" spans="2:6" x14ac:dyDescent="0.2">
      <c r="B36" s="10" t="s">
        <v>1204</v>
      </c>
      <c r="C36" s="279" t="s">
        <v>1202</v>
      </c>
      <c r="D36" s="279" t="s">
        <v>1203</v>
      </c>
      <c r="E36" s="279" t="s">
        <v>1229</v>
      </c>
      <c r="F36" s="279" t="s">
        <v>1201</v>
      </c>
    </row>
    <row r="37" spans="2:6" x14ac:dyDescent="0.2">
      <c r="B37" s="10" t="s">
        <v>298</v>
      </c>
      <c r="C37" s="279">
        <v>88139</v>
      </c>
      <c r="D37" s="279">
        <v>38432</v>
      </c>
      <c r="F37" s="279">
        <v>126571</v>
      </c>
    </row>
    <row r="38" spans="2:6" x14ac:dyDescent="0.2">
      <c r="B38" s="10" t="s">
        <v>279</v>
      </c>
      <c r="C38" s="279">
        <v>230934</v>
      </c>
      <c r="D38" s="279">
        <v>171241</v>
      </c>
      <c r="F38" s="279">
        <v>402175</v>
      </c>
    </row>
    <row r="39" spans="2:6" x14ac:dyDescent="0.2">
      <c r="B39" s="10" t="s">
        <v>299</v>
      </c>
      <c r="C39" s="279">
        <v>125934</v>
      </c>
      <c r="D39" s="279">
        <v>24075</v>
      </c>
      <c r="F39" s="279">
        <v>150009</v>
      </c>
    </row>
    <row r="40" spans="2:6" x14ac:dyDescent="0.2">
      <c r="B40" s="10" t="s">
        <v>1230</v>
      </c>
      <c r="C40" s="279">
        <v>7533</v>
      </c>
      <c r="D40" s="279">
        <v>2485</v>
      </c>
      <c r="F40" s="279">
        <v>10018</v>
      </c>
    </row>
    <row r="41" spans="2:6" x14ac:dyDescent="0.2">
      <c r="B41" s="10" t="s">
        <v>301</v>
      </c>
      <c r="C41" s="279">
        <v>304225</v>
      </c>
      <c r="D41" s="279">
        <v>215644</v>
      </c>
      <c r="F41" s="279">
        <v>519869</v>
      </c>
    </row>
    <row r="42" spans="2:6" x14ac:dyDescent="0.2">
      <c r="B42" s="10" t="s">
        <v>302</v>
      </c>
      <c r="C42" s="279">
        <v>2109</v>
      </c>
      <c r="D42" s="279">
        <v>367</v>
      </c>
      <c r="F42" s="279">
        <v>2476</v>
      </c>
    </row>
    <row r="43" spans="2:6" x14ac:dyDescent="0.2">
      <c r="B43" s="10" t="s">
        <v>1217</v>
      </c>
      <c r="C43" s="279">
        <v>334203</v>
      </c>
      <c r="D43" s="279">
        <v>322402</v>
      </c>
      <c r="E43" s="279">
        <v>0</v>
      </c>
      <c r="F43" s="279">
        <v>656605</v>
      </c>
    </row>
    <row r="44" spans="2:6" x14ac:dyDescent="0.2">
      <c r="B44" s="10" t="s">
        <v>303</v>
      </c>
      <c r="C44" s="279">
        <v>78399</v>
      </c>
      <c r="D44" s="279">
        <v>26593</v>
      </c>
      <c r="F44" s="279">
        <v>104992</v>
      </c>
    </row>
    <row r="46" spans="2:6" x14ac:dyDescent="0.2">
      <c r="B46" s="10"/>
      <c r="C46" s="279">
        <f>SUM(C43:C44)</f>
        <v>412602</v>
      </c>
      <c r="D46" s="279">
        <f>SUM(D43:D44)</f>
        <v>348995</v>
      </c>
      <c r="E46" s="279">
        <f>SUM(E43:E44)</f>
        <v>0</v>
      </c>
      <c r="F46" s="279">
        <f>SUM(F43:F44)</f>
        <v>761597</v>
      </c>
    </row>
    <row r="47" spans="2:6" x14ac:dyDescent="0.2">
      <c r="B47" s="10"/>
    </row>
    <row r="48" spans="2:6" x14ac:dyDescent="0.2">
      <c r="B48" s="10"/>
    </row>
    <row r="49" spans="2:2" x14ac:dyDescent="0.2">
      <c r="B49" s="10"/>
    </row>
    <row r="50" spans="2:2" x14ac:dyDescent="0.2">
      <c r="B50" s="10"/>
    </row>
    <row r="51" spans="2:2" x14ac:dyDescent="0.2">
      <c r="B51" s="10"/>
    </row>
    <row r="52" spans="2:2" x14ac:dyDescent="0.2">
      <c r="B52" s="10"/>
    </row>
    <row r="53" spans="2:2" x14ac:dyDescent="0.2">
      <c r="B53" s="10"/>
    </row>
    <row r="54" spans="2:2" x14ac:dyDescent="0.2">
      <c r="B54" s="10"/>
    </row>
    <row r="55" spans="2:2" x14ac:dyDescent="0.2">
      <c r="B55" s="10"/>
    </row>
    <row r="56" spans="2:2" x14ac:dyDescent="0.2">
      <c r="B56" s="10"/>
    </row>
    <row r="57" spans="2:2" x14ac:dyDescent="0.2">
      <c r="B57" s="10"/>
    </row>
    <row r="58" spans="2:2" x14ac:dyDescent="0.2">
      <c r="B58" s="10"/>
    </row>
    <row r="59" spans="2:2" x14ac:dyDescent="0.2">
      <c r="B59" s="10"/>
    </row>
    <row r="60" spans="2:2" x14ac:dyDescent="0.2">
      <c r="B60" s="10"/>
    </row>
    <row r="61" spans="2:2" x14ac:dyDescent="0.2">
      <c r="B61" s="10"/>
    </row>
    <row r="62" spans="2:2" x14ac:dyDescent="0.2">
      <c r="B62" s="10"/>
    </row>
    <row r="63" spans="2:2" x14ac:dyDescent="0.2">
      <c r="B63" s="10"/>
    </row>
    <row r="64" spans="2:2" x14ac:dyDescent="0.2">
      <c r="B64" s="10"/>
    </row>
    <row r="65" spans="2:2" x14ac:dyDescent="0.2">
      <c r="B65" s="10"/>
    </row>
    <row r="66" spans="2:2" x14ac:dyDescent="0.2">
      <c r="B66" s="10"/>
    </row>
    <row r="67" spans="2:2" x14ac:dyDescent="0.2">
      <c r="B67" s="10"/>
    </row>
    <row r="68" spans="2:2" x14ac:dyDescent="0.2">
      <c r="B68" s="10"/>
    </row>
    <row r="69" spans="2:2" x14ac:dyDescent="0.2">
      <c r="B69" s="10"/>
    </row>
    <row r="70" spans="2:2" x14ac:dyDescent="0.2">
      <c r="B70" s="10"/>
    </row>
    <row r="71" spans="2:2" x14ac:dyDescent="0.2">
      <c r="B71" s="10"/>
    </row>
    <row r="72" spans="2:2" x14ac:dyDescent="0.2">
      <c r="B72" s="10"/>
    </row>
    <row r="73" spans="2:2" x14ac:dyDescent="0.2">
      <c r="B73" s="10"/>
    </row>
    <row r="74" spans="2:2" x14ac:dyDescent="0.2">
      <c r="B74" s="10"/>
    </row>
    <row r="75" spans="2:2" x14ac:dyDescent="0.2">
      <c r="B75" s="10"/>
    </row>
    <row r="76" spans="2:2" x14ac:dyDescent="0.2">
      <c r="B76" s="10"/>
    </row>
    <row r="77" spans="2:2" x14ac:dyDescent="0.2">
      <c r="B77" s="10"/>
    </row>
    <row r="78" spans="2:2" x14ac:dyDescent="0.2">
      <c r="B78" s="10"/>
    </row>
    <row r="79" spans="2:2" x14ac:dyDescent="0.2">
      <c r="B79" s="10"/>
    </row>
    <row r="80" spans="2:2" x14ac:dyDescent="0.2">
      <c r="B80" s="10"/>
    </row>
    <row r="81" spans="2:2" x14ac:dyDescent="0.2">
      <c r="B81" s="10"/>
    </row>
    <row r="82" spans="2:2" x14ac:dyDescent="0.2">
      <c r="B82" s="10"/>
    </row>
    <row r="83" spans="2:2" x14ac:dyDescent="0.2">
      <c r="B83" s="10"/>
    </row>
    <row r="84" spans="2:2" x14ac:dyDescent="0.2">
      <c r="B84" s="10"/>
    </row>
    <row r="85" spans="2:2" x14ac:dyDescent="0.2">
      <c r="B85" s="10"/>
    </row>
    <row r="86" spans="2:2" x14ac:dyDescent="0.2">
      <c r="B86" s="10"/>
    </row>
    <row r="87" spans="2:2" x14ac:dyDescent="0.2">
      <c r="B87" s="10"/>
    </row>
    <row r="88" spans="2:2" x14ac:dyDescent="0.2">
      <c r="B88" s="10"/>
    </row>
    <row r="89" spans="2:2" x14ac:dyDescent="0.2">
      <c r="B89" s="10"/>
    </row>
    <row r="90" spans="2:2" x14ac:dyDescent="0.2">
      <c r="B90" s="10"/>
    </row>
    <row r="91" spans="2:2" x14ac:dyDescent="0.2">
      <c r="B91" s="10"/>
    </row>
    <row r="92" spans="2:2" x14ac:dyDescent="0.2">
      <c r="B92" s="10"/>
    </row>
    <row r="93" spans="2:2" x14ac:dyDescent="0.2">
      <c r="B93" s="10"/>
    </row>
    <row r="94" spans="2:2" x14ac:dyDescent="0.2">
      <c r="B94" s="10"/>
    </row>
    <row r="95" spans="2:2" x14ac:dyDescent="0.2">
      <c r="B95" s="10"/>
    </row>
    <row r="96" spans="2:2" x14ac:dyDescent="0.2">
      <c r="B96" s="10"/>
    </row>
    <row r="97" spans="2:2" x14ac:dyDescent="0.2">
      <c r="B97" s="10"/>
    </row>
    <row r="98" spans="2:2" x14ac:dyDescent="0.2">
      <c r="B98" s="10"/>
    </row>
    <row r="99" spans="2:2" x14ac:dyDescent="0.2">
      <c r="B99" s="10"/>
    </row>
    <row r="100" spans="2:2" x14ac:dyDescent="0.2">
      <c r="B100" s="10"/>
    </row>
    <row r="101" spans="2:2" x14ac:dyDescent="0.2">
      <c r="B101" s="10"/>
    </row>
    <row r="102" spans="2:2" x14ac:dyDescent="0.2">
      <c r="B102" s="10"/>
    </row>
    <row r="103" spans="2:2" x14ac:dyDescent="0.2">
      <c r="B103" s="10"/>
    </row>
    <row r="104" spans="2:2" x14ac:dyDescent="0.2">
      <c r="B104" s="10"/>
    </row>
    <row r="105" spans="2:2" x14ac:dyDescent="0.2">
      <c r="B105" s="10"/>
    </row>
    <row r="106" spans="2:2" x14ac:dyDescent="0.2">
      <c r="B106" s="10"/>
    </row>
    <row r="107" spans="2:2" x14ac:dyDescent="0.2">
      <c r="B107" s="10"/>
    </row>
    <row r="108" spans="2:2" x14ac:dyDescent="0.2">
      <c r="B108" s="10"/>
    </row>
    <row r="109" spans="2:2" x14ac:dyDescent="0.2">
      <c r="B109" s="10"/>
    </row>
    <row r="110" spans="2:2" x14ac:dyDescent="0.2">
      <c r="B110" s="10"/>
    </row>
    <row r="111" spans="2:2" x14ac:dyDescent="0.2">
      <c r="B111" s="10"/>
    </row>
    <row r="112" spans="2:2" x14ac:dyDescent="0.2">
      <c r="B112" s="10"/>
    </row>
    <row r="113" spans="2:2" x14ac:dyDescent="0.2">
      <c r="B113" s="10"/>
    </row>
    <row r="114" spans="2:2" x14ac:dyDescent="0.2">
      <c r="B114" s="10"/>
    </row>
    <row r="115" spans="2:2" x14ac:dyDescent="0.2">
      <c r="B115" s="10"/>
    </row>
    <row r="116" spans="2:2" x14ac:dyDescent="0.2">
      <c r="B116" s="10"/>
    </row>
    <row r="117" spans="2:2" x14ac:dyDescent="0.2">
      <c r="B117" s="10"/>
    </row>
    <row r="118" spans="2:2" x14ac:dyDescent="0.2">
      <c r="B118" s="10"/>
    </row>
    <row r="119" spans="2:2" x14ac:dyDescent="0.2">
      <c r="B119" s="10"/>
    </row>
    <row r="120" spans="2:2" x14ac:dyDescent="0.2">
      <c r="B120" s="10"/>
    </row>
    <row r="121" spans="2:2" x14ac:dyDescent="0.2">
      <c r="B121" s="10"/>
    </row>
    <row r="122" spans="2:2" x14ac:dyDescent="0.2">
      <c r="B122" s="10"/>
    </row>
    <row r="123" spans="2:2" x14ac:dyDescent="0.2">
      <c r="B123" s="10"/>
    </row>
    <row r="124" spans="2:2" x14ac:dyDescent="0.2">
      <c r="B124" s="10"/>
    </row>
    <row r="125" spans="2:2" x14ac:dyDescent="0.2">
      <c r="B125" s="10"/>
    </row>
    <row r="126" spans="2:2" x14ac:dyDescent="0.2">
      <c r="B126" s="10"/>
    </row>
    <row r="127" spans="2:2" x14ac:dyDescent="0.2">
      <c r="B127" s="10"/>
    </row>
    <row r="128" spans="2:2" x14ac:dyDescent="0.2">
      <c r="B128" s="10"/>
    </row>
    <row r="129" spans="2:2" x14ac:dyDescent="0.2">
      <c r="B129" s="10"/>
    </row>
    <row r="130" spans="2:2" x14ac:dyDescent="0.2">
      <c r="B130" s="10"/>
    </row>
    <row r="131" spans="2:2" x14ac:dyDescent="0.2">
      <c r="B131" s="10"/>
    </row>
    <row r="132" spans="2:2" x14ac:dyDescent="0.2">
      <c r="B132" s="10"/>
    </row>
    <row r="133" spans="2:2" x14ac:dyDescent="0.2">
      <c r="B133" s="10"/>
    </row>
    <row r="134" spans="2:2" x14ac:dyDescent="0.2">
      <c r="B134" s="10"/>
    </row>
    <row r="135" spans="2:2" x14ac:dyDescent="0.2">
      <c r="B135" s="10"/>
    </row>
    <row r="136" spans="2:2" x14ac:dyDescent="0.2">
      <c r="B136" s="10"/>
    </row>
    <row r="137" spans="2:2" x14ac:dyDescent="0.2">
      <c r="B137" s="10"/>
    </row>
    <row r="138" spans="2:2" x14ac:dyDescent="0.2">
      <c r="B138" s="10"/>
    </row>
    <row r="139" spans="2:2" x14ac:dyDescent="0.2">
      <c r="B139" s="10"/>
    </row>
    <row r="140" spans="2:2" x14ac:dyDescent="0.2">
      <c r="B140" s="10"/>
    </row>
    <row r="141" spans="2:2" x14ac:dyDescent="0.2">
      <c r="B141" s="10"/>
    </row>
    <row r="142" spans="2:2" x14ac:dyDescent="0.2">
      <c r="B142" s="10"/>
    </row>
    <row r="143" spans="2:2" x14ac:dyDescent="0.2">
      <c r="B143" s="10"/>
    </row>
    <row r="144" spans="2:2" x14ac:dyDescent="0.2">
      <c r="B144" s="10"/>
    </row>
    <row r="145" spans="2:2" x14ac:dyDescent="0.2">
      <c r="B145" s="10"/>
    </row>
    <row r="146" spans="2:2" x14ac:dyDescent="0.2">
      <c r="B146" s="10"/>
    </row>
    <row r="147" spans="2:2" x14ac:dyDescent="0.2">
      <c r="B147" s="10"/>
    </row>
    <row r="148" spans="2:2" x14ac:dyDescent="0.2">
      <c r="B148" s="10"/>
    </row>
    <row r="149" spans="2:2" x14ac:dyDescent="0.2">
      <c r="B149" s="10"/>
    </row>
    <row r="150" spans="2:2" x14ac:dyDescent="0.2">
      <c r="B150" s="10"/>
    </row>
    <row r="151" spans="2:2" x14ac:dyDescent="0.2">
      <c r="B151" s="10"/>
    </row>
    <row r="152" spans="2:2" x14ac:dyDescent="0.2">
      <c r="B152" s="10"/>
    </row>
    <row r="153" spans="2:2" x14ac:dyDescent="0.2">
      <c r="B153" s="10"/>
    </row>
    <row r="154" spans="2:2" x14ac:dyDescent="0.2">
      <c r="B154" s="10"/>
    </row>
    <row r="155" spans="2:2" x14ac:dyDescent="0.2">
      <c r="B155" s="10"/>
    </row>
    <row r="156" spans="2:2" x14ac:dyDescent="0.2">
      <c r="B156" s="10"/>
    </row>
    <row r="157" spans="2:2" x14ac:dyDescent="0.2">
      <c r="B157" s="10"/>
    </row>
    <row r="158" spans="2:2" x14ac:dyDescent="0.2">
      <c r="B158" s="10"/>
    </row>
    <row r="159" spans="2:2" x14ac:dyDescent="0.2">
      <c r="B159" s="10"/>
    </row>
    <row r="160" spans="2:2" x14ac:dyDescent="0.2">
      <c r="B160" s="10"/>
    </row>
    <row r="161" spans="2:2" x14ac:dyDescent="0.2">
      <c r="B161" s="10"/>
    </row>
    <row r="162" spans="2:2" x14ac:dyDescent="0.2">
      <c r="B162" s="10"/>
    </row>
    <row r="163" spans="2:2" x14ac:dyDescent="0.2">
      <c r="B163" s="10"/>
    </row>
    <row r="164" spans="2:2" x14ac:dyDescent="0.2">
      <c r="B164" s="10"/>
    </row>
    <row r="165" spans="2:2" x14ac:dyDescent="0.2">
      <c r="B165" s="10"/>
    </row>
    <row r="166" spans="2:2" x14ac:dyDescent="0.2">
      <c r="B166" s="10"/>
    </row>
    <row r="167" spans="2:2" x14ac:dyDescent="0.2">
      <c r="B167" s="10"/>
    </row>
    <row r="168" spans="2:2" x14ac:dyDescent="0.2">
      <c r="B168" s="10"/>
    </row>
    <row r="169" spans="2:2" x14ac:dyDescent="0.2">
      <c r="B169" s="10"/>
    </row>
    <row r="170" spans="2:2" x14ac:dyDescent="0.2">
      <c r="B170" s="10"/>
    </row>
    <row r="171" spans="2:2" x14ac:dyDescent="0.2">
      <c r="B171" s="10"/>
    </row>
    <row r="172" spans="2:2" x14ac:dyDescent="0.2">
      <c r="B172" s="10"/>
    </row>
    <row r="173" spans="2:2" x14ac:dyDescent="0.2">
      <c r="B173" s="10"/>
    </row>
    <row r="174" spans="2:2" x14ac:dyDescent="0.2">
      <c r="B174" s="10"/>
    </row>
    <row r="175" spans="2:2" x14ac:dyDescent="0.2">
      <c r="B175" s="10"/>
    </row>
    <row r="176" spans="2:2" x14ac:dyDescent="0.2">
      <c r="B176" s="10"/>
    </row>
    <row r="177" spans="2:2" x14ac:dyDescent="0.2">
      <c r="B177" s="10"/>
    </row>
    <row r="178" spans="2:2" x14ac:dyDescent="0.2">
      <c r="B178" s="10"/>
    </row>
    <row r="179" spans="2:2" x14ac:dyDescent="0.2">
      <c r="B179" s="10"/>
    </row>
    <row r="180" spans="2:2" x14ac:dyDescent="0.2">
      <c r="B180" s="10"/>
    </row>
    <row r="181" spans="2:2" x14ac:dyDescent="0.2">
      <c r="B181" s="10"/>
    </row>
    <row r="182" spans="2:2" x14ac:dyDescent="0.2">
      <c r="B182" s="10"/>
    </row>
    <row r="183" spans="2:2" x14ac:dyDescent="0.2">
      <c r="B183" s="10"/>
    </row>
    <row r="184" spans="2:2" x14ac:dyDescent="0.2">
      <c r="B184" s="10"/>
    </row>
    <row r="185" spans="2:2" x14ac:dyDescent="0.2">
      <c r="B185" s="10"/>
    </row>
    <row r="186" spans="2:2" x14ac:dyDescent="0.2">
      <c r="B186" s="10"/>
    </row>
    <row r="187" spans="2:2" x14ac:dyDescent="0.2">
      <c r="B187" s="10"/>
    </row>
    <row r="188" spans="2:2" x14ac:dyDescent="0.2">
      <c r="B188" s="10"/>
    </row>
    <row r="189" spans="2:2" x14ac:dyDescent="0.2">
      <c r="B189" s="10"/>
    </row>
    <row r="190" spans="2:2" x14ac:dyDescent="0.2">
      <c r="B190" s="10"/>
    </row>
    <row r="191" spans="2:2" x14ac:dyDescent="0.2">
      <c r="B191" s="10"/>
    </row>
    <row r="192" spans="2:2" x14ac:dyDescent="0.2">
      <c r="B192" s="10"/>
    </row>
    <row r="193" spans="2:2" x14ac:dyDescent="0.2">
      <c r="B193" s="10"/>
    </row>
    <row r="194" spans="2:2" x14ac:dyDescent="0.2">
      <c r="B194" s="10"/>
    </row>
    <row r="195" spans="2:2" x14ac:dyDescent="0.2">
      <c r="B195" s="10"/>
    </row>
    <row r="196" spans="2:2" x14ac:dyDescent="0.2">
      <c r="B196" s="10"/>
    </row>
    <row r="197" spans="2:2" x14ac:dyDescent="0.2">
      <c r="B197" s="10"/>
    </row>
    <row r="198" spans="2:2" x14ac:dyDescent="0.2">
      <c r="B198" s="10"/>
    </row>
    <row r="199" spans="2:2" x14ac:dyDescent="0.2">
      <c r="B199" s="10"/>
    </row>
    <row r="200" spans="2:2" x14ac:dyDescent="0.2">
      <c r="B200" s="10"/>
    </row>
    <row r="201" spans="2:2" x14ac:dyDescent="0.2">
      <c r="B201" s="10"/>
    </row>
    <row r="202" spans="2:2" x14ac:dyDescent="0.2">
      <c r="B202" s="10"/>
    </row>
    <row r="203" spans="2:2" x14ac:dyDescent="0.2">
      <c r="B203" s="10"/>
    </row>
    <row r="204" spans="2:2" x14ac:dyDescent="0.2">
      <c r="B204" s="10"/>
    </row>
    <row r="205" spans="2:2" x14ac:dyDescent="0.2">
      <c r="B205" s="10"/>
    </row>
    <row r="206" spans="2:2" x14ac:dyDescent="0.2">
      <c r="B206" s="10"/>
    </row>
    <row r="207" spans="2:2" x14ac:dyDescent="0.2">
      <c r="B207" s="10"/>
    </row>
    <row r="208" spans="2:2" x14ac:dyDescent="0.2">
      <c r="B208" s="10"/>
    </row>
    <row r="209" spans="2:2" x14ac:dyDescent="0.2">
      <c r="B209" s="10"/>
    </row>
    <row r="210" spans="2:2" x14ac:dyDescent="0.2">
      <c r="B210" s="10"/>
    </row>
    <row r="211" spans="2:2" x14ac:dyDescent="0.2">
      <c r="B211" s="10"/>
    </row>
    <row r="212" spans="2:2" x14ac:dyDescent="0.2">
      <c r="B212" s="10"/>
    </row>
    <row r="213" spans="2:2" x14ac:dyDescent="0.2">
      <c r="B213" s="10"/>
    </row>
    <row r="214" spans="2:2" x14ac:dyDescent="0.2">
      <c r="B214" s="10"/>
    </row>
    <row r="215" spans="2:2" x14ac:dyDescent="0.2">
      <c r="B215" s="10"/>
    </row>
    <row r="216" spans="2:2" x14ac:dyDescent="0.2">
      <c r="B216" s="10"/>
    </row>
  </sheetData>
  <mergeCells count="1">
    <mergeCell ref="H1:I1"/>
  </mergeCells>
  <hyperlinks>
    <hyperlink ref="H1:I1" location="Index!A1" display="Regresar al �ndice" xr:uid="{8BCF1B32-6498-4A06-B19C-3B76B6675040}"/>
  </hyperlinks>
  <pageMargins left="0.7" right="0.7" top="0.75" bottom="0.75" header="0.3" footer="0.3"/>
  <pageSetup paperSize="9" orientation="portrait"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ADCD5-8693-4866-BFED-2C8E3FE90098}">
  <sheetPr codeName="Hoja65"/>
  <dimension ref="A1:K216"/>
  <sheetViews>
    <sheetView zoomScaleNormal="100" workbookViewId="0"/>
  </sheetViews>
  <sheetFormatPr baseColWidth="10" defaultColWidth="11.42578125" defaultRowHeight="12.75" x14ac:dyDescent="0.2"/>
  <cols>
    <col min="1" max="1" width="37" style="18" customWidth="1"/>
    <col min="2" max="3" width="11.42578125" style="18"/>
    <col min="4" max="4" width="12.28515625" style="18" customWidth="1"/>
    <col min="5" max="16384" width="11.42578125" style="18"/>
  </cols>
  <sheetData>
    <row r="1" spans="1:11" x14ac:dyDescent="0.2">
      <c r="A1" s="69" t="s">
        <v>2077</v>
      </c>
      <c r="H1" s="346" t="s">
        <v>2143</v>
      </c>
      <c r="I1" s="346"/>
      <c r="J1" s="262"/>
      <c r="K1" s="262"/>
    </row>
    <row r="2" spans="1:11" x14ac:dyDescent="0.2">
      <c r="A2" s="279" t="s">
        <v>1417</v>
      </c>
    </row>
    <row r="5" spans="1:11" x14ac:dyDescent="0.2">
      <c r="B5" s="10"/>
    </row>
    <row r="6" spans="1:11" x14ac:dyDescent="0.2">
      <c r="A6" s="279" t="s">
        <v>291</v>
      </c>
      <c r="B6" s="133" t="s">
        <v>287</v>
      </c>
      <c r="C6" s="279" t="s">
        <v>288</v>
      </c>
    </row>
    <row r="7" spans="1:11" x14ac:dyDescent="0.2">
      <c r="A7" s="279" t="str">
        <f>'F93'!B17</f>
        <v>Agricultura, Ganadería, Silvicultura y Pesca</v>
      </c>
      <c r="B7" s="294">
        <v>7.2722765930167951E-2</v>
      </c>
      <c r="C7" s="294">
        <v>4.7403554550751195E-2</v>
      </c>
      <c r="E7" s="135" t="s">
        <v>618</v>
      </c>
    </row>
    <row r="8" spans="1:11" x14ac:dyDescent="0.2">
      <c r="A8" s="279" t="str">
        <f>'F93'!B18</f>
        <v>Comercio</v>
      </c>
      <c r="B8" s="294">
        <v>0.19815633146715672</v>
      </c>
      <c r="C8" s="294">
        <v>0.21530727592337148</v>
      </c>
    </row>
    <row r="9" spans="1:11" x14ac:dyDescent="0.2">
      <c r="A9" s="279" t="str">
        <f>'F93'!B19</f>
        <v>Construcción</v>
      </c>
      <c r="B9" s="294">
        <v>0.10742168468737981</v>
      </c>
      <c r="C9" s="294">
        <v>2.976525424150827E-2</v>
      </c>
    </row>
    <row r="10" spans="1:11" x14ac:dyDescent="0.2">
      <c r="A10" s="279" t="str">
        <f>'F93'!B20</f>
        <v>Ind. Elec. y Captación de Agua Potable</v>
      </c>
      <c r="B10" s="294">
        <v>6.4327535364759178E-3</v>
      </c>
      <c r="C10" s="294">
        <v>3.0700203672073025E-3</v>
      </c>
    </row>
    <row r="11" spans="1:11" x14ac:dyDescent="0.2">
      <c r="A11" s="279" t="str">
        <f>'F93'!B21</f>
        <v>Industria de Transformación</v>
      </c>
      <c r="B11" s="294">
        <v>0.25936834907474676</v>
      </c>
      <c r="C11" s="294">
        <v>0.26807776388978799</v>
      </c>
    </row>
    <row r="12" spans="1:11" x14ac:dyDescent="0.2">
      <c r="A12" s="279" t="str">
        <f>'F93'!B22</f>
        <v>Industrias Extractivas</v>
      </c>
      <c r="B12" s="294">
        <v>1.8402495833155263E-3</v>
      </c>
      <c r="C12" s="294">
        <v>4.8801621408972525E-4</v>
      </c>
    </row>
    <row r="13" spans="1:11" x14ac:dyDescent="0.2">
      <c r="A13" s="279" t="str">
        <f>'F93'!B23</f>
        <v>Servicios</v>
      </c>
      <c r="B13" s="294">
        <v>0.28691824436941749</v>
      </c>
      <c r="C13" s="294">
        <v>0.40269429767993109</v>
      </c>
    </row>
    <row r="14" spans="1:11" x14ac:dyDescent="0.2">
      <c r="A14" s="279" t="str">
        <f>'F93'!B24</f>
        <v>Transporte y Comunicaciones</v>
      </c>
      <c r="B14" s="294">
        <v>6.7139621351339801E-2</v>
      </c>
      <c r="C14" s="294">
        <v>3.3193817133352919E-2</v>
      </c>
    </row>
    <row r="15" spans="1:11" x14ac:dyDescent="0.2">
      <c r="A15" s="279" t="s">
        <v>52</v>
      </c>
      <c r="B15" s="133">
        <f>SUM(B7:B14)</f>
        <v>1</v>
      </c>
      <c r="C15" s="131">
        <f>SUM(C7:C14)</f>
        <v>0.99999999999999989</v>
      </c>
    </row>
    <row r="16" spans="1:11" x14ac:dyDescent="0.2">
      <c r="B16" s="10"/>
    </row>
    <row r="17" spans="2:3" x14ac:dyDescent="0.2">
      <c r="B17" s="10"/>
    </row>
    <row r="18" spans="2:3" x14ac:dyDescent="0.2">
      <c r="B18" s="10"/>
      <c r="C18" s="19"/>
    </row>
    <row r="19" spans="2:3" x14ac:dyDescent="0.2">
      <c r="B19" s="10"/>
    </row>
    <row r="20" spans="2:3" x14ac:dyDescent="0.2">
      <c r="B20" s="10"/>
    </row>
    <row r="21" spans="2:3" x14ac:dyDescent="0.2">
      <c r="B21" s="10"/>
    </row>
    <row r="22" spans="2:3" x14ac:dyDescent="0.2">
      <c r="B22" s="10"/>
    </row>
    <row r="23" spans="2:3" x14ac:dyDescent="0.2">
      <c r="B23" s="10"/>
    </row>
    <row r="24" spans="2:3" x14ac:dyDescent="0.2">
      <c r="B24" s="10"/>
    </row>
    <row r="25" spans="2:3" x14ac:dyDescent="0.2">
      <c r="B25" s="10"/>
    </row>
    <row r="26" spans="2:3" x14ac:dyDescent="0.2">
      <c r="B26" s="10"/>
    </row>
    <row r="27" spans="2:3" x14ac:dyDescent="0.2">
      <c r="B27" s="10"/>
    </row>
    <row r="28" spans="2:3" x14ac:dyDescent="0.2">
      <c r="B28" s="10"/>
    </row>
    <row r="29" spans="2:3" x14ac:dyDescent="0.2">
      <c r="B29" s="10"/>
    </row>
    <row r="30" spans="2:3" x14ac:dyDescent="0.2">
      <c r="B30" s="10"/>
    </row>
    <row r="31" spans="2:3" x14ac:dyDescent="0.2">
      <c r="B31" s="10"/>
    </row>
    <row r="32" spans="2:3" x14ac:dyDescent="0.2">
      <c r="B32" s="10"/>
    </row>
    <row r="33" spans="2:2" x14ac:dyDescent="0.2">
      <c r="B33" s="10"/>
    </row>
    <row r="34" spans="2:2" x14ac:dyDescent="0.2">
      <c r="B34" s="10"/>
    </row>
    <row r="35" spans="2:2" x14ac:dyDescent="0.2">
      <c r="B35" s="10"/>
    </row>
    <row r="36" spans="2:2" x14ac:dyDescent="0.2">
      <c r="B36" s="10"/>
    </row>
    <row r="37" spans="2:2" x14ac:dyDescent="0.2">
      <c r="B37" s="10"/>
    </row>
    <row r="38" spans="2:2" x14ac:dyDescent="0.2">
      <c r="B38" s="10"/>
    </row>
    <row r="39" spans="2:2" x14ac:dyDescent="0.2">
      <c r="B39" s="10"/>
    </row>
    <row r="40" spans="2:2" x14ac:dyDescent="0.2">
      <c r="B40" s="10"/>
    </row>
    <row r="41" spans="2:2" x14ac:dyDescent="0.2">
      <c r="B41" s="10"/>
    </row>
    <row r="42" spans="2:2" x14ac:dyDescent="0.2">
      <c r="B42" s="10"/>
    </row>
    <row r="43" spans="2:2" x14ac:dyDescent="0.2">
      <c r="B43" s="10"/>
    </row>
    <row r="44" spans="2:2" x14ac:dyDescent="0.2">
      <c r="B44" s="10"/>
    </row>
    <row r="45" spans="2:2" x14ac:dyDescent="0.2">
      <c r="B45" s="10"/>
    </row>
    <row r="46" spans="2:2" x14ac:dyDescent="0.2">
      <c r="B46" s="10"/>
    </row>
    <row r="47" spans="2:2" x14ac:dyDescent="0.2">
      <c r="B47" s="10"/>
    </row>
    <row r="48" spans="2:2" x14ac:dyDescent="0.2">
      <c r="B48" s="10"/>
    </row>
    <row r="49" spans="2:2" x14ac:dyDescent="0.2">
      <c r="B49" s="10"/>
    </row>
    <row r="50" spans="2:2" x14ac:dyDescent="0.2">
      <c r="B50" s="10"/>
    </row>
    <row r="51" spans="2:2" x14ac:dyDescent="0.2">
      <c r="B51" s="10"/>
    </row>
    <row r="52" spans="2:2" x14ac:dyDescent="0.2">
      <c r="B52" s="10"/>
    </row>
    <row r="53" spans="2:2" x14ac:dyDescent="0.2">
      <c r="B53" s="10"/>
    </row>
    <row r="54" spans="2:2" x14ac:dyDescent="0.2">
      <c r="B54" s="10"/>
    </row>
    <row r="55" spans="2:2" x14ac:dyDescent="0.2">
      <c r="B55" s="10"/>
    </row>
    <row r="56" spans="2:2" x14ac:dyDescent="0.2">
      <c r="B56" s="10"/>
    </row>
    <row r="57" spans="2:2" x14ac:dyDescent="0.2">
      <c r="B57" s="10"/>
    </row>
    <row r="58" spans="2:2" x14ac:dyDescent="0.2">
      <c r="B58" s="10"/>
    </row>
    <row r="59" spans="2:2" x14ac:dyDescent="0.2">
      <c r="B59" s="10"/>
    </row>
    <row r="60" spans="2:2" x14ac:dyDescent="0.2">
      <c r="B60" s="10"/>
    </row>
    <row r="61" spans="2:2" x14ac:dyDescent="0.2">
      <c r="B61" s="10"/>
    </row>
    <row r="62" spans="2:2" x14ac:dyDescent="0.2">
      <c r="B62" s="10"/>
    </row>
    <row r="63" spans="2:2" x14ac:dyDescent="0.2">
      <c r="B63" s="10"/>
    </row>
    <row r="64" spans="2:2" x14ac:dyDescent="0.2">
      <c r="B64" s="10"/>
    </row>
    <row r="65" spans="2:2" x14ac:dyDescent="0.2">
      <c r="B65" s="10"/>
    </row>
    <row r="66" spans="2:2" x14ac:dyDescent="0.2">
      <c r="B66" s="10"/>
    </row>
    <row r="67" spans="2:2" x14ac:dyDescent="0.2">
      <c r="B67" s="10"/>
    </row>
    <row r="68" spans="2:2" x14ac:dyDescent="0.2">
      <c r="B68" s="10"/>
    </row>
    <row r="69" spans="2:2" x14ac:dyDescent="0.2">
      <c r="B69" s="10"/>
    </row>
    <row r="70" spans="2:2" x14ac:dyDescent="0.2">
      <c r="B70" s="10"/>
    </row>
    <row r="71" spans="2:2" x14ac:dyDescent="0.2">
      <c r="B71" s="10"/>
    </row>
    <row r="72" spans="2:2" x14ac:dyDescent="0.2">
      <c r="B72" s="10"/>
    </row>
    <row r="73" spans="2:2" x14ac:dyDescent="0.2">
      <c r="B73" s="10"/>
    </row>
    <row r="74" spans="2:2" x14ac:dyDescent="0.2">
      <c r="B74" s="10"/>
    </row>
    <row r="75" spans="2:2" x14ac:dyDescent="0.2">
      <c r="B75" s="10"/>
    </row>
    <row r="76" spans="2:2" x14ac:dyDescent="0.2">
      <c r="B76" s="10"/>
    </row>
    <row r="77" spans="2:2" x14ac:dyDescent="0.2">
      <c r="B77" s="10"/>
    </row>
    <row r="78" spans="2:2" x14ac:dyDescent="0.2">
      <c r="B78" s="10"/>
    </row>
    <row r="79" spans="2:2" x14ac:dyDescent="0.2">
      <c r="B79" s="10"/>
    </row>
    <row r="80" spans="2:2" x14ac:dyDescent="0.2">
      <c r="B80" s="10"/>
    </row>
    <row r="81" spans="2:2" x14ac:dyDescent="0.2">
      <c r="B81" s="10"/>
    </row>
    <row r="82" spans="2:2" x14ac:dyDescent="0.2">
      <c r="B82" s="10"/>
    </row>
    <row r="83" spans="2:2" x14ac:dyDescent="0.2">
      <c r="B83" s="10"/>
    </row>
    <row r="84" spans="2:2" x14ac:dyDescent="0.2">
      <c r="B84" s="10"/>
    </row>
    <row r="85" spans="2:2" x14ac:dyDescent="0.2">
      <c r="B85" s="10"/>
    </row>
    <row r="86" spans="2:2" x14ac:dyDescent="0.2">
      <c r="B86" s="10"/>
    </row>
    <row r="87" spans="2:2" x14ac:dyDescent="0.2">
      <c r="B87" s="10"/>
    </row>
    <row r="88" spans="2:2" x14ac:dyDescent="0.2">
      <c r="B88" s="10"/>
    </row>
    <row r="89" spans="2:2" x14ac:dyDescent="0.2">
      <c r="B89" s="10"/>
    </row>
    <row r="90" spans="2:2" x14ac:dyDescent="0.2">
      <c r="B90" s="10"/>
    </row>
    <row r="91" spans="2:2" x14ac:dyDescent="0.2">
      <c r="B91" s="10"/>
    </row>
    <row r="92" spans="2:2" x14ac:dyDescent="0.2">
      <c r="B92" s="10"/>
    </row>
    <row r="93" spans="2:2" x14ac:dyDescent="0.2">
      <c r="B93" s="10"/>
    </row>
    <row r="94" spans="2:2" x14ac:dyDescent="0.2">
      <c r="B94" s="10"/>
    </row>
    <row r="95" spans="2:2" x14ac:dyDescent="0.2">
      <c r="B95" s="10"/>
    </row>
    <row r="96" spans="2:2" x14ac:dyDescent="0.2">
      <c r="B96" s="10"/>
    </row>
    <row r="97" spans="2:2" x14ac:dyDescent="0.2">
      <c r="B97" s="10"/>
    </row>
    <row r="98" spans="2:2" x14ac:dyDescent="0.2">
      <c r="B98" s="10"/>
    </row>
    <row r="99" spans="2:2" x14ac:dyDescent="0.2">
      <c r="B99" s="10"/>
    </row>
    <row r="100" spans="2:2" x14ac:dyDescent="0.2">
      <c r="B100" s="10"/>
    </row>
    <row r="101" spans="2:2" x14ac:dyDescent="0.2">
      <c r="B101" s="10"/>
    </row>
    <row r="102" spans="2:2" x14ac:dyDescent="0.2">
      <c r="B102" s="10"/>
    </row>
    <row r="103" spans="2:2" x14ac:dyDescent="0.2">
      <c r="B103" s="10"/>
    </row>
    <row r="104" spans="2:2" x14ac:dyDescent="0.2">
      <c r="B104" s="10"/>
    </row>
    <row r="105" spans="2:2" x14ac:dyDescent="0.2">
      <c r="B105" s="10"/>
    </row>
    <row r="106" spans="2:2" x14ac:dyDescent="0.2">
      <c r="B106" s="10"/>
    </row>
    <row r="107" spans="2:2" x14ac:dyDescent="0.2">
      <c r="B107" s="10"/>
    </row>
    <row r="108" spans="2:2" x14ac:dyDescent="0.2">
      <c r="B108" s="10"/>
    </row>
    <row r="109" spans="2:2" x14ac:dyDescent="0.2">
      <c r="B109" s="10"/>
    </row>
    <row r="110" spans="2:2" x14ac:dyDescent="0.2">
      <c r="B110" s="10"/>
    </row>
    <row r="111" spans="2:2" x14ac:dyDescent="0.2">
      <c r="B111" s="10"/>
    </row>
    <row r="112" spans="2:2" x14ac:dyDescent="0.2">
      <c r="B112" s="10"/>
    </row>
    <row r="113" spans="2:2" x14ac:dyDescent="0.2">
      <c r="B113" s="10"/>
    </row>
    <row r="114" spans="2:2" x14ac:dyDescent="0.2">
      <c r="B114" s="10"/>
    </row>
    <row r="115" spans="2:2" x14ac:dyDescent="0.2">
      <c r="B115" s="10"/>
    </row>
    <row r="116" spans="2:2" x14ac:dyDescent="0.2">
      <c r="B116" s="10"/>
    </row>
    <row r="117" spans="2:2" x14ac:dyDescent="0.2">
      <c r="B117" s="10"/>
    </row>
    <row r="118" spans="2:2" x14ac:dyDescent="0.2">
      <c r="B118" s="10"/>
    </row>
    <row r="119" spans="2:2" x14ac:dyDescent="0.2">
      <c r="B119" s="10"/>
    </row>
    <row r="120" spans="2:2" x14ac:dyDescent="0.2">
      <c r="B120" s="10"/>
    </row>
    <row r="121" spans="2:2" x14ac:dyDescent="0.2">
      <c r="B121" s="10"/>
    </row>
    <row r="122" spans="2:2" x14ac:dyDescent="0.2">
      <c r="B122" s="10"/>
    </row>
    <row r="123" spans="2:2" x14ac:dyDescent="0.2">
      <c r="B123" s="10"/>
    </row>
    <row r="124" spans="2:2" x14ac:dyDescent="0.2">
      <c r="B124" s="10"/>
    </row>
    <row r="125" spans="2:2" x14ac:dyDescent="0.2">
      <c r="B125" s="10"/>
    </row>
    <row r="126" spans="2:2" x14ac:dyDescent="0.2">
      <c r="B126" s="10"/>
    </row>
    <row r="127" spans="2:2" x14ac:dyDescent="0.2">
      <c r="B127" s="10"/>
    </row>
    <row r="128" spans="2:2" x14ac:dyDescent="0.2">
      <c r="B128" s="10"/>
    </row>
    <row r="129" spans="2:2" x14ac:dyDescent="0.2">
      <c r="B129" s="10"/>
    </row>
    <row r="130" spans="2:2" x14ac:dyDescent="0.2">
      <c r="B130" s="10"/>
    </row>
    <row r="131" spans="2:2" x14ac:dyDescent="0.2">
      <c r="B131" s="10"/>
    </row>
    <row r="132" spans="2:2" x14ac:dyDescent="0.2">
      <c r="B132" s="10"/>
    </row>
    <row r="133" spans="2:2" x14ac:dyDescent="0.2">
      <c r="B133" s="10"/>
    </row>
    <row r="134" spans="2:2" x14ac:dyDescent="0.2">
      <c r="B134" s="10"/>
    </row>
    <row r="135" spans="2:2" x14ac:dyDescent="0.2">
      <c r="B135" s="10"/>
    </row>
    <row r="136" spans="2:2" x14ac:dyDescent="0.2">
      <c r="B136" s="10"/>
    </row>
    <row r="137" spans="2:2" x14ac:dyDescent="0.2">
      <c r="B137" s="10"/>
    </row>
    <row r="138" spans="2:2" x14ac:dyDescent="0.2">
      <c r="B138" s="10"/>
    </row>
    <row r="139" spans="2:2" x14ac:dyDescent="0.2">
      <c r="B139" s="10"/>
    </row>
    <row r="140" spans="2:2" x14ac:dyDescent="0.2">
      <c r="B140" s="10"/>
    </row>
    <row r="141" spans="2:2" x14ac:dyDescent="0.2">
      <c r="B141" s="10"/>
    </row>
    <row r="142" spans="2:2" x14ac:dyDescent="0.2">
      <c r="B142" s="10"/>
    </row>
    <row r="143" spans="2:2" x14ac:dyDescent="0.2">
      <c r="B143" s="10"/>
    </row>
    <row r="144" spans="2:2" x14ac:dyDescent="0.2">
      <c r="B144" s="10"/>
    </row>
    <row r="145" spans="2:2" x14ac:dyDescent="0.2">
      <c r="B145" s="10"/>
    </row>
    <row r="146" spans="2:2" x14ac:dyDescent="0.2">
      <c r="B146" s="10"/>
    </row>
    <row r="147" spans="2:2" x14ac:dyDescent="0.2">
      <c r="B147" s="10"/>
    </row>
    <row r="148" spans="2:2" x14ac:dyDescent="0.2">
      <c r="B148" s="10"/>
    </row>
    <row r="149" spans="2:2" x14ac:dyDescent="0.2">
      <c r="B149" s="10"/>
    </row>
    <row r="150" spans="2:2" x14ac:dyDescent="0.2">
      <c r="B150" s="10"/>
    </row>
    <row r="151" spans="2:2" x14ac:dyDescent="0.2">
      <c r="B151" s="10"/>
    </row>
    <row r="152" spans="2:2" x14ac:dyDescent="0.2">
      <c r="B152" s="10"/>
    </row>
    <row r="153" spans="2:2" x14ac:dyDescent="0.2">
      <c r="B153" s="10"/>
    </row>
    <row r="154" spans="2:2" x14ac:dyDescent="0.2">
      <c r="B154" s="10"/>
    </row>
    <row r="155" spans="2:2" x14ac:dyDescent="0.2">
      <c r="B155" s="10"/>
    </row>
    <row r="156" spans="2:2" x14ac:dyDescent="0.2">
      <c r="B156" s="10"/>
    </row>
    <row r="157" spans="2:2" x14ac:dyDescent="0.2">
      <c r="B157" s="10"/>
    </row>
    <row r="158" spans="2:2" x14ac:dyDescent="0.2">
      <c r="B158" s="10"/>
    </row>
    <row r="159" spans="2:2" x14ac:dyDescent="0.2">
      <c r="B159" s="10"/>
    </row>
    <row r="160" spans="2:2" x14ac:dyDescent="0.2">
      <c r="B160" s="10"/>
    </row>
    <row r="161" spans="2:2" x14ac:dyDescent="0.2">
      <c r="B161" s="10"/>
    </row>
    <row r="162" spans="2:2" x14ac:dyDescent="0.2">
      <c r="B162" s="10"/>
    </row>
    <row r="163" spans="2:2" x14ac:dyDescent="0.2">
      <c r="B163" s="10"/>
    </row>
    <row r="164" spans="2:2" x14ac:dyDescent="0.2">
      <c r="B164" s="10"/>
    </row>
    <row r="165" spans="2:2" x14ac:dyDescent="0.2">
      <c r="B165" s="10"/>
    </row>
    <row r="166" spans="2:2" x14ac:dyDescent="0.2">
      <c r="B166" s="10"/>
    </row>
    <row r="167" spans="2:2" x14ac:dyDescent="0.2">
      <c r="B167" s="10"/>
    </row>
    <row r="168" spans="2:2" x14ac:dyDescent="0.2">
      <c r="B168" s="10"/>
    </row>
    <row r="169" spans="2:2" x14ac:dyDescent="0.2">
      <c r="B169" s="10"/>
    </row>
    <row r="170" spans="2:2" x14ac:dyDescent="0.2">
      <c r="B170" s="10"/>
    </row>
    <row r="171" spans="2:2" x14ac:dyDescent="0.2">
      <c r="B171" s="10"/>
    </row>
    <row r="172" spans="2:2" x14ac:dyDescent="0.2">
      <c r="B172" s="10"/>
    </row>
    <row r="173" spans="2:2" x14ac:dyDescent="0.2">
      <c r="B173" s="10"/>
    </row>
    <row r="174" spans="2:2" x14ac:dyDescent="0.2">
      <c r="B174" s="10"/>
    </row>
    <row r="175" spans="2:2" x14ac:dyDescent="0.2">
      <c r="B175" s="10"/>
    </row>
    <row r="176" spans="2:2" x14ac:dyDescent="0.2">
      <c r="B176" s="10"/>
    </row>
    <row r="177" spans="2:2" x14ac:dyDescent="0.2">
      <c r="B177" s="10"/>
    </row>
    <row r="178" spans="2:2" x14ac:dyDescent="0.2">
      <c r="B178" s="10"/>
    </row>
    <row r="179" spans="2:2" x14ac:dyDescent="0.2">
      <c r="B179" s="10"/>
    </row>
    <row r="180" spans="2:2" x14ac:dyDescent="0.2">
      <c r="B180" s="10"/>
    </row>
    <row r="181" spans="2:2" x14ac:dyDescent="0.2">
      <c r="B181" s="10"/>
    </row>
    <row r="182" spans="2:2" x14ac:dyDescent="0.2">
      <c r="B182" s="10"/>
    </row>
    <row r="183" spans="2:2" x14ac:dyDescent="0.2">
      <c r="B183" s="10"/>
    </row>
    <row r="184" spans="2:2" x14ac:dyDescent="0.2">
      <c r="B184" s="10"/>
    </row>
    <row r="185" spans="2:2" x14ac:dyDescent="0.2">
      <c r="B185" s="10"/>
    </row>
    <row r="186" spans="2:2" x14ac:dyDescent="0.2">
      <c r="B186" s="10"/>
    </row>
    <row r="187" spans="2:2" x14ac:dyDescent="0.2">
      <c r="B187" s="10"/>
    </row>
    <row r="188" spans="2:2" x14ac:dyDescent="0.2">
      <c r="B188" s="10"/>
    </row>
    <row r="189" spans="2:2" x14ac:dyDescent="0.2">
      <c r="B189" s="10"/>
    </row>
    <row r="190" spans="2:2" x14ac:dyDescent="0.2">
      <c r="B190" s="10"/>
    </row>
    <row r="191" spans="2:2" x14ac:dyDescent="0.2">
      <c r="B191" s="10"/>
    </row>
    <row r="192" spans="2:2" x14ac:dyDescent="0.2">
      <c r="B192" s="10"/>
    </row>
    <row r="193" spans="2:2" x14ac:dyDescent="0.2">
      <c r="B193" s="10"/>
    </row>
    <row r="194" spans="2:2" x14ac:dyDescent="0.2">
      <c r="B194" s="10"/>
    </row>
    <row r="195" spans="2:2" x14ac:dyDescent="0.2">
      <c r="B195" s="10"/>
    </row>
    <row r="196" spans="2:2" x14ac:dyDescent="0.2">
      <c r="B196" s="10"/>
    </row>
    <row r="197" spans="2:2" x14ac:dyDescent="0.2">
      <c r="B197" s="10"/>
    </row>
    <row r="198" spans="2:2" x14ac:dyDescent="0.2">
      <c r="B198" s="10"/>
    </row>
    <row r="199" spans="2:2" x14ac:dyDescent="0.2">
      <c r="B199" s="10"/>
    </row>
    <row r="200" spans="2:2" x14ac:dyDescent="0.2">
      <c r="B200" s="10"/>
    </row>
    <row r="201" spans="2:2" x14ac:dyDescent="0.2">
      <c r="B201" s="10"/>
    </row>
    <row r="202" spans="2:2" x14ac:dyDescent="0.2">
      <c r="B202" s="10"/>
    </row>
    <row r="203" spans="2:2" x14ac:dyDescent="0.2">
      <c r="B203" s="10"/>
    </row>
    <row r="204" spans="2:2" x14ac:dyDescent="0.2">
      <c r="B204" s="10"/>
    </row>
    <row r="205" spans="2:2" x14ac:dyDescent="0.2">
      <c r="B205" s="10"/>
    </row>
    <row r="206" spans="2:2" x14ac:dyDescent="0.2">
      <c r="B206" s="10"/>
    </row>
    <row r="207" spans="2:2" x14ac:dyDescent="0.2">
      <c r="B207" s="10"/>
    </row>
    <row r="208" spans="2:2" x14ac:dyDescent="0.2">
      <c r="B208" s="10"/>
    </row>
    <row r="209" spans="2:2" x14ac:dyDescent="0.2">
      <c r="B209" s="10"/>
    </row>
    <row r="210" spans="2:2" x14ac:dyDescent="0.2">
      <c r="B210" s="10"/>
    </row>
    <row r="211" spans="2:2" x14ac:dyDescent="0.2">
      <c r="B211" s="10"/>
    </row>
    <row r="212" spans="2:2" x14ac:dyDescent="0.2">
      <c r="B212" s="10"/>
    </row>
    <row r="213" spans="2:2" x14ac:dyDescent="0.2">
      <c r="B213" s="10"/>
    </row>
    <row r="214" spans="2:2" x14ac:dyDescent="0.2">
      <c r="B214" s="10"/>
    </row>
    <row r="215" spans="2:2" x14ac:dyDescent="0.2">
      <c r="B215" s="10"/>
    </row>
    <row r="216" spans="2:2" x14ac:dyDescent="0.2">
      <c r="B216" s="10"/>
    </row>
  </sheetData>
  <mergeCells count="2">
    <mergeCell ref="H1:I1"/>
    <mergeCell ref="J1:K1"/>
  </mergeCells>
  <hyperlinks>
    <hyperlink ref="H1:I1" location="Index!A1" display="Regresar al �ndice" xr:uid="{AD549263-E3B1-4903-94DA-04D02BA83BF5}"/>
  </hyperlinks>
  <pageMargins left="0.7" right="0.7" top="0.75" bottom="0.75" header="0.3" footer="0.3"/>
  <drawing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5CF3C-2720-4A97-B000-A94C9F822E30}">
  <sheetPr codeName="Hoja66"/>
  <dimension ref="A1:K216"/>
  <sheetViews>
    <sheetView zoomScaleNormal="100" workbookViewId="0"/>
  </sheetViews>
  <sheetFormatPr baseColWidth="10" defaultColWidth="10.85546875" defaultRowHeight="12.75" x14ac:dyDescent="0.2"/>
  <cols>
    <col min="1" max="1" width="10.85546875" style="284"/>
    <col min="2" max="2" width="44.7109375" style="51" customWidth="1"/>
    <col min="3" max="4" width="13.28515625" style="284" customWidth="1"/>
    <col min="5" max="5" width="11.140625" style="284" bestFit="1" customWidth="1"/>
    <col min="6" max="6" width="13.28515625" style="284" bestFit="1" customWidth="1"/>
    <col min="7" max="16384" width="10.85546875" style="284"/>
  </cols>
  <sheetData>
    <row r="1" spans="1:11" x14ac:dyDescent="0.2">
      <c r="A1" s="69" t="s">
        <v>2078</v>
      </c>
      <c r="H1" s="346" t="s">
        <v>2143</v>
      </c>
      <c r="I1" s="346"/>
      <c r="J1" s="262"/>
      <c r="K1" s="262"/>
    </row>
    <row r="2" spans="1:11" x14ac:dyDescent="0.2">
      <c r="A2" s="279" t="s">
        <v>1417</v>
      </c>
    </row>
    <row r="3" spans="1:11" x14ac:dyDescent="0.2">
      <c r="A3" s="279"/>
    </row>
    <row r="4" spans="1:11" ht="47.25" customHeight="1" thickBot="1" x14ac:dyDescent="0.25">
      <c r="B4" s="145" t="s">
        <v>289</v>
      </c>
      <c r="C4" s="380" t="s">
        <v>1521</v>
      </c>
      <c r="D4" s="380" t="s">
        <v>1459</v>
      </c>
      <c r="E4" s="145" t="s">
        <v>34</v>
      </c>
      <c r="F4" s="145" t="s">
        <v>277</v>
      </c>
    </row>
    <row r="5" spans="1:11" ht="17.850000000000001" customHeight="1" thickBot="1" x14ac:dyDescent="0.25">
      <c r="B5" s="381" t="s">
        <v>1146</v>
      </c>
      <c r="C5" s="285">
        <v>32</v>
      </c>
      <c r="D5" s="285">
        <v>32</v>
      </c>
      <c r="E5" s="285">
        <f t="shared" ref="E5:E12" si="0">D5-C5</f>
        <v>0</v>
      </c>
      <c r="F5" s="286">
        <f t="shared" ref="F5:F12" si="1">D5/C5-1</f>
        <v>0</v>
      </c>
      <c r="H5" s="146"/>
    </row>
    <row r="6" spans="1:11" ht="17.850000000000001" customHeight="1" thickBot="1" x14ac:dyDescent="0.25">
      <c r="B6" s="381" t="s">
        <v>1147</v>
      </c>
      <c r="C6" s="285">
        <v>49148</v>
      </c>
      <c r="D6" s="285">
        <v>48554</v>
      </c>
      <c r="E6" s="285">
        <f t="shared" si="0"/>
        <v>-594</v>
      </c>
      <c r="F6" s="286">
        <f t="shared" si="1"/>
        <v>-1.2085944494180878E-2</v>
      </c>
    </row>
    <row r="7" spans="1:11" ht="17.850000000000001" customHeight="1" thickBot="1" x14ac:dyDescent="0.25">
      <c r="B7" s="381" t="s">
        <v>1148</v>
      </c>
      <c r="C7" s="285">
        <v>240716</v>
      </c>
      <c r="D7" s="285">
        <v>240141</v>
      </c>
      <c r="E7" s="285">
        <f t="shared" si="0"/>
        <v>-575</v>
      </c>
      <c r="F7" s="286">
        <f t="shared" si="1"/>
        <v>-2.3887070240449226E-3</v>
      </c>
    </row>
    <row r="8" spans="1:11" ht="17.850000000000001" customHeight="1" thickBot="1" x14ac:dyDescent="0.25">
      <c r="B8" s="381" t="s">
        <v>1149</v>
      </c>
      <c r="C8" s="285">
        <v>310889</v>
      </c>
      <c r="D8" s="285">
        <v>310748</v>
      </c>
      <c r="E8" s="285">
        <f t="shared" si="0"/>
        <v>-141</v>
      </c>
      <c r="F8" s="286">
        <f t="shared" si="1"/>
        <v>-4.5353807950743175E-4</v>
      </c>
    </row>
    <row r="9" spans="1:11" ht="17.850000000000001" customHeight="1" thickBot="1" x14ac:dyDescent="0.25">
      <c r="B9" s="381" t="s">
        <v>1150</v>
      </c>
      <c r="C9" s="285">
        <v>300071</v>
      </c>
      <c r="D9" s="285">
        <v>299640</v>
      </c>
      <c r="E9" s="285">
        <f t="shared" si="0"/>
        <v>-431</v>
      </c>
      <c r="F9" s="286">
        <f t="shared" si="1"/>
        <v>-1.4363267360057996E-3</v>
      </c>
    </row>
    <row r="10" spans="1:11" ht="17.850000000000001" customHeight="1" thickBot="1" x14ac:dyDescent="0.25">
      <c r="B10" s="381" t="s">
        <v>1151</v>
      </c>
      <c r="C10" s="285">
        <v>267042</v>
      </c>
      <c r="D10" s="285">
        <v>267255</v>
      </c>
      <c r="E10" s="285">
        <f t="shared" si="0"/>
        <v>213</v>
      </c>
      <c r="F10" s="286">
        <f t="shared" si="1"/>
        <v>7.9762733951960207E-4</v>
      </c>
    </row>
    <row r="11" spans="1:11" ht="17.850000000000001" customHeight="1" thickBot="1" x14ac:dyDescent="0.25">
      <c r="B11" s="381" t="s">
        <v>1152</v>
      </c>
      <c r="C11" s="285">
        <v>237102</v>
      </c>
      <c r="D11" s="285">
        <v>237586</v>
      </c>
      <c r="E11" s="285">
        <f t="shared" si="0"/>
        <v>484</v>
      </c>
      <c r="F11" s="286">
        <f t="shared" si="1"/>
        <v>2.041315551956524E-3</v>
      </c>
    </row>
    <row r="12" spans="1:11" ht="17.850000000000001" customHeight="1" thickBot="1" x14ac:dyDescent="0.25">
      <c r="B12" s="381" t="s">
        <v>1153</v>
      </c>
      <c r="C12" s="285">
        <v>207512</v>
      </c>
      <c r="D12" s="285">
        <v>207647</v>
      </c>
      <c r="E12" s="285">
        <f t="shared" si="0"/>
        <v>135</v>
      </c>
      <c r="F12" s="286">
        <f t="shared" si="1"/>
        <v>6.5056478661484896E-4</v>
      </c>
    </row>
    <row r="13" spans="1:11" ht="17.850000000000001" customHeight="1" thickBot="1" x14ac:dyDescent="0.25">
      <c r="B13" s="381" t="s">
        <v>744</v>
      </c>
      <c r="C13" s="285">
        <v>360203</v>
      </c>
      <c r="D13" s="285">
        <v>361599</v>
      </c>
      <c r="E13" s="285">
        <f>D13-C13</f>
        <v>1396</v>
      </c>
      <c r="F13" s="286">
        <f>D13/C13-1</f>
        <v>3.8755923743001297E-3</v>
      </c>
    </row>
    <row r="14" spans="1:11" ht="17.850000000000001" customHeight="1" thickBot="1" x14ac:dyDescent="0.25">
      <c r="B14" s="147" t="s">
        <v>52</v>
      </c>
      <c r="C14" s="148">
        <f>SUM(C5:C13)</f>
        <v>1972715</v>
      </c>
      <c r="D14" s="148">
        <f>SUM(D5:D13)</f>
        <v>1973202</v>
      </c>
      <c r="E14" s="149">
        <f>D14-C14</f>
        <v>487</v>
      </c>
      <c r="F14" s="150">
        <f>D14/C14-1</f>
        <v>2.4686789526118247E-4</v>
      </c>
    </row>
    <row r="15" spans="1:11" x14ac:dyDescent="0.2">
      <c r="B15" s="10"/>
    </row>
    <row r="16" spans="1:11" x14ac:dyDescent="0.2">
      <c r="B16" s="10"/>
    </row>
    <row r="17" spans="2:6" ht="38.25" x14ac:dyDescent="0.2">
      <c r="B17" s="151" t="s">
        <v>289</v>
      </c>
      <c r="C17" s="152" t="s">
        <v>290</v>
      </c>
      <c r="D17" s="153"/>
      <c r="E17" s="154" t="s">
        <v>1146</v>
      </c>
      <c r="F17" s="154"/>
    </row>
    <row r="18" spans="2:6" x14ac:dyDescent="0.2">
      <c r="B18" s="287" t="s">
        <v>1146</v>
      </c>
      <c r="C18" s="288">
        <f>D5/$D$14</f>
        <v>1.6217295542980396E-5</v>
      </c>
      <c r="D18" s="289"/>
      <c r="E18" s="290"/>
      <c r="F18" s="291"/>
    </row>
    <row r="19" spans="2:6" x14ac:dyDescent="0.2">
      <c r="B19" s="287" t="s">
        <v>1147</v>
      </c>
      <c r="C19" s="288">
        <f t="shared" ref="C19:C26" si="2">D6/$D$14</f>
        <v>2.460670524355844E-2</v>
      </c>
      <c r="D19" s="292"/>
      <c r="E19" s="290"/>
      <c r="F19" s="291"/>
    </row>
    <row r="20" spans="2:6" x14ac:dyDescent="0.2">
      <c r="B20" s="287" t="s">
        <v>1148</v>
      </c>
      <c r="C20" s="288">
        <f t="shared" si="2"/>
        <v>0.12170117403083922</v>
      </c>
      <c r="D20" s="292"/>
      <c r="E20" s="290"/>
      <c r="F20" s="291"/>
    </row>
    <row r="21" spans="2:6" x14ac:dyDescent="0.2">
      <c r="B21" s="287" t="s">
        <v>1149</v>
      </c>
      <c r="C21" s="288">
        <f t="shared" si="2"/>
        <v>0.15748412985593974</v>
      </c>
      <c r="D21" s="292"/>
      <c r="E21" s="290"/>
      <c r="F21" s="291"/>
    </row>
    <row r="22" spans="2:6" x14ac:dyDescent="0.2">
      <c r="B22" s="287" t="s">
        <v>1150</v>
      </c>
      <c r="C22" s="288">
        <f t="shared" si="2"/>
        <v>0.15185470114058267</v>
      </c>
      <c r="D22" s="292"/>
      <c r="E22" s="290"/>
      <c r="F22" s="291"/>
    </row>
    <row r="23" spans="2:6" x14ac:dyDescent="0.2">
      <c r="B23" s="287" t="s">
        <v>1151</v>
      </c>
      <c r="C23" s="288">
        <f t="shared" si="2"/>
        <v>0.13544229126060078</v>
      </c>
      <c r="D23" s="292"/>
      <c r="E23" s="290"/>
      <c r="F23" s="291"/>
    </row>
    <row r="24" spans="2:6" x14ac:dyDescent="0.2">
      <c r="B24" s="287" t="s">
        <v>1152</v>
      </c>
      <c r="C24" s="288">
        <f t="shared" si="2"/>
        <v>0.12040632433982937</v>
      </c>
      <c r="D24" s="292"/>
      <c r="E24" s="290"/>
      <c r="F24" s="291"/>
    </row>
    <row r="25" spans="2:6" x14ac:dyDescent="0.2">
      <c r="B25" s="287" t="s">
        <v>1153</v>
      </c>
      <c r="C25" s="288">
        <f t="shared" si="2"/>
        <v>0.10523352398791407</v>
      </c>
      <c r="D25" s="292"/>
      <c r="E25" s="290"/>
      <c r="F25" s="291"/>
    </row>
    <row r="26" spans="2:6" x14ac:dyDescent="0.2">
      <c r="B26" s="155" t="s">
        <v>744</v>
      </c>
      <c r="C26" s="288">
        <f t="shared" si="2"/>
        <v>0.18325493284519273</v>
      </c>
      <c r="D26" s="292"/>
      <c r="E26" s="290"/>
      <c r="F26" s="291"/>
    </row>
    <row r="27" spans="2:6" x14ac:dyDescent="0.2">
      <c r="B27" s="156" t="s">
        <v>52</v>
      </c>
      <c r="C27" s="157">
        <f>SUM(C18:C26)</f>
        <v>1</v>
      </c>
      <c r="D27" s="158"/>
      <c r="E27" s="159"/>
      <c r="F27" s="160"/>
    </row>
    <row r="28" spans="2:6" x14ac:dyDescent="0.2">
      <c r="B28" s="10"/>
    </row>
    <row r="29" spans="2:6" x14ac:dyDescent="0.2">
      <c r="B29" s="10"/>
      <c r="C29" s="293"/>
    </row>
    <row r="30" spans="2:6" x14ac:dyDescent="0.2">
      <c r="B30" s="10"/>
    </row>
    <row r="31" spans="2:6" x14ac:dyDescent="0.2">
      <c r="B31" s="10"/>
    </row>
    <row r="32" spans="2:6" x14ac:dyDescent="0.2">
      <c r="B32" s="10"/>
    </row>
    <row r="33" spans="2:2" x14ac:dyDescent="0.2">
      <c r="B33" s="10"/>
    </row>
    <row r="34" spans="2:2" x14ac:dyDescent="0.2">
      <c r="B34" s="10"/>
    </row>
    <row r="35" spans="2:2" x14ac:dyDescent="0.2">
      <c r="B35" s="10"/>
    </row>
    <row r="36" spans="2:2" x14ac:dyDescent="0.2">
      <c r="B36" s="10"/>
    </row>
    <row r="37" spans="2:2" x14ac:dyDescent="0.2">
      <c r="B37" s="10"/>
    </row>
    <row r="38" spans="2:2" x14ac:dyDescent="0.2">
      <c r="B38" s="10"/>
    </row>
    <row r="39" spans="2:2" x14ac:dyDescent="0.2">
      <c r="B39" s="10"/>
    </row>
    <row r="40" spans="2:2" x14ac:dyDescent="0.2">
      <c r="B40" s="10"/>
    </row>
    <row r="41" spans="2:2" x14ac:dyDescent="0.2">
      <c r="B41" s="10"/>
    </row>
    <row r="42" spans="2:2" x14ac:dyDescent="0.2">
      <c r="B42" s="10"/>
    </row>
    <row r="43" spans="2:2" x14ac:dyDescent="0.2">
      <c r="B43" s="10"/>
    </row>
    <row r="44" spans="2:2" x14ac:dyDescent="0.2">
      <c r="B44" s="10"/>
    </row>
    <row r="45" spans="2:2" x14ac:dyDescent="0.2">
      <c r="B45" s="10"/>
    </row>
    <row r="46" spans="2:2" x14ac:dyDescent="0.2">
      <c r="B46" s="10"/>
    </row>
    <row r="47" spans="2:2" x14ac:dyDescent="0.2">
      <c r="B47" s="10"/>
    </row>
    <row r="48" spans="2:2" x14ac:dyDescent="0.2">
      <c r="B48" s="10"/>
    </row>
    <row r="49" spans="2:2" x14ac:dyDescent="0.2">
      <c r="B49" s="10"/>
    </row>
    <row r="50" spans="2:2" x14ac:dyDescent="0.2">
      <c r="B50" s="10"/>
    </row>
    <row r="51" spans="2:2" x14ac:dyDescent="0.2">
      <c r="B51" s="10"/>
    </row>
    <row r="52" spans="2:2" x14ac:dyDescent="0.2">
      <c r="B52" s="10"/>
    </row>
    <row r="53" spans="2:2" x14ac:dyDescent="0.2">
      <c r="B53" s="10"/>
    </row>
    <row r="54" spans="2:2" x14ac:dyDescent="0.2">
      <c r="B54" s="10"/>
    </row>
    <row r="55" spans="2:2" x14ac:dyDescent="0.2">
      <c r="B55" s="10"/>
    </row>
    <row r="56" spans="2:2" x14ac:dyDescent="0.2">
      <c r="B56" s="10"/>
    </row>
    <row r="57" spans="2:2" x14ac:dyDescent="0.2">
      <c r="B57" s="10"/>
    </row>
    <row r="58" spans="2:2" x14ac:dyDescent="0.2">
      <c r="B58" s="10"/>
    </row>
    <row r="59" spans="2:2" x14ac:dyDescent="0.2">
      <c r="B59" s="10"/>
    </row>
    <row r="60" spans="2:2" x14ac:dyDescent="0.2">
      <c r="B60" s="10"/>
    </row>
    <row r="61" spans="2:2" x14ac:dyDescent="0.2">
      <c r="B61" s="10"/>
    </row>
    <row r="62" spans="2:2" x14ac:dyDescent="0.2">
      <c r="B62" s="10"/>
    </row>
    <row r="63" spans="2:2" x14ac:dyDescent="0.2">
      <c r="B63" s="10"/>
    </row>
    <row r="64" spans="2:2" x14ac:dyDescent="0.2">
      <c r="B64" s="10"/>
    </row>
    <row r="65" spans="2:2" x14ac:dyDescent="0.2">
      <c r="B65" s="10"/>
    </row>
    <row r="66" spans="2:2" x14ac:dyDescent="0.2">
      <c r="B66" s="10"/>
    </row>
    <row r="67" spans="2:2" x14ac:dyDescent="0.2">
      <c r="B67" s="10"/>
    </row>
    <row r="68" spans="2:2" x14ac:dyDescent="0.2">
      <c r="B68" s="10"/>
    </row>
    <row r="69" spans="2:2" x14ac:dyDescent="0.2">
      <c r="B69" s="10"/>
    </row>
    <row r="70" spans="2:2" x14ac:dyDescent="0.2">
      <c r="B70" s="10"/>
    </row>
    <row r="71" spans="2:2" x14ac:dyDescent="0.2">
      <c r="B71" s="10"/>
    </row>
    <row r="72" spans="2:2" x14ac:dyDescent="0.2">
      <c r="B72" s="10"/>
    </row>
    <row r="73" spans="2:2" x14ac:dyDescent="0.2">
      <c r="B73" s="10"/>
    </row>
    <row r="74" spans="2:2" x14ac:dyDescent="0.2">
      <c r="B74" s="10"/>
    </row>
    <row r="75" spans="2:2" x14ac:dyDescent="0.2">
      <c r="B75" s="10"/>
    </row>
    <row r="76" spans="2:2" x14ac:dyDescent="0.2">
      <c r="B76" s="10"/>
    </row>
    <row r="77" spans="2:2" x14ac:dyDescent="0.2">
      <c r="B77" s="10"/>
    </row>
    <row r="78" spans="2:2" x14ac:dyDescent="0.2">
      <c r="B78" s="10"/>
    </row>
    <row r="79" spans="2:2" x14ac:dyDescent="0.2">
      <c r="B79" s="10"/>
    </row>
    <row r="80" spans="2:2" x14ac:dyDescent="0.2">
      <c r="B80" s="10"/>
    </row>
    <row r="81" spans="2:2" x14ac:dyDescent="0.2">
      <c r="B81" s="10"/>
    </row>
    <row r="82" spans="2:2" x14ac:dyDescent="0.2">
      <c r="B82" s="10"/>
    </row>
    <row r="83" spans="2:2" x14ac:dyDescent="0.2">
      <c r="B83" s="10"/>
    </row>
    <row r="84" spans="2:2" x14ac:dyDescent="0.2">
      <c r="B84" s="10"/>
    </row>
    <row r="85" spans="2:2" x14ac:dyDescent="0.2">
      <c r="B85" s="10"/>
    </row>
    <row r="86" spans="2:2" x14ac:dyDescent="0.2">
      <c r="B86" s="10"/>
    </row>
    <row r="87" spans="2:2" x14ac:dyDescent="0.2">
      <c r="B87" s="10"/>
    </row>
    <row r="88" spans="2:2" x14ac:dyDescent="0.2">
      <c r="B88" s="10"/>
    </row>
    <row r="89" spans="2:2" x14ac:dyDescent="0.2">
      <c r="B89" s="10"/>
    </row>
    <row r="90" spans="2:2" x14ac:dyDescent="0.2">
      <c r="B90" s="10"/>
    </row>
    <row r="91" spans="2:2" x14ac:dyDescent="0.2">
      <c r="B91" s="10"/>
    </row>
    <row r="92" spans="2:2" x14ac:dyDescent="0.2">
      <c r="B92" s="10"/>
    </row>
    <row r="93" spans="2:2" x14ac:dyDescent="0.2">
      <c r="B93" s="10"/>
    </row>
    <row r="94" spans="2:2" x14ac:dyDescent="0.2">
      <c r="B94" s="10"/>
    </row>
    <row r="95" spans="2:2" x14ac:dyDescent="0.2">
      <c r="B95" s="10"/>
    </row>
    <row r="96" spans="2:2" x14ac:dyDescent="0.2">
      <c r="B96" s="10"/>
    </row>
    <row r="97" spans="2:2" x14ac:dyDescent="0.2">
      <c r="B97" s="10"/>
    </row>
    <row r="98" spans="2:2" x14ac:dyDescent="0.2">
      <c r="B98" s="10"/>
    </row>
    <row r="99" spans="2:2" x14ac:dyDescent="0.2">
      <c r="B99" s="10"/>
    </row>
    <row r="100" spans="2:2" x14ac:dyDescent="0.2">
      <c r="B100" s="10"/>
    </row>
    <row r="101" spans="2:2" x14ac:dyDescent="0.2">
      <c r="B101" s="10"/>
    </row>
    <row r="102" spans="2:2" x14ac:dyDescent="0.2">
      <c r="B102" s="10"/>
    </row>
    <row r="103" spans="2:2" x14ac:dyDescent="0.2">
      <c r="B103" s="10"/>
    </row>
    <row r="104" spans="2:2" x14ac:dyDescent="0.2">
      <c r="B104" s="10"/>
    </row>
    <row r="105" spans="2:2" x14ac:dyDescent="0.2">
      <c r="B105" s="10"/>
    </row>
    <row r="106" spans="2:2" x14ac:dyDescent="0.2">
      <c r="B106" s="10"/>
    </row>
    <row r="107" spans="2:2" x14ac:dyDescent="0.2">
      <c r="B107" s="10"/>
    </row>
    <row r="108" spans="2:2" x14ac:dyDescent="0.2">
      <c r="B108" s="10"/>
    </row>
    <row r="109" spans="2:2" x14ac:dyDescent="0.2">
      <c r="B109" s="10"/>
    </row>
    <row r="110" spans="2:2" x14ac:dyDescent="0.2">
      <c r="B110" s="10"/>
    </row>
    <row r="111" spans="2:2" x14ac:dyDescent="0.2">
      <c r="B111" s="10"/>
    </row>
    <row r="112" spans="2:2" x14ac:dyDescent="0.2">
      <c r="B112" s="10"/>
    </row>
    <row r="113" spans="2:2" x14ac:dyDescent="0.2">
      <c r="B113" s="10"/>
    </row>
    <row r="114" spans="2:2" x14ac:dyDescent="0.2">
      <c r="B114" s="10"/>
    </row>
    <row r="115" spans="2:2" x14ac:dyDescent="0.2">
      <c r="B115" s="10"/>
    </row>
    <row r="116" spans="2:2" x14ac:dyDescent="0.2">
      <c r="B116" s="10"/>
    </row>
    <row r="117" spans="2:2" x14ac:dyDescent="0.2">
      <c r="B117" s="10"/>
    </row>
    <row r="118" spans="2:2" x14ac:dyDescent="0.2">
      <c r="B118" s="10"/>
    </row>
    <row r="119" spans="2:2" x14ac:dyDescent="0.2">
      <c r="B119" s="10"/>
    </row>
    <row r="120" spans="2:2" x14ac:dyDescent="0.2">
      <c r="B120" s="10"/>
    </row>
    <row r="121" spans="2:2" x14ac:dyDescent="0.2">
      <c r="B121" s="10"/>
    </row>
    <row r="122" spans="2:2" x14ac:dyDescent="0.2">
      <c r="B122" s="10"/>
    </row>
    <row r="123" spans="2:2" x14ac:dyDescent="0.2">
      <c r="B123" s="10"/>
    </row>
    <row r="124" spans="2:2" x14ac:dyDescent="0.2">
      <c r="B124" s="10"/>
    </row>
    <row r="125" spans="2:2" x14ac:dyDescent="0.2">
      <c r="B125" s="10"/>
    </row>
    <row r="126" spans="2:2" x14ac:dyDescent="0.2">
      <c r="B126" s="10"/>
    </row>
    <row r="127" spans="2:2" x14ac:dyDescent="0.2">
      <c r="B127" s="10"/>
    </row>
    <row r="128" spans="2:2" x14ac:dyDescent="0.2">
      <c r="B128" s="10"/>
    </row>
    <row r="129" spans="2:2" x14ac:dyDescent="0.2">
      <c r="B129" s="10"/>
    </row>
    <row r="130" spans="2:2" x14ac:dyDescent="0.2">
      <c r="B130" s="10"/>
    </row>
    <row r="131" spans="2:2" x14ac:dyDescent="0.2">
      <c r="B131" s="10"/>
    </row>
    <row r="132" spans="2:2" x14ac:dyDescent="0.2">
      <c r="B132" s="10"/>
    </row>
    <row r="133" spans="2:2" x14ac:dyDescent="0.2">
      <c r="B133" s="10"/>
    </row>
    <row r="134" spans="2:2" x14ac:dyDescent="0.2">
      <c r="B134" s="10"/>
    </row>
    <row r="135" spans="2:2" x14ac:dyDescent="0.2">
      <c r="B135" s="10"/>
    </row>
    <row r="136" spans="2:2" x14ac:dyDescent="0.2">
      <c r="B136" s="10"/>
    </row>
    <row r="137" spans="2:2" x14ac:dyDescent="0.2">
      <c r="B137" s="10"/>
    </row>
    <row r="138" spans="2:2" x14ac:dyDescent="0.2">
      <c r="B138" s="10"/>
    </row>
    <row r="139" spans="2:2" x14ac:dyDescent="0.2">
      <c r="B139" s="10"/>
    </row>
    <row r="140" spans="2:2" x14ac:dyDescent="0.2">
      <c r="B140" s="10"/>
    </row>
    <row r="141" spans="2:2" x14ac:dyDescent="0.2">
      <c r="B141" s="10"/>
    </row>
    <row r="142" spans="2:2" x14ac:dyDescent="0.2">
      <c r="B142" s="10"/>
    </row>
    <row r="143" spans="2:2" x14ac:dyDescent="0.2">
      <c r="B143" s="10"/>
    </row>
    <row r="144" spans="2:2" x14ac:dyDescent="0.2">
      <c r="B144" s="10"/>
    </row>
    <row r="145" spans="2:2" x14ac:dyDescent="0.2">
      <c r="B145" s="10"/>
    </row>
    <row r="146" spans="2:2" x14ac:dyDescent="0.2">
      <c r="B146" s="10"/>
    </row>
    <row r="147" spans="2:2" x14ac:dyDescent="0.2">
      <c r="B147" s="10"/>
    </row>
    <row r="148" spans="2:2" x14ac:dyDescent="0.2">
      <c r="B148" s="10"/>
    </row>
    <row r="149" spans="2:2" x14ac:dyDescent="0.2">
      <c r="B149" s="10"/>
    </row>
    <row r="150" spans="2:2" x14ac:dyDescent="0.2">
      <c r="B150" s="10"/>
    </row>
    <row r="151" spans="2:2" x14ac:dyDescent="0.2">
      <c r="B151" s="10"/>
    </row>
    <row r="152" spans="2:2" x14ac:dyDescent="0.2">
      <c r="B152" s="10"/>
    </row>
    <row r="153" spans="2:2" x14ac:dyDescent="0.2">
      <c r="B153" s="10"/>
    </row>
    <row r="154" spans="2:2" x14ac:dyDescent="0.2">
      <c r="B154" s="10"/>
    </row>
    <row r="155" spans="2:2" x14ac:dyDescent="0.2">
      <c r="B155" s="10"/>
    </row>
    <row r="156" spans="2:2" x14ac:dyDescent="0.2">
      <c r="B156" s="10"/>
    </row>
    <row r="157" spans="2:2" x14ac:dyDescent="0.2">
      <c r="B157" s="10"/>
    </row>
    <row r="158" spans="2:2" x14ac:dyDescent="0.2">
      <c r="B158" s="10"/>
    </row>
    <row r="159" spans="2:2" x14ac:dyDescent="0.2">
      <c r="B159" s="10"/>
    </row>
    <row r="160" spans="2:2" x14ac:dyDescent="0.2">
      <c r="B160" s="10"/>
    </row>
    <row r="161" spans="2:2" x14ac:dyDescent="0.2">
      <c r="B161" s="10"/>
    </row>
    <row r="162" spans="2:2" x14ac:dyDescent="0.2">
      <c r="B162" s="10"/>
    </row>
    <row r="163" spans="2:2" x14ac:dyDescent="0.2">
      <c r="B163" s="10"/>
    </row>
    <row r="164" spans="2:2" x14ac:dyDescent="0.2">
      <c r="B164" s="10"/>
    </row>
    <row r="165" spans="2:2" x14ac:dyDescent="0.2">
      <c r="B165" s="10"/>
    </row>
    <row r="166" spans="2:2" x14ac:dyDescent="0.2">
      <c r="B166" s="10"/>
    </row>
    <row r="167" spans="2:2" x14ac:dyDescent="0.2">
      <c r="B167" s="10"/>
    </row>
    <row r="168" spans="2:2" x14ac:dyDescent="0.2">
      <c r="B168" s="10"/>
    </row>
    <row r="169" spans="2:2" x14ac:dyDescent="0.2">
      <c r="B169" s="10"/>
    </row>
    <row r="170" spans="2:2" x14ac:dyDescent="0.2">
      <c r="B170" s="10"/>
    </row>
    <row r="171" spans="2:2" x14ac:dyDescent="0.2">
      <c r="B171" s="10"/>
    </row>
    <row r="172" spans="2:2" x14ac:dyDescent="0.2">
      <c r="B172" s="10"/>
    </row>
    <row r="173" spans="2:2" x14ac:dyDescent="0.2">
      <c r="B173" s="10"/>
    </row>
    <row r="174" spans="2:2" x14ac:dyDescent="0.2">
      <c r="B174" s="10"/>
    </row>
    <row r="175" spans="2:2" x14ac:dyDescent="0.2">
      <c r="B175" s="10"/>
    </row>
    <row r="176" spans="2:2" x14ac:dyDescent="0.2">
      <c r="B176" s="10"/>
    </row>
    <row r="177" spans="2:2" x14ac:dyDescent="0.2">
      <c r="B177" s="10"/>
    </row>
    <row r="178" spans="2:2" x14ac:dyDescent="0.2">
      <c r="B178" s="10"/>
    </row>
    <row r="179" spans="2:2" x14ac:dyDescent="0.2">
      <c r="B179" s="10"/>
    </row>
    <row r="180" spans="2:2" x14ac:dyDescent="0.2">
      <c r="B180" s="10"/>
    </row>
    <row r="181" spans="2:2" x14ac:dyDescent="0.2">
      <c r="B181" s="10"/>
    </row>
    <row r="182" spans="2:2" x14ac:dyDescent="0.2">
      <c r="B182" s="10"/>
    </row>
    <row r="183" spans="2:2" x14ac:dyDescent="0.2">
      <c r="B183" s="10"/>
    </row>
    <row r="184" spans="2:2" x14ac:dyDescent="0.2">
      <c r="B184" s="10"/>
    </row>
    <row r="185" spans="2:2" x14ac:dyDescent="0.2">
      <c r="B185" s="10"/>
    </row>
    <row r="186" spans="2:2" x14ac:dyDescent="0.2">
      <c r="B186" s="10"/>
    </row>
    <row r="187" spans="2:2" x14ac:dyDescent="0.2">
      <c r="B187" s="10"/>
    </row>
    <row r="188" spans="2:2" x14ac:dyDescent="0.2">
      <c r="B188" s="10"/>
    </row>
    <row r="189" spans="2:2" x14ac:dyDescent="0.2">
      <c r="B189" s="10"/>
    </row>
    <row r="190" spans="2:2" x14ac:dyDescent="0.2">
      <c r="B190" s="10"/>
    </row>
    <row r="191" spans="2:2" x14ac:dyDescent="0.2">
      <c r="B191" s="10"/>
    </row>
    <row r="192" spans="2:2" x14ac:dyDescent="0.2">
      <c r="B192" s="10"/>
    </row>
    <row r="193" spans="2:2" x14ac:dyDescent="0.2">
      <c r="B193" s="10"/>
    </row>
    <row r="194" spans="2:2" x14ac:dyDescent="0.2">
      <c r="B194" s="10"/>
    </row>
    <row r="195" spans="2:2" x14ac:dyDescent="0.2">
      <c r="B195" s="10"/>
    </row>
    <row r="196" spans="2:2" x14ac:dyDescent="0.2">
      <c r="B196" s="10"/>
    </row>
    <row r="197" spans="2:2" x14ac:dyDescent="0.2">
      <c r="B197" s="10"/>
    </row>
    <row r="198" spans="2:2" x14ac:dyDescent="0.2">
      <c r="B198" s="10"/>
    </row>
    <row r="199" spans="2:2" x14ac:dyDescent="0.2">
      <c r="B199" s="10"/>
    </row>
    <row r="200" spans="2:2" x14ac:dyDescent="0.2">
      <c r="B200" s="10"/>
    </row>
    <row r="201" spans="2:2" x14ac:dyDescent="0.2">
      <c r="B201" s="10"/>
    </row>
    <row r="202" spans="2:2" x14ac:dyDescent="0.2">
      <c r="B202" s="10"/>
    </row>
    <row r="203" spans="2:2" x14ac:dyDescent="0.2">
      <c r="B203" s="10"/>
    </row>
    <row r="204" spans="2:2" x14ac:dyDescent="0.2">
      <c r="B204" s="10"/>
    </row>
    <row r="205" spans="2:2" x14ac:dyDescent="0.2">
      <c r="B205" s="10"/>
    </row>
    <row r="206" spans="2:2" x14ac:dyDescent="0.2">
      <c r="B206" s="10"/>
    </row>
    <row r="207" spans="2:2" x14ac:dyDescent="0.2">
      <c r="B207" s="10"/>
    </row>
    <row r="208" spans="2:2" x14ac:dyDescent="0.2">
      <c r="B208" s="10"/>
    </row>
    <row r="209" spans="2:2" x14ac:dyDescent="0.2">
      <c r="B209" s="10"/>
    </row>
    <row r="210" spans="2:2" x14ac:dyDescent="0.2">
      <c r="B210" s="10"/>
    </row>
    <row r="211" spans="2:2" x14ac:dyDescent="0.2">
      <c r="B211" s="10"/>
    </row>
    <row r="212" spans="2:2" x14ac:dyDescent="0.2">
      <c r="B212" s="10"/>
    </row>
    <row r="213" spans="2:2" x14ac:dyDescent="0.2">
      <c r="B213" s="10"/>
    </row>
    <row r="214" spans="2:2" x14ac:dyDescent="0.2">
      <c r="B214" s="10"/>
    </row>
    <row r="215" spans="2:2" x14ac:dyDescent="0.2">
      <c r="B215" s="10"/>
    </row>
    <row r="216" spans="2:2" x14ac:dyDescent="0.2">
      <c r="B216" s="10"/>
    </row>
  </sheetData>
  <mergeCells count="2">
    <mergeCell ref="H1:I1"/>
    <mergeCell ref="J1:K1"/>
  </mergeCells>
  <hyperlinks>
    <hyperlink ref="H1:I1" location="Index!A1" display="Regresar al �ndice" xr:uid="{9FAFE927-3329-4A4D-886D-002AFA0EF3E7}"/>
  </hyperlinks>
  <pageMargins left="0.7" right="0.7" top="0.75" bottom="0.75" header="0.3" footer="0.3"/>
  <pageSetup paperSize="9" orientation="portrait"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90CD4-305C-4A00-8C26-6ACCED05089A}">
  <sheetPr codeName="Hoja67"/>
  <dimension ref="A1:K287"/>
  <sheetViews>
    <sheetView workbookViewId="0"/>
  </sheetViews>
  <sheetFormatPr baseColWidth="10" defaultRowHeight="12.75" x14ac:dyDescent="0.2"/>
  <cols>
    <col min="1" max="16384" width="11.42578125" style="372"/>
  </cols>
  <sheetData>
    <row r="1" spans="1:11" x14ac:dyDescent="0.2">
      <c r="A1" s="69" t="s">
        <v>2079</v>
      </c>
      <c r="H1" s="346" t="s">
        <v>2143</v>
      </c>
      <c r="I1" s="346"/>
    </row>
    <row r="2" spans="1:11" x14ac:dyDescent="0.2">
      <c r="A2" s="372" t="s">
        <v>150</v>
      </c>
    </row>
    <row r="6" spans="1:11" x14ac:dyDescent="0.2">
      <c r="A6" s="372" t="s">
        <v>1045</v>
      </c>
      <c r="B6" s="372" t="s">
        <v>563</v>
      </c>
      <c r="C6" s="372" t="s">
        <v>0</v>
      </c>
      <c r="D6" s="372" t="s">
        <v>1</v>
      </c>
      <c r="E6" s="372" t="s">
        <v>1068</v>
      </c>
      <c r="F6" s="372" t="s">
        <v>0</v>
      </c>
      <c r="G6" s="372" t="s">
        <v>1</v>
      </c>
      <c r="H6" s="372" t="s">
        <v>1526</v>
      </c>
      <c r="I6" s="372" t="s">
        <v>1527</v>
      </c>
      <c r="J6" s="372" t="s">
        <v>0</v>
      </c>
      <c r="K6" s="372" t="s">
        <v>1</v>
      </c>
    </row>
    <row r="7" spans="1:11" x14ac:dyDescent="0.2">
      <c r="A7" s="376">
        <v>36495</v>
      </c>
      <c r="B7" s="372">
        <v>44.335516388565999</v>
      </c>
      <c r="C7" s="378">
        <v>106.13</v>
      </c>
      <c r="D7" s="378">
        <v>122.32</v>
      </c>
      <c r="E7" s="378">
        <v>0.34539171247607198</v>
      </c>
      <c r="F7" s="378">
        <v>307.27430962129</v>
      </c>
      <c r="G7" s="378">
        <v>354.14862482687403</v>
      </c>
    </row>
    <row r="8" spans="1:11" x14ac:dyDescent="0.2">
      <c r="A8" s="376">
        <v>36526</v>
      </c>
      <c r="B8" s="372">
        <v>44.930830116377898</v>
      </c>
      <c r="C8" s="378">
        <v>113.71</v>
      </c>
      <c r="D8" s="378">
        <v>130.44</v>
      </c>
      <c r="E8" s="378">
        <v>0.35002944864468699</v>
      </c>
      <c r="F8" s="378">
        <v>324.85838103132397</v>
      </c>
      <c r="G8" s="378">
        <v>372.65435952621601</v>
      </c>
      <c r="H8" s="372">
        <v>5.7225973208455496</v>
      </c>
      <c r="I8" s="372">
        <v>5.2254148123228399</v>
      </c>
    </row>
    <row r="9" spans="1:11" x14ac:dyDescent="0.2">
      <c r="A9" s="376">
        <v>36557</v>
      </c>
      <c r="B9" s="372">
        <v>45.3293803145216</v>
      </c>
      <c r="C9" s="378">
        <v>115.75</v>
      </c>
      <c r="D9" s="378">
        <v>129.28</v>
      </c>
      <c r="E9" s="378">
        <v>0.35313431685549301</v>
      </c>
      <c r="F9" s="378">
        <v>327.778962494224</v>
      </c>
      <c r="G9" s="378">
        <v>366.092995863959</v>
      </c>
      <c r="H9" s="372">
        <v>0.89903220401081896</v>
      </c>
      <c r="I9" s="372">
        <v>-1.7607102921318301</v>
      </c>
    </row>
    <row r="10" spans="1:11" x14ac:dyDescent="0.2">
      <c r="A10" s="376">
        <v>36586</v>
      </c>
      <c r="B10" s="372">
        <v>45.580680782035401</v>
      </c>
      <c r="C10" s="378">
        <v>116.3</v>
      </c>
      <c r="D10" s="378">
        <v>131.02000000000001</v>
      </c>
      <c r="E10" s="378">
        <v>0.35509204974981401</v>
      </c>
      <c r="F10" s="378">
        <v>327.520709297606</v>
      </c>
      <c r="G10" s="378">
        <v>368.974749201826</v>
      </c>
      <c r="H10" s="372">
        <v>-7.8788826059150704E-2</v>
      </c>
      <c r="I10" s="372">
        <v>0.78716429170291302</v>
      </c>
    </row>
    <row r="11" spans="1:11" x14ac:dyDescent="0.2">
      <c r="A11" s="376">
        <v>36617</v>
      </c>
      <c r="B11" s="372">
        <v>45.840018271641902</v>
      </c>
      <c r="C11" s="378">
        <v>118.14</v>
      </c>
      <c r="D11" s="378">
        <v>132.53</v>
      </c>
      <c r="E11" s="378">
        <v>0.35711239431644598</v>
      </c>
      <c r="F11" s="378">
        <v>330.82021761281499</v>
      </c>
      <c r="G11" s="378">
        <v>371.115654648945</v>
      </c>
      <c r="H11" s="372">
        <v>1.0074197513449299</v>
      </c>
      <c r="I11" s="372">
        <v>0.58023088348202501</v>
      </c>
    </row>
    <row r="12" spans="1:11" x14ac:dyDescent="0.2">
      <c r="A12" s="376">
        <v>36647</v>
      </c>
      <c r="B12" s="372">
        <v>46.011379073728897</v>
      </c>
      <c r="C12" s="378">
        <v>120.04</v>
      </c>
      <c r="D12" s="378">
        <v>134.69</v>
      </c>
      <c r="E12" s="378">
        <v>0.35844736469020599</v>
      </c>
      <c r="F12" s="378">
        <v>334.88877817178701</v>
      </c>
      <c r="G12" s="378">
        <v>375.75949293533802</v>
      </c>
      <c r="H12" s="372">
        <v>1.2298403611273701</v>
      </c>
      <c r="I12" s="372">
        <v>1.2513183500129299</v>
      </c>
    </row>
    <row r="13" spans="1:11" x14ac:dyDescent="0.2">
      <c r="A13" s="376">
        <v>36678</v>
      </c>
      <c r="B13" s="372">
        <v>46.283920241006101</v>
      </c>
      <c r="C13" s="378">
        <v>121.97</v>
      </c>
      <c r="D13" s="378">
        <v>135.85</v>
      </c>
      <c r="E13" s="378">
        <v>0.360570571278375</v>
      </c>
      <c r="F13" s="378">
        <v>338.26942550404101</v>
      </c>
      <c r="G13" s="378">
        <v>376.763970277314</v>
      </c>
      <c r="H13" s="372">
        <v>1.0094836114574299</v>
      </c>
      <c r="I13" s="372">
        <v>0.26731921903801997</v>
      </c>
    </row>
    <row r="14" spans="1:11" x14ac:dyDescent="0.2">
      <c r="A14" s="376">
        <v>36708</v>
      </c>
      <c r="B14" s="372">
        <v>46.464466209718097</v>
      </c>
      <c r="C14" s="378">
        <v>123.17</v>
      </c>
      <c r="D14" s="378">
        <v>134.88</v>
      </c>
      <c r="E14" s="378">
        <v>0.36197709783752402</v>
      </c>
      <c r="F14" s="378">
        <v>340.27014619385</v>
      </c>
      <c r="G14" s="378">
        <v>372.62025914286397</v>
      </c>
      <c r="H14" s="372">
        <v>0.59145773722470996</v>
      </c>
      <c r="I14" s="372">
        <v>-1.09981618767853</v>
      </c>
    </row>
    <row r="15" spans="1:11" x14ac:dyDescent="0.2">
      <c r="A15" s="376">
        <v>36739</v>
      </c>
      <c r="B15" s="372">
        <v>46.719785188278301</v>
      </c>
      <c r="C15" s="378">
        <v>123.36</v>
      </c>
      <c r="D15" s="378">
        <v>134.97999999999999</v>
      </c>
      <c r="E15" s="378">
        <v>0.36396613656800098</v>
      </c>
      <c r="F15" s="378">
        <v>338.93263028043299</v>
      </c>
      <c r="G15" s="378">
        <v>370.858677328574</v>
      </c>
      <c r="H15" s="372">
        <v>-0.39307471677372302</v>
      </c>
      <c r="I15" s="372">
        <v>-0.47275524372774003</v>
      </c>
    </row>
    <row r="16" spans="1:11" x14ac:dyDescent="0.2">
      <c r="A16" s="376">
        <v>36770</v>
      </c>
      <c r="B16" s="372">
        <v>47.0610716040147</v>
      </c>
      <c r="C16" s="378">
        <v>124.08</v>
      </c>
      <c r="D16" s="378">
        <v>135.84</v>
      </c>
      <c r="E16" s="378">
        <v>0.36662489661362502</v>
      </c>
      <c r="F16" s="378">
        <v>338.43855435372802</v>
      </c>
      <c r="G16" s="378">
        <v>370.51493571413903</v>
      </c>
      <c r="H16" s="372">
        <v>-0.14577408091306401</v>
      </c>
      <c r="I16" s="372">
        <v>-9.2688033326115998E-2</v>
      </c>
    </row>
    <row r="17" spans="1:11" x14ac:dyDescent="0.2">
      <c r="A17" s="376">
        <v>36800</v>
      </c>
      <c r="B17" s="372">
        <v>47.385135825853403</v>
      </c>
      <c r="C17" s="378">
        <v>126.13</v>
      </c>
      <c r="D17" s="378">
        <v>137.18</v>
      </c>
      <c r="E17" s="378">
        <v>0.36914948876119602</v>
      </c>
      <c r="F17" s="378">
        <v>341.67729833047099</v>
      </c>
      <c r="G17" s="378">
        <v>371.61097110103901</v>
      </c>
      <c r="H17" s="372">
        <v>0.95696661479005596</v>
      </c>
      <c r="I17" s="372">
        <v>0.29581409040559897</v>
      </c>
    </row>
    <row r="18" spans="1:11" x14ac:dyDescent="0.2">
      <c r="A18" s="376">
        <v>36831</v>
      </c>
      <c r="B18" s="372">
        <v>47.790287862832798</v>
      </c>
      <c r="C18" s="378">
        <v>125.97</v>
      </c>
      <c r="D18" s="378">
        <v>137.63999999999999</v>
      </c>
      <c r="E18" s="378">
        <v>0.37230578798277397</v>
      </c>
      <c r="F18" s="378">
        <v>338.35090419230499</v>
      </c>
      <c r="G18" s="378">
        <v>369.69610584289001</v>
      </c>
      <c r="H18" s="372">
        <v>-0.97354847817515699</v>
      </c>
      <c r="I18" s="372">
        <v>-0.51528760102952398</v>
      </c>
    </row>
    <row r="19" spans="1:11" x14ac:dyDescent="0.2">
      <c r="A19" s="376">
        <v>36861</v>
      </c>
      <c r="B19" s="372">
        <v>48.307671180741004</v>
      </c>
      <c r="C19" s="378">
        <v>128.38</v>
      </c>
      <c r="D19" s="378">
        <v>140.61000000000001</v>
      </c>
      <c r="E19" s="378">
        <v>0.37633641454890399</v>
      </c>
      <c r="F19" s="378">
        <v>341.13095368111698</v>
      </c>
      <c r="G19" s="378">
        <v>373.62847325986797</v>
      </c>
      <c r="H19" s="372">
        <v>0.82164683302647901</v>
      </c>
      <c r="I19" s="372">
        <v>1.0636756392153699</v>
      </c>
      <c r="J19" s="372">
        <v>11.018377716495401</v>
      </c>
      <c r="K19" s="372">
        <v>5.5004727019670501</v>
      </c>
    </row>
    <row r="20" spans="1:11" x14ac:dyDescent="0.2">
      <c r="A20" s="376">
        <v>36892</v>
      </c>
      <c r="B20" s="372">
        <v>48.575476247934098</v>
      </c>
      <c r="C20" s="378">
        <v>135.59</v>
      </c>
      <c r="D20" s="378">
        <v>148.31</v>
      </c>
      <c r="E20" s="378">
        <v>0.37842272499033303</v>
      </c>
      <c r="F20" s="378">
        <v>358.30300625699402</v>
      </c>
      <c r="G20" s="378">
        <v>391.91620958754203</v>
      </c>
      <c r="H20" s="372">
        <v>5.0338593993229503</v>
      </c>
      <c r="I20" s="372">
        <v>4.8946313347360899</v>
      </c>
      <c r="J20" s="372">
        <v>10.295140029785699</v>
      </c>
      <c r="K20" s="372">
        <v>5.1688245605969696</v>
      </c>
    </row>
    <row r="21" spans="1:11" x14ac:dyDescent="0.2">
      <c r="A21" s="376">
        <v>36923</v>
      </c>
      <c r="B21" s="372">
        <v>48.543328159564901</v>
      </c>
      <c r="C21" s="378">
        <v>134.57</v>
      </c>
      <c r="D21" s="378">
        <v>146.03</v>
      </c>
      <c r="E21" s="378">
        <v>0.378172278301106</v>
      </c>
      <c r="F21" s="378">
        <v>355.84311098777403</v>
      </c>
      <c r="G21" s="378">
        <v>386.14676003228601</v>
      </c>
      <c r="H21" s="372">
        <v>-0.686540505176647</v>
      </c>
      <c r="I21" s="372">
        <v>-1.47211302164003</v>
      </c>
      <c r="J21" s="372">
        <v>8.5619126621174093</v>
      </c>
      <c r="K21" s="372">
        <v>5.4777787051075304</v>
      </c>
    </row>
    <row r="22" spans="1:11" x14ac:dyDescent="0.2">
      <c r="A22" s="376">
        <v>36951</v>
      </c>
      <c r="B22" s="372">
        <v>48.850887781724403</v>
      </c>
      <c r="C22" s="378">
        <v>135.41</v>
      </c>
      <c r="D22" s="378">
        <v>148.12</v>
      </c>
      <c r="E22" s="378">
        <v>0.38056829290157101</v>
      </c>
      <c r="F22" s="378">
        <v>355.80998870818098</v>
      </c>
      <c r="G22" s="378">
        <v>389.20741102914002</v>
      </c>
      <c r="H22" s="372">
        <v>-9.3081132021555196E-3</v>
      </c>
      <c r="I22" s="372">
        <v>0.79261340859066998</v>
      </c>
      <c r="J22" s="372">
        <v>8.6374017298765295</v>
      </c>
      <c r="K22" s="372">
        <v>5.4834814228024404</v>
      </c>
    </row>
    <row r="23" spans="1:11" x14ac:dyDescent="0.2">
      <c r="A23" s="376">
        <v>36982</v>
      </c>
      <c r="B23" s="372">
        <v>49.0973086323825</v>
      </c>
      <c r="C23" s="378">
        <v>137.65</v>
      </c>
      <c r="D23" s="378">
        <v>150.12</v>
      </c>
      <c r="E23" s="378">
        <v>0.38248801159510498</v>
      </c>
      <c r="F23" s="378">
        <v>359.88056050685799</v>
      </c>
      <c r="G23" s="378">
        <v>392.48288952625899</v>
      </c>
      <c r="H23" s="372">
        <v>1.1440296584857199</v>
      </c>
      <c r="I23" s="372">
        <v>0.84157660011086</v>
      </c>
      <c r="J23" s="372">
        <v>8.7843309891217505</v>
      </c>
      <c r="K23" s="372">
        <v>5.7575676503125202</v>
      </c>
    </row>
    <row r="24" spans="1:11" x14ac:dyDescent="0.2">
      <c r="A24" s="376">
        <v>37012</v>
      </c>
      <c r="B24" s="372">
        <v>49.209970463625403</v>
      </c>
      <c r="C24" s="378">
        <v>137.55000000000001</v>
      </c>
      <c r="D24" s="378">
        <v>150.26</v>
      </c>
      <c r="E24" s="378">
        <v>0.38336569310179303</v>
      </c>
      <c r="F24" s="378">
        <v>358.79579856791503</v>
      </c>
      <c r="G24" s="378">
        <v>391.94952157626301</v>
      </c>
      <c r="H24" s="372">
        <v>-0.30142276576835503</v>
      </c>
      <c r="I24" s="372">
        <v>-0.135895847750089</v>
      </c>
      <c r="J24" s="372">
        <v>7.1387941174501801</v>
      </c>
      <c r="K24" s="372">
        <v>4.30861467116965</v>
      </c>
    </row>
    <row r="25" spans="1:11" x14ac:dyDescent="0.2">
      <c r="A25" s="376">
        <v>37043</v>
      </c>
      <c r="B25" s="372">
        <v>49.326363767191502</v>
      </c>
      <c r="C25" s="378">
        <v>140.12</v>
      </c>
      <c r="D25" s="378">
        <v>152.9</v>
      </c>
      <c r="E25" s="378">
        <v>0.38427244429618701</v>
      </c>
      <c r="F25" s="378">
        <v>364.63712680891302</v>
      </c>
      <c r="G25" s="378">
        <v>397.89478082417099</v>
      </c>
      <c r="H25" s="372">
        <v>1.62803696818998</v>
      </c>
      <c r="I25" s="372">
        <v>1.5168430934674899</v>
      </c>
      <c r="J25" s="372">
        <v>7.7948816289213196</v>
      </c>
      <c r="K25" s="372">
        <v>5.6085008689402702</v>
      </c>
    </row>
    <row r="26" spans="1:11" x14ac:dyDescent="0.2">
      <c r="A26" s="376">
        <v>37073</v>
      </c>
      <c r="B26" s="372">
        <v>49.198201964030297</v>
      </c>
      <c r="C26" s="378">
        <v>139.03</v>
      </c>
      <c r="D26" s="378">
        <v>151.05000000000001</v>
      </c>
      <c r="E26" s="378">
        <v>0.383274011701427</v>
      </c>
      <c r="F26" s="378">
        <v>362.743091770869</v>
      </c>
      <c r="G26" s="378">
        <v>394.10446674810999</v>
      </c>
      <c r="H26" s="372">
        <v>-0.51943011251203197</v>
      </c>
      <c r="I26" s="372">
        <v>-0.95259205667630498</v>
      </c>
      <c r="J26" s="372">
        <v>6.6044423315985101</v>
      </c>
      <c r="K26" s="372">
        <v>5.7657110900697104</v>
      </c>
    </row>
    <row r="27" spans="1:11" x14ac:dyDescent="0.2">
      <c r="A27" s="376">
        <v>37104</v>
      </c>
      <c r="B27" s="372">
        <v>49.489687547185802</v>
      </c>
      <c r="C27" s="378">
        <v>139.87</v>
      </c>
      <c r="D27" s="378">
        <v>151.61000000000001</v>
      </c>
      <c r="E27" s="378">
        <v>0.38554480299763799</v>
      </c>
      <c r="F27" s="378">
        <v>362.785333669397</v>
      </c>
      <c r="G27" s="378">
        <v>393.23575060854603</v>
      </c>
      <c r="H27" s="372">
        <v>1.1645128325254999E-2</v>
      </c>
      <c r="I27" s="372">
        <v>-0.22042788470097999</v>
      </c>
      <c r="J27" s="372">
        <v>7.0375942762512098</v>
      </c>
      <c r="K27" s="372">
        <v>6.0338545780191497</v>
      </c>
    </row>
    <row r="28" spans="1:11" x14ac:dyDescent="0.2">
      <c r="A28" s="376">
        <v>37135</v>
      </c>
      <c r="B28" s="372">
        <v>49.950381149772397</v>
      </c>
      <c r="C28" s="378">
        <v>140.21</v>
      </c>
      <c r="D28" s="378">
        <v>152.41</v>
      </c>
      <c r="E28" s="378">
        <v>0.38913379361476702</v>
      </c>
      <c r="F28" s="378">
        <v>360.31309102597299</v>
      </c>
      <c r="G28" s="378">
        <v>391.66477571691502</v>
      </c>
      <c r="H28" s="372">
        <v>-0.681461573547681</v>
      </c>
      <c r="I28" s="372">
        <v>-0.39949950867893502</v>
      </c>
      <c r="J28" s="372">
        <v>6.4633702014289103</v>
      </c>
      <c r="K28" s="372">
        <v>5.7082287282186801</v>
      </c>
    </row>
    <row r="29" spans="1:11" x14ac:dyDescent="0.2">
      <c r="A29" s="376">
        <v>37165</v>
      </c>
      <c r="B29" s="372">
        <v>50.176135367753503</v>
      </c>
      <c r="C29" s="378">
        <v>140.66999999999999</v>
      </c>
      <c r="D29" s="378">
        <v>153</v>
      </c>
      <c r="E29" s="378">
        <v>0.39089251083064003</v>
      </c>
      <c r="F29" s="378">
        <v>359.86875190081901</v>
      </c>
      <c r="G29" s="378">
        <v>391.41195024401298</v>
      </c>
      <c r="H29" s="372">
        <v>-0.12332028344820301</v>
      </c>
      <c r="I29" s="372">
        <v>-6.4551496222409202E-2</v>
      </c>
      <c r="J29" s="372">
        <v>5.3241622019480204</v>
      </c>
      <c r="K29" s="372">
        <v>5.32841618865731</v>
      </c>
    </row>
    <row r="30" spans="1:11" x14ac:dyDescent="0.2">
      <c r="A30" s="376">
        <v>37196</v>
      </c>
      <c r="B30" s="372">
        <v>50.3651489088722</v>
      </c>
      <c r="C30" s="378">
        <v>141.36000000000001</v>
      </c>
      <c r="D30" s="378">
        <v>153.11000000000001</v>
      </c>
      <c r="E30" s="378">
        <v>0.39236500322423301</v>
      </c>
      <c r="F30" s="378">
        <v>360.276780136821</v>
      </c>
      <c r="G30" s="378">
        <v>390.223385729688</v>
      </c>
      <c r="H30" s="372">
        <v>0.11338251344323901</v>
      </c>
      <c r="I30" s="372">
        <v>-0.30366076293385502</v>
      </c>
      <c r="J30" s="372">
        <v>6.4802179254868104</v>
      </c>
      <c r="K30" s="372">
        <v>5.5524739271994896</v>
      </c>
    </row>
    <row r="31" spans="1:11" x14ac:dyDescent="0.2">
      <c r="A31" s="376">
        <v>37226</v>
      </c>
      <c r="B31" s="372">
        <v>50.434898785092997</v>
      </c>
      <c r="C31" s="378">
        <v>142.09</v>
      </c>
      <c r="D31" s="378">
        <v>155.54</v>
      </c>
      <c r="E31" s="378">
        <v>0.39290838314072601</v>
      </c>
      <c r="F31" s="378">
        <v>361.63646818680502</v>
      </c>
      <c r="G31" s="378">
        <v>395.868366963021</v>
      </c>
      <c r="H31" s="372">
        <v>0.37740096640901399</v>
      </c>
      <c r="I31" s="372">
        <v>1.4466024948189999</v>
      </c>
      <c r="J31" s="372">
        <v>6.0110389527582102</v>
      </c>
      <c r="K31" s="372">
        <v>5.9524086879973801</v>
      </c>
    </row>
    <row r="32" spans="1:11" x14ac:dyDescent="0.2">
      <c r="A32" s="376">
        <v>37257</v>
      </c>
      <c r="B32" s="372">
        <v>50.900472009715898</v>
      </c>
      <c r="C32" s="378">
        <v>148.96</v>
      </c>
      <c r="D32" s="378">
        <v>162.97</v>
      </c>
      <c r="E32" s="378">
        <v>0.39653538799900201</v>
      </c>
      <c r="F32" s="378">
        <v>375.65373610582998</v>
      </c>
      <c r="G32" s="378">
        <v>410.98475680160499</v>
      </c>
      <c r="H32" s="372">
        <v>3.87606592590231</v>
      </c>
      <c r="I32" s="372">
        <v>3.8185394692060899</v>
      </c>
      <c r="J32" s="372">
        <v>4.8424739803581103</v>
      </c>
      <c r="K32" s="372">
        <v>4.8654653080390204</v>
      </c>
    </row>
    <row r="33" spans="1:11" x14ac:dyDescent="0.2">
      <c r="A33" s="376">
        <v>37288</v>
      </c>
      <c r="B33" s="372">
        <v>50.867749849080496</v>
      </c>
      <c r="C33" s="378">
        <v>148.49</v>
      </c>
      <c r="D33" s="378">
        <v>162.35</v>
      </c>
      <c r="E33" s="378">
        <v>0.396280469053236</v>
      </c>
      <c r="F33" s="378">
        <v>374.70935762936102</v>
      </c>
      <c r="G33" s="378">
        <v>409.684586242352</v>
      </c>
      <c r="H33" s="372">
        <v>-0.25139600267477502</v>
      </c>
      <c r="I33" s="372">
        <v>-0.31635493476002102</v>
      </c>
      <c r="J33" s="372">
        <v>5.3018440034477496</v>
      </c>
      <c r="K33" s="372">
        <v>6.0955648593551004</v>
      </c>
    </row>
    <row r="34" spans="1:11" x14ac:dyDescent="0.2">
      <c r="A34" s="376">
        <v>37316</v>
      </c>
      <c r="B34" s="372">
        <v>51.127948444496397</v>
      </c>
      <c r="C34" s="378">
        <v>147.66999999999999</v>
      </c>
      <c r="D34" s="378">
        <v>161.18</v>
      </c>
      <c r="E34" s="378">
        <v>0.39830752198449998</v>
      </c>
      <c r="F34" s="378">
        <v>370.743688856939</v>
      </c>
      <c r="G34" s="378">
        <v>404.662204712951</v>
      </c>
      <c r="H34" s="372">
        <v>-1.05833192891461</v>
      </c>
      <c r="I34" s="372">
        <v>-1.2259142027935499</v>
      </c>
      <c r="J34" s="372">
        <v>4.1970997506215699</v>
      </c>
      <c r="K34" s="372">
        <v>3.9708374624587699</v>
      </c>
    </row>
    <row r="35" spans="1:11" x14ac:dyDescent="0.2">
      <c r="A35" s="376">
        <v>37347</v>
      </c>
      <c r="B35" s="372">
        <v>51.407234972561497</v>
      </c>
      <c r="C35" s="378">
        <v>147.58000000000001</v>
      </c>
      <c r="D35" s="378">
        <v>160.55000000000001</v>
      </c>
      <c r="E35" s="378">
        <v>0.40048327767784703</v>
      </c>
      <c r="F35" s="378">
        <v>368.50477467055401</v>
      </c>
      <c r="G35" s="378">
        <v>400.89064624852602</v>
      </c>
      <c r="H35" s="372">
        <v>-0.60389812522175801</v>
      </c>
      <c r="I35" s="372">
        <v>-0.93202637174883995</v>
      </c>
      <c r="J35" s="372">
        <v>2.39641011772069</v>
      </c>
      <c r="K35" s="372">
        <v>2.1421970095093501</v>
      </c>
    </row>
    <row r="36" spans="1:11" x14ac:dyDescent="0.2">
      <c r="A36" s="376">
        <v>37377</v>
      </c>
      <c r="B36" s="372">
        <v>51.511429231397599</v>
      </c>
      <c r="C36" s="378">
        <v>150.41</v>
      </c>
      <c r="D36" s="378">
        <v>163.41999999999999</v>
      </c>
      <c r="E36" s="378">
        <v>0.40129499335009</v>
      </c>
      <c r="F36" s="378">
        <v>374.81155382564702</v>
      </c>
      <c r="G36" s="378">
        <v>407.23159448299498</v>
      </c>
      <c r="H36" s="372">
        <v>1.7114511367543099</v>
      </c>
      <c r="I36" s="372">
        <v>1.5817151868736901</v>
      </c>
      <c r="J36" s="372">
        <v>4.4637521737034298</v>
      </c>
      <c r="K36" s="372">
        <v>3.89899006516803</v>
      </c>
    </row>
    <row r="37" spans="1:11" x14ac:dyDescent="0.2">
      <c r="A37" s="376">
        <v>37408</v>
      </c>
      <c r="B37" s="372">
        <v>51.762586176959203</v>
      </c>
      <c r="C37" s="378">
        <v>150.44999999999999</v>
      </c>
      <c r="D37" s="378">
        <v>163.46</v>
      </c>
      <c r="E37" s="378">
        <v>0.40325160815000599</v>
      </c>
      <c r="F37" s="378">
        <v>373.09212650190801</v>
      </c>
      <c r="G37" s="378">
        <v>405.35486206714501</v>
      </c>
      <c r="H37" s="372">
        <v>-0.45874448271107099</v>
      </c>
      <c r="I37" s="372">
        <v>-0.46085137825138101</v>
      </c>
      <c r="J37" s="372">
        <v>2.3187435045323399</v>
      </c>
      <c r="K37" s="372">
        <v>1.8748879358310599</v>
      </c>
    </row>
    <row r="38" spans="1:11" x14ac:dyDescent="0.2">
      <c r="A38" s="376">
        <v>37438</v>
      </c>
      <c r="B38" s="372">
        <v>51.911181353361798</v>
      </c>
      <c r="C38" s="378">
        <v>152.07</v>
      </c>
      <c r="D38" s="378">
        <v>164.12</v>
      </c>
      <c r="E38" s="378">
        <v>0.404409225036512</v>
      </c>
      <c r="F38" s="378">
        <v>376.029997798073</v>
      </c>
      <c r="G38" s="378">
        <v>405.82654855408498</v>
      </c>
      <c r="H38" s="372">
        <v>0.78743856744172303</v>
      </c>
      <c r="I38" s="372">
        <v>0.11636384094044799</v>
      </c>
      <c r="J38" s="372">
        <v>3.66289705541698</v>
      </c>
      <c r="K38" s="372">
        <v>2.9743590329481799</v>
      </c>
    </row>
    <row r="39" spans="1:11" x14ac:dyDescent="0.2">
      <c r="A39" s="376">
        <v>37469</v>
      </c>
      <c r="B39" s="372">
        <v>52.108560301264298</v>
      </c>
      <c r="C39" s="378">
        <v>152.1</v>
      </c>
      <c r="D39" s="378">
        <v>163.94</v>
      </c>
      <c r="E39" s="378">
        <v>0.40594688735277501</v>
      </c>
      <c r="F39" s="378">
        <v>374.67955719986202</v>
      </c>
      <c r="G39" s="378">
        <v>403.84593430207298</v>
      </c>
      <c r="H39" s="372">
        <v>-0.35913108159428803</v>
      </c>
      <c r="I39" s="372">
        <v>-0.48804452519647401</v>
      </c>
      <c r="J39" s="372">
        <v>3.2785844483183699</v>
      </c>
      <c r="K39" s="372">
        <v>2.6981737232965002</v>
      </c>
    </row>
    <row r="40" spans="1:11" x14ac:dyDescent="0.2">
      <c r="A40" s="376">
        <v>37500</v>
      </c>
      <c r="B40" s="372">
        <v>52.4219835649941</v>
      </c>
      <c r="C40" s="378">
        <v>151.38999999999999</v>
      </c>
      <c r="D40" s="378">
        <v>163.55000000000001</v>
      </c>
      <c r="E40" s="378">
        <v>0.40838858210694801</v>
      </c>
      <c r="F40" s="378">
        <v>370.70086342510501</v>
      </c>
      <c r="G40" s="378">
        <v>400.47642653527998</v>
      </c>
      <c r="H40" s="372">
        <v>-1.0618924086733501</v>
      </c>
      <c r="I40" s="372">
        <v>-0.83435475774112899</v>
      </c>
      <c r="J40" s="372">
        <v>2.8829850088303699</v>
      </c>
      <c r="K40" s="372">
        <v>2.2497940495762099</v>
      </c>
    </row>
    <row r="41" spans="1:11" x14ac:dyDescent="0.2">
      <c r="A41" s="376">
        <v>37530</v>
      </c>
      <c r="B41" s="372">
        <v>52.653036086685702</v>
      </c>
      <c r="C41" s="378">
        <v>150.78</v>
      </c>
      <c r="D41" s="378">
        <v>162.96</v>
      </c>
      <c r="E41" s="378">
        <v>0.41018857526456798</v>
      </c>
      <c r="F41" s="378">
        <v>367.58702970395598</v>
      </c>
      <c r="G41" s="378">
        <v>397.28068948505501</v>
      </c>
      <c r="H41" s="372">
        <v>-0.83998555934806696</v>
      </c>
      <c r="I41" s="372">
        <v>-0.79798381090048198</v>
      </c>
      <c r="J41" s="372">
        <v>2.1447479844718602</v>
      </c>
      <c r="K41" s="372">
        <v>1.4993766126413901</v>
      </c>
    </row>
    <row r="42" spans="1:11" x14ac:dyDescent="0.2">
      <c r="A42" s="376">
        <v>37561</v>
      </c>
      <c r="B42" s="372">
        <v>53.0788772813736</v>
      </c>
      <c r="C42" s="378">
        <v>152.28</v>
      </c>
      <c r="D42" s="378">
        <v>164.46</v>
      </c>
      <c r="E42" s="378">
        <v>0.41350605144296698</v>
      </c>
      <c r="F42" s="378">
        <v>368.26546907501103</v>
      </c>
      <c r="G42" s="378">
        <v>397.720902574707</v>
      </c>
      <c r="H42" s="372">
        <v>0.184565644658785</v>
      </c>
      <c r="I42" s="372">
        <v>0.110806566063371</v>
      </c>
      <c r="J42" s="372">
        <v>2.2173754675936199</v>
      </c>
      <c r="K42" s="372">
        <v>1.92133970417971</v>
      </c>
    </row>
    <row r="43" spans="1:11" x14ac:dyDescent="0.2">
      <c r="A43" s="376">
        <v>37591</v>
      </c>
      <c r="B43" s="372">
        <v>53.309929803065103</v>
      </c>
      <c r="C43" s="378">
        <v>153.11000000000001</v>
      </c>
      <c r="D43" s="378">
        <v>165.4</v>
      </c>
      <c r="E43" s="378">
        <v>0.41530604460058701</v>
      </c>
      <c r="F43" s="378">
        <v>368.66788237395099</v>
      </c>
      <c r="G43" s="378">
        <v>398.260516913667</v>
      </c>
      <c r="H43" s="372">
        <v>0.109272612485456</v>
      </c>
      <c r="I43" s="372">
        <v>0.13567663541616001</v>
      </c>
      <c r="J43" s="372">
        <v>1.94433216937469</v>
      </c>
      <c r="K43" s="372">
        <v>0.604279136774166</v>
      </c>
    </row>
    <row r="44" spans="1:11" x14ac:dyDescent="0.2">
      <c r="A44" s="376">
        <v>37622</v>
      </c>
      <c r="B44" s="372">
        <v>53.525440675315501</v>
      </c>
      <c r="C44" s="378">
        <v>158.82</v>
      </c>
      <c r="D44" s="378">
        <v>172.55</v>
      </c>
      <c r="E44" s="378">
        <v>0.41698496198527202</v>
      </c>
      <c r="F44" s="378">
        <v>380.877044687308</v>
      </c>
      <c r="G44" s="378">
        <v>413.803891580374</v>
      </c>
      <c r="H44" s="372">
        <v>3.3116967593539202</v>
      </c>
      <c r="I44" s="372">
        <v>3.9028158721736301</v>
      </c>
      <c r="J44" s="372">
        <v>1.39045830759594</v>
      </c>
      <c r="K44" s="372">
        <v>0.68594631117420102</v>
      </c>
    </row>
    <row r="45" spans="1:11" x14ac:dyDescent="0.2">
      <c r="A45" s="376">
        <v>37653</v>
      </c>
      <c r="B45" s="372">
        <v>53.674122454969499</v>
      </c>
      <c r="C45" s="378">
        <v>158.91</v>
      </c>
      <c r="D45" s="378">
        <v>172.41</v>
      </c>
      <c r="E45" s="378">
        <v>0.41814325354634502</v>
      </c>
      <c r="F45" s="378">
        <v>380.03722086212503</v>
      </c>
      <c r="G45" s="378">
        <v>412.322806927437</v>
      </c>
      <c r="H45" s="372">
        <v>-0.220497359160166</v>
      </c>
      <c r="I45" s="372">
        <v>-0.35791945969397798</v>
      </c>
      <c r="J45" s="372">
        <v>1.4218655403940501</v>
      </c>
      <c r="K45" s="372">
        <v>0.64396386236618097</v>
      </c>
    </row>
    <row r="46" spans="1:11" x14ac:dyDescent="0.2">
      <c r="A46" s="376">
        <v>37681</v>
      </c>
      <c r="B46" s="372">
        <v>54.012930412786197</v>
      </c>
      <c r="C46" s="378">
        <v>158.85</v>
      </c>
      <c r="D46" s="378">
        <v>172.12</v>
      </c>
      <c r="E46" s="378">
        <v>0.42078270539630702</v>
      </c>
      <c r="F46" s="378">
        <v>377.51076259274902</v>
      </c>
      <c r="G46" s="378">
        <v>409.04722982350597</v>
      </c>
      <c r="H46" s="372">
        <v>-0.66479232314270398</v>
      </c>
      <c r="I46" s="372">
        <v>-0.79442054839019605</v>
      </c>
      <c r="J46" s="372">
        <v>1.8252701095664801</v>
      </c>
      <c r="K46" s="372">
        <v>1.08362606131349</v>
      </c>
    </row>
    <row r="47" spans="1:11" x14ac:dyDescent="0.2">
      <c r="A47" s="376">
        <v>37712</v>
      </c>
      <c r="B47" s="372">
        <v>54.105144199470402</v>
      </c>
      <c r="C47" s="378">
        <v>159.31</v>
      </c>
      <c r="D47" s="378">
        <v>172.34</v>
      </c>
      <c r="E47" s="378">
        <v>0.42150108831571698</v>
      </c>
      <c r="F47" s="378">
        <v>377.95869196112699</v>
      </c>
      <c r="G47" s="378">
        <v>408.87201665043398</v>
      </c>
      <c r="H47" s="372">
        <v>0.118653403495528</v>
      </c>
      <c r="I47" s="372">
        <v>-4.2834460252338898E-2</v>
      </c>
      <c r="J47" s="372">
        <v>2.5654802706491302</v>
      </c>
      <c r="K47" s="372">
        <v>1.99090961003872</v>
      </c>
    </row>
    <row r="48" spans="1:11" x14ac:dyDescent="0.2">
      <c r="A48" s="376">
        <v>37742</v>
      </c>
      <c r="B48" s="372">
        <v>53.9305596707487</v>
      </c>
      <c r="C48" s="378">
        <v>162.9</v>
      </c>
      <c r="D48" s="378">
        <v>175.22</v>
      </c>
      <c r="E48" s="378">
        <v>0.42014100379976099</v>
      </c>
      <c r="F48" s="378">
        <v>387.72697386527398</v>
      </c>
      <c r="G48" s="378">
        <v>417.05046261923502</v>
      </c>
      <c r="H48" s="372">
        <v>2.5844839957144901</v>
      </c>
      <c r="I48" s="372">
        <v>2.0002459536850599</v>
      </c>
      <c r="J48" s="372">
        <v>3.44584362669758</v>
      </c>
      <c r="K48" s="372">
        <v>2.4111263146725301</v>
      </c>
    </row>
    <row r="49" spans="1:11" x14ac:dyDescent="0.2">
      <c r="A49" s="376">
        <v>37773</v>
      </c>
      <c r="B49" s="372">
        <v>53.975112399146603</v>
      </c>
      <c r="C49" s="378">
        <v>165.83</v>
      </c>
      <c r="D49" s="378">
        <v>175.27</v>
      </c>
      <c r="E49" s="378">
        <v>0.420488087682172</v>
      </c>
      <c r="F49" s="378">
        <v>394.375024781543</v>
      </c>
      <c r="G49" s="378">
        <v>416.825125691739</v>
      </c>
      <c r="H49" s="372">
        <v>1.7146217220828299</v>
      </c>
      <c r="I49" s="372">
        <v>-5.4031094002671101E-2</v>
      </c>
      <c r="J49" s="372">
        <v>5.70446191914629</v>
      </c>
      <c r="K49" s="372">
        <v>2.8296844809261499</v>
      </c>
    </row>
    <row r="50" spans="1:11" x14ac:dyDescent="0.2">
      <c r="A50" s="376">
        <v>37803</v>
      </c>
      <c r="B50" s="372">
        <v>54.053338701333502</v>
      </c>
      <c r="C50" s="378">
        <v>167.22</v>
      </c>
      <c r="D50" s="378">
        <v>176.98</v>
      </c>
      <c r="E50" s="378">
        <v>0.42109750240593902</v>
      </c>
      <c r="F50" s="378">
        <v>397.10518121002701</v>
      </c>
      <c r="G50" s="378">
        <v>420.28271122204598</v>
      </c>
      <c r="H50" s="372">
        <v>0.69227416974397804</v>
      </c>
      <c r="I50" s="372">
        <v>0.82950506512042799</v>
      </c>
      <c r="J50" s="372">
        <v>5.60465482418011</v>
      </c>
      <c r="K50" s="372">
        <v>3.56215302312446</v>
      </c>
    </row>
    <row r="51" spans="1:11" x14ac:dyDescent="0.2">
      <c r="A51" s="376">
        <v>37834</v>
      </c>
      <c r="B51" s="372">
        <v>54.215489910502399</v>
      </c>
      <c r="C51" s="378">
        <v>167.15</v>
      </c>
      <c r="D51" s="378">
        <v>176.97</v>
      </c>
      <c r="E51" s="378">
        <v>0.42236072630354898</v>
      </c>
      <c r="F51" s="378">
        <v>395.75175813072701</v>
      </c>
      <c r="G51" s="378">
        <v>419.00202594313299</v>
      </c>
      <c r="H51" s="372">
        <v>-0.34082231694286802</v>
      </c>
      <c r="I51" s="372">
        <v>-0.30471995271687002</v>
      </c>
      <c r="J51" s="372">
        <v>5.6240594198270397</v>
      </c>
      <c r="K51" s="372">
        <v>3.7529390180076398</v>
      </c>
    </row>
    <row r="52" spans="1:11" x14ac:dyDescent="0.2">
      <c r="A52" s="376">
        <v>37865</v>
      </c>
      <c r="B52" s="372">
        <v>54.538238163897297</v>
      </c>
      <c r="C52" s="378">
        <v>165.72</v>
      </c>
      <c r="D52" s="378">
        <v>175.57</v>
      </c>
      <c r="E52" s="378">
        <v>0.42487506652148399</v>
      </c>
      <c r="F52" s="378">
        <v>390.04406955855097</v>
      </c>
      <c r="G52" s="378">
        <v>413.22735513151599</v>
      </c>
      <c r="H52" s="372">
        <v>-1.44223959967601</v>
      </c>
      <c r="I52" s="372">
        <v>-1.3781963938285799</v>
      </c>
      <c r="J52" s="372">
        <v>5.2180094631352203</v>
      </c>
      <c r="K52" s="372">
        <v>3.1839398654625302</v>
      </c>
    </row>
    <row r="53" spans="1:11" x14ac:dyDescent="0.2">
      <c r="A53" s="376">
        <v>37895</v>
      </c>
      <c r="B53" s="372">
        <v>54.738207386706698</v>
      </c>
      <c r="C53" s="378">
        <v>165.13</v>
      </c>
      <c r="D53" s="378">
        <v>174.91</v>
      </c>
      <c r="E53" s="378">
        <v>0.42643290813323698</v>
      </c>
      <c r="F53" s="378">
        <v>387.23559286940798</v>
      </c>
      <c r="G53" s="378">
        <v>410.17003299696103</v>
      </c>
      <c r="H53" s="372">
        <v>-0.72004086418274704</v>
      </c>
      <c r="I53" s="372">
        <v>-0.73986441037568995</v>
      </c>
      <c r="J53" s="372">
        <v>5.34528195439239</v>
      </c>
      <c r="K53" s="372">
        <v>3.2443921522117698</v>
      </c>
    </row>
    <row r="54" spans="1:11" x14ac:dyDescent="0.2">
      <c r="A54" s="376">
        <v>37926</v>
      </c>
      <c r="B54" s="372">
        <v>55.192541605369897</v>
      </c>
      <c r="C54" s="378">
        <v>166.66</v>
      </c>
      <c r="D54" s="378">
        <v>176.35</v>
      </c>
      <c r="E54" s="378">
        <v>0.42997235656201499</v>
      </c>
      <c r="F54" s="378">
        <v>387.60631342113402</v>
      </c>
      <c r="G54" s="378">
        <v>410.14264593674</v>
      </c>
      <c r="H54" s="372">
        <v>9.5735143812269996E-2</v>
      </c>
      <c r="I54" s="372">
        <v>-6.6770017354889103E-3</v>
      </c>
      <c r="J54" s="372">
        <v>5.2518756088379499</v>
      </c>
      <c r="K54" s="372">
        <v>3.1232312110374401</v>
      </c>
    </row>
    <row r="55" spans="1:11" x14ac:dyDescent="0.2">
      <c r="A55" s="376">
        <v>37956</v>
      </c>
      <c r="B55" s="372">
        <v>55.429810786838097</v>
      </c>
      <c r="C55" s="378">
        <v>167.32</v>
      </c>
      <c r="D55" s="378">
        <v>177.49</v>
      </c>
      <c r="E55" s="378">
        <v>0.43182078002881003</v>
      </c>
      <c r="F55" s="378">
        <v>387.47556333170701</v>
      </c>
      <c r="G55" s="378">
        <v>411.02700057222501</v>
      </c>
      <c r="H55" s="372">
        <v>-3.3732703751299102E-2</v>
      </c>
      <c r="I55" s="372">
        <v>0.21562123428180399</v>
      </c>
      <c r="J55" s="372">
        <v>5.1015241242735199</v>
      </c>
      <c r="K55" s="372">
        <v>3.2055609623298902</v>
      </c>
    </row>
    <row r="56" spans="1:11" x14ac:dyDescent="0.2">
      <c r="A56" s="376">
        <v>37987</v>
      </c>
      <c r="B56" s="372">
        <v>55.774317349450101</v>
      </c>
      <c r="C56" s="378">
        <v>173.81</v>
      </c>
      <c r="D56" s="378">
        <v>184.55</v>
      </c>
      <c r="E56" s="378">
        <v>0.43450462632884901</v>
      </c>
      <c r="F56" s="378">
        <v>400.01875576913699</v>
      </c>
      <c r="G56" s="378">
        <v>424.73655933026998</v>
      </c>
      <c r="H56" s="372">
        <v>3.2371570298723999</v>
      </c>
      <c r="I56" s="372">
        <v>3.3354399440812501</v>
      </c>
      <c r="J56" s="372">
        <v>5.0256930284531904</v>
      </c>
      <c r="K56" s="372">
        <v>2.6419924926617302</v>
      </c>
    </row>
    <row r="57" spans="1:11" x14ac:dyDescent="0.2">
      <c r="A57" s="376">
        <v>38018</v>
      </c>
      <c r="B57" s="372">
        <v>56.107944757453097</v>
      </c>
      <c r="C57" s="378">
        <v>173.66</v>
      </c>
      <c r="D57" s="378">
        <v>184.3</v>
      </c>
      <c r="E57" s="378">
        <v>0.43710371958783401</v>
      </c>
      <c r="F57" s="378">
        <v>397.29700805051999</v>
      </c>
      <c r="G57" s="378">
        <v>421.63905668381301</v>
      </c>
      <c r="H57" s="372">
        <v>-0.68040502585509099</v>
      </c>
      <c r="I57" s="372">
        <v>-0.72927620154504802</v>
      </c>
      <c r="J57" s="372">
        <v>4.5416044115996996</v>
      </c>
      <c r="K57" s="372">
        <v>2.2594553587270498</v>
      </c>
    </row>
    <row r="58" spans="1:11" x14ac:dyDescent="0.2">
      <c r="A58" s="376">
        <v>38047</v>
      </c>
      <c r="B58" s="372">
        <v>56.2980709356166</v>
      </c>
      <c r="C58" s="378">
        <v>173.79</v>
      </c>
      <c r="D58" s="378">
        <v>182.88</v>
      </c>
      <c r="E58" s="378">
        <v>0.43858487987672901</v>
      </c>
      <c r="F58" s="378">
        <v>396.25169032011797</v>
      </c>
      <c r="G58" s="378">
        <v>416.97743901112398</v>
      </c>
      <c r="H58" s="372">
        <v>-0.26310737539439999</v>
      </c>
      <c r="I58" s="372">
        <v>-1.10559437006438</v>
      </c>
      <c r="J58" s="372">
        <v>4.9643426318911601</v>
      </c>
      <c r="K58" s="372">
        <v>1.9387025774601601</v>
      </c>
    </row>
    <row r="59" spans="1:11" x14ac:dyDescent="0.2">
      <c r="A59" s="376">
        <v>38078</v>
      </c>
      <c r="B59" s="372">
        <v>56.383031952561801</v>
      </c>
      <c r="C59" s="378">
        <v>174.44</v>
      </c>
      <c r="D59" s="378">
        <v>183.06</v>
      </c>
      <c r="E59" s="378">
        <v>0.43924676076877101</v>
      </c>
      <c r="F59" s="378">
        <v>397.13440275505798</v>
      </c>
      <c r="G59" s="378">
        <v>416.75890717920799</v>
      </c>
      <c r="H59" s="372">
        <v>0.222765594823571</v>
      </c>
      <c r="I59" s="372">
        <v>-5.2408550552418602E-2</v>
      </c>
      <c r="J59" s="372">
        <v>5.0734937975452903</v>
      </c>
      <c r="K59" s="372">
        <v>1.92893869171691</v>
      </c>
    </row>
    <row r="60" spans="1:11" x14ac:dyDescent="0.2">
      <c r="A60" s="376">
        <v>38108</v>
      </c>
      <c r="B60" s="372">
        <v>56.2416029426468</v>
      </c>
      <c r="C60" s="378">
        <v>177.37</v>
      </c>
      <c r="D60" s="378">
        <v>186.56</v>
      </c>
      <c r="E60" s="378">
        <v>0.43814497123506602</v>
      </c>
      <c r="F60" s="378">
        <v>404.82034861662402</v>
      </c>
      <c r="G60" s="378">
        <v>425.795141443972</v>
      </c>
      <c r="H60" s="372">
        <v>1.93535130883782</v>
      </c>
      <c r="I60" s="372">
        <v>2.1682162298401999</v>
      </c>
      <c r="J60" s="372">
        <v>4.4086111886785497</v>
      </c>
      <c r="K60" s="372">
        <v>2.0967915416798801</v>
      </c>
    </row>
    <row r="61" spans="1:11" x14ac:dyDescent="0.2">
      <c r="A61" s="376">
        <v>38139</v>
      </c>
      <c r="B61" s="372">
        <v>56.331744509405603</v>
      </c>
      <c r="C61" s="378">
        <v>177.69</v>
      </c>
      <c r="D61" s="378">
        <v>186.41</v>
      </c>
      <c r="E61" s="378">
        <v>0.43884721071808502</v>
      </c>
      <c r="F61" s="378">
        <v>404.90174179128502</v>
      </c>
      <c r="G61" s="378">
        <v>424.771983157823</v>
      </c>
      <c r="H61" s="372">
        <v>2.0105998856001499E-2</v>
      </c>
      <c r="I61" s="372">
        <v>-0.240293555882198</v>
      </c>
      <c r="J61" s="372">
        <v>2.6692149219067498</v>
      </c>
      <c r="K61" s="372">
        <v>1.9065207388580001</v>
      </c>
    </row>
    <row r="62" spans="1:11" x14ac:dyDescent="0.2">
      <c r="A62" s="376">
        <v>38169</v>
      </c>
      <c r="B62" s="372">
        <v>56.479390179096498</v>
      </c>
      <c r="C62" s="378">
        <v>178.93</v>
      </c>
      <c r="D62" s="378">
        <v>187.91</v>
      </c>
      <c r="E62" s="378">
        <v>0.43999743056096002</v>
      </c>
      <c r="F62" s="378">
        <v>406.66146566328598</v>
      </c>
      <c r="G62" s="378">
        <v>427.07067575469802</v>
      </c>
      <c r="H62" s="372">
        <v>0.43460516228357399</v>
      </c>
      <c r="I62" s="372">
        <v>0.54115918375470295</v>
      </c>
      <c r="J62" s="372">
        <v>2.40648697257999</v>
      </c>
      <c r="K62" s="372">
        <v>1.61509487575988</v>
      </c>
    </row>
    <row r="63" spans="1:11" x14ac:dyDescent="0.2">
      <c r="A63" s="376">
        <v>38200</v>
      </c>
      <c r="B63" s="372">
        <v>56.828041181559897</v>
      </c>
      <c r="C63" s="378">
        <v>178.99</v>
      </c>
      <c r="D63" s="378">
        <v>187.62</v>
      </c>
      <c r="E63" s="378">
        <v>0.44271356373378501</v>
      </c>
      <c r="F63" s="378">
        <v>404.30204688201297</v>
      </c>
      <c r="G63" s="378">
        <v>423.79546363485798</v>
      </c>
      <c r="H63" s="372">
        <v>-0.58019236649945505</v>
      </c>
      <c r="I63" s="372">
        <v>-0.76690166423903905</v>
      </c>
      <c r="J63" s="372">
        <v>2.1605181974863301</v>
      </c>
      <c r="K63" s="372">
        <v>1.14401301066163</v>
      </c>
    </row>
    <row r="64" spans="1:11" x14ac:dyDescent="0.2">
      <c r="A64" s="376">
        <v>38231</v>
      </c>
      <c r="B64" s="372">
        <v>57.2979170496642</v>
      </c>
      <c r="C64" s="378">
        <v>178.15</v>
      </c>
      <c r="D64" s="378">
        <v>186.17</v>
      </c>
      <c r="E64" s="378">
        <v>0.44637408793549699</v>
      </c>
      <c r="F64" s="378">
        <v>399.10470794564498</v>
      </c>
      <c r="G64" s="378">
        <v>417.07170069177999</v>
      </c>
      <c r="H64" s="372">
        <v>-1.28550893482993</v>
      </c>
      <c r="I64" s="372">
        <v>-1.5865584981512</v>
      </c>
      <c r="J64" s="372">
        <v>2.3229781181772502</v>
      </c>
      <c r="K64" s="372">
        <v>0.930322136839279</v>
      </c>
    </row>
    <row r="65" spans="1:11" x14ac:dyDescent="0.2">
      <c r="A65" s="376">
        <v>38261</v>
      </c>
      <c r="B65" s="372">
        <v>57.694747165394602</v>
      </c>
      <c r="C65" s="378">
        <v>177.75</v>
      </c>
      <c r="D65" s="378">
        <v>185.67</v>
      </c>
      <c r="E65" s="378">
        <v>0.44946555600441401</v>
      </c>
      <c r="F65" s="378">
        <v>395.469680880851</v>
      </c>
      <c r="G65" s="378">
        <v>413.09060843402301</v>
      </c>
      <c r="H65" s="372">
        <v>-0.91079533576647898</v>
      </c>
      <c r="I65" s="372">
        <v>-0.95453425661670099</v>
      </c>
      <c r="J65" s="372">
        <v>2.12637685250685</v>
      </c>
      <c r="K65" s="372">
        <v>0.71204017897708005</v>
      </c>
    </row>
    <row r="66" spans="1:11" x14ac:dyDescent="0.2">
      <c r="A66" s="376">
        <v>38292</v>
      </c>
      <c r="B66" s="372">
        <v>58.186899397697402</v>
      </c>
      <c r="C66" s="378">
        <v>178.74</v>
      </c>
      <c r="D66" s="378">
        <v>186.63</v>
      </c>
      <c r="E66" s="378">
        <v>0.453299622147327</v>
      </c>
      <c r="F66" s="378">
        <v>394.30873370970397</v>
      </c>
      <c r="G66" s="378">
        <v>411.714439813372</v>
      </c>
      <c r="H66" s="372">
        <v>-0.29356161224833899</v>
      </c>
      <c r="I66" s="372">
        <v>-0.33313965327570499</v>
      </c>
      <c r="J66" s="372">
        <v>1.7291824349846301</v>
      </c>
      <c r="K66" s="372">
        <v>0.38323102759581001</v>
      </c>
    </row>
    <row r="67" spans="1:11" x14ac:dyDescent="0.2">
      <c r="A67" s="376">
        <v>38322</v>
      </c>
      <c r="B67" s="372">
        <v>58.3070881533761</v>
      </c>
      <c r="C67" s="378">
        <v>179.23</v>
      </c>
      <c r="D67" s="378">
        <v>187.64</v>
      </c>
      <c r="E67" s="378">
        <v>0.45423594145802199</v>
      </c>
      <c r="F67" s="378">
        <v>394.574677258478</v>
      </c>
      <c r="G67" s="378">
        <v>413.089284387551</v>
      </c>
      <c r="H67" s="372">
        <v>6.7445513131780793E-2</v>
      </c>
      <c r="I67" s="372">
        <v>0.33393158976953202</v>
      </c>
      <c r="J67" s="372">
        <v>1.8321449398588401</v>
      </c>
      <c r="K67" s="372">
        <v>0.50173925616945303</v>
      </c>
    </row>
    <row r="68" spans="1:11" x14ac:dyDescent="0.2">
      <c r="A68" s="376">
        <v>38353</v>
      </c>
      <c r="B68" s="372">
        <v>58.309160373301403</v>
      </c>
      <c r="C68" s="378">
        <v>185.03</v>
      </c>
      <c r="D68" s="378">
        <v>195.16</v>
      </c>
      <c r="E68" s="378">
        <v>0.45425208489441199</v>
      </c>
      <c r="F68" s="378">
        <v>407.32889545902498</v>
      </c>
      <c r="G68" s="378">
        <v>429.62928842773198</v>
      </c>
      <c r="H68" s="372">
        <v>3.2323965362307701</v>
      </c>
      <c r="I68" s="372">
        <v>4.0039779934507997</v>
      </c>
      <c r="J68" s="372">
        <v>1.82744923443217</v>
      </c>
      <c r="K68" s="372">
        <v>1.1519444206021401</v>
      </c>
    </row>
    <row r="69" spans="1:11" x14ac:dyDescent="0.2">
      <c r="A69" s="376">
        <v>38384</v>
      </c>
      <c r="B69" s="372">
        <v>58.503430991315597</v>
      </c>
      <c r="C69" s="378">
        <v>184.71</v>
      </c>
      <c r="D69" s="378">
        <v>194.63</v>
      </c>
      <c r="E69" s="378">
        <v>0.455765532056088</v>
      </c>
      <c r="F69" s="378">
        <v>405.27417500555799</v>
      </c>
      <c r="G69" s="378">
        <v>427.03975248406499</v>
      </c>
      <c r="H69" s="372">
        <v>-0.50443768570644898</v>
      </c>
      <c r="I69" s="372">
        <v>-0.60273729315420999</v>
      </c>
      <c r="J69" s="372">
        <v>2.0078598110215</v>
      </c>
      <c r="K69" s="372">
        <v>1.28088129281212</v>
      </c>
    </row>
    <row r="70" spans="1:11" x14ac:dyDescent="0.2">
      <c r="A70" s="376">
        <v>38412</v>
      </c>
      <c r="B70" s="372">
        <v>58.767120976833802</v>
      </c>
      <c r="C70" s="378">
        <v>186.36</v>
      </c>
      <c r="D70" s="378">
        <v>194.45</v>
      </c>
      <c r="E70" s="378">
        <v>0.45781978433687098</v>
      </c>
      <c r="F70" s="378">
        <v>407.05973480358199</v>
      </c>
      <c r="G70" s="378">
        <v>424.73044340285799</v>
      </c>
      <c r="H70" s="372">
        <v>0.44058070021366602</v>
      </c>
      <c r="I70" s="372">
        <v>-0.540771454595113</v>
      </c>
      <c r="J70" s="372">
        <v>2.72757056877979</v>
      </c>
      <c r="K70" s="372">
        <v>1.8593342628129499</v>
      </c>
    </row>
    <row r="71" spans="1:11" x14ac:dyDescent="0.2">
      <c r="A71" s="376">
        <v>38443</v>
      </c>
      <c r="B71" s="372">
        <v>58.976415189308199</v>
      </c>
      <c r="C71" s="378">
        <v>186.71</v>
      </c>
      <c r="D71" s="378">
        <v>194.33</v>
      </c>
      <c r="E71" s="378">
        <v>0.45945027141238698</v>
      </c>
      <c r="F71" s="378">
        <v>406.37695005824798</v>
      </c>
      <c r="G71" s="378">
        <v>422.96198760012498</v>
      </c>
      <c r="H71" s="372">
        <v>-0.16773576135298299</v>
      </c>
      <c r="I71" s="372">
        <v>-0.41637133155894002</v>
      </c>
      <c r="J71" s="372">
        <v>2.3273096561443598</v>
      </c>
      <c r="K71" s="372">
        <v>1.4884098009811899</v>
      </c>
    </row>
    <row r="72" spans="1:11" x14ac:dyDescent="0.2">
      <c r="A72" s="376">
        <v>38473</v>
      </c>
      <c r="B72" s="372">
        <v>58.828251464635798</v>
      </c>
      <c r="C72" s="378">
        <v>187.79</v>
      </c>
      <c r="D72" s="378">
        <v>197.07</v>
      </c>
      <c r="E72" s="378">
        <v>0.45829601571041301</v>
      </c>
      <c r="F72" s="378">
        <v>409.75699888837801</v>
      </c>
      <c r="G72" s="378">
        <v>430.00592028826202</v>
      </c>
      <c r="H72" s="372">
        <v>0.83175210347081796</v>
      </c>
      <c r="I72" s="372">
        <v>1.6653819715818401</v>
      </c>
      <c r="J72" s="372">
        <v>1.2194669286325099</v>
      </c>
      <c r="K72" s="372">
        <v>0.98892129910410598</v>
      </c>
    </row>
    <row r="73" spans="1:11" x14ac:dyDescent="0.2">
      <c r="A73" s="376">
        <v>38504</v>
      </c>
      <c r="B73" s="372">
        <v>58.771783471665998</v>
      </c>
      <c r="C73" s="378">
        <v>188.32</v>
      </c>
      <c r="D73" s="378">
        <v>196.89</v>
      </c>
      <c r="E73" s="378">
        <v>0.45785610706875002</v>
      </c>
      <c r="F73" s="378">
        <v>411.30826277637101</v>
      </c>
      <c r="G73" s="378">
        <v>430.02593382561503</v>
      </c>
      <c r="H73" s="372">
        <v>0.37858142562583502</v>
      </c>
      <c r="I73" s="372">
        <v>4.6542469321231303E-3</v>
      </c>
      <c r="J73" s="372">
        <v>1.58224090534747</v>
      </c>
      <c r="K73" s="372">
        <v>1.2368872892071201</v>
      </c>
    </row>
    <row r="74" spans="1:11" x14ac:dyDescent="0.2">
      <c r="A74" s="376">
        <v>38534</v>
      </c>
      <c r="B74" s="372">
        <v>59.001799883395201</v>
      </c>
      <c r="C74" s="378">
        <v>190.39</v>
      </c>
      <c r="D74" s="378">
        <v>198.8</v>
      </c>
      <c r="E74" s="378">
        <v>0.45964802850817799</v>
      </c>
      <c r="F74" s="378">
        <v>414.20823802491901</v>
      </c>
      <c r="G74" s="378">
        <v>432.50484646963599</v>
      </c>
      <c r="H74" s="372">
        <v>0.70506126693701299</v>
      </c>
      <c r="I74" s="372">
        <v>0.57645654576408101</v>
      </c>
      <c r="J74" s="372">
        <v>1.85578742980319</v>
      </c>
      <c r="K74" s="372">
        <v>1.27242890309303</v>
      </c>
    </row>
    <row r="75" spans="1:11" x14ac:dyDescent="0.2">
      <c r="A75" s="376">
        <v>38565</v>
      </c>
      <c r="B75" s="372">
        <v>59.072255360861497</v>
      </c>
      <c r="C75" s="378">
        <v>190.66</v>
      </c>
      <c r="D75" s="378">
        <v>198.1</v>
      </c>
      <c r="E75" s="378">
        <v>0.46019690534547703</v>
      </c>
      <c r="F75" s="378">
        <v>414.300917249473</v>
      </c>
      <c r="G75" s="378">
        <v>430.46790992930102</v>
      </c>
      <c r="H75" s="372">
        <v>2.23750316979743E-2</v>
      </c>
      <c r="I75" s="372">
        <v>-0.47096270873290302</v>
      </c>
      <c r="J75" s="372">
        <v>2.47311890814581</v>
      </c>
      <c r="K75" s="372">
        <v>1.57444967372082</v>
      </c>
    </row>
    <row r="76" spans="1:11" x14ac:dyDescent="0.2">
      <c r="A76" s="376">
        <v>38596</v>
      </c>
      <c r="B76" s="372">
        <v>59.309006487348199</v>
      </c>
      <c r="C76" s="378">
        <v>189.35</v>
      </c>
      <c r="D76" s="378">
        <v>196.59</v>
      </c>
      <c r="E76" s="378">
        <v>0.46204129295317298</v>
      </c>
      <c r="F76" s="378">
        <v>409.81185640303801</v>
      </c>
      <c r="G76" s="378">
        <v>425.48145154620198</v>
      </c>
      <c r="H76" s="372">
        <v>-1.08352664923776</v>
      </c>
      <c r="I76" s="372">
        <v>-1.1583809775549601</v>
      </c>
      <c r="J76" s="372">
        <v>2.6827918198479002</v>
      </c>
      <c r="K76" s="372">
        <v>2.0163801189274002</v>
      </c>
    </row>
    <row r="77" spans="1:11" x14ac:dyDescent="0.2">
      <c r="A77" s="376">
        <v>38626</v>
      </c>
      <c r="B77" s="372">
        <v>59.454579937113898</v>
      </c>
      <c r="C77" s="378">
        <v>188.47</v>
      </c>
      <c r="D77" s="378">
        <v>195.72</v>
      </c>
      <c r="E77" s="378">
        <v>0.46317536935965897</v>
      </c>
      <c r="F77" s="378">
        <v>406.90851126336901</v>
      </c>
      <c r="G77" s="378">
        <v>422.56132978440399</v>
      </c>
      <c r="H77" s="372">
        <v>-0.708458062963779</v>
      </c>
      <c r="I77" s="372">
        <v>-0.68631000274768095</v>
      </c>
      <c r="J77" s="372">
        <v>2.89246709306255</v>
      </c>
      <c r="K77" s="372">
        <v>2.29264988286302</v>
      </c>
    </row>
    <row r="78" spans="1:11" x14ac:dyDescent="0.2">
      <c r="A78" s="376">
        <v>38657</v>
      </c>
      <c r="B78" s="372">
        <v>59.882493351727099</v>
      </c>
      <c r="C78" s="378">
        <v>189.45</v>
      </c>
      <c r="D78" s="378">
        <v>197.51</v>
      </c>
      <c r="E78" s="378">
        <v>0.46650898897444798</v>
      </c>
      <c r="F78" s="378">
        <v>406.10149960127899</v>
      </c>
      <c r="G78" s="378">
        <v>423.378765828707</v>
      </c>
      <c r="H78" s="372">
        <v>-0.198327545320853</v>
      </c>
      <c r="I78" s="372">
        <v>0.19344790606383699</v>
      </c>
      <c r="J78" s="372">
        <v>2.9907442781262401</v>
      </c>
      <c r="K78" s="372">
        <v>2.8331107406927898</v>
      </c>
    </row>
    <row r="79" spans="1:11" x14ac:dyDescent="0.2">
      <c r="A79" s="376">
        <v>38687</v>
      </c>
      <c r="B79" s="372">
        <v>60.250312388500703</v>
      </c>
      <c r="C79" s="378">
        <v>189.86</v>
      </c>
      <c r="D79" s="378">
        <v>198.74</v>
      </c>
      <c r="E79" s="378">
        <v>0.46937444893388802</v>
      </c>
      <c r="F79" s="378">
        <v>404.49581444247298</v>
      </c>
      <c r="G79" s="378">
        <v>423.41461162065201</v>
      </c>
      <c r="H79" s="372">
        <v>-0.39539010823224102</v>
      </c>
      <c r="I79" s="372">
        <v>8.4666012653444901E-3</v>
      </c>
      <c r="J79" s="372">
        <v>2.5143877080321801</v>
      </c>
      <c r="K79" s="372">
        <v>2.4995388704912598</v>
      </c>
    </row>
    <row r="80" spans="1:11" x14ac:dyDescent="0.2">
      <c r="A80" s="376">
        <v>38718</v>
      </c>
      <c r="B80" s="372">
        <v>60.603625885796198</v>
      </c>
      <c r="C80" s="378">
        <v>195.72</v>
      </c>
      <c r="D80" s="378">
        <v>206.8</v>
      </c>
      <c r="E80" s="378">
        <v>0.47212690483859199</v>
      </c>
      <c r="F80" s="378">
        <v>414.54955859147998</v>
      </c>
      <c r="G80" s="378">
        <v>438.017825039434</v>
      </c>
      <c r="H80" s="372">
        <v>2.48550016836748</v>
      </c>
      <c r="I80" s="372">
        <v>3.4489157950612399</v>
      </c>
      <c r="J80" s="372">
        <v>1.7726862034469699</v>
      </c>
      <c r="K80" s="372">
        <v>1.9525057619792701</v>
      </c>
    </row>
    <row r="81" spans="1:11" x14ac:dyDescent="0.2">
      <c r="A81" s="376">
        <v>38749</v>
      </c>
      <c r="B81" s="372">
        <v>60.696357727461802</v>
      </c>
      <c r="C81" s="378">
        <v>195.52</v>
      </c>
      <c r="D81" s="378">
        <v>206.35</v>
      </c>
      <c r="E81" s="378">
        <v>0.47284932361710003</v>
      </c>
      <c r="F81" s="378">
        <v>413.49324242309098</v>
      </c>
      <c r="G81" s="378">
        <v>436.39694442514701</v>
      </c>
      <c r="H81" s="372">
        <v>-0.254810588142518</v>
      </c>
      <c r="I81" s="372">
        <v>-0.370049007512674</v>
      </c>
      <c r="J81" s="372">
        <v>2.0280264385018798</v>
      </c>
      <c r="K81" s="372">
        <v>2.19117585345432</v>
      </c>
    </row>
    <row r="82" spans="1:11" x14ac:dyDescent="0.2">
      <c r="A82" s="376">
        <v>38777</v>
      </c>
      <c r="B82" s="372">
        <v>60.772511809723397</v>
      </c>
      <c r="C82" s="378">
        <v>195.59</v>
      </c>
      <c r="D82" s="378">
        <v>204.88</v>
      </c>
      <c r="E82" s="378">
        <v>0.47344259490447699</v>
      </c>
      <c r="F82" s="378">
        <v>413.12294691072901</v>
      </c>
      <c r="G82" s="378">
        <v>432.74517799003098</v>
      </c>
      <c r="H82" s="372">
        <v>-8.9552977986295801E-2</v>
      </c>
      <c r="I82" s="372">
        <v>-0.83679926767744595</v>
      </c>
      <c r="J82" s="372">
        <v>1.48951409062166</v>
      </c>
      <c r="K82" s="372">
        <v>1.8870167447759401</v>
      </c>
    </row>
    <row r="83" spans="1:11" x14ac:dyDescent="0.2">
      <c r="A83" s="376">
        <v>38808</v>
      </c>
      <c r="B83" s="372">
        <v>60.861617266519197</v>
      </c>
      <c r="C83" s="378">
        <v>196.97</v>
      </c>
      <c r="D83" s="378">
        <v>205.19</v>
      </c>
      <c r="E83" s="378">
        <v>0.47413676266929899</v>
      </c>
      <c r="F83" s="378">
        <v>415.42866005811698</v>
      </c>
      <c r="G83" s="378">
        <v>432.76543005191098</v>
      </c>
      <c r="H83" s="372">
        <v>0.55811790766635605</v>
      </c>
      <c r="I83" s="372">
        <v>4.6799046899526102E-3</v>
      </c>
      <c r="J83" s="372">
        <v>2.2274171796828202</v>
      </c>
      <c r="K83" s="372">
        <v>2.3178069753763402</v>
      </c>
    </row>
    <row r="84" spans="1:11" x14ac:dyDescent="0.2">
      <c r="A84" s="376">
        <v>38838</v>
      </c>
      <c r="B84" s="372">
        <v>60.590674511261902</v>
      </c>
      <c r="C84" s="378">
        <v>198.76</v>
      </c>
      <c r="D84" s="378">
        <v>207.68</v>
      </c>
      <c r="E84" s="378">
        <v>0.472026008361147</v>
      </c>
      <c r="F84" s="378">
        <v>421.07849245444299</v>
      </c>
      <c r="G84" s="378">
        <v>439.97575625346502</v>
      </c>
      <c r="H84" s="372">
        <v>1.3600006305621599</v>
      </c>
      <c r="I84" s="372">
        <v>1.6661049383470901</v>
      </c>
      <c r="J84" s="372">
        <v>2.76297747122773</v>
      </c>
      <c r="K84" s="372">
        <v>2.3185345816912899</v>
      </c>
    </row>
    <row r="85" spans="1:11" x14ac:dyDescent="0.2">
      <c r="A85" s="376">
        <v>38869</v>
      </c>
      <c r="B85" s="372">
        <v>60.6429980643804</v>
      </c>
      <c r="C85" s="378">
        <v>198.45</v>
      </c>
      <c r="D85" s="378">
        <v>207.09</v>
      </c>
      <c r="E85" s="378">
        <v>0.47243363013002498</v>
      </c>
      <c r="F85" s="378">
        <v>420.059003727956</v>
      </c>
      <c r="G85" s="378">
        <v>438.34728688345899</v>
      </c>
      <c r="H85" s="372">
        <v>-0.24211370201888699</v>
      </c>
      <c r="I85" s="372">
        <v>-0.37012706878965002</v>
      </c>
      <c r="J85" s="372">
        <v>2.1275383315949798</v>
      </c>
      <c r="K85" s="372">
        <v>1.9350816784037901</v>
      </c>
    </row>
    <row r="86" spans="1:11" x14ac:dyDescent="0.2">
      <c r="A86" s="376">
        <v>38899</v>
      </c>
      <c r="B86" s="372">
        <v>60.809293713400699</v>
      </c>
      <c r="C86" s="378">
        <v>200.39</v>
      </c>
      <c r="D86" s="378">
        <v>209.16</v>
      </c>
      <c r="E86" s="378">
        <v>0.47372914090042101</v>
      </c>
      <c r="F86" s="378">
        <v>423.00543221621803</v>
      </c>
      <c r="G86" s="378">
        <v>441.51812067640202</v>
      </c>
      <c r="H86" s="372">
        <v>0.70143205171480105</v>
      </c>
      <c r="I86" s="372">
        <v>0.72336110837745204</v>
      </c>
      <c r="J86" s="372">
        <v>2.1238578530563998</v>
      </c>
      <c r="K86" s="372">
        <v>2.0839706838750698</v>
      </c>
    </row>
    <row r="87" spans="1:11" x14ac:dyDescent="0.2">
      <c r="A87" s="376">
        <v>38930</v>
      </c>
      <c r="B87" s="372">
        <v>61.119608647242202</v>
      </c>
      <c r="C87" s="378">
        <v>200.12</v>
      </c>
      <c r="D87" s="378">
        <v>208.65</v>
      </c>
      <c r="E87" s="378">
        <v>0.476146620500005</v>
      </c>
      <c r="F87" s="378">
        <v>420.29070749226901</v>
      </c>
      <c r="G87" s="378">
        <v>438.205357376883</v>
      </c>
      <c r="H87" s="372">
        <v>-0.64177065285572199</v>
      </c>
      <c r="I87" s="372">
        <v>-0.75031196781764098</v>
      </c>
      <c r="J87" s="372">
        <v>1.4457583831968901</v>
      </c>
      <c r="K87" s="372">
        <v>1.79745046474027</v>
      </c>
    </row>
    <row r="88" spans="1:11" x14ac:dyDescent="0.2">
      <c r="A88" s="376">
        <v>38961</v>
      </c>
      <c r="B88" s="372">
        <v>61.736612130055903</v>
      </c>
      <c r="C88" s="378">
        <v>198.47</v>
      </c>
      <c r="D88" s="378">
        <v>207.11</v>
      </c>
      <c r="E88" s="378">
        <v>0.48095332868549301</v>
      </c>
      <c r="F88" s="378">
        <v>412.659582879786</v>
      </c>
      <c r="G88" s="378">
        <v>430.62390391612098</v>
      </c>
      <c r="H88" s="372">
        <v>-1.81567769080955</v>
      </c>
      <c r="I88" s="372">
        <v>-1.73011427932906</v>
      </c>
      <c r="J88" s="372">
        <v>0.69488630752230196</v>
      </c>
      <c r="K88" s="372">
        <v>1.2086196357635099</v>
      </c>
    </row>
    <row r="89" spans="1:11" x14ac:dyDescent="0.2">
      <c r="A89" s="376">
        <v>38991</v>
      </c>
      <c r="B89" s="372">
        <v>62.006518775350798</v>
      </c>
      <c r="C89" s="378">
        <v>197.75</v>
      </c>
      <c r="D89" s="378">
        <v>206.05</v>
      </c>
      <c r="E89" s="378">
        <v>0.483056011275452</v>
      </c>
      <c r="F89" s="378">
        <v>409.37281678342998</v>
      </c>
      <c r="G89" s="378">
        <v>426.55508924513703</v>
      </c>
      <c r="H89" s="372">
        <v>-0.79648364722776399</v>
      </c>
      <c r="I89" s="372">
        <v>-0.94486502815610596</v>
      </c>
      <c r="J89" s="372">
        <v>0.60561660713600596</v>
      </c>
      <c r="K89" s="372">
        <v>0.94513131686004803</v>
      </c>
    </row>
    <row r="90" spans="1:11" x14ac:dyDescent="0.2">
      <c r="A90" s="376">
        <v>39022</v>
      </c>
      <c r="B90" s="372">
        <v>62.331857303651802</v>
      </c>
      <c r="C90" s="378">
        <v>199.18</v>
      </c>
      <c r="D90" s="378">
        <v>207.75</v>
      </c>
      <c r="E90" s="378">
        <v>0.48559053078887099</v>
      </c>
      <c r="F90" s="378">
        <v>410.18098041660801</v>
      </c>
      <c r="G90" s="378">
        <v>427.829594746211</v>
      </c>
      <c r="H90" s="372">
        <v>0.19741507008888001</v>
      </c>
      <c r="I90" s="372">
        <v>0.29879036335722597</v>
      </c>
      <c r="J90" s="372">
        <v>1.0045470945894599</v>
      </c>
      <c r="K90" s="372">
        <v>1.0512640870856</v>
      </c>
    </row>
    <row r="91" spans="1:11" x14ac:dyDescent="0.2">
      <c r="A91" s="376">
        <v>39052</v>
      </c>
      <c r="B91" s="372">
        <v>62.692423570686302</v>
      </c>
      <c r="C91" s="378">
        <v>199.98</v>
      </c>
      <c r="D91" s="378">
        <v>209.09</v>
      </c>
      <c r="E91" s="378">
        <v>0.48839948872094202</v>
      </c>
      <c r="F91" s="378">
        <v>409.45988810046202</v>
      </c>
      <c r="G91" s="378">
        <v>428.11265127975599</v>
      </c>
      <c r="H91" s="372">
        <v>-0.17579857442762101</v>
      </c>
      <c r="I91" s="372">
        <v>6.6161045664281395E-2</v>
      </c>
      <c r="J91" s="372">
        <v>1.2272249750795701</v>
      </c>
      <c r="K91" s="372">
        <v>1.10956011676639</v>
      </c>
    </row>
    <row r="92" spans="1:11" x14ac:dyDescent="0.2">
      <c r="A92" s="376">
        <v>39083</v>
      </c>
      <c r="B92" s="372">
        <v>63.0162079340435</v>
      </c>
      <c r="C92" s="378">
        <v>206.01</v>
      </c>
      <c r="D92" s="378">
        <v>217.6</v>
      </c>
      <c r="E92" s="378">
        <v>0.49092190065706998</v>
      </c>
      <c r="F92" s="378">
        <v>419.63904996755599</v>
      </c>
      <c r="G92" s="378">
        <v>443.247693184507</v>
      </c>
      <c r="H92" s="372">
        <v>2.4859973254807599</v>
      </c>
      <c r="I92" s="372">
        <v>3.53529424078156</v>
      </c>
      <c r="J92" s="372">
        <v>1.22771602830045</v>
      </c>
      <c r="K92" s="372">
        <v>1.1939852321311</v>
      </c>
    </row>
    <row r="93" spans="1:11" x14ac:dyDescent="0.2">
      <c r="A93" s="376">
        <v>39114</v>
      </c>
      <c r="B93" s="372">
        <v>63.192346627710499</v>
      </c>
      <c r="C93" s="378">
        <v>206.08</v>
      </c>
      <c r="D93" s="378">
        <v>217.06</v>
      </c>
      <c r="E93" s="378">
        <v>0.49229409275032898</v>
      </c>
      <c r="F93" s="378">
        <v>418.61156376807298</v>
      </c>
      <c r="G93" s="378">
        <v>440.91530488886798</v>
      </c>
      <c r="H93" s="372">
        <v>-0.244849996577479</v>
      </c>
      <c r="I93" s="372">
        <v>-0.52620427167525696</v>
      </c>
      <c r="J93" s="372">
        <v>1.2378246655226</v>
      </c>
      <c r="K93" s="372">
        <v>1.0353785748139701</v>
      </c>
    </row>
    <row r="94" spans="1:11" x14ac:dyDescent="0.2">
      <c r="A94" s="376">
        <v>39142</v>
      </c>
      <c r="B94" s="372">
        <v>63.329113142792501</v>
      </c>
      <c r="C94" s="378">
        <v>205.26</v>
      </c>
      <c r="D94" s="378">
        <v>215.69</v>
      </c>
      <c r="E94" s="378">
        <v>0.493359559552149</v>
      </c>
      <c r="F94" s="378">
        <v>416.04545006957301</v>
      </c>
      <c r="G94" s="378">
        <v>437.18621809171901</v>
      </c>
      <c r="H94" s="372">
        <v>-0.61300592735702397</v>
      </c>
      <c r="I94" s="372">
        <v>-0.84576034349483897</v>
      </c>
      <c r="J94" s="372">
        <v>0.70741729083265703</v>
      </c>
      <c r="K94" s="372">
        <v>1.02624831599858</v>
      </c>
    </row>
    <row r="95" spans="1:11" x14ac:dyDescent="0.2">
      <c r="A95" s="376">
        <v>39173</v>
      </c>
      <c r="B95" s="372">
        <v>63.291295129152097</v>
      </c>
      <c r="C95" s="378">
        <v>206.05</v>
      </c>
      <c r="D95" s="378">
        <v>215.73</v>
      </c>
      <c r="E95" s="378">
        <v>0.49306494183800698</v>
      </c>
      <c r="F95" s="378">
        <v>417.89626987451902</v>
      </c>
      <c r="G95" s="378">
        <v>437.528572191362</v>
      </c>
      <c r="H95" s="372">
        <v>0.44486000378978202</v>
      </c>
      <c r="I95" s="372">
        <v>7.8308529746773395E-2</v>
      </c>
      <c r="J95" s="372">
        <v>0.59399123210655003</v>
      </c>
      <c r="K95" s="372">
        <v>1.1006290726316199</v>
      </c>
    </row>
    <row r="96" spans="1:11" x14ac:dyDescent="0.2">
      <c r="A96" s="376">
        <v>39203</v>
      </c>
      <c r="B96" s="372">
        <v>62.982534360254498</v>
      </c>
      <c r="C96" s="378">
        <v>208.17</v>
      </c>
      <c r="D96" s="378">
        <v>218.18</v>
      </c>
      <c r="E96" s="378">
        <v>0.49065956981571401</v>
      </c>
      <c r="F96" s="378">
        <v>424.26564731670499</v>
      </c>
      <c r="G96" s="378">
        <v>444.66675760944798</v>
      </c>
      <c r="H96" s="372">
        <v>1.5241527386923699</v>
      </c>
      <c r="I96" s="372">
        <v>1.63147869002807</v>
      </c>
      <c r="J96" s="372">
        <v>0.756902791136294</v>
      </c>
      <c r="K96" s="372">
        <v>1.0661954185676501</v>
      </c>
    </row>
    <row r="97" spans="1:11" x14ac:dyDescent="0.2">
      <c r="A97" s="376">
        <v>39234</v>
      </c>
      <c r="B97" s="372">
        <v>63.058170387534602</v>
      </c>
      <c r="C97" s="378">
        <v>208.54</v>
      </c>
      <c r="D97" s="378">
        <v>217.93</v>
      </c>
      <c r="E97" s="378">
        <v>0.491248805243992</v>
      </c>
      <c r="F97" s="378">
        <v>424.50993829170301</v>
      </c>
      <c r="G97" s="378">
        <v>443.62448859648401</v>
      </c>
      <c r="H97" s="372">
        <v>5.7579720758149697E-2</v>
      </c>
      <c r="I97" s="372">
        <v>-0.23439328331329401</v>
      </c>
      <c r="J97" s="372">
        <v>1.0595974670809301</v>
      </c>
      <c r="K97" s="372">
        <v>1.2038860216393401</v>
      </c>
    </row>
    <row r="98" spans="1:11" x14ac:dyDescent="0.2">
      <c r="A98" s="376">
        <v>39264</v>
      </c>
      <c r="B98" s="372">
        <v>63.326004812904202</v>
      </c>
      <c r="C98" s="378">
        <v>211.34</v>
      </c>
      <c r="D98" s="378">
        <v>219.61</v>
      </c>
      <c r="E98" s="378">
        <v>0.49333534439756199</v>
      </c>
      <c r="F98" s="378">
        <v>428.39014556736998</v>
      </c>
      <c r="G98" s="378">
        <v>445.15359074500901</v>
      </c>
      <c r="H98" s="372">
        <v>0.914043918802387</v>
      </c>
      <c r="I98" s="372">
        <v>0.34468389095518898</v>
      </c>
      <c r="J98" s="372">
        <v>1.2729655321305</v>
      </c>
      <c r="K98" s="372">
        <v>0.82340223387378197</v>
      </c>
    </row>
    <row r="99" spans="1:11" x14ac:dyDescent="0.2">
      <c r="A99" s="376">
        <v>39295</v>
      </c>
      <c r="B99" s="372">
        <v>63.5839961936272</v>
      </c>
      <c r="C99" s="378">
        <v>211.08</v>
      </c>
      <c r="D99" s="378">
        <v>219.08</v>
      </c>
      <c r="E99" s="378">
        <v>0.495345202228268</v>
      </c>
      <c r="F99" s="378">
        <v>426.12707067813398</v>
      </c>
      <c r="G99" s="378">
        <v>442.277423934838</v>
      </c>
      <c r="H99" s="372">
        <v>-0.52827426416130996</v>
      </c>
      <c r="I99" s="372">
        <v>-0.64610661802295699</v>
      </c>
      <c r="J99" s="372">
        <v>1.38864911401189</v>
      </c>
      <c r="K99" s="372">
        <v>0.92925987539969102</v>
      </c>
    </row>
    <row r="100" spans="1:11" x14ac:dyDescent="0.2">
      <c r="A100" s="376">
        <v>39326</v>
      </c>
      <c r="B100" s="372">
        <v>64.077702590874594</v>
      </c>
      <c r="C100" s="378">
        <v>208.84</v>
      </c>
      <c r="D100" s="378">
        <v>217.46</v>
      </c>
      <c r="E100" s="378">
        <v>0.49919137594847901</v>
      </c>
      <c r="F100" s="378">
        <v>418.35658639574399</v>
      </c>
      <c r="G100" s="378">
        <v>435.62451291715399</v>
      </c>
      <c r="H100" s="372">
        <v>-1.82351341115801</v>
      </c>
      <c r="I100" s="372">
        <v>-1.5042393433729699</v>
      </c>
      <c r="J100" s="372">
        <v>1.3805576684299301</v>
      </c>
      <c r="K100" s="372">
        <v>1.1612474262476999</v>
      </c>
    </row>
    <row r="101" spans="1:11" x14ac:dyDescent="0.2">
      <c r="A101" s="376">
        <v>39356</v>
      </c>
      <c r="B101" s="372">
        <v>64.3274050918955</v>
      </c>
      <c r="C101" s="378">
        <v>207.98</v>
      </c>
      <c r="D101" s="378">
        <v>216.47</v>
      </c>
      <c r="E101" s="378">
        <v>0.50113666003361901</v>
      </c>
      <c r="F101" s="378">
        <v>415.01653458369498</v>
      </c>
      <c r="G101" s="378">
        <v>431.95802116228703</v>
      </c>
      <c r="H101" s="372">
        <v>-0.79837438220449197</v>
      </c>
      <c r="I101" s="372">
        <v>-0.84166332383694997</v>
      </c>
      <c r="J101" s="372">
        <v>1.37862544089011</v>
      </c>
      <c r="K101" s="372">
        <v>1.2666434074697599</v>
      </c>
    </row>
    <row r="102" spans="1:11" x14ac:dyDescent="0.2">
      <c r="A102" s="376">
        <v>39387</v>
      </c>
      <c r="B102" s="372">
        <v>64.781221255577293</v>
      </c>
      <c r="C102" s="378">
        <v>209.8</v>
      </c>
      <c r="D102" s="378">
        <v>218.24</v>
      </c>
      <c r="E102" s="378">
        <v>0.50467207260329905</v>
      </c>
      <c r="F102" s="378">
        <v>415.71549405888101</v>
      </c>
      <c r="G102" s="378">
        <v>432.43922508775103</v>
      </c>
      <c r="H102" s="372">
        <v>0.16841725978153901</v>
      </c>
      <c r="I102" s="372">
        <v>0.111400622720104</v>
      </c>
      <c r="J102" s="372">
        <v>1.3492857803040701</v>
      </c>
      <c r="K102" s="372">
        <v>1.07744541241348</v>
      </c>
    </row>
    <row r="103" spans="1:11" x14ac:dyDescent="0.2">
      <c r="A103" s="376">
        <v>39417</v>
      </c>
      <c r="B103" s="372">
        <v>65.049055680946097</v>
      </c>
      <c r="C103" s="378">
        <v>210.33</v>
      </c>
      <c r="D103" s="378">
        <v>219.15</v>
      </c>
      <c r="E103" s="378">
        <v>0.50675861175686199</v>
      </c>
      <c r="F103" s="378">
        <v>415.04968069672202</v>
      </c>
      <c r="G103" s="378">
        <v>432.45441698610102</v>
      </c>
      <c r="H103" s="372">
        <v>-0.16016082433152301</v>
      </c>
      <c r="I103" s="372">
        <v>3.51307131012391E-3</v>
      </c>
      <c r="J103" s="372">
        <v>1.3651624392787101</v>
      </c>
      <c r="K103" s="372">
        <v>1.01416430777421</v>
      </c>
    </row>
    <row r="104" spans="1:11" x14ac:dyDescent="0.2">
      <c r="A104" s="376">
        <v>39448</v>
      </c>
      <c r="B104" s="372">
        <v>65.350563680104003</v>
      </c>
      <c r="C104" s="378">
        <v>216.76</v>
      </c>
      <c r="D104" s="378">
        <v>227.84</v>
      </c>
      <c r="E104" s="378">
        <v>0.509107481751782</v>
      </c>
      <c r="F104" s="378">
        <v>425.76471132216102</v>
      </c>
      <c r="G104" s="378">
        <v>447.52828855711999</v>
      </c>
      <c r="H104" s="372">
        <v>2.58162603750278</v>
      </c>
      <c r="I104" s="372">
        <v>3.48565559257601</v>
      </c>
      <c r="J104" s="372">
        <v>1.4597453108995899</v>
      </c>
      <c r="K104" s="372">
        <v>0.96573438247560295</v>
      </c>
    </row>
    <row r="105" spans="1:11" x14ac:dyDescent="0.2">
      <c r="A105" s="376">
        <v>39479</v>
      </c>
      <c r="B105" s="372">
        <v>65.5448342981189</v>
      </c>
      <c r="C105" s="378">
        <v>216.75</v>
      </c>
      <c r="D105" s="378">
        <v>227.46</v>
      </c>
      <c r="E105" s="378">
        <v>0.510620928913463</v>
      </c>
      <c r="F105" s="378">
        <v>424.48318846079502</v>
      </c>
      <c r="G105" s="378">
        <v>445.45765189062303</v>
      </c>
      <c r="H105" s="372">
        <v>-0.30099320758322201</v>
      </c>
      <c r="I105" s="372">
        <v>-0.46268285590900199</v>
      </c>
      <c r="J105" s="372">
        <v>1.40264273635198</v>
      </c>
      <c r="K105" s="372">
        <v>1.0302085120179201</v>
      </c>
    </row>
    <row r="106" spans="1:11" x14ac:dyDescent="0.2">
      <c r="A106" s="376">
        <v>39508</v>
      </c>
      <c r="B106" s="372">
        <v>66.019890716036102</v>
      </c>
      <c r="C106" s="378">
        <v>218.52</v>
      </c>
      <c r="D106" s="378">
        <v>227.37</v>
      </c>
      <c r="E106" s="378">
        <v>0.51432181170614699</v>
      </c>
      <c r="F106" s="378">
        <v>424.87017860492699</v>
      </c>
      <c r="G106" s="378">
        <v>442.07730417994799</v>
      </c>
      <c r="H106" s="372">
        <v>9.1167366494460098E-2</v>
      </c>
      <c r="I106" s="372">
        <v>-0.75884827577393799</v>
      </c>
      <c r="J106" s="372">
        <v>2.1210972344195298</v>
      </c>
      <c r="K106" s="372">
        <v>1.11876493032612</v>
      </c>
    </row>
    <row r="107" spans="1:11" x14ac:dyDescent="0.2">
      <c r="A107" s="376">
        <v>39539</v>
      </c>
      <c r="B107" s="372">
        <v>66.170126660633898</v>
      </c>
      <c r="C107" s="378">
        <v>218.03</v>
      </c>
      <c r="D107" s="378">
        <v>226.87</v>
      </c>
      <c r="E107" s="378">
        <v>0.51549221084451002</v>
      </c>
      <c r="F107" s="378">
        <v>422.95498440763998</v>
      </c>
      <c r="G107" s="378">
        <v>440.10364313425401</v>
      </c>
      <c r="H107" s="372">
        <v>-0.450771622422386</v>
      </c>
      <c r="I107" s="372">
        <v>-0.446451565604566</v>
      </c>
      <c r="J107" s="372">
        <v>1.21051918808461</v>
      </c>
      <c r="K107" s="372">
        <v>0.58854920719690895</v>
      </c>
    </row>
    <row r="108" spans="1:11" x14ac:dyDescent="0.2">
      <c r="A108" s="376">
        <v>39569</v>
      </c>
      <c r="B108" s="372">
        <v>66.098635073205301</v>
      </c>
      <c r="C108" s="378">
        <v>220.71</v>
      </c>
      <c r="D108" s="378">
        <v>229.75</v>
      </c>
      <c r="E108" s="378">
        <v>0.51493526228901898</v>
      </c>
      <c r="F108" s="378">
        <v>428.61698579135498</v>
      </c>
      <c r="G108" s="378">
        <v>446.17259066450902</v>
      </c>
      <c r="H108" s="372">
        <v>1.33867706787862</v>
      </c>
      <c r="I108" s="372">
        <v>1.3789814342445501</v>
      </c>
      <c r="J108" s="372">
        <v>1.0256164980997799</v>
      </c>
      <c r="K108" s="372">
        <v>0.33864304657196298</v>
      </c>
    </row>
    <row r="109" spans="1:11" x14ac:dyDescent="0.2">
      <c r="A109" s="376">
        <v>39600</v>
      </c>
      <c r="B109" s="372">
        <v>66.372168103369305</v>
      </c>
      <c r="C109" s="378">
        <v>220.8</v>
      </c>
      <c r="D109" s="378">
        <v>229.52</v>
      </c>
      <c r="E109" s="378">
        <v>0.51706619589265801</v>
      </c>
      <c r="F109" s="378">
        <v>427.02462809198499</v>
      </c>
      <c r="G109" s="378">
        <v>443.88900652025598</v>
      </c>
      <c r="H109" s="372">
        <v>-0.37151063820531899</v>
      </c>
      <c r="I109" s="372">
        <v>-0.51181632221121198</v>
      </c>
      <c r="J109" s="372">
        <v>0.59237477699625196</v>
      </c>
      <c r="K109" s="372">
        <v>5.9626537887558201E-2</v>
      </c>
    </row>
    <row r="110" spans="1:11" x14ac:dyDescent="0.2">
      <c r="A110" s="376">
        <v>39630</v>
      </c>
      <c r="B110" s="372">
        <v>66.742059360068197</v>
      </c>
      <c r="C110" s="378">
        <v>222.55</v>
      </c>
      <c r="D110" s="378">
        <v>232.19</v>
      </c>
      <c r="E110" s="378">
        <v>0.519947799288488</v>
      </c>
      <c r="F110" s="378">
        <v>428.02373681462598</v>
      </c>
      <c r="G110" s="378">
        <v>446.56405954162199</v>
      </c>
      <c r="H110" s="372">
        <v>0.23396981272609799</v>
      </c>
      <c r="I110" s="372">
        <v>0.60264007039443301</v>
      </c>
      <c r="J110" s="372">
        <v>-8.5531554947015906E-2</v>
      </c>
      <c r="K110" s="372">
        <v>0.31684992010361201</v>
      </c>
    </row>
    <row r="111" spans="1:11" x14ac:dyDescent="0.2">
      <c r="A111" s="376">
        <v>39661</v>
      </c>
      <c r="B111" s="372">
        <v>67.127492266208904</v>
      </c>
      <c r="C111" s="378">
        <v>222.33</v>
      </c>
      <c r="D111" s="378">
        <v>231.92</v>
      </c>
      <c r="E111" s="378">
        <v>0.52295047845725695</v>
      </c>
      <c r="F111" s="378">
        <v>425.14541846465102</v>
      </c>
      <c r="G111" s="378">
        <v>443.48367494410002</v>
      </c>
      <c r="H111" s="372">
        <v>-0.67246699246076302</v>
      </c>
      <c r="I111" s="372">
        <v>-0.68979680108694996</v>
      </c>
      <c r="J111" s="372">
        <v>-0.23036607646663701</v>
      </c>
      <c r="K111" s="372">
        <v>0.272736283604602</v>
      </c>
    </row>
    <row r="112" spans="1:11" x14ac:dyDescent="0.2">
      <c r="A112" s="376">
        <v>39692</v>
      </c>
      <c r="B112" s="372">
        <v>67.584934814759706</v>
      </c>
      <c r="C112" s="378">
        <v>220.83</v>
      </c>
      <c r="D112" s="378">
        <v>229.92</v>
      </c>
      <c r="E112" s="378">
        <v>0.52651414204061697</v>
      </c>
      <c r="F112" s="378">
        <v>419.41893363799602</v>
      </c>
      <c r="G112" s="378">
        <v>436.68342717043902</v>
      </c>
      <c r="H112" s="372">
        <v>-1.3469473215388299</v>
      </c>
      <c r="I112" s="372">
        <v>-1.5333704841600599</v>
      </c>
      <c r="J112" s="372">
        <v>0.253933433056441</v>
      </c>
      <c r="K112" s="372">
        <v>0.24307958388158901</v>
      </c>
    </row>
    <row r="113" spans="1:11" x14ac:dyDescent="0.2">
      <c r="A113" s="376">
        <v>39722</v>
      </c>
      <c r="B113" s="372">
        <v>68.045485693199694</v>
      </c>
      <c r="C113" s="378">
        <v>220.56</v>
      </c>
      <c r="D113" s="378">
        <v>229.44</v>
      </c>
      <c r="E113" s="378">
        <v>0.53010202077857105</v>
      </c>
      <c r="F113" s="378">
        <v>416.070853070998</v>
      </c>
      <c r="G113" s="378">
        <v>432.82234552325798</v>
      </c>
      <c r="H113" s="372">
        <v>-0.79826643445901602</v>
      </c>
      <c r="I113" s="372">
        <v>-0.88418323365270202</v>
      </c>
      <c r="J113" s="372">
        <v>0.25404252588654402</v>
      </c>
      <c r="K113" s="372">
        <v>0.20009452739076</v>
      </c>
    </row>
    <row r="114" spans="1:11" x14ac:dyDescent="0.2">
      <c r="A114" s="376">
        <v>39753</v>
      </c>
      <c r="B114" s="372">
        <v>68.818941780387206</v>
      </c>
      <c r="C114" s="378">
        <v>222.67</v>
      </c>
      <c r="D114" s="378">
        <v>230.76</v>
      </c>
      <c r="E114" s="378">
        <v>0.53612755841159199</v>
      </c>
      <c r="F114" s="378">
        <v>415.33026330471398</v>
      </c>
      <c r="G114" s="378">
        <v>430.41995580992398</v>
      </c>
      <c r="H114" s="372">
        <v>-0.17799606985636801</v>
      </c>
      <c r="I114" s="372">
        <v>-0.55505214510811496</v>
      </c>
      <c r="J114" s="372">
        <v>-9.2666922371809096E-2</v>
      </c>
      <c r="K114" s="372">
        <v>-0.46694868566037301</v>
      </c>
    </row>
    <row r="115" spans="1:11" x14ac:dyDescent="0.2">
      <c r="A115" s="376">
        <v>39783</v>
      </c>
      <c r="B115" s="372">
        <v>69.295552363249001</v>
      </c>
      <c r="C115" s="378">
        <v>223.1</v>
      </c>
      <c r="D115" s="378">
        <v>232.03</v>
      </c>
      <c r="E115" s="378">
        <v>0.53984054878157295</v>
      </c>
      <c r="F115" s="378">
        <v>413.27017858058201</v>
      </c>
      <c r="G115" s="378">
        <v>429.81210011677501</v>
      </c>
      <c r="H115" s="372">
        <v>-0.49601122435431999</v>
      </c>
      <c r="I115" s="372">
        <v>-0.14122386402957199</v>
      </c>
      <c r="J115" s="372">
        <v>-0.42874436456694598</v>
      </c>
      <c r="K115" s="372">
        <v>-0.61100471299186898</v>
      </c>
    </row>
    <row r="116" spans="1:11" x14ac:dyDescent="0.2">
      <c r="A116" s="376">
        <v>39814</v>
      </c>
      <c r="B116" s="372">
        <v>69.4561494074742</v>
      </c>
      <c r="C116" s="378">
        <v>228.31</v>
      </c>
      <c r="D116" s="378">
        <v>241.12</v>
      </c>
      <c r="E116" s="378">
        <v>0.54109166510189199</v>
      </c>
      <c r="F116" s="378">
        <v>421.94329487039403</v>
      </c>
      <c r="G116" s="378">
        <v>445.61765695391898</v>
      </c>
      <c r="H116" s="372">
        <v>2.0986552476639102</v>
      </c>
      <c r="I116" s="372">
        <v>3.6773177937173398</v>
      </c>
      <c r="J116" s="372">
        <v>-0.89754184650501201</v>
      </c>
      <c r="K116" s="372">
        <v>-0.426929794619335</v>
      </c>
    </row>
    <row r="117" spans="1:11" x14ac:dyDescent="0.2">
      <c r="A117" s="376">
        <v>39845</v>
      </c>
      <c r="B117" s="372">
        <v>69.609493681960302</v>
      </c>
      <c r="C117" s="378">
        <v>229.01</v>
      </c>
      <c r="D117" s="378">
        <v>241.49</v>
      </c>
      <c r="E117" s="378">
        <v>0.54228627939484397</v>
      </c>
      <c r="F117" s="378">
        <v>422.304617877407</v>
      </c>
      <c r="G117" s="378">
        <v>445.31829252528303</v>
      </c>
      <c r="H117" s="372">
        <v>8.5633072359647705E-2</v>
      </c>
      <c r="I117" s="372">
        <v>-6.7179660402827399E-2</v>
      </c>
      <c r="J117" s="372">
        <v>-0.51322894348024795</v>
      </c>
      <c r="K117" s="372">
        <v>-3.12845373176995E-2</v>
      </c>
    </row>
    <row r="118" spans="1:11" x14ac:dyDescent="0.2">
      <c r="A118" s="376">
        <v>39873</v>
      </c>
      <c r="B118" s="372">
        <v>70.009950182560502</v>
      </c>
      <c r="C118" s="378">
        <v>227.83</v>
      </c>
      <c r="D118" s="378">
        <v>238.09</v>
      </c>
      <c r="E118" s="378">
        <v>0.54540599847744697</v>
      </c>
      <c r="F118" s="378">
        <v>417.725512069925</v>
      </c>
      <c r="G118" s="378">
        <v>436.53718636144703</v>
      </c>
      <c r="H118" s="372">
        <v>-1.0843134584929499</v>
      </c>
      <c r="I118" s="372">
        <v>-1.97187187484273</v>
      </c>
      <c r="J118" s="372">
        <v>-1.6816116768801499</v>
      </c>
      <c r="K118" s="372">
        <v>-1.2532011406417001</v>
      </c>
    </row>
    <row r="119" spans="1:11" x14ac:dyDescent="0.2">
      <c r="A119" s="376">
        <v>39904</v>
      </c>
      <c r="B119" s="372">
        <v>70.254990188749304</v>
      </c>
      <c r="C119" s="378">
        <v>228.4</v>
      </c>
      <c r="D119" s="378">
        <v>238.24</v>
      </c>
      <c r="E119" s="378">
        <v>0.54731495983070899</v>
      </c>
      <c r="F119" s="378">
        <v>417.30998924393901</v>
      </c>
      <c r="G119" s="378">
        <v>435.288668290175</v>
      </c>
      <c r="H119" s="372">
        <v>-9.9472695341684694E-2</v>
      </c>
      <c r="I119" s="372">
        <v>-0.286004975126608</v>
      </c>
      <c r="J119" s="372">
        <v>-1.3346562570027301</v>
      </c>
      <c r="K119" s="372">
        <v>-1.0940547571449999</v>
      </c>
    </row>
    <row r="120" spans="1:11" x14ac:dyDescent="0.2">
      <c r="A120" s="376">
        <v>39934</v>
      </c>
      <c r="B120" s="372">
        <v>70.050358471107799</v>
      </c>
      <c r="C120" s="378">
        <v>230.83</v>
      </c>
      <c r="D120" s="378">
        <v>241.32</v>
      </c>
      <c r="E120" s="378">
        <v>0.54572079548707797</v>
      </c>
      <c r="F120" s="378">
        <v>422.98186528511297</v>
      </c>
      <c r="G120" s="378">
        <v>442.20414907335902</v>
      </c>
      <c r="H120" s="372">
        <v>1.3591517546585099</v>
      </c>
      <c r="I120" s="372">
        <v>1.5887114200211501</v>
      </c>
      <c r="J120" s="372">
        <v>-1.31472169630372</v>
      </c>
      <c r="K120" s="372">
        <v>-0.88944091909358702</v>
      </c>
    </row>
    <row r="121" spans="1:11" x14ac:dyDescent="0.2">
      <c r="A121" s="376">
        <v>39965</v>
      </c>
      <c r="B121" s="372">
        <v>70.179354161469305</v>
      </c>
      <c r="C121" s="378">
        <v>230.43</v>
      </c>
      <c r="D121" s="378">
        <v>240.9</v>
      </c>
      <c r="E121" s="378">
        <v>0.54672572440243095</v>
      </c>
      <c r="F121" s="378">
        <v>421.47275995081202</v>
      </c>
      <c r="G121" s="378">
        <v>440.62313011392098</v>
      </c>
      <c r="H121" s="372">
        <v>-0.35677778603663302</v>
      </c>
      <c r="I121" s="372">
        <v>-0.35753146205244102</v>
      </c>
      <c r="J121" s="372">
        <v>-1.3001283242091799</v>
      </c>
      <c r="K121" s="372">
        <v>-0.73574167378844801</v>
      </c>
    </row>
    <row r="122" spans="1:11" x14ac:dyDescent="0.2">
      <c r="A122" s="376">
        <v>39995</v>
      </c>
      <c r="B122" s="372">
        <v>70.370516449595101</v>
      </c>
      <c r="C122" s="378">
        <v>231.31</v>
      </c>
      <c r="D122" s="378">
        <v>242.26</v>
      </c>
      <c r="E122" s="378">
        <v>0.54821495640951901</v>
      </c>
      <c r="F122" s="378">
        <v>421.93303428812402</v>
      </c>
      <c r="G122" s="378">
        <v>441.90695121975199</v>
      </c>
      <c r="H122" s="372">
        <v>0.109206188643185</v>
      </c>
      <c r="I122" s="372">
        <v>0.291364891693213</v>
      </c>
      <c r="J122" s="372">
        <v>-1.4229824195802101</v>
      </c>
      <c r="K122" s="372">
        <v>-1.0428757582172099</v>
      </c>
    </row>
    <row r="123" spans="1:11" x14ac:dyDescent="0.2">
      <c r="A123" s="376">
        <v>40026</v>
      </c>
      <c r="B123" s="372">
        <v>70.538884318540795</v>
      </c>
      <c r="C123" s="378">
        <v>231.22</v>
      </c>
      <c r="D123" s="378">
        <v>241.55</v>
      </c>
      <c r="E123" s="378">
        <v>0.54952661061630503</v>
      </c>
      <c r="F123" s="378">
        <v>420.762153339002</v>
      </c>
      <c r="G123" s="378">
        <v>439.56015110732602</v>
      </c>
      <c r="H123" s="372">
        <v>-0.27750397669080701</v>
      </c>
      <c r="I123" s="372">
        <v>-0.53106204958947001</v>
      </c>
      <c r="J123" s="372">
        <v>-1.0310037307889199</v>
      </c>
      <c r="K123" s="372">
        <v>-0.88470535860617505</v>
      </c>
    </row>
    <row r="124" spans="1:11" x14ac:dyDescent="0.2">
      <c r="A124" s="376">
        <v>40057</v>
      </c>
      <c r="B124" s="372">
        <v>70.892715870817796</v>
      </c>
      <c r="C124" s="378">
        <v>230.91</v>
      </c>
      <c r="D124" s="378">
        <v>239.66</v>
      </c>
      <c r="E124" s="378">
        <v>0.55228310238010803</v>
      </c>
      <c r="F124" s="378">
        <v>418.10078744918098</v>
      </c>
      <c r="G124" s="378">
        <v>433.94411121246702</v>
      </c>
      <c r="H124" s="372">
        <v>-0.63251075903600895</v>
      </c>
      <c r="I124" s="372">
        <v>-1.2776499145136999</v>
      </c>
      <c r="J124" s="372">
        <v>-0.31427913312862499</v>
      </c>
      <c r="K124" s="372">
        <v>-0.62730018762603401</v>
      </c>
    </row>
    <row r="125" spans="1:11" x14ac:dyDescent="0.2">
      <c r="A125" s="376">
        <v>40087</v>
      </c>
      <c r="B125" s="372">
        <v>71.107190633106001</v>
      </c>
      <c r="C125" s="378">
        <v>229.46</v>
      </c>
      <c r="D125" s="378">
        <v>237.81</v>
      </c>
      <c r="E125" s="378">
        <v>0.55395394804660203</v>
      </c>
      <c r="F125" s="378">
        <v>414.22215837460999</v>
      </c>
      <c r="G125" s="378">
        <v>429.29561354077401</v>
      </c>
      <c r="H125" s="372">
        <v>-0.92767801233647496</v>
      </c>
      <c r="I125" s="372">
        <v>-1.0712203603144499</v>
      </c>
      <c r="J125" s="372">
        <v>-0.44432208666945699</v>
      </c>
      <c r="K125" s="372">
        <v>-0.814822067058663</v>
      </c>
    </row>
    <row r="126" spans="1:11" x14ac:dyDescent="0.2">
      <c r="A126" s="376">
        <v>40118</v>
      </c>
      <c r="B126" s="372">
        <v>71.476045779842494</v>
      </c>
      <c r="C126" s="378">
        <v>231.17</v>
      </c>
      <c r="D126" s="378">
        <v>238.43</v>
      </c>
      <c r="E126" s="378">
        <v>0.55682747972423896</v>
      </c>
      <c r="F126" s="378">
        <v>415.15551659642199</v>
      </c>
      <c r="G126" s="378">
        <v>428.19366622868398</v>
      </c>
      <c r="H126" s="372">
        <v>0.225327931628372</v>
      </c>
      <c r="I126" s="372">
        <v>-0.25668729829342302</v>
      </c>
      <c r="J126" s="372">
        <v>-4.2074157298788203E-2</v>
      </c>
      <c r="K126" s="372">
        <v>-0.517236608384264</v>
      </c>
    </row>
    <row r="127" spans="1:11" x14ac:dyDescent="0.2">
      <c r="A127" s="376">
        <v>40148</v>
      </c>
      <c r="B127" s="372">
        <v>71.7718551742052</v>
      </c>
      <c r="C127" s="378">
        <v>230.85</v>
      </c>
      <c r="D127" s="378">
        <v>238.95</v>
      </c>
      <c r="E127" s="378">
        <v>0.55913195526908199</v>
      </c>
      <c r="F127" s="378">
        <v>412.87212763381302</v>
      </c>
      <c r="G127" s="378">
        <v>427.35886895429798</v>
      </c>
      <c r="H127" s="372">
        <v>-0.55000809849005095</v>
      </c>
      <c r="I127" s="372">
        <v>-0.194957875425505</v>
      </c>
      <c r="J127" s="372">
        <v>-9.6317365103915101E-2</v>
      </c>
      <c r="K127" s="372">
        <v>-0.57076828730755502</v>
      </c>
    </row>
    <row r="128" spans="1:11" x14ac:dyDescent="0.2">
      <c r="A128" s="376">
        <v>40179</v>
      </c>
      <c r="B128" s="372">
        <v>72.552045976150893</v>
      </c>
      <c r="C128" s="378">
        <v>238.71</v>
      </c>
      <c r="D128" s="378">
        <v>249.33</v>
      </c>
      <c r="E128" s="378">
        <v>0.56520995907037797</v>
      </c>
      <c r="F128" s="378">
        <v>422.33863039606598</v>
      </c>
      <c r="G128" s="378">
        <v>441.12810823447398</v>
      </c>
      <c r="H128" s="372">
        <v>2.2928413251110098</v>
      </c>
      <c r="I128" s="372">
        <v>3.2219383474754602</v>
      </c>
      <c r="J128" s="372">
        <v>9.3693994069532494E-2</v>
      </c>
      <c r="K128" s="372">
        <v>-1.0074889648975101</v>
      </c>
    </row>
    <row r="129" spans="1:11" x14ac:dyDescent="0.2">
      <c r="A129" s="376">
        <v>40210</v>
      </c>
      <c r="B129" s="372">
        <v>72.971670511062101</v>
      </c>
      <c r="C129" s="378">
        <v>238.84</v>
      </c>
      <c r="D129" s="378">
        <v>248.7</v>
      </c>
      <c r="E129" s="378">
        <v>0.56847900493960202</v>
      </c>
      <c r="F129" s="378">
        <v>420.138647029499</v>
      </c>
      <c r="G129" s="378">
        <v>437.48317499680297</v>
      </c>
      <c r="H129" s="372">
        <v>-0.52090507669270103</v>
      </c>
      <c r="I129" s="372">
        <v>-0.82627544462293701</v>
      </c>
      <c r="J129" s="372">
        <v>-0.51289300571577501</v>
      </c>
      <c r="K129" s="372">
        <v>-1.75944210242277</v>
      </c>
    </row>
    <row r="130" spans="1:11" x14ac:dyDescent="0.2">
      <c r="A130" s="376">
        <v>40238</v>
      </c>
      <c r="B130" s="372">
        <v>73.489725492434204</v>
      </c>
      <c r="C130" s="378">
        <v>236.65</v>
      </c>
      <c r="D130" s="378">
        <v>245.32</v>
      </c>
      <c r="E130" s="378">
        <v>0.57251486403741103</v>
      </c>
      <c r="F130" s="378">
        <v>413.35171340553399</v>
      </c>
      <c r="G130" s="378">
        <v>428.49542502702502</v>
      </c>
      <c r="H130" s="372">
        <v>-1.61540331315643</v>
      </c>
      <c r="I130" s="372">
        <v>-2.05442185744471</v>
      </c>
      <c r="J130" s="372">
        <v>-1.04705088341814</v>
      </c>
      <c r="K130" s="372">
        <v>-1.8421709732107401</v>
      </c>
    </row>
    <row r="131" spans="1:11" x14ac:dyDescent="0.2">
      <c r="A131" s="376">
        <v>40269</v>
      </c>
      <c r="B131" s="372">
        <v>73.255564640853606</v>
      </c>
      <c r="C131" s="378">
        <v>236.56</v>
      </c>
      <c r="D131" s="378">
        <v>245.16</v>
      </c>
      <c r="E131" s="378">
        <v>0.57069065572519795</v>
      </c>
      <c r="F131" s="378">
        <v>414.51528534209899</v>
      </c>
      <c r="G131" s="378">
        <v>429.58474532663598</v>
      </c>
      <c r="H131" s="372">
        <v>0.28149682191438402</v>
      </c>
      <c r="I131" s="372">
        <v>0.254219820326407</v>
      </c>
      <c r="J131" s="372">
        <v>-0.66969494473482205</v>
      </c>
      <c r="K131" s="372">
        <v>-1.3103770851523799</v>
      </c>
    </row>
    <row r="132" spans="1:11" x14ac:dyDescent="0.2">
      <c r="A132" s="376">
        <v>40299</v>
      </c>
      <c r="B132" s="372">
        <v>72.793977652452099</v>
      </c>
      <c r="C132" s="378">
        <v>240.85</v>
      </c>
      <c r="D132" s="378">
        <v>249.31</v>
      </c>
      <c r="E132" s="378">
        <v>0.56709470526905803</v>
      </c>
      <c r="F132" s="378">
        <v>424.70860292326103</v>
      </c>
      <c r="G132" s="378">
        <v>439.62674608593801</v>
      </c>
      <c r="H132" s="372">
        <v>2.4590932932061702</v>
      </c>
      <c r="I132" s="372">
        <v>2.33760646031944</v>
      </c>
      <c r="J132" s="372">
        <v>0.40822970908782602</v>
      </c>
      <c r="K132" s="372">
        <v>-0.58285364188059896</v>
      </c>
    </row>
    <row r="133" spans="1:11" x14ac:dyDescent="0.2">
      <c r="A133" s="376">
        <v>40330</v>
      </c>
      <c r="B133" s="372">
        <v>72.771183233271202</v>
      </c>
      <c r="C133" s="378">
        <v>240.03</v>
      </c>
      <c r="D133" s="378">
        <v>248.57</v>
      </c>
      <c r="E133" s="378">
        <v>0.56691712746875</v>
      </c>
      <c r="F133" s="378">
        <v>423.39521663725202</v>
      </c>
      <c r="G133" s="378">
        <v>438.45914677132703</v>
      </c>
      <c r="H133" s="372">
        <v>-0.30924409747508103</v>
      </c>
      <c r="I133" s="372">
        <v>-0.26558878071139003</v>
      </c>
      <c r="J133" s="372">
        <v>0.45612833594836899</v>
      </c>
      <c r="K133" s="372">
        <v>-0.49111887113913999</v>
      </c>
    </row>
    <row r="134" spans="1:11" x14ac:dyDescent="0.2">
      <c r="A134" s="376">
        <v>40360</v>
      </c>
      <c r="B134" s="372">
        <v>72.929190002589607</v>
      </c>
      <c r="C134" s="378">
        <v>249.17</v>
      </c>
      <c r="D134" s="378">
        <v>251.74</v>
      </c>
      <c r="E134" s="378">
        <v>0.56814806449358202</v>
      </c>
      <c r="F134" s="378">
        <v>438.565253622922</v>
      </c>
      <c r="G134" s="378">
        <v>443.08872234632798</v>
      </c>
      <c r="H134" s="372">
        <v>3.58294954443654</v>
      </c>
      <c r="I134" s="372">
        <v>1.05587387310568</v>
      </c>
      <c r="J134" s="372">
        <v>3.94190973050019</v>
      </c>
      <c r="K134" s="372">
        <v>0.26742533090131598</v>
      </c>
    </row>
    <row r="135" spans="1:11" x14ac:dyDescent="0.2">
      <c r="A135" s="376">
        <v>40391</v>
      </c>
      <c r="B135" s="372">
        <v>73.131749500305801</v>
      </c>
      <c r="C135" s="378">
        <v>254.69</v>
      </c>
      <c r="D135" s="378">
        <v>251.58</v>
      </c>
      <c r="E135" s="378">
        <v>0.56972608540082303</v>
      </c>
      <c r="F135" s="378">
        <v>447.03938704301498</v>
      </c>
      <c r="G135" s="378">
        <v>441.58062347277701</v>
      </c>
      <c r="H135" s="372">
        <v>1.9322400372781201</v>
      </c>
      <c r="I135" s="372">
        <v>-0.34036047353325199</v>
      </c>
      <c r="J135" s="372">
        <v>6.2451514461285802</v>
      </c>
      <c r="K135" s="372">
        <v>0.45965776478167403</v>
      </c>
    </row>
    <row r="136" spans="1:11" x14ac:dyDescent="0.2">
      <c r="A136" s="376">
        <v>40422</v>
      </c>
      <c r="B136" s="372">
        <v>73.515110186521099</v>
      </c>
      <c r="C136" s="378">
        <v>251.8</v>
      </c>
      <c r="D136" s="378">
        <v>248.58</v>
      </c>
      <c r="E136" s="378">
        <v>0.57271262113320098</v>
      </c>
      <c r="F136" s="378">
        <v>439.66204115036697</v>
      </c>
      <c r="G136" s="378">
        <v>434.03967509594202</v>
      </c>
      <c r="H136" s="372">
        <v>-1.6502675393874999</v>
      </c>
      <c r="I136" s="372">
        <v>-1.70771722670482</v>
      </c>
      <c r="J136" s="372">
        <v>5.1569512300442897</v>
      </c>
      <c r="K136" s="372">
        <v>2.2022163915957901E-2</v>
      </c>
    </row>
    <row r="137" spans="1:11" x14ac:dyDescent="0.2">
      <c r="A137" s="376">
        <v>40452</v>
      </c>
      <c r="B137" s="372">
        <v>73.968926350202807</v>
      </c>
      <c r="C137" s="378">
        <v>248.59</v>
      </c>
      <c r="D137" s="378">
        <v>248.03</v>
      </c>
      <c r="E137" s="378">
        <v>0.57624803370288002</v>
      </c>
      <c r="F137" s="378">
        <v>431.394096744416</v>
      </c>
      <c r="G137" s="378">
        <v>430.42229299456</v>
      </c>
      <c r="H137" s="372">
        <v>-1.8805226815391201</v>
      </c>
      <c r="I137" s="372">
        <v>-0.83342199087739199</v>
      </c>
      <c r="J137" s="372">
        <v>4.1455866188300199</v>
      </c>
      <c r="K137" s="372">
        <v>0.26244839645419599</v>
      </c>
    </row>
    <row r="138" spans="1:11" x14ac:dyDescent="0.2">
      <c r="A138" s="376">
        <v>40483</v>
      </c>
      <c r="B138" s="372">
        <v>74.561581248891898</v>
      </c>
      <c r="C138" s="378">
        <v>248.77</v>
      </c>
      <c r="D138" s="378">
        <v>248.39</v>
      </c>
      <c r="E138" s="378">
        <v>0.58086505651076903</v>
      </c>
      <c r="F138" s="378">
        <v>428.275030855446</v>
      </c>
      <c r="G138" s="378">
        <v>427.62083416080799</v>
      </c>
      <c r="H138" s="372">
        <v>-0.72302006738367297</v>
      </c>
      <c r="I138" s="372">
        <v>-0.65086285709354796</v>
      </c>
      <c r="J138" s="372">
        <v>3.1601445083958102</v>
      </c>
      <c r="K138" s="372">
        <v>-0.13377873449675901</v>
      </c>
    </row>
    <row r="139" spans="1:11" x14ac:dyDescent="0.2">
      <c r="A139" s="376">
        <v>40513</v>
      </c>
      <c r="B139" s="372">
        <v>74.930954450610002</v>
      </c>
      <c r="C139" s="378">
        <v>248.67</v>
      </c>
      <c r="D139" s="378">
        <v>249.29</v>
      </c>
      <c r="E139" s="378">
        <v>0.58374262404750599</v>
      </c>
      <c r="F139" s="378">
        <v>425.99253464787699</v>
      </c>
      <c r="G139" s="378">
        <v>427.05464656922601</v>
      </c>
      <c r="H139" s="372">
        <v>-0.53295103452780701</v>
      </c>
      <c r="I139" s="372">
        <v>-0.13240411746851</v>
      </c>
      <c r="J139" s="372">
        <v>3.17783791539956</v>
      </c>
      <c r="K139" s="372">
        <v>-7.1186631932196306E-2</v>
      </c>
    </row>
    <row r="140" spans="1:11" x14ac:dyDescent="0.2">
      <c r="A140" s="376">
        <v>40544</v>
      </c>
      <c r="B140" s="372">
        <v>75.295991345633695</v>
      </c>
      <c r="C140" s="378">
        <v>256.77</v>
      </c>
      <c r="D140" s="378">
        <v>260.88</v>
      </c>
      <c r="E140" s="378">
        <v>0.58658640999068001</v>
      </c>
      <c r="F140" s="378">
        <v>437.73601915543799</v>
      </c>
      <c r="G140" s="378">
        <v>444.742659490091</v>
      </c>
      <c r="H140" s="372">
        <v>2.7567348139721801</v>
      </c>
      <c r="I140" s="372">
        <v>4.14186171792372</v>
      </c>
      <c r="J140" s="372">
        <v>3.6457448244627799</v>
      </c>
      <c r="K140" s="372">
        <v>0.81938810702491005</v>
      </c>
    </row>
    <row r="141" spans="1:11" x14ac:dyDescent="0.2">
      <c r="A141" s="376">
        <v>40575</v>
      </c>
      <c r="B141" s="372">
        <v>75.578460244005001</v>
      </c>
      <c r="C141" s="378">
        <v>255.95</v>
      </c>
      <c r="D141" s="378">
        <v>259.47000000000003</v>
      </c>
      <c r="E141" s="378">
        <v>0.58878695764359701</v>
      </c>
      <c r="F141" s="378">
        <v>434.70731930670797</v>
      </c>
      <c r="G141" s="378">
        <v>440.68571260211598</v>
      </c>
      <c r="H141" s="372">
        <v>-0.69190098968178204</v>
      </c>
      <c r="I141" s="372">
        <v>-0.912200977668021</v>
      </c>
      <c r="J141" s="372">
        <v>3.4675868026456902</v>
      </c>
      <c r="K141" s="372">
        <v>0.73203674754724901</v>
      </c>
    </row>
    <row r="142" spans="1:11" x14ac:dyDescent="0.2">
      <c r="A142" s="376">
        <v>40603</v>
      </c>
      <c r="B142" s="372">
        <v>75.723450928541396</v>
      </c>
      <c r="C142" s="378">
        <v>260.54000000000002</v>
      </c>
      <c r="D142" s="378">
        <v>258.08999999999997</v>
      </c>
      <c r="E142" s="378">
        <v>0.58991649407182301</v>
      </c>
      <c r="F142" s="378">
        <v>441.655730291005</v>
      </c>
      <c r="G142" s="378">
        <v>437.502600102884</v>
      </c>
      <c r="H142" s="372">
        <v>1.5984113162342199</v>
      </c>
      <c r="I142" s="372">
        <v>-0.72230898533932597</v>
      </c>
      <c r="J142" s="372">
        <v>6.8474415292195401</v>
      </c>
      <c r="K142" s="372">
        <v>2.1020469647466098</v>
      </c>
    </row>
    <row r="143" spans="1:11" x14ac:dyDescent="0.2">
      <c r="A143" s="376">
        <v>40634</v>
      </c>
      <c r="B143" s="372">
        <v>75.717440951980294</v>
      </c>
      <c r="C143" s="378">
        <v>260.97000000000003</v>
      </c>
      <c r="D143" s="378">
        <v>258.52</v>
      </c>
      <c r="E143" s="378">
        <v>0.58986967390899503</v>
      </c>
      <c r="F143" s="378">
        <v>442.41976074237499</v>
      </c>
      <c r="G143" s="378">
        <v>438.266300904773</v>
      </c>
      <c r="H143" s="372">
        <v>0.17299231029259701</v>
      </c>
      <c r="I143" s="372">
        <v>0.17455914586788099</v>
      </c>
      <c r="J143" s="372">
        <v>6.7318326698727802</v>
      </c>
      <c r="K143" s="372">
        <v>2.0209180313273101</v>
      </c>
    </row>
    <row r="144" spans="1:11" x14ac:dyDescent="0.2">
      <c r="A144" s="376">
        <v>40664</v>
      </c>
      <c r="B144" s="372">
        <v>75.159264378868897</v>
      </c>
      <c r="C144" s="378">
        <v>256.98</v>
      </c>
      <c r="D144" s="378">
        <v>260.70999999999998</v>
      </c>
      <c r="E144" s="378">
        <v>0.58552125128634303</v>
      </c>
      <c r="F144" s="378">
        <v>438.89098719377898</v>
      </c>
      <c r="G144" s="378">
        <v>445.26137937306498</v>
      </c>
      <c r="H144" s="372">
        <v>-0.79760758033826695</v>
      </c>
      <c r="I144" s="372">
        <v>1.5960794735644599</v>
      </c>
      <c r="J144" s="372">
        <v>3.3393211658302202</v>
      </c>
      <c r="K144" s="372">
        <v>1.2816857339305501</v>
      </c>
    </row>
    <row r="145" spans="1:11" x14ac:dyDescent="0.2">
      <c r="A145" s="376">
        <v>40695</v>
      </c>
      <c r="B145" s="372">
        <v>75.155508143518205</v>
      </c>
      <c r="C145" s="378">
        <v>257.37</v>
      </c>
      <c r="D145" s="378">
        <v>259.89</v>
      </c>
      <c r="E145" s="378">
        <v>0.58549198868457597</v>
      </c>
      <c r="F145" s="378">
        <v>439.57902921649298</v>
      </c>
      <c r="G145" s="378">
        <v>443.88310177205801</v>
      </c>
      <c r="H145" s="372">
        <v>0.15676831896540599</v>
      </c>
      <c r="I145" s="372">
        <v>-0.30954348723160102</v>
      </c>
      <c r="J145" s="372">
        <v>3.82238909257857</v>
      </c>
      <c r="K145" s="372">
        <v>1.23704911635913</v>
      </c>
    </row>
    <row r="146" spans="1:11" x14ac:dyDescent="0.2">
      <c r="A146" s="376">
        <v>40725</v>
      </c>
      <c r="B146" s="372">
        <v>75.516106737183705</v>
      </c>
      <c r="C146" s="378">
        <v>261.54000000000002</v>
      </c>
      <c r="D146" s="378">
        <v>262.74</v>
      </c>
      <c r="E146" s="378">
        <v>0.58830119845425599</v>
      </c>
      <c r="F146" s="378">
        <v>444.568191748017</v>
      </c>
      <c r="G146" s="378">
        <v>446.60796321738201</v>
      </c>
      <c r="H146" s="372">
        <v>1.13498647567793</v>
      </c>
      <c r="I146" s="372">
        <v>0.61386915483960802</v>
      </c>
      <c r="J146" s="372">
        <v>1.36876737851561</v>
      </c>
      <c r="K146" s="372">
        <v>0.794251962094217</v>
      </c>
    </row>
    <row r="147" spans="1:11" x14ac:dyDescent="0.2">
      <c r="A147" s="376">
        <v>40756</v>
      </c>
      <c r="B147" s="372">
        <v>75.635555021335406</v>
      </c>
      <c r="C147" s="378">
        <v>260.73</v>
      </c>
      <c r="D147" s="378">
        <v>261.85000000000002</v>
      </c>
      <c r="E147" s="378">
        <v>0.58923174919046295</v>
      </c>
      <c r="F147" s="378">
        <v>442.49143118681798</v>
      </c>
      <c r="G147" s="378">
        <v>444.39221131541501</v>
      </c>
      <c r="H147" s="372">
        <v>-0.46714105951520801</v>
      </c>
      <c r="I147" s="372">
        <v>-0.496129062725159</v>
      </c>
      <c r="J147" s="372">
        <v>-1.0173501458741401</v>
      </c>
      <c r="K147" s="372">
        <v>0.63670996714630901</v>
      </c>
    </row>
    <row r="148" spans="1:11" x14ac:dyDescent="0.2">
      <c r="A148" s="376">
        <v>40787</v>
      </c>
      <c r="B148" s="372">
        <v>75.821113047659097</v>
      </c>
      <c r="C148" s="378">
        <v>265.06</v>
      </c>
      <c r="D148" s="378">
        <v>259.49</v>
      </c>
      <c r="E148" s="378">
        <v>0.59067732171777798</v>
      </c>
      <c r="F148" s="378">
        <v>448.739083513764</v>
      </c>
      <c r="G148" s="378">
        <v>439.30923104574998</v>
      </c>
      <c r="H148" s="372">
        <v>1.41192617226256</v>
      </c>
      <c r="I148" s="372">
        <v>-1.14380498582984</v>
      </c>
      <c r="J148" s="372">
        <v>2.06454993013423</v>
      </c>
      <c r="K148" s="372">
        <v>1.21407241138569</v>
      </c>
    </row>
    <row r="149" spans="1:11" x14ac:dyDescent="0.2">
      <c r="A149" s="376">
        <v>40817</v>
      </c>
      <c r="B149" s="372">
        <v>76.332712302421996</v>
      </c>
      <c r="C149" s="378">
        <v>263.8</v>
      </c>
      <c r="D149" s="378">
        <v>258.60000000000002</v>
      </c>
      <c r="E149" s="378">
        <v>0.59466288807851198</v>
      </c>
      <c r="F149" s="378">
        <v>443.61268424265802</v>
      </c>
      <c r="G149" s="378">
        <v>434.86823406046801</v>
      </c>
      <c r="H149" s="372">
        <v>-1.1424008871623199</v>
      </c>
      <c r="I149" s="372">
        <v>-1.01090454546348</v>
      </c>
      <c r="J149" s="372">
        <v>2.83234925801057</v>
      </c>
      <c r="K149" s="372">
        <v>1.0329253707972701</v>
      </c>
    </row>
    <row r="150" spans="1:11" x14ac:dyDescent="0.2">
      <c r="A150" s="376">
        <v>40848</v>
      </c>
      <c r="B150" s="372">
        <v>77.158332832501898</v>
      </c>
      <c r="C150" s="378">
        <v>264.72000000000003</v>
      </c>
      <c r="D150" s="378">
        <v>259.88</v>
      </c>
      <c r="E150" s="378">
        <v>0.60109480794700898</v>
      </c>
      <c r="F150" s="378">
        <v>440.396417503804</v>
      </c>
      <c r="G150" s="378">
        <v>432.34444311305799</v>
      </c>
      <c r="H150" s="372">
        <v>-0.72501685661777704</v>
      </c>
      <c r="I150" s="372">
        <v>-0.58035762323792595</v>
      </c>
      <c r="J150" s="372">
        <v>2.8302809585109698</v>
      </c>
      <c r="K150" s="372">
        <v>1.1046255408766501</v>
      </c>
    </row>
    <row r="151" spans="1:11" x14ac:dyDescent="0.2">
      <c r="A151" s="376">
        <v>40878</v>
      </c>
      <c r="B151" s="372">
        <v>77.792385359697093</v>
      </c>
      <c r="C151" s="378">
        <v>265.43</v>
      </c>
      <c r="D151" s="378">
        <v>260.54000000000002</v>
      </c>
      <c r="E151" s="378">
        <v>0.60603433512536398</v>
      </c>
      <c r="F151" s="378">
        <v>437.97848507229099</v>
      </c>
      <c r="G151" s="378">
        <v>429.90963531151198</v>
      </c>
      <c r="H151" s="372">
        <v>-0.54903544520604797</v>
      </c>
      <c r="I151" s="372">
        <v>-0.56316389405032297</v>
      </c>
      <c r="J151" s="372">
        <v>2.8136526933086001</v>
      </c>
      <c r="K151" s="372">
        <v>0.66853007342788695</v>
      </c>
    </row>
    <row r="152" spans="1:11" x14ac:dyDescent="0.2">
      <c r="A152" s="376">
        <v>40909</v>
      </c>
      <c r="B152" s="372">
        <v>78.343049462107103</v>
      </c>
      <c r="C152" s="378">
        <v>269.66000000000003</v>
      </c>
      <c r="D152" s="378">
        <v>271.02999999999997</v>
      </c>
      <c r="E152" s="378">
        <v>0.61032423254447998</v>
      </c>
      <c r="F152" s="378">
        <v>441.830728030854</v>
      </c>
      <c r="G152" s="378">
        <v>444.07543654306301</v>
      </c>
      <c r="H152" s="372">
        <v>0.879550729056366</v>
      </c>
      <c r="I152" s="372">
        <v>3.29506483875068</v>
      </c>
      <c r="J152" s="372">
        <v>0.935428819249706</v>
      </c>
      <c r="K152" s="372">
        <v>-0.15002449906486001</v>
      </c>
    </row>
    <row r="153" spans="1:11" x14ac:dyDescent="0.2">
      <c r="A153" s="376">
        <v>40940</v>
      </c>
      <c r="B153" s="372">
        <v>78.502313840976001</v>
      </c>
      <c r="C153" s="378">
        <v>268.95</v>
      </c>
      <c r="D153" s="378">
        <v>270.57</v>
      </c>
      <c r="E153" s="378">
        <v>0.61156496685942197</v>
      </c>
      <c r="F153" s="378">
        <v>439.773392156753</v>
      </c>
      <c r="G153" s="378">
        <v>442.42233395</v>
      </c>
      <c r="H153" s="372">
        <v>-0.46563892992929101</v>
      </c>
      <c r="I153" s="372">
        <v>-0.37225715656143998</v>
      </c>
      <c r="J153" s="372">
        <v>1.1653985624452901</v>
      </c>
      <c r="K153" s="372">
        <v>0.39407253246999102</v>
      </c>
    </row>
    <row r="154" spans="1:11" x14ac:dyDescent="0.2">
      <c r="A154" s="376">
        <v>40969</v>
      </c>
      <c r="B154" s="372">
        <v>78.547388665184201</v>
      </c>
      <c r="C154" s="378">
        <v>271.12</v>
      </c>
      <c r="D154" s="378">
        <v>268.43</v>
      </c>
      <c r="E154" s="378">
        <v>0.61191611808063195</v>
      </c>
      <c r="F154" s="378">
        <v>443.06726361516502</v>
      </c>
      <c r="G154" s="378">
        <v>438.67123625043803</v>
      </c>
      <c r="H154" s="372">
        <v>0.74899289433101301</v>
      </c>
      <c r="I154" s="372">
        <v>-0.84785450726950795</v>
      </c>
      <c r="J154" s="372">
        <v>0.31960036457139301</v>
      </c>
      <c r="K154" s="372">
        <v>0.26711524623612698</v>
      </c>
    </row>
    <row r="155" spans="1:11" x14ac:dyDescent="0.2">
      <c r="A155" s="376">
        <v>41000</v>
      </c>
      <c r="B155" s="372">
        <v>78.300979626179497</v>
      </c>
      <c r="C155" s="378">
        <v>271.43</v>
      </c>
      <c r="D155" s="378">
        <v>268.76</v>
      </c>
      <c r="E155" s="378">
        <v>0.60999649140468404</v>
      </c>
      <c r="F155" s="378">
        <v>444.96977248993301</v>
      </c>
      <c r="G155" s="378">
        <v>440.59269813356798</v>
      </c>
      <c r="H155" s="372">
        <v>0.42939504472636603</v>
      </c>
      <c r="I155" s="372">
        <v>0.43801866280410701</v>
      </c>
      <c r="J155" s="372">
        <v>0.57637835689794403</v>
      </c>
      <c r="K155" s="372">
        <v>0.53081818611027098</v>
      </c>
    </row>
    <row r="156" spans="1:11" x14ac:dyDescent="0.2">
      <c r="A156" s="376">
        <v>41030</v>
      </c>
      <c r="B156" s="372">
        <v>78.053819340104596</v>
      </c>
      <c r="C156" s="378">
        <v>269.19</v>
      </c>
      <c r="D156" s="378">
        <v>271.63</v>
      </c>
      <c r="E156" s="378">
        <v>0.608071012208382</v>
      </c>
      <c r="F156" s="378">
        <v>442.695005345445</v>
      </c>
      <c r="G156" s="378">
        <v>446.70769457254403</v>
      </c>
      <c r="H156" s="372">
        <v>-0.51121835349836597</v>
      </c>
      <c r="I156" s="372">
        <v>1.38790235627602</v>
      </c>
      <c r="J156" s="372">
        <v>0.86673416922693503</v>
      </c>
      <c r="K156" s="372">
        <v>0.32482385998000601</v>
      </c>
    </row>
    <row r="157" spans="1:11" x14ac:dyDescent="0.2">
      <c r="A157" s="376">
        <v>41061</v>
      </c>
      <c r="B157" s="372">
        <v>78.413666686699898</v>
      </c>
      <c r="C157" s="378">
        <v>269.02</v>
      </c>
      <c r="D157" s="378">
        <v>270.67</v>
      </c>
      <c r="E157" s="378">
        <v>0.61087436945770901</v>
      </c>
      <c r="F157" s="378">
        <v>440.38514864982301</v>
      </c>
      <c r="G157" s="378">
        <v>443.086195022852</v>
      </c>
      <c r="H157" s="372">
        <v>-0.52177157359606396</v>
      </c>
      <c r="I157" s="372">
        <v>-0.81070901479726198</v>
      </c>
      <c r="J157" s="372">
        <v>0.18338441548637599</v>
      </c>
      <c r="K157" s="372">
        <v>-0.17953076970592699</v>
      </c>
    </row>
    <row r="158" spans="1:11" x14ac:dyDescent="0.2">
      <c r="A158" s="376">
        <v>41091</v>
      </c>
      <c r="B158" s="372">
        <v>78.853897469799904</v>
      </c>
      <c r="C158" s="378">
        <v>272.87</v>
      </c>
      <c r="D158" s="378">
        <v>274.23</v>
      </c>
      <c r="E158" s="378">
        <v>0.61430394638486097</v>
      </c>
      <c r="F158" s="378">
        <v>444.19379300071603</v>
      </c>
      <c r="G158" s="378">
        <v>446.40768078054202</v>
      </c>
      <c r="H158" s="372">
        <v>0.86484395819665905</v>
      </c>
      <c r="I158" s="372">
        <v>0.74962519595507304</v>
      </c>
      <c r="J158" s="372">
        <v>-8.4216269686021597E-2</v>
      </c>
      <c r="K158" s="372">
        <v>-4.4845245346059E-2</v>
      </c>
    </row>
    <row r="159" spans="1:11" x14ac:dyDescent="0.2">
      <c r="A159" s="376">
        <v>41122</v>
      </c>
      <c r="B159" s="372">
        <v>79.090540296892797</v>
      </c>
      <c r="C159" s="378">
        <v>276.3</v>
      </c>
      <c r="D159" s="378">
        <v>273.73</v>
      </c>
      <c r="E159" s="378">
        <v>0.61614749029621296</v>
      </c>
      <c r="F159" s="378">
        <v>448.43159203191499</v>
      </c>
      <c r="G159" s="378">
        <v>444.26051280092702</v>
      </c>
      <c r="H159" s="372">
        <v>0.954042829498158</v>
      </c>
      <c r="I159" s="372">
        <v>-0.48098813529821</v>
      </c>
      <c r="J159" s="372">
        <v>1.34243522618405</v>
      </c>
      <c r="K159" s="372">
        <v>-2.9635648675763199E-2</v>
      </c>
    </row>
    <row r="160" spans="1:11" x14ac:dyDescent="0.2">
      <c r="A160" s="376">
        <v>41153</v>
      </c>
      <c r="B160" s="372">
        <v>79.439118937436106</v>
      </c>
      <c r="C160" s="378">
        <v>271.3</v>
      </c>
      <c r="D160" s="378">
        <v>270.12</v>
      </c>
      <c r="E160" s="378">
        <v>0.61886305974023703</v>
      </c>
      <c r="F160" s="378">
        <v>438.38454360788</v>
      </c>
      <c r="G160" s="378">
        <v>436.477821302471</v>
      </c>
      <c r="H160" s="372">
        <v>-2.24048630885058</v>
      </c>
      <c r="I160" s="372">
        <v>-1.7518305755757</v>
      </c>
      <c r="J160" s="372">
        <v>-2.30747449604893</v>
      </c>
      <c r="K160" s="372">
        <v>-0.64451405597344402</v>
      </c>
    </row>
    <row r="161" spans="1:11" x14ac:dyDescent="0.2">
      <c r="A161" s="376">
        <v>41183</v>
      </c>
      <c r="B161" s="372">
        <v>79.841036119959099</v>
      </c>
      <c r="C161" s="378">
        <v>273.5</v>
      </c>
      <c r="D161" s="378">
        <v>269.61</v>
      </c>
      <c r="E161" s="378">
        <v>0.62199415812935999</v>
      </c>
      <c r="F161" s="378">
        <v>439.71474076629198</v>
      </c>
      <c r="G161" s="378">
        <v>433.460662734918</v>
      </c>
      <c r="H161" s="372">
        <v>0.30343158257022401</v>
      </c>
      <c r="I161" s="372">
        <v>-0.69125128936674596</v>
      </c>
      <c r="J161" s="372">
        <v>-0.87868170023598402</v>
      </c>
      <c r="K161" s="372">
        <v>-0.323677660335631</v>
      </c>
    </row>
    <row r="162" spans="1:11" x14ac:dyDescent="0.2">
      <c r="A162" s="376">
        <v>41214</v>
      </c>
      <c r="B162" s="372">
        <v>80.383436504597597</v>
      </c>
      <c r="C162" s="378">
        <v>274.2</v>
      </c>
      <c r="D162" s="378">
        <v>270.14</v>
      </c>
      <c r="E162" s="378">
        <v>0.62621967782458798</v>
      </c>
      <c r="F162" s="378">
        <v>437.86551223132699</v>
      </c>
      <c r="G162" s="378">
        <v>431.38216438428401</v>
      </c>
      <c r="H162" s="372">
        <v>-0.420551863178942</v>
      </c>
      <c r="I162" s="372">
        <v>-0.479512566958118</v>
      </c>
      <c r="J162" s="372">
        <v>-0.57468797925797099</v>
      </c>
      <c r="K162" s="372">
        <v>-0.22257224398324299</v>
      </c>
    </row>
    <row r="163" spans="1:11" x14ac:dyDescent="0.2">
      <c r="A163" s="376">
        <v>41244</v>
      </c>
      <c r="B163" s="372">
        <v>80.568243283851203</v>
      </c>
      <c r="C163" s="378">
        <v>270.91000000000003</v>
      </c>
      <c r="D163" s="378">
        <v>270.91000000000003</v>
      </c>
      <c r="E163" s="378">
        <v>0.62765939783155</v>
      </c>
      <c r="F163" s="378">
        <v>431.61944350063999</v>
      </c>
      <c r="G163" s="378">
        <v>431.61944350063999</v>
      </c>
      <c r="H163" s="372">
        <v>-1.4264810897889999</v>
      </c>
      <c r="I163" s="372">
        <v>5.5004387280144201E-2</v>
      </c>
      <c r="J163" s="372">
        <v>-1.45190729416803</v>
      </c>
      <c r="K163" s="372">
        <v>0.39771339106846598</v>
      </c>
    </row>
    <row r="164" spans="1:11" x14ac:dyDescent="0.2">
      <c r="A164" s="376">
        <v>41275</v>
      </c>
      <c r="B164" s="372">
        <v>80.8927820181501</v>
      </c>
      <c r="C164" s="378">
        <v>280.36</v>
      </c>
      <c r="D164" s="378">
        <v>282.55</v>
      </c>
      <c r="E164" s="378">
        <v>0.63018768662426194</v>
      </c>
      <c r="F164" s="378">
        <v>444.88333547392801</v>
      </c>
      <c r="G164" s="378">
        <v>448.35849064830302</v>
      </c>
      <c r="H164" s="372">
        <v>3.0730524708784799</v>
      </c>
      <c r="I164" s="372">
        <v>3.8781958041329299</v>
      </c>
      <c r="J164" s="372">
        <v>0.690899760792685</v>
      </c>
      <c r="K164" s="372">
        <v>0.96448795695209799</v>
      </c>
    </row>
    <row r="165" spans="1:11" x14ac:dyDescent="0.2">
      <c r="A165" s="376">
        <v>41306</v>
      </c>
      <c r="B165" s="372">
        <v>81.290942965322401</v>
      </c>
      <c r="C165" s="378">
        <v>280.26</v>
      </c>
      <c r="D165" s="378">
        <v>282.18</v>
      </c>
      <c r="E165" s="378">
        <v>0.63328952241161696</v>
      </c>
      <c r="F165" s="378">
        <v>442.546402682848</v>
      </c>
      <c r="G165" s="378">
        <v>445.57819135462103</v>
      </c>
      <c r="H165" s="372">
        <v>-0.52529115045194497</v>
      </c>
      <c r="I165" s="372">
        <v>-0.62010631039067798</v>
      </c>
      <c r="J165" s="372">
        <v>0.63055441178374605</v>
      </c>
      <c r="K165" s="372">
        <v>0.71331331229256301</v>
      </c>
    </row>
    <row r="166" spans="1:11" x14ac:dyDescent="0.2">
      <c r="A166" s="376">
        <v>41334</v>
      </c>
      <c r="B166" s="372">
        <v>81.887433139010795</v>
      </c>
      <c r="C166" s="378">
        <v>281.64</v>
      </c>
      <c r="D166" s="378">
        <v>279.95999999999998</v>
      </c>
      <c r="E166" s="378">
        <v>0.63793642357229696</v>
      </c>
      <c r="F166" s="378">
        <v>441.48600016108298</v>
      </c>
      <c r="G166" s="378">
        <v>438.85250889467699</v>
      </c>
      <c r="H166" s="372">
        <v>-0.23961386090508599</v>
      </c>
      <c r="I166" s="372">
        <v>-1.50942810721884</v>
      </c>
      <c r="J166" s="372">
        <v>-0.35689015730476797</v>
      </c>
      <c r="K166" s="372">
        <v>4.13231206559894E-2</v>
      </c>
    </row>
    <row r="167" spans="1:11" x14ac:dyDescent="0.2">
      <c r="A167" s="376">
        <v>41365</v>
      </c>
      <c r="B167" s="372">
        <v>81.941522928060607</v>
      </c>
      <c r="C167" s="378">
        <v>281.66000000000003</v>
      </c>
      <c r="D167" s="378">
        <v>279.89999999999998</v>
      </c>
      <c r="E167" s="378">
        <v>0.63835780503774897</v>
      </c>
      <c r="F167" s="378">
        <v>441.22590462153801</v>
      </c>
      <c r="G167" s="378">
        <v>438.46883016249501</v>
      </c>
      <c r="H167" s="372">
        <v>-5.8913655121695101E-2</v>
      </c>
      <c r="I167" s="372">
        <v>-8.7427717605703698E-2</v>
      </c>
      <c r="J167" s="372">
        <v>-0.84137577423432097</v>
      </c>
      <c r="K167" s="372">
        <v>-0.48204792772794702</v>
      </c>
    </row>
    <row r="168" spans="1:11" x14ac:dyDescent="0.2">
      <c r="A168" s="376">
        <v>41395</v>
      </c>
      <c r="B168" s="372">
        <v>81.668820241601097</v>
      </c>
      <c r="C168" s="378">
        <v>278.88</v>
      </c>
      <c r="D168" s="378">
        <v>282.08</v>
      </c>
      <c r="E168" s="378">
        <v>0.63623334014942901</v>
      </c>
      <c r="F168" s="378">
        <v>438.32974853927198</v>
      </c>
      <c r="G168" s="378">
        <v>443.35934978470198</v>
      </c>
      <c r="H168" s="372">
        <v>-0.65638849667041299</v>
      </c>
      <c r="I168" s="372">
        <v>1.11536311951637</v>
      </c>
      <c r="J168" s="372">
        <v>-0.98606416459721102</v>
      </c>
      <c r="K168" s="372">
        <v>-0.74956058033567297</v>
      </c>
    </row>
    <row r="169" spans="1:11" x14ac:dyDescent="0.2">
      <c r="A169" s="376">
        <v>41426</v>
      </c>
      <c r="B169" s="372">
        <v>81.619237934972006</v>
      </c>
      <c r="C169" s="378">
        <v>279.85000000000002</v>
      </c>
      <c r="D169" s="378">
        <v>281.63</v>
      </c>
      <c r="E169" s="378">
        <v>0.63584707380609695</v>
      </c>
      <c r="F169" s="378">
        <v>440.12155049303698</v>
      </c>
      <c r="G169" s="378">
        <v>442.92096575077397</v>
      </c>
      <c r="H169" s="372">
        <v>0.40877945422059803</v>
      </c>
      <c r="I169" s="372">
        <v>-9.8877814157149996E-2</v>
      </c>
      <c r="J169" s="372">
        <v>-5.9856277532022203E-2</v>
      </c>
      <c r="K169" s="372">
        <v>-3.7290548415602802E-2</v>
      </c>
    </row>
    <row r="170" spans="1:11" x14ac:dyDescent="0.2">
      <c r="A170" s="376">
        <v>41456</v>
      </c>
      <c r="B170" s="372">
        <v>81.5921930404471</v>
      </c>
      <c r="C170" s="378">
        <v>280.27</v>
      </c>
      <c r="D170" s="378">
        <v>284.02</v>
      </c>
      <c r="E170" s="378">
        <v>0.635636383073371</v>
      </c>
      <c r="F170" s="378">
        <v>440.92819017826503</v>
      </c>
      <c r="G170" s="378">
        <v>446.82778954019699</v>
      </c>
      <c r="H170" s="372">
        <v>0.183276570830149</v>
      </c>
      <c r="I170" s="372">
        <v>0.88205889797980896</v>
      </c>
      <c r="J170" s="372">
        <v>-0.735175248710773</v>
      </c>
      <c r="K170" s="372">
        <v>9.4108765987277507E-2</v>
      </c>
    </row>
    <row r="171" spans="1:11" x14ac:dyDescent="0.2">
      <c r="A171" s="376">
        <v>41487</v>
      </c>
      <c r="B171" s="372">
        <v>81.824328385119301</v>
      </c>
      <c r="C171" s="378">
        <v>280.74</v>
      </c>
      <c r="D171" s="378">
        <v>283.67</v>
      </c>
      <c r="E171" s="378">
        <v>0.63744481186260304</v>
      </c>
      <c r="F171" s="378">
        <v>440.41459711576101</v>
      </c>
      <c r="G171" s="378">
        <v>445.011073462377</v>
      </c>
      <c r="H171" s="372">
        <v>-0.11647997881406599</v>
      </c>
      <c r="I171" s="372">
        <v>-0.40658081711725202</v>
      </c>
      <c r="J171" s="372">
        <v>-1.7877854858148301</v>
      </c>
      <c r="K171" s="372">
        <v>0.168946066513498</v>
      </c>
    </row>
    <row r="172" spans="1:11" x14ac:dyDescent="0.2">
      <c r="A172" s="376">
        <v>41518</v>
      </c>
      <c r="B172" s="372">
        <v>82.132339683875202</v>
      </c>
      <c r="C172" s="378">
        <v>283.05</v>
      </c>
      <c r="D172" s="378">
        <v>280.66000000000003</v>
      </c>
      <c r="E172" s="378">
        <v>0.63984434520753797</v>
      </c>
      <c r="F172" s="378">
        <v>442.37321486085898</v>
      </c>
      <c r="G172" s="378">
        <v>438.63793140027798</v>
      </c>
      <c r="H172" s="372">
        <v>0.44472135072850499</v>
      </c>
      <c r="I172" s="372">
        <v>-1.43213111811199</v>
      </c>
      <c r="J172" s="372">
        <v>0.90985672536558804</v>
      </c>
      <c r="K172" s="372">
        <v>0.49489572949230598</v>
      </c>
    </row>
    <row r="173" spans="1:11" x14ac:dyDescent="0.2">
      <c r="A173" s="376">
        <v>41548</v>
      </c>
      <c r="B173" s="372">
        <v>82.522988160346202</v>
      </c>
      <c r="C173" s="378">
        <v>278.75</v>
      </c>
      <c r="D173" s="378">
        <v>279.52</v>
      </c>
      <c r="E173" s="378">
        <v>0.64288765579135898</v>
      </c>
      <c r="F173" s="378">
        <v>433.59053092545997</v>
      </c>
      <c r="G173" s="378">
        <v>434.788251853936</v>
      </c>
      <c r="H173" s="372">
        <v>-1.9853561744603401</v>
      </c>
      <c r="I173" s="372">
        <v>-0.87764401360654898</v>
      </c>
      <c r="J173" s="372">
        <v>-1.39276882784489</v>
      </c>
      <c r="K173" s="372">
        <v>0.30627672431486902</v>
      </c>
    </row>
    <row r="174" spans="1:11" x14ac:dyDescent="0.2">
      <c r="A174" s="376">
        <v>41579</v>
      </c>
      <c r="B174" s="372">
        <v>83.292265160165897</v>
      </c>
      <c r="C174" s="378">
        <v>280.91000000000003</v>
      </c>
      <c r="D174" s="378">
        <v>280.45999999999998</v>
      </c>
      <c r="E174" s="378">
        <v>0.64888063663334405</v>
      </c>
      <c r="F174" s="378">
        <v>432.914752176109</v>
      </c>
      <c r="G174" s="378">
        <v>432.22125020580103</v>
      </c>
      <c r="H174" s="372">
        <v>-0.155856436234625</v>
      </c>
      <c r="I174" s="372">
        <v>-0.59040271607830896</v>
      </c>
      <c r="J174" s="372">
        <v>-1.1306576829925099</v>
      </c>
      <c r="K174" s="372">
        <v>0.19451101385115099</v>
      </c>
    </row>
    <row r="175" spans="1:11" x14ac:dyDescent="0.2">
      <c r="A175" s="376">
        <v>41609</v>
      </c>
      <c r="B175" s="372">
        <v>83.770058296772604</v>
      </c>
      <c r="C175" s="378">
        <v>281.95999999999998</v>
      </c>
      <c r="D175" s="378">
        <v>281.66000000000003</v>
      </c>
      <c r="E175" s="378">
        <v>0.65260283957817</v>
      </c>
      <c r="F175" s="378">
        <v>432.05450987962899</v>
      </c>
      <c r="G175" s="378">
        <v>431.59481221696802</v>
      </c>
      <c r="H175" s="372">
        <v>-0.19870939767162599</v>
      </c>
      <c r="I175" s="372">
        <v>-0.14493456500235299</v>
      </c>
      <c r="J175" s="372">
        <v>0.10079860523897199</v>
      </c>
      <c r="K175" s="372">
        <v>-5.7067131805421702E-3</v>
      </c>
    </row>
    <row r="176" spans="1:11" x14ac:dyDescent="0.2">
      <c r="A176" s="376">
        <v>41640</v>
      </c>
      <c r="B176" s="372">
        <v>84.519051625698694</v>
      </c>
      <c r="C176" s="378">
        <v>290.54000000000002</v>
      </c>
      <c r="D176" s="378">
        <v>293.89999999999998</v>
      </c>
      <c r="E176" s="378">
        <v>0.658437802370611</v>
      </c>
      <c r="F176" s="378">
        <v>441.25656053457499</v>
      </c>
      <c r="G176" s="378">
        <v>446.359548224381</v>
      </c>
      <c r="H176" s="372">
        <v>2.1298355750320401</v>
      </c>
      <c r="I176" s="372">
        <v>3.4209716126038199</v>
      </c>
      <c r="J176" s="372">
        <v>-0.81521932834125499</v>
      </c>
      <c r="K176" s="372">
        <v>-0.44583574653223002</v>
      </c>
    </row>
    <row r="177" spans="1:11" x14ac:dyDescent="0.2">
      <c r="A177" s="376">
        <v>41671</v>
      </c>
      <c r="B177" s="372">
        <v>84.733157040687601</v>
      </c>
      <c r="C177" s="378">
        <v>290.26</v>
      </c>
      <c r="D177" s="378">
        <v>293.87</v>
      </c>
      <c r="E177" s="378">
        <v>0.660105770671359</v>
      </c>
      <c r="F177" s="378">
        <v>439.71741029440199</v>
      </c>
      <c r="G177" s="378">
        <v>445.18623083861303</v>
      </c>
      <c r="H177" s="372">
        <v>-0.34881073231158899</v>
      </c>
      <c r="I177" s="372">
        <v>-0.26286373629403897</v>
      </c>
      <c r="J177" s="372">
        <v>-0.63925327859319903</v>
      </c>
      <c r="K177" s="372">
        <v>-8.7966719110788003E-2</v>
      </c>
    </row>
    <row r="178" spans="1:11" x14ac:dyDescent="0.2">
      <c r="A178" s="376">
        <v>41699</v>
      </c>
      <c r="B178" s="372">
        <v>84.965292385359703</v>
      </c>
      <c r="C178" s="378">
        <v>291.8</v>
      </c>
      <c r="D178" s="378">
        <v>291.64</v>
      </c>
      <c r="E178" s="378">
        <v>0.66191419946059005</v>
      </c>
      <c r="F178" s="378">
        <v>440.842635250603</v>
      </c>
      <c r="G178" s="378">
        <v>440.60091207842999</v>
      </c>
      <c r="H178" s="372">
        <v>0.255897294457474</v>
      </c>
      <c r="I178" s="372">
        <v>-1.02997766834461</v>
      </c>
      <c r="J178" s="372">
        <v>-0.14572713749583199</v>
      </c>
      <c r="K178" s="372">
        <v>0.39840336976928498</v>
      </c>
    </row>
    <row r="179" spans="1:11" x14ac:dyDescent="0.2">
      <c r="A179" s="376">
        <v>41730</v>
      </c>
      <c r="B179" s="372">
        <v>84.806779253560904</v>
      </c>
      <c r="C179" s="378">
        <v>292.62</v>
      </c>
      <c r="D179" s="378">
        <v>292.35000000000002</v>
      </c>
      <c r="E179" s="378">
        <v>0.66067931766600096</v>
      </c>
      <c r="F179" s="378">
        <v>442.90776504665899</v>
      </c>
      <c r="G179" s="378">
        <v>442.49909476929298</v>
      </c>
      <c r="H179" s="372">
        <v>0.46845056056823398</v>
      </c>
      <c r="I179" s="372">
        <v>0.43081678653567002</v>
      </c>
      <c r="J179" s="372">
        <v>0.38117898507426001</v>
      </c>
      <c r="K179" s="372">
        <v>0.91916786999544098</v>
      </c>
    </row>
    <row r="180" spans="1:11" x14ac:dyDescent="0.2">
      <c r="A180" s="376">
        <v>41760</v>
      </c>
      <c r="B180" s="372">
        <v>84.535579061241705</v>
      </c>
      <c r="C180" s="378">
        <v>289.56</v>
      </c>
      <c r="D180" s="378">
        <v>294.63</v>
      </c>
      <c r="E180" s="378">
        <v>0.65856655781838802</v>
      </c>
      <c r="F180" s="378">
        <v>439.68221064734303</v>
      </c>
      <c r="G180" s="378">
        <v>447.38074914707403</v>
      </c>
      <c r="H180" s="372">
        <v>-0.72826774644054704</v>
      </c>
      <c r="I180" s="372">
        <v>1.10320098628123</v>
      </c>
      <c r="J180" s="372">
        <v>0.30854901192045597</v>
      </c>
      <c r="K180" s="372">
        <v>0.90702933508097805</v>
      </c>
    </row>
    <row r="181" spans="1:11" x14ac:dyDescent="0.2">
      <c r="A181" s="376">
        <v>41791</v>
      </c>
      <c r="B181" s="372">
        <v>84.682072239918298</v>
      </c>
      <c r="C181" s="378">
        <v>290.67</v>
      </c>
      <c r="D181" s="378">
        <v>294.16000000000003</v>
      </c>
      <c r="E181" s="378">
        <v>0.65970779928732004</v>
      </c>
      <c r="F181" s="378">
        <v>440.60415886246898</v>
      </c>
      <c r="G181" s="378">
        <v>445.89437978113898</v>
      </c>
      <c r="H181" s="372">
        <v>0.209685130032433</v>
      </c>
      <c r="I181" s="372">
        <v>-0.33223811457428998</v>
      </c>
      <c r="J181" s="372">
        <v>0.109653428442824</v>
      </c>
      <c r="K181" s="372">
        <v>0.67131932337529698</v>
      </c>
    </row>
    <row r="182" spans="1:11" x14ac:dyDescent="0.2">
      <c r="A182" s="376">
        <v>41821</v>
      </c>
      <c r="B182" s="372">
        <v>84.914958831660599</v>
      </c>
      <c r="C182" s="378">
        <v>291.73</v>
      </c>
      <c r="D182" s="378">
        <v>297.72000000000003</v>
      </c>
      <c r="E182" s="378">
        <v>0.66152208059690598</v>
      </c>
      <c r="F182" s="378">
        <v>440.99812924878597</v>
      </c>
      <c r="G182" s="378">
        <v>450.05300462739001</v>
      </c>
      <c r="H182" s="372">
        <v>8.9415948168669601E-2</v>
      </c>
      <c r="I182" s="372">
        <v>0.93264796212329004</v>
      </c>
      <c r="J182" s="372">
        <v>1.58617825030349E-2</v>
      </c>
      <c r="K182" s="372">
        <v>0.72180270849144801</v>
      </c>
    </row>
    <row r="183" spans="1:11" x14ac:dyDescent="0.2">
      <c r="A183" s="376">
        <v>41852</v>
      </c>
      <c r="B183" s="372">
        <v>85.219965142135905</v>
      </c>
      <c r="C183" s="378">
        <v>292.39</v>
      </c>
      <c r="D183" s="378">
        <v>296.83999999999997</v>
      </c>
      <c r="E183" s="378">
        <v>0.66389820386042597</v>
      </c>
      <c r="F183" s="378">
        <v>440.41390426998402</v>
      </c>
      <c r="G183" s="378">
        <v>447.11673909334098</v>
      </c>
      <c r="H183" s="372">
        <v>-0.13247788143622199</v>
      </c>
      <c r="I183" s="372">
        <v>-0.65242660394641006</v>
      </c>
      <c r="J183" s="372">
        <v>-1.57316715032607E-4</v>
      </c>
      <c r="K183" s="372">
        <v>0.47317151336949698</v>
      </c>
    </row>
    <row r="184" spans="1:11" x14ac:dyDescent="0.2">
      <c r="A184" s="376">
        <v>41883</v>
      </c>
      <c r="B184" s="372">
        <v>85.596339924274304</v>
      </c>
      <c r="C184" s="378">
        <v>294.83</v>
      </c>
      <c r="D184" s="378">
        <v>293.42</v>
      </c>
      <c r="E184" s="378">
        <v>0.666830316557531</v>
      </c>
      <c r="F184" s="378">
        <v>442.13646662323498</v>
      </c>
      <c r="G184" s="378">
        <v>440.02198567509998</v>
      </c>
      <c r="H184" s="372">
        <v>0.39112351734367201</v>
      </c>
      <c r="I184" s="372">
        <v>-1.5867787532687601</v>
      </c>
      <c r="J184" s="372">
        <v>-5.3517760495192003E-2</v>
      </c>
      <c r="K184" s="372">
        <v>0.31553456182029599</v>
      </c>
    </row>
    <row r="185" spans="1:11" x14ac:dyDescent="0.2">
      <c r="A185" s="376">
        <v>41913</v>
      </c>
      <c r="B185" s="372">
        <v>86.069625578460204</v>
      </c>
      <c r="C185" s="378">
        <v>291.05</v>
      </c>
      <c r="D185" s="378">
        <v>291.94</v>
      </c>
      <c r="E185" s="378">
        <v>0.67051740438023599</v>
      </c>
      <c r="F185" s="378">
        <v>434.06777825404799</v>
      </c>
      <c r="G185" s="378">
        <v>435.39511143613402</v>
      </c>
      <c r="H185" s="372">
        <v>-1.82493166212025</v>
      </c>
      <c r="I185" s="372">
        <v>-1.0515097857819899</v>
      </c>
      <c r="J185" s="372">
        <v>0.110068669527652</v>
      </c>
      <c r="K185" s="372">
        <v>0.139575892313126</v>
      </c>
    </row>
    <row r="186" spans="1:11" x14ac:dyDescent="0.2">
      <c r="A186" s="376">
        <v>41944</v>
      </c>
      <c r="B186" s="372">
        <v>86.763777871266299</v>
      </c>
      <c r="C186" s="378">
        <v>292.2</v>
      </c>
      <c r="D186" s="378">
        <v>294.02999999999997</v>
      </c>
      <c r="E186" s="378">
        <v>0.67592513318687097</v>
      </c>
      <c r="F186" s="378">
        <v>432.29639741657098</v>
      </c>
      <c r="G186" s="378">
        <v>435.00379785213602</v>
      </c>
      <c r="H186" s="372">
        <v>-0.40808853506757398</v>
      </c>
      <c r="I186" s="372">
        <v>-8.9875511625925303E-2</v>
      </c>
      <c r="J186" s="372">
        <v>-0.14283522481743899</v>
      </c>
      <c r="K186" s="372">
        <v>0.64377853819319597</v>
      </c>
    </row>
    <row r="187" spans="1:11" x14ac:dyDescent="0.2">
      <c r="A187" s="376">
        <v>41974</v>
      </c>
      <c r="B187" s="372">
        <v>87.188983712963505</v>
      </c>
      <c r="C187" s="378">
        <v>292.18</v>
      </c>
      <c r="D187" s="378">
        <v>294.7</v>
      </c>
      <c r="E187" s="378">
        <v>0.67923765970695205</v>
      </c>
      <c r="F187" s="378">
        <v>430.15871665015902</v>
      </c>
      <c r="G187" s="378">
        <v>433.86875828873298</v>
      </c>
      <c r="H187" s="372">
        <v>-0.49449423571108497</v>
      </c>
      <c r="I187" s="372">
        <v>-0.26092635719693302</v>
      </c>
      <c r="J187" s="372">
        <v>-0.43878565924416701</v>
      </c>
      <c r="K187" s="372">
        <v>0.52687057568749895</v>
      </c>
    </row>
    <row r="188" spans="1:11" x14ac:dyDescent="0.2">
      <c r="A188" s="376">
        <v>42005</v>
      </c>
      <c r="B188" s="372">
        <v>87.110102770599198</v>
      </c>
      <c r="C188" s="378">
        <v>300.89</v>
      </c>
      <c r="D188" s="378">
        <v>306.63</v>
      </c>
      <c r="E188" s="378">
        <v>0.67862314506983501</v>
      </c>
      <c r="F188" s="378">
        <v>443.38305020386002</v>
      </c>
      <c r="G188" s="378">
        <v>451.84135293299698</v>
      </c>
      <c r="H188" s="372">
        <v>3.0742916606886199</v>
      </c>
      <c r="I188" s="372">
        <v>4.14240350357389</v>
      </c>
      <c r="J188" s="372">
        <v>0.48191683919864797</v>
      </c>
      <c r="K188" s="372">
        <v>1.22811413588513</v>
      </c>
    </row>
    <row r="189" spans="1:11" x14ac:dyDescent="0.2">
      <c r="A189" s="376">
        <v>42036</v>
      </c>
      <c r="B189" s="372">
        <v>87.275377126029198</v>
      </c>
      <c r="C189" s="378">
        <v>301.39</v>
      </c>
      <c r="D189" s="378">
        <v>306.14</v>
      </c>
      <c r="E189" s="378">
        <v>0.67991069954760497</v>
      </c>
      <c r="F189" s="378">
        <v>443.27880146692399</v>
      </c>
      <c r="G189" s="378">
        <v>450.26501304317998</v>
      </c>
      <c r="H189" s="372">
        <v>-2.3512115965729202E-2</v>
      </c>
      <c r="I189" s="372">
        <v>-0.34887021287118802</v>
      </c>
      <c r="J189" s="372">
        <v>0.80992725990487502</v>
      </c>
      <c r="K189" s="372">
        <v>1.14082194208924</v>
      </c>
    </row>
    <row r="190" spans="1:11" x14ac:dyDescent="0.2">
      <c r="A190" s="376">
        <v>42064</v>
      </c>
      <c r="B190" s="372">
        <v>87.630716990203695</v>
      </c>
      <c r="C190" s="378">
        <v>302.79000000000002</v>
      </c>
      <c r="D190" s="378">
        <v>303.77999999999997</v>
      </c>
      <c r="E190" s="378">
        <v>0.68267894167481002</v>
      </c>
      <c r="F190" s="378">
        <v>443.53206392622599</v>
      </c>
      <c r="G190" s="378">
        <v>444.98223316327699</v>
      </c>
      <c r="H190" s="372">
        <v>5.7133898229211298E-2</v>
      </c>
      <c r="I190" s="372">
        <v>-1.1732601305613899</v>
      </c>
      <c r="J190" s="372">
        <v>0.61006546567194997</v>
      </c>
      <c r="K190" s="372">
        <v>0.99439673517225402</v>
      </c>
    </row>
    <row r="191" spans="1:11" x14ac:dyDescent="0.2">
      <c r="A191" s="376">
        <v>42095</v>
      </c>
      <c r="B191" s="372">
        <v>87.403840375022497</v>
      </c>
      <c r="C191" s="378">
        <v>302.56</v>
      </c>
      <c r="D191" s="378">
        <v>304.02999999999997</v>
      </c>
      <c r="E191" s="378">
        <v>0.68091148052805295</v>
      </c>
      <c r="F191" s="378">
        <v>444.345570095781</v>
      </c>
      <c r="G191" s="378">
        <v>446.50444102399598</v>
      </c>
      <c r="H191" s="372">
        <v>0.18341541361270899</v>
      </c>
      <c r="I191" s="372">
        <v>0.342082840004099</v>
      </c>
      <c r="J191" s="372">
        <v>0.32462854855812601</v>
      </c>
      <c r="K191" s="372">
        <v>0.90516484712601697</v>
      </c>
    </row>
    <row r="192" spans="1:11" x14ac:dyDescent="0.2">
      <c r="A192" s="376">
        <v>42125</v>
      </c>
      <c r="B192" s="372">
        <v>86.967365827273298</v>
      </c>
      <c r="C192" s="378">
        <v>300.18</v>
      </c>
      <c r="D192" s="378">
        <v>307.47000000000003</v>
      </c>
      <c r="E192" s="378">
        <v>0.67751116620267005</v>
      </c>
      <c r="F192" s="378">
        <v>443.06280837031198</v>
      </c>
      <c r="G192" s="378">
        <v>453.822778631554</v>
      </c>
      <c r="H192" s="372">
        <v>-0.28868561133452703</v>
      </c>
      <c r="I192" s="372">
        <v>1.63902907455393</v>
      </c>
      <c r="J192" s="372">
        <v>0.76887298169092699</v>
      </c>
      <c r="K192" s="372">
        <v>1.4399433808364801</v>
      </c>
    </row>
    <row r="193" spans="1:11" x14ac:dyDescent="0.2">
      <c r="A193" s="376">
        <v>42156</v>
      </c>
      <c r="B193" s="372">
        <v>87.113107758879707</v>
      </c>
      <c r="C193" s="378">
        <v>300.83</v>
      </c>
      <c r="D193" s="378">
        <v>306.29000000000002</v>
      </c>
      <c r="E193" s="378">
        <v>0.67864655515124805</v>
      </c>
      <c r="F193" s="378">
        <v>443.27934433109198</v>
      </c>
      <c r="G193" s="378">
        <v>451.32476938859298</v>
      </c>
      <c r="H193" s="372">
        <v>4.8872520258913497E-2</v>
      </c>
      <c r="I193" s="372">
        <v>-0.55043716635239104</v>
      </c>
      <c r="J193" s="372">
        <v>0.60716300897625297</v>
      </c>
      <c r="K193" s="372">
        <v>1.2178645557539201</v>
      </c>
    </row>
    <row r="194" spans="1:11" x14ac:dyDescent="0.2">
      <c r="A194" s="376">
        <v>42186</v>
      </c>
      <c r="B194" s="372">
        <v>87.240819760802907</v>
      </c>
      <c r="C194" s="378">
        <v>305.69</v>
      </c>
      <c r="D194" s="378">
        <v>310.41000000000003</v>
      </c>
      <c r="E194" s="378">
        <v>0.67964148361134402</v>
      </c>
      <c r="F194" s="378">
        <v>449.78125581105701</v>
      </c>
      <c r="G194" s="378">
        <v>456.726093808467</v>
      </c>
      <c r="H194" s="372">
        <v>1.46677519787795</v>
      </c>
      <c r="I194" s="372">
        <v>1.1967711028116701</v>
      </c>
      <c r="J194" s="372">
        <v>1.99164712495095</v>
      </c>
      <c r="K194" s="372">
        <v>1.48273405853632</v>
      </c>
    </row>
    <row r="195" spans="1:11" x14ac:dyDescent="0.2">
      <c r="A195" s="376">
        <v>42217</v>
      </c>
      <c r="B195" s="372">
        <v>87.4248752929864</v>
      </c>
      <c r="C195" s="378">
        <v>309.08</v>
      </c>
      <c r="D195" s="378">
        <v>309.86</v>
      </c>
      <c r="E195" s="378">
        <v>0.68107535109795203</v>
      </c>
      <c r="F195" s="378">
        <v>453.811754458206</v>
      </c>
      <c r="G195" s="378">
        <v>454.95700218849402</v>
      </c>
      <c r="H195" s="372">
        <v>0.89610195958054195</v>
      </c>
      <c r="I195" s="372">
        <v>-0.38734191979731297</v>
      </c>
      <c r="J195" s="372">
        <v>3.0421042701705301</v>
      </c>
      <c r="K195" s="372">
        <v>1.75351589632968</v>
      </c>
    </row>
    <row r="196" spans="1:11" x14ac:dyDescent="0.2">
      <c r="A196" s="376">
        <v>42248</v>
      </c>
      <c r="B196" s="372">
        <v>87.752419015565806</v>
      </c>
      <c r="C196" s="378">
        <v>303.04000000000002</v>
      </c>
      <c r="D196" s="378">
        <v>305.27999999999997</v>
      </c>
      <c r="E196" s="378">
        <v>0.68362704997207802</v>
      </c>
      <c r="F196" s="378">
        <v>443.282634899215</v>
      </c>
      <c r="G196" s="378">
        <v>446.55927528389799</v>
      </c>
      <c r="H196" s="372">
        <v>-2.32015135252743</v>
      </c>
      <c r="I196" s="372">
        <v>-1.84582869682192</v>
      </c>
      <c r="J196" s="372">
        <v>0.25923405158903001</v>
      </c>
      <c r="K196" s="372">
        <v>1.48567340306147</v>
      </c>
    </row>
    <row r="197" spans="1:11" x14ac:dyDescent="0.2">
      <c r="A197" s="376">
        <v>42278</v>
      </c>
      <c r="B197" s="372">
        <v>88.203918504717805</v>
      </c>
      <c r="C197" s="378">
        <v>302.39</v>
      </c>
      <c r="D197" s="378">
        <v>304.26</v>
      </c>
      <c r="E197" s="378">
        <v>0.68714441470453202</v>
      </c>
      <c r="F197" s="378">
        <v>440.06760955777497</v>
      </c>
      <c r="G197" s="378">
        <v>442.78901711051498</v>
      </c>
      <c r="H197" s="372">
        <v>-0.72527662676673499</v>
      </c>
      <c r="I197" s="372">
        <v>-0.84429064226365602</v>
      </c>
      <c r="J197" s="372">
        <v>1.38223374420017</v>
      </c>
      <c r="K197" s="372">
        <v>1.69820594677625</v>
      </c>
    </row>
    <row r="198" spans="1:11" x14ac:dyDescent="0.2">
      <c r="A198" s="376">
        <v>42309</v>
      </c>
      <c r="B198" s="372">
        <v>88.685467876675304</v>
      </c>
      <c r="C198" s="378">
        <v>304.14</v>
      </c>
      <c r="D198" s="378">
        <v>305.95</v>
      </c>
      <c r="E198" s="378">
        <v>0.69089588025112603</v>
      </c>
      <c r="F198" s="378">
        <v>440.21104871757399</v>
      </c>
      <c r="G198" s="378">
        <v>442.83083565181101</v>
      </c>
      <c r="H198" s="372">
        <v>3.2594800590568497E-2</v>
      </c>
      <c r="I198" s="372">
        <v>9.4443492679285902E-3</v>
      </c>
      <c r="J198" s="372">
        <v>1.8308390604923499</v>
      </c>
      <c r="K198" s="372">
        <v>1.7993033252402799</v>
      </c>
    </row>
    <row r="199" spans="1:11" x14ac:dyDescent="0.2">
      <c r="A199" s="376">
        <v>42339</v>
      </c>
      <c r="B199" s="372">
        <v>89.046817717410903</v>
      </c>
      <c r="C199" s="378">
        <v>301.10000000000002</v>
      </c>
      <c r="D199" s="378">
        <v>306.69</v>
      </c>
      <c r="E199" s="378">
        <v>0.69371094254115995</v>
      </c>
      <c r="F199" s="378">
        <v>434.04245419140801</v>
      </c>
      <c r="G199" s="378">
        <v>442.10056551299601</v>
      </c>
      <c r="H199" s="372">
        <v>-1.40128116823433</v>
      </c>
      <c r="I199" s="372">
        <v>-0.16490950494465501</v>
      </c>
      <c r="J199" s="372">
        <v>0.90286152318233004</v>
      </c>
      <c r="K199" s="372">
        <v>1.8973035202468</v>
      </c>
    </row>
    <row r="200" spans="1:11" x14ac:dyDescent="0.2">
      <c r="A200" s="376">
        <v>42370</v>
      </c>
      <c r="B200" s="372">
        <v>89.3863813931126</v>
      </c>
      <c r="C200" s="378">
        <v>310.02</v>
      </c>
      <c r="D200" s="378">
        <v>318.23</v>
      </c>
      <c r="E200" s="378">
        <v>0.696356281740942</v>
      </c>
      <c r="F200" s="378">
        <v>445.20313541931</v>
      </c>
      <c r="G200" s="378">
        <v>456.99307717078602</v>
      </c>
      <c r="H200" s="372">
        <v>2.5713340066453299</v>
      </c>
      <c r="I200" s="372">
        <v>3.3685800968179098</v>
      </c>
      <c r="J200" s="372">
        <v>0.41049950254370399</v>
      </c>
      <c r="K200" s="372">
        <v>1.14016218399389</v>
      </c>
    </row>
    <row r="201" spans="1:11" x14ac:dyDescent="0.2">
      <c r="A201" s="376">
        <v>42401</v>
      </c>
      <c r="B201" s="372">
        <v>89.7777811166536</v>
      </c>
      <c r="C201" s="378">
        <v>310.8</v>
      </c>
      <c r="D201" s="378">
        <v>317.69</v>
      </c>
      <c r="E201" s="378">
        <v>0.69940544484511602</v>
      </c>
      <c r="F201" s="378">
        <v>444.37743842389898</v>
      </c>
      <c r="G201" s="378">
        <v>454.22866284713098</v>
      </c>
      <c r="H201" s="372">
        <v>-0.18546522468524401</v>
      </c>
      <c r="I201" s="372">
        <v>-0.60491382949799899</v>
      </c>
      <c r="J201" s="372">
        <v>0.247843333211373</v>
      </c>
      <c r="K201" s="372">
        <v>0.88029264747051506</v>
      </c>
    </row>
    <row r="202" spans="1:11" x14ac:dyDescent="0.2">
      <c r="A202" s="376">
        <v>42430</v>
      </c>
      <c r="B202" s="372">
        <v>89.910000600997606</v>
      </c>
      <c r="C202" s="378">
        <v>313.86</v>
      </c>
      <c r="D202" s="378">
        <v>315.55</v>
      </c>
      <c r="E202" s="378">
        <v>0.70043548842733205</v>
      </c>
      <c r="F202" s="378">
        <v>448.09265833274799</v>
      </c>
      <c r="G202" s="378">
        <v>450.50544299018202</v>
      </c>
      <c r="H202" s="372">
        <v>0.83605052543314096</v>
      </c>
      <c r="I202" s="372">
        <v>-0.81967963747851003</v>
      </c>
      <c r="J202" s="372">
        <v>1.0282445796931701</v>
      </c>
      <c r="K202" s="372">
        <v>1.2412203039303</v>
      </c>
    </row>
    <row r="203" spans="1:11" x14ac:dyDescent="0.2">
      <c r="A203" s="376">
        <v>42461</v>
      </c>
      <c r="B203" s="372">
        <v>89.625277961415904</v>
      </c>
      <c r="C203" s="378">
        <v>312.36</v>
      </c>
      <c r="D203" s="378">
        <v>314.76</v>
      </c>
      <c r="E203" s="378">
        <v>0.69821738321335503</v>
      </c>
      <c r="F203" s="378">
        <v>447.367836306865</v>
      </c>
      <c r="G203" s="378">
        <v>450.80516121125902</v>
      </c>
      <c r="H203" s="372">
        <v>-0.16175717508514201</v>
      </c>
      <c r="I203" s="372">
        <v>6.6529322950503705E-2</v>
      </c>
      <c r="J203" s="372">
        <v>0.68016121111162997</v>
      </c>
      <c r="K203" s="372">
        <v>0.96319762853869195</v>
      </c>
    </row>
    <row r="204" spans="1:11" x14ac:dyDescent="0.2">
      <c r="A204" s="376">
        <v>42491</v>
      </c>
      <c r="B204" s="372">
        <v>89.225614520103406</v>
      </c>
      <c r="C204" s="378">
        <v>312.32</v>
      </c>
      <c r="D204" s="378">
        <v>319.58999999999997</v>
      </c>
      <c r="E204" s="378">
        <v>0.69510384238529299</v>
      </c>
      <c r="F204" s="378">
        <v>449.31416136077399</v>
      </c>
      <c r="G204" s="378">
        <v>459.77303031919098</v>
      </c>
      <c r="H204" s="372">
        <v>0.43506146306284699</v>
      </c>
      <c r="I204" s="372">
        <v>1.9893004516268</v>
      </c>
      <c r="J204" s="372">
        <v>1.4109405872852101</v>
      </c>
      <c r="K204" s="372">
        <v>1.31113993563301</v>
      </c>
    </row>
    <row r="205" spans="1:11" x14ac:dyDescent="0.2">
      <c r="A205" s="376">
        <v>42522</v>
      </c>
      <c r="B205" s="372">
        <v>89.324027886291205</v>
      </c>
      <c r="C205" s="378">
        <v>313.23</v>
      </c>
      <c r="D205" s="378">
        <v>318.8</v>
      </c>
      <c r="E205" s="378">
        <v>0.69587052255160098</v>
      </c>
      <c r="F205" s="378">
        <v>450.12684091209297</v>
      </c>
      <c r="G205" s="378">
        <v>458.13120353342703</v>
      </c>
      <c r="H205" s="372">
        <v>0.180871118964476</v>
      </c>
      <c r="I205" s="372">
        <v>-0.35709506158385601</v>
      </c>
      <c r="J205" s="372">
        <v>1.5447362184975999</v>
      </c>
      <c r="K205" s="372">
        <v>1.5081011738077701</v>
      </c>
    </row>
    <row r="206" spans="1:11" x14ac:dyDescent="0.2">
      <c r="A206" s="376">
        <v>42552</v>
      </c>
      <c r="B206" s="372">
        <v>89.556914478033505</v>
      </c>
      <c r="C206" s="378">
        <v>314.44</v>
      </c>
      <c r="D206" s="378">
        <v>321.77</v>
      </c>
      <c r="E206" s="378">
        <v>0.69768480386118703</v>
      </c>
      <c r="F206" s="378">
        <v>450.69062456255199</v>
      </c>
      <c r="G206" s="378">
        <v>461.19680150582798</v>
      </c>
      <c r="H206" s="372">
        <v>0.12524995161729</v>
      </c>
      <c r="I206" s="372">
        <v>0.66915284284423404</v>
      </c>
      <c r="J206" s="372">
        <v>0.20218022421933901</v>
      </c>
      <c r="K206" s="372">
        <v>0.97885970562385805</v>
      </c>
    </row>
    <row r="207" spans="1:11" x14ac:dyDescent="0.2">
      <c r="A207" s="376">
        <v>42583</v>
      </c>
      <c r="B207" s="372">
        <v>89.809333493599397</v>
      </c>
      <c r="C207" s="378">
        <v>316.66000000000003</v>
      </c>
      <c r="D207" s="378">
        <v>320.85000000000002</v>
      </c>
      <c r="E207" s="378">
        <v>0.69965125069996303</v>
      </c>
      <c r="F207" s="378">
        <v>452.59691836925703</v>
      </c>
      <c r="G207" s="378">
        <v>458.58561630384702</v>
      </c>
      <c r="H207" s="372">
        <v>0.42297170227474401</v>
      </c>
      <c r="I207" s="372">
        <v>-0.56617591307116499</v>
      </c>
      <c r="J207" s="372">
        <v>-0.26769603850365098</v>
      </c>
      <c r="K207" s="372">
        <v>0.79757297896250201</v>
      </c>
    </row>
    <row r="208" spans="1:11" x14ac:dyDescent="0.2">
      <c r="A208" s="376">
        <v>42614</v>
      </c>
      <c r="B208" s="372">
        <v>90.357743854798997</v>
      </c>
      <c r="C208" s="378">
        <v>314.75</v>
      </c>
      <c r="D208" s="378">
        <v>316.57</v>
      </c>
      <c r="E208" s="378">
        <v>0.70392359055801901</v>
      </c>
      <c r="F208" s="378">
        <v>447.13659866192199</v>
      </c>
      <c r="G208" s="378">
        <v>449.72210655569398</v>
      </c>
      <c r="H208" s="372">
        <v>-1.20644208692565</v>
      </c>
      <c r="I208" s="372">
        <v>-1.9327927944169201</v>
      </c>
      <c r="J208" s="372">
        <v>0.86941455840763304</v>
      </c>
      <c r="K208" s="372">
        <v>0.70826684089928504</v>
      </c>
    </row>
    <row r="209" spans="1:11" x14ac:dyDescent="0.2">
      <c r="A209" s="376">
        <v>42644</v>
      </c>
      <c r="B209" s="372">
        <v>90.906154215998598</v>
      </c>
      <c r="C209" s="378">
        <v>312.49</v>
      </c>
      <c r="D209" s="378">
        <v>315.27</v>
      </c>
      <c r="E209" s="378">
        <v>0.70819593041607498</v>
      </c>
      <c r="F209" s="378">
        <v>441.24794647776099</v>
      </c>
      <c r="G209" s="378">
        <v>445.17341382458198</v>
      </c>
      <c r="H209" s="372">
        <v>-1.31696940080133</v>
      </c>
      <c r="I209" s="372">
        <v>-1.0114452157909799</v>
      </c>
      <c r="J209" s="372">
        <v>0.26821717716767302</v>
      </c>
      <c r="K209" s="372">
        <v>0.538494999181793</v>
      </c>
    </row>
    <row r="210" spans="1:11" x14ac:dyDescent="0.2">
      <c r="A210" s="376">
        <v>42675</v>
      </c>
      <c r="B210" s="372">
        <v>91.616833944347604</v>
      </c>
      <c r="C210" s="378">
        <v>315.60000000000002</v>
      </c>
      <c r="D210" s="378">
        <v>317.39</v>
      </c>
      <c r="E210" s="378">
        <v>0.71373241467048598</v>
      </c>
      <c r="F210" s="378">
        <v>442.18252318791701</v>
      </c>
      <c r="G210" s="378">
        <v>444.69046588914102</v>
      </c>
      <c r="H210" s="372">
        <v>0.21180307299248899</v>
      </c>
      <c r="I210" s="372">
        <v>-0.108485349853171</v>
      </c>
      <c r="J210" s="372">
        <v>0.447847566771786</v>
      </c>
      <c r="K210" s="372">
        <v>0.41994145113952702</v>
      </c>
    </row>
    <row r="211" spans="1:11" x14ac:dyDescent="0.2">
      <c r="A211" s="376">
        <v>42705</v>
      </c>
      <c r="B211" s="372">
        <v>92.039034797764302</v>
      </c>
      <c r="C211" s="378">
        <v>316.2</v>
      </c>
      <c r="D211" s="378">
        <v>318.64999999999998</v>
      </c>
      <c r="E211" s="378">
        <v>0.71702153110915401</v>
      </c>
      <c r="F211" s="378">
        <v>440.99094138898897</v>
      </c>
      <c r="G211" s="378">
        <v>444.407854122711</v>
      </c>
      <c r="H211" s="372">
        <v>-0.26947736204883099</v>
      </c>
      <c r="I211" s="372">
        <v>-6.3552468089111996E-2</v>
      </c>
      <c r="J211" s="372">
        <v>1.6008773175253601</v>
      </c>
      <c r="K211" s="372">
        <v>0.52189225477203804</v>
      </c>
    </row>
    <row r="212" spans="1:11" x14ac:dyDescent="0.2">
      <c r="A212" s="376">
        <v>42736</v>
      </c>
      <c r="B212" s="372">
        <v>93.603882444858499</v>
      </c>
      <c r="C212" s="378">
        <v>325.22000000000003</v>
      </c>
      <c r="D212" s="378">
        <v>331.14</v>
      </c>
      <c r="E212" s="378">
        <v>0.72921233100549598</v>
      </c>
      <c r="F212" s="378">
        <v>445.988069828113</v>
      </c>
      <c r="G212" s="378">
        <v>454.10641855630399</v>
      </c>
      <c r="H212" s="372">
        <v>1.1331589767772401</v>
      </c>
      <c r="I212" s="372">
        <v>2.1823566671066699</v>
      </c>
      <c r="J212" s="372">
        <v>0.17630927240963601</v>
      </c>
      <c r="K212" s="372">
        <v>-0.63166353248781404</v>
      </c>
    </row>
    <row r="213" spans="1:11" x14ac:dyDescent="0.2">
      <c r="A213" s="376">
        <v>42767</v>
      </c>
      <c r="B213" s="372">
        <v>94.1447803353567</v>
      </c>
      <c r="C213" s="378">
        <v>325.89999999999998</v>
      </c>
      <c r="D213" s="378">
        <v>331.43</v>
      </c>
      <c r="E213" s="378">
        <v>0.73342614566001696</v>
      </c>
      <c r="F213" s="378">
        <v>444.35285260620202</v>
      </c>
      <c r="G213" s="378">
        <v>451.89280742336098</v>
      </c>
      <c r="H213" s="372">
        <v>-0.36665044034500699</v>
      </c>
      <c r="I213" s="372">
        <v>-0.487465281812205</v>
      </c>
      <c r="J213" s="372">
        <v>-5.5326431027347099E-3</v>
      </c>
      <c r="K213" s="372">
        <v>-0.51424659314291998</v>
      </c>
    </row>
    <row r="214" spans="1:11" x14ac:dyDescent="0.2">
      <c r="A214" s="376">
        <v>42795</v>
      </c>
      <c r="B214" s="372">
        <v>94.722489332291602</v>
      </c>
      <c r="C214" s="378">
        <v>326.36</v>
      </c>
      <c r="D214" s="378">
        <v>329.73</v>
      </c>
      <c r="E214" s="378">
        <v>0.73792673381185903</v>
      </c>
      <c r="F214" s="378">
        <v>442.26612893416097</v>
      </c>
      <c r="G214" s="378">
        <v>446.83297797971898</v>
      </c>
      <c r="H214" s="372">
        <v>-0.46960960412459901</v>
      </c>
      <c r="I214" s="372">
        <v>-1.1196968308685999</v>
      </c>
      <c r="J214" s="372">
        <v>-1.3002956621217501</v>
      </c>
      <c r="K214" s="372">
        <v>-0.81518771140434199</v>
      </c>
    </row>
    <row r="215" spans="1:11" x14ac:dyDescent="0.2">
      <c r="A215" s="376">
        <v>42826</v>
      </c>
      <c r="B215" s="372">
        <v>94.838932628162794</v>
      </c>
      <c r="C215" s="378">
        <v>327.58999999999997</v>
      </c>
      <c r="D215" s="378">
        <v>330.1</v>
      </c>
      <c r="E215" s="378">
        <v>0.73883387446665205</v>
      </c>
      <c r="F215" s="378">
        <v>443.38789993417703</v>
      </c>
      <c r="G215" s="378">
        <v>446.78514535935699</v>
      </c>
      <c r="H215" s="372">
        <v>0.25364162585070898</v>
      </c>
      <c r="I215" s="372">
        <v>-1.07048097877316E-2</v>
      </c>
      <c r="J215" s="372">
        <v>-0.88963399906966101</v>
      </c>
      <c r="K215" s="372">
        <v>-0.89174131039239102</v>
      </c>
    </row>
    <row r="216" spans="1:11" x14ac:dyDescent="0.2">
      <c r="A216" s="376">
        <v>42856</v>
      </c>
      <c r="B216" s="372">
        <v>94.725494320572096</v>
      </c>
      <c r="C216" s="378">
        <v>328.39</v>
      </c>
      <c r="D216" s="378">
        <v>335.59</v>
      </c>
      <c r="E216" s="378">
        <v>0.73795014389327196</v>
      </c>
      <c r="F216" s="378">
        <v>445.00296221568902</v>
      </c>
      <c r="G216" s="378">
        <v>454.75971890119399</v>
      </c>
      <c r="H216" s="372">
        <v>0.36425492931848602</v>
      </c>
      <c r="I216" s="372">
        <v>1.7848788449361901</v>
      </c>
      <c r="J216" s="372">
        <v>-0.959506624947848</v>
      </c>
      <c r="K216" s="372">
        <v>-1.09038831932295</v>
      </c>
    </row>
    <row r="217" spans="1:11" x14ac:dyDescent="0.2">
      <c r="A217" s="376">
        <v>42887</v>
      </c>
      <c r="B217" s="372">
        <v>94.963639641805401</v>
      </c>
      <c r="C217" s="378">
        <v>327.24</v>
      </c>
      <c r="D217" s="378">
        <v>334.21</v>
      </c>
      <c r="E217" s="378">
        <v>0.73980539284533198</v>
      </c>
      <c r="F217" s="378">
        <v>442.33254199650702</v>
      </c>
      <c r="G217" s="378">
        <v>451.75393857918499</v>
      </c>
      <c r="H217" s="372">
        <v>-0.60009043667625905</v>
      </c>
      <c r="I217" s="372">
        <v>-0.66096010642096004</v>
      </c>
      <c r="J217" s="372">
        <v>-1.7315783479592901</v>
      </c>
      <c r="K217" s="372">
        <v>-1.3920171568879101</v>
      </c>
    </row>
    <row r="218" spans="1:11" x14ac:dyDescent="0.2">
      <c r="A218" s="376">
        <v>42917</v>
      </c>
      <c r="B218" s="372">
        <v>95.322735741330604</v>
      </c>
      <c r="C218" s="378">
        <v>330.58</v>
      </c>
      <c r="D218" s="378">
        <v>337.37</v>
      </c>
      <c r="E218" s="378">
        <v>0.74260289757430598</v>
      </c>
      <c r="F218" s="378">
        <v>445.16389725899501</v>
      </c>
      <c r="G218" s="378">
        <v>454.30741127190697</v>
      </c>
      <c r="H218" s="372">
        <v>0.640096532285095</v>
      </c>
      <c r="I218" s="372">
        <v>0.56523529175045395</v>
      </c>
      <c r="J218" s="372">
        <v>-1.2262796256127899</v>
      </c>
      <c r="K218" s="372">
        <v>-1.49380702802498</v>
      </c>
    </row>
    <row r="219" spans="1:11" x14ac:dyDescent="0.2">
      <c r="A219" s="376">
        <v>42948</v>
      </c>
      <c r="B219" s="372">
        <v>95.793767654306095</v>
      </c>
      <c r="C219" s="378">
        <v>329.57</v>
      </c>
      <c r="D219" s="378">
        <v>336.24</v>
      </c>
      <c r="E219" s="378">
        <v>0.74627242783595005</v>
      </c>
      <c r="F219" s="378">
        <v>441.62156835365198</v>
      </c>
      <c r="G219" s="378">
        <v>450.55932318849398</v>
      </c>
      <c r="H219" s="372">
        <v>-0.79573589124226596</v>
      </c>
      <c r="I219" s="372">
        <v>-0.82501143287971901</v>
      </c>
      <c r="J219" s="372">
        <v>-2.4249723252978099</v>
      </c>
      <c r="K219" s="372">
        <v>-1.750227837507</v>
      </c>
    </row>
    <row r="220" spans="1:11" x14ac:dyDescent="0.2">
      <c r="A220" s="376">
        <v>42979</v>
      </c>
      <c r="B220" s="372">
        <v>96.093515235290596</v>
      </c>
      <c r="C220" s="378">
        <v>330.92</v>
      </c>
      <c r="D220" s="378">
        <v>332.39</v>
      </c>
      <c r="E220" s="378">
        <v>0.74860758345699796</v>
      </c>
      <c r="F220" s="378">
        <v>442.04735206106699</v>
      </c>
      <c r="G220" s="378">
        <v>444.01099767792198</v>
      </c>
      <c r="H220" s="372">
        <v>9.6413703026843003E-2</v>
      </c>
      <c r="I220" s="372">
        <v>-1.45337698579422</v>
      </c>
      <c r="J220" s="372">
        <v>-1.1381860970640301</v>
      </c>
      <c r="K220" s="372">
        <v>-1.2699195335340601</v>
      </c>
    </row>
    <row r="221" spans="1:11" x14ac:dyDescent="0.2">
      <c r="A221" s="376">
        <v>43009</v>
      </c>
      <c r="B221" s="372">
        <v>96.698269126750404</v>
      </c>
      <c r="C221" s="378">
        <v>329.48</v>
      </c>
      <c r="D221" s="378">
        <v>331.29</v>
      </c>
      <c r="E221" s="378">
        <v>0.75331886234156598</v>
      </c>
      <c r="F221" s="378">
        <v>437.371233445379</v>
      </c>
      <c r="G221" s="378">
        <v>439.77393446679503</v>
      </c>
      <c r="H221" s="372">
        <v>-1.05783206117753</v>
      </c>
      <c r="I221" s="372">
        <v>-0.95426987918912898</v>
      </c>
      <c r="J221" s="372">
        <v>-0.87857928027259602</v>
      </c>
      <c r="K221" s="372">
        <v>-1.2128934905162201</v>
      </c>
    </row>
    <row r="222" spans="1:11" x14ac:dyDescent="0.2">
      <c r="A222" s="376">
        <v>43040</v>
      </c>
      <c r="B222" s="372">
        <v>97.695173988821495</v>
      </c>
      <c r="C222" s="378">
        <v>332.36</v>
      </c>
      <c r="D222" s="378">
        <v>333.01</v>
      </c>
      <c r="E222" s="378">
        <v>0.76108515685066203</v>
      </c>
      <c r="F222" s="378">
        <v>436.69226368214999</v>
      </c>
      <c r="G222" s="378">
        <v>437.54630740399801</v>
      </c>
      <c r="H222" s="372">
        <v>-0.155238779166988</v>
      </c>
      <c r="I222" s="372">
        <v>-0.50653913026863495</v>
      </c>
      <c r="J222" s="372">
        <v>-1.24162743162807</v>
      </c>
      <c r="K222" s="372">
        <v>-1.60654635823102</v>
      </c>
    </row>
    <row r="223" spans="1:11" x14ac:dyDescent="0.2">
      <c r="A223" s="376">
        <v>43070</v>
      </c>
      <c r="B223" s="372">
        <v>98.272882985756297</v>
      </c>
      <c r="C223" s="378">
        <v>334.3</v>
      </c>
      <c r="D223" s="378">
        <v>336.26</v>
      </c>
      <c r="E223" s="378">
        <v>0.76558574500250298</v>
      </c>
      <c r="F223" s="378">
        <v>436.65912300771402</v>
      </c>
      <c r="G223" s="378">
        <v>439.21925427033699</v>
      </c>
      <c r="H223" s="372">
        <v>-7.5890225664676497E-3</v>
      </c>
      <c r="I223" s="372">
        <v>0.38234738541496099</v>
      </c>
      <c r="J223" s="372">
        <v>-0.98229191911096703</v>
      </c>
      <c r="K223" s="372">
        <v>-1.16753108754496</v>
      </c>
    </row>
    <row r="224" spans="1:11" x14ac:dyDescent="0.2">
      <c r="A224" s="376">
        <v>43101</v>
      </c>
      <c r="B224" s="372">
        <v>98.794999699501204</v>
      </c>
      <c r="C224" s="378">
        <v>342.42</v>
      </c>
      <c r="D224" s="378">
        <v>348.11</v>
      </c>
      <c r="E224" s="378">
        <v>0.76965324664818702</v>
      </c>
      <c r="F224" s="378">
        <v>444.901650829419</v>
      </c>
      <c r="G224" s="378">
        <v>452.29459047435603</v>
      </c>
      <c r="H224" s="372">
        <v>1.88763440116182</v>
      </c>
      <c r="I224" s="372">
        <v>2.9769496844441101</v>
      </c>
      <c r="J224" s="372">
        <v>-0.243598219816232</v>
      </c>
      <c r="K224" s="372">
        <v>-0.39898755179644801</v>
      </c>
    </row>
    <row r="225" spans="1:11" x14ac:dyDescent="0.2">
      <c r="A225" s="376">
        <v>43132</v>
      </c>
      <c r="B225" s="372">
        <v>99.171374481639504</v>
      </c>
      <c r="C225" s="378">
        <v>343.2</v>
      </c>
      <c r="D225" s="378">
        <v>349.38</v>
      </c>
      <c r="E225" s="378">
        <v>0.77258535934529005</v>
      </c>
      <c r="F225" s="378">
        <v>444.22275914060401</v>
      </c>
      <c r="G225" s="378">
        <v>452.22187525799598</v>
      </c>
      <c r="H225" s="372">
        <v>-0.152593654698507</v>
      </c>
      <c r="I225" s="372">
        <v>-1.6076959108324299E-2</v>
      </c>
      <c r="J225" s="372">
        <v>-2.92770632245642E-2</v>
      </c>
      <c r="K225" s="372">
        <v>7.28198876434938E-2</v>
      </c>
    </row>
    <row r="226" spans="1:11" x14ac:dyDescent="0.2">
      <c r="A226" s="376">
        <v>43160</v>
      </c>
      <c r="B226" s="372">
        <v>99.492156980587794</v>
      </c>
      <c r="C226" s="378">
        <v>347.27</v>
      </c>
      <c r="D226" s="378">
        <v>349.31</v>
      </c>
      <c r="E226" s="378">
        <v>0.77508438553623504</v>
      </c>
      <c r="F226" s="378">
        <v>448.04153777365099</v>
      </c>
      <c r="G226" s="378">
        <v>450.67350925710201</v>
      </c>
      <c r="H226" s="372">
        <v>0.85965398090685996</v>
      </c>
      <c r="I226" s="372">
        <v>-0.342390778865032</v>
      </c>
      <c r="J226" s="372">
        <v>1.30586731871318</v>
      </c>
      <c r="K226" s="372">
        <v>0.859500409917757</v>
      </c>
    </row>
    <row r="227" spans="1:11" x14ac:dyDescent="0.2">
      <c r="A227" s="376">
        <v>43191</v>
      </c>
      <c r="B227" s="372">
        <v>99.154847046096506</v>
      </c>
      <c r="C227" s="378">
        <v>347.67</v>
      </c>
      <c r="D227" s="378">
        <v>349.37</v>
      </c>
      <c r="E227" s="378">
        <v>0.77245660389751303</v>
      </c>
      <c r="F227" s="378">
        <v>450.08353640294303</v>
      </c>
      <c r="G227" s="378">
        <v>452.284307283045</v>
      </c>
      <c r="H227" s="372">
        <v>0.45576100810631498</v>
      </c>
      <c r="I227" s="372">
        <v>0.35742017066804399</v>
      </c>
      <c r="J227" s="372">
        <v>1.51010807235827</v>
      </c>
      <c r="K227" s="372">
        <v>1.23082917612767</v>
      </c>
    </row>
    <row r="228" spans="1:11" x14ac:dyDescent="0.2">
      <c r="A228" s="376">
        <v>43221</v>
      </c>
      <c r="B228" s="372">
        <v>98.994080173087298</v>
      </c>
      <c r="C228" s="378">
        <v>346.23</v>
      </c>
      <c r="D228" s="378">
        <v>353.83</v>
      </c>
      <c r="E228" s="378">
        <v>0.77120416454186402</v>
      </c>
      <c r="F228" s="378">
        <v>448.94726444543898</v>
      </c>
      <c r="G228" s="378">
        <v>458.80198301339999</v>
      </c>
      <c r="H228" s="372">
        <v>-0.25245801403556101</v>
      </c>
      <c r="I228" s="372">
        <v>1.4410572344437</v>
      </c>
      <c r="J228" s="372">
        <v>0.88635415146702801</v>
      </c>
      <c r="K228" s="372">
        <v>0.88887910344690502</v>
      </c>
    </row>
    <row r="229" spans="1:11" x14ac:dyDescent="0.2">
      <c r="A229" s="376">
        <v>43252</v>
      </c>
      <c r="B229" s="372">
        <v>99.376464931786799</v>
      </c>
      <c r="C229" s="378">
        <v>345.99</v>
      </c>
      <c r="D229" s="378">
        <v>353.45</v>
      </c>
      <c r="E229" s="378">
        <v>0.77418309740179603</v>
      </c>
      <c r="F229" s="378">
        <v>446.90978291978001</v>
      </c>
      <c r="G229" s="378">
        <v>456.54574633080802</v>
      </c>
      <c r="H229" s="372">
        <v>-0.45383538045953298</v>
      </c>
      <c r="I229" s="372">
        <v>-0.49176698578618</v>
      </c>
      <c r="J229" s="372">
        <v>1.03479633278032</v>
      </c>
      <c r="K229" s="372">
        <v>1.0607118925612899</v>
      </c>
    </row>
    <row r="230" spans="1:11" x14ac:dyDescent="0.2">
      <c r="A230" s="376">
        <v>43282</v>
      </c>
      <c r="B230" s="372">
        <v>99.909099104513501</v>
      </c>
      <c r="C230" s="378">
        <v>350.72</v>
      </c>
      <c r="D230" s="378">
        <v>357.43</v>
      </c>
      <c r="E230" s="378">
        <v>0.77833253433242799</v>
      </c>
      <c r="F230" s="378">
        <v>450.60431695921699</v>
      </c>
      <c r="G230" s="378">
        <v>459.22531081983601</v>
      </c>
      <c r="H230" s="372">
        <v>0.82668453021974597</v>
      </c>
      <c r="I230" s="372">
        <v>0.58692135685480795</v>
      </c>
      <c r="J230" s="372">
        <v>1.2221161090826</v>
      </c>
      <c r="K230" s="372">
        <v>1.0825048031156701</v>
      </c>
    </row>
    <row r="231" spans="1:11" x14ac:dyDescent="0.2">
      <c r="A231" s="376">
        <v>43313</v>
      </c>
      <c r="B231" s="372">
        <v>100.492</v>
      </c>
      <c r="C231" s="378">
        <v>349.54</v>
      </c>
      <c r="D231" s="378">
        <v>356.15</v>
      </c>
      <c r="E231" s="378">
        <v>0.78287356948653397</v>
      </c>
      <c r="F231" s="378">
        <v>446.483332205549</v>
      </c>
      <c r="G231" s="378">
        <v>454.92658569836402</v>
      </c>
      <c r="H231" s="372">
        <v>-0.91454622127845597</v>
      </c>
      <c r="I231" s="372">
        <v>-0.93608192322796002</v>
      </c>
      <c r="J231" s="372">
        <v>1.1008891322996699</v>
      </c>
      <c r="K231" s="372">
        <v>0.96929800030860502</v>
      </c>
    </row>
    <row r="232" spans="1:11" x14ac:dyDescent="0.2">
      <c r="A232" s="376">
        <v>43344</v>
      </c>
      <c r="B232" s="372">
        <v>100.917</v>
      </c>
      <c r="C232" s="378">
        <v>345.45</v>
      </c>
      <c r="D232" s="378">
        <v>351.8</v>
      </c>
      <c r="E232" s="378">
        <v>0.78618449241603905</v>
      </c>
      <c r="F232" s="378">
        <v>439.40067927108402</v>
      </c>
      <c r="G232" s="378">
        <v>447.477663822745</v>
      </c>
      <c r="H232" s="372">
        <v>-1.5863196727809601</v>
      </c>
      <c r="I232" s="372">
        <v>-1.6373898799921001</v>
      </c>
      <c r="J232" s="372">
        <v>-0.59873060604086503</v>
      </c>
      <c r="K232" s="372">
        <v>0.780761324145818</v>
      </c>
    </row>
    <row r="233" spans="1:11" x14ac:dyDescent="0.2">
      <c r="A233" s="376">
        <v>43374</v>
      </c>
      <c r="B233" s="372">
        <v>101.44</v>
      </c>
      <c r="C233" s="378">
        <v>344.35</v>
      </c>
      <c r="D233" s="378">
        <v>350.62</v>
      </c>
      <c r="E233" s="378">
        <v>0.79025887522105298</v>
      </c>
      <c r="F233" s="378">
        <v>435.743287164827</v>
      </c>
      <c r="G233" s="378">
        <v>443.67739609621498</v>
      </c>
      <c r="H233" s="372">
        <v>-0.83235922901274695</v>
      </c>
      <c r="I233" s="372">
        <v>-0.84926422786462097</v>
      </c>
      <c r="J233" s="372">
        <v>-0.37221155761160102</v>
      </c>
      <c r="K233" s="372">
        <v>0.88760640945049196</v>
      </c>
    </row>
    <row r="234" spans="1:11" x14ac:dyDescent="0.2">
      <c r="A234" s="376">
        <v>43405</v>
      </c>
      <c r="B234" s="372">
        <v>102.303</v>
      </c>
      <c r="C234" s="378">
        <v>346.51</v>
      </c>
      <c r="D234" s="378">
        <v>352.7</v>
      </c>
      <c r="E234" s="378">
        <v>0.79698199636967004</v>
      </c>
      <c r="F234" s="378">
        <v>434.777700849437</v>
      </c>
      <c r="G234" s="378">
        <v>442.54450113877402</v>
      </c>
      <c r="H234" s="372">
        <v>-0.22159522448910199</v>
      </c>
      <c r="I234" s="372">
        <v>-0.25534204974346802</v>
      </c>
      <c r="J234" s="372">
        <v>-0.438423803657428</v>
      </c>
      <c r="K234" s="372">
        <v>1.1423233724517901</v>
      </c>
    </row>
    <row r="235" spans="1:11" x14ac:dyDescent="0.2">
      <c r="A235" s="376">
        <v>43435</v>
      </c>
      <c r="B235" s="372">
        <v>103.02</v>
      </c>
      <c r="C235" s="378">
        <v>347.36</v>
      </c>
      <c r="D235" s="378">
        <v>354.35</v>
      </c>
      <c r="E235" s="378">
        <v>0.80256771811191696</v>
      </c>
      <c r="F235" s="378">
        <v>432.81082974179799</v>
      </c>
      <c r="G235" s="378">
        <v>441.52037516987002</v>
      </c>
      <c r="H235" s="372">
        <v>-0.45238546130516</v>
      </c>
      <c r="I235" s="372">
        <v>-0.23141762382511399</v>
      </c>
      <c r="J235" s="372">
        <v>-0.88130375919062098</v>
      </c>
      <c r="K235" s="372">
        <v>0.52391166306118298</v>
      </c>
    </row>
    <row r="236" spans="1:11" x14ac:dyDescent="0.2">
      <c r="A236" s="376">
        <v>43466</v>
      </c>
      <c r="B236" s="372">
        <v>103.108</v>
      </c>
      <c r="C236" s="378">
        <v>361.87</v>
      </c>
      <c r="D236" s="378">
        <v>372.27</v>
      </c>
      <c r="E236" s="378">
        <v>0.80325327391849699</v>
      </c>
      <c r="F236" s="378">
        <v>450.50547784846998</v>
      </c>
      <c r="G236" s="378">
        <v>463.45282625984402</v>
      </c>
      <c r="H236" s="372">
        <v>4.0883099245062597</v>
      </c>
      <c r="I236" s="372">
        <v>4.9674833424246296</v>
      </c>
      <c r="J236" s="372">
        <v>1.25956534631955</v>
      </c>
      <c r="K236" s="372">
        <v>2.4670283528674699</v>
      </c>
    </row>
    <row r="237" spans="1:11" x14ac:dyDescent="0.2">
      <c r="A237" s="376">
        <v>43497</v>
      </c>
      <c r="B237" s="372">
        <v>103.07899999999999</v>
      </c>
      <c r="C237" s="378">
        <v>363.24</v>
      </c>
      <c r="D237" s="378">
        <v>373.6</v>
      </c>
      <c r="E237" s="378">
        <v>0.80302735211860099</v>
      </c>
      <c r="F237" s="378">
        <v>452.33826599016299</v>
      </c>
      <c r="G237" s="378">
        <v>465.23944547385997</v>
      </c>
      <c r="H237" s="372">
        <v>0.40682926885737802</v>
      </c>
      <c r="I237" s="372">
        <v>0.38550184890104899</v>
      </c>
      <c r="J237" s="372">
        <v>1.8269002842761</v>
      </c>
      <c r="K237" s="372">
        <v>2.8785803889821202</v>
      </c>
    </row>
    <row r="238" spans="1:11" x14ac:dyDescent="0.2">
      <c r="A238" s="376">
        <v>43525</v>
      </c>
      <c r="B238" s="372">
        <v>103.476</v>
      </c>
      <c r="C238" s="378">
        <v>366.41</v>
      </c>
      <c r="D238" s="378">
        <v>372.83</v>
      </c>
      <c r="E238" s="378">
        <v>0.80612014365510298</v>
      </c>
      <c r="F238" s="378">
        <v>454.535223916657</v>
      </c>
      <c r="G238" s="378">
        <v>462.49929732498401</v>
      </c>
      <c r="H238" s="372">
        <v>0.48568916045275101</v>
      </c>
      <c r="I238" s="372">
        <v>-0.58897588661800404</v>
      </c>
      <c r="J238" s="372">
        <v>1.44934913295631</v>
      </c>
      <c r="K238" s="372">
        <v>2.62402555840817</v>
      </c>
    </row>
    <row r="239" spans="1:11" x14ac:dyDescent="0.2">
      <c r="A239" s="376">
        <v>43556</v>
      </c>
      <c r="B239" s="372">
        <v>103.53100000000001</v>
      </c>
      <c r="C239" s="378">
        <v>366.99</v>
      </c>
      <c r="D239" s="378">
        <v>373.7</v>
      </c>
      <c r="E239" s="378">
        <v>0.80654861603421601</v>
      </c>
      <c r="F239" s="378">
        <v>455.01286928552798</v>
      </c>
      <c r="G239" s="378">
        <v>463.33226859587899</v>
      </c>
      <c r="H239" s="372">
        <v>0.10508434632527899</v>
      </c>
      <c r="I239" s="372">
        <v>0.18010217003867601</v>
      </c>
      <c r="J239" s="372">
        <v>1.0952039974579699</v>
      </c>
      <c r="K239" s="372">
        <v>2.4427027723340702</v>
      </c>
    </row>
    <row r="240" spans="1:11" x14ac:dyDescent="0.2">
      <c r="A240" s="376">
        <v>43586</v>
      </c>
      <c r="B240" s="372">
        <v>103.233</v>
      </c>
      <c r="C240" s="378">
        <v>367.13</v>
      </c>
      <c r="D240" s="378">
        <v>377.49</v>
      </c>
      <c r="E240" s="378">
        <v>0.80422707478011601</v>
      </c>
      <c r="F240" s="378">
        <v>456.50042321738198</v>
      </c>
      <c r="G240" s="378">
        <v>469.38235709511503</v>
      </c>
      <c r="H240" s="372">
        <v>0.326925683264712</v>
      </c>
      <c r="I240" s="372">
        <v>1.3057774969073901</v>
      </c>
      <c r="J240" s="372">
        <v>1.68241559089866</v>
      </c>
      <c r="K240" s="372">
        <v>2.3060872606135701</v>
      </c>
    </row>
    <row r="241" spans="1:11" x14ac:dyDescent="0.2">
      <c r="A241" s="376">
        <v>43617</v>
      </c>
      <c r="B241" s="372">
        <v>103.29900000000001</v>
      </c>
      <c r="C241" s="378">
        <v>367.39</v>
      </c>
      <c r="D241" s="378">
        <v>376.63</v>
      </c>
      <c r="E241" s="378">
        <v>0.80474124163505101</v>
      </c>
      <c r="F241" s="378">
        <v>456.53184028887</v>
      </c>
      <c r="G241" s="378">
        <v>468.01379190505202</v>
      </c>
      <c r="H241" s="372">
        <v>6.8821560485377003E-3</v>
      </c>
      <c r="I241" s="372">
        <v>-0.29156724137061601</v>
      </c>
      <c r="J241" s="372">
        <v>2.1530200807479098</v>
      </c>
      <c r="K241" s="372">
        <v>2.51191598353748</v>
      </c>
    </row>
    <row r="242" spans="1:11" x14ac:dyDescent="0.2">
      <c r="A242" s="376">
        <v>43647</v>
      </c>
      <c r="B242" s="372">
        <v>103.687</v>
      </c>
      <c r="C242" s="378">
        <v>370.18</v>
      </c>
      <c r="D242" s="378">
        <v>380.72</v>
      </c>
      <c r="E242" s="378">
        <v>0.80776391950951598</v>
      </c>
      <c r="F242" s="378">
        <v>458.277463327129</v>
      </c>
      <c r="G242" s="378">
        <v>471.32583023908501</v>
      </c>
      <c r="H242" s="372">
        <v>0.382366109919974</v>
      </c>
      <c r="I242" s="372">
        <v>0.70767964348892298</v>
      </c>
      <c r="J242" s="372">
        <v>1.7028568256274501</v>
      </c>
      <c r="K242" s="372">
        <v>2.63498529679178</v>
      </c>
    </row>
    <row r="243" spans="1:11" x14ac:dyDescent="0.2">
      <c r="A243" s="376">
        <v>43678</v>
      </c>
      <c r="B243" s="372">
        <v>103.67</v>
      </c>
      <c r="C243" s="378">
        <v>370.24</v>
      </c>
      <c r="D243" s="378">
        <v>379.67</v>
      </c>
      <c r="E243" s="378">
        <v>0.80763148259233597</v>
      </c>
      <c r="F243" s="378">
        <v>458.42690382945898</v>
      </c>
      <c r="G243" s="378">
        <v>470.10302122118298</v>
      </c>
      <c r="H243" s="372">
        <v>3.2609175508024897E-2</v>
      </c>
      <c r="I243" s="372">
        <v>-0.25944027240817302</v>
      </c>
      <c r="J243" s="372">
        <v>2.67503191326559</v>
      </c>
      <c r="K243" s="372">
        <v>3.3360186016653701</v>
      </c>
    </row>
    <row r="244" spans="1:11" x14ac:dyDescent="0.2">
      <c r="A244" s="376">
        <v>43709</v>
      </c>
      <c r="B244" s="372">
        <v>103.94199999999999</v>
      </c>
      <c r="C244" s="378">
        <v>363.95</v>
      </c>
      <c r="D244" s="378">
        <v>374.46</v>
      </c>
      <c r="E244" s="378">
        <v>0.80975047326721905</v>
      </c>
      <c r="F244" s="378">
        <v>449.45944709549599</v>
      </c>
      <c r="G244" s="378">
        <v>462.43875411287098</v>
      </c>
      <c r="H244" s="372">
        <v>-1.9561366619310001</v>
      </c>
      <c r="I244" s="372">
        <v>-1.6303377690282801</v>
      </c>
      <c r="J244" s="372">
        <v>2.2892017010756001</v>
      </c>
      <c r="K244" s="372">
        <v>3.3434272813338999</v>
      </c>
    </row>
    <row r="245" spans="1:11" x14ac:dyDescent="0.2">
      <c r="A245" s="376">
        <v>43739</v>
      </c>
      <c r="B245" s="372">
        <v>104.503</v>
      </c>
      <c r="C245" s="378">
        <v>362.75</v>
      </c>
      <c r="D245" s="378">
        <v>373.22</v>
      </c>
      <c r="E245" s="378">
        <v>0.814120891534165</v>
      </c>
      <c r="F245" s="378">
        <v>445.57264623982098</v>
      </c>
      <c r="G245" s="378">
        <v>458.43314412026501</v>
      </c>
      <c r="H245" s="372">
        <v>-0.86477231278417899</v>
      </c>
      <c r="I245" s="372">
        <v>-0.86619254052146</v>
      </c>
      <c r="J245" s="372">
        <v>2.2557683306951799</v>
      </c>
      <c r="K245" s="372">
        <v>3.32578313745111</v>
      </c>
    </row>
    <row r="246" spans="1:11" x14ac:dyDescent="0.2">
      <c r="A246" s="376">
        <v>43770</v>
      </c>
      <c r="B246" s="372">
        <v>105.346</v>
      </c>
      <c r="C246" s="378">
        <v>367.62</v>
      </c>
      <c r="D246" s="378">
        <v>375.78</v>
      </c>
      <c r="E246" s="378">
        <v>0.82068820454492297</v>
      </c>
      <c r="F246" s="378">
        <v>447.94112790234101</v>
      </c>
      <c r="G246" s="378">
        <v>457.88400261993797</v>
      </c>
      <c r="H246" s="372">
        <v>0.53155903588506503</v>
      </c>
      <c r="I246" s="372">
        <v>-0.119786605172345</v>
      </c>
      <c r="J246" s="372">
        <v>3.02762239810956</v>
      </c>
      <c r="K246" s="372">
        <v>3.4662054192723599</v>
      </c>
    </row>
    <row r="247" spans="1:11" x14ac:dyDescent="0.2">
      <c r="A247" s="376">
        <v>43800</v>
      </c>
      <c r="B247" s="372">
        <v>105.934</v>
      </c>
      <c r="C247" s="378">
        <v>369.89</v>
      </c>
      <c r="D247" s="378">
        <v>378.13</v>
      </c>
      <c r="E247" s="378">
        <v>0.82526896379797898</v>
      </c>
      <c r="F247" s="378">
        <v>448.20539269734002</v>
      </c>
      <c r="G247" s="378">
        <v>458.19001633092302</v>
      </c>
      <c r="H247" s="372">
        <v>5.8995430099595403E-2</v>
      </c>
      <c r="I247" s="372">
        <v>6.6832147276163503E-2</v>
      </c>
      <c r="J247" s="372">
        <v>3.5568802575309801</v>
      </c>
      <c r="K247" s="372">
        <v>3.7755089229210701</v>
      </c>
    </row>
    <row r="248" spans="1:11" x14ac:dyDescent="0.2">
      <c r="A248" s="376">
        <v>43831</v>
      </c>
      <c r="B248" s="372">
        <v>106.447</v>
      </c>
      <c r="C248" s="378">
        <v>386.65</v>
      </c>
      <c r="D248" s="378">
        <v>396.18</v>
      </c>
      <c r="E248" s="378">
        <v>0.82926544253406398</v>
      </c>
      <c r="F248" s="378">
        <v>466.25601426061797</v>
      </c>
      <c r="G248" s="378">
        <v>477.74811258184798</v>
      </c>
      <c r="H248" s="372">
        <v>4.02731021477629</v>
      </c>
      <c r="I248" s="372">
        <v>4.2685557419041702</v>
      </c>
      <c r="J248" s="372">
        <v>3.4961919858044599</v>
      </c>
      <c r="K248" s="372">
        <v>3.08451810238597</v>
      </c>
    </row>
    <row r="249" spans="1:11" x14ac:dyDescent="0.2">
      <c r="A249" s="376">
        <v>43862</v>
      </c>
      <c r="B249" s="372">
        <v>106.889</v>
      </c>
      <c r="C249" s="378">
        <v>387.35</v>
      </c>
      <c r="D249" s="378">
        <v>397.62</v>
      </c>
      <c r="E249" s="378">
        <v>0.83270880238074796</v>
      </c>
      <c r="F249" s="378">
        <v>465.16861463761501</v>
      </c>
      <c r="G249" s="378">
        <v>477.50185762800697</v>
      </c>
      <c r="H249" s="372">
        <v>-0.23321943090160999</v>
      </c>
      <c r="I249" s="372">
        <v>-5.1544934947167498E-2</v>
      </c>
      <c r="J249" s="372">
        <v>2.83644997828481</v>
      </c>
      <c r="K249" s="372">
        <v>2.6357206538360201</v>
      </c>
    </row>
    <row r="250" spans="1:11" x14ac:dyDescent="0.2">
      <c r="A250" s="376">
        <v>43891</v>
      </c>
      <c r="B250" s="372">
        <v>106.83799999999999</v>
      </c>
      <c r="C250" s="378">
        <v>394.42</v>
      </c>
      <c r="D250" s="378">
        <v>399.28</v>
      </c>
      <c r="E250" s="378">
        <v>0.83231149162920803</v>
      </c>
      <c r="F250" s="378">
        <v>473.885082648496</v>
      </c>
      <c r="G250" s="378">
        <v>479.72424268518699</v>
      </c>
      <c r="H250" s="372">
        <v>1.8738297762568501</v>
      </c>
      <c r="I250" s="372">
        <v>0.46541914375370902</v>
      </c>
      <c r="J250" s="372">
        <v>4.2570647363925396</v>
      </c>
      <c r="K250" s="372">
        <v>3.7243181686609002</v>
      </c>
    </row>
    <row r="251" spans="1:11" x14ac:dyDescent="0.2">
      <c r="A251" s="376">
        <v>43922</v>
      </c>
      <c r="B251" s="372">
        <v>105.755</v>
      </c>
      <c r="C251" s="378">
        <v>397.42</v>
      </c>
      <c r="D251" s="378">
        <v>403.62</v>
      </c>
      <c r="E251" s="378">
        <v>0.82387448096414095</v>
      </c>
      <c r="F251" s="378">
        <v>482.37930556474902</v>
      </c>
      <c r="G251" s="378">
        <v>489.90472374828602</v>
      </c>
      <c r="H251" s="372">
        <v>1.79246471924785</v>
      </c>
      <c r="I251" s="372">
        <v>2.1221527196781702</v>
      </c>
      <c r="J251" s="372">
        <v>6.0144312670083799</v>
      </c>
      <c r="K251" s="372">
        <v>5.7350754422812003</v>
      </c>
    </row>
    <row r="252" spans="1:11" x14ac:dyDescent="0.2">
      <c r="A252" s="376">
        <v>43952</v>
      </c>
      <c r="B252" s="372">
        <v>106.16200000000001</v>
      </c>
      <c r="C252" s="378">
        <v>394.88</v>
      </c>
      <c r="D252" s="378">
        <v>408.02</v>
      </c>
      <c r="E252" s="378">
        <v>0.82704517656957199</v>
      </c>
      <c r="F252" s="378">
        <v>477.45880296151199</v>
      </c>
      <c r="G252" s="378">
        <v>493.34668958761102</v>
      </c>
      <c r="H252" s="372">
        <v>-1.0200484445485201</v>
      </c>
      <c r="I252" s="372">
        <v>0.70257861834655</v>
      </c>
      <c r="J252" s="372">
        <v>4.5910975495743003</v>
      </c>
      <c r="K252" s="372">
        <v>5.1055034622104998</v>
      </c>
    </row>
    <row r="253" spans="1:11" x14ac:dyDescent="0.2">
      <c r="A253" s="376">
        <v>43983</v>
      </c>
      <c r="B253" s="372">
        <v>106.74299999999999</v>
      </c>
      <c r="C253" s="378">
        <v>395.54</v>
      </c>
      <c r="D253" s="378">
        <v>407.28</v>
      </c>
      <c r="E253" s="378">
        <v>0.83157140297437704</v>
      </c>
      <c r="F253" s="378">
        <v>475.65368239603498</v>
      </c>
      <c r="G253" s="378">
        <v>489.771531997414</v>
      </c>
      <c r="H253" s="372">
        <v>-0.37806833893931902</v>
      </c>
      <c r="I253" s="372">
        <v>-0.72467448665468603</v>
      </c>
      <c r="J253" s="372">
        <v>4.1885013091454999</v>
      </c>
      <c r="K253" s="372">
        <v>4.64895275923325</v>
      </c>
    </row>
    <row r="254" spans="1:11" x14ac:dyDescent="0.2">
      <c r="A254" s="376">
        <v>44013</v>
      </c>
      <c r="B254" s="372">
        <v>107.444</v>
      </c>
      <c r="C254" s="378">
        <v>398.09</v>
      </c>
      <c r="D254" s="378">
        <v>405.2</v>
      </c>
      <c r="E254" s="378">
        <v>0.83703247820633697</v>
      </c>
      <c r="F254" s="378">
        <v>475.59683807378701</v>
      </c>
      <c r="G254" s="378">
        <v>484.091132124642</v>
      </c>
      <c r="H254" s="372">
        <v>-1.1950779390979001E-2</v>
      </c>
      <c r="I254" s="372">
        <v>-1.1598060527541501</v>
      </c>
      <c r="J254" s="372">
        <v>3.7792333537238498</v>
      </c>
      <c r="K254" s="372">
        <v>2.7083815625130101</v>
      </c>
    </row>
    <row r="255" spans="1:11" x14ac:dyDescent="0.2">
      <c r="A255" s="376">
        <v>44044</v>
      </c>
      <c r="B255" s="372">
        <v>107.867</v>
      </c>
      <c r="C255" s="378">
        <v>396.88</v>
      </c>
      <c r="D255" s="378">
        <v>404.13</v>
      </c>
      <c r="E255" s="378">
        <v>0.840327820322055</v>
      </c>
      <c r="F255" s="378">
        <v>472.29187276924398</v>
      </c>
      <c r="G255" s="378">
        <v>480.91945812899201</v>
      </c>
      <c r="H255" s="372">
        <v>-0.69490901536037897</v>
      </c>
      <c r="I255" s="372">
        <v>-0.65518118080973897</v>
      </c>
      <c r="J255" s="372">
        <v>3.0244666759224001</v>
      </c>
      <c r="K255" s="372">
        <v>2.3008652188007299</v>
      </c>
    </row>
    <row r="256" spans="1:11" x14ac:dyDescent="0.2">
      <c r="A256" s="376">
        <v>44075</v>
      </c>
      <c r="B256" s="372">
        <v>108.114</v>
      </c>
      <c r="C256" s="378">
        <v>392</v>
      </c>
      <c r="D256" s="378">
        <v>402.82</v>
      </c>
      <c r="E256" s="378">
        <v>0.84225205082461496</v>
      </c>
      <c r="F256" s="378">
        <v>465.41887267143898</v>
      </c>
      <c r="G256" s="378">
        <v>478.26538339160498</v>
      </c>
      <c r="H256" s="372">
        <v>-1.4552442025955199</v>
      </c>
      <c r="I256" s="372">
        <v>-0.55187509935919998</v>
      </c>
      <c r="J256" s="372">
        <v>3.55080434488073</v>
      </c>
      <c r="K256" s="372">
        <v>3.4224271080169002</v>
      </c>
    </row>
    <row r="257" spans="1:11" x14ac:dyDescent="0.2">
      <c r="A257" s="376">
        <v>44105</v>
      </c>
      <c r="B257" s="372">
        <v>108.774</v>
      </c>
      <c r="C257" s="378">
        <v>390.64</v>
      </c>
      <c r="D257" s="378">
        <v>401.84</v>
      </c>
      <c r="E257" s="378">
        <v>0.84739371937396302</v>
      </c>
      <c r="F257" s="378">
        <v>460.98996377810897</v>
      </c>
      <c r="G257" s="378">
        <v>474.20696048688097</v>
      </c>
      <c r="H257" s="372">
        <v>-0.95159632610283296</v>
      </c>
      <c r="I257" s="372">
        <v>-0.84857132580741201</v>
      </c>
      <c r="J257" s="372">
        <v>3.4601131080182599</v>
      </c>
      <c r="K257" s="372">
        <v>3.4408106326793799</v>
      </c>
    </row>
    <row r="258" spans="1:11" x14ac:dyDescent="0.2">
      <c r="A258" s="376">
        <v>44136</v>
      </c>
      <c r="B258" s="372">
        <v>108.85599999999999</v>
      </c>
      <c r="C258" s="378">
        <v>396.18</v>
      </c>
      <c r="D258" s="378">
        <v>405.6</v>
      </c>
      <c r="E258" s="378">
        <v>0.848032532739185</v>
      </c>
      <c r="F258" s="378">
        <v>467.17547346953802</v>
      </c>
      <c r="G258" s="378">
        <v>478.28353788491199</v>
      </c>
      <c r="H258" s="372">
        <v>1.3417883636196399</v>
      </c>
      <c r="I258" s="372">
        <v>0.85966207536172201</v>
      </c>
      <c r="J258" s="372">
        <v>4.2939449782763299</v>
      </c>
      <c r="K258" s="372">
        <v>4.4551753606265798</v>
      </c>
    </row>
    <row r="259" spans="1:11" x14ac:dyDescent="0.2">
      <c r="A259" s="376">
        <v>44166</v>
      </c>
      <c r="B259" s="372">
        <v>109.271</v>
      </c>
      <c r="C259" s="378">
        <v>398.34</v>
      </c>
      <c r="D259" s="378">
        <v>408.01</v>
      </c>
      <c r="E259" s="378">
        <v>0.85126555159976003</v>
      </c>
      <c r="F259" s="378">
        <v>467.93858773142</v>
      </c>
      <c r="G259" s="378">
        <v>479.29814525354402</v>
      </c>
      <c r="H259" s="372">
        <v>0.16334638807446999</v>
      </c>
      <c r="I259" s="372">
        <v>0.212135122425194</v>
      </c>
      <c r="J259" s="372">
        <v>4.4027125410794703</v>
      </c>
      <c r="K259" s="372">
        <v>4.6068504703899604</v>
      </c>
    </row>
    <row r="260" spans="1:11" x14ac:dyDescent="0.2">
      <c r="A260" s="376">
        <v>44197</v>
      </c>
      <c r="B260" s="372">
        <v>110.21</v>
      </c>
      <c r="C260" s="378">
        <v>415.63</v>
      </c>
      <c r="D260" s="378">
        <v>428.77</v>
      </c>
      <c r="E260" s="378">
        <v>0.85858074367224202</v>
      </c>
      <c r="F260" s="378">
        <v>484.08958978314098</v>
      </c>
      <c r="G260" s="378">
        <v>499.39391625079401</v>
      </c>
      <c r="H260" s="372">
        <v>3.4515217328029602</v>
      </c>
      <c r="I260" s="372">
        <v>4.1927495852543997</v>
      </c>
      <c r="J260" s="372">
        <v>3.8248462169016002</v>
      </c>
      <c r="K260" s="372">
        <v>4.5307983640097103</v>
      </c>
    </row>
    <row r="261" spans="1:11" x14ac:dyDescent="0.2">
      <c r="A261" s="376">
        <v>44228</v>
      </c>
      <c r="B261" s="372">
        <v>110.907</v>
      </c>
      <c r="C261" s="378">
        <v>416.16</v>
      </c>
      <c r="D261" s="378">
        <v>429.72</v>
      </c>
      <c r="E261" s="378">
        <v>0.86401065727662996</v>
      </c>
      <c r="F261" s="378">
        <v>481.660725472693</v>
      </c>
      <c r="G261" s="378">
        <v>497.35497633152102</v>
      </c>
      <c r="H261" s="372">
        <v>-0.50173859585288505</v>
      </c>
      <c r="I261" s="372">
        <v>-0.40828289110532701</v>
      </c>
      <c r="J261" s="372">
        <v>3.5454048953682298</v>
      </c>
      <c r="K261" s="372">
        <v>4.1577050196484899</v>
      </c>
    </row>
    <row r="262" spans="1:11" x14ac:dyDescent="0.2">
      <c r="A262" s="376">
        <v>44256</v>
      </c>
      <c r="B262" s="372">
        <v>111.824</v>
      </c>
      <c r="C262" s="378">
        <v>421.28</v>
      </c>
      <c r="D262" s="378">
        <v>427.45</v>
      </c>
      <c r="E262" s="378">
        <v>0.87115446039746702</v>
      </c>
      <c r="F262" s="378">
        <v>483.58817999713801</v>
      </c>
      <c r="G262" s="378">
        <v>490.67073570968699</v>
      </c>
      <c r="H262" s="372">
        <v>0.40016850503086199</v>
      </c>
      <c r="I262" s="372">
        <v>-1.34395772434756</v>
      </c>
      <c r="J262" s="372">
        <v>2.0475633658718899</v>
      </c>
      <c r="K262" s="372">
        <v>2.2818302788344198</v>
      </c>
    </row>
    <row r="263" spans="1:11" x14ac:dyDescent="0.2">
      <c r="A263" s="376">
        <v>44287</v>
      </c>
      <c r="B263" s="372">
        <v>112.19</v>
      </c>
      <c r="C263" s="378">
        <v>421.11</v>
      </c>
      <c r="D263" s="378">
        <v>427.66</v>
      </c>
      <c r="E263" s="378">
        <v>0.87400574932028696</v>
      </c>
      <c r="F263" s="378">
        <v>481.81605250022301</v>
      </c>
      <c r="G263" s="378">
        <v>489.31028237810898</v>
      </c>
      <c r="H263" s="372">
        <v>-0.36645384858784402</v>
      </c>
      <c r="I263" s="372">
        <v>-0.27726400467114098</v>
      </c>
      <c r="J263" s="372">
        <v>-0.11676559463229499</v>
      </c>
      <c r="K263" s="372">
        <v>-0.121338158495266</v>
      </c>
    </row>
    <row r="264" spans="1:11" x14ac:dyDescent="0.2">
      <c r="A264" s="376">
        <v>44317</v>
      </c>
      <c r="B264" s="372">
        <v>112.419</v>
      </c>
      <c r="C264" s="378">
        <v>419.28</v>
      </c>
      <c r="D264" s="378">
        <v>433.13</v>
      </c>
      <c r="E264" s="378">
        <v>0.875789752498773</v>
      </c>
      <c r="F264" s="378">
        <v>478.74503989539102</v>
      </c>
      <c r="G264" s="378">
        <v>494.55933774539898</v>
      </c>
      <c r="H264" s="372">
        <v>-0.63738279139842202</v>
      </c>
      <c r="I264" s="372">
        <v>1.0727457722284699</v>
      </c>
      <c r="J264" s="372">
        <v>0.269392233612953</v>
      </c>
      <c r="K264" s="372">
        <v>0.24580040433661601</v>
      </c>
    </row>
    <row r="265" spans="1:11" x14ac:dyDescent="0.2">
      <c r="A265" s="376">
        <v>44348</v>
      </c>
      <c r="B265" s="372">
        <v>113.018</v>
      </c>
      <c r="C265" s="378">
        <v>418.48</v>
      </c>
      <c r="D265" s="378">
        <v>431.97</v>
      </c>
      <c r="E265" s="378">
        <v>0.88045620622765097</v>
      </c>
      <c r="F265" s="378">
        <v>475.29905183245103</v>
      </c>
      <c r="G265" s="378">
        <v>490.62065432055101</v>
      </c>
      <c r="H265" s="372">
        <v>-0.719796086804947</v>
      </c>
      <c r="I265" s="372">
        <v>-0.79640260010130903</v>
      </c>
      <c r="J265" s="372">
        <v>-7.4556463391084501E-2</v>
      </c>
      <c r="K265" s="372">
        <v>0.17337110625304</v>
      </c>
    </row>
    <row r="266" spans="1:11" x14ac:dyDescent="0.2">
      <c r="A266" s="376">
        <v>44378</v>
      </c>
      <c r="B266" s="372">
        <v>113.682</v>
      </c>
      <c r="C266" s="378">
        <v>422.96</v>
      </c>
      <c r="D266" s="378">
        <v>435.4</v>
      </c>
      <c r="E266" s="378">
        <v>0.88562903640457102</v>
      </c>
      <c r="F266" s="378">
        <v>477.581450713393</v>
      </c>
      <c r="G266" s="378">
        <v>491.62796396967002</v>
      </c>
      <c r="H266" s="372">
        <v>0.48020270020368</v>
      </c>
      <c r="I266" s="372">
        <v>0.20531333938926799</v>
      </c>
      <c r="J266" s="372">
        <v>0.41728886332468301</v>
      </c>
      <c r="K266" s="372">
        <v>1.5569035135903899</v>
      </c>
    </row>
    <row r="267" spans="1:11" x14ac:dyDescent="0.2">
      <c r="A267" s="376">
        <v>44409</v>
      </c>
      <c r="B267" s="372">
        <v>113.899</v>
      </c>
      <c r="C267" s="378">
        <v>422.76</v>
      </c>
      <c r="D267" s="378">
        <v>434.23</v>
      </c>
      <c r="E267" s="378">
        <v>0.88731955470034196</v>
      </c>
      <c r="F267" s="378">
        <v>476.44616616475997</v>
      </c>
      <c r="G267" s="378">
        <v>489.37273803984198</v>
      </c>
      <c r="H267" s="372">
        <v>-0.237715377541903</v>
      </c>
      <c r="I267" s="372">
        <v>-0.45872612933110002</v>
      </c>
      <c r="J267" s="372">
        <v>0.879602981765926</v>
      </c>
      <c r="K267" s="372">
        <v>1.75773297752133</v>
      </c>
    </row>
    <row r="268" spans="1:11" x14ac:dyDescent="0.2">
      <c r="A268" s="376">
        <v>44440</v>
      </c>
      <c r="B268" s="372">
        <v>114.601</v>
      </c>
      <c r="C268" s="378">
        <v>421.87</v>
      </c>
      <c r="D268" s="378">
        <v>432.04</v>
      </c>
      <c r="E268" s="378">
        <v>0.89278842033919403</v>
      </c>
      <c r="F268" s="378">
        <v>472.53077032486601</v>
      </c>
      <c r="G268" s="378">
        <v>483.92204710255601</v>
      </c>
      <c r="H268" s="372">
        <v>-0.82179186610136201</v>
      </c>
      <c r="I268" s="372">
        <v>-1.1138117254179301</v>
      </c>
      <c r="J268" s="372">
        <v>1.52806387343203</v>
      </c>
      <c r="K268" s="372">
        <v>1.1827457949886899</v>
      </c>
    </row>
    <row r="269" spans="1:11" x14ac:dyDescent="0.2">
      <c r="A269" s="376">
        <v>44470</v>
      </c>
      <c r="B269" s="372">
        <v>115.56100000000001</v>
      </c>
      <c r="C269" s="378">
        <v>421.71</v>
      </c>
      <c r="D269" s="378">
        <v>431.96</v>
      </c>
      <c r="E269" s="378">
        <v>0.90026721095642803</v>
      </c>
      <c r="F269" s="378">
        <v>468.42759001739302</v>
      </c>
      <c r="G269" s="378">
        <v>479.81309853670302</v>
      </c>
      <c r="H269" s="372">
        <v>-0.868341400212291</v>
      </c>
      <c r="I269" s="372">
        <v>-0.84909306993851097</v>
      </c>
      <c r="J269" s="372">
        <v>1.6134030724505299</v>
      </c>
      <c r="K269" s="372">
        <v>1.1822133618760899</v>
      </c>
    </row>
    <row r="270" spans="1:11" x14ac:dyDescent="0.2">
      <c r="A270" s="376">
        <v>44501</v>
      </c>
      <c r="B270" s="372">
        <v>116.884</v>
      </c>
      <c r="C270" s="378">
        <v>426.14</v>
      </c>
      <c r="D270" s="378">
        <v>435.7</v>
      </c>
      <c r="E270" s="378">
        <v>0.910573919275804</v>
      </c>
      <c r="F270" s="378">
        <v>467.99056175353297</v>
      </c>
      <c r="G270" s="378">
        <v>478.48943482427001</v>
      </c>
      <c r="H270" s="372">
        <v>-9.3296866617886803E-2</v>
      </c>
      <c r="I270" s="372">
        <v>-0.27587069141508103</v>
      </c>
      <c r="J270" s="372">
        <v>0.17447154876137899</v>
      </c>
      <c r="K270" s="372">
        <v>4.3049137812367598E-2</v>
      </c>
    </row>
    <row r="271" spans="1:11" x14ac:dyDescent="0.2">
      <c r="A271" s="376">
        <v>44531</v>
      </c>
      <c r="B271" s="372">
        <v>117.30800000000001</v>
      </c>
      <c r="C271" s="378">
        <v>428.93</v>
      </c>
      <c r="D271" s="378">
        <v>438.56</v>
      </c>
      <c r="E271" s="378">
        <v>0.91387705179841505</v>
      </c>
      <c r="F271" s="378">
        <v>469.35197590957102</v>
      </c>
      <c r="G271" s="378">
        <v>479.88949841443002</v>
      </c>
      <c r="H271" s="372">
        <v>0.29090632745600897</v>
      </c>
      <c r="I271" s="372">
        <v>0.29260073227621602</v>
      </c>
      <c r="J271" s="372">
        <v>0.302045656248073</v>
      </c>
      <c r="K271" s="372">
        <v>0.123378979606437</v>
      </c>
    </row>
    <row r="272" spans="1:11" x14ac:dyDescent="0.2">
      <c r="A272" s="376">
        <v>44562</v>
      </c>
      <c r="B272" s="372">
        <v>118.002</v>
      </c>
      <c r="C272" s="378">
        <v>453.39</v>
      </c>
      <c r="D272" s="378">
        <v>466.75</v>
      </c>
      <c r="E272" s="378">
        <v>0.91928359418212402</v>
      </c>
      <c r="F272" s="378">
        <v>493.19927263944697</v>
      </c>
      <c r="G272" s="378">
        <v>507.732328689344</v>
      </c>
      <c r="H272" s="372">
        <v>5.0808983351270598</v>
      </c>
      <c r="I272" s="372">
        <v>5.8019253113284401</v>
      </c>
      <c r="J272" s="372">
        <v>1.8818175495958001</v>
      </c>
      <c r="K272" s="372">
        <v>1.6697064516025799</v>
      </c>
    </row>
    <row r="273" spans="1:11" x14ac:dyDescent="0.2">
      <c r="A273" s="376">
        <v>44593</v>
      </c>
      <c r="B273" s="372">
        <v>118.98099999999999</v>
      </c>
      <c r="C273" s="378">
        <v>456.82</v>
      </c>
      <c r="D273" s="378">
        <v>470.43</v>
      </c>
      <c r="E273" s="378">
        <v>0.92691040253032397</v>
      </c>
      <c r="F273" s="378">
        <v>492.84159369983399</v>
      </c>
      <c r="G273" s="378">
        <v>507.52478202402102</v>
      </c>
      <c r="H273" s="372">
        <v>-7.2522195277802098E-2</v>
      </c>
      <c r="I273" s="372">
        <v>-4.0877181458842698E-2</v>
      </c>
      <c r="J273" s="372">
        <v>2.3213161538484099</v>
      </c>
      <c r="K273" s="372">
        <v>2.0447781115033399</v>
      </c>
    </row>
    <row r="274" spans="1:11" x14ac:dyDescent="0.2">
      <c r="A274" s="376">
        <v>44621</v>
      </c>
      <c r="B274" s="372">
        <v>120.15900000000001</v>
      </c>
      <c r="C274" s="378">
        <v>460.63</v>
      </c>
      <c r="D274" s="378">
        <v>472.49</v>
      </c>
      <c r="E274" s="378">
        <v>0.93608750185022205</v>
      </c>
      <c r="F274" s="378">
        <v>492.08006632878102</v>
      </c>
      <c r="G274" s="378">
        <v>504.74982206909198</v>
      </c>
      <c r="H274" s="372">
        <v>-0.154517674804311</v>
      </c>
      <c r="I274" s="372">
        <v>-0.54676343958266505</v>
      </c>
      <c r="J274" s="372">
        <v>1.7560161068645099</v>
      </c>
      <c r="K274" s="372">
        <v>2.8693552182283102</v>
      </c>
    </row>
    <row r="275" spans="1:11" x14ac:dyDescent="0.2">
      <c r="A275" s="376">
        <v>44652</v>
      </c>
      <c r="B275" s="372">
        <v>120.809</v>
      </c>
      <c r="C275" s="378">
        <v>462.54</v>
      </c>
      <c r="D275" s="378">
        <v>473.94</v>
      </c>
      <c r="E275" s="378">
        <v>0.94115126633063995</v>
      </c>
      <c r="F275" s="378">
        <v>491.461911115894</v>
      </c>
      <c r="G275" s="378">
        <v>503.574735491561</v>
      </c>
      <c r="H275" s="372">
        <v>-0.125620860340692</v>
      </c>
      <c r="I275" s="372">
        <v>-0.232805743786824</v>
      </c>
      <c r="J275" s="372">
        <v>2.0019795035090402</v>
      </c>
      <c r="K275" s="372">
        <v>2.91521630081539</v>
      </c>
    </row>
    <row r="276" spans="1:11" x14ac:dyDescent="0.2">
      <c r="A276" s="376">
        <v>44682</v>
      </c>
      <c r="B276" s="372">
        <v>121.02200000000001</v>
      </c>
      <c r="C276" s="378">
        <v>467.51</v>
      </c>
      <c r="D276" s="378">
        <v>480.45</v>
      </c>
      <c r="E276" s="378">
        <v>0.942810622998839</v>
      </c>
      <c r="F276" s="378">
        <v>495.86840516600301</v>
      </c>
      <c r="G276" s="378">
        <v>509.59332476739797</v>
      </c>
      <c r="H276" s="372">
        <v>0.89660947276746195</v>
      </c>
      <c r="I276" s="372">
        <v>1.1951730004805501</v>
      </c>
      <c r="J276" s="372">
        <v>3.5767190975708201</v>
      </c>
      <c r="K276" s="372">
        <v>3.0398752737205998</v>
      </c>
    </row>
    <row r="277" spans="1:11" x14ac:dyDescent="0.2">
      <c r="A277" s="376">
        <v>44713</v>
      </c>
      <c r="B277" s="372">
        <v>122.044</v>
      </c>
      <c r="C277" s="378">
        <v>467.44</v>
      </c>
      <c r="D277" s="378">
        <v>480.05</v>
      </c>
      <c r="E277" s="378">
        <v>0.950772418843436</v>
      </c>
      <c r="F277" s="378">
        <v>491.64236439317</v>
      </c>
      <c r="G277" s="378">
        <v>504.90526490446098</v>
      </c>
      <c r="H277" s="372">
        <v>-0.85225046177693797</v>
      </c>
      <c r="I277" s="372">
        <v>-0.91996100323268304</v>
      </c>
      <c r="J277" s="372">
        <v>3.4385325402415101</v>
      </c>
      <c r="K277" s="372">
        <v>2.91153877402337</v>
      </c>
    </row>
    <row r="278" spans="1:11" x14ac:dyDescent="0.2">
      <c r="A278" s="376">
        <v>44743</v>
      </c>
      <c r="B278" s="372">
        <v>122.94799999999999</v>
      </c>
      <c r="C278" s="378">
        <v>473.57</v>
      </c>
      <c r="D278" s="378">
        <v>485.38</v>
      </c>
      <c r="E278" s="378">
        <v>0.95781494667466505</v>
      </c>
      <c r="F278" s="378">
        <v>494.42744827081401</v>
      </c>
      <c r="G278" s="378">
        <v>506.75759621954001</v>
      </c>
      <c r="H278" s="372">
        <v>0.56648573828288495</v>
      </c>
      <c r="I278" s="372">
        <v>0.366867102372126</v>
      </c>
      <c r="J278" s="372">
        <v>3.52735591641098</v>
      </c>
      <c r="K278" s="372">
        <v>3.0774555881047698</v>
      </c>
    </row>
    <row r="279" spans="1:11" x14ac:dyDescent="0.2">
      <c r="A279" s="376">
        <v>44774</v>
      </c>
      <c r="B279" s="372">
        <v>123.803</v>
      </c>
      <c r="C279" s="378">
        <v>472.56</v>
      </c>
      <c r="D279" s="378">
        <v>484.34</v>
      </c>
      <c r="E279" s="378">
        <v>0.964475744568139</v>
      </c>
      <c r="F279" s="378">
        <v>489.96566545237198</v>
      </c>
      <c r="G279" s="378">
        <v>502.17955477653999</v>
      </c>
      <c r="H279" s="372">
        <v>-0.90241406176906303</v>
      </c>
      <c r="I279" s="372">
        <v>-0.90339868156935599</v>
      </c>
      <c r="J279" s="372">
        <v>2.8375712195229901</v>
      </c>
      <c r="K279" s="372">
        <v>2.6169861418915201</v>
      </c>
    </row>
    <row r="280" spans="1:11" x14ac:dyDescent="0.2">
      <c r="A280" s="376">
        <v>44805</v>
      </c>
      <c r="B280" s="372">
        <v>124.571</v>
      </c>
      <c r="C280" s="378">
        <v>473.87</v>
      </c>
      <c r="D280" s="378">
        <v>480.65</v>
      </c>
      <c r="E280" s="378">
        <v>0.97045877706192596</v>
      </c>
      <c r="F280" s="378">
        <v>488.29482632394399</v>
      </c>
      <c r="G280" s="378">
        <v>495.28121272206198</v>
      </c>
      <c r="H280" s="372">
        <v>-0.34101147207642502</v>
      </c>
      <c r="I280" s="372">
        <v>-1.37368038759516</v>
      </c>
      <c r="J280" s="372">
        <v>3.3360908937717801</v>
      </c>
      <c r="K280" s="372">
        <v>2.3473131029095202</v>
      </c>
    </row>
    <row r="281" spans="1:11" x14ac:dyDescent="0.2">
      <c r="A281" s="376">
        <v>44835</v>
      </c>
      <c r="B281" s="372">
        <v>125.276</v>
      </c>
      <c r="C281" s="378">
        <v>472.81</v>
      </c>
      <c r="D281" s="378">
        <v>479.92</v>
      </c>
      <c r="E281" s="378">
        <v>0.975951013921457</v>
      </c>
      <c r="F281" s="378">
        <v>484.46079081388302</v>
      </c>
      <c r="G281" s="378">
        <v>491.74599252849703</v>
      </c>
      <c r="H281" s="372">
        <v>-0.78518864083094697</v>
      </c>
      <c r="I281" s="372">
        <v>-0.71378039440168595</v>
      </c>
      <c r="J281" s="372">
        <v>3.4227703786393602</v>
      </c>
      <c r="K281" s="372">
        <v>2.4869879601423102</v>
      </c>
    </row>
    <row r="282" spans="1:11" x14ac:dyDescent="0.2">
      <c r="A282" s="376">
        <v>44866</v>
      </c>
      <c r="B282" s="372">
        <v>125.997</v>
      </c>
      <c r="C282" s="378">
        <v>477.02</v>
      </c>
      <c r="D282" s="378">
        <v>483.61</v>
      </c>
      <c r="E282" s="378">
        <v>0.98156789729127503</v>
      </c>
      <c r="F282" s="378">
        <v>485.97758883147998</v>
      </c>
      <c r="G282" s="378">
        <v>492.69133733342898</v>
      </c>
      <c r="H282" s="372">
        <v>0.31308994378038701</v>
      </c>
      <c r="I282" s="372">
        <v>0.19224250310017099</v>
      </c>
      <c r="J282" s="372">
        <v>3.84345936605011</v>
      </c>
      <c r="K282" s="372">
        <v>2.9680702384524502</v>
      </c>
    </row>
    <row r="283" spans="1:11" x14ac:dyDescent="0.2">
      <c r="A283" s="376">
        <v>44896</v>
      </c>
      <c r="B283" s="372">
        <v>126.47799999999999</v>
      </c>
      <c r="C283" s="378">
        <v>479.91</v>
      </c>
      <c r="D283" s="378">
        <v>486.65</v>
      </c>
      <c r="E283" s="378">
        <v>0.98531508300678505</v>
      </c>
      <c r="F283" s="378">
        <v>487.06247197140999</v>
      </c>
      <c r="G283" s="378">
        <v>493.90292343332402</v>
      </c>
      <c r="H283" s="372">
        <v>0.22323727778035299</v>
      </c>
      <c r="I283" s="372">
        <v>0.245911792655651</v>
      </c>
      <c r="J283" s="372">
        <v>3.7733933105356798</v>
      </c>
      <c r="K283" s="372">
        <v>2.9201357948433602</v>
      </c>
    </row>
    <row r="284" spans="1:11" x14ac:dyDescent="0.2">
      <c r="A284" s="376">
        <v>44927</v>
      </c>
      <c r="B284" s="372">
        <v>127.336</v>
      </c>
      <c r="C284" s="378">
        <v>507.09</v>
      </c>
      <c r="D284" s="378">
        <v>519.16999999999996</v>
      </c>
      <c r="E284" s="378">
        <v>0.99199925212093798</v>
      </c>
      <c r="F284" s="378">
        <v>511.17982086762601</v>
      </c>
      <c r="G284" s="378">
        <v>523.35724940315401</v>
      </c>
      <c r="H284" s="372">
        <v>4.9515925130916996</v>
      </c>
      <c r="I284" s="372">
        <v>5.9635860757980996</v>
      </c>
      <c r="J284" s="372">
        <v>3.6456964204251201</v>
      </c>
      <c r="K284" s="372">
        <v>3.0773933096093402</v>
      </c>
    </row>
    <row r="285" spans="1:11" x14ac:dyDescent="0.2">
      <c r="A285" s="376">
        <v>44958</v>
      </c>
      <c r="B285" s="372">
        <v>128.04599999999999</v>
      </c>
      <c r="C285" s="378">
        <v>510.21</v>
      </c>
      <c r="D285" s="378">
        <v>523.21</v>
      </c>
      <c r="E285" s="378">
        <v>0.99753044101493404</v>
      </c>
      <c r="F285" s="378">
        <v>511.47311302188302</v>
      </c>
      <c r="G285" s="378">
        <v>524.50529676834901</v>
      </c>
      <c r="H285" s="372">
        <v>5.7375534456593998E-2</v>
      </c>
      <c r="I285" s="372">
        <v>0.21936208326232001</v>
      </c>
      <c r="J285" s="372">
        <v>3.7804275370061098</v>
      </c>
      <c r="K285" s="372">
        <v>3.3457508570536199</v>
      </c>
    </row>
    <row r="286" spans="1:11" x14ac:dyDescent="0.2">
      <c r="A286" s="376">
        <v>44986</v>
      </c>
      <c r="B286" s="372">
        <v>128.38900000000001</v>
      </c>
      <c r="C286" s="378">
        <v>513.98</v>
      </c>
      <c r="D286" s="378">
        <v>525.32000000000005</v>
      </c>
      <c r="E286" s="378">
        <v>1.00020255057922</v>
      </c>
      <c r="F286" s="378">
        <v>513.875914135946</v>
      </c>
      <c r="G286" s="378">
        <v>525.21361767752705</v>
      </c>
      <c r="H286" s="372">
        <v>0.469780532522446</v>
      </c>
      <c r="I286" s="372">
        <v>0.13504552071106299</v>
      </c>
      <c r="J286" s="372">
        <v>4.4293295539840702</v>
      </c>
      <c r="K286" s="372">
        <v>4.0542452347083602</v>
      </c>
    </row>
    <row r="287" spans="1:11" x14ac:dyDescent="0.2">
      <c r="A287" s="376">
        <v>45017</v>
      </c>
      <c r="B287" s="372">
        <v>128.363</v>
      </c>
      <c r="C287" s="378">
        <v>515.33000000000004</v>
      </c>
      <c r="D287" s="378">
        <v>527.20000000000005</v>
      </c>
      <c r="E287" s="378">
        <v>1</v>
      </c>
      <c r="F287" s="378">
        <v>515.33000000000004</v>
      </c>
      <c r="G287" s="378">
        <v>527.20000000000005</v>
      </c>
      <c r="H287" s="372">
        <v>0.28296439355382003</v>
      </c>
      <c r="I287" s="372">
        <v>0.37820464961608702</v>
      </c>
      <c r="J287" s="372">
        <v>4.8565490721167901</v>
      </c>
      <c r="K287" s="372">
        <v>4.6915110793589196</v>
      </c>
    </row>
  </sheetData>
  <mergeCells count="1">
    <mergeCell ref="H1:I1"/>
  </mergeCells>
  <hyperlinks>
    <hyperlink ref="H1:I1" location="Index!A1" display="Regresar al �ndice" xr:uid="{D8CF76E3-700F-4A0E-97AA-98BE455A1B48}"/>
  </hyperlinks>
  <pageMargins left="0.7" right="0.7" top="0.75" bottom="0.75" header="0.3" footer="0.3"/>
  <pageSetup paperSize="9" orientation="portrait" horizontalDpi="300" verticalDpi="300"/>
  <drawing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B2E25-86B3-47E9-961B-471D28EDF4B9}">
  <sheetPr codeName="Hoja68"/>
  <dimension ref="A1:I39"/>
  <sheetViews>
    <sheetView workbookViewId="0"/>
  </sheetViews>
  <sheetFormatPr baseColWidth="10" defaultRowHeight="12.75" x14ac:dyDescent="0.2"/>
  <cols>
    <col min="1" max="16384" width="11.42578125" style="372"/>
  </cols>
  <sheetData>
    <row r="1" spans="1:9" x14ac:dyDescent="0.2">
      <c r="A1" s="69" t="s">
        <v>2080</v>
      </c>
      <c r="B1" s="372" t="s">
        <v>53</v>
      </c>
      <c r="C1" s="372" t="s">
        <v>53</v>
      </c>
      <c r="D1" s="372" t="s">
        <v>53</v>
      </c>
      <c r="E1" s="372" t="s">
        <v>53</v>
      </c>
      <c r="F1" s="372" t="s">
        <v>53</v>
      </c>
      <c r="G1" s="372" t="s">
        <v>53</v>
      </c>
      <c r="H1" s="346" t="s">
        <v>2143</v>
      </c>
      <c r="I1" s="346"/>
    </row>
    <row r="2" spans="1:9" x14ac:dyDescent="0.2">
      <c r="A2" s="372" t="s">
        <v>150</v>
      </c>
      <c r="B2" s="372" t="s">
        <v>53</v>
      </c>
      <c r="C2" s="372" t="s">
        <v>53</v>
      </c>
      <c r="D2" s="372" t="s">
        <v>53</v>
      </c>
      <c r="E2" s="372" t="s">
        <v>53</v>
      </c>
      <c r="F2" s="372" t="s">
        <v>53</v>
      </c>
      <c r="G2" s="372" t="s">
        <v>53</v>
      </c>
      <c r="H2" s="372" t="s">
        <v>53</v>
      </c>
    </row>
    <row r="6" spans="1:9" x14ac:dyDescent="0.2">
      <c r="A6" s="372" t="s">
        <v>2</v>
      </c>
      <c r="B6" s="372" t="s">
        <v>1069</v>
      </c>
      <c r="C6" s="372" t="s">
        <v>1070</v>
      </c>
      <c r="D6" s="372" t="s">
        <v>1071</v>
      </c>
    </row>
    <row r="7" spans="1:9" x14ac:dyDescent="0.2">
      <c r="A7" s="372" t="s">
        <v>18</v>
      </c>
      <c r="B7" s="379">
        <v>464.32</v>
      </c>
      <c r="C7" s="379">
        <v>0.64233357567275995</v>
      </c>
      <c r="D7" s="379">
        <v>2.80792264213121</v>
      </c>
    </row>
    <row r="8" spans="1:9" x14ac:dyDescent="0.2">
      <c r="A8" s="372" t="s">
        <v>31</v>
      </c>
      <c r="B8" s="379">
        <v>484.16625272470799</v>
      </c>
      <c r="C8" s="379">
        <v>0.32709639375418897</v>
      </c>
      <c r="D8" s="379">
        <v>3.4091984990987099</v>
      </c>
    </row>
    <row r="9" spans="1:9" x14ac:dyDescent="0.2">
      <c r="A9" s="372" t="s">
        <v>15</v>
      </c>
      <c r="B9" s="379">
        <v>422.7</v>
      </c>
      <c r="C9" s="379">
        <v>0.52920347390028599</v>
      </c>
      <c r="D9" s="379">
        <v>3.4493031719267999</v>
      </c>
    </row>
    <row r="10" spans="1:9" x14ac:dyDescent="0.2">
      <c r="A10" s="372" t="s">
        <v>11</v>
      </c>
      <c r="B10" s="379">
        <v>457.75</v>
      </c>
      <c r="C10" s="379">
        <v>0.40630661366181098</v>
      </c>
      <c r="D10" s="379">
        <v>3.48345996081061</v>
      </c>
    </row>
    <row r="11" spans="1:9" x14ac:dyDescent="0.2">
      <c r="A11" s="372" t="s">
        <v>9</v>
      </c>
      <c r="B11" s="379">
        <v>669.95940803200995</v>
      </c>
      <c r="C11" s="379">
        <v>0.29390079119602203</v>
      </c>
      <c r="D11" s="379">
        <v>3.4869034362577702</v>
      </c>
    </row>
    <row r="12" spans="1:9" x14ac:dyDescent="0.2">
      <c r="A12" s="372" t="s">
        <v>25</v>
      </c>
      <c r="B12" s="379">
        <v>528.88</v>
      </c>
      <c r="C12" s="379">
        <v>0.78056830008883504</v>
      </c>
      <c r="D12" s="379">
        <v>3.6689469190130302</v>
      </c>
    </row>
    <row r="13" spans="1:9" x14ac:dyDescent="0.2">
      <c r="A13" s="372" t="s">
        <v>22</v>
      </c>
      <c r="B13" s="379">
        <v>453.07</v>
      </c>
      <c r="C13" s="379">
        <v>0.33472148586866102</v>
      </c>
      <c r="D13" s="379">
        <v>3.7184773877269901</v>
      </c>
    </row>
    <row r="14" spans="1:9" x14ac:dyDescent="0.2">
      <c r="A14" s="372" t="s">
        <v>17</v>
      </c>
      <c r="B14" s="379">
        <v>426.16</v>
      </c>
      <c r="C14" s="379">
        <v>0.26022462126336099</v>
      </c>
      <c r="D14" s="379">
        <v>3.7725805069769098</v>
      </c>
    </row>
    <row r="15" spans="1:9" x14ac:dyDescent="0.2">
      <c r="A15" s="372" t="s">
        <v>33</v>
      </c>
      <c r="B15" s="379">
        <v>467.43</v>
      </c>
      <c r="C15" s="379">
        <v>0.228246412820687</v>
      </c>
      <c r="D15" s="379">
        <v>4.3855202213675097</v>
      </c>
    </row>
    <row r="16" spans="1:9" x14ac:dyDescent="0.2">
      <c r="A16" s="372" t="s">
        <v>32</v>
      </c>
      <c r="B16" s="379">
        <v>435.56</v>
      </c>
      <c r="C16" s="379">
        <v>3.6332161538421601E-2</v>
      </c>
      <c r="D16" s="379">
        <v>4.4082944228449197</v>
      </c>
    </row>
    <row r="17" spans="1:4" x14ac:dyDescent="0.2">
      <c r="A17" s="372" t="s">
        <v>5</v>
      </c>
      <c r="B17" s="379">
        <v>510.07</v>
      </c>
      <c r="C17" s="379">
        <v>-7.1901817014108403E-3</v>
      </c>
      <c r="D17" s="379">
        <v>4.4274584331672298</v>
      </c>
    </row>
    <row r="18" spans="1:4" x14ac:dyDescent="0.2">
      <c r="A18" s="372" t="s">
        <v>3</v>
      </c>
      <c r="B18" s="379">
        <v>502.46</v>
      </c>
      <c r="C18" s="379">
        <v>0.72791244543990397</v>
      </c>
      <c r="D18" s="379">
        <v>4.4970312636437599</v>
      </c>
    </row>
    <row r="19" spans="1:4" x14ac:dyDescent="0.2">
      <c r="A19" s="372" t="s">
        <v>13</v>
      </c>
      <c r="B19" s="379">
        <v>484.07097032550001</v>
      </c>
      <c r="C19" s="379">
        <v>0.371063850321529</v>
      </c>
      <c r="D19" s="379">
        <v>4.5343588825234002</v>
      </c>
    </row>
    <row r="20" spans="1:4" x14ac:dyDescent="0.2">
      <c r="A20" s="372" t="s">
        <v>23</v>
      </c>
      <c r="B20" s="379">
        <v>571.55999999999995</v>
      </c>
      <c r="C20" s="379">
        <v>0.50381846469951297</v>
      </c>
      <c r="D20" s="379">
        <v>4.5426912416559801</v>
      </c>
    </row>
    <row r="21" spans="1:4" x14ac:dyDescent="0.2">
      <c r="A21" s="372" t="s">
        <v>1</v>
      </c>
      <c r="B21" s="379">
        <v>527.20000000000005</v>
      </c>
      <c r="C21" s="379">
        <v>0.37820464961608702</v>
      </c>
      <c r="D21" s="379">
        <v>4.6915110793589196</v>
      </c>
    </row>
    <row r="22" spans="1:4" x14ac:dyDescent="0.2">
      <c r="A22" s="372" t="s">
        <v>19</v>
      </c>
      <c r="B22" s="379">
        <v>416.74</v>
      </c>
      <c r="C22" s="379">
        <v>0.234317885868185</v>
      </c>
      <c r="D22" s="379">
        <v>4.70524539646844</v>
      </c>
    </row>
    <row r="23" spans="1:4" x14ac:dyDescent="0.2">
      <c r="A23" s="372" t="s">
        <v>30</v>
      </c>
      <c r="B23" s="379">
        <v>419.07</v>
      </c>
      <c r="C23" s="379">
        <v>5.8457155769131602E-2</v>
      </c>
      <c r="D23" s="379">
        <v>4.7064514126530197</v>
      </c>
    </row>
    <row r="24" spans="1:4" x14ac:dyDescent="0.2">
      <c r="A24" s="372" t="s">
        <v>20</v>
      </c>
      <c r="B24" s="379">
        <v>572.79</v>
      </c>
      <c r="C24" s="379">
        <v>0.576879138069186</v>
      </c>
      <c r="D24" s="379">
        <v>4.7697037823157604</v>
      </c>
    </row>
    <row r="25" spans="1:4" x14ac:dyDescent="0.2">
      <c r="A25" s="372" t="s">
        <v>29</v>
      </c>
      <c r="B25" s="379">
        <v>545.16999999999996</v>
      </c>
      <c r="C25" s="379">
        <v>0.54958961815816398</v>
      </c>
      <c r="D25" s="379">
        <v>4.8015515064902896</v>
      </c>
    </row>
    <row r="26" spans="1:4" x14ac:dyDescent="0.2">
      <c r="A26" s="372" t="s">
        <v>0</v>
      </c>
      <c r="B26" s="379">
        <v>515.33000000000004</v>
      </c>
      <c r="C26" s="379">
        <v>0.28296439355382003</v>
      </c>
      <c r="D26" s="379">
        <v>4.8565490721167901</v>
      </c>
    </row>
    <row r="27" spans="1:4" x14ac:dyDescent="0.2">
      <c r="A27" s="372" t="s">
        <v>12</v>
      </c>
      <c r="B27" s="379">
        <v>412.6</v>
      </c>
      <c r="C27" s="379">
        <v>0.19509866198525999</v>
      </c>
      <c r="D27" s="379">
        <v>4.8972183170864296</v>
      </c>
    </row>
    <row r="28" spans="1:4" x14ac:dyDescent="0.2">
      <c r="A28" s="372" t="s">
        <v>21</v>
      </c>
      <c r="B28" s="379">
        <v>414.17</v>
      </c>
      <c r="C28" s="379">
        <v>1.1856107409365699</v>
      </c>
      <c r="D28" s="379">
        <v>4.9900665219816798</v>
      </c>
    </row>
    <row r="29" spans="1:4" x14ac:dyDescent="0.2">
      <c r="A29" s="372" t="s">
        <v>6</v>
      </c>
      <c r="B29" s="379">
        <v>587.76</v>
      </c>
      <c r="C29" s="379">
        <v>-0.72293786671836502</v>
      </c>
      <c r="D29" s="379">
        <v>5.1396172616078299</v>
      </c>
    </row>
    <row r="30" spans="1:4" x14ac:dyDescent="0.2">
      <c r="A30" s="372" t="s">
        <v>7</v>
      </c>
      <c r="B30" s="379">
        <v>442.02</v>
      </c>
      <c r="C30" s="379">
        <v>-0.16269642819468599</v>
      </c>
      <c r="D30" s="379">
        <v>5.2970747047356603</v>
      </c>
    </row>
    <row r="31" spans="1:4" x14ac:dyDescent="0.2">
      <c r="A31" s="372" t="s">
        <v>10</v>
      </c>
      <c r="B31" s="379">
        <v>517.25</v>
      </c>
      <c r="C31" s="379">
        <v>0.48650466875788101</v>
      </c>
      <c r="D31" s="379">
        <v>5.4295691318758896</v>
      </c>
    </row>
    <row r="32" spans="1:4" x14ac:dyDescent="0.2">
      <c r="A32" s="372" t="s">
        <v>14</v>
      </c>
      <c r="B32" s="379">
        <v>450.56</v>
      </c>
      <c r="C32" s="379">
        <v>0.502065385586969</v>
      </c>
      <c r="D32" s="379">
        <v>5.6152215586384502</v>
      </c>
    </row>
    <row r="33" spans="1:4" x14ac:dyDescent="0.2">
      <c r="A33" s="372" t="s">
        <v>16</v>
      </c>
      <c r="B33" s="379">
        <v>440.32</v>
      </c>
      <c r="C33" s="379">
        <v>0.39646820412628803</v>
      </c>
      <c r="D33" s="379">
        <v>5.7540258231785897</v>
      </c>
    </row>
    <row r="34" spans="1:4" x14ac:dyDescent="0.2">
      <c r="A34" s="372" t="s">
        <v>8</v>
      </c>
      <c r="B34" s="379">
        <v>540.02</v>
      </c>
      <c r="C34" s="379">
        <v>0.29512782036409402</v>
      </c>
      <c r="D34" s="379">
        <v>6.3086736202879097</v>
      </c>
    </row>
    <row r="35" spans="1:4" x14ac:dyDescent="0.2">
      <c r="A35" s="372" t="s">
        <v>28</v>
      </c>
      <c r="B35" s="379">
        <v>512.76</v>
      </c>
      <c r="C35" s="379">
        <v>-0.15110586500286499</v>
      </c>
      <c r="D35" s="379">
        <v>6.3430417196340203</v>
      </c>
    </row>
    <row r="36" spans="1:4" x14ac:dyDescent="0.2">
      <c r="A36" s="372" t="s">
        <v>27</v>
      </c>
      <c r="B36" s="379">
        <v>481.55</v>
      </c>
      <c r="C36" s="379">
        <v>0.67883324235409304</v>
      </c>
      <c r="D36" s="379">
        <v>6.3851534709325799</v>
      </c>
    </row>
    <row r="37" spans="1:4" x14ac:dyDescent="0.2">
      <c r="A37" s="372" t="s">
        <v>26</v>
      </c>
      <c r="B37" s="379">
        <v>397.32</v>
      </c>
      <c r="C37" s="379">
        <v>0.41705051070990401</v>
      </c>
      <c r="D37" s="379">
        <v>6.5320706357340201</v>
      </c>
    </row>
    <row r="38" spans="1:4" x14ac:dyDescent="0.2">
      <c r="A38" s="372" t="s">
        <v>4</v>
      </c>
      <c r="B38" s="379">
        <v>580.21</v>
      </c>
      <c r="C38" s="379">
        <v>0.179102327257086</v>
      </c>
      <c r="D38" s="379">
        <v>6.7513882348446703</v>
      </c>
    </row>
    <row r="39" spans="1:4" x14ac:dyDescent="0.2">
      <c r="A39" s="372" t="s">
        <v>24</v>
      </c>
      <c r="B39" s="379">
        <v>459.36</v>
      </c>
      <c r="C39" s="379">
        <v>9.4340907600787297E-2</v>
      </c>
      <c r="D39" s="379">
        <v>7.8230361386779199</v>
      </c>
    </row>
  </sheetData>
  <autoFilter ref="A6:D39" xr:uid="{20A2AD4F-D8C0-4729-A320-A1EF13EF2CA4}">
    <sortState ref="A7:D39">
      <sortCondition ref="D6:D39"/>
    </sortState>
  </autoFilter>
  <mergeCells count="1">
    <mergeCell ref="H1:I1"/>
  </mergeCells>
  <hyperlinks>
    <hyperlink ref="H1:I1" location="Index!A1" display="Regresar al �ndice" xr:uid="{497BCA2D-8775-4D5A-BBAE-7E73DA2C5803}"/>
  </hyperlinks>
  <pageMargins left="0.7" right="0.7" top="0.75" bottom="0.75" header="0.3" footer="0.3"/>
  <pageSetup paperSize="9" orientation="portrait" horizontalDpi="300" verticalDpi="300"/>
  <drawing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7CE04-1592-4E92-B428-58DC2EEF0426}">
  <sheetPr codeName="Hoja69"/>
  <dimension ref="A1:W287"/>
  <sheetViews>
    <sheetView workbookViewId="0"/>
  </sheetViews>
  <sheetFormatPr baseColWidth="10" defaultRowHeight="12.75" x14ac:dyDescent="0.2"/>
  <cols>
    <col min="1" max="16384" width="11.42578125" style="372"/>
  </cols>
  <sheetData>
    <row r="1" spans="1:23" x14ac:dyDescent="0.2">
      <c r="A1" s="69" t="s">
        <v>2081</v>
      </c>
      <c r="B1" s="372" t="s">
        <v>53</v>
      </c>
      <c r="C1" s="372" t="s">
        <v>53</v>
      </c>
      <c r="D1" s="372" t="s">
        <v>53</v>
      </c>
      <c r="E1" s="372" t="s">
        <v>53</v>
      </c>
      <c r="F1" s="372" t="s">
        <v>53</v>
      </c>
      <c r="G1" s="372" t="s">
        <v>53</v>
      </c>
      <c r="H1" s="346" t="s">
        <v>2143</v>
      </c>
      <c r="I1" s="346"/>
    </row>
    <row r="2" spans="1:23" x14ac:dyDescent="0.2">
      <c r="A2" s="372" t="s">
        <v>150</v>
      </c>
      <c r="B2" s="372" t="s">
        <v>53</v>
      </c>
      <c r="C2" s="372" t="s">
        <v>53</v>
      </c>
      <c r="D2" s="372" t="s">
        <v>53</v>
      </c>
      <c r="E2" s="372" t="s">
        <v>53</v>
      </c>
      <c r="F2" s="372" t="s">
        <v>53</v>
      </c>
      <c r="G2" s="372" t="s">
        <v>53</v>
      </c>
      <c r="H2" s="372" t="s">
        <v>53</v>
      </c>
    </row>
    <row r="4" spans="1:23" x14ac:dyDescent="0.2">
      <c r="B4" s="377">
        <v>36586</v>
      </c>
    </row>
    <row r="6" spans="1:23" x14ac:dyDescent="0.2">
      <c r="A6" s="372" t="s">
        <v>1045</v>
      </c>
      <c r="B6" s="372" t="s">
        <v>648</v>
      </c>
      <c r="C6" s="372" t="s">
        <v>1050</v>
      </c>
      <c r="D6" s="372" t="s">
        <v>563</v>
      </c>
      <c r="E6" s="372" t="s">
        <v>1072</v>
      </c>
      <c r="F6" s="372" t="s">
        <v>1073</v>
      </c>
      <c r="G6" s="372" t="s">
        <v>1074</v>
      </c>
      <c r="H6" s="372" t="s">
        <v>1075</v>
      </c>
      <c r="I6" s="372" t="s">
        <v>1068</v>
      </c>
      <c r="J6" s="372" t="s">
        <v>1129</v>
      </c>
      <c r="K6" s="372" t="s">
        <v>1130</v>
      </c>
      <c r="L6" s="372" t="s">
        <v>1131</v>
      </c>
      <c r="M6" s="372" t="s">
        <v>1132</v>
      </c>
      <c r="N6" s="372" t="s">
        <v>1076</v>
      </c>
      <c r="O6" s="372" t="s">
        <v>1077</v>
      </c>
      <c r="P6" s="372" t="s">
        <v>1078</v>
      </c>
      <c r="Q6" s="372" t="s">
        <v>1079</v>
      </c>
      <c r="R6" s="372" t="s">
        <v>1080</v>
      </c>
      <c r="S6" s="372" t="s">
        <v>1081</v>
      </c>
      <c r="T6" s="372" t="s">
        <v>1082</v>
      </c>
      <c r="U6" s="372" t="s">
        <v>1083</v>
      </c>
      <c r="V6" s="372" t="s">
        <v>0</v>
      </c>
      <c r="W6" s="372" t="s">
        <v>1</v>
      </c>
    </row>
    <row r="7" spans="1:23" x14ac:dyDescent="0.2">
      <c r="A7" s="376">
        <v>36495</v>
      </c>
      <c r="B7" s="372" t="s">
        <v>760</v>
      </c>
      <c r="C7" s="372" t="s">
        <v>1046</v>
      </c>
      <c r="D7" s="372">
        <v>44.335516388565999</v>
      </c>
      <c r="E7" s="372">
        <v>114.74</v>
      </c>
      <c r="F7" s="372">
        <v>90.25</v>
      </c>
      <c r="G7" s="372">
        <v>130.49</v>
      </c>
      <c r="H7" s="372">
        <v>106.11</v>
      </c>
      <c r="I7" s="372">
        <v>0.34539171247607198</v>
      </c>
      <c r="J7" s="378">
        <v>332.20252789924399</v>
      </c>
      <c r="K7" s="378">
        <v>261.29752608425002</v>
      </c>
      <c r="L7" s="378">
        <v>377.80292718818498</v>
      </c>
      <c r="M7" s="378">
        <v>307.21640435235201</v>
      </c>
      <c r="V7" s="375">
        <v>0.271357340720222</v>
      </c>
      <c r="W7" s="375">
        <v>0.22976156818396001</v>
      </c>
    </row>
    <row r="8" spans="1:23" x14ac:dyDescent="0.2">
      <c r="A8" s="376">
        <v>36526</v>
      </c>
      <c r="B8" s="372" t="s">
        <v>1007</v>
      </c>
      <c r="C8" s="372" t="s">
        <v>1047</v>
      </c>
      <c r="D8" s="372">
        <v>44.930830116377898</v>
      </c>
      <c r="E8" s="372">
        <v>123.88</v>
      </c>
      <c r="F8" s="372">
        <v>94.86</v>
      </c>
      <c r="G8" s="372">
        <v>139.56</v>
      </c>
      <c r="H8" s="372">
        <v>112.17</v>
      </c>
      <c r="I8" s="372">
        <v>0.35002944864468699</v>
      </c>
      <c r="J8" s="378">
        <v>353.91307925565502</v>
      </c>
      <c r="K8" s="378">
        <v>271.00576927826398</v>
      </c>
      <c r="L8" s="378">
        <v>398.70931014626399</v>
      </c>
      <c r="M8" s="378">
        <v>320.45875121171099</v>
      </c>
      <c r="N8" s="372">
        <v>6.5353359872670502</v>
      </c>
      <c r="O8" s="372">
        <v>3.7153980519832701</v>
      </c>
      <c r="P8" s="372">
        <v>5.5336741601434802</v>
      </c>
      <c r="Q8" s="372">
        <v>4.31042960979768</v>
      </c>
      <c r="V8" s="375">
        <v>0.305924520345773</v>
      </c>
      <c r="W8" s="375">
        <v>0.24418293661406801</v>
      </c>
    </row>
    <row r="9" spans="1:23" x14ac:dyDescent="0.2">
      <c r="A9" s="376">
        <v>36557</v>
      </c>
      <c r="B9" s="372" t="s">
        <v>761</v>
      </c>
      <c r="C9" s="372" t="s">
        <v>61</v>
      </c>
      <c r="D9" s="372">
        <v>45.3293803145216</v>
      </c>
      <c r="E9" s="372">
        <v>124.73</v>
      </c>
      <c r="F9" s="372">
        <v>99.14</v>
      </c>
      <c r="G9" s="372">
        <v>137.63999999999999</v>
      </c>
      <c r="H9" s="372">
        <v>112.56</v>
      </c>
      <c r="I9" s="372">
        <v>0.35313431685549301</v>
      </c>
      <c r="J9" s="378">
        <v>353.20838005965101</v>
      </c>
      <c r="K9" s="378">
        <v>280.74303534926503</v>
      </c>
      <c r="L9" s="378">
        <v>389.76670753956802</v>
      </c>
      <c r="M9" s="378">
        <v>318.745572512742</v>
      </c>
      <c r="N9" s="372">
        <v>-0.19911646031443</v>
      </c>
      <c r="O9" s="372">
        <v>3.59301062000725</v>
      </c>
      <c r="P9" s="372">
        <v>-2.2428878330970101</v>
      </c>
      <c r="Q9" s="372">
        <v>-0.53460193940446699</v>
      </c>
      <c r="V9" s="375">
        <v>0.25811983054266702</v>
      </c>
      <c r="W9" s="375">
        <v>0.22281449893390201</v>
      </c>
    </row>
    <row r="10" spans="1:23" x14ac:dyDescent="0.2">
      <c r="A10" s="376">
        <v>36586</v>
      </c>
      <c r="B10" s="372" t="s">
        <v>762</v>
      </c>
      <c r="C10" s="372" t="s">
        <v>62</v>
      </c>
      <c r="D10" s="372">
        <v>45.580680782035401</v>
      </c>
      <c r="E10" s="372">
        <v>125.76</v>
      </c>
      <c r="F10" s="372">
        <v>98.9</v>
      </c>
      <c r="G10" s="372">
        <v>139.72999999999999</v>
      </c>
      <c r="H10" s="372">
        <v>113.65</v>
      </c>
      <c r="I10" s="372">
        <v>0.35509204974981401</v>
      </c>
      <c r="J10" s="378">
        <v>354.16168874692102</v>
      </c>
      <c r="K10" s="378">
        <v>278.51933060647701</v>
      </c>
      <c r="L10" s="378">
        <v>393.503600259282</v>
      </c>
      <c r="M10" s="378">
        <v>320.05785564637102</v>
      </c>
      <c r="N10" s="372">
        <v>0.26989979317859603</v>
      </c>
      <c r="O10" s="372">
        <v>-0.792078328860923</v>
      </c>
      <c r="P10" s="372">
        <v>0.95875113174834803</v>
      </c>
      <c r="Q10" s="372">
        <v>0.41170238798424702</v>
      </c>
      <c r="V10" s="375">
        <v>0.27158746208291201</v>
      </c>
      <c r="W10" s="375">
        <v>0.22947646282446099</v>
      </c>
    </row>
    <row r="11" spans="1:23" x14ac:dyDescent="0.2">
      <c r="A11" s="376">
        <v>36617</v>
      </c>
      <c r="B11" s="372" t="s">
        <v>763</v>
      </c>
      <c r="C11" s="372" t="s">
        <v>1048</v>
      </c>
      <c r="D11" s="372">
        <v>45.840018271641902</v>
      </c>
      <c r="E11" s="372">
        <v>128</v>
      </c>
      <c r="F11" s="372">
        <v>100.03</v>
      </c>
      <c r="G11" s="372">
        <v>141.6</v>
      </c>
      <c r="H11" s="372">
        <v>114.55</v>
      </c>
      <c r="I11" s="372">
        <v>0.35711239431644598</v>
      </c>
      <c r="J11" s="378">
        <v>358.43057266328401</v>
      </c>
      <c r="K11" s="378">
        <v>280.10789205865802</v>
      </c>
      <c r="L11" s="378">
        <v>396.51382100875799</v>
      </c>
      <c r="M11" s="378">
        <v>320.76736014515001</v>
      </c>
      <c r="N11" s="372">
        <v>1.2053488708692499</v>
      </c>
      <c r="O11" s="372">
        <v>0.57035949667210195</v>
      </c>
      <c r="P11" s="372">
        <v>0.76497921429234905</v>
      </c>
      <c r="Q11" s="372">
        <v>0.221680076355524</v>
      </c>
      <c r="V11" s="375">
        <v>0.27961611516544999</v>
      </c>
      <c r="W11" s="375">
        <v>0.23614142295940599</v>
      </c>
    </row>
    <row r="12" spans="1:23" x14ac:dyDescent="0.2">
      <c r="A12" s="376">
        <v>36647</v>
      </c>
      <c r="B12" s="372" t="s">
        <v>764</v>
      </c>
      <c r="C12" s="372" t="s">
        <v>64</v>
      </c>
      <c r="D12" s="372">
        <v>46.011379073728897</v>
      </c>
      <c r="E12" s="372">
        <v>130.11000000000001</v>
      </c>
      <c r="F12" s="372">
        <v>101.66</v>
      </c>
      <c r="G12" s="372">
        <v>144.24</v>
      </c>
      <c r="H12" s="372">
        <v>115.86</v>
      </c>
      <c r="I12" s="372">
        <v>0.35844736469020599</v>
      </c>
      <c r="J12" s="378">
        <v>362.982163678201</v>
      </c>
      <c r="K12" s="378">
        <v>283.61207255034901</v>
      </c>
      <c r="L12" s="378">
        <v>402.40217730338702</v>
      </c>
      <c r="M12" s="378">
        <v>323.22737286723799</v>
      </c>
      <c r="N12" s="372">
        <v>1.2698668478798401</v>
      </c>
      <c r="O12" s="372">
        <v>1.2510109822098501</v>
      </c>
      <c r="P12" s="372">
        <v>1.4850317902283601</v>
      </c>
      <c r="Q12" s="372">
        <v>0.76691491334253103</v>
      </c>
      <c r="V12" s="375">
        <v>0.27985441668306099</v>
      </c>
      <c r="W12" s="375">
        <v>0.24495080269290501</v>
      </c>
    </row>
    <row r="13" spans="1:23" x14ac:dyDescent="0.2">
      <c r="A13" s="376">
        <v>36678</v>
      </c>
      <c r="B13" s="372" t="s">
        <v>765</v>
      </c>
      <c r="C13" s="372" t="s">
        <v>65</v>
      </c>
      <c r="D13" s="372">
        <v>46.283920241006101</v>
      </c>
      <c r="E13" s="372">
        <v>132.41</v>
      </c>
      <c r="F13" s="372">
        <v>103.02</v>
      </c>
      <c r="G13" s="372">
        <v>145.44999999999999</v>
      </c>
      <c r="H13" s="372">
        <v>117.04</v>
      </c>
      <c r="I13" s="372">
        <v>0.360570571278375</v>
      </c>
      <c r="J13" s="378">
        <v>367.223535549644</v>
      </c>
      <c r="K13" s="378">
        <v>285.71383303620797</v>
      </c>
      <c r="L13" s="378">
        <v>403.38843928476501</v>
      </c>
      <c r="M13" s="378">
        <v>324.59665131584001</v>
      </c>
      <c r="N13" s="372">
        <v>1.1684794174084101</v>
      </c>
      <c r="O13" s="372">
        <v>0.74106876585318104</v>
      </c>
      <c r="P13" s="372">
        <v>0.24509359963888999</v>
      </c>
      <c r="Q13" s="372">
        <v>0.42362700796518798</v>
      </c>
      <c r="V13" s="375">
        <v>0.28528441079402</v>
      </c>
      <c r="W13" s="375">
        <v>0.242737525632262</v>
      </c>
    </row>
    <row r="14" spans="1:23" x14ac:dyDescent="0.2">
      <c r="A14" s="376">
        <v>36708</v>
      </c>
      <c r="B14" s="372" t="s">
        <v>766</v>
      </c>
      <c r="C14" s="372" t="s">
        <v>66</v>
      </c>
      <c r="D14" s="372">
        <v>46.464466209718097</v>
      </c>
      <c r="E14" s="372">
        <v>132.01</v>
      </c>
      <c r="F14" s="372">
        <v>107.18</v>
      </c>
      <c r="G14" s="372">
        <v>144.33000000000001</v>
      </c>
      <c r="H14" s="372">
        <v>116.4</v>
      </c>
      <c r="I14" s="372">
        <v>0.36197709783752402</v>
      </c>
      <c r="J14" s="378">
        <v>364.69158073435199</v>
      </c>
      <c r="K14" s="378">
        <v>296.09608077500098</v>
      </c>
      <c r="L14" s="378">
        <v>398.72688317088898</v>
      </c>
      <c r="M14" s="378">
        <v>321.56730548805899</v>
      </c>
      <c r="N14" s="372">
        <v>-0.68948598610435496</v>
      </c>
      <c r="O14" s="372">
        <v>3.6337924658611498</v>
      </c>
      <c r="P14" s="372">
        <v>-1.15559982882529</v>
      </c>
      <c r="Q14" s="372">
        <v>-0.93326465799967695</v>
      </c>
      <c r="V14" s="375">
        <v>0.23166635566336999</v>
      </c>
      <c r="W14" s="375">
        <v>0.23994845360824699</v>
      </c>
    </row>
    <row r="15" spans="1:23" x14ac:dyDescent="0.2">
      <c r="A15" s="376">
        <v>36739</v>
      </c>
      <c r="B15" s="372" t="s">
        <v>767</v>
      </c>
      <c r="C15" s="372" t="s">
        <v>1049</v>
      </c>
      <c r="D15" s="372">
        <v>46.719785188278301</v>
      </c>
      <c r="E15" s="372">
        <v>132.13999999999999</v>
      </c>
      <c r="F15" s="372">
        <v>107.47</v>
      </c>
      <c r="G15" s="372">
        <v>144.46</v>
      </c>
      <c r="H15" s="372">
        <v>116.44</v>
      </c>
      <c r="I15" s="372">
        <v>0.36396613656800098</v>
      </c>
      <c r="J15" s="378">
        <v>363.05575360940702</v>
      </c>
      <c r="K15" s="378">
        <v>295.27472257002398</v>
      </c>
      <c r="L15" s="378">
        <v>396.90505650382102</v>
      </c>
      <c r="M15" s="378">
        <v>319.919872485844</v>
      </c>
      <c r="N15" s="372">
        <v>-0.44855083346078101</v>
      </c>
      <c r="O15" s="372">
        <v>-0.27739583814387903</v>
      </c>
      <c r="P15" s="372">
        <v>-0.45691091921862298</v>
      </c>
      <c r="Q15" s="372">
        <v>-0.51231358850822895</v>
      </c>
      <c r="V15" s="375">
        <v>0.229552433237183</v>
      </c>
      <c r="W15" s="375">
        <v>0.240638955685332</v>
      </c>
    </row>
    <row r="16" spans="1:23" x14ac:dyDescent="0.2">
      <c r="A16" s="376">
        <v>36770</v>
      </c>
      <c r="B16" s="372" t="s">
        <v>768</v>
      </c>
      <c r="C16" s="372" t="s">
        <v>68</v>
      </c>
      <c r="D16" s="372">
        <v>47.0610716040147</v>
      </c>
      <c r="E16" s="372">
        <v>132.94999999999999</v>
      </c>
      <c r="F16" s="372">
        <v>108.1</v>
      </c>
      <c r="G16" s="372">
        <v>145.34</v>
      </c>
      <c r="H16" s="372">
        <v>117.32</v>
      </c>
      <c r="I16" s="372">
        <v>0.36662489661362502</v>
      </c>
      <c r="J16" s="378">
        <v>362.63221954648702</v>
      </c>
      <c r="K16" s="378">
        <v>294.85177083847498</v>
      </c>
      <c r="L16" s="378">
        <v>396.42697847977701</v>
      </c>
      <c r="M16" s="378">
        <v>320.00009023838902</v>
      </c>
      <c r="N16" s="372">
        <v>-0.11665813272744301</v>
      </c>
      <c r="O16" s="372">
        <v>-0.14324007414789899</v>
      </c>
      <c r="P16" s="372">
        <v>-0.120451482340689</v>
      </c>
      <c r="Q16" s="372">
        <v>2.5074326243723601E-2</v>
      </c>
      <c r="V16" s="375">
        <v>0.22987974098057401</v>
      </c>
      <c r="W16" s="375">
        <v>0.238833958404364</v>
      </c>
    </row>
    <row r="17" spans="1:23" x14ac:dyDescent="0.2">
      <c r="A17" s="376">
        <v>36800</v>
      </c>
      <c r="B17" s="372" t="s">
        <v>769</v>
      </c>
      <c r="C17" s="372" t="s">
        <v>69</v>
      </c>
      <c r="D17" s="372">
        <v>47.385135825853403</v>
      </c>
      <c r="E17" s="372">
        <v>135.02000000000001</v>
      </c>
      <c r="F17" s="372">
        <v>110.2</v>
      </c>
      <c r="G17" s="372">
        <v>146.65</v>
      </c>
      <c r="H17" s="372">
        <v>118.84</v>
      </c>
      <c r="I17" s="372">
        <v>0.36914948876119602</v>
      </c>
      <c r="J17" s="378">
        <v>365.75968303004998</v>
      </c>
      <c r="K17" s="378">
        <v>298.52404880692899</v>
      </c>
      <c r="L17" s="378">
        <v>397.26453500486502</v>
      </c>
      <c r="M17" s="378">
        <v>321.92920109088402</v>
      </c>
      <c r="N17" s="372">
        <v>0.86243397993544002</v>
      </c>
      <c r="O17" s="372">
        <v>1.2454658006668</v>
      </c>
      <c r="P17" s="372">
        <v>0.21127636880287101</v>
      </c>
      <c r="Q17" s="372">
        <v>0.60284697140473598</v>
      </c>
      <c r="V17" s="375">
        <v>0.225226860254084</v>
      </c>
      <c r="W17" s="375">
        <v>0.23401211713227901</v>
      </c>
    </row>
    <row r="18" spans="1:23" x14ac:dyDescent="0.2">
      <c r="A18" s="376">
        <v>36831</v>
      </c>
      <c r="B18" s="372" t="s">
        <v>770</v>
      </c>
      <c r="C18" s="372" t="s">
        <v>70</v>
      </c>
      <c r="D18" s="372">
        <v>47.790287862832798</v>
      </c>
      <c r="E18" s="372">
        <v>134.84</v>
      </c>
      <c r="F18" s="372">
        <v>110.16</v>
      </c>
      <c r="G18" s="372">
        <v>147.1</v>
      </c>
      <c r="H18" s="372">
        <v>119.41</v>
      </c>
      <c r="I18" s="372">
        <v>0.37230578798277397</v>
      </c>
      <c r="J18" s="378">
        <v>362.17540621807098</v>
      </c>
      <c r="K18" s="378">
        <v>295.88581095359399</v>
      </c>
      <c r="L18" s="378">
        <v>395.105326718171</v>
      </c>
      <c r="M18" s="378">
        <v>320.73097935701401</v>
      </c>
      <c r="N18" s="372">
        <v>-0.97995404586042101</v>
      </c>
      <c r="O18" s="372">
        <v>-0.88376057603335401</v>
      </c>
      <c r="P18" s="372">
        <v>-0.54351901477110998</v>
      </c>
      <c r="Q18" s="372">
        <v>-0.37220038747933798</v>
      </c>
      <c r="V18" s="375">
        <v>0.22403776325345001</v>
      </c>
      <c r="W18" s="375">
        <v>0.23189012645507101</v>
      </c>
    </row>
    <row r="19" spans="1:23" x14ac:dyDescent="0.2">
      <c r="A19" s="376">
        <v>36861</v>
      </c>
      <c r="B19" s="372" t="s">
        <v>771</v>
      </c>
      <c r="C19" s="372" t="s">
        <v>1046</v>
      </c>
      <c r="D19" s="372">
        <v>48.307671180741004</v>
      </c>
      <c r="E19" s="372">
        <v>137.52000000000001</v>
      </c>
      <c r="F19" s="372">
        <v>112.03</v>
      </c>
      <c r="G19" s="372">
        <v>150.38999999999999</v>
      </c>
      <c r="H19" s="372">
        <v>121.8</v>
      </c>
      <c r="I19" s="372">
        <v>0.37633641454890399</v>
      </c>
      <c r="J19" s="378">
        <v>365.41773446196601</v>
      </c>
      <c r="K19" s="378">
        <v>297.68578237182999</v>
      </c>
      <c r="L19" s="378">
        <v>399.61586013478097</v>
      </c>
      <c r="M19" s="378">
        <v>323.64659727652298</v>
      </c>
      <c r="N19" s="372">
        <v>0.89523700069889001</v>
      </c>
      <c r="O19" s="372">
        <v>0.60833313109367504</v>
      </c>
      <c r="P19" s="372">
        <v>1.14160278578768</v>
      </c>
      <c r="Q19" s="372">
        <v>0.90905403817058705</v>
      </c>
      <c r="R19" s="372">
        <v>9.9984809786866098</v>
      </c>
      <c r="S19" s="372">
        <v>13.9259857653027</v>
      </c>
      <c r="T19" s="372">
        <v>5.7736273005980703</v>
      </c>
      <c r="U19" s="372">
        <v>5.34808450701345</v>
      </c>
      <c r="V19" s="375">
        <v>0.227528340623047</v>
      </c>
      <c r="W19" s="375">
        <v>0.23472906403940899</v>
      </c>
    </row>
    <row r="20" spans="1:23" x14ac:dyDescent="0.2">
      <c r="A20" s="376">
        <v>36892</v>
      </c>
      <c r="B20" s="372" t="s">
        <v>1008</v>
      </c>
      <c r="C20" s="372" t="s">
        <v>1047</v>
      </c>
      <c r="D20" s="372">
        <v>48.575476247934098</v>
      </c>
      <c r="E20" s="372">
        <v>146.22</v>
      </c>
      <c r="F20" s="372">
        <v>116.39</v>
      </c>
      <c r="G20" s="372">
        <v>158.83000000000001</v>
      </c>
      <c r="H20" s="372">
        <v>127.86</v>
      </c>
      <c r="I20" s="372">
        <v>0.37842272499033303</v>
      </c>
      <c r="J20" s="378">
        <v>386.39328545540002</v>
      </c>
      <c r="K20" s="378">
        <v>307.56609556937502</v>
      </c>
      <c r="L20" s="378">
        <v>419.71580856846703</v>
      </c>
      <c r="M20" s="378">
        <v>337.87611461036403</v>
      </c>
      <c r="N20" s="372">
        <v>5.7401568165041503</v>
      </c>
      <c r="O20" s="372">
        <v>3.31904100989395</v>
      </c>
      <c r="P20" s="372">
        <v>5.0298174919549199</v>
      </c>
      <c r="Q20" s="372">
        <v>4.3966219492439302</v>
      </c>
      <c r="R20" s="372">
        <v>9.1774529124657906</v>
      </c>
      <c r="S20" s="372">
        <v>13.4906081108447</v>
      </c>
      <c r="T20" s="372">
        <v>5.2686250076520196</v>
      </c>
      <c r="U20" s="372">
        <v>5.4351342669828604</v>
      </c>
      <c r="V20" s="375">
        <v>0.25629349600481199</v>
      </c>
      <c r="W20" s="375">
        <v>0.24221805099327401</v>
      </c>
    </row>
    <row r="21" spans="1:23" x14ac:dyDescent="0.2">
      <c r="A21" s="376">
        <v>36923</v>
      </c>
      <c r="B21" s="372" t="s">
        <v>772</v>
      </c>
      <c r="C21" s="372" t="s">
        <v>61</v>
      </c>
      <c r="D21" s="372">
        <v>48.543328159564901</v>
      </c>
      <c r="E21" s="372">
        <v>143.65</v>
      </c>
      <c r="F21" s="372">
        <v>118.16</v>
      </c>
      <c r="G21" s="372">
        <v>155.59</v>
      </c>
      <c r="H21" s="372">
        <v>127.42</v>
      </c>
      <c r="I21" s="372">
        <v>0.378172278301106</v>
      </c>
      <c r="J21" s="378">
        <v>379.85333204572902</v>
      </c>
      <c r="K21" s="378">
        <v>312.45018945021502</v>
      </c>
      <c r="L21" s="378">
        <v>411.42624387744502</v>
      </c>
      <c r="M21" s="378">
        <v>336.936384053371</v>
      </c>
      <c r="N21" s="372">
        <v>-1.6925639383103801</v>
      </c>
      <c r="O21" s="372">
        <v>1.58798188460867</v>
      </c>
      <c r="P21" s="372">
        <v>-1.9750422838002699</v>
      </c>
      <c r="Q21" s="372">
        <v>-0.27812873309387398</v>
      </c>
      <c r="R21" s="372">
        <v>7.5436919083229101</v>
      </c>
      <c r="S21" s="372">
        <v>11.2940127121957</v>
      </c>
      <c r="T21" s="372">
        <v>5.5570514153464998</v>
      </c>
      <c r="U21" s="372">
        <v>5.7070005387768603</v>
      </c>
      <c r="V21" s="375">
        <v>0.215724441435342</v>
      </c>
      <c r="W21" s="375">
        <v>0.22107989326636299</v>
      </c>
    </row>
    <row r="22" spans="1:23" x14ac:dyDescent="0.2">
      <c r="A22" s="376">
        <v>36951</v>
      </c>
      <c r="B22" s="372" t="s">
        <v>773</v>
      </c>
      <c r="C22" s="372" t="s">
        <v>62</v>
      </c>
      <c r="D22" s="372">
        <v>48.850887781724403</v>
      </c>
      <c r="E22" s="372">
        <v>144.87</v>
      </c>
      <c r="F22" s="372">
        <v>118.23</v>
      </c>
      <c r="G22" s="372">
        <v>157.91999999999999</v>
      </c>
      <c r="H22" s="372">
        <v>129.09</v>
      </c>
      <c r="I22" s="372">
        <v>0.38056829290157101</v>
      </c>
      <c r="J22" s="378">
        <v>380.66755087625899</v>
      </c>
      <c r="K22" s="378">
        <v>310.66697411541497</v>
      </c>
      <c r="L22" s="378">
        <v>414.95837395167302</v>
      </c>
      <c r="M22" s="378">
        <v>339.20324527242599</v>
      </c>
      <c r="N22" s="372">
        <v>0.21435084592911199</v>
      </c>
      <c r="O22" s="372">
        <v>-0.57071987632265597</v>
      </c>
      <c r="P22" s="372">
        <v>0.85850869427759302</v>
      </c>
      <c r="Q22" s="372">
        <v>0.67278611819348</v>
      </c>
      <c r="R22" s="372">
        <v>7.4841133221155802</v>
      </c>
      <c r="S22" s="372">
        <v>11.542338350065799</v>
      </c>
      <c r="T22" s="372">
        <v>5.4522433030483199</v>
      </c>
      <c r="U22" s="372">
        <v>5.9818527457761403</v>
      </c>
      <c r="V22" s="375">
        <v>0.225323521948744</v>
      </c>
      <c r="W22" s="375">
        <v>0.22333255867999099</v>
      </c>
    </row>
    <row r="23" spans="1:23" x14ac:dyDescent="0.2">
      <c r="A23" s="376">
        <v>36982</v>
      </c>
      <c r="B23" s="372" t="s">
        <v>774</v>
      </c>
      <c r="C23" s="372" t="s">
        <v>1048</v>
      </c>
      <c r="D23" s="372">
        <v>49.0973086323825</v>
      </c>
      <c r="E23" s="372">
        <v>147.32</v>
      </c>
      <c r="F23" s="372">
        <v>120.09</v>
      </c>
      <c r="G23" s="372">
        <v>160.08000000000001</v>
      </c>
      <c r="H23" s="372">
        <v>130.82</v>
      </c>
      <c r="I23" s="372">
        <v>0.38248801159510498</v>
      </c>
      <c r="J23" s="378">
        <v>385.16239864780403</v>
      </c>
      <c r="K23" s="378">
        <v>313.970624854839</v>
      </c>
      <c r="L23" s="378">
        <v>418.522921365331</v>
      </c>
      <c r="M23" s="378">
        <v>342.023791685486</v>
      </c>
      <c r="N23" s="372">
        <v>1.1807803846686</v>
      </c>
      <c r="O23" s="372">
        <v>1.0634058379815901</v>
      </c>
      <c r="P23" s="372">
        <v>0.85901324986230598</v>
      </c>
      <c r="Q23" s="372">
        <v>0.83152105776433904</v>
      </c>
      <c r="R23" s="372">
        <v>7.45802061076777</v>
      </c>
      <c r="S23" s="372">
        <v>12.089174834491599</v>
      </c>
      <c r="T23" s="372">
        <v>5.5506515007674997</v>
      </c>
      <c r="U23" s="372">
        <v>6.6267439214256401</v>
      </c>
      <c r="V23" s="375">
        <v>0.22674660671163299</v>
      </c>
      <c r="W23" s="375">
        <v>0.223666106099985</v>
      </c>
    </row>
    <row r="24" spans="1:23" x14ac:dyDescent="0.2">
      <c r="A24" s="376">
        <v>37012</v>
      </c>
      <c r="B24" s="372" t="s">
        <v>775</v>
      </c>
      <c r="C24" s="372" t="s">
        <v>64</v>
      </c>
      <c r="D24" s="372">
        <v>49.209970463625403</v>
      </c>
      <c r="E24" s="372">
        <v>147.43</v>
      </c>
      <c r="F24" s="372">
        <v>119.63</v>
      </c>
      <c r="G24" s="372">
        <v>160.58000000000001</v>
      </c>
      <c r="H24" s="372">
        <v>130.29</v>
      </c>
      <c r="I24" s="372">
        <v>0.38336569310179303</v>
      </c>
      <c r="J24" s="378">
        <v>384.56753604411301</v>
      </c>
      <c r="K24" s="378">
        <v>312.05191844914401</v>
      </c>
      <c r="L24" s="378">
        <v>418.86898825180498</v>
      </c>
      <c r="M24" s="378">
        <v>339.85826677872501</v>
      </c>
      <c r="N24" s="372">
        <v>-0.15444462018612301</v>
      </c>
      <c r="O24" s="372">
        <v>-0.61111016566667298</v>
      </c>
      <c r="P24" s="372">
        <v>8.2687678214998797E-2</v>
      </c>
      <c r="Q24" s="372">
        <v>-0.633150371232583</v>
      </c>
      <c r="R24" s="372">
        <v>5.9466757669803103</v>
      </c>
      <c r="S24" s="372">
        <v>10.0277275374961</v>
      </c>
      <c r="T24" s="372">
        <v>4.0921276964173998</v>
      </c>
      <c r="U24" s="372">
        <v>5.1452616045357198</v>
      </c>
      <c r="V24" s="375">
        <v>0.232383181476219</v>
      </c>
      <c r="W24" s="375">
        <v>0.23248138767365101</v>
      </c>
    </row>
    <row r="25" spans="1:23" x14ac:dyDescent="0.2">
      <c r="A25" s="376">
        <v>37043</v>
      </c>
      <c r="B25" s="372" t="s">
        <v>776</v>
      </c>
      <c r="C25" s="372" t="s">
        <v>65</v>
      </c>
      <c r="D25" s="372">
        <v>49.326363767191502</v>
      </c>
      <c r="E25" s="372">
        <v>150.58000000000001</v>
      </c>
      <c r="F25" s="372">
        <v>121.23</v>
      </c>
      <c r="G25" s="372">
        <v>163.56</v>
      </c>
      <c r="H25" s="372">
        <v>132.35</v>
      </c>
      <c r="I25" s="372">
        <v>0.38427244429618701</v>
      </c>
      <c r="J25" s="378">
        <v>391.85739762265302</v>
      </c>
      <c r="K25" s="378">
        <v>315.47929548276198</v>
      </c>
      <c r="L25" s="378">
        <v>425.63551570700702</v>
      </c>
      <c r="M25" s="378">
        <v>344.41709772451998</v>
      </c>
      <c r="N25" s="372">
        <v>1.8955998349543799</v>
      </c>
      <c r="O25" s="372">
        <v>1.09833551117127</v>
      </c>
      <c r="P25" s="372">
        <v>1.6154281278838001</v>
      </c>
      <c r="Q25" s="372">
        <v>1.3413918069447499</v>
      </c>
      <c r="R25" s="372">
        <v>6.7081381470112804</v>
      </c>
      <c r="S25" s="372">
        <v>10.4179283621809</v>
      </c>
      <c r="T25" s="372">
        <v>5.5150505705339201</v>
      </c>
      <c r="U25" s="372">
        <v>6.1061771057502297</v>
      </c>
      <c r="V25" s="375">
        <v>0.24210178998597701</v>
      </c>
      <c r="W25" s="375">
        <v>0.23581412920287101</v>
      </c>
    </row>
    <row r="26" spans="1:23" x14ac:dyDescent="0.2">
      <c r="A26" s="376">
        <v>37073</v>
      </c>
      <c r="B26" s="372" t="s">
        <v>777</v>
      </c>
      <c r="C26" s="372" t="s">
        <v>66</v>
      </c>
      <c r="D26" s="372">
        <v>49.198201964030297</v>
      </c>
      <c r="E26" s="372">
        <v>148.80000000000001</v>
      </c>
      <c r="F26" s="372">
        <v>121.37</v>
      </c>
      <c r="G26" s="372">
        <v>161.43</v>
      </c>
      <c r="H26" s="372">
        <v>131.02000000000001</v>
      </c>
      <c r="I26" s="372">
        <v>0.383274011701427</v>
      </c>
      <c r="J26" s="378">
        <v>388.23399306268698</v>
      </c>
      <c r="K26" s="378">
        <v>316.66639608883298</v>
      </c>
      <c r="L26" s="378">
        <v>421.18691868353199</v>
      </c>
      <c r="M26" s="378">
        <v>341.84420545076102</v>
      </c>
      <c r="N26" s="372">
        <v>-0.92467427741552699</v>
      </c>
      <c r="O26" s="372">
        <v>0.37628479049769398</v>
      </c>
      <c r="P26" s="372">
        <v>-1.04516584244297</v>
      </c>
      <c r="Q26" s="372">
        <v>-0.74702803396149398</v>
      </c>
      <c r="R26" s="372">
        <v>6.4554307179038197</v>
      </c>
      <c r="S26" s="372">
        <v>6.9471758153606</v>
      </c>
      <c r="T26" s="372">
        <v>5.6329373464934802</v>
      </c>
      <c r="U26" s="372">
        <v>6.3056472522686802</v>
      </c>
      <c r="V26" s="375">
        <v>0.22600313092197399</v>
      </c>
      <c r="W26" s="375">
        <v>0.23210196916501299</v>
      </c>
    </row>
    <row r="27" spans="1:23" x14ac:dyDescent="0.2">
      <c r="A27" s="376">
        <v>37104</v>
      </c>
      <c r="B27" s="372" t="s">
        <v>778</v>
      </c>
      <c r="C27" s="372" t="s">
        <v>1049</v>
      </c>
      <c r="D27" s="372">
        <v>49.489687547185802</v>
      </c>
      <c r="E27" s="372">
        <v>149.47999999999999</v>
      </c>
      <c r="F27" s="372">
        <v>122.53</v>
      </c>
      <c r="G27" s="372">
        <v>161.83000000000001</v>
      </c>
      <c r="H27" s="372">
        <v>131.87</v>
      </c>
      <c r="I27" s="372">
        <v>0.38554480299763799</v>
      </c>
      <c r="J27" s="378">
        <v>387.71110085723501</v>
      </c>
      <c r="K27" s="378">
        <v>317.81001597562903</v>
      </c>
      <c r="L27" s="378">
        <v>419.743694485726</v>
      </c>
      <c r="M27" s="378">
        <v>342.03547544851199</v>
      </c>
      <c r="N27" s="372">
        <v>-0.134684807305752</v>
      </c>
      <c r="O27" s="372">
        <v>0.36114343072746202</v>
      </c>
      <c r="P27" s="372">
        <v>-0.342656462911195</v>
      </c>
      <c r="Q27" s="372">
        <v>5.5952388456859098E-2</v>
      </c>
      <c r="R27" s="372">
        <v>6.79106363215858</v>
      </c>
      <c r="S27" s="372">
        <v>7.6319751347020404</v>
      </c>
      <c r="T27" s="372">
        <v>5.7541816632625098</v>
      </c>
      <c r="U27" s="372">
        <v>6.9128568947047802</v>
      </c>
      <c r="V27" s="375">
        <v>0.21994613564025101</v>
      </c>
      <c r="W27" s="375">
        <v>0.22719344809281899</v>
      </c>
    </row>
    <row r="28" spans="1:23" x14ac:dyDescent="0.2">
      <c r="A28" s="376">
        <v>37135</v>
      </c>
      <c r="B28" s="372" t="s">
        <v>779</v>
      </c>
      <c r="C28" s="372" t="s">
        <v>68</v>
      </c>
      <c r="D28" s="372">
        <v>49.950381149772397</v>
      </c>
      <c r="E28" s="372">
        <v>149.82</v>
      </c>
      <c r="F28" s="372">
        <v>122.96</v>
      </c>
      <c r="G28" s="372">
        <v>162.63</v>
      </c>
      <c r="H28" s="372">
        <v>132.74</v>
      </c>
      <c r="I28" s="372">
        <v>0.38913379361476702</v>
      </c>
      <c r="J28" s="378">
        <v>385.00896724564097</v>
      </c>
      <c r="K28" s="378">
        <v>315.98386472115902</v>
      </c>
      <c r="L28" s="378">
        <v>417.92823617112902</v>
      </c>
      <c r="M28" s="378">
        <v>341.11660867832302</v>
      </c>
      <c r="N28" s="372">
        <v>-0.69694512373247297</v>
      </c>
      <c r="O28" s="372">
        <v>-0.57460468917699403</v>
      </c>
      <c r="P28" s="372">
        <v>-0.43251592303755698</v>
      </c>
      <c r="Q28" s="372">
        <v>-0.26864662765868602</v>
      </c>
      <c r="R28" s="372">
        <v>6.1706452138033097</v>
      </c>
      <c r="S28" s="372">
        <v>7.1670228815618797</v>
      </c>
      <c r="T28" s="372">
        <v>5.4237624729288196</v>
      </c>
      <c r="U28" s="372">
        <v>6.59891015161993</v>
      </c>
      <c r="V28" s="375">
        <v>0.218445022771633</v>
      </c>
      <c r="W28" s="375">
        <v>0.22517703781829099</v>
      </c>
    </row>
    <row r="29" spans="1:23" x14ac:dyDescent="0.2">
      <c r="A29" s="376">
        <v>37165</v>
      </c>
      <c r="B29" s="372" t="s">
        <v>780</v>
      </c>
      <c r="C29" s="372" t="s">
        <v>69</v>
      </c>
      <c r="D29" s="372">
        <v>50.176135367753503</v>
      </c>
      <c r="E29" s="372">
        <v>149.97999999999999</v>
      </c>
      <c r="F29" s="372">
        <v>123.98</v>
      </c>
      <c r="G29" s="372">
        <v>163.09</v>
      </c>
      <c r="H29" s="372">
        <v>133.55000000000001</v>
      </c>
      <c r="I29" s="372">
        <v>0.39089251083064003</v>
      </c>
      <c r="J29" s="378">
        <v>383.686041160765</v>
      </c>
      <c r="K29" s="378">
        <v>317.171592099691</v>
      </c>
      <c r="L29" s="378">
        <v>417.22467297579101</v>
      </c>
      <c r="M29" s="378">
        <v>341.65402585024799</v>
      </c>
      <c r="N29" s="372">
        <v>-0.34360916171379802</v>
      </c>
      <c r="O29" s="372">
        <v>0.37588228740115198</v>
      </c>
      <c r="P29" s="372">
        <v>-0.168345456096364</v>
      </c>
      <c r="Q29" s="372">
        <v>0.157546468935399</v>
      </c>
      <c r="R29" s="372">
        <v>4.9011301579793303</v>
      </c>
      <c r="S29" s="372">
        <v>6.2465799212119801</v>
      </c>
      <c r="T29" s="372">
        <v>5.0243946318244896</v>
      </c>
      <c r="U29" s="372">
        <v>6.1270691482863597</v>
      </c>
      <c r="V29" s="375">
        <v>0.209711243748992</v>
      </c>
      <c r="W29" s="375">
        <v>0.22119056533133599</v>
      </c>
    </row>
    <row r="30" spans="1:23" x14ac:dyDescent="0.2">
      <c r="A30" s="376">
        <v>37196</v>
      </c>
      <c r="B30" s="372" t="s">
        <v>781</v>
      </c>
      <c r="C30" s="372" t="s">
        <v>70</v>
      </c>
      <c r="D30" s="372">
        <v>50.3651489088722</v>
      </c>
      <c r="E30" s="372">
        <v>150.6</v>
      </c>
      <c r="F30" s="372">
        <v>124.77</v>
      </c>
      <c r="G30" s="372">
        <v>163.06</v>
      </c>
      <c r="H30" s="372">
        <v>134</v>
      </c>
      <c r="I30" s="372">
        <v>0.39236500322423301</v>
      </c>
      <c r="J30" s="378">
        <v>383.82628104559399</v>
      </c>
      <c r="K30" s="378">
        <v>317.99472168697798</v>
      </c>
      <c r="L30" s="378">
        <v>415.58242621045599</v>
      </c>
      <c r="M30" s="378">
        <v>341.51873612290598</v>
      </c>
      <c r="N30" s="372">
        <v>3.6550687224634601E-2</v>
      </c>
      <c r="O30" s="372">
        <v>0.25952185119646498</v>
      </c>
      <c r="P30" s="372">
        <v>-0.39361209240637002</v>
      </c>
      <c r="Q30" s="372">
        <v>-3.9598458412781798E-2</v>
      </c>
      <c r="R30" s="372">
        <v>5.9780080192655598</v>
      </c>
      <c r="S30" s="372">
        <v>7.4721091430946398</v>
      </c>
      <c r="T30" s="372">
        <v>5.1826938559325297</v>
      </c>
      <c r="U30" s="372">
        <v>6.48136853121144</v>
      </c>
      <c r="V30" s="375">
        <v>0.20702091849002199</v>
      </c>
      <c r="W30" s="375">
        <v>0.21686567164179099</v>
      </c>
    </row>
    <row r="31" spans="1:23" x14ac:dyDescent="0.2">
      <c r="A31" s="376">
        <v>37226</v>
      </c>
      <c r="B31" s="372" t="s">
        <v>782</v>
      </c>
      <c r="C31" s="372" t="s">
        <v>1046</v>
      </c>
      <c r="D31" s="372">
        <v>50.434898785092997</v>
      </c>
      <c r="E31" s="372">
        <v>151.16999999999999</v>
      </c>
      <c r="F31" s="372">
        <v>125.78</v>
      </c>
      <c r="G31" s="372">
        <v>165.77</v>
      </c>
      <c r="H31" s="372">
        <v>135.94999999999999</v>
      </c>
      <c r="I31" s="372">
        <v>0.39290838314072601</v>
      </c>
      <c r="J31" s="378">
        <v>384.74618126398201</v>
      </c>
      <c r="K31" s="378">
        <v>320.12551881579498</v>
      </c>
      <c r="L31" s="378">
        <v>421.90497101363002</v>
      </c>
      <c r="M31" s="378">
        <v>346.009415511268</v>
      </c>
      <c r="N31" s="372">
        <v>0.23966577168243999</v>
      </c>
      <c r="O31" s="372">
        <v>0.67007311238165301</v>
      </c>
      <c r="P31" s="372">
        <v>1.5213696259552401</v>
      </c>
      <c r="Q31" s="372">
        <v>1.3149145020102</v>
      </c>
      <c r="R31" s="372">
        <v>5.2894112625581498</v>
      </c>
      <c r="S31" s="372">
        <v>7.5380611949871001</v>
      </c>
      <c r="T31" s="372">
        <v>5.5776341988355496</v>
      </c>
      <c r="U31" s="372">
        <v>6.9096410785490301</v>
      </c>
      <c r="V31" s="375">
        <v>0.20186039115916701</v>
      </c>
      <c r="W31" s="375">
        <v>0.219345347554248</v>
      </c>
    </row>
    <row r="32" spans="1:23" x14ac:dyDescent="0.2">
      <c r="A32" s="376">
        <v>37257</v>
      </c>
      <c r="B32" s="372" t="s">
        <v>1009</v>
      </c>
      <c r="C32" s="372" t="s">
        <v>1047</v>
      </c>
      <c r="D32" s="372">
        <v>50.900472009715898</v>
      </c>
      <c r="E32" s="372">
        <v>159.31</v>
      </c>
      <c r="F32" s="372">
        <v>130.19999999999999</v>
      </c>
      <c r="G32" s="372">
        <v>173.95</v>
      </c>
      <c r="H32" s="372">
        <v>141.69</v>
      </c>
      <c r="I32" s="372">
        <v>0.39653538799900201</v>
      </c>
      <c r="J32" s="378">
        <v>401.75481135217399</v>
      </c>
      <c r="K32" s="378">
        <v>328.34396106994501</v>
      </c>
      <c r="L32" s="378">
        <v>438.67459314989998</v>
      </c>
      <c r="M32" s="378">
        <v>357.31993735791502</v>
      </c>
      <c r="N32" s="372">
        <v>4.4207404560361798</v>
      </c>
      <c r="O32" s="372">
        <v>2.5672562076750398</v>
      </c>
      <c r="P32" s="372">
        <v>3.9747391683917299</v>
      </c>
      <c r="Q32" s="372">
        <v>3.2688479965016</v>
      </c>
      <c r="R32" s="372">
        <v>3.97561926539916</v>
      </c>
      <c r="S32" s="372">
        <v>6.7555773539036901</v>
      </c>
      <c r="T32" s="372">
        <v>4.5170527758048102</v>
      </c>
      <c r="U32" s="372">
        <v>5.7547195278877696</v>
      </c>
      <c r="V32" s="375">
        <v>0.22357910906298001</v>
      </c>
      <c r="W32" s="375">
        <v>0.227680146799351</v>
      </c>
    </row>
    <row r="33" spans="1:23" x14ac:dyDescent="0.2">
      <c r="A33" s="376">
        <v>37288</v>
      </c>
      <c r="B33" s="372" t="s">
        <v>783</v>
      </c>
      <c r="C33" s="372" t="s">
        <v>61</v>
      </c>
      <c r="D33" s="372">
        <v>50.867749849080496</v>
      </c>
      <c r="E33" s="372">
        <v>158.68</v>
      </c>
      <c r="F33" s="372">
        <v>130.04</v>
      </c>
      <c r="G33" s="372">
        <v>173.15</v>
      </c>
      <c r="H33" s="372">
        <v>141.38</v>
      </c>
      <c r="I33" s="372">
        <v>0.396280469053236</v>
      </c>
      <c r="J33" s="378">
        <v>400.42346870918601</v>
      </c>
      <c r="K33" s="378">
        <v>328.15142343674398</v>
      </c>
      <c r="L33" s="378">
        <v>436.93801113559101</v>
      </c>
      <c r="M33" s="378">
        <v>356.76751957464597</v>
      </c>
      <c r="N33" s="372">
        <v>-0.33138187903871702</v>
      </c>
      <c r="O33" s="372">
        <v>-5.8639005442240301E-2</v>
      </c>
      <c r="P33" s="372">
        <v>-0.39587020571202303</v>
      </c>
      <c r="Q33" s="372">
        <v>-0.154600324671017</v>
      </c>
      <c r="R33" s="372">
        <v>5.4152839867627396</v>
      </c>
      <c r="S33" s="372">
        <v>5.02519586054893</v>
      </c>
      <c r="T33" s="372">
        <v>6.2008118436278803</v>
      </c>
      <c r="U33" s="372">
        <v>5.8857210024942903</v>
      </c>
      <c r="V33" s="375">
        <v>0.22023992617656099</v>
      </c>
      <c r="W33" s="375">
        <v>0.22471353798274199</v>
      </c>
    </row>
    <row r="34" spans="1:23" x14ac:dyDescent="0.2">
      <c r="A34" s="376">
        <v>37316</v>
      </c>
      <c r="B34" s="372" t="s">
        <v>784</v>
      </c>
      <c r="C34" s="372" t="s">
        <v>62</v>
      </c>
      <c r="D34" s="372">
        <v>51.127948444496397</v>
      </c>
      <c r="E34" s="372">
        <v>156.87</v>
      </c>
      <c r="F34" s="372">
        <v>131.06</v>
      </c>
      <c r="G34" s="372">
        <v>171.47</v>
      </c>
      <c r="H34" s="372">
        <v>141.34</v>
      </c>
      <c r="I34" s="372">
        <v>0.39830752198449998</v>
      </c>
      <c r="J34" s="378">
        <v>393.84141986177298</v>
      </c>
      <c r="K34" s="378">
        <v>329.04224190147301</v>
      </c>
      <c r="L34" s="378">
        <v>430.496514717271</v>
      </c>
      <c r="M34" s="378">
        <v>354.85144567643903</v>
      </c>
      <c r="N34" s="372">
        <v>-1.6437719968390301</v>
      </c>
      <c r="O34" s="372">
        <v>0.27146567136557798</v>
      </c>
      <c r="P34" s="372">
        <v>-1.47423576208883</v>
      </c>
      <c r="Q34" s="372">
        <v>-0.53706511750025698</v>
      </c>
      <c r="R34" s="372">
        <v>3.4607281222655</v>
      </c>
      <c r="S34" s="372">
        <v>5.9147799145304001</v>
      </c>
      <c r="T34" s="372">
        <v>3.7445058928748098</v>
      </c>
      <c r="U34" s="372">
        <v>4.6132224918561802</v>
      </c>
      <c r="V34" s="375">
        <v>0.196932702578971</v>
      </c>
      <c r="W34" s="375">
        <v>0.21317390689118401</v>
      </c>
    </row>
    <row r="35" spans="1:23" x14ac:dyDescent="0.2">
      <c r="A35" s="376">
        <v>37347</v>
      </c>
      <c r="B35" s="372" t="s">
        <v>785</v>
      </c>
      <c r="C35" s="372" t="s">
        <v>1048</v>
      </c>
      <c r="D35" s="372">
        <v>51.407234972561497</v>
      </c>
      <c r="E35" s="372">
        <v>156.63999999999999</v>
      </c>
      <c r="F35" s="372">
        <v>131.16</v>
      </c>
      <c r="G35" s="372">
        <v>170.79</v>
      </c>
      <c r="H35" s="372">
        <v>140.80000000000001</v>
      </c>
      <c r="I35" s="372">
        <v>0.40048327767784703</v>
      </c>
      <c r="J35" s="378">
        <v>391.12744209510498</v>
      </c>
      <c r="K35" s="378">
        <v>327.50431119250499</v>
      </c>
      <c r="L35" s="378">
        <v>426.45975380121899</v>
      </c>
      <c r="M35" s="378">
        <v>351.575228849533</v>
      </c>
      <c r="N35" s="372">
        <v>-0.68910420026945296</v>
      </c>
      <c r="O35" s="372">
        <v>-0.46739613129313001</v>
      </c>
      <c r="P35" s="372">
        <v>-0.93769886120975698</v>
      </c>
      <c r="Q35" s="372">
        <v>-0.92326433126441698</v>
      </c>
      <c r="R35" s="372">
        <v>1.5487086663293199</v>
      </c>
      <c r="S35" s="372">
        <v>4.3104944432057497</v>
      </c>
      <c r="T35" s="372">
        <v>1.8963913398091199</v>
      </c>
      <c r="U35" s="372">
        <v>2.7926236116433398</v>
      </c>
      <c r="V35" s="375">
        <v>0.19426654467825499</v>
      </c>
      <c r="W35" s="375">
        <v>0.21299715909090899</v>
      </c>
    </row>
    <row r="36" spans="1:23" x14ac:dyDescent="0.2">
      <c r="A36" s="376">
        <v>37377</v>
      </c>
      <c r="B36" s="372" t="s">
        <v>786</v>
      </c>
      <c r="C36" s="372" t="s">
        <v>64</v>
      </c>
      <c r="D36" s="372">
        <v>51.511429231397599</v>
      </c>
      <c r="E36" s="372">
        <v>160.03</v>
      </c>
      <c r="F36" s="372">
        <v>133.05000000000001</v>
      </c>
      <c r="G36" s="372">
        <v>174.22</v>
      </c>
      <c r="H36" s="372">
        <v>142.68</v>
      </c>
      <c r="I36" s="372">
        <v>0.40129499335009</v>
      </c>
      <c r="J36" s="378">
        <v>398.783943612249</v>
      </c>
      <c r="K36" s="378">
        <v>331.551607183714</v>
      </c>
      <c r="L36" s="378">
        <v>434.14446451369099</v>
      </c>
      <c r="M36" s="378">
        <v>355.54891629441801</v>
      </c>
      <c r="N36" s="372">
        <v>1.95754649076301</v>
      </c>
      <c r="O36" s="372">
        <v>1.2357993018387201</v>
      </c>
      <c r="P36" s="372">
        <v>1.80197794609567</v>
      </c>
      <c r="Q36" s="372">
        <v>1.1302523951668</v>
      </c>
      <c r="R36" s="372">
        <v>3.69672586364775</v>
      </c>
      <c r="S36" s="372">
        <v>6.24886039204016</v>
      </c>
      <c r="T36" s="372">
        <v>3.6468386751760602</v>
      </c>
      <c r="U36" s="372">
        <v>4.6168214957407399</v>
      </c>
      <c r="V36" s="375">
        <v>0.20278090943254401</v>
      </c>
      <c r="W36" s="375">
        <v>0.22105410709279499</v>
      </c>
    </row>
    <row r="37" spans="1:23" x14ac:dyDescent="0.2">
      <c r="A37" s="376">
        <v>37408</v>
      </c>
      <c r="B37" s="372" t="s">
        <v>787</v>
      </c>
      <c r="C37" s="372" t="s">
        <v>65</v>
      </c>
      <c r="D37" s="372">
        <v>51.762586176959203</v>
      </c>
      <c r="E37" s="372">
        <v>160.16999999999999</v>
      </c>
      <c r="F37" s="372">
        <v>132.94</v>
      </c>
      <c r="G37" s="372">
        <v>174.34</v>
      </c>
      <c r="H37" s="372">
        <v>142.65</v>
      </c>
      <c r="I37" s="372">
        <v>0.40325160815000599</v>
      </c>
      <c r="J37" s="378">
        <v>397.19618412635901</v>
      </c>
      <c r="K37" s="378">
        <v>329.67010499942597</v>
      </c>
      <c r="L37" s="378">
        <v>432.33553562208499</v>
      </c>
      <c r="M37" s="378">
        <v>353.74936421068298</v>
      </c>
      <c r="N37" s="372">
        <v>-0.39815030452523498</v>
      </c>
      <c r="O37" s="372">
        <v>-0.56748395831018905</v>
      </c>
      <c r="P37" s="372">
        <v>-0.41666519775440702</v>
      </c>
      <c r="Q37" s="372">
        <v>-0.50613347454124802</v>
      </c>
      <c r="R37" s="372">
        <v>1.3624309598581299</v>
      </c>
      <c r="S37" s="372">
        <v>4.4981745933435002</v>
      </c>
      <c r="T37" s="372">
        <v>1.57412144142826</v>
      </c>
      <c r="U37" s="372">
        <v>2.7095828133444102</v>
      </c>
      <c r="V37" s="375">
        <v>0.204829246276516</v>
      </c>
      <c r="W37" s="375">
        <v>0.222152120574833</v>
      </c>
    </row>
    <row r="38" spans="1:23" x14ac:dyDescent="0.2">
      <c r="A38" s="376">
        <v>37438</v>
      </c>
      <c r="B38" s="372" t="s">
        <v>788</v>
      </c>
      <c r="C38" s="372" t="s">
        <v>66</v>
      </c>
      <c r="D38" s="372">
        <v>51.911181353361798</v>
      </c>
      <c r="E38" s="372">
        <v>161.78</v>
      </c>
      <c r="F38" s="372">
        <v>134.54</v>
      </c>
      <c r="G38" s="372">
        <v>175.02</v>
      </c>
      <c r="H38" s="372">
        <v>143.21</v>
      </c>
      <c r="I38" s="372">
        <v>0.404409225036512</v>
      </c>
      <c r="J38" s="378">
        <v>400.04033039897598</v>
      </c>
      <c r="K38" s="378">
        <v>332.68281649077898</v>
      </c>
      <c r="L38" s="378">
        <v>432.77944508856899</v>
      </c>
      <c r="M38" s="378">
        <v>354.12149657830003</v>
      </c>
      <c r="N38" s="372">
        <v>0.71605578962767902</v>
      </c>
      <c r="O38" s="372">
        <v>0.91385644183830095</v>
      </c>
      <c r="P38" s="372">
        <v>0.102677071373591</v>
      </c>
      <c r="Q38" s="372">
        <v>0.105196618076508</v>
      </c>
      <c r="R38" s="372">
        <v>3.0410364747176102</v>
      </c>
      <c r="S38" s="372">
        <v>5.0578212907229601</v>
      </c>
      <c r="T38" s="372">
        <v>2.7523472099445101</v>
      </c>
      <c r="U38" s="372">
        <v>3.5914872716212001</v>
      </c>
      <c r="V38" s="375">
        <v>0.202467667608146</v>
      </c>
      <c r="W38" s="375">
        <v>0.22212136024020701</v>
      </c>
    </row>
    <row r="39" spans="1:23" x14ac:dyDescent="0.2">
      <c r="A39" s="376">
        <v>37469</v>
      </c>
      <c r="B39" s="372" t="s">
        <v>789</v>
      </c>
      <c r="C39" s="372" t="s">
        <v>1049</v>
      </c>
      <c r="D39" s="372">
        <v>52.108560301264298</v>
      </c>
      <c r="E39" s="372">
        <v>161.68</v>
      </c>
      <c r="F39" s="372">
        <v>134.80000000000001</v>
      </c>
      <c r="G39" s="372">
        <v>174.68</v>
      </c>
      <c r="H39" s="372">
        <v>143.33000000000001</v>
      </c>
      <c r="I39" s="372">
        <v>0.40594688735277501</v>
      </c>
      <c r="J39" s="378">
        <v>398.27870353763097</v>
      </c>
      <c r="K39" s="378">
        <v>332.06314471098898</v>
      </c>
      <c r="L39" s="378">
        <v>430.30259731539701</v>
      </c>
      <c r="M39" s="378">
        <v>353.07574578209199</v>
      </c>
      <c r="N39" s="372">
        <v>-0.44036231536656001</v>
      </c>
      <c r="O39" s="372">
        <v>-0.186265039573319</v>
      </c>
      <c r="P39" s="372">
        <v>-0.57231178635704905</v>
      </c>
      <c r="Q39" s="372">
        <v>-0.29530847641622299</v>
      </c>
      <c r="R39" s="372">
        <v>2.7256384088644201</v>
      </c>
      <c r="S39" s="372">
        <v>4.4847953238996503</v>
      </c>
      <c r="T39" s="372">
        <v>2.5155596065850299</v>
      </c>
      <c r="U39" s="372">
        <v>3.2278144011532102</v>
      </c>
      <c r="V39" s="375">
        <v>0.199406528189911</v>
      </c>
      <c r="W39" s="375">
        <v>0.218726016884113</v>
      </c>
    </row>
    <row r="40" spans="1:23" x14ac:dyDescent="0.2">
      <c r="A40" s="376">
        <v>37500</v>
      </c>
      <c r="B40" s="372" t="s">
        <v>790</v>
      </c>
      <c r="C40" s="372" t="s">
        <v>68</v>
      </c>
      <c r="D40" s="372">
        <v>52.4219835649941</v>
      </c>
      <c r="E40" s="372">
        <v>160.91</v>
      </c>
      <c r="F40" s="372">
        <v>134.34</v>
      </c>
      <c r="G40" s="372">
        <v>174.19</v>
      </c>
      <c r="H40" s="372">
        <v>143.21</v>
      </c>
      <c r="I40" s="372">
        <v>0.40838858210694801</v>
      </c>
      <c r="J40" s="378">
        <v>394.011995070571</v>
      </c>
      <c r="K40" s="378">
        <v>328.95141021552701</v>
      </c>
      <c r="L40" s="378">
        <v>426.530044256682</v>
      </c>
      <c r="M40" s="378">
        <v>350.670920477636</v>
      </c>
      <c r="N40" s="372">
        <v>-1.0712871236051</v>
      </c>
      <c r="O40" s="372">
        <v>-0.93709119636556903</v>
      </c>
      <c r="P40" s="372">
        <v>-0.87672095921591497</v>
      </c>
      <c r="Q40" s="372">
        <v>-0.681107477130383</v>
      </c>
      <c r="R40" s="372">
        <v>2.3383943208745501</v>
      </c>
      <c r="S40" s="372">
        <v>4.1038631848533598</v>
      </c>
      <c r="T40" s="372">
        <v>2.0582021842694398</v>
      </c>
      <c r="U40" s="372">
        <v>2.8008931714969201</v>
      </c>
      <c r="V40" s="375">
        <v>0.19778174780407901</v>
      </c>
      <c r="W40" s="375">
        <v>0.21632567558131399</v>
      </c>
    </row>
    <row r="41" spans="1:23" x14ac:dyDescent="0.2">
      <c r="A41" s="376">
        <v>37530</v>
      </c>
      <c r="B41" s="372" t="s">
        <v>791</v>
      </c>
      <c r="C41" s="372" t="s">
        <v>69</v>
      </c>
      <c r="D41" s="372">
        <v>52.653036086685702</v>
      </c>
      <c r="E41" s="372">
        <v>160.16</v>
      </c>
      <c r="F41" s="372">
        <v>133.97999999999999</v>
      </c>
      <c r="G41" s="372">
        <v>173.6</v>
      </c>
      <c r="H41" s="372">
        <v>142.69</v>
      </c>
      <c r="I41" s="372">
        <v>0.41018857526456798</v>
      </c>
      <c r="J41" s="378">
        <v>390.45456079974502</v>
      </c>
      <c r="K41" s="378">
        <v>326.63025759209398</v>
      </c>
      <c r="L41" s="378">
        <v>423.21997848923399</v>
      </c>
      <c r="M41" s="378">
        <v>347.86439360961299</v>
      </c>
      <c r="N41" s="372">
        <v>-0.90287461177125405</v>
      </c>
      <c r="O41" s="372">
        <v>-0.70562172751042995</v>
      </c>
      <c r="P41" s="372">
        <v>-0.77604516071461105</v>
      </c>
      <c r="Q41" s="372">
        <v>-0.80033065308080498</v>
      </c>
      <c r="R41" s="372">
        <v>1.7640776345428499</v>
      </c>
      <c r="S41" s="372">
        <v>2.9821918885567502</v>
      </c>
      <c r="T41" s="372">
        <v>1.4369489394484301</v>
      </c>
      <c r="U41" s="372">
        <v>1.8177358642005801</v>
      </c>
      <c r="V41" s="375">
        <v>0.195402298850575</v>
      </c>
      <c r="W41" s="375">
        <v>0.21662344943584</v>
      </c>
    </row>
    <row r="42" spans="1:23" x14ac:dyDescent="0.2">
      <c r="A42" s="376">
        <v>37561</v>
      </c>
      <c r="B42" s="372" t="s">
        <v>792</v>
      </c>
      <c r="C42" s="372" t="s">
        <v>70</v>
      </c>
      <c r="D42" s="372">
        <v>53.0788772813736</v>
      </c>
      <c r="E42" s="372">
        <v>161.66999999999999</v>
      </c>
      <c r="F42" s="372">
        <v>135.5</v>
      </c>
      <c r="G42" s="372">
        <v>175.15</v>
      </c>
      <c r="H42" s="372">
        <v>144.16</v>
      </c>
      <c r="I42" s="372">
        <v>0.41350605144296698</v>
      </c>
      <c r="J42" s="378">
        <v>390.97372199472699</v>
      </c>
      <c r="K42" s="378">
        <v>327.68565182337801</v>
      </c>
      <c r="L42" s="378">
        <v>423.573003076492</v>
      </c>
      <c r="M42" s="378">
        <v>348.62851340854701</v>
      </c>
      <c r="N42" s="372">
        <v>0.13296328103289401</v>
      </c>
      <c r="O42" s="372">
        <v>0.32311588003630698</v>
      </c>
      <c r="P42" s="372">
        <v>8.3413970322920902E-2</v>
      </c>
      <c r="Q42" s="372">
        <v>0.219660250652676</v>
      </c>
      <c r="R42" s="372">
        <v>1.8621551733409201</v>
      </c>
      <c r="S42" s="372">
        <v>3.0475128910912899</v>
      </c>
      <c r="T42" s="372">
        <v>1.92274176242229</v>
      </c>
      <c r="U42" s="372">
        <v>2.0818117817941899</v>
      </c>
      <c r="V42" s="375">
        <v>0.193136531365314</v>
      </c>
      <c r="W42" s="375">
        <v>0.21496947835738101</v>
      </c>
    </row>
    <row r="43" spans="1:23" x14ac:dyDescent="0.2">
      <c r="A43" s="376">
        <v>37591</v>
      </c>
      <c r="B43" s="372" t="s">
        <v>793</v>
      </c>
      <c r="C43" s="372" t="s">
        <v>1046</v>
      </c>
      <c r="D43" s="372">
        <v>53.309929803065103</v>
      </c>
      <c r="E43" s="372">
        <v>162.41</v>
      </c>
      <c r="F43" s="372">
        <v>136.44</v>
      </c>
      <c r="G43" s="372">
        <v>176.06</v>
      </c>
      <c r="H43" s="372">
        <v>145.15</v>
      </c>
      <c r="I43" s="372">
        <v>0.41530604460058701</v>
      </c>
      <c r="J43" s="378">
        <v>391.061006964623</v>
      </c>
      <c r="K43" s="378">
        <v>328.52880851088702</v>
      </c>
      <c r="L43" s="378">
        <v>423.92833499286701</v>
      </c>
      <c r="M43" s="378">
        <v>349.50129401462402</v>
      </c>
      <c r="N43" s="372">
        <v>2.2325022114144701E-2</v>
      </c>
      <c r="O43" s="372">
        <v>0.25730656280409397</v>
      </c>
      <c r="P43" s="372">
        <v>8.3889179384444304E-2</v>
      </c>
      <c r="Q43" s="372">
        <v>0.250346879990682</v>
      </c>
      <c r="R43" s="372">
        <v>1.6412965243461899</v>
      </c>
      <c r="S43" s="372">
        <v>2.62499838381438</v>
      </c>
      <c r="T43" s="372">
        <v>0.47957813210310901</v>
      </c>
      <c r="U43" s="372">
        <v>1.0091859778427601</v>
      </c>
      <c r="V43" s="375">
        <v>0.190340076223981</v>
      </c>
      <c r="W43" s="375">
        <v>0.212952118498105</v>
      </c>
    </row>
    <row r="44" spans="1:23" x14ac:dyDescent="0.2">
      <c r="A44" s="376">
        <v>37622</v>
      </c>
      <c r="B44" s="372" t="s">
        <v>1010</v>
      </c>
      <c r="C44" s="372" t="s">
        <v>1047</v>
      </c>
      <c r="D44" s="372">
        <v>53.525440675315501</v>
      </c>
      <c r="E44" s="372">
        <v>168.92</v>
      </c>
      <c r="F44" s="372">
        <v>140.52000000000001</v>
      </c>
      <c r="G44" s="372">
        <v>183.75</v>
      </c>
      <c r="H44" s="372">
        <v>151.07</v>
      </c>
      <c r="I44" s="372">
        <v>0.41698496198527202</v>
      </c>
      <c r="J44" s="378">
        <v>405.09854167346703</v>
      </c>
      <c r="K44" s="378">
        <v>336.99056995001001</v>
      </c>
      <c r="L44" s="378">
        <v>440.66337338680802</v>
      </c>
      <c r="M44" s="378">
        <v>362.29124254446299</v>
      </c>
      <c r="N44" s="372">
        <v>3.5896022510151</v>
      </c>
      <c r="O44" s="372">
        <v>2.5756527951010102</v>
      </c>
      <c r="P44" s="372">
        <v>3.9476102474307999</v>
      </c>
      <c r="Q44" s="372">
        <v>3.6594853148968198</v>
      </c>
      <c r="R44" s="372">
        <v>0.83228133847104102</v>
      </c>
      <c r="S44" s="372">
        <v>2.6333996982580001</v>
      </c>
      <c r="T44" s="372">
        <v>0.45336116291294598</v>
      </c>
      <c r="U44" s="372">
        <v>1.3912756235508601</v>
      </c>
      <c r="V44" s="375">
        <v>0.202106461713635</v>
      </c>
      <c r="W44" s="375">
        <v>0.21632355861521099</v>
      </c>
    </row>
    <row r="45" spans="1:23" x14ac:dyDescent="0.2">
      <c r="A45" s="376">
        <v>37653</v>
      </c>
      <c r="B45" s="372" t="s">
        <v>794</v>
      </c>
      <c r="C45" s="372" t="s">
        <v>61</v>
      </c>
      <c r="D45" s="372">
        <v>53.674122454969499</v>
      </c>
      <c r="E45" s="372">
        <v>168.81</v>
      </c>
      <c r="F45" s="372">
        <v>140.91999999999999</v>
      </c>
      <c r="G45" s="372">
        <v>183.43</v>
      </c>
      <c r="H45" s="372">
        <v>151.24</v>
      </c>
      <c r="I45" s="372">
        <v>0.41814325354634502</v>
      </c>
      <c r="J45" s="378">
        <v>403.71331731002101</v>
      </c>
      <c r="K45" s="378">
        <v>337.01368802398002</v>
      </c>
      <c r="L45" s="378">
        <v>438.67741125630602</v>
      </c>
      <c r="M45" s="378">
        <v>361.69422492724101</v>
      </c>
      <c r="N45" s="372">
        <v>-0.34194750682744501</v>
      </c>
      <c r="O45" s="372">
        <v>6.8601545657243097E-3</v>
      </c>
      <c r="P45" s="372">
        <v>-0.45067556108379098</v>
      </c>
      <c r="Q45" s="372">
        <v>-0.16478941445821099</v>
      </c>
      <c r="R45" s="372">
        <v>0.82159235357495097</v>
      </c>
      <c r="S45" s="372">
        <v>2.7006631555703802</v>
      </c>
      <c r="T45" s="372">
        <v>0.398088533472851</v>
      </c>
      <c r="U45" s="372">
        <v>1.3809287791862299</v>
      </c>
      <c r="V45" s="375">
        <v>0.19791370990633</v>
      </c>
      <c r="W45" s="375">
        <v>0.21284051838138099</v>
      </c>
    </row>
    <row r="46" spans="1:23" x14ac:dyDescent="0.2">
      <c r="A46" s="376">
        <v>37681</v>
      </c>
      <c r="B46" s="372" t="s">
        <v>795</v>
      </c>
      <c r="C46" s="372" t="s">
        <v>62</v>
      </c>
      <c r="D46" s="372">
        <v>54.012930412786197</v>
      </c>
      <c r="E46" s="372">
        <v>168.3</v>
      </c>
      <c r="F46" s="372">
        <v>141.71</v>
      </c>
      <c r="G46" s="372">
        <v>182.69</v>
      </c>
      <c r="H46" s="372">
        <v>151.84</v>
      </c>
      <c r="I46" s="372">
        <v>0.42078270539630702</v>
      </c>
      <c r="J46" s="378">
        <v>399.96890994245899</v>
      </c>
      <c r="K46" s="378">
        <v>336.77714930449099</v>
      </c>
      <c r="L46" s="378">
        <v>434.16708352577501</v>
      </c>
      <c r="M46" s="378">
        <v>360.851332653969</v>
      </c>
      <c r="N46" s="372">
        <v>-0.92749166475621903</v>
      </c>
      <c r="O46" s="372">
        <v>-7.0186680213391001E-2</v>
      </c>
      <c r="P46" s="372">
        <v>-1.02816502851486</v>
      </c>
      <c r="Q46" s="372">
        <v>-0.23304001423885001</v>
      </c>
      <c r="R46" s="372">
        <v>1.5558267291532399</v>
      </c>
      <c r="S46" s="372">
        <v>2.3507338627163099</v>
      </c>
      <c r="T46" s="372">
        <v>0.85263612666288702</v>
      </c>
      <c r="U46" s="372">
        <v>1.69081655172423</v>
      </c>
      <c r="V46" s="375">
        <v>0.18763672288476499</v>
      </c>
      <c r="W46" s="375">
        <v>0.203174394099052</v>
      </c>
    </row>
    <row r="47" spans="1:23" x14ac:dyDescent="0.2">
      <c r="A47" s="376">
        <v>37712</v>
      </c>
      <c r="B47" s="372" t="s">
        <v>796</v>
      </c>
      <c r="C47" s="372" t="s">
        <v>1048</v>
      </c>
      <c r="D47" s="372">
        <v>54.105144199470402</v>
      </c>
      <c r="E47" s="372">
        <v>168.64</v>
      </c>
      <c r="F47" s="372">
        <v>142.35</v>
      </c>
      <c r="G47" s="372">
        <v>182.97</v>
      </c>
      <c r="H47" s="372">
        <v>152.01</v>
      </c>
      <c r="I47" s="372">
        <v>0.42150108831571698</v>
      </c>
      <c r="J47" s="378">
        <v>400.09386612469098</v>
      </c>
      <c r="K47" s="378">
        <v>337.72154792961197</v>
      </c>
      <c r="L47" s="378">
        <v>434.09140586358302</v>
      </c>
      <c r="M47" s="378">
        <v>360.63963822114698</v>
      </c>
      <c r="N47" s="372">
        <v>3.1241473805909699E-2</v>
      </c>
      <c r="O47" s="372">
        <v>0.28042241793149197</v>
      </c>
      <c r="P47" s="372">
        <v>-1.7430538855434101E-2</v>
      </c>
      <c r="Q47" s="372">
        <v>-5.8665276712466199E-2</v>
      </c>
      <c r="R47" s="372">
        <v>2.2924558761606</v>
      </c>
      <c r="S47" s="372">
        <v>3.1197258747233101</v>
      </c>
      <c r="T47" s="372">
        <v>1.78953629137097</v>
      </c>
      <c r="U47" s="372">
        <v>2.5782275393167602</v>
      </c>
      <c r="V47" s="375">
        <v>0.18468563400070201</v>
      </c>
      <c r="W47" s="375">
        <v>0.20367081113084701</v>
      </c>
    </row>
    <row r="48" spans="1:23" x14ac:dyDescent="0.2">
      <c r="A48" s="376">
        <v>37742</v>
      </c>
      <c r="B48" s="372" t="s">
        <v>797</v>
      </c>
      <c r="C48" s="372" t="s">
        <v>64</v>
      </c>
      <c r="D48" s="372">
        <v>53.9305596707487</v>
      </c>
      <c r="E48" s="372">
        <v>172.82</v>
      </c>
      <c r="F48" s="372">
        <v>144.94999999999999</v>
      </c>
      <c r="G48" s="372">
        <v>186.43</v>
      </c>
      <c r="H48" s="372">
        <v>153.85</v>
      </c>
      <c r="I48" s="372">
        <v>0.42014100379976099</v>
      </c>
      <c r="J48" s="378">
        <v>411.33809468015198</v>
      </c>
      <c r="K48" s="378">
        <v>345.00322198754799</v>
      </c>
      <c r="L48" s="378">
        <v>443.73198120136999</v>
      </c>
      <c r="M48" s="378">
        <v>366.18658642831502</v>
      </c>
      <c r="N48" s="372">
        <v>2.8103976360279099</v>
      </c>
      <c r="O48" s="372">
        <v>2.15611769594681</v>
      </c>
      <c r="P48" s="372">
        <v>2.2208629812901601</v>
      </c>
      <c r="Q48" s="372">
        <v>1.5380861168028801</v>
      </c>
      <c r="R48" s="372">
        <v>3.1481084604825198</v>
      </c>
      <c r="S48" s="372">
        <v>4.0571707427677897</v>
      </c>
      <c r="T48" s="372">
        <v>2.2083701328354102</v>
      </c>
      <c r="U48" s="372">
        <v>2.9919005926848201</v>
      </c>
      <c r="V48" s="375">
        <v>0.19227319765436399</v>
      </c>
      <c r="W48" s="375">
        <v>0.21176470588235299</v>
      </c>
    </row>
    <row r="49" spans="1:23" x14ac:dyDescent="0.2">
      <c r="A49" s="376">
        <v>37773</v>
      </c>
      <c r="B49" s="372" t="s">
        <v>798</v>
      </c>
      <c r="C49" s="372" t="s">
        <v>65</v>
      </c>
      <c r="D49" s="372">
        <v>53.975112399146603</v>
      </c>
      <c r="E49" s="372">
        <v>175.74</v>
      </c>
      <c r="F49" s="372">
        <v>147.88</v>
      </c>
      <c r="G49" s="372">
        <v>186.45</v>
      </c>
      <c r="H49" s="372">
        <v>154</v>
      </c>
      <c r="I49" s="372">
        <v>0.420488087682172</v>
      </c>
      <c r="J49" s="378">
        <v>417.94287435993698</v>
      </c>
      <c r="K49" s="378">
        <v>351.68653841099001</v>
      </c>
      <c r="L49" s="378">
        <v>443.41327486292403</v>
      </c>
      <c r="M49" s="378">
        <v>366.24105298412599</v>
      </c>
      <c r="N49" s="372">
        <v>1.60568149782503</v>
      </c>
      <c r="O49" s="372">
        <v>1.93717507475453</v>
      </c>
      <c r="P49" s="372">
        <v>-7.1824063161474203E-2</v>
      </c>
      <c r="Q49" s="372">
        <v>1.4873989881070099E-2</v>
      </c>
      <c r="R49" s="372">
        <v>5.2232853845791496</v>
      </c>
      <c r="S49" s="372">
        <v>6.6783226861296203</v>
      </c>
      <c r="T49" s="372">
        <v>2.5623013442323002</v>
      </c>
      <c r="U49" s="372">
        <v>3.5312257878725899</v>
      </c>
      <c r="V49" s="375">
        <v>0.18839599675412499</v>
      </c>
      <c r="W49" s="375">
        <v>0.21071428571428599</v>
      </c>
    </row>
    <row r="50" spans="1:23" x14ac:dyDescent="0.2">
      <c r="A50" s="376">
        <v>37803</v>
      </c>
      <c r="B50" s="372" t="s">
        <v>799</v>
      </c>
      <c r="C50" s="372" t="s">
        <v>66</v>
      </c>
      <c r="D50" s="372">
        <v>54.053338701333502</v>
      </c>
      <c r="E50" s="372">
        <v>177.67</v>
      </c>
      <c r="F50" s="372">
        <v>148.26</v>
      </c>
      <c r="G50" s="372">
        <v>188.56</v>
      </c>
      <c r="H50" s="372">
        <v>154.9</v>
      </c>
      <c r="I50" s="372">
        <v>0.42109750240593902</v>
      </c>
      <c r="J50" s="378">
        <v>421.92128660199398</v>
      </c>
      <c r="K50" s="378">
        <v>352.07997946536602</v>
      </c>
      <c r="L50" s="378">
        <v>447.78228064204399</v>
      </c>
      <c r="M50" s="378">
        <v>367.84829906370697</v>
      </c>
      <c r="N50" s="372">
        <v>0.95190335477068899</v>
      </c>
      <c r="O50" s="372">
        <v>0.111872651183553</v>
      </c>
      <c r="P50" s="372">
        <v>0.98531235459093902</v>
      </c>
      <c r="Q50" s="372">
        <v>0.438849240544115</v>
      </c>
      <c r="R50" s="372">
        <v>5.46968756405031</v>
      </c>
      <c r="S50" s="372">
        <v>5.8305274613200204</v>
      </c>
      <c r="T50" s="372">
        <v>3.4666238712896398</v>
      </c>
      <c r="U50" s="372">
        <v>3.8762974340849499</v>
      </c>
      <c r="V50" s="375">
        <v>0.19836773236206701</v>
      </c>
      <c r="W50" s="375">
        <v>0.217301484828922</v>
      </c>
    </row>
    <row r="51" spans="1:23" x14ac:dyDescent="0.2">
      <c r="A51" s="376">
        <v>37834</v>
      </c>
      <c r="B51" s="372" t="s">
        <v>800</v>
      </c>
      <c r="C51" s="372" t="s">
        <v>1049</v>
      </c>
      <c r="D51" s="372">
        <v>54.215489910502399</v>
      </c>
      <c r="E51" s="372">
        <v>177.64</v>
      </c>
      <c r="F51" s="372">
        <v>148.15</v>
      </c>
      <c r="G51" s="372">
        <v>188.44</v>
      </c>
      <c r="H51" s="372">
        <v>155.11000000000001</v>
      </c>
      <c r="I51" s="372">
        <v>0.42236072630354898</v>
      </c>
      <c r="J51" s="378">
        <v>420.58834767778802</v>
      </c>
      <c r="K51" s="378">
        <v>350.76651490916601</v>
      </c>
      <c r="L51" s="378">
        <v>446.15890698267498</v>
      </c>
      <c r="M51" s="378">
        <v>367.24531979453798</v>
      </c>
      <c r="N51" s="372">
        <v>-0.315921231408134</v>
      </c>
      <c r="O51" s="372">
        <v>-0.37305857555279798</v>
      </c>
      <c r="P51" s="372">
        <v>-0.36253637750955903</v>
      </c>
      <c r="Q51" s="372">
        <v>-0.163920635409842</v>
      </c>
      <c r="R51" s="372">
        <v>5.6015157079694298</v>
      </c>
      <c r="S51" s="372">
        <v>5.6324739725199802</v>
      </c>
      <c r="T51" s="372">
        <v>3.6849207432639002</v>
      </c>
      <c r="U51" s="372">
        <v>4.0131824917792898</v>
      </c>
      <c r="V51" s="375">
        <v>0.199055011812352</v>
      </c>
      <c r="W51" s="375">
        <v>0.21487976274901699</v>
      </c>
    </row>
    <row r="52" spans="1:23" x14ac:dyDescent="0.2">
      <c r="A52" s="376">
        <v>37865</v>
      </c>
      <c r="B52" s="372" t="s">
        <v>801</v>
      </c>
      <c r="C52" s="372" t="s">
        <v>68</v>
      </c>
      <c r="D52" s="372">
        <v>54.538238163897297</v>
      </c>
      <c r="E52" s="372">
        <v>175.76</v>
      </c>
      <c r="F52" s="372">
        <v>147.66999999999999</v>
      </c>
      <c r="G52" s="372">
        <v>186.65</v>
      </c>
      <c r="H52" s="372">
        <v>154.5</v>
      </c>
      <c r="I52" s="372">
        <v>0.42487506652148399</v>
      </c>
      <c r="J52" s="378">
        <v>413.67454541160402</v>
      </c>
      <c r="K52" s="378">
        <v>347.560992950225</v>
      </c>
      <c r="L52" s="378">
        <v>439.30560935978502</v>
      </c>
      <c r="M52" s="378">
        <v>363.63630670284903</v>
      </c>
      <c r="N52" s="372">
        <v>-1.6438406590096299</v>
      </c>
      <c r="O52" s="372">
        <v>-0.91386202008807405</v>
      </c>
      <c r="P52" s="372">
        <v>-1.53606652599135</v>
      </c>
      <c r="Q52" s="372">
        <v>-0.98272541463776397</v>
      </c>
      <c r="R52" s="372">
        <v>4.9903430827052304</v>
      </c>
      <c r="S52" s="372">
        <v>5.6572436404831903</v>
      </c>
      <c r="T52" s="372">
        <v>2.9952321706592202</v>
      </c>
      <c r="U52" s="372">
        <v>3.6973086355587701</v>
      </c>
      <c r="V52" s="375">
        <v>0.190221439696621</v>
      </c>
      <c r="W52" s="375">
        <v>0.208090614886731</v>
      </c>
    </row>
    <row r="53" spans="1:23" x14ac:dyDescent="0.2">
      <c r="A53" s="376">
        <v>37895</v>
      </c>
      <c r="B53" s="372" t="s">
        <v>802</v>
      </c>
      <c r="C53" s="372" t="s">
        <v>69</v>
      </c>
      <c r="D53" s="372">
        <v>54.738207386706698</v>
      </c>
      <c r="E53" s="372">
        <v>175.24</v>
      </c>
      <c r="F53" s="372">
        <v>147.03</v>
      </c>
      <c r="G53" s="372">
        <v>185.96</v>
      </c>
      <c r="H53" s="372">
        <v>153.97</v>
      </c>
      <c r="I53" s="372">
        <v>0.42643290813323698</v>
      </c>
      <c r="J53" s="378">
        <v>410.94389447365802</v>
      </c>
      <c r="K53" s="378">
        <v>344.79046338999001</v>
      </c>
      <c r="L53" s="378">
        <v>436.082667292407</v>
      </c>
      <c r="M53" s="378">
        <v>361.06500474839697</v>
      </c>
      <c r="N53" s="372">
        <v>-0.66009643770295101</v>
      </c>
      <c r="O53" s="372">
        <v>-0.79713478106884195</v>
      </c>
      <c r="P53" s="372">
        <v>-0.73364464252461103</v>
      </c>
      <c r="Q53" s="372">
        <v>-0.70710814818427703</v>
      </c>
      <c r="R53" s="372">
        <v>5.2475590583308103</v>
      </c>
      <c r="S53" s="372">
        <v>5.5598663552397998</v>
      </c>
      <c r="T53" s="372">
        <v>3.0392442363162302</v>
      </c>
      <c r="U53" s="372">
        <v>3.7947577795496499</v>
      </c>
      <c r="V53" s="375">
        <v>0.191865605658709</v>
      </c>
      <c r="W53" s="375">
        <v>0.20776774696369399</v>
      </c>
    </row>
    <row r="54" spans="1:23" x14ac:dyDescent="0.2">
      <c r="A54" s="376">
        <v>37926</v>
      </c>
      <c r="B54" s="372" t="s">
        <v>803</v>
      </c>
      <c r="C54" s="372" t="s">
        <v>70</v>
      </c>
      <c r="D54" s="372">
        <v>55.192541605369897</v>
      </c>
      <c r="E54" s="372">
        <v>176.96</v>
      </c>
      <c r="F54" s="372">
        <v>148.31</v>
      </c>
      <c r="G54" s="372">
        <v>187.54</v>
      </c>
      <c r="H54" s="372">
        <v>155.22</v>
      </c>
      <c r="I54" s="372">
        <v>0.42997235656201499</v>
      </c>
      <c r="J54" s="378">
        <v>411.56134179169499</v>
      </c>
      <c r="K54" s="378">
        <v>344.92915122698003</v>
      </c>
      <c r="L54" s="378">
        <v>436.16757481699</v>
      </c>
      <c r="M54" s="378">
        <v>360.99995181344298</v>
      </c>
      <c r="N54" s="372">
        <v>0.150251001740309</v>
      </c>
      <c r="O54" s="372">
        <v>4.0223803067407402E-2</v>
      </c>
      <c r="P54" s="372">
        <v>1.9470511201435899E-2</v>
      </c>
      <c r="Q54" s="372">
        <v>-1.8016959300459798E-2</v>
      </c>
      <c r="R54" s="372">
        <v>5.2657298019752403</v>
      </c>
      <c r="S54" s="372">
        <v>5.2622076394409403</v>
      </c>
      <c r="T54" s="372">
        <v>2.97341229233712</v>
      </c>
      <c r="U54" s="372">
        <v>3.5486020015804698</v>
      </c>
      <c r="V54" s="375">
        <v>0.19317645472321501</v>
      </c>
      <c r="W54" s="375">
        <v>0.20822059013013799</v>
      </c>
    </row>
    <row r="55" spans="1:23" x14ac:dyDescent="0.2">
      <c r="A55" s="376">
        <v>37956</v>
      </c>
      <c r="B55" s="372" t="s">
        <v>804</v>
      </c>
      <c r="C55" s="372" t="s">
        <v>1046</v>
      </c>
      <c r="D55" s="372">
        <v>55.429810786838097</v>
      </c>
      <c r="E55" s="372">
        <v>177.24</v>
      </c>
      <c r="F55" s="372">
        <v>149.58000000000001</v>
      </c>
      <c r="G55" s="372">
        <v>188.58</v>
      </c>
      <c r="H55" s="372">
        <v>156.55000000000001</v>
      </c>
      <c r="I55" s="372">
        <v>0.43182078002881003</v>
      </c>
      <c r="J55" s="378">
        <v>410.44805668725598</v>
      </c>
      <c r="K55" s="378">
        <v>346.39370525434299</v>
      </c>
      <c r="L55" s="378">
        <v>436.70895130942603</v>
      </c>
      <c r="M55" s="378">
        <v>362.53466076726397</v>
      </c>
      <c r="N55" s="372">
        <v>-0.27050283673210102</v>
      </c>
      <c r="O55" s="372">
        <v>0.42459560815710801</v>
      </c>
      <c r="P55" s="372">
        <v>0.124121214802297</v>
      </c>
      <c r="Q55" s="372">
        <v>0.425127190768748</v>
      </c>
      <c r="R55" s="372">
        <v>4.9575512202337801</v>
      </c>
      <c r="S55" s="372">
        <v>5.4378478479351102</v>
      </c>
      <c r="T55" s="372">
        <v>3.0148058673112001</v>
      </c>
      <c r="U55" s="372">
        <v>3.72913261720154</v>
      </c>
      <c r="V55" s="375">
        <v>0.18491776975531499</v>
      </c>
      <c r="W55" s="375">
        <v>0.20459916959437899</v>
      </c>
    </row>
    <row r="56" spans="1:23" x14ac:dyDescent="0.2">
      <c r="A56" s="376">
        <v>37987</v>
      </c>
      <c r="B56" s="372" t="s">
        <v>1011</v>
      </c>
      <c r="C56" s="372" t="s">
        <v>1047</v>
      </c>
      <c r="D56" s="372">
        <v>55.774317349450101</v>
      </c>
      <c r="E56" s="372">
        <v>184.78</v>
      </c>
      <c r="F56" s="372">
        <v>154.09</v>
      </c>
      <c r="G56" s="372">
        <v>196.21</v>
      </c>
      <c r="H56" s="372">
        <v>162.35</v>
      </c>
      <c r="I56" s="372">
        <v>0.43450462632884901</v>
      </c>
      <c r="J56" s="378">
        <v>425.265897767799</v>
      </c>
      <c r="K56" s="378">
        <v>354.633738429701</v>
      </c>
      <c r="L56" s="378">
        <v>451.57171664151798</v>
      </c>
      <c r="M56" s="378">
        <v>373.64389275139098</v>
      </c>
      <c r="N56" s="372">
        <v>3.61016231874454</v>
      </c>
      <c r="O56" s="372">
        <v>2.3788056914334499</v>
      </c>
      <c r="P56" s="372">
        <v>3.4033571529796598</v>
      </c>
      <c r="Q56" s="372">
        <v>3.0643227217545199</v>
      </c>
      <c r="R56" s="372">
        <v>4.9783827932383202</v>
      </c>
      <c r="S56" s="372">
        <v>5.2355080684626198</v>
      </c>
      <c r="T56" s="372">
        <v>2.4754367876939498</v>
      </c>
      <c r="U56" s="372">
        <v>3.13357014295894</v>
      </c>
      <c r="V56" s="375">
        <v>0.199169316633137</v>
      </c>
      <c r="W56" s="375">
        <v>0.20856174930705301</v>
      </c>
    </row>
    <row r="57" spans="1:23" x14ac:dyDescent="0.2">
      <c r="A57" s="376">
        <v>38018</v>
      </c>
      <c r="B57" s="372" t="s">
        <v>805</v>
      </c>
      <c r="C57" s="372" t="s">
        <v>61</v>
      </c>
      <c r="D57" s="372">
        <v>56.107944757453097</v>
      </c>
      <c r="E57" s="372">
        <v>184.55</v>
      </c>
      <c r="F57" s="372">
        <v>154.16999999999999</v>
      </c>
      <c r="G57" s="372">
        <v>195.91</v>
      </c>
      <c r="H57" s="372">
        <v>162.22</v>
      </c>
      <c r="I57" s="372">
        <v>0.43710371958783401</v>
      </c>
      <c r="J57" s="378">
        <v>422.211003315234</v>
      </c>
      <c r="K57" s="378">
        <v>352.70804866491301</v>
      </c>
      <c r="L57" s="378">
        <v>448.20025824701997</v>
      </c>
      <c r="M57" s="378">
        <v>371.12473019667999</v>
      </c>
      <c r="N57" s="372">
        <v>-0.71834926538890698</v>
      </c>
      <c r="O57" s="372">
        <v>-0.54300805482151404</v>
      </c>
      <c r="P57" s="372">
        <v>-0.746605305481296</v>
      </c>
      <c r="Q57" s="372">
        <v>-0.67421483492240397</v>
      </c>
      <c r="R57" s="372">
        <v>4.58188650512332</v>
      </c>
      <c r="S57" s="372">
        <v>4.6568911586213604</v>
      </c>
      <c r="T57" s="372">
        <v>2.1708086047652801</v>
      </c>
      <c r="U57" s="372">
        <v>2.6073143057056698</v>
      </c>
      <c r="V57" s="375">
        <v>0.19705519880651201</v>
      </c>
      <c r="W57" s="375">
        <v>0.20768092713598801</v>
      </c>
    </row>
    <row r="58" spans="1:23" x14ac:dyDescent="0.2">
      <c r="A58" s="376">
        <v>38047</v>
      </c>
      <c r="B58" s="372" t="s">
        <v>806</v>
      </c>
      <c r="C58" s="372" t="s">
        <v>62</v>
      </c>
      <c r="D58" s="372">
        <v>56.2980709356166</v>
      </c>
      <c r="E58" s="372">
        <v>184.01</v>
      </c>
      <c r="F58" s="372">
        <v>155.5</v>
      </c>
      <c r="G58" s="372">
        <v>193.96</v>
      </c>
      <c r="H58" s="372">
        <v>161.86000000000001</v>
      </c>
      <c r="I58" s="372">
        <v>0.43858487987672901</v>
      </c>
      <c r="J58" s="378">
        <v>419.55390722023702</v>
      </c>
      <c r="K58" s="378">
        <v>354.549386298282</v>
      </c>
      <c r="L58" s="378">
        <v>442.24050782260298</v>
      </c>
      <c r="M58" s="378">
        <v>369.05057020089998</v>
      </c>
      <c r="N58" s="372">
        <v>-0.62932895498541996</v>
      </c>
      <c r="O58" s="372">
        <v>0.52205716323714402</v>
      </c>
      <c r="P58" s="372">
        <v>-1.32970704830169</v>
      </c>
      <c r="Q58" s="372">
        <v>-0.55888487805192399</v>
      </c>
      <c r="R58" s="372">
        <v>4.8966299107085796</v>
      </c>
      <c r="S58" s="372">
        <v>5.2771504926903301</v>
      </c>
      <c r="T58" s="372">
        <v>1.8595201255852101</v>
      </c>
      <c r="U58" s="372">
        <v>2.2721926746472398</v>
      </c>
      <c r="V58" s="375">
        <v>0.18334405144694499</v>
      </c>
      <c r="W58" s="375">
        <v>0.198319535400964</v>
      </c>
    </row>
    <row r="59" spans="1:23" x14ac:dyDescent="0.2">
      <c r="A59" s="376">
        <v>38078</v>
      </c>
      <c r="B59" s="372" t="s">
        <v>807</v>
      </c>
      <c r="C59" s="372" t="s">
        <v>1048</v>
      </c>
      <c r="D59" s="372">
        <v>56.383031952561801</v>
      </c>
      <c r="E59" s="372">
        <v>184.59</v>
      </c>
      <c r="F59" s="372">
        <v>156.27000000000001</v>
      </c>
      <c r="G59" s="372">
        <v>194.31</v>
      </c>
      <c r="H59" s="372">
        <v>161.81</v>
      </c>
      <c r="I59" s="372">
        <v>0.43924676076877101</v>
      </c>
      <c r="J59" s="378">
        <v>420.24214288326198</v>
      </c>
      <c r="K59" s="378">
        <v>355.76813298860901</v>
      </c>
      <c r="L59" s="378">
        <v>442.370934414901</v>
      </c>
      <c r="M59" s="378">
        <v>368.38063351178602</v>
      </c>
      <c r="N59" s="372">
        <v>0.164039865004484</v>
      </c>
      <c r="O59" s="372">
        <v>0.34374525451919002</v>
      </c>
      <c r="P59" s="372">
        <v>2.9492231035233001E-2</v>
      </c>
      <c r="Q59" s="372">
        <v>-0.181529780254441</v>
      </c>
      <c r="R59" s="372">
        <v>5.0358874415464996</v>
      </c>
      <c r="S59" s="372">
        <v>5.3436285512817001</v>
      </c>
      <c r="T59" s="372">
        <v>1.9073237662576601</v>
      </c>
      <c r="U59" s="372">
        <v>2.1464626930144202</v>
      </c>
      <c r="V59" s="375">
        <v>0.181224803225187</v>
      </c>
      <c r="W59" s="375">
        <v>0.2008528521105</v>
      </c>
    </row>
    <row r="60" spans="1:23" x14ac:dyDescent="0.2">
      <c r="A60" s="376">
        <v>38108</v>
      </c>
      <c r="B60" s="372" t="s">
        <v>808</v>
      </c>
      <c r="C60" s="372" t="s">
        <v>64</v>
      </c>
      <c r="D60" s="372">
        <v>56.2416029426468</v>
      </c>
      <c r="E60" s="372">
        <v>188.19</v>
      </c>
      <c r="F60" s="372">
        <v>158.08000000000001</v>
      </c>
      <c r="G60" s="372">
        <v>198.47</v>
      </c>
      <c r="H60" s="372">
        <v>164.17</v>
      </c>
      <c r="I60" s="372">
        <v>0.43814497123506602</v>
      </c>
      <c r="J60" s="378">
        <v>429.51537129256599</v>
      </c>
      <c r="K60" s="378">
        <v>360.79382482559498</v>
      </c>
      <c r="L60" s="378">
        <v>452.977925184311</v>
      </c>
      <c r="M60" s="378">
        <v>374.69333389181401</v>
      </c>
      <c r="N60" s="372">
        <v>2.2066393307631298</v>
      </c>
      <c r="O60" s="372">
        <v>1.41263125361126</v>
      </c>
      <c r="P60" s="372">
        <v>2.39775942409941</v>
      </c>
      <c r="Q60" s="372">
        <v>1.71363524728454</v>
      </c>
      <c r="R60" s="372">
        <v>4.4190598555060596</v>
      </c>
      <c r="S60" s="372">
        <v>4.5769435853609801</v>
      </c>
      <c r="T60" s="372">
        <v>2.08367761951911</v>
      </c>
      <c r="U60" s="372">
        <v>2.3230636453596101</v>
      </c>
      <c r="V60" s="375">
        <v>0.19047317813765199</v>
      </c>
      <c r="W60" s="375">
        <v>0.20892976792349399</v>
      </c>
    </row>
    <row r="61" spans="1:23" x14ac:dyDescent="0.2">
      <c r="A61" s="376">
        <v>38139</v>
      </c>
      <c r="B61" s="372" t="s">
        <v>809</v>
      </c>
      <c r="C61" s="372" t="s">
        <v>65</v>
      </c>
      <c r="D61" s="372">
        <v>56.331744509405603</v>
      </c>
      <c r="E61" s="372">
        <v>188.76</v>
      </c>
      <c r="F61" s="372">
        <v>158.05000000000001</v>
      </c>
      <c r="G61" s="372">
        <v>198.4</v>
      </c>
      <c r="H61" s="372">
        <v>163.93</v>
      </c>
      <c r="I61" s="372">
        <v>0.43884721071808502</v>
      </c>
      <c r="J61" s="378">
        <v>430.12692205820798</v>
      </c>
      <c r="K61" s="378">
        <v>360.148124768488</v>
      </c>
      <c r="L61" s="378">
        <v>452.09356503681101</v>
      </c>
      <c r="M61" s="378">
        <v>373.54686550647398</v>
      </c>
      <c r="N61" s="372">
        <v>0.14238157852233299</v>
      </c>
      <c r="O61" s="372">
        <v>-0.178966493514543</v>
      </c>
      <c r="P61" s="372">
        <v>-0.195232504352194</v>
      </c>
      <c r="Q61" s="372">
        <v>-0.30597512195694698</v>
      </c>
      <c r="R61" s="372">
        <v>2.91524235625038</v>
      </c>
      <c r="S61" s="372">
        <v>2.4060023439421898</v>
      </c>
      <c r="T61" s="372">
        <v>1.95760719535762</v>
      </c>
      <c r="U61" s="372">
        <v>1.99480982888747</v>
      </c>
      <c r="V61" s="375">
        <v>0.194305599493831</v>
      </c>
      <c r="W61" s="375">
        <v>0.210272677362289</v>
      </c>
    </row>
    <row r="62" spans="1:23" x14ac:dyDescent="0.2">
      <c r="A62" s="376">
        <v>38169</v>
      </c>
      <c r="B62" s="372" t="s">
        <v>810</v>
      </c>
      <c r="C62" s="372" t="s">
        <v>66</v>
      </c>
      <c r="D62" s="372">
        <v>56.479390179096498</v>
      </c>
      <c r="E62" s="372">
        <v>190.3</v>
      </c>
      <c r="F62" s="372">
        <v>158.76</v>
      </c>
      <c r="G62" s="372">
        <v>199.97</v>
      </c>
      <c r="H62" s="372">
        <v>165.26</v>
      </c>
      <c r="I62" s="372">
        <v>0.43999743056096002</v>
      </c>
      <c r="J62" s="378">
        <v>432.50252565653301</v>
      </c>
      <c r="K62" s="378">
        <v>360.820288876674</v>
      </c>
      <c r="L62" s="378">
        <v>454.47992672378803</v>
      </c>
      <c r="M62" s="378">
        <v>375.59310241722801</v>
      </c>
      <c r="N62" s="372">
        <v>0.55230293118062601</v>
      </c>
      <c r="O62" s="372">
        <v>0.186635459678786</v>
      </c>
      <c r="P62" s="372">
        <v>0.52784685992650604</v>
      </c>
      <c r="Q62" s="372">
        <v>0.54778586027750498</v>
      </c>
      <c r="R62" s="372">
        <v>2.5078703991818099</v>
      </c>
      <c r="S62" s="372">
        <v>2.4824783915802202</v>
      </c>
      <c r="T62" s="372">
        <v>1.49573718552243</v>
      </c>
      <c r="U62" s="372">
        <v>2.1054340534492102</v>
      </c>
      <c r="V62" s="375">
        <v>0.19866465104560399</v>
      </c>
      <c r="W62" s="375">
        <v>0.21003267578361401</v>
      </c>
    </row>
    <row r="63" spans="1:23" x14ac:dyDescent="0.2">
      <c r="A63" s="376">
        <v>38200</v>
      </c>
      <c r="B63" s="372" t="s">
        <v>811</v>
      </c>
      <c r="C63" s="372" t="s">
        <v>1049</v>
      </c>
      <c r="D63" s="372">
        <v>56.828041181559897</v>
      </c>
      <c r="E63" s="372">
        <v>190.24</v>
      </c>
      <c r="F63" s="372">
        <v>159.04</v>
      </c>
      <c r="G63" s="372">
        <v>199.54</v>
      </c>
      <c r="H63" s="372">
        <v>165.23</v>
      </c>
      <c r="I63" s="372">
        <v>0.44271356373378501</v>
      </c>
      <c r="J63" s="378">
        <v>429.71351136283698</v>
      </c>
      <c r="K63" s="378">
        <v>359.23904986935202</v>
      </c>
      <c r="L63" s="378">
        <v>450.72032200031799</v>
      </c>
      <c r="M63" s="378">
        <v>373.22100232591202</v>
      </c>
      <c r="N63" s="372">
        <v>-0.64485503049076498</v>
      </c>
      <c r="O63" s="372">
        <v>-0.43823450511745199</v>
      </c>
      <c r="P63" s="372">
        <v>-0.82723229396992604</v>
      </c>
      <c r="Q63" s="372">
        <v>-0.63156114317595202</v>
      </c>
      <c r="R63" s="372">
        <v>2.1696187579689101</v>
      </c>
      <c r="S63" s="372">
        <v>2.4154343701763699</v>
      </c>
      <c r="T63" s="372">
        <v>1.0223745276074501</v>
      </c>
      <c r="U63" s="372">
        <v>1.6271636993815</v>
      </c>
      <c r="V63" s="375">
        <v>0.19617706237424601</v>
      </c>
      <c r="W63" s="375">
        <v>0.20764994250438801</v>
      </c>
    </row>
    <row r="64" spans="1:23" x14ac:dyDescent="0.2">
      <c r="A64" s="376">
        <v>38231</v>
      </c>
      <c r="B64" s="372" t="s">
        <v>812</v>
      </c>
      <c r="C64" s="372" t="s">
        <v>68</v>
      </c>
      <c r="D64" s="372">
        <v>57.2979170496642</v>
      </c>
      <c r="E64" s="372">
        <v>189.13</v>
      </c>
      <c r="F64" s="372">
        <v>158.80000000000001</v>
      </c>
      <c r="G64" s="372">
        <v>198.07</v>
      </c>
      <c r="H64" s="372">
        <v>163.89</v>
      </c>
      <c r="I64" s="372">
        <v>0.44637408793549699</v>
      </c>
      <c r="J64" s="378">
        <v>423.70290998461797</v>
      </c>
      <c r="K64" s="378">
        <v>355.75541746712503</v>
      </c>
      <c r="L64" s="378">
        <v>443.73095426771698</v>
      </c>
      <c r="M64" s="378">
        <v>367.158409122715</v>
      </c>
      <c r="N64" s="372">
        <v>-1.3987461923540501</v>
      </c>
      <c r="O64" s="372">
        <v>-0.96972542475377599</v>
      </c>
      <c r="P64" s="372">
        <v>-1.55071058291347</v>
      </c>
      <c r="Q64" s="372">
        <v>-1.62439765324435</v>
      </c>
      <c r="R64" s="372">
        <v>2.42421601334846</v>
      </c>
      <c r="S64" s="372">
        <v>2.3576939538994401</v>
      </c>
      <c r="T64" s="372">
        <v>1.00734996632097</v>
      </c>
      <c r="U64" s="372">
        <v>0.96857831711063502</v>
      </c>
      <c r="V64" s="375">
        <v>0.19099496221662501</v>
      </c>
      <c r="W64" s="375">
        <v>0.20855451827445201</v>
      </c>
    </row>
    <row r="65" spans="1:23" x14ac:dyDescent="0.2">
      <c r="A65" s="376">
        <v>38261</v>
      </c>
      <c r="B65" s="372" t="s">
        <v>813</v>
      </c>
      <c r="C65" s="372" t="s">
        <v>69</v>
      </c>
      <c r="D65" s="372">
        <v>57.694747165394602</v>
      </c>
      <c r="E65" s="372">
        <v>188.75</v>
      </c>
      <c r="F65" s="372">
        <v>158.43</v>
      </c>
      <c r="G65" s="372">
        <v>197.57</v>
      </c>
      <c r="H65" s="372">
        <v>163.47</v>
      </c>
      <c r="I65" s="372">
        <v>0.44946555600441401</v>
      </c>
      <c r="J65" s="378">
        <v>419.94319137136802</v>
      </c>
      <c r="K65" s="378">
        <v>352.48529700114398</v>
      </c>
      <c r="L65" s="378">
        <v>439.56649705558198</v>
      </c>
      <c r="M65" s="378">
        <v>363.69861453497998</v>
      </c>
      <c r="N65" s="372">
        <v>-0.88734783846228205</v>
      </c>
      <c r="O65" s="372">
        <v>-0.91920468541675204</v>
      </c>
      <c r="P65" s="372">
        <v>-0.93850951169438501</v>
      </c>
      <c r="Q65" s="372">
        <v>-0.94231658645692595</v>
      </c>
      <c r="R65" s="372">
        <v>2.1899088947985299</v>
      </c>
      <c r="S65" s="372">
        <v>2.2317420080292201</v>
      </c>
      <c r="T65" s="372">
        <v>0.79889205063021795</v>
      </c>
      <c r="U65" s="372">
        <v>0.72940045475147197</v>
      </c>
      <c r="V65" s="375">
        <v>0.19137789560058099</v>
      </c>
      <c r="W65" s="375">
        <v>0.20860096653820301</v>
      </c>
    </row>
    <row r="66" spans="1:23" x14ac:dyDescent="0.2">
      <c r="A66" s="376">
        <v>38292</v>
      </c>
      <c r="B66" s="372" t="s">
        <v>814</v>
      </c>
      <c r="C66" s="372" t="s">
        <v>70</v>
      </c>
      <c r="D66" s="372">
        <v>58.186899397697402</v>
      </c>
      <c r="E66" s="372">
        <v>189.7</v>
      </c>
      <c r="F66" s="372">
        <v>159.49</v>
      </c>
      <c r="G66" s="372">
        <v>198.49</v>
      </c>
      <c r="H66" s="372">
        <v>164.48</v>
      </c>
      <c r="I66" s="372">
        <v>0.453299622147327</v>
      </c>
      <c r="J66" s="378">
        <v>418.487002264355</v>
      </c>
      <c r="K66" s="378">
        <v>351.84234049099598</v>
      </c>
      <c r="L66" s="378">
        <v>437.87815012889803</v>
      </c>
      <c r="M66" s="378">
        <v>362.85051203184599</v>
      </c>
      <c r="N66" s="372">
        <v>-0.346758594241658</v>
      </c>
      <c r="O66" s="372">
        <v>-0.18240661826670601</v>
      </c>
      <c r="P66" s="372">
        <v>-0.38409363270272001</v>
      </c>
      <c r="Q66" s="372">
        <v>-0.23318826886896701</v>
      </c>
      <c r="R66" s="372">
        <v>1.6827772118998401</v>
      </c>
      <c r="S66" s="372">
        <v>2.0042345622065101</v>
      </c>
      <c r="T66" s="372">
        <v>0.39218305318211599</v>
      </c>
      <c r="U66" s="372">
        <v>0.51262062753922899</v>
      </c>
      <c r="V66" s="375">
        <v>0.18941626434259201</v>
      </c>
      <c r="W66" s="375">
        <v>0.206772859922179</v>
      </c>
    </row>
    <row r="67" spans="1:23" x14ac:dyDescent="0.2">
      <c r="A67" s="376">
        <v>38322</v>
      </c>
      <c r="B67" s="372" t="s">
        <v>815</v>
      </c>
      <c r="C67" s="372" t="s">
        <v>1046</v>
      </c>
      <c r="D67" s="372">
        <v>58.3070881533761</v>
      </c>
      <c r="E67" s="372">
        <v>190.05</v>
      </c>
      <c r="F67" s="372">
        <v>160.19</v>
      </c>
      <c r="G67" s="372">
        <v>199.39</v>
      </c>
      <c r="H67" s="372">
        <v>165.7</v>
      </c>
      <c r="I67" s="372">
        <v>0.45423594145802199</v>
      </c>
      <c r="J67" s="378">
        <v>418.39489713203</v>
      </c>
      <c r="K67" s="378">
        <v>352.65813507803199</v>
      </c>
      <c r="L67" s="378">
        <v>438.95689839071503</v>
      </c>
      <c r="M67" s="378">
        <v>364.78839492121699</v>
      </c>
      <c r="N67" s="372">
        <v>-2.2009078376805699E-2</v>
      </c>
      <c r="O67" s="372">
        <v>0.23186367675269701</v>
      </c>
      <c r="P67" s="372">
        <v>0.24635809334179201</v>
      </c>
      <c r="Q67" s="372">
        <v>0.53407197319914601</v>
      </c>
      <c r="R67" s="372">
        <v>1.9361379144813999</v>
      </c>
      <c r="S67" s="372">
        <v>1.80847103416293</v>
      </c>
      <c r="T67" s="372">
        <v>0.51474719594106799</v>
      </c>
      <c r="U67" s="372">
        <v>0.62166032599015897</v>
      </c>
      <c r="V67" s="375">
        <v>0.186403645670766</v>
      </c>
      <c r="W67" s="375">
        <v>0.203319251659626</v>
      </c>
    </row>
    <row r="68" spans="1:23" x14ac:dyDescent="0.2">
      <c r="A68" s="376">
        <v>38353</v>
      </c>
      <c r="B68" s="372" t="s">
        <v>1012</v>
      </c>
      <c r="C68" s="372" t="s">
        <v>1047</v>
      </c>
      <c r="D68" s="372">
        <v>58.309160373301403</v>
      </c>
      <c r="E68" s="372">
        <v>196.78</v>
      </c>
      <c r="F68" s="372">
        <v>164.2</v>
      </c>
      <c r="G68" s="372">
        <v>207.52</v>
      </c>
      <c r="H68" s="372">
        <v>171.9</v>
      </c>
      <c r="I68" s="372">
        <v>0.45425208489441199</v>
      </c>
      <c r="J68" s="378">
        <v>433.19559016606399</v>
      </c>
      <c r="K68" s="378">
        <v>361.47329965071498</v>
      </c>
      <c r="L68" s="378">
        <v>456.83884983871201</v>
      </c>
      <c r="M68" s="378">
        <v>378.42424001192398</v>
      </c>
      <c r="N68" s="372">
        <v>3.5374936777405002</v>
      </c>
      <c r="O68" s="372">
        <v>2.49963454571474</v>
      </c>
      <c r="P68" s="372">
        <v>4.0737374246889297</v>
      </c>
      <c r="Q68" s="372">
        <v>3.7380150466825599</v>
      </c>
      <c r="R68" s="372">
        <v>1.8646433772114199</v>
      </c>
      <c r="S68" s="372">
        <v>1.9286267717504699</v>
      </c>
      <c r="T68" s="372">
        <v>1.1664001537489399</v>
      </c>
      <c r="U68" s="372">
        <v>1.2793858947705901</v>
      </c>
      <c r="V68" s="375">
        <v>0.19841656516443401</v>
      </c>
      <c r="W68" s="375">
        <v>0.207213496218732</v>
      </c>
    </row>
    <row r="69" spans="1:23" x14ac:dyDescent="0.2">
      <c r="A69" s="376">
        <v>38384</v>
      </c>
      <c r="B69" s="372" t="s">
        <v>816</v>
      </c>
      <c r="C69" s="372" t="s">
        <v>61</v>
      </c>
      <c r="D69" s="372">
        <v>58.503430991315597</v>
      </c>
      <c r="E69" s="372">
        <v>196.22</v>
      </c>
      <c r="F69" s="372">
        <v>164.23</v>
      </c>
      <c r="G69" s="372">
        <v>206.86</v>
      </c>
      <c r="H69" s="372">
        <v>171.62</v>
      </c>
      <c r="I69" s="372">
        <v>0.455765532056088</v>
      </c>
      <c r="J69" s="378">
        <v>430.52838839039902</v>
      </c>
      <c r="K69" s="378">
        <v>360.33878924347698</v>
      </c>
      <c r="L69" s="378">
        <v>453.87372552460403</v>
      </c>
      <c r="M69" s="378">
        <v>376.553266820712</v>
      </c>
      <c r="N69" s="372">
        <v>-0.61570381513889005</v>
      </c>
      <c r="O69" s="372">
        <v>-0.31385731901474301</v>
      </c>
      <c r="P69" s="372">
        <v>-0.64905257404319605</v>
      </c>
      <c r="Q69" s="372">
        <v>-0.494411560726915</v>
      </c>
      <c r="R69" s="372">
        <v>1.96995933546396</v>
      </c>
      <c r="S69" s="372">
        <v>2.1634721995851902</v>
      </c>
      <c r="T69" s="372">
        <v>1.2658331121392601</v>
      </c>
      <c r="U69" s="372">
        <v>1.4627256505260999</v>
      </c>
      <c r="V69" s="375">
        <v>0.19478779760092599</v>
      </c>
      <c r="W69" s="375">
        <v>0.20533737326651899</v>
      </c>
    </row>
    <row r="70" spans="1:23" x14ac:dyDescent="0.2">
      <c r="A70" s="376">
        <v>38412</v>
      </c>
      <c r="B70" s="372" t="s">
        <v>817</v>
      </c>
      <c r="C70" s="372" t="s">
        <v>62</v>
      </c>
      <c r="D70" s="372">
        <v>58.767120976833802</v>
      </c>
      <c r="E70" s="372">
        <v>197.27</v>
      </c>
      <c r="F70" s="372">
        <v>166.99</v>
      </c>
      <c r="G70" s="372">
        <v>206.27</v>
      </c>
      <c r="H70" s="372">
        <v>172.29</v>
      </c>
      <c r="I70" s="372">
        <v>0.45781978433687098</v>
      </c>
      <c r="J70" s="378">
        <v>430.890072358353</v>
      </c>
      <c r="K70" s="378">
        <v>364.75051038232601</v>
      </c>
      <c r="L70" s="378">
        <v>450.54846264184903</v>
      </c>
      <c r="M70" s="378">
        <v>376.32711799371702</v>
      </c>
      <c r="N70" s="372">
        <v>8.4009319177935596E-2</v>
      </c>
      <c r="O70" s="372">
        <v>1.22432590399453</v>
      </c>
      <c r="P70" s="372">
        <v>-0.73264053320384304</v>
      </c>
      <c r="Q70" s="372">
        <v>-6.0057592622797501E-2</v>
      </c>
      <c r="R70" s="372">
        <v>2.70195675526519</v>
      </c>
      <c r="S70" s="372">
        <v>2.8772082192977302</v>
      </c>
      <c r="T70" s="372">
        <v>1.87860557146846</v>
      </c>
      <c r="U70" s="372">
        <v>1.9716939575128201</v>
      </c>
      <c r="V70" s="375">
        <v>0.18132822324690101</v>
      </c>
      <c r="W70" s="375">
        <v>0.19722560798653399</v>
      </c>
    </row>
    <row r="71" spans="1:23" x14ac:dyDescent="0.2">
      <c r="A71" s="376">
        <v>38443</v>
      </c>
      <c r="B71" s="372" t="s">
        <v>818</v>
      </c>
      <c r="C71" s="372" t="s">
        <v>1048</v>
      </c>
      <c r="D71" s="372">
        <v>58.976415189308199</v>
      </c>
      <c r="E71" s="372">
        <v>197.62</v>
      </c>
      <c r="F71" s="372">
        <v>167.3</v>
      </c>
      <c r="G71" s="372">
        <v>206.14</v>
      </c>
      <c r="H71" s="372">
        <v>172.22</v>
      </c>
      <c r="I71" s="372">
        <v>0.45945027141238698</v>
      </c>
      <c r="J71" s="378">
        <v>430.12271903224803</v>
      </c>
      <c r="K71" s="378">
        <v>364.13081112283697</v>
      </c>
      <c r="L71" s="378">
        <v>448.66661927592099</v>
      </c>
      <c r="M71" s="378">
        <v>374.83926055932398</v>
      </c>
      <c r="N71" s="372">
        <v>-0.17808563606616101</v>
      </c>
      <c r="O71" s="372">
        <v>-0.16989674910640201</v>
      </c>
      <c r="P71" s="372">
        <v>-0.41767834583055202</v>
      </c>
      <c r="Q71" s="372">
        <v>-0.39536280093899201</v>
      </c>
      <c r="R71" s="372">
        <v>2.3511626133437402</v>
      </c>
      <c r="S71" s="372">
        <v>2.35059786383276</v>
      </c>
      <c r="T71" s="372">
        <v>1.42316874171375</v>
      </c>
      <c r="U71" s="372">
        <v>1.75324826008576</v>
      </c>
      <c r="V71" s="375">
        <v>0.181231320980275</v>
      </c>
      <c r="W71" s="375">
        <v>0.19695738009522701</v>
      </c>
    </row>
    <row r="72" spans="1:23" x14ac:dyDescent="0.2">
      <c r="A72" s="376">
        <v>38473</v>
      </c>
      <c r="B72" s="372" t="s">
        <v>819</v>
      </c>
      <c r="C72" s="372" t="s">
        <v>64</v>
      </c>
      <c r="D72" s="372">
        <v>58.828251464635798</v>
      </c>
      <c r="E72" s="372">
        <v>199.18</v>
      </c>
      <c r="F72" s="372">
        <v>167.5</v>
      </c>
      <c r="G72" s="372">
        <v>209.53</v>
      </c>
      <c r="H72" s="372">
        <v>173.76</v>
      </c>
      <c r="I72" s="372">
        <v>0.45829601571041301</v>
      </c>
      <c r="J72" s="378">
        <v>434.60993151172698</v>
      </c>
      <c r="K72" s="378">
        <v>365.48430328453799</v>
      </c>
      <c r="L72" s="378">
        <v>457.19358846095002</v>
      </c>
      <c r="M72" s="378">
        <v>379.14359724609699</v>
      </c>
      <c r="N72" s="372">
        <v>1.04324005241456</v>
      </c>
      <c r="O72" s="372">
        <v>0.37170492591029902</v>
      </c>
      <c r="P72" s="372">
        <v>1.9005133920572099</v>
      </c>
      <c r="Q72" s="372">
        <v>1.1483153286424099</v>
      </c>
      <c r="R72" s="372">
        <v>1.1861182531907</v>
      </c>
      <c r="S72" s="372">
        <v>1.30004399637649</v>
      </c>
      <c r="T72" s="372">
        <v>0.93065534593630395</v>
      </c>
      <c r="U72" s="372">
        <v>1.1877081740578199</v>
      </c>
      <c r="V72" s="375">
        <v>0.18913432835820901</v>
      </c>
      <c r="W72" s="375">
        <v>0.205858655616943</v>
      </c>
    </row>
    <row r="73" spans="1:23" x14ac:dyDescent="0.2">
      <c r="A73" s="376">
        <v>38504</v>
      </c>
      <c r="B73" s="372" t="s">
        <v>820</v>
      </c>
      <c r="C73" s="372" t="s">
        <v>65</v>
      </c>
      <c r="D73" s="372">
        <v>58.771783471665998</v>
      </c>
      <c r="E73" s="372">
        <v>199.67</v>
      </c>
      <c r="F73" s="372">
        <v>168.19</v>
      </c>
      <c r="G73" s="372">
        <v>209.44</v>
      </c>
      <c r="H73" s="372">
        <v>173.51</v>
      </c>
      <c r="I73" s="372">
        <v>0.45785610706875002</v>
      </c>
      <c r="J73" s="378">
        <v>436.09771043201999</v>
      </c>
      <c r="K73" s="378">
        <v>367.34248468754203</v>
      </c>
      <c r="L73" s="378">
        <v>457.43629224661902</v>
      </c>
      <c r="M73" s="378">
        <v>378.96185574728202</v>
      </c>
      <c r="N73" s="372">
        <v>0.34232510865976901</v>
      </c>
      <c r="O73" s="372">
        <v>0.50841619908301705</v>
      </c>
      <c r="P73" s="372">
        <v>5.3085561957510997E-2</v>
      </c>
      <c r="Q73" s="372">
        <v>-4.7934740329236301E-2</v>
      </c>
      <c r="R73" s="372">
        <v>1.38814570016712</v>
      </c>
      <c r="S73" s="372">
        <v>1.9976113782845999</v>
      </c>
      <c r="T73" s="372">
        <v>1.18177466413889</v>
      </c>
      <c r="U73" s="372">
        <v>1.44961469117566</v>
      </c>
      <c r="V73" s="375">
        <v>0.18716927284618601</v>
      </c>
      <c r="W73" s="375">
        <v>0.20707740187885401</v>
      </c>
    </row>
    <row r="74" spans="1:23" x14ac:dyDescent="0.2">
      <c r="A74" s="376">
        <v>38534</v>
      </c>
      <c r="B74" s="372" t="s">
        <v>821</v>
      </c>
      <c r="C74" s="372" t="s">
        <v>66</v>
      </c>
      <c r="D74" s="372">
        <v>59.001799883395201</v>
      </c>
      <c r="E74" s="372">
        <v>202.25</v>
      </c>
      <c r="F74" s="372">
        <v>169.37</v>
      </c>
      <c r="G74" s="372">
        <v>211.69</v>
      </c>
      <c r="H74" s="372">
        <v>174.77</v>
      </c>
      <c r="I74" s="372">
        <v>0.45964802850817799</v>
      </c>
      <c r="J74" s="378">
        <v>440.01058952959602</v>
      </c>
      <c r="K74" s="378">
        <v>368.47759480162102</v>
      </c>
      <c r="L74" s="378">
        <v>460.54804300380903</v>
      </c>
      <c r="M74" s="378">
        <v>380.22571437373301</v>
      </c>
      <c r="N74" s="372">
        <v>0.89724825514443396</v>
      </c>
      <c r="O74" s="372">
        <v>0.30900594442380103</v>
      </c>
      <c r="P74" s="372">
        <v>0.68025882727999998</v>
      </c>
      <c r="Q74" s="372">
        <v>0.33350549858348599</v>
      </c>
      <c r="R74" s="372">
        <v>1.73595838814276</v>
      </c>
      <c r="S74" s="372">
        <v>2.1221938347162799</v>
      </c>
      <c r="T74" s="372">
        <v>1.33517806248649</v>
      </c>
      <c r="U74" s="372">
        <v>1.23341241537465</v>
      </c>
      <c r="V74" s="375">
        <v>0.19413119206471</v>
      </c>
      <c r="W74" s="375">
        <v>0.211249070206557</v>
      </c>
    </row>
    <row r="75" spans="1:23" x14ac:dyDescent="0.2">
      <c r="A75" s="376">
        <v>38565</v>
      </c>
      <c r="B75" s="372" t="s">
        <v>822</v>
      </c>
      <c r="C75" s="372" t="s">
        <v>1049</v>
      </c>
      <c r="D75" s="372">
        <v>59.072255360861497</v>
      </c>
      <c r="E75" s="372">
        <v>202.38</v>
      </c>
      <c r="F75" s="372">
        <v>169.82</v>
      </c>
      <c r="G75" s="372">
        <v>210.84</v>
      </c>
      <c r="H75" s="372">
        <v>174.37</v>
      </c>
      <c r="I75" s="372">
        <v>0.46019690534547703</v>
      </c>
      <c r="J75" s="378">
        <v>439.76827668597701</v>
      </c>
      <c r="K75" s="378">
        <v>369.01595388285699</v>
      </c>
      <c r="L75" s="378">
        <v>458.15171191062001</v>
      </c>
      <c r="M75" s="378">
        <v>378.90302601904199</v>
      </c>
      <c r="N75" s="372">
        <v>-5.506977545221E-2</v>
      </c>
      <c r="O75" s="372">
        <v>0.14610361357953999</v>
      </c>
      <c r="P75" s="372">
        <v>-0.52032163193202996</v>
      </c>
      <c r="Q75" s="372">
        <v>-0.34786925362739801</v>
      </c>
      <c r="R75" s="372">
        <v>2.3398764658925799</v>
      </c>
      <c r="S75" s="372">
        <v>2.72155936751868</v>
      </c>
      <c r="T75" s="372">
        <v>1.64878075107007</v>
      </c>
      <c r="U75" s="372">
        <v>1.5224287105279499</v>
      </c>
      <c r="V75" s="375">
        <v>0.19173242256506901</v>
      </c>
      <c r="W75" s="375">
        <v>0.20915295062224001</v>
      </c>
    </row>
    <row r="76" spans="1:23" x14ac:dyDescent="0.2">
      <c r="A76" s="376">
        <v>38596</v>
      </c>
      <c r="B76" s="372" t="s">
        <v>823</v>
      </c>
      <c r="C76" s="372" t="s">
        <v>68</v>
      </c>
      <c r="D76" s="372">
        <v>59.309006487348199</v>
      </c>
      <c r="E76" s="372">
        <v>200.67</v>
      </c>
      <c r="F76" s="372">
        <v>169.27</v>
      </c>
      <c r="G76" s="372">
        <v>209.09</v>
      </c>
      <c r="H76" s="372">
        <v>173.4</v>
      </c>
      <c r="I76" s="372">
        <v>0.46204129295317298</v>
      </c>
      <c r="J76" s="378">
        <v>434.31183112964197</v>
      </c>
      <c r="K76" s="378">
        <v>366.35253727669499</v>
      </c>
      <c r="L76" s="378">
        <v>452.535310564094</v>
      </c>
      <c r="M76" s="378">
        <v>375.29113229620702</v>
      </c>
      <c r="N76" s="372">
        <v>-1.2407546986912601</v>
      </c>
      <c r="O76" s="372">
        <v>-0.72176191249628796</v>
      </c>
      <c r="P76" s="372">
        <v>-1.2258824316303201</v>
      </c>
      <c r="Q76" s="372">
        <v>-0.95325016555908304</v>
      </c>
      <c r="R76" s="372">
        <v>2.5038584571931599</v>
      </c>
      <c r="S76" s="372">
        <v>2.9787655476952501</v>
      </c>
      <c r="T76" s="372">
        <v>1.9841654524433101</v>
      </c>
      <c r="U76" s="372">
        <v>2.2150447794248702</v>
      </c>
      <c r="V76" s="375">
        <v>0.18550245170437801</v>
      </c>
      <c r="W76" s="375">
        <v>0.205824682814302</v>
      </c>
    </row>
    <row r="77" spans="1:23" x14ac:dyDescent="0.2">
      <c r="A77" s="376">
        <v>38626</v>
      </c>
      <c r="B77" s="372" t="s">
        <v>824</v>
      </c>
      <c r="C77" s="372" t="s">
        <v>69</v>
      </c>
      <c r="D77" s="372">
        <v>59.454579937113898</v>
      </c>
      <c r="E77" s="372">
        <v>199.86</v>
      </c>
      <c r="F77" s="372">
        <v>168.37</v>
      </c>
      <c r="G77" s="372">
        <v>208.19</v>
      </c>
      <c r="H77" s="372">
        <v>172.66</v>
      </c>
      <c r="I77" s="372">
        <v>0.46317536935965897</v>
      </c>
      <c r="J77" s="378">
        <v>431.49962891227801</v>
      </c>
      <c r="K77" s="378">
        <v>363.512421294707</v>
      </c>
      <c r="L77" s="378">
        <v>449.48417764058399</v>
      </c>
      <c r="M77" s="378">
        <v>372.77457184025798</v>
      </c>
      <c r="N77" s="372">
        <v>-0.64750762373878601</v>
      </c>
      <c r="O77" s="372">
        <v>-0.77524124797939697</v>
      </c>
      <c r="P77" s="372">
        <v>-0.67423090580646095</v>
      </c>
      <c r="Q77" s="372">
        <v>-0.67056219542202</v>
      </c>
      <c r="R77" s="372">
        <v>2.75190496675777</v>
      </c>
      <c r="S77" s="372">
        <v>3.12839269818623</v>
      </c>
      <c r="T77" s="372">
        <v>2.2562412402752798</v>
      </c>
      <c r="U77" s="372">
        <v>2.4954610610440802</v>
      </c>
      <c r="V77" s="375">
        <v>0.18702856803468501</v>
      </c>
      <c r="W77" s="375">
        <v>0.20578014595158101</v>
      </c>
    </row>
    <row r="78" spans="1:23" x14ac:dyDescent="0.2">
      <c r="A78" s="376">
        <v>38657</v>
      </c>
      <c r="B78" s="372" t="s">
        <v>825</v>
      </c>
      <c r="C78" s="372" t="s">
        <v>70</v>
      </c>
      <c r="D78" s="372">
        <v>59.882493351727099</v>
      </c>
      <c r="E78" s="372">
        <v>200.76</v>
      </c>
      <c r="F78" s="372">
        <v>169.62</v>
      </c>
      <c r="G78" s="372">
        <v>210.01</v>
      </c>
      <c r="H78" s="372">
        <v>174.42</v>
      </c>
      <c r="I78" s="372">
        <v>0.46650898897444798</v>
      </c>
      <c r="J78" s="378">
        <v>430.345405436541</v>
      </c>
      <c r="K78" s="378">
        <v>363.59428008640299</v>
      </c>
      <c r="L78" s="378">
        <v>450.17353355114602</v>
      </c>
      <c r="M78" s="378">
        <v>373.883470891819</v>
      </c>
      <c r="N78" s="372">
        <v>-0.26749118617920298</v>
      </c>
      <c r="O78" s="372">
        <v>2.25188430710732E-2</v>
      </c>
      <c r="P78" s="372">
        <v>0.153366001486543</v>
      </c>
      <c r="Q78" s="372">
        <v>0.29747175245540303</v>
      </c>
      <c r="R78" s="372">
        <v>2.8336371519360699</v>
      </c>
      <c r="S78" s="372">
        <v>3.34011522860105</v>
      </c>
      <c r="T78" s="372">
        <v>2.8079463244806901</v>
      </c>
      <c r="U78" s="372">
        <v>3.0406347777193599</v>
      </c>
      <c r="V78" s="375">
        <v>0.18358684117439</v>
      </c>
      <c r="W78" s="375">
        <v>0.204047700951726</v>
      </c>
    </row>
    <row r="79" spans="1:23" x14ac:dyDescent="0.2">
      <c r="A79" s="376">
        <v>38687</v>
      </c>
      <c r="B79" s="372" t="s">
        <v>826</v>
      </c>
      <c r="C79" s="372" t="s">
        <v>1046</v>
      </c>
      <c r="D79" s="372">
        <v>60.250312388500703</v>
      </c>
      <c r="E79" s="372">
        <v>200.97</v>
      </c>
      <c r="F79" s="372">
        <v>170.33</v>
      </c>
      <c r="G79" s="372">
        <v>211.15</v>
      </c>
      <c r="H79" s="372">
        <v>175.82</v>
      </c>
      <c r="I79" s="372">
        <v>0.46937444893388802</v>
      </c>
      <c r="J79" s="378">
        <v>428.16561586697401</v>
      </c>
      <c r="K79" s="378">
        <v>362.88724362154397</v>
      </c>
      <c r="L79" s="378">
        <v>449.854056776194</v>
      </c>
      <c r="M79" s="378">
        <v>374.58366214724299</v>
      </c>
      <c r="N79" s="372">
        <v>-0.50652093458645198</v>
      </c>
      <c r="O79" s="372">
        <v>-0.19445753236003699</v>
      </c>
      <c r="P79" s="372">
        <v>-7.0967471684135794E-2</v>
      </c>
      <c r="Q79" s="372">
        <v>0.187275263534392</v>
      </c>
      <c r="R79" s="372">
        <v>2.3352863053349</v>
      </c>
      <c r="S79" s="372">
        <v>2.9005735373861099</v>
      </c>
      <c r="T79" s="372">
        <v>2.4825121613144501</v>
      </c>
      <c r="U79" s="372">
        <v>2.6851915692496502</v>
      </c>
      <c r="V79" s="375">
        <v>0.179886103446251</v>
      </c>
      <c r="W79" s="375">
        <v>0.200944147423501</v>
      </c>
    </row>
    <row r="80" spans="1:23" x14ac:dyDescent="0.2">
      <c r="A80" s="376">
        <v>38718</v>
      </c>
      <c r="B80" s="372" t="s">
        <v>1013</v>
      </c>
      <c r="C80" s="372" t="s">
        <v>1047</v>
      </c>
      <c r="D80" s="372">
        <v>60.603625885796198</v>
      </c>
      <c r="E80" s="372">
        <v>207.88</v>
      </c>
      <c r="F80" s="372">
        <v>174.21</v>
      </c>
      <c r="G80" s="372">
        <v>219.61</v>
      </c>
      <c r="H80" s="372">
        <v>182.94</v>
      </c>
      <c r="I80" s="372">
        <v>0.47212690483859199</v>
      </c>
      <c r="J80" s="378">
        <v>440.305345595733</v>
      </c>
      <c r="K80" s="378">
        <v>368.98977417852899</v>
      </c>
      <c r="L80" s="378">
        <v>465.15036052664499</v>
      </c>
      <c r="M80" s="378">
        <v>387.48056534194399</v>
      </c>
      <c r="N80" s="372">
        <v>2.83528832743312</v>
      </c>
      <c r="O80" s="372">
        <v>1.6816602579034601</v>
      </c>
      <c r="P80" s="372">
        <v>3.4002813846049502</v>
      </c>
      <c r="Q80" s="372">
        <v>3.4429967182155501</v>
      </c>
      <c r="R80" s="372">
        <v>1.6412344887774399</v>
      </c>
      <c r="S80" s="372">
        <v>2.07939965000921</v>
      </c>
      <c r="T80" s="372">
        <v>1.81935286170767</v>
      </c>
      <c r="U80" s="372">
        <v>2.3931673430154699</v>
      </c>
      <c r="V80" s="375">
        <v>0.19327248722805801</v>
      </c>
      <c r="W80" s="375">
        <v>0.200448234393791</v>
      </c>
    </row>
    <row r="81" spans="1:23" x14ac:dyDescent="0.2">
      <c r="A81" s="376">
        <v>38749</v>
      </c>
      <c r="B81" s="372" t="s">
        <v>827</v>
      </c>
      <c r="C81" s="372" t="s">
        <v>61</v>
      </c>
      <c r="D81" s="372">
        <v>60.696357727461802</v>
      </c>
      <c r="E81" s="372">
        <v>207.58</v>
      </c>
      <c r="F81" s="372">
        <v>174.23</v>
      </c>
      <c r="G81" s="372">
        <v>219.04</v>
      </c>
      <c r="H81" s="372">
        <v>182.73</v>
      </c>
      <c r="I81" s="372">
        <v>0.47284932361710003</v>
      </c>
      <c r="J81" s="378">
        <v>438.99819589906502</v>
      </c>
      <c r="K81" s="378">
        <v>368.46832869974997</v>
      </c>
      <c r="L81" s="378">
        <v>463.23424621702998</v>
      </c>
      <c r="M81" s="378">
        <v>386.44445677153902</v>
      </c>
      <c r="N81" s="372">
        <v>-0.296873456055669</v>
      </c>
      <c r="O81" s="372">
        <v>-0.141317054094559</v>
      </c>
      <c r="P81" s="372">
        <v>-0.41193439202000798</v>
      </c>
      <c r="Q81" s="372">
        <v>-0.267396267859421</v>
      </c>
      <c r="R81" s="372">
        <v>1.9673052316787201</v>
      </c>
      <c r="S81" s="372">
        <v>2.2560822478590699</v>
      </c>
      <c r="T81" s="372">
        <v>2.0623623193007901</v>
      </c>
      <c r="U81" s="372">
        <v>2.6267704525151099</v>
      </c>
      <c r="V81" s="375">
        <v>0.19141364862537999</v>
      </c>
      <c r="W81" s="375">
        <v>0.198708476987906</v>
      </c>
    </row>
    <row r="82" spans="1:23" x14ac:dyDescent="0.2">
      <c r="A82" s="376">
        <v>38777</v>
      </c>
      <c r="B82" s="372" t="s">
        <v>828</v>
      </c>
      <c r="C82" s="372" t="s">
        <v>62</v>
      </c>
      <c r="D82" s="372">
        <v>60.772511809723397</v>
      </c>
      <c r="E82" s="372">
        <v>206.88</v>
      </c>
      <c r="F82" s="372">
        <v>175.68</v>
      </c>
      <c r="G82" s="372">
        <v>217.25</v>
      </c>
      <c r="H82" s="372">
        <v>181.92</v>
      </c>
      <c r="I82" s="372">
        <v>0.47344259490447699</v>
      </c>
      <c r="J82" s="378">
        <v>436.96955497158098</v>
      </c>
      <c r="K82" s="378">
        <v>371.06927405939399</v>
      </c>
      <c r="L82" s="378">
        <v>458.87294962092</v>
      </c>
      <c r="M82" s="378">
        <v>384.24933024183099</v>
      </c>
      <c r="N82" s="372">
        <v>-0.46210689393132398</v>
      </c>
      <c r="O82" s="372">
        <v>0.70588030423732695</v>
      </c>
      <c r="P82" s="372">
        <v>-0.94148837909248095</v>
      </c>
      <c r="Q82" s="372">
        <v>-0.56803157381185598</v>
      </c>
      <c r="R82" s="372">
        <v>1.41091266734319</v>
      </c>
      <c r="S82" s="372">
        <v>1.73235225097972</v>
      </c>
      <c r="T82" s="372">
        <v>1.8476340880757101</v>
      </c>
      <c r="U82" s="372">
        <v>2.1051398821187601</v>
      </c>
      <c r="V82" s="375">
        <v>0.17759562841530099</v>
      </c>
      <c r="W82" s="375">
        <v>0.194206244503078</v>
      </c>
    </row>
    <row r="83" spans="1:23" x14ac:dyDescent="0.2">
      <c r="A83" s="376">
        <v>38808</v>
      </c>
      <c r="B83" s="372" t="s">
        <v>829</v>
      </c>
      <c r="C83" s="372" t="s">
        <v>1048</v>
      </c>
      <c r="D83" s="372">
        <v>60.861617266519197</v>
      </c>
      <c r="E83" s="372">
        <v>208.5</v>
      </c>
      <c r="F83" s="372">
        <v>176.79</v>
      </c>
      <c r="G83" s="372">
        <v>217.74</v>
      </c>
      <c r="H83" s="372">
        <v>182.03</v>
      </c>
      <c r="I83" s="372">
        <v>0.47413676266929899</v>
      </c>
      <c r="J83" s="378">
        <v>439.74653816376798</v>
      </c>
      <c r="K83" s="378">
        <v>372.86710063296101</v>
      </c>
      <c r="L83" s="378">
        <v>459.23458618598897</v>
      </c>
      <c r="M83" s="378">
        <v>383.91876422997899</v>
      </c>
      <c r="N83" s="372">
        <v>0.63550953621172002</v>
      </c>
      <c r="O83" s="372">
        <v>0.48449890606676599</v>
      </c>
      <c r="P83" s="372">
        <v>7.8809737067220303E-2</v>
      </c>
      <c r="Q83" s="372">
        <v>-8.6029040478563495E-2</v>
      </c>
      <c r="R83" s="372">
        <v>2.2374589171139099</v>
      </c>
      <c r="S83" s="372">
        <v>2.3992173260991301</v>
      </c>
      <c r="T83" s="372">
        <v>2.3554163505908199</v>
      </c>
      <c r="U83" s="372">
        <v>2.4222392438578302</v>
      </c>
      <c r="V83" s="375">
        <v>0.17936534871881901</v>
      </c>
      <c r="W83" s="375">
        <v>0.19617645443058901</v>
      </c>
    </row>
    <row r="84" spans="1:23" x14ac:dyDescent="0.2">
      <c r="A84" s="376">
        <v>38838</v>
      </c>
      <c r="B84" s="372" t="s">
        <v>830</v>
      </c>
      <c r="C84" s="372" t="s">
        <v>64</v>
      </c>
      <c r="D84" s="372">
        <v>60.590674511261902</v>
      </c>
      <c r="E84" s="372">
        <v>211.26</v>
      </c>
      <c r="F84" s="372">
        <v>176.99</v>
      </c>
      <c r="G84" s="372">
        <v>221.02</v>
      </c>
      <c r="H84" s="372">
        <v>183.17</v>
      </c>
      <c r="I84" s="372">
        <v>0.472026008361147</v>
      </c>
      <c r="J84" s="378">
        <v>447.560084101055</v>
      </c>
      <c r="K84" s="378">
        <v>374.95815244270398</v>
      </c>
      <c r="L84" s="378">
        <v>468.236910858729</v>
      </c>
      <c r="M84" s="378">
        <v>388.05065135278898</v>
      </c>
      <c r="N84" s="372">
        <v>1.7768294367736599</v>
      </c>
      <c r="O84" s="372">
        <v>0.56080351583522903</v>
      </c>
      <c r="P84" s="372">
        <v>1.9602889119274101</v>
      </c>
      <c r="Q84" s="372">
        <v>1.0762399517244601</v>
      </c>
      <c r="R84" s="372">
        <v>2.9797185131694301</v>
      </c>
      <c r="S84" s="372">
        <v>2.59213571500243</v>
      </c>
      <c r="T84" s="372">
        <v>2.4154587195664101</v>
      </c>
      <c r="U84" s="372">
        <v>2.3492561054407699</v>
      </c>
      <c r="V84" s="375">
        <v>0.193626758573931</v>
      </c>
      <c r="W84" s="375">
        <v>0.20663864169896801</v>
      </c>
    </row>
    <row r="85" spans="1:23" x14ac:dyDescent="0.2">
      <c r="A85" s="376">
        <v>38869</v>
      </c>
      <c r="B85" s="372" t="s">
        <v>831</v>
      </c>
      <c r="C85" s="372" t="s">
        <v>65</v>
      </c>
      <c r="D85" s="372">
        <v>60.6429980643804</v>
      </c>
      <c r="E85" s="372">
        <v>210.81</v>
      </c>
      <c r="F85" s="372">
        <v>177</v>
      </c>
      <c r="G85" s="372">
        <v>220.44</v>
      </c>
      <c r="H85" s="372">
        <v>182.62</v>
      </c>
      <c r="I85" s="372">
        <v>0.47243363013002498</v>
      </c>
      <c r="J85" s="378">
        <v>446.22140879763401</v>
      </c>
      <c r="K85" s="378">
        <v>374.65580075509303</v>
      </c>
      <c r="L85" s="378">
        <v>466.60522439803799</v>
      </c>
      <c r="M85" s="378">
        <v>386.55165160392698</v>
      </c>
      <c r="N85" s="372">
        <v>-0.29910515950267702</v>
      </c>
      <c r="O85" s="372">
        <v>-8.0636115161425395E-2</v>
      </c>
      <c r="P85" s="372">
        <v>-0.34847454842858999</v>
      </c>
      <c r="Q85" s="372">
        <v>-0.38628971337527601</v>
      </c>
      <c r="R85" s="372">
        <v>2.3214289191255899</v>
      </c>
      <c r="S85" s="372">
        <v>1.99087129107101</v>
      </c>
      <c r="T85" s="372">
        <v>2.0044172941302301</v>
      </c>
      <c r="U85" s="372">
        <v>2.0027862280963502</v>
      </c>
      <c r="V85" s="375">
        <v>0.191016949152542</v>
      </c>
      <c r="W85" s="375">
        <v>0.20709670353740001</v>
      </c>
    </row>
    <row r="86" spans="1:23" x14ac:dyDescent="0.2">
      <c r="A86" s="376">
        <v>38899</v>
      </c>
      <c r="B86" s="372" t="s">
        <v>832</v>
      </c>
      <c r="C86" s="372" t="s">
        <v>66</v>
      </c>
      <c r="D86" s="372">
        <v>60.809293713400699</v>
      </c>
      <c r="E86" s="372">
        <v>212.96</v>
      </c>
      <c r="F86" s="372">
        <v>178.56</v>
      </c>
      <c r="G86" s="372">
        <v>222.8</v>
      </c>
      <c r="H86" s="372">
        <v>184.09</v>
      </c>
      <c r="I86" s="372">
        <v>0.47372914090042101</v>
      </c>
      <c r="J86" s="378">
        <v>449.53958203885298</v>
      </c>
      <c r="K86" s="378">
        <v>376.92424759981998</v>
      </c>
      <c r="L86" s="378">
        <v>470.31094514583202</v>
      </c>
      <c r="M86" s="378">
        <v>388.59758479307101</v>
      </c>
      <c r="N86" s="372">
        <v>0.74361587673710305</v>
      </c>
      <c r="O86" s="372">
        <v>0.60547490260516301</v>
      </c>
      <c r="P86" s="372">
        <v>0.79418758171321302</v>
      </c>
      <c r="Q86" s="372">
        <v>0.52927808758669304</v>
      </c>
      <c r="R86" s="372">
        <v>2.1656279953270499</v>
      </c>
      <c r="S86" s="372">
        <v>2.2923110977063801</v>
      </c>
      <c r="T86" s="372">
        <v>2.1198444527844802</v>
      </c>
      <c r="U86" s="372">
        <v>2.2018159484891799</v>
      </c>
      <c r="V86" s="375">
        <v>0.19265232974910401</v>
      </c>
      <c r="W86" s="375">
        <v>0.210277581617687</v>
      </c>
    </row>
    <row r="87" spans="1:23" x14ac:dyDescent="0.2">
      <c r="A87" s="376">
        <v>38930</v>
      </c>
      <c r="B87" s="372" t="s">
        <v>833</v>
      </c>
      <c r="C87" s="372" t="s">
        <v>1049</v>
      </c>
      <c r="D87" s="372">
        <v>61.119608647242202</v>
      </c>
      <c r="E87" s="372">
        <v>212.46</v>
      </c>
      <c r="F87" s="372">
        <v>178.64</v>
      </c>
      <c r="G87" s="372">
        <v>222.07</v>
      </c>
      <c r="H87" s="372">
        <v>183.97</v>
      </c>
      <c r="I87" s="372">
        <v>0.476146620500005</v>
      </c>
      <c r="J87" s="378">
        <v>446.20709431244899</v>
      </c>
      <c r="K87" s="378">
        <v>375.17855280041402</v>
      </c>
      <c r="L87" s="378">
        <v>466.38995309218501</v>
      </c>
      <c r="M87" s="378">
        <v>386.37258373652099</v>
      </c>
      <c r="N87" s="372">
        <v>-0.74131130150748603</v>
      </c>
      <c r="O87" s="372">
        <v>-0.463142079747281</v>
      </c>
      <c r="P87" s="372">
        <v>-0.83370206330865004</v>
      </c>
      <c r="Q87" s="372">
        <v>-0.57257202402189999</v>
      </c>
      <c r="R87" s="372">
        <v>1.4641387221003599</v>
      </c>
      <c r="S87" s="372">
        <v>1.6700088038778</v>
      </c>
      <c r="T87" s="372">
        <v>1.79814698218832</v>
      </c>
      <c r="U87" s="372">
        <v>1.9713639650647401</v>
      </c>
      <c r="V87" s="375">
        <v>0.189319301388267</v>
      </c>
      <c r="W87" s="375">
        <v>0.20709898352992301</v>
      </c>
    </row>
    <row r="88" spans="1:23" x14ac:dyDescent="0.2">
      <c r="A88" s="376">
        <v>38961</v>
      </c>
      <c r="B88" s="372" t="s">
        <v>834</v>
      </c>
      <c r="C88" s="372" t="s">
        <v>68</v>
      </c>
      <c r="D88" s="372">
        <v>61.736612130055903</v>
      </c>
      <c r="E88" s="372">
        <v>210.43</v>
      </c>
      <c r="F88" s="372">
        <v>177.77</v>
      </c>
      <c r="G88" s="372">
        <v>220.28</v>
      </c>
      <c r="H88" s="372">
        <v>183.01</v>
      </c>
      <c r="I88" s="372">
        <v>0.48095332868549301</v>
      </c>
      <c r="J88" s="378">
        <v>437.52686061063798</v>
      </c>
      <c r="K88" s="378">
        <v>369.62006373023399</v>
      </c>
      <c r="L88" s="378">
        <v>458.00701827358898</v>
      </c>
      <c r="M88" s="378">
        <v>380.515091766159</v>
      </c>
      <c r="N88" s="372">
        <v>-1.94533744811621</v>
      </c>
      <c r="O88" s="372">
        <v>-1.48155832168184</v>
      </c>
      <c r="P88" s="372">
        <v>-1.79740896282535</v>
      </c>
      <c r="Q88" s="372">
        <v>-1.5160216373831901</v>
      </c>
      <c r="R88" s="372">
        <v>0.74025832375648204</v>
      </c>
      <c r="S88" s="372">
        <v>0.89190769028870698</v>
      </c>
      <c r="T88" s="372">
        <v>1.2091228202003099</v>
      </c>
      <c r="U88" s="372">
        <v>1.39197519482792</v>
      </c>
      <c r="V88" s="375">
        <v>0.18372053777352801</v>
      </c>
      <c r="W88" s="375">
        <v>0.20365007376646099</v>
      </c>
    </row>
    <row r="89" spans="1:23" x14ac:dyDescent="0.2">
      <c r="A89" s="376">
        <v>38991</v>
      </c>
      <c r="B89" s="372" t="s">
        <v>835</v>
      </c>
      <c r="C89" s="372" t="s">
        <v>69</v>
      </c>
      <c r="D89" s="372">
        <v>62.006518775350798</v>
      </c>
      <c r="E89" s="372">
        <v>209.71</v>
      </c>
      <c r="F89" s="372">
        <v>177.12</v>
      </c>
      <c r="G89" s="372">
        <v>219.23</v>
      </c>
      <c r="H89" s="372">
        <v>182.01</v>
      </c>
      <c r="I89" s="372">
        <v>0.483056011275452</v>
      </c>
      <c r="J89" s="378">
        <v>434.13185035475698</v>
      </c>
      <c r="K89" s="378">
        <v>366.66555402620003</v>
      </c>
      <c r="L89" s="378">
        <v>453.839709853003</v>
      </c>
      <c r="M89" s="378">
        <v>376.78860370544697</v>
      </c>
      <c r="N89" s="372">
        <v>-0.77595470393365695</v>
      </c>
      <c r="O89" s="372">
        <v>-0.79933693918462501</v>
      </c>
      <c r="P89" s="372">
        <v>-0.90987872550386495</v>
      </c>
      <c r="Q89" s="372">
        <v>-0.97932727015265197</v>
      </c>
      <c r="R89" s="372">
        <v>0.61001708138523902</v>
      </c>
      <c r="S89" s="372">
        <v>0.86740714946211805</v>
      </c>
      <c r="T89" s="372">
        <v>0.96900679247089405</v>
      </c>
      <c r="U89" s="372">
        <v>1.07679873264246</v>
      </c>
      <c r="V89" s="375">
        <v>0.18399954832881699</v>
      </c>
      <c r="W89" s="375">
        <v>0.204494258557222</v>
      </c>
    </row>
    <row r="90" spans="1:23" x14ac:dyDescent="0.2">
      <c r="A90" s="376">
        <v>39022</v>
      </c>
      <c r="B90" s="372" t="s">
        <v>836</v>
      </c>
      <c r="C90" s="372" t="s">
        <v>70</v>
      </c>
      <c r="D90" s="372">
        <v>62.331857303651802</v>
      </c>
      <c r="E90" s="372">
        <v>211.22</v>
      </c>
      <c r="F90" s="372">
        <v>178.43</v>
      </c>
      <c r="G90" s="372">
        <v>221.12</v>
      </c>
      <c r="H90" s="372">
        <v>183.46</v>
      </c>
      <c r="I90" s="372">
        <v>0.48559053078887099</v>
      </c>
      <c r="J90" s="378">
        <v>434.975533103705</v>
      </c>
      <c r="K90" s="378">
        <v>367.449504647732</v>
      </c>
      <c r="L90" s="378">
        <v>455.363080578976</v>
      </c>
      <c r="M90" s="378">
        <v>377.808026243754</v>
      </c>
      <c r="N90" s="372">
        <v>0.194337906389208</v>
      </c>
      <c r="O90" s="372">
        <v>0.21380536375008599</v>
      </c>
      <c r="P90" s="372">
        <v>0.335662722520635</v>
      </c>
      <c r="Q90" s="372">
        <v>0.270555565715558</v>
      </c>
      <c r="R90" s="372">
        <v>1.07590963181461</v>
      </c>
      <c r="S90" s="372">
        <v>1.0603094637280399</v>
      </c>
      <c r="T90" s="372">
        <v>1.1527881230360999</v>
      </c>
      <c r="U90" s="372">
        <v>1.0496734029385599</v>
      </c>
      <c r="V90" s="375">
        <v>0.18376954548002</v>
      </c>
      <c r="W90" s="375">
        <v>0.205276354518696</v>
      </c>
    </row>
    <row r="91" spans="1:23" x14ac:dyDescent="0.2">
      <c r="A91" s="376">
        <v>39052</v>
      </c>
      <c r="B91" s="372" t="s">
        <v>837</v>
      </c>
      <c r="C91" s="372" t="s">
        <v>1046</v>
      </c>
      <c r="D91" s="372">
        <v>62.692423570686302</v>
      </c>
      <c r="E91" s="372">
        <v>211.68</v>
      </c>
      <c r="F91" s="372">
        <v>179.78</v>
      </c>
      <c r="G91" s="372">
        <v>222.42</v>
      </c>
      <c r="H91" s="372">
        <v>184.95</v>
      </c>
      <c r="I91" s="372">
        <v>0.48839948872094202</v>
      </c>
      <c r="J91" s="378">
        <v>433.415687134243</v>
      </c>
      <c r="K91" s="378">
        <v>368.10030344385001</v>
      </c>
      <c r="L91" s="378">
        <v>455.405882144739</v>
      </c>
      <c r="M91" s="378">
        <v>378.68590011091402</v>
      </c>
      <c r="N91" s="372">
        <v>-0.35860545036453501</v>
      </c>
      <c r="O91" s="372">
        <v>0.17711244344753599</v>
      </c>
      <c r="P91" s="372">
        <v>9.3994369742667096E-3</v>
      </c>
      <c r="Q91" s="372">
        <v>0.23235977167763699</v>
      </c>
      <c r="R91" s="372">
        <v>1.2261776921618901</v>
      </c>
      <c r="S91" s="372">
        <v>1.4365508608901201</v>
      </c>
      <c r="T91" s="372">
        <v>1.2341392246923799</v>
      </c>
      <c r="U91" s="372">
        <v>1.0951459922611499</v>
      </c>
      <c r="V91" s="375">
        <v>0.177439092223829</v>
      </c>
      <c r="W91" s="375">
        <v>0.202595296025953</v>
      </c>
    </row>
    <row r="92" spans="1:23" x14ac:dyDescent="0.2">
      <c r="A92" s="376">
        <v>39083</v>
      </c>
      <c r="B92" s="372" t="s">
        <v>1014</v>
      </c>
      <c r="C92" s="372" t="s">
        <v>1047</v>
      </c>
      <c r="D92" s="372">
        <v>63.0162079340435</v>
      </c>
      <c r="E92" s="372">
        <v>218.45</v>
      </c>
      <c r="F92" s="372">
        <v>184.33</v>
      </c>
      <c r="G92" s="372">
        <v>231.27</v>
      </c>
      <c r="H92" s="372">
        <v>192.59</v>
      </c>
      <c r="I92" s="372">
        <v>0.49092190065706998</v>
      </c>
      <c r="J92" s="378">
        <v>444.97912948600901</v>
      </c>
      <c r="K92" s="378">
        <v>375.47723935983498</v>
      </c>
      <c r="L92" s="378">
        <v>471.09326288042701</v>
      </c>
      <c r="M92" s="378">
        <v>392.30272624266598</v>
      </c>
      <c r="N92" s="372">
        <v>2.6679796544107202</v>
      </c>
      <c r="O92" s="372">
        <v>2.0040559181746498</v>
      </c>
      <c r="P92" s="372">
        <v>3.4447031430091499</v>
      </c>
      <c r="Q92" s="372">
        <v>3.59581017612867</v>
      </c>
      <c r="R92" s="372">
        <v>1.0614869742161099</v>
      </c>
      <c r="S92" s="372">
        <v>1.7581693681753201</v>
      </c>
      <c r="T92" s="372">
        <v>1.2776303875275099</v>
      </c>
      <c r="U92" s="372">
        <v>1.24449103569015</v>
      </c>
      <c r="V92" s="375">
        <v>0.185102804752346</v>
      </c>
      <c r="W92" s="375">
        <v>0.20084116516953099</v>
      </c>
    </row>
    <row r="93" spans="1:23" x14ac:dyDescent="0.2">
      <c r="A93" s="376">
        <v>39114</v>
      </c>
      <c r="B93" s="372" t="s">
        <v>838</v>
      </c>
      <c r="C93" s="372" t="s">
        <v>61</v>
      </c>
      <c r="D93" s="372">
        <v>63.192346627710499</v>
      </c>
      <c r="E93" s="372">
        <v>218.47</v>
      </c>
      <c r="F93" s="372">
        <v>184.45</v>
      </c>
      <c r="G93" s="372">
        <v>230.57</v>
      </c>
      <c r="H93" s="372">
        <v>192.33</v>
      </c>
      <c r="I93" s="372">
        <v>0.49229409275032898</v>
      </c>
      <c r="J93" s="378">
        <v>443.77944650820501</v>
      </c>
      <c r="K93" s="378">
        <v>374.674412543774</v>
      </c>
      <c r="L93" s="378">
        <v>468.35825047556602</v>
      </c>
      <c r="M93" s="378">
        <v>390.68110471425399</v>
      </c>
      <c r="N93" s="372">
        <v>-0.26960432485665398</v>
      </c>
      <c r="O93" s="372">
        <v>-0.21381504173984001</v>
      </c>
      <c r="P93" s="372">
        <v>-0.58056708095091103</v>
      </c>
      <c r="Q93" s="372">
        <v>-0.413359739796759</v>
      </c>
      <c r="R93" s="372">
        <v>1.0891276214354499</v>
      </c>
      <c r="S93" s="372">
        <v>1.6842923422820699</v>
      </c>
      <c r="T93" s="372">
        <v>1.10613675486646</v>
      </c>
      <c r="U93" s="372">
        <v>1.0963148438222701</v>
      </c>
      <c r="V93" s="375">
        <v>0.18444022770398499</v>
      </c>
      <c r="W93" s="375">
        <v>0.19882493630738801</v>
      </c>
    </row>
    <row r="94" spans="1:23" x14ac:dyDescent="0.2">
      <c r="A94" s="376">
        <v>39142</v>
      </c>
      <c r="B94" s="372" t="s">
        <v>839</v>
      </c>
      <c r="C94" s="372" t="s">
        <v>62</v>
      </c>
      <c r="D94" s="372">
        <v>63.329113142792501</v>
      </c>
      <c r="E94" s="372">
        <v>216.97</v>
      </c>
      <c r="F94" s="372">
        <v>184.88</v>
      </c>
      <c r="G94" s="372">
        <v>228.76</v>
      </c>
      <c r="H94" s="372">
        <v>191.87</v>
      </c>
      <c r="I94" s="372">
        <v>0.493359559552149</v>
      </c>
      <c r="J94" s="378">
        <v>439.78067476174198</v>
      </c>
      <c r="K94" s="378">
        <v>374.73683527653998</v>
      </c>
      <c r="L94" s="378">
        <v>463.67805299578799</v>
      </c>
      <c r="M94" s="378">
        <v>388.90500099799698</v>
      </c>
      <c r="N94" s="372">
        <v>-0.90107186755187296</v>
      </c>
      <c r="O94" s="372">
        <v>1.66605272940323E-2</v>
      </c>
      <c r="P94" s="372">
        <v>-0.99927725731858696</v>
      </c>
      <c r="Q94" s="372">
        <v>-0.45461725556340499</v>
      </c>
      <c r="R94" s="372">
        <v>0.64332165895257798</v>
      </c>
      <c r="S94" s="372">
        <v>0.98837642282372196</v>
      </c>
      <c r="T94" s="372">
        <v>1.0471533305323799</v>
      </c>
      <c r="U94" s="372">
        <v>1.2116275526715701</v>
      </c>
      <c r="V94" s="375">
        <v>0.17357204673301599</v>
      </c>
      <c r="W94" s="375">
        <v>0.192265596497629</v>
      </c>
    </row>
    <row r="95" spans="1:23" x14ac:dyDescent="0.2">
      <c r="A95" s="376">
        <v>39173</v>
      </c>
      <c r="B95" s="372" t="s">
        <v>840</v>
      </c>
      <c r="C95" s="372" t="s">
        <v>1048</v>
      </c>
      <c r="D95" s="372">
        <v>63.291295129152097</v>
      </c>
      <c r="E95" s="372">
        <v>217.67</v>
      </c>
      <c r="F95" s="372">
        <v>185.78</v>
      </c>
      <c r="G95" s="372">
        <v>228.8</v>
      </c>
      <c r="H95" s="372">
        <v>191.93</v>
      </c>
      <c r="I95" s="372">
        <v>0.49306494183800698</v>
      </c>
      <c r="J95" s="378">
        <v>441.46314517634897</v>
      </c>
      <c r="K95" s="378">
        <v>376.78606657261901</v>
      </c>
      <c r="L95" s="378">
        <v>464.03623657990801</v>
      </c>
      <c r="M95" s="378">
        <v>389.25906856110902</v>
      </c>
      <c r="N95" s="372">
        <v>0.38257033816184699</v>
      </c>
      <c r="O95" s="372">
        <v>0.54684544009853098</v>
      </c>
      <c r="P95" s="372">
        <v>7.7248336815971499E-2</v>
      </c>
      <c r="Q95" s="372">
        <v>9.1042172819366704E-2</v>
      </c>
      <c r="R95" s="372">
        <v>0.39036282576527798</v>
      </c>
      <c r="S95" s="372">
        <v>1.05103559230761</v>
      </c>
      <c r="T95" s="372">
        <v>1.04557682246826</v>
      </c>
      <c r="U95" s="372">
        <v>1.3909985207003499</v>
      </c>
      <c r="V95" s="375">
        <v>0.171654645279363</v>
      </c>
      <c r="W95" s="375">
        <v>0.19210128692752601</v>
      </c>
    </row>
    <row r="96" spans="1:23" x14ac:dyDescent="0.2">
      <c r="A96" s="376">
        <v>39203</v>
      </c>
      <c r="B96" s="372" t="s">
        <v>841</v>
      </c>
      <c r="C96" s="372" t="s">
        <v>64</v>
      </c>
      <c r="D96" s="372">
        <v>62.982534360254498</v>
      </c>
      <c r="E96" s="372">
        <v>220.91</v>
      </c>
      <c r="F96" s="372">
        <v>186.13</v>
      </c>
      <c r="G96" s="372">
        <v>232.06</v>
      </c>
      <c r="H96" s="372">
        <v>193.01</v>
      </c>
      <c r="I96" s="372">
        <v>0.49065956981571401</v>
      </c>
      <c r="J96" s="378">
        <v>450.23069678019601</v>
      </c>
      <c r="K96" s="378">
        <v>379.346519359458</v>
      </c>
      <c r="L96" s="378">
        <v>472.95521024314098</v>
      </c>
      <c r="M96" s="378">
        <v>393.36846129892501</v>
      </c>
      <c r="N96" s="372">
        <v>1.9860211887777801</v>
      </c>
      <c r="O96" s="372">
        <v>0.67955081516928295</v>
      </c>
      <c r="P96" s="372">
        <v>1.9220424958551301</v>
      </c>
      <c r="Q96" s="372">
        <v>1.0556960825618</v>
      </c>
      <c r="R96" s="372">
        <v>0.59670483897267301</v>
      </c>
      <c r="S96" s="372">
        <v>1.17036178255236</v>
      </c>
      <c r="T96" s="372">
        <v>1.0076735248741</v>
      </c>
      <c r="U96" s="372">
        <v>1.3703906764743099</v>
      </c>
      <c r="V96" s="375">
        <v>0.18685864718207701</v>
      </c>
      <c r="W96" s="375">
        <v>0.202321123257862</v>
      </c>
    </row>
    <row r="97" spans="1:23" x14ac:dyDescent="0.2">
      <c r="A97" s="376">
        <v>39234</v>
      </c>
      <c r="B97" s="372" t="s">
        <v>842</v>
      </c>
      <c r="C97" s="372" t="s">
        <v>65</v>
      </c>
      <c r="D97" s="372">
        <v>63.058170387534602</v>
      </c>
      <c r="E97" s="372">
        <v>221.21</v>
      </c>
      <c r="F97" s="372">
        <v>186.61</v>
      </c>
      <c r="G97" s="372">
        <v>231.88</v>
      </c>
      <c r="H97" s="372">
        <v>192.7</v>
      </c>
      <c r="I97" s="372">
        <v>0.491248805243992</v>
      </c>
      <c r="J97" s="378">
        <v>450.30134961881498</v>
      </c>
      <c r="K97" s="378">
        <v>379.86860834667101</v>
      </c>
      <c r="L97" s="378">
        <v>472.02150422499301</v>
      </c>
      <c r="M97" s="378">
        <v>392.26558506191202</v>
      </c>
      <c r="N97" s="372">
        <v>1.5692585850812801E-2</v>
      </c>
      <c r="O97" s="372">
        <v>0.13762851655903</v>
      </c>
      <c r="P97" s="372">
        <v>-0.197419543738098</v>
      </c>
      <c r="Q97" s="372">
        <v>-0.280367224502787</v>
      </c>
      <c r="R97" s="372">
        <v>0.91433103404303695</v>
      </c>
      <c r="S97" s="372">
        <v>1.3913591037617401</v>
      </c>
      <c r="T97" s="372">
        <v>1.16078422266759</v>
      </c>
      <c r="U97" s="372">
        <v>1.4781811005789101</v>
      </c>
      <c r="V97" s="375">
        <v>0.18541342907668401</v>
      </c>
      <c r="W97" s="375">
        <v>0.20332122470160899</v>
      </c>
    </row>
    <row r="98" spans="1:23" x14ac:dyDescent="0.2">
      <c r="A98" s="376">
        <v>39264</v>
      </c>
      <c r="B98" s="372" t="s">
        <v>843</v>
      </c>
      <c r="C98" s="372" t="s">
        <v>66</v>
      </c>
      <c r="D98" s="372">
        <v>63.326004812904202</v>
      </c>
      <c r="E98" s="372">
        <v>223.99</v>
      </c>
      <c r="F98" s="372">
        <v>189.37</v>
      </c>
      <c r="G98" s="372">
        <v>233.86</v>
      </c>
      <c r="H98" s="372">
        <v>193.82</v>
      </c>
      <c r="I98" s="372">
        <v>0.49333534439756199</v>
      </c>
      <c r="J98" s="378">
        <v>454.031932930989</v>
      </c>
      <c r="K98" s="378">
        <v>383.856543323994</v>
      </c>
      <c r="L98" s="378">
        <v>474.03860813090301</v>
      </c>
      <c r="M98" s="378">
        <v>392.87677682344901</v>
      </c>
      <c r="N98" s="372">
        <v>0.82846371998048796</v>
      </c>
      <c r="O98" s="372">
        <v>1.04981956647594</v>
      </c>
      <c r="P98" s="372">
        <v>0.42733305323074999</v>
      </c>
      <c r="Q98" s="372">
        <v>0.15581070193555499</v>
      </c>
      <c r="R98" s="372">
        <v>0.99932265625226602</v>
      </c>
      <c r="S98" s="372">
        <v>1.83917478599949</v>
      </c>
      <c r="T98" s="372">
        <v>0.79259541449014903</v>
      </c>
      <c r="U98" s="372">
        <v>1.1011885296858099</v>
      </c>
      <c r="V98" s="375">
        <v>0.18281670803189501</v>
      </c>
      <c r="W98" s="375">
        <v>0.206583427922815</v>
      </c>
    </row>
    <row r="99" spans="1:23" x14ac:dyDescent="0.2">
      <c r="A99" s="376">
        <v>39295</v>
      </c>
      <c r="B99" s="372" t="s">
        <v>844</v>
      </c>
      <c r="C99" s="372" t="s">
        <v>1049</v>
      </c>
      <c r="D99" s="372">
        <v>63.5839961936272</v>
      </c>
      <c r="E99" s="372">
        <v>223.64</v>
      </c>
      <c r="F99" s="372">
        <v>189.28</v>
      </c>
      <c r="G99" s="372">
        <v>233.12</v>
      </c>
      <c r="H99" s="372">
        <v>193.69</v>
      </c>
      <c r="I99" s="372">
        <v>0.495345202228268</v>
      </c>
      <c r="J99" s="378">
        <v>451.48312529115998</v>
      </c>
      <c r="K99" s="378">
        <v>382.11735805361599</v>
      </c>
      <c r="L99" s="378">
        <v>470.62129390035398</v>
      </c>
      <c r="M99" s="378">
        <v>391.02024028637402</v>
      </c>
      <c r="N99" s="372">
        <v>-0.561371889280049</v>
      </c>
      <c r="O99" s="372">
        <v>-0.45308209554469903</v>
      </c>
      <c r="P99" s="372">
        <v>-0.72089365126268801</v>
      </c>
      <c r="Q99" s="372">
        <v>-0.47254931993828703</v>
      </c>
      <c r="R99" s="372">
        <v>1.18241754691055</v>
      </c>
      <c r="S99" s="372">
        <v>1.8494674606022199</v>
      </c>
      <c r="T99" s="372">
        <v>0.90725385058463304</v>
      </c>
      <c r="U99" s="372">
        <v>1.2028950151965501</v>
      </c>
      <c r="V99" s="375">
        <v>0.18153000845308501</v>
      </c>
      <c r="W99" s="375">
        <v>0.20357271929371701</v>
      </c>
    </row>
    <row r="100" spans="1:23" x14ac:dyDescent="0.2">
      <c r="A100" s="376">
        <v>39326</v>
      </c>
      <c r="B100" s="372" t="s">
        <v>845</v>
      </c>
      <c r="C100" s="372" t="s">
        <v>68</v>
      </c>
      <c r="D100" s="372">
        <v>64.077702590874594</v>
      </c>
      <c r="E100" s="372">
        <v>221.12</v>
      </c>
      <c r="F100" s="372">
        <v>187.63</v>
      </c>
      <c r="G100" s="372">
        <v>231.38</v>
      </c>
      <c r="H100" s="372">
        <v>192.4</v>
      </c>
      <c r="I100" s="372">
        <v>0.49919137594847901</v>
      </c>
      <c r="J100" s="378">
        <v>442.95637034967802</v>
      </c>
      <c r="K100" s="378">
        <v>375.86787160234297</v>
      </c>
      <c r="L100" s="378">
        <v>463.50961003757499</v>
      </c>
      <c r="M100" s="378">
        <v>385.42332514145301</v>
      </c>
      <c r="N100" s="372">
        <v>-1.8886098867996901</v>
      </c>
      <c r="O100" s="372">
        <v>-1.6354887626946599</v>
      </c>
      <c r="P100" s="372">
        <v>-1.5111266648900199</v>
      </c>
      <c r="Q100" s="372">
        <v>-1.43136200336375</v>
      </c>
      <c r="R100" s="372">
        <v>1.2409546082411</v>
      </c>
      <c r="S100" s="372">
        <v>1.6903324481512201</v>
      </c>
      <c r="T100" s="372">
        <v>1.20142083951627</v>
      </c>
      <c r="U100" s="372">
        <v>1.2898919074438</v>
      </c>
      <c r="V100" s="375">
        <v>0.17848958055747999</v>
      </c>
      <c r="W100" s="375">
        <v>0.20259875259875301</v>
      </c>
    </row>
    <row r="101" spans="1:23" x14ac:dyDescent="0.2">
      <c r="A101" s="376">
        <v>39356</v>
      </c>
      <c r="B101" s="372" t="s">
        <v>846</v>
      </c>
      <c r="C101" s="372" t="s">
        <v>69</v>
      </c>
      <c r="D101" s="372">
        <v>64.3274050918955</v>
      </c>
      <c r="E101" s="372">
        <v>220.17</v>
      </c>
      <c r="F101" s="372">
        <v>187.02</v>
      </c>
      <c r="G101" s="372">
        <v>230.2</v>
      </c>
      <c r="H101" s="372">
        <v>191.81</v>
      </c>
      <c r="I101" s="372">
        <v>0.50113666003361901</v>
      </c>
      <c r="J101" s="378">
        <v>439.34123675013001</v>
      </c>
      <c r="K101" s="378">
        <v>373.19161601039798</v>
      </c>
      <c r="L101" s="378">
        <v>459.355737384203</v>
      </c>
      <c r="M101" s="378">
        <v>382.74988700114699</v>
      </c>
      <c r="N101" s="372">
        <v>-0.81613762472685403</v>
      </c>
      <c r="O101" s="372">
        <v>-0.71202031196124804</v>
      </c>
      <c r="P101" s="372">
        <v>-0.896178323688956</v>
      </c>
      <c r="Q101" s="372">
        <v>-0.69363683148267996</v>
      </c>
      <c r="R101" s="372">
        <v>1.19995489644835</v>
      </c>
      <c r="S101" s="372">
        <v>1.7798404874790801</v>
      </c>
      <c r="T101" s="372">
        <v>1.2154131539055</v>
      </c>
      <c r="U101" s="372">
        <v>1.58212940547435</v>
      </c>
      <c r="V101" s="375">
        <v>0.17725376965030501</v>
      </c>
      <c r="W101" s="375">
        <v>0.20014597779052201</v>
      </c>
    </row>
    <row r="102" spans="1:23" x14ac:dyDescent="0.2">
      <c r="A102" s="376">
        <v>39387</v>
      </c>
      <c r="B102" s="372" t="s">
        <v>847</v>
      </c>
      <c r="C102" s="372" t="s">
        <v>70</v>
      </c>
      <c r="D102" s="372">
        <v>64.781221255577293</v>
      </c>
      <c r="E102" s="372">
        <v>222.12</v>
      </c>
      <c r="F102" s="372">
        <v>188.68</v>
      </c>
      <c r="G102" s="372">
        <v>232.14</v>
      </c>
      <c r="H102" s="372">
        <v>193.42</v>
      </c>
      <c r="I102" s="372">
        <v>0.50467207260329905</v>
      </c>
      <c r="J102" s="378">
        <v>440.12738579770598</v>
      </c>
      <c r="K102" s="378">
        <v>373.86653679232398</v>
      </c>
      <c r="L102" s="378">
        <v>459.98186268269097</v>
      </c>
      <c r="M102" s="378">
        <v>383.258774360671</v>
      </c>
      <c r="N102" s="372">
        <v>0.178938142340268</v>
      </c>
      <c r="O102" s="372">
        <v>0.18085100333748999</v>
      </c>
      <c r="P102" s="372">
        <v>0.13630510028102</v>
      </c>
      <c r="Q102" s="372">
        <v>0.13295558713581901</v>
      </c>
      <c r="R102" s="372">
        <v>1.1844005701287601</v>
      </c>
      <c r="S102" s="372">
        <v>1.74637115125353</v>
      </c>
      <c r="T102" s="372">
        <v>1.01430754944893</v>
      </c>
      <c r="U102" s="372">
        <v>1.44272957118186</v>
      </c>
      <c r="V102" s="375">
        <v>0.17723129107483601</v>
      </c>
      <c r="W102" s="375">
        <v>0.20018612346189599</v>
      </c>
    </row>
    <row r="103" spans="1:23" x14ac:dyDescent="0.2">
      <c r="A103" s="376">
        <v>39417</v>
      </c>
      <c r="B103" s="372" t="s">
        <v>848</v>
      </c>
      <c r="C103" s="372" t="s">
        <v>1046</v>
      </c>
      <c r="D103" s="372">
        <v>65.049055680946097</v>
      </c>
      <c r="E103" s="372">
        <v>222.56</v>
      </c>
      <c r="F103" s="372">
        <v>189.4</v>
      </c>
      <c r="G103" s="372">
        <v>233.11</v>
      </c>
      <c r="H103" s="372">
        <v>194.29</v>
      </c>
      <c r="I103" s="372">
        <v>0.50675861175686199</v>
      </c>
      <c r="J103" s="378">
        <v>439.18345902088402</v>
      </c>
      <c r="K103" s="378">
        <v>373.74796521637103</v>
      </c>
      <c r="L103" s="378">
        <v>460.00204948040198</v>
      </c>
      <c r="M103" s="378">
        <v>383.39752989381498</v>
      </c>
      <c r="N103" s="372">
        <v>-0.21446672197206201</v>
      </c>
      <c r="O103" s="372">
        <v>-3.1714947524097398E-2</v>
      </c>
      <c r="P103" s="372">
        <v>4.3886073231247397E-3</v>
      </c>
      <c r="Q103" s="372">
        <v>3.6204137368001099E-2</v>
      </c>
      <c r="R103" s="372">
        <v>1.3307713721157499</v>
      </c>
      <c r="S103" s="372">
        <v>1.5342725120524501</v>
      </c>
      <c r="T103" s="372">
        <v>1.00924637029671</v>
      </c>
      <c r="U103" s="372">
        <v>1.24420523223121</v>
      </c>
      <c r="V103" s="375">
        <v>0.17507919746568101</v>
      </c>
      <c r="W103" s="375">
        <v>0.199804416079057</v>
      </c>
    </row>
    <row r="104" spans="1:23" x14ac:dyDescent="0.2">
      <c r="A104" s="376">
        <v>39448</v>
      </c>
      <c r="B104" s="372" t="s">
        <v>1015</v>
      </c>
      <c r="C104" s="372" t="s">
        <v>1047</v>
      </c>
      <c r="D104" s="372">
        <v>65.350563680104003</v>
      </c>
      <c r="E104" s="372">
        <v>229.58</v>
      </c>
      <c r="F104" s="372">
        <v>194.56</v>
      </c>
      <c r="G104" s="372">
        <v>241.89</v>
      </c>
      <c r="H104" s="372">
        <v>202.54</v>
      </c>
      <c r="I104" s="372">
        <v>0.509107481751782</v>
      </c>
      <c r="J104" s="378">
        <v>450.94603444058799</v>
      </c>
      <c r="K104" s="378">
        <v>382.15898798135999</v>
      </c>
      <c r="L104" s="378">
        <v>475.125604455239</v>
      </c>
      <c r="M104" s="378">
        <v>397.83347772278302</v>
      </c>
      <c r="N104" s="372">
        <v>2.6782828856822398</v>
      </c>
      <c r="O104" s="372">
        <v>2.25045312557637</v>
      </c>
      <c r="P104" s="372">
        <v>3.28771469429749</v>
      </c>
      <c r="Q104" s="372">
        <v>3.7652688667467999</v>
      </c>
      <c r="R104" s="372">
        <v>1.3409404080302101</v>
      </c>
      <c r="S104" s="372">
        <v>1.7795349281136701</v>
      </c>
      <c r="T104" s="372">
        <v>0.85595398884645801</v>
      </c>
      <c r="U104" s="372">
        <v>1.40981724320113</v>
      </c>
      <c r="V104" s="375">
        <v>0.179995888157895</v>
      </c>
      <c r="W104" s="375">
        <v>0.194282610842303</v>
      </c>
    </row>
    <row r="105" spans="1:23" x14ac:dyDescent="0.2">
      <c r="A105" s="376">
        <v>39479</v>
      </c>
      <c r="B105" s="372" t="s">
        <v>849</v>
      </c>
      <c r="C105" s="372" t="s">
        <v>61</v>
      </c>
      <c r="D105" s="372">
        <v>65.5448342981189</v>
      </c>
      <c r="E105" s="372">
        <v>229.46</v>
      </c>
      <c r="F105" s="372">
        <v>194.69</v>
      </c>
      <c r="G105" s="372">
        <v>241.32</v>
      </c>
      <c r="H105" s="372">
        <v>202.46</v>
      </c>
      <c r="I105" s="372">
        <v>0.510620928913463</v>
      </c>
      <c r="J105" s="378">
        <v>449.37445178414799</v>
      </c>
      <c r="K105" s="378">
        <v>381.28088563521197</v>
      </c>
      <c r="L105" s="378">
        <v>472.60107515275303</v>
      </c>
      <c r="M105" s="378">
        <v>396.49765322155798</v>
      </c>
      <c r="N105" s="372">
        <v>-0.348507922547592</v>
      </c>
      <c r="O105" s="372">
        <v>-0.22977409239716101</v>
      </c>
      <c r="P105" s="372">
        <v>-0.53133935086089301</v>
      </c>
      <c r="Q105" s="372">
        <v>-0.33577478418159701</v>
      </c>
      <c r="R105" s="372">
        <v>1.2607625972690399</v>
      </c>
      <c r="S105" s="372">
        <v>1.76325707607958</v>
      </c>
      <c r="T105" s="372">
        <v>0.90589301520338505</v>
      </c>
      <c r="U105" s="372">
        <v>1.48882258115808</v>
      </c>
      <c r="V105" s="375">
        <v>0.17859160717037301</v>
      </c>
      <c r="W105" s="375">
        <v>0.191939148473772</v>
      </c>
    </row>
    <row r="106" spans="1:23" x14ac:dyDescent="0.2">
      <c r="A106" s="376">
        <v>39508</v>
      </c>
      <c r="B106" s="372" t="s">
        <v>850</v>
      </c>
      <c r="C106" s="372" t="s">
        <v>62</v>
      </c>
      <c r="D106" s="372">
        <v>66.019890716036102</v>
      </c>
      <c r="E106" s="372">
        <v>231.11</v>
      </c>
      <c r="F106" s="372">
        <v>196.75</v>
      </c>
      <c r="G106" s="372">
        <v>241.16</v>
      </c>
      <c r="H106" s="372">
        <v>202.6</v>
      </c>
      <c r="I106" s="372">
        <v>0.51432181170614699</v>
      </c>
      <c r="J106" s="378">
        <v>449.349016004872</v>
      </c>
      <c r="K106" s="378">
        <v>382.54259399834899</v>
      </c>
      <c r="L106" s="378">
        <v>468.88931114938703</v>
      </c>
      <c r="M106" s="378">
        <v>393.91679564963499</v>
      </c>
      <c r="N106" s="372">
        <v>-5.6602637678038201E-3</v>
      </c>
      <c r="O106" s="372">
        <v>0.33091309076123099</v>
      </c>
      <c r="P106" s="372">
        <v>-0.78539051189536702</v>
      </c>
      <c r="Q106" s="372">
        <v>-0.65091370679083405</v>
      </c>
      <c r="R106" s="372">
        <v>2.1757075270107298</v>
      </c>
      <c r="S106" s="372">
        <v>2.0829974496766801</v>
      </c>
      <c r="T106" s="372">
        <v>1.1238957979420801</v>
      </c>
      <c r="U106" s="372">
        <v>1.2886938040848499</v>
      </c>
      <c r="V106" s="375">
        <v>0.17463786531130901</v>
      </c>
      <c r="W106" s="375">
        <v>0.19032576505429399</v>
      </c>
    </row>
    <row r="107" spans="1:23" x14ac:dyDescent="0.2">
      <c r="A107" s="376">
        <v>39539</v>
      </c>
      <c r="B107" s="372" t="s">
        <v>851</v>
      </c>
      <c r="C107" s="372" t="s">
        <v>1048</v>
      </c>
      <c r="D107" s="372">
        <v>66.170126660633898</v>
      </c>
      <c r="E107" s="372">
        <v>230.41</v>
      </c>
      <c r="F107" s="372">
        <v>196.59</v>
      </c>
      <c r="G107" s="372">
        <v>240.49</v>
      </c>
      <c r="H107" s="372">
        <v>202.4</v>
      </c>
      <c r="I107" s="372">
        <v>0.51549221084451002</v>
      </c>
      <c r="J107" s="378">
        <v>446.97086619898403</v>
      </c>
      <c r="K107" s="378">
        <v>381.36366731503898</v>
      </c>
      <c r="L107" s="378">
        <v>466.52499289177399</v>
      </c>
      <c r="M107" s="378">
        <v>392.63444867268902</v>
      </c>
      <c r="N107" s="372">
        <v>-0.529243354538111</v>
      </c>
      <c r="O107" s="372">
        <v>-0.30818180819760499</v>
      </c>
      <c r="P107" s="372">
        <v>-0.504238036865856</v>
      </c>
      <c r="Q107" s="372">
        <v>-0.325537522417785</v>
      </c>
      <c r="R107" s="372">
        <v>1.2476060760259</v>
      </c>
      <c r="S107" s="372">
        <v>1.2149071179992099</v>
      </c>
      <c r="T107" s="372">
        <v>0.536328009684928</v>
      </c>
      <c r="U107" s="372">
        <v>0.867129473452533</v>
      </c>
      <c r="V107" s="375">
        <v>0.172033165471285</v>
      </c>
      <c r="W107" s="375">
        <v>0.188191699604743</v>
      </c>
    </row>
    <row r="108" spans="1:23" x14ac:dyDescent="0.2">
      <c r="A108" s="376">
        <v>39569</v>
      </c>
      <c r="B108" s="372" t="s">
        <v>852</v>
      </c>
      <c r="C108" s="372" t="s">
        <v>64</v>
      </c>
      <c r="D108" s="372">
        <v>66.098635073205301</v>
      </c>
      <c r="E108" s="372">
        <v>234.18</v>
      </c>
      <c r="F108" s="372">
        <v>197.56</v>
      </c>
      <c r="G108" s="372">
        <v>244.34</v>
      </c>
      <c r="H108" s="372">
        <v>203.6</v>
      </c>
      <c r="I108" s="372">
        <v>0.51493526228901898</v>
      </c>
      <c r="J108" s="378">
        <v>454.775613849031</v>
      </c>
      <c r="K108" s="378">
        <v>383.65987817924002</v>
      </c>
      <c r="L108" s="378">
        <v>474.50624941443402</v>
      </c>
      <c r="M108" s="378">
        <v>395.38950798386998</v>
      </c>
      <c r="N108" s="372">
        <v>1.74614236413615</v>
      </c>
      <c r="O108" s="372">
        <v>0.60210530289033204</v>
      </c>
      <c r="P108" s="372">
        <v>1.71078862746192</v>
      </c>
      <c r="Q108" s="372">
        <v>0.70168558069576603</v>
      </c>
      <c r="R108" s="372">
        <v>1.00946405950053</v>
      </c>
      <c r="S108" s="372">
        <v>1.1370497947538001</v>
      </c>
      <c r="T108" s="372">
        <v>0.32794631239938499</v>
      </c>
      <c r="U108" s="372">
        <v>0.51377954355338296</v>
      </c>
      <c r="V108" s="375">
        <v>0.185361409192144</v>
      </c>
      <c r="W108" s="375">
        <v>0.20009823182711201</v>
      </c>
    </row>
    <row r="109" spans="1:23" x14ac:dyDescent="0.2">
      <c r="A109" s="376">
        <v>39600</v>
      </c>
      <c r="B109" s="372" t="s">
        <v>853</v>
      </c>
      <c r="C109" s="372" t="s">
        <v>65</v>
      </c>
      <c r="D109" s="372">
        <v>66.372168103369305</v>
      </c>
      <c r="E109" s="372">
        <v>234.13</v>
      </c>
      <c r="F109" s="372">
        <v>197.98</v>
      </c>
      <c r="G109" s="372">
        <v>244.15</v>
      </c>
      <c r="H109" s="372">
        <v>203.36</v>
      </c>
      <c r="I109" s="372">
        <v>0.51706619589265801</v>
      </c>
      <c r="J109" s="378">
        <v>452.80469282235703</v>
      </c>
      <c r="K109" s="378">
        <v>382.89101390240597</v>
      </c>
      <c r="L109" s="378">
        <v>472.183256108053</v>
      </c>
      <c r="M109" s="378">
        <v>393.295871235444</v>
      </c>
      <c r="N109" s="372">
        <v>-0.433383182091096</v>
      </c>
      <c r="O109" s="372">
        <v>-0.20040257544863299</v>
      </c>
      <c r="P109" s="372">
        <v>-0.48956010784835202</v>
      </c>
      <c r="Q109" s="372">
        <v>-0.52951246964063603</v>
      </c>
      <c r="R109" s="372">
        <v>0.55592620489852695</v>
      </c>
      <c r="S109" s="372">
        <v>0.79564499127473498</v>
      </c>
      <c r="T109" s="372">
        <v>3.4267905511176103E-2</v>
      </c>
      <c r="U109" s="372">
        <v>0.26265015662021401</v>
      </c>
      <c r="V109" s="375">
        <v>0.18259420143448801</v>
      </c>
      <c r="W109" s="375">
        <v>0.20058025177026001</v>
      </c>
    </row>
    <row r="110" spans="1:23" x14ac:dyDescent="0.2">
      <c r="A110" s="376">
        <v>39630</v>
      </c>
      <c r="B110" s="372" t="s">
        <v>854</v>
      </c>
      <c r="C110" s="372" t="s">
        <v>66</v>
      </c>
      <c r="D110" s="372">
        <v>66.742059360068197</v>
      </c>
      <c r="E110" s="372">
        <v>235.99</v>
      </c>
      <c r="F110" s="372">
        <v>199.58</v>
      </c>
      <c r="G110" s="372">
        <v>246.51</v>
      </c>
      <c r="H110" s="372">
        <v>206.49</v>
      </c>
      <c r="I110" s="372">
        <v>0.519947799288488</v>
      </c>
      <c r="J110" s="378">
        <v>453.872485512845</v>
      </c>
      <c r="K110" s="378">
        <v>383.84622508857802</v>
      </c>
      <c r="L110" s="378">
        <v>474.10528583317699</v>
      </c>
      <c r="M110" s="378">
        <v>397.13602073624901</v>
      </c>
      <c r="N110" s="372">
        <v>0.23581749646457401</v>
      </c>
      <c r="O110" s="372">
        <v>0.24947338837677499</v>
      </c>
      <c r="P110" s="372">
        <v>0.40705164790590898</v>
      </c>
      <c r="Q110" s="372">
        <v>0.97640219022427899</v>
      </c>
      <c r="R110" s="372">
        <v>-3.5118106586584701E-2</v>
      </c>
      <c r="S110" s="372">
        <v>-2.6880446861721201E-3</v>
      </c>
      <c r="T110" s="372">
        <v>1.4065880105507101E-2</v>
      </c>
      <c r="U110" s="372">
        <v>1.08411699648878</v>
      </c>
      <c r="V110" s="375">
        <v>0.18243310953001299</v>
      </c>
      <c r="W110" s="375">
        <v>0.19381083829725401</v>
      </c>
    </row>
    <row r="111" spans="1:23" x14ac:dyDescent="0.2">
      <c r="A111" s="376">
        <v>39661</v>
      </c>
      <c r="B111" s="372" t="s">
        <v>855</v>
      </c>
      <c r="C111" s="372" t="s">
        <v>1049</v>
      </c>
      <c r="D111" s="372">
        <v>67.127492266208904</v>
      </c>
      <c r="E111" s="372">
        <v>235.46</v>
      </c>
      <c r="F111" s="372">
        <v>199.85</v>
      </c>
      <c r="G111" s="372">
        <v>246.09</v>
      </c>
      <c r="H111" s="372">
        <v>206.54</v>
      </c>
      <c r="I111" s="372">
        <v>0.52295047845725695</v>
      </c>
      <c r="J111" s="378">
        <v>450.25295835778701</v>
      </c>
      <c r="K111" s="378">
        <v>382.15855656078998</v>
      </c>
      <c r="L111" s="378">
        <v>470.57993086837598</v>
      </c>
      <c r="M111" s="378">
        <v>394.95135487648503</v>
      </c>
      <c r="N111" s="372">
        <v>-0.79747666373048998</v>
      </c>
      <c r="O111" s="372">
        <v>-0.43967308194806698</v>
      </c>
      <c r="P111" s="372">
        <v>-0.74358060754502497</v>
      </c>
      <c r="Q111" s="372">
        <v>-0.55010518958049603</v>
      </c>
      <c r="R111" s="372">
        <v>-0.27247240582459797</v>
      </c>
      <c r="S111" s="372">
        <v>1.0781637187062799E-2</v>
      </c>
      <c r="T111" s="372">
        <v>-8.7890268702817097E-3</v>
      </c>
      <c r="U111" s="372">
        <v>1.00534810863813</v>
      </c>
      <c r="V111" s="375">
        <v>0.17818363772829601</v>
      </c>
      <c r="W111" s="375">
        <v>0.19148833155805201</v>
      </c>
    </row>
    <row r="112" spans="1:23" x14ac:dyDescent="0.2">
      <c r="A112" s="376">
        <v>39692</v>
      </c>
      <c r="B112" s="372" t="s">
        <v>856</v>
      </c>
      <c r="C112" s="372" t="s">
        <v>68</v>
      </c>
      <c r="D112" s="372">
        <v>67.584934814759706</v>
      </c>
      <c r="E112" s="372">
        <v>233.93</v>
      </c>
      <c r="F112" s="372">
        <v>198.51</v>
      </c>
      <c r="G112" s="372">
        <v>244.21</v>
      </c>
      <c r="H112" s="372">
        <v>204.38</v>
      </c>
      <c r="I112" s="372">
        <v>0.52651414204061697</v>
      </c>
      <c r="J112" s="378">
        <v>444.299556880571</v>
      </c>
      <c r="K112" s="378">
        <v>377.02690991476999</v>
      </c>
      <c r="L112" s="378">
        <v>463.82419863123198</v>
      </c>
      <c r="M112" s="378">
        <v>388.17570826850402</v>
      </c>
      <c r="N112" s="372">
        <v>-1.3222348385959899</v>
      </c>
      <c r="O112" s="372">
        <v>-1.34280563863391</v>
      </c>
      <c r="P112" s="372">
        <v>-1.4356184346146299</v>
      </c>
      <c r="Q112" s="372">
        <v>-1.7155648472457199</v>
      </c>
      <c r="R112" s="372">
        <v>0.30323224154831202</v>
      </c>
      <c r="S112" s="372">
        <v>0.30836323080381001</v>
      </c>
      <c r="T112" s="372">
        <v>6.7870997028918204E-2</v>
      </c>
      <c r="U112" s="372">
        <v>0.71411950121085299</v>
      </c>
      <c r="V112" s="375">
        <v>0.178429298272127</v>
      </c>
      <c r="W112" s="375">
        <v>0.194882082395538</v>
      </c>
    </row>
    <row r="113" spans="1:23" x14ac:dyDescent="0.2">
      <c r="A113" s="376">
        <v>39722</v>
      </c>
      <c r="B113" s="372" t="s">
        <v>857</v>
      </c>
      <c r="C113" s="372" t="s">
        <v>69</v>
      </c>
      <c r="D113" s="372">
        <v>68.045485693199694</v>
      </c>
      <c r="E113" s="372">
        <v>233.68</v>
      </c>
      <c r="F113" s="372">
        <v>198.34</v>
      </c>
      <c r="G113" s="372">
        <v>243.64</v>
      </c>
      <c r="H113" s="372">
        <v>204.18</v>
      </c>
      <c r="I113" s="372">
        <v>0.53010202077857105</v>
      </c>
      <c r="J113" s="378">
        <v>440.820805883346</v>
      </c>
      <c r="K113" s="378">
        <v>374.15439335374401</v>
      </c>
      <c r="L113" s="378">
        <v>459.60964201223197</v>
      </c>
      <c r="M113" s="378">
        <v>385.17114064216702</v>
      </c>
      <c r="N113" s="372">
        <v>-0.78297422163751096</v>
      </c>
      <c r="O113" s="372">
        <v>-0.76188634961764601</v>
      </c>
      <c r="P113" s="372">
        <v>-0.90865388900306399</v>
      </c>
      <c r="Q113" s="372">
        <v>-0.77402257852213796</v>
      </c>
      <c r="R113" s="372">
        <v>0.336769920383651</v>
      </c>
      <c r="S113" s="372">
        <v>0.25798471938847101</v>
      </c>
      <c r="T113" s="372">
        <v>5.5274073526345703E-2</v>
      </c>
      <c r="U113" s="372">
        <v>0.63259421445971398</v>
      </c>
      <c r="V113" s="375">
        <v>0.17817888474336999</v>
      </c>
      <c r="W113" s="375">
        <v>0.19326084827113299</v>
      </c>
    </row>
    <row r="114" spans="1:23" x14ac:dyDescent="0.2">
      <c r="A114" s="376">
        <v>39753</v>
      </c>
      <c r="B114" s="372" t="s">
        <v>858</v>
      </c>
      <c r="C114" s="372" t="s">
        <v>70</v>
      </c>
      <c r="D114" s="372">
        <v>68.818941780387206</v>
      </c>
      <c r="E114" s="372">
        <v>235.88</v>
      </c>
      <c r="F114" s="372">
        <v>200.39</v>
      </c>
      <c r="G114" s="372">
        <v>245.1</v>
      </c>
      <c r="H114" s="372">
        <v>205.36</v>
      </c>
      <c r="I114" s="372">
        <v>0.53612755841159199</v>
      </c>
      <c r="J114" s="378">
        <v>439.96992189480397</v>
      </c>
      <c r="K114" s="378">
        <v>373.77298901348001</v>
      </c>
      <c r="L114" s="378">
        <v>457.16732175859102</v>
      </c>
      <c r="M114" s="378">
        <v>383.043170935717</v>
      </c>
      <c r="N114" s="372">
        <v>-0.19302264711339401</v>
      </c>
      <c r="O114" s="372">
        <v>-0.10193768856892001</v>
      </c>
      <c r="P114" s="372">
        <v>-0.531390125531084</v>
      </c>
      <c r="Q114" s="372">
        <v>-0.55247381797676198</v>
      </c>
      <c r="R114" s="372">
        <v>-3.5776892777694698E-2</v>
      </c>
      <c r="S114" s="372">
        <v>-2.5021704174699198E-2</v>
      </c>
      <c r="T114" s="372">
        <v>-0.61188084845036395</v>
      </c>
      <c r="U114" s="372">
        <v>-5.6255313479458599E-2</v>
      </c>
      <c r="V114" s="375">
        <v>0.177104645940416</v>
      </c>
      <c r="W114" s="375">
        <v>0.19351382937280801</v>
      </c>
    </row>
    <row r="115" spans="1:23" x14ac:dyDescent="0.2">
      <c r="A115" s="376">
        <v>39783</v>
      </c>
      <c r="B115" s="372" t="s">
        <v>859</v>
      </c>
      <c r="C115" s="372" t="s">
        <v>1046</v>
      </c>
      <c r="D115" s="372">
        <v>69.295552363249001</v>
      </c>
      <c r="E115" s="372">
        <v>235.98</v>
      </c>
      <c r="F115" s="372">
        <v>201.4</v>
      </c>
      <c r="G115" s="372">
        <v>246.32</v>
      </c>
      <c r="H115" s="372">
        <v>206.8</v>
      </c>
      <c r="I115" s="372">
        <v>0.53984054878157295</v>
      </c>
      <c r="J115" s="378">
        <v>437.12907548832698</v>
      </c>
      <c r="K115" s="378">
        <v>373.07312400775101</v>
      </c>
      <c r="L115" s="378">
        <v>456.28287937234001</v>
      </c>
      <c r="M115" s="378">
        <v>383.07607768025298</v>
      </c>
      <c r="N115" s="372">
        <v>-0.64569104957038503</v>
      </c>
      <c r="O115" s="372">
        <v>-0.18724333386859199</v>
      </c>
      <c r="P115" s="372">
        <v>-0.19346141864399199</v>
      </c>
      <c r="Q115" s="372">
        <v>8.5908709599458195E-3</v>
      </c>
      <c r="R115" s="372">
        <v>-0.46777343052423198</v>
      </c>
      <c r="S115" s="372">
        <v>-0.18056050371509899</v>
      </c>
      <c r="T115" s="372">
        <v>-0.80851163864668096</v>
      </c>
      <c r="U115" s="372">
        <v>-8.3843058052990305E-2</v>
      </c>
      <c r="V115" s="375">
        <v>0.17169811320754699</v>
      </c>
      <c r="W115" s="375">
        <v>0.19110251450676999</v>
      </c>
    </row>
    <row r="116" spans="1:23" x14ac:dyDescent="0.2">
      <c r="A116" s="376">
        <v>39814</v>
      </c>
      <c r="B116" s="372" t="s">
        <v>1016</v>
      </c>
      <c r="C116" s="372" t="s">
        <v>1047</v>
      </c>
      <c r="D116" s="372">
        <v>69.4561494074742</v>
      </c>
      <c r="E116" s="372">
        <v>242.03</v>
      </c>
      <c r="F116" s="372">
        <v>205.03</v>
      </c>
      <c r="G116" s="372">
        <v>255.76</v>
      </c>
      <c r="H116" s="372">
        <v>215.07</v>
      </c>
      <c r="I116" s="372">
        <v>0.54109166510189199</v>
      </c>
      <c r="J116" s="378">
        <v>447.29944223854102</v>
      </c>
      <c r="K116" s="378">
        <v>378.91916143522798</v>
      </c>
      <c r="L116" s="378">
        <v>472.674070763663</v>
      </c>
      <c r="M116" s="378">
        <v>397.47424303699199</v>
      </c>
      <c r="N116" s="372">
        <v>2.3266278361494499</v>
      </c>
      <c r="O116" s="372">
        <v>1.5669950610955901</v>
      </c>
      <c r="P116" s="372">
        <v>3.5923310148894299</v>
      </c>
      <c r="Q116" s="372">
        <v>3.7585655162619198</v>
      </c>
      <c r="R116" s="372">
        <v>-0.80865379081782596</v>
      </c>
      <c r="S116" s="372">
        <v>-0.84776929184535699</v>
      </c>
      <c r="T116" s="372">
        <v>-0.51597591638675699</v>
      </c>
      <c r="U116" s="372">
        <v>-9.0297751674450796E-2</v>
      </c>
      <c r="V116" s="375">
        <v>0.180461395893284</v>
      </c>
      <c r="W116" s="375">
        <v>0.18919421583670401</v>
      </c>
    </row>
    <row r="117" spans="1:23" x14ac:dyDescent="0.2">
      <c r="A117" s="376">
        <v>39845</v>
      </c>
      <c r="B117" s="372" t="s">
        <v>860</v>
      </c>
      <c r="C117" s="372" t="s">
        <v>61</v>
      </c>
      <c r="D117" s="372">
        <v>69.609493681960302</v>
      </c>
      <c r="E117" s="372">
        <v>242.67</v>
      </c>
      <c r="F117" s="372">
        <v>205.81</v>
      </c>
      <c r="G117" s="372">
        <v>255.92</v>
      </c>
      <c r="H117" s="372">
        <v>215.74</v>
      </c>
      <c r="I117" s="372">
        <v>0.54228627939484397</v>
      </c>
      <c r="J117" s="378">
        <v>447.49426496795002</v>
      </c>
      <c r="K117" s="378">
        <v>379.52278680122703</v>
      </c>
      <c r="L117" s="378">
        <v>471.92785383688903</v>
      </c>
      <c r="M117" s="378">
        <v>397.83414811960898</v>
      </c>
      <c r="N117" s="372">
        <v>4.3555325809019302E-2</v>
      </c>
      <c r="O117" s="372">
        <v>0.159301884790786</v>
      </c>
      <c r="P117" s="372">
        <v>-0.157871347918104</v>
      </c>
      <c r="Q117" s="372">
        <v>9.0548026425008005E-2</v>
      </c>
      <c r="R117" s="372">
        <v>-0.41840091458982298</v>
      </c>
      <c r="S117" s="372">
        <v>-0.461103323093637</v>
      </c>
      <c r="T117" s="372">
        <v>-0.14245022943421001</v>
      </c>
      <c r="U117" s="372">
        <v>0.33707510932097201</v>
      </c>
      <c r="V117" s="375">
        <v>0.17909722559642399</v>
      </c>
      <c r="W117" s="375">
        <v>0.18624269954575001</v>
      </c>
    </row>
    <row r="118" spans="1:23" x14ac:dyDescent="0.2">
      <c r="A118" s="376">
        <v>39873</v>
      </c>
      <c r="B118" s="372" t="s">
        <v>861</v>
      </c>
      <c r="C118" s="372" t="s">
        <v>62</v>
      </c>
      <c r="D118" s="372">
        <v>70.009950182560502</v>
      </c>
      <c r="E118" s="372">
        <v>240.7</v>
      </c>
      <c r="F118" s="372">
        <v>205.97</v>
      </c>
      <c r="G118" s="372">
        <v>251.83</v>
      </c>
      <c r="H118" s="372">
        <v>213.58</v>
      </c>
      <c r="I118" s="372">
        <v>0.54540599847744697</v>
      </c>
      <c r="J118" s="378">
        <v>441.32261227771102</v>
      </c>
      <c r="K118" s="378">
        <v>377.64527815056101</v>
      </c>
      <c r="L118" s="378">
        <v>461.729428541321</v>
      </c>
      <c r="M118" s="378">
        <v>391.59818666503298</v>
      </c>
      <c r="N118" s="372">
        <v>-1.3791579408691099</v>
      </c>
      <c r="O118" s="372">
        <v>-0.49470248321330501</v>
      </c>
      <c r="P118" s="372">
        <v>-2.1610136406767002</v>
      </c>
      <c r="Q118" s="372">
        <v>-1.5674776748177</v>
      </c>
      <c r="R118" s="372">
        <v>-1.78622928754206</v>
      </c>
      <c r="S118" s="372">
        <v>-1.2802014532816399</v>
      </c>
      <c r="T118" s="372">
        <v>-1.52698780667775</v>
      </c>
      <c r="U118" s="372">
        <v>-0.58860373820251999</v>
      </c>
      <c r="V118" s="375">
        <v>0.168616788852745</v>
      </c>
      <c r="W118" s="375">
        <v>0.17908980241595701</v>
      </c>
    </row>
    <row r="119" spans="1:23" x14ac:dyDescent="0.2">
      <c r="A119" s="376">
        <v>39904</v>
      </c>
      <c r="B119" s="372" t="s">
        <v>862</v>
      </c>
      <c r="C119" s="372" t="s">
        <v>1048</v>
      </c>
      <c r="D119" s="372">
        <v>70.254990188749304</v>
      </c>
      <c r="E119" s="372">
        <v>241.54</v>
      </c>
      <c r="F119" s="372">
        <v>206.18</v>
      </c>
      <c r="G119" s="372">
        <v>251.93</v>
      </c>
      <c r="H119" s="372">
        <v>213.84</v>
      </c>
      <c r="I119" s="372">
        <v>0.54731495983070899</v>
      </c>
      <c r="J119" s="378">
        <v>441.31810333616897</v>
      </c>
      <c r="K119" s="378">
        <v>376.71179326757999</v>
      </c>
      <c r="L119" s="378">
        <v>460.30168822340403</v>
      </c>
      <c r="M119" s="378">
        <v>390.70739098040201</v>
      </c>
      <c r="N119" s="372">
        <v>-1.0216883106428699E-3</v>
      </c>
      <c r="O119" s="372">
        <v>-0.24718563609549299</v>
      </c>
      <c r="P119" s="372">
        <v>-0.30921579385293502</v>
      </c>
      <c r="Q119" s="372">
        <v>-0.22747696873093301</v>
      </c>
      <c r="R119" s="372">
        <v>-1.26468262034293</v>
      </c>
      <c r="S119" s="372">
        <v>-1.2198000087974401</v>
      </c>
      <c r="T119" s="372">
        <v>-1.33397026165613</v>
      </c>
      <c r="U119" s="372">
        <v>-0.49080199121634999</v>
      </c>
      <c r="V119" s="375">
        <v>0.17150063051702399</v>
      </c>
      <c r="W119" s="375">
        <v>0.17812383090160899</v>
      </c>
    </row>
    <row r="120" spans="1:23" x14ac:dyDescent="0.2">
      <c r="A120" s="376">
        <v>39934</v>
      </c>
      <c r="B120" s="372" t="s">
        <v>863</v>
      </c>
      <c r="C120" s="372" t="s">
        <v>64</v>
      </c>
      <c r="D120" s="372">
        <v>70.050358471107799</v>
      </c>
      <c r="E120" s="372">
        <v>244.54</v>
      </c>
      <c r="F120" s="372">
        <v>207.7</v>
      </c>
      <c r="G120" s="372">
        <v>255.81</v>
      </c>
      <c r="H120" s="372">
        <v>215.67</v>
      </c>
      <c r="I120" s="372">
        <v>0.54572079548707797</v>
      </c>
      <c r="J120" s="378">
        <v>448.104602247635</v>
      </c>
      <c r="K120" s="378">
        <v>380.59755412952399</v>
      </c>
      <c r="L120" s="378">
        <v>468.75618835760002</v>
      </c>
      <c r="M120" s="378">
        <v>395.20209195529299</v>
      </c>
      <c r="N120" s="372">
        <v>1.53777940677324</v>
      </c>
      <c r="O120" s="372">
        <v>1.03149434962964</v>
      </c>
      <c r="P120" s="372">
        <v>1.8367302033644299</v>
      </c>
      <c r="Q120" s="372">
        <v>1.15040080598741</v>
      </c>
      <c r="R120" s="372">
        <v>-1.4668797970355301</v>
      </c>
      <c r="S120" s="372">
        <v>-0.79818720275090005</v>
      </c>
      <c r="T120" s="372">
        <v>-1.2117988043213099</v>
      </c>
      <c r="U120" s="372">
        <v>-4.7400354534488098E-2</v>
      </c>
      <c r="V120" s="375">
        <v>0.17737120847376001</v>
      </c>
      <c r="W120" s="375">
        <v>0.186117679788566</v>
      </c>
    </row>
    <row r="121" spans="1:23" x14ac:dyDescent="0.2">
      <c r="A121" s="376">
        <v>39965</v>
      </c>
      <c r="B121" s="372" t="s">
        <v>864</v>
      </c>
      <c r="C121" s="372" t="s">
        <v>65</v>
      </c>
      <c r="D121" s="372">
        <v>70.179354161469305</v>
      </c>
      <c r="E121" s="372">
        <v>243.87</v>
      </c>
      <c r="F121" s="372">
        <v>207.8</v>
      </c>
      <c r="G121" s="372">
        <v>255.16</v>
      </c>
      <c r="H121" s="372">
        <v>215.6</v>
      </c>
      <c r="I121" s="372">
        <v>0.54672572440243095</v>
      </c>
      <c r="J121" s="378">
        <v>446.05547007422899</v>
      </c>
      <c r="K121" s="378">
        <v>380.08089015223197</v>
      </c>
      <c r="L121" s="378">
        <v>466.70567820617703</v>
      </c>
      <c r="M121" s="378">
        <v>394.34764156314299</v>
      </c>
      <c r="N121" s="372">
        <v>-0.45728880335695898</v>
      </c>
      <c r="O121" s="372">
        <v>-0.13575073504438201</v>
      </c>
      <c r="P121" s="372">
        <v>-0.43743639067627099</v>
      </c>
      <c r="Q121" s="372">
        <v>-0.216205938567338</v>
      </c>
      <c r="R121" s="372">
        <v>-1.49053727912135</v>
      </c>
      <c r="S121" s="372">
        <v>-0.73392261717851703</v>
      </c>
      <c r="T121" s="372">
        <v>-1.1600533968581099</v>
      </c>
      <c r="U121" s="372">
        <v>0.26742470608582802</v>
      </c>
      <c r="V121" s="375">
        <v>0.17358036573628499</v>
      </c>
      <c r="W121" s="375">
        <v>0.18348794063079801</v>
      </c>
    </row>
    <row r="122" spans="1:23" x14ac:dyDescent="0.2">
      <c r="A122" s="376">
        <v>39995</v>
      </c>
      <c r="B122" s="372" t="s">
        <v>865</v>
      </c>
      <c r="C122" s="372" t="s">
        <v>66</v>
      </c>
      <c r="D122" s="372">
        <v>70.370516449595101</v>
      </c>
      <c r="E122" s="372">
        <v>244.83</v>
      </c>
      <c r="F122" s="372">
        <v>208.84</v>
      </c>
      <c r="G122" s="372">
        <v>256.70999999999998</v>
      </c>
      <c r="H122" s="372">
        <v>216.94</v>
      </c>
      <c r="I122" s="372">
        <v>0.54821495640951901</v>
      </c>
      <c r="J122" s="378">
        <v>446.59489336717598</v>
      </c>
      <c r="K122" s="378">
        <v>380.94546228322099</v>
      </c>
      <c r="L122" s="378">
        <v>468.26522516148998</v>
      </c>
      <c r="M122" s="378">
        <v>395.72068850661702</v>
      </c>
      <c r="N122" s="372">
        <v>0.120931886085085</v>
      </c>
      <c r="O122" s="372">
        <v>0.227470560448984</v>
      </c>
      <c r="P122" s="372">
        <v>0.33416069873153398</v>
      </c>
      <c r="Q122" s="372">
        <v>0.34818185751817099</v>
      </c>
      <c r="R122" s="372">
        <v>-1.6034442223230001</v>
      </c>
      <c r="S122" s="372">
        <v>-0.75570960862991798</v>
      </c>
      <c r="T122" s="372">
        <v>-1.2318066991013901</v>
      </c>
      <c r="U122" s="372">
        <v>-0.356384753769734</v>
      </c>
      <c r="V122" s="375">
        <v>0.17233288642022601</v>
      </c>
      <c r="W122" s="375">
        <v>0.18332257767124499</v>
      </c>
    </row>
    <row r="123" spans="1:23" x14ac:dyDescent="0.2">
      <c r="A123" s="376">
        <v>40026</v>
      </c>
      <c r="B123" s="372" t="s">
        <v>866</v>
      </c>
      <c r="C123" s="372" t="s">
        <v>1049</v>
      </c>
      <c r="D123" s="372">
        <v>70.538884318540795</v>
      </c>
      <c r="E123" s="372">
        <v>244.71</v>
      </c>
      <c r="F123" s="372">
        <v>208.85</v>
      </c>
      <c r="G123" s="372">
        <v>255.88</v>
      </c>
      <c r="H123" s="372">
        <v>216.45</v>
      </c>
      <c r="I123" s="372">
        <v>0.54952661061630503</v>
      </c>
      <c r="J123" s="378">
        <v>445.31055507130498</v>
      </c>
      <c r="K123" s="378">
        <v>380.05438856868199</v>
      </c>
      <c r="L123" s="378">
        <v>465.63714123511801</v>
      </c>
      <c r="M123" s="378">
        <v>393.88447405167</v>
      </c>
      <c r="N123" s="372">
        <v>-0.28758463541458401</v>
      </c>
      <c r="O123" s="372">
        <v>-0.23391109824443301</v>
      </c>
      <c r="P123" s="372">
        <v>-0.56123832929643203</v>
      </c>
      <c r="Q123" s="372">
        <v>-0.464017805558048</v>
      </c>
      <c r="R123" s="372">
        <v>-1.0976947946122699</v>
      </c>
      <c r="S123" s="372">
        <v>-0.55060077969851795</v>
      </c>
      <c r="T123" s="372">
        <v>-1.0503613326936601</v>
      </c>
      <c r="U123" s="372">
        <v>-0.27012967841304503</v>
      </c>
      <c r="V123" s="375">
        <v>0.17170217859707901</v>
      </c>
      <c r="W123" s="375">
        <v>0.182166782166782</v>
      </c>
    </row>
    <row r="124" spans="1:23" x14ac:dyDescent="0.2">
      <c r="A124" s="376">
        <v>40057</v>
      </c>
      <c r="B124" s="372" t="s">
        <v>867</v>
      </c>
      <c r="C124" s="372" t="s">
        <v>68</v>
      </c>
      <c r="D124" s="372">
        <v>70.892715870817796</v>
      </c>
      <c r="E124" s="372">
        <v>244.29</v>
      </c>
      <c r="F124" s="372">
        <v>208.75</v>
      </c>
      <c r="G124" s="372">
        <v>253.79</v>
      </c>
      <c r="H124" s="372">
        <v>215</v>
      </c>
      <c r="I124" s="372">
        <v>0.55228310238010803</v>
      </c>
      <c r="J124" s="378">
        <v>442.327492815212</v>
      </c>
      <c r="K124" s="378">
        <v>377.97643835267701</v>
      </c>
      <c r="L124" s="378">
        <v>459.528815758208</v>
      </c>
      <c r="M124" s="378">
        <v>389.29309818359502</v>
      </c>
      <c r="N124" s="372">
        <v>-0.66988357273860499</v>
      </c>
      <c r="O124" s="372">
        <v>-0.54675074897323495</v>
      </c>
      <c r="P124" s="372">
        <v>-1.3118209300717201</v>
      </c>
      <c r="Q124" s="372">
        <v>-1.1656656127735301</v>
      </c>
      <c r="R124" s="372">
        <v>-0.44385911145288198</v>
      </c>
      <c r="S124" s="372">
        <v>0.25184633057668798</v>
      </c>
      <c r="T124" s="372">
        <v>-0.92607994272412297</v>
      </c>
      <c r="U124" s="372">
        <v>0.28785673376521298</v>
      </c>
      <c r="V124" s="375">
        <v>0.17025149700598799</v>
      </c>
      <c r="W124" s="375">
        <v>0.18041860465116299</v>
      </c>
    </row>
    <row r="125" spans="1:23" x14ac:dyDescent="0.2">
      <c r="A125" s="376">
        <v>40087</v>
      </c>
      <c r="B125" s="372" t="s">
        <v>868</v>
      </c>
      <c r="C125" s="372" t="s">
        <v>69</v>
      </c>
      <c r="D125" s="372">
        <v>71.107190633106001</v>
      </c>
      <c r="E125" s="372">
        <v>242.87</v>
      </c>
      <c r="F125" s="372">
        <v>207.34</v>
      </c>
      <c r="G125" s="372">
        <v>251.38</v>
      </c>
      <c r="H125" s="372">
        <v>214.29</v>
      </c>
      <c r="I125" s="372">
        <v>0.55395394804660203</v>
      </c>
      <c r="J125" s="378">
        <v>438.42994685104799</v>
      </c>
      <c r="K125" s="378">
        <v>374.29104121586198</v>
      </c>
      <c r="L125" s="378">
        <v>453.792234691055</v>
      </c>
      <c r="M125" s="378">
        <v>386.83721048590201</v>
      </c>
      <c r="N125" s="372">
        <v>-0.881144859289129</v>
      </c>
      <c r="O125" s="372">
        <v>-0.97503356369971195</v>
      </c>
      <c r="P125" s="372">
        <v>-1.2483615543647499</v>
      </c>
      <c r="Q125" s="372">
        <v>-0.63085826826936298</v>
      </c>
      <c r="R125" s="372">
        <v>-0.54236528775164505</v>
      </c>
      <c r="S125" s="372">
        <v>3.6521784735077403E-2</v>
      </c>
      <c r="T125" s="372">
        <v>-1.2657278676114001</v>
      </c>
      <c r="U125" s="372">
        <v>0.432553134940794</v>
      </c>
      <c r="V125" s="375">
        <v>0.17136104948393899</v>
      </c>
      <c r="W125" s="375">
        <v>0.17308320500256699</v>
      </c>
    </row>
    <row r="126" spans="1:23" x14ac:dyDescent="0.2">
      <c r="A126" s="376">
        <v>40118</v>
      </c>
      <c r="B126" s="372" t="s">
        <v>869</v>
      </c>
      <c r="C126" s="372" t="s">
        <v>70</v>
      </c>
      <c r="D126" s="372">
        <v>71.476045779842494</v>
      </c>
      <c r="E126" s="372">
        <v>244.38</v>
      </c>
      <c r="F126" s="372">
        <v>209.4</v>
      </c>
      <c r="G126" s="372">
        <v>252.14</v>
      </c>
      <c r="H126" s="372">
        <v>214.72</v>
      </c>
      <c r="I126" s="372">
        <v>0.55682747972423896</v>
      </c>
      <c r="J126" s="378">
        <v>438.87920208432598</v>
      </c>
      <c r="K126" s="378">
        <v>376.05902658342598</v>
      </c>
      <c r="L126" s="378">
        <v>452.81529590613701</v>
      </c>
      <c r="M126" s="378">
        <v>385.61315276023601</v>
      </c>
      <c r="N126" s="372">
        <v>0.102469102875902</v>
      </c>
      <c r="O126" s="372">
        <v>0.47235578009610102</v>
      </c>
      <c r="P126" s="372">
        <v>-0.21528327508345499</v>
      </c>
      <c r="Q126" s="372">
        <v>-0.316427089350857</v>
      </c>
      <c r="R126" s="372">
        <v>-0.24790781282974</v>
      </c>
      <c r="S126" s="372">
        <v>0.61161122851065597</v>
      </c>
      <c r="T126" s="372">
        <v>-0.95195471008566701</v>
      </c>
      <c r="U126" s="372">
        <v>0.670937904529323</v>
      </c>
      <c r="V126" s="375">
        <v>0.167048710601719</v>
      </c>
      <c r="W126" s="375">
        <v>0.17427347242921001</v>
      </c>
    </row>
    <row r="127" spans="1:23" x14ac:dyDescent="0.2">
      <c r="A127" s="376">
        <v>40148</v>
      </c>
      <c r="B127" s="372" t="s">
        <v>870</v>
      </c>
      <c r="C127" s="372" t="s">
        <v>1046</v>
      </c>
      <c r="D127" s="372">
        <v>71.7718551742052</v>
      </c>
      <c r="E127" s="372">
        <v>243.78</v>
      </c>
      <c r="F127" s="372">
        <v>209.5</v>
      </c>
      <c r="G127" s="372">
        <v>252.66</v>
      </c>
      <c r="H127" s="372">
        <v>215.26</v>
      </c>
      <c r="I127" s="372">
        <v>0.55913195526908199</v>
      </c>
      <c r="J127" s="378">
        <v>435.99725914910499</v>
      </c>
      <c r="K127" s="378">
        <v>374.687939091548</v>
      </c>
      <c r="L127" s="378">
        <v>451.879020004155</v>
      </c>
      <c r="M127" s="378">
        <v>384.98962180833701</v>
      </c>
      <c r="N127" s="372">
        <v>-0.65665971901454101</v>
      </c>
      <c r="O127" s="372">
        <v>-0.36459369273359499</v>
      </c>
      <c r="P127" s="372">
        <v>-0.20676772857429701</v>
      </c>
      <c r="Q127" s="372">
        <v>-0.16169856952110701</v>
      </c>
      <c r="R127" s="372">
        <v>-0.25892039735800898</v>
      </c>
      <c r="S127" s="372">
        <v>0.43284144042588002</v>
      </c>
      <c r="T127" s="372">
        <v>-0.96515989691362503</v>
      </c>
      <c r="U127" s="372">
        <v>0.49952065387948202</v>
      </c>
      <c r="V127" s="375">
        <v>0.16362768496420099</v>
      </c>
      <c r="W127" s="375">
        <v>0.173743380098486</v>
      </c>
    </row>
    <row r="128" spans="1:23" x14ac:dyDescent="0.2">
      <c r="A128" s="376">
        <v>40179</v>
      </c>
      <c r="B128" s="372" t="s">
        <v>1017</v>
      </c>
      <c r="C128" s="372" t="s">
        <v>1047</v>
      </c>
      <c r="D128" s="372">
        <v>72.552045976150893</v>
      </c>
      <c r="E128" s="372">
        <v>252.72</v>
      </c>
      <c r="F128" s="372">
        <v>215.44</v>
      </c>
      <c r="G128" s="372">
        <v>263.64</v>
      </c>
      <c r="H128" s="372">
        <v>224.43</v>
      </c>
      <c r="I128" s="372">
        <v>0.56520995907037797</v>
      </c>
      <c r="J128" s="378">
        <v>447.12587940888102</v>
      </c>
      <c r="K128" s="378">
        <v>381.16808903074201</v>
      </c>
      <c r="L128" s="378">
        <v>466.44613345741197</v>
      </c>
      <c r="M128" s="378">
        <v>397.07368279413998</v>
      </c>
      <c r="N128" s="372">
        <v>2.5524518850173199</v>
      </c>
      <c r="O128" s="372">
        <v>1.7294791913787999</v>
      </c>
      <c r="P128" s="372">
        <v>3.2236755433175901</v>
      </c>
      <c r="Q128" s="372">
        <v>3.1388017497829601</v>
      </c>
      <c r="R128" s="372">
        <v>-3.8802380077229699E-2</v>
      </c>
      <c r="S128" s="372">
        <v>0.59351118243706802</v>
      </c>
      <c r="T128" s="372">
        <v>-1.3175965620852499</v>
      </c>
      <c r="U128" s="372">
        <v>-0.100776402463465</v>
      </c>
      <c r="V128" s="375">
        <v>0.17304121797252101</v>
      </c>
      <c r="W128" s="375">
        <v>0.174709263467451</v>
      </c>
    </row>
    <row r="129" spans="1:23" x14ac:dyDescent="0.2">
      <c r="A129" s="376">
        <v>40210</v>
      </c>
      <c r="B129" s="372" t="s">
        <v>871</v>
      </c>
      <c r="C129" s="372" t="s">
        <v>61</v>
      </c>
      <c r="D129" s="372">
        <v>72.971670511062101</v>
      </c>
      <c r="E129" s="372">
        <v>252.71</v>
      </c>
      <c r="F129" s="372">
        <v>215.78</v>
      </c>
      <c r="G129" s="372">
        <v>262.81</v>
      </c>
      <c r="H129" s="372">
        <v>224.12</v>
      </c>
      <c r="I129" s="372">
        <v>0.56847900493960202</v>
      </c>
      <c r="J129" s="378">
        <v>444.53708545814999</v>
      </c>
      <c r="K129" s="378">
        <v>379.57426417696001</v>
      </c>
      <c r="L129" s="378">
        <v>462.303792605186</v>
      </c>
      <c r="M129" s="378">
        <v>394.24499067263099</v>
      </c>
      <c r="N129" s="372">
        <v>-0.57898548707417996</v>
      </c>
      <c r="O129" s="372">
        <v>-0.41814225787757398</v>
      </c>
      <c r="P129" s="372">
        <v>-0.88806414183832905</v>
      </c>
      <c r="Q129" s="372">
        <v>-0.71238468931098498</v>
      </c>
      <c r="R129" s="372">
        <v>-0.66083070584417303</v>
      </c>
      <c r="S129" s="372">
        <v>1.35637114616838E-2</v>
      </c>
      <c r="T129" s="372">
        <v>-2.0393077360145502</v>
      </c>
      <c r="U129" s="372">
        <v>-0.90217430151292599</v>
      </c>
      <c r="V129" s="375">
        <v>0.17114653814069899</v>
      </c>
      <c r="W129" s="375">
        <v>0.17263073353560601</v>
      </c>
    </row>
    <row r="130" spans="1:23" x14ac:dyDescent="0.2">
      <c r="A130" s="376">
        <v>40238</v>
      </c>
      <c r="B130" s="372" t="s">
        <v>872</v>
      </c>
      <c r="C130" s="372" t="s">
        <v>62</v>
      </c>
      <c r="D130" s="372">
        <v>73.489725492434204</v>
      </c>
      <c r="E130" s="372">
        <v>249.66</v>
      </c>
      <c r="F130" s="372">
        <v>215.05</v>
      </c>
      <c r="G130" s="372">
        <v>258.92</v>
      </c>
      <c r="H130" s="372">
        <v>221.61</v>
      </c>
      <c r="I130" s="372">
        <v>0.57251486403741103</v>
      </c>
      <c r="J130" s="378">
        <v>436.07601423547698</v>
      </c>
      <c r="K130" s="378">
        <v>375.62343531738901</v>
      </c>
      <c r="L130" s="378">
        <v>452.250266786228</v>
      </c>
      <c r="M130" s="378">
        <v>387.08165310712099</v>
      </c>
      <c r="N130" s="372">
        <v>-1.9033442876770601</v>
      </c>
      <c r="O130" s="372">
        <v>-1.040857938074</v>
      </c>
      <c r="P130" s="372">
        <v>-2.1746578721113701</v>
      </c>
      <c r="Q130" s="372">
        <v>-1.8169761785148399</v>
      </c>
      <c r="R130" s="372">
        <v>-1.1888350826068199</v>
      </c>
      <c r="S130" s="372">
        <v>-0.53538146778222595</v>
      </c>
      <c r="T130" s="372">
        <v>-2.0529689400650799</v>
      </c>
      <c r="U130" s="372">
        <v>-1.1533591604128399</v>
      </c>
      <c r="V130" s="375">
        <v>0.16093931643803799</v>
      </c>
      <c r="W130" s="375">
        <v>0.168358828572718</v>
      </c>
    </row>
    <row r="131" spans="1:23" x14ac:dyDescent="0.2">
      <c r="A131" s="376">
        <v>40269</v>
      </c>
      <c r="B131" s="372" t="s">
        <v>873</v>
      </c>
      <c r="C131" s="372" t="s">
        <v>1048</v>
      </c>
      <c r="D131" s="372">
        <v>73.255564640853606</v>
      </c>
      <c r="E131" s="372">
        <v>249.3</v>
      </c>
      <c r="F131" s="372">
        <v>215.35</v>
      </c>
      <c r="G131" s="372">
        <v>258.72000000000003</v>
      </c>
      <c r="H131" s="372">
        <v>221.53</v>
      </c>
      <c r="I131" s="372">
        <v>0.57069065572519795</v>
      </c>
      <c r="J131" s="378">
        <v>436.83911327267998</v>
      </c>
      <c r="K131" s="378">
        <v>377.34979158953701</v>
      </c>
      <c r="L131" s="378">
        <v>453.345428744115</v>
      </c>
      <c r="M131" s="378">
        <v>388.17877562493697</v>
      </c>
      <c r="N131" s="372">
        <v>0.174992206012892</v>
      </c>
      <c r="O131" s="372">
        <v>0.45959759424760699</v>
      </c>
      <c r="P131" s="372">
        <v>0.24215838846701801</v>
      </c>
      <c r="Q131" s="372">
        <v>0.28343438884512701</v>
      </c>
      <c r="R131" s="372">
        <v>-1.0149119262567099</v>
      </c>
      <c r="S131" s="372">
        <v>0.16935979530221501</v>
      </c>
      <c r="T131" s="372">
        <v>-1.51123918448745</v>
      </c>
      <c r="U131" s="372">
        <v>-0.64718902530099798</v>
      </c>
      <c r="V131" s="375">
        <v>0.157650336661249</v>
      </c>
      <c r="W131" s="375">
        <v>0.16787793978242199</v>
      </c>
    </row>
    <row r="132" spans="1:23" x14ac:dyDescent="0.2">
      <c r="A132" s="376">
        <v>40299</v>
      </c>
      <c r="B132" s="372" t="s">
        <v>874</v>
      </c>
      <c r="C132" s="372" t="s">
        <v>64</v>
      </c>
      <c r="D132" s="372">
        <v>72.793977652452099</v>
      </c>
      <c r="E132" s="372">
        <v>254.68</v>
      </c>
      <c r="F132" s="372">
        <v>217.97</v>
      </c>
      <c r="G132" s="372">
        <v>263.74</v>
      </c>
      <c r="H132" s="372">
        <v>224.3</v>
      </c>
      <c r="I132" s="372">
        <v>0.56709470526905803</v>
      </c>
      <c r="J132" s="378">
        <v>449.096063909056</v>
      </c>
      <c r="K132" s="378">
        <v>384.36260817597298</v>
      </c>
      <c r="L132" s="378">
        <v>465.07223140951101</v>
      </c>
      <c r="M132" s="378">
        <v>395.52476493953702</v>
      </c>
      <c r="N132" s="372">
        <v>2.8058271944903601</v>
      </c>
      <c r="O132" s="372">
        <v>1.8584392366814999</v>
      </c>
      <c r="P132" s="372">
        <v>2.5867256890364598</v>
      </c>
      <c r="Q132" s="372">
        <v>1.89242425806846</v>
      </c>
      <c r="R132" s="372">
        <v>0.22125674595794301</v>
      </c>
      <c r="S132" s="372">
        <v>0.98924809305740402</v>
      </c>
      <c r="T132" s="372">
        <v>-0.78590044026854999</v>
      </c>
      <c r="U132" s="372">
        <v>8.1647590134714704E-2</v>
      </c>
      <c r="V132" s="375">
        <v>0.16841767215671899</v>
      </c>
      <c r="W132" s="375">
        <v>0.175835934016942</v>
      </c>
    </row>
    <row r="133" spans="1:23" x14ac:dyDescent="0.2">
      <c r="A133" s="376">
        <v>40330</v>
      </c>
      <c r="B133" s="372" t="s">
        <v>875</v>
      </c>
      <c r="C133" s="372" t="s">
        <v>65</v>
      </c>
      <c r="D133" s="372">
        <v>72.771183233271202</v>
      </c>
      <c r="E133" s="372">
        <v>253.51</v>
      </c>
      <c r="F133" s="372">
        <v>217.64</v>
      </c>
      <c r="G133" s="372">
        <v>262.83999999999997</v>
      </c>
      <c r="H133" s="372">
        <v>223.8</v>
      </c>
      <c r="I133" s="372">
        <v>0.56691712746875</v>
      </c>
      <c r="J133" s="378">
        <v>447.17294242265399</v>
      </c>
      <c r="K133" s="378">
        <v>383.90090800704701</v>
      </c>
      <c r="L133" s="378">
        <v>463.63037429044402</v>
      </c>
      <c r="M133" s="378">
        <v>394.766693677528</v>
      </c>
      <c r="N133" s="372">
        <v>-0.428220516933986</v>
      </c>
      <c r="O133" s="372">
        <v>-0.120120989686645</v>
      </c>
      <c r="P133" s="372">
        <v>-0.31002864107746397</v>
      </c>
      <c r="Q133" s="372">
        <v>-0.19166214841819201</v>
      </c>
      <c r="R133" s="372">
        <v>0.25052318005180901</v>
      </c>
      <c r="S133" s="372">
        <v>1.0050539118883</v>
      </c>
      <c r="T133" s="372">
        <v>-0.65893861149344302</v>
      </c>
      <c r="U133" s="372">
        <v>0.106264643227738</v>
      </c>
      <c r="V133" s="375">
        <v>0.16481345340930001</v>
      </c>
      <c r="W133" s="375">
        <v>0.174441465594281</v>
      </c>
    </row>
    <row r="134" spans="1:23" x14ac:dyDescent="0.2">
      <c r="A134" s="376">
        <v>40360</v>
      </c>
      <c r="B134" s="372" t="s">
        <v>876</v>
      </c>
      <c r="C134" s="372" t="s">
        <v>66</v>
      </c>
      <c r="D134" s="372">
        <v>72.929190002589607</v>
      </c>
      <c r="E134" s="372">
        <v>260.60000000000002</v>
      </c>
      <c r="F134" s="372">
        <v>230.13</v>
      </c>
      <c r="G134" s="372">
        <v>266.13</v>
      </c>
      <c r="H134" s="372">
        <v>226.69</v>
      </c>
      <c r="I134" s="372">
        <v>0.56814806449358202</v>
      </c>
      <c r="J134" s="378">
        <v>458.68324876242502</v>
      </c>
      <c r="K134" s="378">
        <v>405.05286276936698</v>
      </c>
      <c r="L134" s="378">
        <v>468.416626988274</v>
      </c>
      <c r="M134" s="378">
        <v>398.99810307733799</v>
      </c>
      <c r="N134" s="372">
        <v>2.57401672771429</v>
      </c>
      <c r="O134" s="372">
        <v>5.5097433533372904</v>
      </c>
      <c r="P134" s="372">
        <v>1.0323423492594599</v>
      </c>
      <c r="Q134" s="372">
        <v>1.07187598842031</v>
      </c>
      <c r="R134" s="372">
        <v>2.7067831663070998</v>
      </c>
      <c r="S134" s="372">
        <v>6.3283075592124503</v>
      </c>
      <c r="T134" s="372">
        <v>3.2332494203890498E-2</v>
      </c>
      <c r="U134" s="372">
        <v>0.82821410805915496</v>
      </c>
      <c r="V134" s="375">
        <v>0.132403424151567</v>
      </c>
      <c r="W134" s="375">
        <v>0.17398209007896201</v>
      </c>
    </row>
    <row r="135" spans="1:23" x14ac:dyDescent="0.2">
      <c r="A135" s="376">
        <v>40391</v>
      </c>
      <c r="B135" s="372" t="s">
        <v>877</v>
      </c>
      <c r="C135" s="372" t="s">
        <v>1049</v>
      </c>
      <c r="D135" s="372">
        <v>73.131749500305801</v>
      </c>
      <c r="E135" s="372">
        <v>262.43</v>
      </c>
      <c r="F135" s="372">
        <v>241.78</v>
      </c>
      <c r="G135" s="372">
        <v>265.42</v>
      </c>
      <c r="H135" s="372">
        <v>227.47</v>
      </c>
      <c r="I135" s="372">
        <v>0.56972608540082303</v>
      </c>
      <c r="J135" s="378">
        <v>460.62486293807501</v>
      </c>
      <c r="K135" s="378">
        <v>424.37937492347601</v>
      </c>
      <c r="L135" s="378">
        <v>465.87299897505602</v>
      </c>
      <c r="M135" s="378">
        <v>399.26204158260799</v>
      </c>
      <c r="N135" s="372">
        <v>0.42330174055587</v>
      </c>
      <c r="O135" s="372">
        <v>4.7713555267756798</v>
      </c>
      <c r="P135" s="372">
        <v>-0.54302684120608502</v>
      </c>
      <c r="Q135" s="372">
        <v>6.6150315812274499E-2</v>
      </c>
      <c r="R135" s="372">
        <v>3.4390174884396001</v>
      </c>
      <c r="S135" s="372">
        <v>11.662800822199699</v>
      </c>
      <c r="T135" s="372">
        <v>5.06526904860971E-2</v>
      </c>
      <c r="U135" s="372">
        <v>1.36526516915554</v>
      </c>
      <c r="V135" s="375">
        <v>8.54082223508974E-2</v>
      </c>
      <c r="W135" s="375">
        <v>0.166835187057634</v>
      </c>
    </row>
    <row r="136" spans="1:23" x14ac:dyDescent="0.2">
      <c r="A136" s="376">
        <v>40422</v>
      </c>
      <c r="B136" s="372" t="s">
        <v>878</v>
      </c>
      <c r="C136" s="372" t="s">
        <v>68</v>
      </c>
      <c r="D136" s="372">
        <v>73.515110186521099</v>
      </c>
      <c r="E136" s="372">
        <v>259.25</v>
      </c>
      <c r="F136" s="372">
        <v>239.38</v>
      </c>
      <c r="G136" s="372">
        <v>262.10000000000002</v>
      </c>
      <c r="H136" s="372">
        <v>225.08</v>
      </c>
      <c r="I136" s="372">
        <v>0.57271262113320098</v>
      </c>
      <c r="J136" s="378">
        <v>452.67031043777803</v>
      </c>
      <c r="K136" s="378">
        <v>417.9757720833</v>
      </c>
      <c r="L136" s="378">
        <v>457.64662821886901</v>
      </c>
      <c r="M136" s="378">
        <v>393.00687935712699</v>
      </c>
      <c r="N136" s="372">
        <v>-1.7269047201574801</v>
      </c>
      <c r="O136" s="372">
        <v>-1.50893356712519</v>
      </c>
      <c r="P136" s="372">
        <v>-1.7657968532809101</v>
      </c>
      <c r="Q136" s="372">
        <v>-1.5666809198006899</v>
      </c>
      <c r="R136" s="372">
        <v>2.3382714822313102</v>
      </c>
      <c r="S136" s="372">
        <v>10.58249395252</v>
      </c>
      <c r="T136" s="372">
        <v>-0.40959075357076502</v>
      </c>
      <c r="U136" s="372">
        <v>0.95398073864134703</v>
      </c>
      <c r="V136" s="375">
        <v>8.3006099089314195E-2</v>
      </c>
      <c r="W136" s="375">
        <v>0.164474853385463</v>
      </c>
    </row>
    <row r="137" spans="1:23" x14ac:dyDescent="0.2">
      <c r="A137" s="376">
        <v>40452</v>
      </c>
      <c r="B137" s="372" t="s">
        <v>879</v>
      </c>
      <c r="C137" s="372" t="s">
        <v>69</v>
      </c>
      <c r="D137" s="372">
        <v>73.968926350202807</v>
      </c>
      <c r="E137" s="372">
        <v>257.61</v>
      </c>
      <c r="F137" s="372">
        <v>233.56</v>
      </c>
      <c r="G137" s="372">
        <v>261.45</v>
      </c>
      <c r="H137" s="372">
        <v>224.73</v>
      </c>
      <c r="I137" s="372">
        <v>0.57624803370288002</v>
      </c>
      <c r="J137" s="378">
        <v>447.04707857246501</v>
      </c>
      <c r="K137" s="378">
        <v>405.31157824379898</v>
      </c>
      <c r="L137" s="378">
        <v>453.71087571433998</v>
      </c>
      <c r="M137" s="378">
        <v>389.98831554516602</v>
      </c>
      <c r="N137" s="372">
        <v>-1.2422356261613601</v>
      </c>
      <c r="O137" s="372">
        <v>-3.0298870617259199</v>
      </c>
      <c r="P137" s="372">
        <v>-0.85999814307536904</v>
      </c>
      <c r="Q137" s="372">
        <v>-0.76806895006500397</v>
      </c>
      <c r="R137" s="372">
        <v>1.9654523563703601</v>
      </c>
      <c r="S137" s="372">
        <v>8.2878117860285307</v>
      </c>
      <c r="T137" s="372">
        <v>-1.7928684207313399E-2</v>
      </c>
      <c r="U137" s="372">
        <v>0.81458168290100597</v>
      </c>
      <c r="V137" s="375">
        <v>0.102971399212194</v>
      </c>
      <c r="W137" s="375">
        <v>0.163396075290348</v>
      </c>
    </row>
    <row r="138" spans="1:23" x14ac:dyDescent="0.2">
      <c r="A138" s="376">
        <v>40483</v>
      </c>
      <c r="B138" s="372" t="s">
        <v>880</v>
      </c>
      <c r="C138" s="372" t="s">
        <v>70</v>
      </c>
      <c r="D138" s="372">
        <v>74.561581248891898</v>
      </c>
      <c r="E138" s="372">
        <v>258.37</v>
      </c>
      <c r="F138" s="372">
        <v>232.8</v>
      </c>
      <c r="G138" s="372">
        <v>262.02999999999997</v>
      </c>
      <c r="H138" s="372">
        <v>224.72</v>
      </c>
      <c r="I138" s="372">
        <v>0.58086505651076903</v>
      </c>
      <c r="J138" s="378">
        <v>444.80210524629803</v>
      </c>
      <c r="K138" s="378">
        <v>400.78155397816403</v>
      </c>
      <c r="L138" s="378">
        <v>451.10305235780999</v>
      </c>
      <c r="M138" s="378">
        <v>386.87126636586299</v>
      </c>
      <c r="N138" s="372">
        <v>-0.50217827915041102</v>
      </c>
      <c r="O138" s="372">
        <v>-1.11766465820282</v>
      </c>
      <c r="P138" s="372">
        <v>-0.57477647024077905</v>
      </c>
      <c r="Q138" s="372">
        <v>-0.79926732546976598</v>
      </c>
      <c r="R138" s="372">
        <v>1.34955202566975</v>
      </c>
      <c r="S138" s="372">
        <v>6.5741082242716899</v>
      </c>
      <c r="T138" s="372">
        <v>-0.37813288636833198</v>
      </c>
      <c r="U138" s="372">
        <v>0.326263146529571</v>
      </c>
      <c r="V138" s="375">
        <v>0.10983676975945</v>
      </c>
      <c r="W138" s="375">
        <v>0.166028835884656</v>
      </c>
    </row>
    <row r="139" spans="1:23" x14ac:dyDescent="0.2">
      <c r="A139" s="376">
        <v>40513</v>
      </c>
      <c r="B139" s="372" t="s">
        <v>881</v>
      </c>
      <c r="C139" s="372" t="s">
        <v>1046</v>
      </c>
      <c r="D139" s="372">
        <v>74.930954450610002</v>
      </c>
      <c r="E139" s="372">
        <v>257.86</v>
      </c>
      <c r="F139" s="372">
        <v>233.34</v>
      </c>
      <c r="G139" s="372">
        <v>262.94</v>
      </c>
      <c r="H139" s="372">
        <v>225.65</v>
      </c>
      <c r="I139" s="372">
        <v>0.58374262404750599</v>
      </c>
      <c r="J139" s="378">
        <v>441.73577425625001</v>
      </c>
      <c r="K139" s="378">
        <v>399.730960850668</v>
      </c>
      <c r="L139" s="378">
        <v>450.43823967633</v>
      </c>
      <c r="M139" s="378">
        <v>386.55734685846102</v>
      </c>
      <c r="N139" s="372">
        <v>-0.68936971158218796</v>
      </c>
      <c r="O139" s="372">
        <v>-0.26213609809808702</v>
      </c>
      <c r="P139" s="372">
        <v>-0.14737490203308201</v>
      </c>
      <c r="Q139" s="372">
        <v>-8.1143143648476607E-2</v>
      </c>
      <c r="R139" s="372">
        <v>1.3161814636963201</v>
      </c>
      <c r="S139" s="372">
        <v>6.6837010606315896</v>
      </c>
      <c r="T139" s="372">
        <v>-0.31884204931938998</v>
      </c>
      <c r="U139" s="372">
        <v>0.40721228867424097</v>
      </c>
      <c r="V139" s="375">
        <v>0.105082711922516</v>
      </c>
      <c r="W139" s="375">
        <v>0.165255927321072</v>
      </c>
    </row>
    <row r="140" spans="1:23" x14ac:dyDescent="0.2">
      <c r="A140" s="376">
        <v>40544</v>
      </c>
      <c r="B140" s="372" t="s">
        <v>1018</v>
      </c>
      <c r="C140" s="372" t="s">
        <v>1047</v>
      </c>
      <c r="D140" s="372">
        <v>75.295991345633695</v>
      </c>
      <c r="E140" s="372">
        <v>267.67</v>
      </c>
      <c r="F140" s="372">
        <v>238.5</v>
      </c>
      <c r="G140" s="372">
        <v>274.64999999999998</v>
      </c>
      <c r="H140" s="372">
        <v>236.85</v>
      </c>
      <c r="I140" s="372">
        <v>0.58658640999068001</v>
      </c>
      <c r="J140" s="378">
        <v>456.31810666096499</v>
      </c>
      <c r="K140" s="378">
        <v>406.58971285030202</v>
      </c>
      <c r="L140" s="378">
        <v>468.21746177918402</v>
      </c>
      <c r="M140" s="378">
        <v>403.77682804441901</v>
      </c>
      <c r="N140" s="372">
        <v>3.3011436371137601</v>
      </c>
      <c r="O140" s="372">
        <v>1.71584207163664</v>
      </c>
      <c r="P140" s="372">
        <v>3.9470943043445499</v>
      </c>
      <c r="Q140" s="372">
        <v>4.4545735130634601</v>
      </c>
      <c r="R140" s="372">
        <v>2.0558477322398101</v>
      </c>
      <c r="S140" s="372">
        <v>6.6693998136630102</v>
      </c>
      <c r="T140" s="372">
        <v>0.37974981347617098</v>
      </c>
      <c r="U140" s="372">
        <v>1.6881363688245901</v>
      </c>
      <c r="V140" s="375">
        <v>0.12230607966456999</v>
      </c>
      <c r="W140" s="375">
        <v>0.159594680177327</v>
      </c>
    </row>
    <row r="141" spans="1:23" x14ac:dyDescent="0.2">
      <c r="A141" s="376">
        <v>40575</v>
      </c>
      <c r="B141" s="372" t="s">
        <v>882</v>
      </c>
      <c r="C141" s="372" t="s">
        <v>61</v>
      </c>
      <c r="D141" s="372">
        <v>75.578460244005001</v>
      </c>
      <c r="E141" s="372">
        <v>267.06</v>
      </c>
      <c r="F141" s="372">
        <v>237.3</v>
      </c>
      <c r="G141" s="372">
        <v>273.39999999999998</v>
      </c>
      <c r="H141" s="372">
        <v>235.15</v>
      </c>
      <c r="I141" s="372">
        <v>0.58878695764359701</v>
      </c>
      <c r="J141" s="378">
        <v>453.57662314533798</v>
      </c>
      <c r="K141" s="378">
        <v>403.03202528416398</v>
      </c>
      <c r="L141" s="378">
        <v>464.34452470581698</v>
      </c>
      <c r="M141" s="378">
        <v>399.38044983384401</v>
      </c>
      <c r="N141" s="372">
        <v>-0.60078341744693697</v>
      </c>
      <c r="O141" s="372">
        <v>-0.87500678293046497</v>
      </c>
      <c r="P141" s="372">
        <v>-0.82716630401817903</v>
      </c>
      <c r="Q141" s="372">
        <v>-1.0888138955045601</v>
      </c>
      <c r="R141" s="372">
        <v>2.03347211805103</v>
      </c>
      <c r="S141" s="372">
        <v>6.1800188582509703</v>
      </c>
      <c r="T141" s="372">
        <v>0.44142664050654801</v>
      </c>
      <c r="U141" s="372">
        <v>1.30260606544443</v>
      </c>
      <c r="V141" s="375">
        <v>0.12541087231352699</v>
      </c>
      <c r="W141" s="375">
        <v>0.16266213055496501</v>
      </c>
    </row>
    <row r="142" spans="1:23" x14ac:dyDescent="0.2">
      <c r="A142" s="376">
        <v>40603</v>
      </c>
      <c r="B142" s="372" t="s">
        <v>883</v>
      </c>
      <c r="C142" s="372" t="s">
        <v>62</v>
      </c>
      <c r="D142" s="372">
        <v>75.723450928541396</v>
      </c>
      <c r="E142" s="372">
        <v>269.05</v>
      </c>
      <c r="F142" s="372">
        <v>246.2</v>
      </c>
      <c r="G142" s="372">
        <v>271.24</v>
      </c>
      <c r="H142" s="372">
        <v>235.12</v>
      </c>
      <c r="I142" s="372">
        <v>0.58991649407182301</v>
      </c>
      <c r="J142" s="378">
        <v>456.08150086280301</v>
      </c>
      <c r="K142" s="378">
        <v>417.34720502665698</v>
      </c>
      <c r="L142" s="378">
        <v>459.79389070443</v>
      </c>
      <c r="M142" s="378">
        <v>398.56488564527899</v>
      </c>
      <c r="N142" s="372">
        <v>0.55225017993536496</v>
      </c>
      <c r="O142" s="372">
        <v>3.551871524949</v>
      </c>
      <c r="P142" s="372">
        <v>-0.98001241734693201</v>
      </c>
      <c r="Q142" s="372">
        <v>-0.204207338868023</v>
      </c>
      <c r="R142" s="372">
        <v>4.5876145383506604</v>
      </c>
      <c r="S142" s="372">
        <v>11.107871816893899</v>
      </c>
      <c r="T142" s="372">
        <v>1.6680197828976999</v>
      </c>
      <c r="U142" s="372">
        <v>2.9666176234345101</v>
      </c>
      <c r="V142" s="375">
        <v>9.2810722989439695E-2</v>
      </c>
      <c r="W142" s="375">
        <v>0.15362368152432801</v>
      </c>
    </row>
    <row r="143" spans="1:23" x14ac:dyDescent="0.2">
      <c r="A143" s="376">
        <v>40634</v>
      </c>
      <c r="B143" s="372" t="s">
        <v>884</v>
      </c>
      <c r="C143" s="372" t="s">
        <v>1048</v>
      </c>
      <c r="D143" s="372">
        <v>75.717440951980294</v>
      </c>
      <c r="E143" s="372">
        <v>269.93</v>
      </c>
      <c r="F143" s="372">
        <v>245.96</v>
      </c>
      <c r="G143" s="372">
        <v>271.83999999999997</v>
      </c>
      <c r="H143" s="372">
        <v>235.31</v>
      </c>
      <c r="I143" s="372">
        <v>0.58986967390899503</v>
      </c>
      <c r="J143" s="378">
        <v>457.60955671988802</v>
      </c>
      <c r="K143" s="378">
        <v>416.97346190057999</v>
      </c>
      <c r="L143" s="378">
        <v>460.84756010348701</v>
      </c>
      <c r="M143" s="378">
        <v>398.918626279987</v>
      </c>
      <c r="N143" s="372">
        <v>0.33504008695681697</v>
      </c>
      <c r="O143" s="372">
        <v>-8.9552085547839305E-2</v>
      </c>
      <c r="P143" s="372">
        <v>0.22916124384417799</v>
      </c>
      <c r="Q143" s="372">
        <v>8.8753587545764595E-2</v>
      </c>
      <c r="R143" s="372">
        <v>4.7547123909306599</v>
      </c>
      <c r="S143" s="372">
        <v>10.500514693312301</v>
      </c>
      <c r="T143" s="372">
        <v>1.6548377646941901</v>
      </c>
      <c r="U143" s="372">
        <v>2.7667279432677101</v>
      </c>
      <c r="V143" s="375">
        <v>9.7454870710684594E-2</v>
      </c>
      <c r="W143" s="375">
        <v>0.155242021163571</v>
      </c>
    </row>
    <row r="144" spans="1:23" x14ac:dyDescent="0.2">
      <c r="A144" s="376">
        <v>40664</v>
      </c>
      <c r="B144" s="372" t="s">
        <v>885</v>
      </c>
      <c r="C144" s="372" t="s">
        <v>64</v>
      </c>
      <c r="D144" s="372">
        <v>75.159264378868897</v>
      </c>
      <c r="E144" s="372">
        <v>269.02</v>
      </c>
      <c r="F144" s="372">
        <v>236.81</v>
      </c>
      <c r="G144" s="372">
        <v>275</v>
      </c>
      <c r="H144" s="372">
        <v>235.83</v>
      </c>
      <c r="I144" s="372">
        <v>0.58552125128634303</v>
      </c>
      <c r="J144" s="378">
        <v>459.45386168133899</v>
      </c>
      <c r="K144" s="378">
        <v>404.443048787294</v>
      </c>
      <c r="L144" s="378">
        <v>469.66698372748601</v>
      </c>
      <c r="M144" s="378">
        <v>402.76932644528301</v>
      </c>
      <c r="N144" s="372">
        <v>0.40303025458439101</v>
      </c>
      <c r="O144" s="372">
        <v>-3.0050864762885099</v>
      </c>
      <c r="P144" s="372">
        <v>1.91373989742243</v>
      </c>
      <c r="Q144" s="372">
        <v>0.96528462488834099</v>
      </c>
      <c r="R144" s="372">
        <v>2.3063657432500899</v>
      </c>
      <c r="S144" s="372">
        <v>5.2243480984308599</v>
      </c>
      <c r="T144" s="372">
        <v>0.98796531111924302</v>
      </c>
      <c r="U144" s="372">
        <v>1.83163284525412</v>
      </c>
      <c r="V144" s="375">
        <v>0.136016215531439</v>
      </c>
      <c r="W144" s="375">
        <v>0.166094220413009</v>
      </c>
    </row>
    <row r="145" spans="1:23" x14ac:dyDescent="0.2">
      <c r="A145" s="376">
        <v>40695</v>
      </c>
      <c r="B145" s="372" t="s">
        <v>886</v>
      </c>
      <c r="C145" s="372" t="s">
        <v>65</v>
      </c>
      <c r="D145" s="372">
        <v>75.155508143518205</v>
      </c>
      <c r="E145" s="372">
        <v>269.07</v>
      </c>
      <c r="F145" s="372">
        <v>237.71</v>
      </c>
      <c r="G145" s="372">
        <v>274.08</v>
      </c>
      <c r="H145" s="372">
        <v>235.13</v>
      </c>
      <c r="I145" s="372">
        <v>0.58549198868457597</v>
      </c>
      <c r="J145" s="378">
        <v>459.56222322447002</v>
      </c>
      <c r="K145" s="378">
        <v>406.00043142189298</v>
      </c>
      <c r="L145" s="378">
        <v>468.11912937660401</v>
      </c>
      <c r="M145" s="378">
        <v>401.59388094833901</v>
      </c>
      <c r="N145" s="372">
        <v>2.3584858495895301E-2</v>
      </c>
      <c r="O145" s="372">
        <v>0.385068463722882</v>
      </c>
      <c r="P145" s="372">
        <v>-0.329564224122669</v>
      </c>
      <c r="Q145" s="372">
        <v>-0.29184086765447997</v>
      </c>
      <c r="R145" s="372">
        <v>2.7705792606087498</v>
      </c>
      <c r="S145" s="372">
        <v>5.7565697173189898</v>
      </c>
      <c r="T145" s="372">
        <v>0.96817536880098298</v>
      </c>
      <c r="U145" s="372">
        <v>1.72942332272559</v>
      </c>
      <c r="V145" s="375">
        <v>0.13192545538681599</v>
      </c>
      <c r="W145" s="375">
        <v>0.16565304299749101</v>
      </c>
    </row>
    <row r="146" spans="1:23" x14ac:dyDescent="0.2">
      <c r="A146" s="376">
        <v>40725</v>
      </c>
      <c r="B146" s="372" t="s">
        <v>887</v>
      </c>
      <c r="C146" s="372" t="s">
        <v>66</v>
      </c>
      <c r="D146" s="372">
        <v>75.516106737183705</v>
      </c>
      <c r="E146" s="372">
        <v>272.63</v>
      </c>
      <c r="F146" s="372">
        <v>242.97</v>
      </c>
      <c r="G146" s="372">
        <v>277.19</v>
      </c>
      <c r="H146" s="372">
        <v>237.49</v>
      </c>
      <c r="I146" s="372">
        <v>0.58830119845425599</v>
      </c>
      <c r="J146" s="378">
        <v>463.419079744062</v>
      </c>
      <c r="K146" s="378">
        <v>413.00272825960002</v>
      </c>
      <c r="L146" s="378">
        <v>471.170211327647</v>
      </c>
      <c r="M146" s="378">
        <v>403.68777188283502</v>
      </c>
      <c r="N146" s="372">
        <v>0.83924577014406998</v>
      </c>
      <c r="O146" s="372">
        <v>1.7247018219126</v>
      </c>
      <c r="P146" s="372">
        <v>0.65177467861792204</v>
      </c>
      <c r="Q146" s="372">
        <v>0.52139512921627296</v>
      </c>
      <c r="R146" s="372">
        <v>1.03248396238882</v>
      </c>
      <c r="S146" s="372">
        <v>1.9626735720071899</v>
      </c>
      <c r="T146" s="372">
        <v>0.58784940173393097</v>
      </c>
      <c r="U146" s="372">
        <v>1.1753611782429501</v>
      </c>
      <c r="V146" s="375">
        <v>0.122072683870437</v>
      </c>
      <c r="W146" s="375">
        <v>0.16716493326034801</v>
      </c>
    </row>
    <row r="147" spans="1:23" x14ac:dyDescent="0.2">
      <c r="A147" s="376">
        <v>40756</v>
      </c>
      <c r="B147" s="372" t="s">
        <v>888</v>
      </c>
      <c r="C147" s="372" t="s">
        <v>1049</v>
      </c>
      <c r="D147" s="372">
        <v>75.635555021335406</v>
      </c>
      <c r="E147" s="372">
        <v>271.55</v>
      </c>
      <c r="F147" s="372">
        <v>242.63</v>
      </c>
      <c r="G147" s="372">
        <v>275.94</v>
      </c>
      <c r="H147" s="372">
        <v>237.17</v>
      </c>
      <c r="I147" s="372">
        <v>0.58923174919046295</v>
      </c>
      <c r="J147" s="378">
        <v>460.85432492916198</v>
      </c>
      <c r="K147" s="378">
        <v>411.77346660859001</v>
      </c>
      <c r="L147" s="378">
        <v>468.30470418321801</v>
      </c>
      <c r="M147" s="378">
        <v>402.50716348167703</v>
      </c>
      <c r="N147" s="372">
        <v>-0.55344178239624697</v>
      </c>
      <c r="O147" s="372">
        <v>-0.29764008005228598</v>
      </c>
      <c r="P147" s="372">
        <v>-0.60816814720833201</v>
      </c>
      <c r="Q147" s="372">
        <v>-0.292455824374238</v>
      </c>
      <c r="R147" s="372">
        <v>4.9815372453632101E-2</v>
      </c>
      <c r="S147" s="372">
        <v>-2.9704337816038899</v>
      </c>
      <c r="T147" s="372">
        <v>0.52196740603389602</v>
      </c>
      <c r="U147" s="372">
        <v>0.81277996931665697</v>
      </c>
      <c r="V147" s="375">
        <v>0.119193834233195</v>
      </c>
      <c r="W147" s="375">
        <v>0.163469241472362</v>
      </c>
    </row>
    <row r="148" spans="1:23" x14ac:dyDescent="0.2">
      <c r="A148" s="376">
        <v>40787</v>
      </c>
      <c r="B148" s="372" t="s">
        <v>889</v>
      </c>
      <c r="C148" s="372" t="s">
        <v>68</v>
      </c>
      <c r="D148" s="372">
        <v>75.821113047659097</v>
      </c>
      <c r="E148" s="372">
        <v>272.38</v>
      </c>
      <c r="F148" s="372">
        <v>252.82</v>
      </c>
      <c r="G148" s="372">
        <v>272.81</v>
      </c>
      <c r="H148" s="372">
        <v>236.18</v>
      </c>
      <c r="I148" s="372">
        <v>0.59067732171777798</v>
      </c>
      <c r="J148" s="378">
        <v>461.13163648788498</v>
      </c>
      <c r="K148" s="378">
        <v>428.01710968818298</v>
      </c>
      <c r="L148" s="378">
        <v>461.85961432652903</v>
      </c>
      <c r="M148" s="378">
        <v>399.84606030438601</v>
      </c>
      <c r="N148" s="372">
        <v>6.0173365795423997E-2</v>
      </c>
      <c r="O148" s="372">
        <v>3.94480081812396</v>
      </c>
      <c r="P148" s="372">
        <v>-1.37625990068369</v>
      </c>
      <c r="Q148" s="372">
        <v>-0.66113188005690904</v>
      </c>
      <c r="R148" s="372">
        <v>1.8692027851183699</v>
      </c>
      <c r="S148" s="372">
        <v>2.4023731219717601</v>
      </c>
      <c r="T148" s="372">
        <v>0.920576236747772</v>
      </c>
      <c r="U148" s="372">
        <v>1.74021914284219</v>
      </c>
      <c r="V148" s="375">
        <v>7.7367296891068804E-2</v>
      </c>
      <c r="W148" s="375">
        <v>0.15509357269878901</v>
      </c>
    </row>
    <row r="149" spans="1:23" x14ac:dyDescent="0.2">
      <c r="A149" s="376">
        <v>40817</v>
      </c>
      <c r="B149" s="372" t="s">
        <v>890</v>
      </c>
      <c r="C149" s="372" t="s">
        <v>69</v>
      </c>
      <c r="D149" s="372">
        <v>76.332712302421996</v>
      </c>
      <c r="E149" s="372">
        <v>270.92</v>
      </c>
      <c r="F149" s="372">
        <v>251.95</v>
      </c>
      <c r="G149" s="372">
        <v>271.72000000000003</v>
      </c>
      <c r="H149" s="372">
        <v>235.67</v>
      </c>
      <c r="I149" s="372">
        <v>0.59466288807851198</v>
      </c>
      <c r="J149" s="378">
        <v>455.58585449211898</v>
      </c>
      <c r="K149" s="378">
        <v>423.685427577474</v>
      </c>
      <c r="L149" s="378">
        <v>456.93115452014803</v>
      </c>
      <c r="M149" s="378">
        <v>396.308572007078</v>
      </c>
      <c r="N149" s="372">
        <v>-1.2026461766980101</v>
      </c>
      <c r="O149" s="372">
        <v>-1.0120348025021699</v>
      </c>
      <c r="P149" s="372">
        <v>-1.0670904433953401</v>
      </c>
      <c r="Q149" s="372">
        <v>-0.88471255528069803</v>
      </c>
      <c r="R149" s="372">
        <v>1.9100395302705599</v>
      </c>
      <c r="S149" s="372">
        <v>4.5332653494106996</v>
      </c>
      <c r="T149" s="372">
        <v>0.70976451704813903</v>
      </c>
      <c r="U149" s="372">
        <v>1.62062713419446</v>
      </c>
      <c r="V149" s="375">
        <v>7.5292716808890797E-2</v>
      </c>
      <c r="W149" s="375">
        <v>0.15296813340688301</v>
      </c>
    </row>
    <row r="150" spans="1:23" x14ac:dyDescent="0.2">
      <c r="A150" s="376">
        <v>40848</v>
      </c>
      <c r="B150" s="372" t="s">
        <v>891</v>
      </c>
      <c r="C150" s="372" t="s">
        <v>70</v>
      </c>
      <c r="D150" s="372">
        <v>77.158332832501898</v>
      </c>
      <c r="E150" s="372">
        <v>272.29000000000002</v>
      </c>
      <c r="F150" s="372">
        <v>252.12</v>
      </c>
      <c r="G150" s="372">
        <v>273.27999999999997</v>
      </c>
      <c r="H150" s="372">
        <v>236.52</v>
      </c>
      <c r="I150" s="372">
        <v>0.60109480794700898</v>
      </c>
      <c r="J150" s="378">
        <v>452.99010472238899</v>
      </c>
      <c r="K150" s="378">
        <v>419.43466599070399</v>
      </c>
      <c r="L150" s="378">
        <v>454.63709948413299</v>
      </c>
      <c r="M150" s="378">
        <v>393.48202126019902</v>
      </c>
      <c r="N150" s="372">
        <v>-0.56976083522683996</v>
      </c>
      <c r="O150" s="372">
        <v>-1.00328246148922</v>
      </c>
      <c r="P150" s="372">
        <v>-0.50205704148682495</v>
      </c>
      <c r="Q150" s="372">
        <v>-0.71321968449098405</v>
      </c>
      <c r="R150" s="372">
        <v>1.84081850771762</v>
      </c>
      <c r="S150" s="372">
        <v>4.6541842625712704</v>
      </c>
      <c r="T150" s="372">
        <v>0.78342345675805902</v>
      </c>
      <c r="U150" s="372">
        <v>1.70877381420307</v>
      </c>
      <c r="V150" s="375">
        <v>8.0001586546089201E-2</v>
      </c>
      <c r="W150" s="375">
        <v>0.15542026044309101</v>
      </c>
    </row>
    <row r="151" spans="1:23" x14ac:dyDescent="0.2">
      <c r="A151" s="376">
        <v>40878</v>
      </c>
      <c r="B151" s="372" t="s">
        <v>892</v>
      </c>
      <c r="C151" s="372" t="s">
        <v>1046</v>
      </c>
      <c r="D151" s="372">
        <v>77.792385359697093</v>
      </c>
      <c r="E151" s="372">
        <v>272.67</v>
      </c>
      <c r="F151" s="372">
        <v>253.34</v>
      </c>
      <c r="G151" s="372">
        <v>273.92</v>
      </c>
      <c r="H151" s="372">
        <v>237.22</v>
      </c>
      <c r="I151" s="372">
        <v>0.60603433512536398</v>
      </c>
      <c r="J151" s="378">
        <v>449.92500291851502</v>
      </c>
      <c r="K151" s="378">
        <v>418.02912032631599</v>
      </c>
      <c r="L151" s="378">
        <v>451.98759232566698</v>
      </c>
      <c r="M151" s="378">
        <v>391.429967331684</v>
      </c>
      <c r="N151" s="372">
        <v>-0.67663769515500205</v>
      </c>
      <c r="O151" s="372">
        <v>-0.33510479184346598</v>
      </c>
      <c r="P151" s="372">
        <v>-0.58277407661443403</v>
      </c>
      <c r="Q151" s="372">
        <v>-0.52151148404260295</v>
      </c>
      <c r="R151" s="372">
        <v>1.85387490430309</v>
      </c>
      <c r="S151" s="372">
        <v>4.5776187655586398</v>
      </c>
      <c r="T151" s="372">
        <v>0.34396561234482098</v>
      </c>
      <c r="U151" s="372">
        <v>1.2605168451259099</v>
      </c>
      <c r="V151" s="375">
        <v>7.6300623667798301E-2</v>
      </c>
      <c r="W151" s="375">
        <v>0.15470870921507501</v>
      </c>
    </row>
    <row r="152" spans="1:23" x14ac:dyDescent="0.2">
      <c r="A152" s="376">
        <v>40909</v>
      </c>
      <c r="B152" s="372" t="s">
        <v>1019</v>
      </c>
      <c r="C152" s="372" t="s">
        <v>1047</v>
      </c>
      <c r="D152" s="372">
        <v>78.343049462107103</v>
      </c>
      <c r="E152" s="372">
        <v>280.33999999999997</v>
      </c>
      <c r="F152" s="372">
        <v>251.78</v>
      </c>
      <c r="G152" s="372">
        <v>285.08999999999997</v>
      </c>
      <c r="H152" s="372">
        <v>246.36</v>
      </c>
      <c r="I152" s="372">
        <v>0.61032423254447998</v>
      </c>
      <c r="J152" s="378">
        <v>459.32962358588497</v>
      </c>
      <c r="K152" s="378">
        <v>412.53482423647699</v>
      </c>
      <c r="L152" s="378">
        <v>467.11237207712003</v>
      </c>
      <c r="M152" s="378">
        <v>403.65429858963603</v>
      </c>
      <c r="N152" s="372">
        <v>2.0902640676478299</v>
      </c>
      <c r="O152" s="372">
        <v>-1.31433333772303</v>
      </c>
      <c r="P152" s="372">
        <v>3.3462820679720999</v>
      </c>
      <c r="Q152" s="372">
        <v>3.1229931988303199</v>
      </c>
      <c r="R152" s="372">
        <v>0.65995998864818395</v>
      </c>
      <c r="S152" s="372">
        <v>1.4621893270488699</v>
      </c>
      <c r="T152" s="372">
        <v>-0.23602060842933301</v>
      </c>
      <c r="U152" s="372">
        <v>-3.0345836182932299E-2</v>
      </c>
      <c r="V152" s="375">
        <v>0.113432361585511</v>
      </c>
      <c r="W152" s="375">
        <v>0.157208962493911</v>
      </c>
    </row>
    <row r="153" spans="1:23" x14ac:dyDescent="0.2">
      <c r="A153" s="376">
        <v>40940</v>
      </c>
      <c r="B153" s="372" t="s">
        <v>893</v>
      </c>
      <c r="C153" s="372" t="s">
        <v>61</v>
      </c>
      <c r="D153" s="372">
        <v>78.502313840976001</v>
      </c>
      <c r="E153" s="372">
        <v>279.18</v>
      </c>
      <c r="F153" s="372">
        <v>251.82</v>
      </c>
      <c r="G153" s="372">
        <v>284.33</v>
      </c>
      <c r="H153" s="372">
        <v>246.39</v>
      </c>
      <c r="I153" s="372">
        <v>0.61156496685942197</v>
      </c>
      <c r="J153" s="378">
        <v>456.50096903633499</v>
      </c>
      <c r="K153" s="378">
        <v>411.76328541704203</v>
      </c>
      <c r="L153" s="378">
        <v>464.92198770005399</v>
      </c>
      <c r="M153" s="378">
        <v>402.88442496189703</v>
      </c>
      <c r="N153" s="372">
        <v>-0.61582236465991302</v>
      </c>
      <c r="O153" s="372">
        <v>-0.18702392479553701</v>
      </c>
      <c r="P153" s="372">
        <v>-0.46892022305604603</v>
      </c>
      <c r="Q153" s="372">
        <v>-0.19072598271063801</v>
      </c>
      <c r="R153" s="372">
        <v>0.64473029291438599</v>
      </c>
      <c r="S153" s="372">
        <v>2.1663936325461601</v>
      </c>
      <c r="T153" s="372">
        <v>0.12436089229272999</v>
      </c>
      <c r="U153" s="372">
        <v>0.87735269202864297</v>
      </c>
      <c r="V153" s="375">
        <v>0.10864903502501801</v>
      </c>
      <c r="W153" s="375">
        <v>0.153983522058525</v>
      </c>
    </row>
    <row r="154" spans="1:23" x14ac:dyDescent="0.2">
      <c r="A154" s="376">
        <v>40969</v>
      </c>
      <c r="B154" s="372" t="s">
        <v>894</v>
      </c>
      <c r="C154" s="372" t="s">
        <v>62</v>
      </c>
      <c r="D154" s="372">
        <v>78.547388665184201</v>
      </c>
      <c r="E154" s="372">
        <v>279.64999999999998</v>
      </c>
      <c r="F154" s="372">
        <v>256.76</v>
      </c>
      <c r="G154" s="372">
        <v>281.63</v>
      </c>
      <c r="H154" s="372">
        <v>245.23</v>
      </c>
      <c r="I154" s="372">
        <v>0.61191611808063195</v>
      </c>
      <c r="J154" s="378">
        <v>457.00708273082398</v>
      </c>
      <c r="K154" s="378">
        <v>419.59999485773699</v>
      </c>
      <c r="L154" s="378">
        <v>460.24282034500902</v>
      </c>
      <c r="M154" s="378">
        <v>400.757542993313</v>
      </c>
      <c r="N154" s="372">
        <v>0.11086804384172801</v>
      </c>
      <c r="O154" s="372">
        <v>1.9032074296663899</v>
      </c>
      <c r="P154" s="372">
        <v>-1.00644139852192</v>
      </c>
      <c r="Q154" s="372">
        <v>-0.52791367370076403</v>
      </c>
      <c r="R154" s="372">
        <v>0.20294220797583101</v>
      </c>
      <c r="S154" s="372">
        <v>0.53978792811999499</v>
      </c>
      <c r="T154" s="372">
        <v>9.7637147786366896E-2</v>
      </c>
      <c r="U154" s="372">
        <v>0.55013811477238095</v>
      </c>
      <c r="V154" s="375">
        <v>8.9149400218102401E-2</v>
      </c>
      <c r="W154" s="375">
        <v>0.14843208416588499</v>
      </c>
    </row>
    <row r="155" spans="1:23" x14ac:dyDescent="0.2">
      <c r="A155" s="376">
        <v>41000</v>
      </c>
      <c r="B155" s="372" t="s">
        <v>895</v>
      </c>
      <c r="C155" s="372" t="s">
        <v>1048</v>
      </c>
      <c r="D155" s="372">
        <v>78.300979626179497</v>
      </c>
      <c r="E155" s="372">
        <v>280.07</v>
      </c>
      <c r="F155" s="372">
        <v>256.95</v>
      </c>
      <c r="G155" s="372">
        <v>282.05</v>
      </c>
      <c r="H155" s="372">
        <v>245.43</v>
      </c>
      <c r="I155" s="372">
        <v>0.60999649140468404</v>
      </c>
      <c r="J155" s="378">
        <v>459.13378838468702</v>
      </c>
      <c r="K155" s="378">
        <v>421.23193103668899</v>
      </c>
      <c r="L155" s="378">
        <v>462.37970869390199</v>
      </c>
      <c r="M155" s="378">
        <v>402.34657651035002</v>
      </c>
      <c r="N155" s="372">
        <v>0.465355075277052</v>
      </c>
      <c r="O155" s="372">
        <v>0.38892664417318201</v>
      </c>
      <c r="P155" s="372">
        <v>0.46429585741074603</v>
      </c>
      <c r="Q155" s="372">
        <v>0.39650745065678</v>
      </c>
      <c r="R155" s="372">
        <v>0.33308562778380202</v>
      </c>
      <c r="S155" s="372">
        <v>1.02128061500555</v>
      </c>
      <c r="T155" s="372">
        <v>0.332463209758593</v>
      </c>
      <c r="U155" s="372">
        <v>0.85931064746960195</v>
      </c>
      <c r="V155" s="375">
        <v>8.9978595057404104E-2</v>
      </c>
      <c r="W155" s="375">
        <v>0.14920751334392701</v>
      </c>
    </row>
    <row r="156" spans="1:23" x14ac:dyDescent="0.2">
      <c r="A156" s="376">
        <v>41030</v>
      </c>
      <c r="B156" s="372" t="s">
        <v>896</v>
      </c>
      <c r="C156" s="372" t="s">
        <v>64</v>
      </c>
      <c r="D156" s="372">
        <v>78.053819340104596</v>
      </c>
      <c r="E156" s="372">
        <v>280.31</v>
      </c>
      <c r="F156" s="372">
        <v>250.33</v>
      </c>
      <c r="G156" s="372">
        <v>286</v>
      </c>
      <c r="H156" s="372">
        <v>246.11</v>
      </c>
      <c r="I156" s="372">
        <v>0.608071012208382</v>
      </c>
      <c r="J156" s="378">
        <v>460.98234313452099</v>
      </c>
      <c r="K156" s="378">
        <v>411.67889107368501</v>
      </c>
      <c r="L156" s="378">
        <v>470.33980284853499</v>
      </c>
      <c r="M156" s="378">
        <v>404.73891216452103</v>
      </c>
      <c r="N156" s="372">
        <v>0.40261788537439003</v>
      </c>
      <c r="O156" s="372">
        <v>-2.2678812452543</v>
      </c>
      <c r="P156" s="372">
        <v>1.72154919538294</v>
      </c>
      <c r="Q156" s="372">
        <v>0.59459575247795504</v>
      </c>
      <c r="R156" s="372">
        <v>0.33267354584609599</v>
      </c>
      <c r="S156" s="372">
        <v>1.78908805778399</v>
      </c>
      <c r="T156" s="372">
        <v>0.14325450678054399</v>
      </c>
      <c r="U156" s="372">
        <v>0.48901085309072101</v>
      </c>
      <c r="V156" s="375">
        <v>0.11976191427315901</v>
      </c>
      <c r="W156" s="375">
        <v>0.162081995855512</v>
      </c>
    </row>
    <row r="157" spans="1:23" x14ac:dyDescent="0.2">
      <c r="A157" s="376">
        <v>41061</v>
      </c>
      <c r="B157" s="372" t="s">
        <v>897</v>
      </c>
      <c r="C157" s="372" t="s">
        <v>65</v>
      </c>
      <c r="D157" s="372">
        <v>78.413666686699898</v>
      </c>
      <c r="E157" s="372">
        <v>280.43</v>
      </c>
      <c r="F157" s="372">
        <v>249.75</v>
      </c>
      <c r="G157" s="372">
        <v>285.10000000000002</v>
      </c>
      <c r="H157" s="372">
        <v>245.06</v>
      </c>
      <c r="I157" s="372">
        <v>0.61087436945770901</v>
      </c>
      <c r="J157" s="378">
        <v>459.06329356876802</v>
      </c>
      <c r="K157" s="378">
        <v>408.84020100844998</v>
      </c>
      <c r="L157" s="378">
        <v>466.70807330333997</v>
      </c>
      <c r="M157" s="378">
        <v>401.16268131784102</v>
      </c>
      <c r="N157" s="372">
        <v>-0.41629567690261199</v>
      </c>
      <c r="O157" s="372">
        <v>-0.68953986390493105</v>
      </c>
      <c r="P157" s="372">
        <v>-0.772150161053897</v>
      </c>
      <c r="Q157" s="372">
        <v>-0.88358957816897499</v>
      </c>
      <c r="R157" s="372">
        <v>-0.108566289936096</v>
      </c>
      <c r="S157" s="372">
        <v>0.69944989383670098</v>
      </c>
      <c r="T157" s="372">
        <v>-0.30143097872178398</v>
      </c>
      <c r="U157" s="372">
        <v>-0.10737206191490101</v>
      </c>
      <c r="V157" s="375">
        <v>0.122842842842843</v>
      </c>
      <c r="W157" s="375">
        <v>0.16338855790418699</v>
      </c>
    </row>
    <row r="158" spans="1:23" x14ac:dyDescent="0.2">
      <c r="A158" s="376">
        <v>41091</v>
      </c>
      <c r="B158" s="372" t="s">
        <v>898</v>
      </c>
      <c r="C158" s="372" t="s">
        <v>66</v>
      </c>
      <c r="D158" s="372">
        <v>78.853897469799904</v>
      </c>
      <c r="E158" s="372">
        <v>284.25</v>
      </c>
      <c r="F158" s="372">
        <v>253.56</v>
      </c>
      <c r="G158" s="372">
        <v>288.83999999999997</v>
      </c>
      <c r="H158" s="372">
        <v>248.2</v>
      </c>
      <c r="I158" s="372">
        <v>0.61430394638486097</v>
      </c>
      <c r="J158" s="378">
        <v>462.718824570138</v>
      </c>
      <c r="K158" s="378">
        <v>412.75984224451798</v>
      </c>
      <c r="L158" s="378">
        <v>470.19069582704901</v>
      </c>
      <c r="M158" s="378">
        <v>404.03451981814698</v>
      </c>
      <c r="N158" s="372">
        <v>0.796302177190511</v>
      </c>
      <c r="O158" s="372">
        <v>0.95872206950284899</v>
      </c>
      <c r="P158" s="372">
        <v>0.74621004497721399</v>
      </c>
      <c r="Q158" s="372">
        <v>0.71587877787431298</v>
      </c>
      <c r="R158" s="372">
        <v>-0.15110624584343499</v>
      </c>
      <c r="S158" s="372">
        <v>-5.8809784648450297E-2</v>
      </c>
      <c r="T158" s="372">
        <v>-0.207889946573248</v>
      </c>
      <c r="U158" s="372">
        <v>8.5895080174247504E-2</v>
      </c>
      <c r="V158" s="375">
        <v>0.121036441079035</v>
      </c>
      <c r="W158" s="375">
        <v>0.163738920225625</v>
      </c>
    </row>
    <row r="159" spans="1:23" x14ac:dyDescent="0.2">
      <c r="A159" s="376">
        <v>41122</v>
      </c>
      <c r="B159" s="372" t="s">
        <v>899</v>
      </c>
      <c r="C159" s="372" t="s">
        <v>1049</v>
      </c>
      <c r="D159" s="372">
        <v>79.090540296892797</v>
      </c>
      <c r="E159" s="372">
        <v>285.62</v>
      </c>
      <c r="F159" s="372">
        <v>260.5</v>
      </c>
      <c r="G159" s="372">
        <v>287.91000000000003</v>
      </c>
      <c r="H159" s="372">
        <v>248.46</v>
      </c>
      <c r="I159" s="372">
        <v>0.61614749029621296</v>
      </c>
      <c r="J159" s="378">
        <v>463.55784044935098</v>
      </c>
      <c r="K159" s="378">
        <v>422.78838119548999</v>
      </c>
      <c r="L159" s="378">
        <v>467.27448303260502</v>
      </c>
      <c r="M159" s="378">
        <v>403.24760534292301</v>
      </c>
      <c r="N159" s="372">
        <v>0.181323048612159</v>
      </c>
      <c r="O159" s="372">
        <v>2.4296304835370801</v>
      </c>
      <c r="P159" s="372">
        <v>-0.62021916220915696</v>
      </c>
      <c r="Q159" s="372">
        <v>-0.194764169056105</v>
      </c>
      <c r="R159" s="372">
        <v>0.58663125719928799</v>
      </c>
      <c r="S159" s="372">
        <v>2.6749937720904402</v>
      </c>
      <c r="T159" s="372">
        <v>-0.21998949432078299</v>
      </c>
      <c r="U159" s="372">
        <v>0.183957436891791</v>
      </c>
      <c r="V159" s="375">
        <v>9.6429942418426104E-2</v>
      </c>
      <c r="W159" s="375">
        <v>0.15877807292924401</v>
      </c>
    </row>
    <row r="160" spans="1:23" x14ac:dyDescent="0.2">
      <c r="A160" s="376">
        <v>41153</v>
      </c>
      <c r="B160" s="372" t="s">
        <v>900</v>
      </c>
      <c r="C160" s="372" t="s">
        <v>68</v>
      </c>
      <c r="D160" s="372">
        <v>79.439118937436106</v>
      </c>
      <c r="E160" s="372">
        <v>280.62</v>
      </c>
      <c r="F160" s="372">
        <v>255.56</v>
      </c>
      <c r="G160" s="372">
        <v>284.02999999999997</v>
      </c>
      <c r="H160" s="372">
        <v>245.41</v>
      </c>
      <c r="I160" s="372">
        <v>0.61886305974023703</v>
      </c>
      <c r="J160" s="378">
        <v>453.44441808788503</v>
      </c>
      <c r="K160" s="378">
        <v>412.95080709336401</v>
      </c>
      <c r="L160" s="378">
        <v>458.95452237724299</v>
      </c>
      <c r="M160" s="378">
        <v>396.54976353413099</v>
      </c>
      <c r="N160" s="372">
        <v>-2.1816958918573199</v>
      </c>
      <c r="O160" s="372">
        <v>-2.3268317058072898</v>
      </c>
      <c r="P160" s="372">
        <v>-1.7805296367491601</v>
      </c>
      <c r="Q160" s="372">
        <v>-1.6609749741964199</v>
      </c>
      <c r="R160" s="372">
        <v>-1.66703340038618</v>
      </c>
      <c r="S160" s="372">
        <v>-3.5200234415382101</v>
      </c>
      <c r="T160" s="372">
        <v>-0.62899891204434299</v>
      </c>
      <c r="U160" s="372">
        <v>-0.82439145898951505</v>
      </c>
      <c r="V160" s="375">
        <v>9.8059164188448997E-2</v>
      </c>
      <c r="W160" s="375">
        <v>0.157369300354509</v>
      </c>
    </row>
    <row r="161" spans="1:23" x14ac:dyDescent="0.2">
      <c r="A161" s="376">
        <v>41183</v>
      </c>
      <c r="B161" s="372" t="s">
        <v>901</v>
      </c>
      <c r="C161" s="372" t="s">
        <v>69</v>
      </c>
      <c r="D161" s="372">
        <v>79.841036119959099</v>
      </c>
      <c r="E161" s="372">
        <v>280.89</v>
      </c>
      <c r="F161" s="372">
        <v>261.02999999999997</v>
      </c>
      <c r="G161" s="372">
        <v>283.13</v>
      </c>
      <c r="H161" s="372">
        <v>245.66</v>
      </c>
      <c r="I161" s="372">
        <v>0.62199415812935999</v>
      </c>
      <c r="J161" s="378">
        <v>451.59588129376198</v>
      </c>
      <c r="K161" s="378">
        <v>419.666320958776</v>
      </c>
      <c r="L161" s="378">
        <v>455.19720129126301</v>
      </c>
      <c r="M161" s="378">
        <v>394.95547794021002</v>
      </c>
      <c r="N161" s="372">
        <v>-0.40766557496025901</v>
      </c>
      <c r="O161" s="372">
        <v>1.6262261146019701</v>
      </c>
      <c r="P161" s="372">
        <v>-0.81866958550024205</v>
      </c>
      <c r="Q161" s="372">
        <v>-0.40203922446267998</v>
      </c>
      <c r="R161" s="372">
        <v>-0.87578952660964904</v>
      </c>
      <c r="S161" s="372">
        <v>-0.94860629068088698</v>
      </c>
      <c r="T161" s="372">
        <v>-0.37947800488816702</v>
      </c>
      <c r="U161" s="372">
        <v>-0.34142437545971999</v>
      </c>
      <c r="V161" s="375">
        <v>7.6083208826571699E-2</v>
      </c>
      <c r="W161" s="375">
        <v>0.15252788406741</v>
      </c>
    </row>
    <row r="162" spans="1:23" x14ac:dyDescent="0.2">
      <c r="A162" s="376">
        <v>41214</v>
      </c>
      <c r="B162" s="372" t="s">
        <v>902</v>
      </c>
      <c r="C162" s="372" t="s">
        <v>70</v>
      </c>
      <c r="D162" s="372">
        <v>80.383436504597597</v>
      </c>
      <c r="E162" s="372">
        <v>281.83</v>
      </c>
      <c r="F162" s="372">
        <v>261.37</v>
      </c>
      <c r="G162" s="372">
        <v>283.95999999999998</v>
      </c>
      <c r="H162" s="372">
        <v>245.72</v>
      </c>
      <c r="I162" s="372">
        <v>0.62621967782458798</v>
      </c>
      <c r="J162" s="378">
        <v>450.04973490939102</v>
      </c>
      <c r="K162" s="378">
        <v>417.377494281189</v>
      </c>
      <c r="L162" s="378">
        <v>453.451097203529</v>
      </c>
      <c r="M162" s="378">
        <v>392.38626427965602</v>
      </c>
      <c r="N162" s="372">
        <v>-0.34237388966913401</v>
      </c>
      <c r="O162" s="372">
        <v>-0.54539203249814905</v>
      </c>
      <c r="P162" s="372">
        <v>-0.38359288738604203</v>
      </c>
      <c r="Q162" s="372">
        <v>-0.65050715942785997</v>
      </c>
      <c r="R162" s="372">
        <v>-0.64910243785577504</v>
      </c>
      <c r="S162" s="372">
        <v>-0.490462967493632</v>
      </c>
      <c r="T162" s="372">
        <v>-0.2608679058417</v>
      </c>
      <c r="U162" s="372">
        <v>-0.27847701326559898</v>
      </c>
      <c r="V162" s="375">
        <v>7.8279833186670103E-2</v>
      </c>
      <c r="W162" s="375">
        <v>0.15562428780726001</v>
      </c>
    </row>
    <row r="163" spans="1:23" x14ac:dyDescent="0.2">
      <c r="A163" s="376">
        <v>41244</v>
      </c>
      <c r="B163" s="372" t="s">
        <v>903</v>
      </c>
      <c r="C163" s="372" t="s">
        <v>1046</v>
      </c>
      <c r="D163" s="372">
        <v>80.568243283851203</v>
      </c>
      <c r="E163" s="372">
        <v>280.14999999999998</v>
      </c>
      <c r="F163" s="372">
        <v>255.4</v>
      </c>
      <c r="G163" s="372">
        <v>284.99</v>
      </c>
      <c r="H163" s="372">
        <v>246.13</v>
      </c>
      <c r="I163" s="372">
        <v>0.62765939783155</v>
      </c>
      <c r="J163" s="378">
        <v>446.34080357574197</v>
      </c>
      <c r="K163" s="378">
        <v>406.90858908886099</v>
      </c>
      <c r="L163" s="378">
        <v>454.05199218650898</v>
      </c>
      <c r="M163" s="378">
        <v>392.13943239013901</v>
      </c>
      <c r="N163" s="372">
        <v>-0.82411588008063397</v>
      </c>
      <c r="O163" s="372">
        <v>-2.5082581921091598</v>
      </c>
      <c r="P163" s="372">
        <v>0.13251593979728399</v>
      </c>
      <c r="Q163" s="372">
        <v>-6.2905333847718098E-2</v>
      </c>
      <c r="R163" s="372">
        <v>-0.79662150792337805</v>
      </c>
      <c r="S163" s="372">
        <v>-2.66022884452991</v>
      </c>
      <c r="T163" s="372">
        <v>0.456738170669646</v>
      </c>
      <c r="U163" s="372">
        <v>0.18124955104768001</v>
      </c>
      <c r="V163" s="375">
        <v>9.6906812842599804E-2</v>
      </c>
      <c r="W163" s="375">
        <v>0.15788404501686101</v>
      </c>
    </row>
    <row r="164" spans="1:23" x14ac:dyDescent="0.2">
      <c r="A164" s="376">
        <v>41275</v>
      </c>
      <c r="B164" s="372" t="s">
        <v>1020</v>
      </c>
      <c r="C164" s="372" t="s">
        <v>1047</v>
      </c>
      <c r="D164" s="372">
        <v>80.8927820181501</v>
      </c>
      <c r="E164" s="372">
        <v>290.27999999999997</v>
      </c>
      <c r="F164" s="372">
        <v>263.62</v>
      </c>
      <c r="G164" s="372">
        <v>297.17</v>
      </c>
      <c r="H164" s="372">
        <v>256.69</v>
      </c>
      <c r="I164" s="372">
        <v>0.63018768662426194</v>
      </c>
      <c r="J164" s="378">
        <v>460.62467763365601</v>
      </c>
      <c r="K164" s="378">
        <v>418.319820579387</v>
      </c>
      <c r="L164" s="378">
        <v>471.55792838774101</v>
      </c>
      <c r="M164" s="378">
        <v>407.32309667143198</v>
      </c>
      <c r="N164" s="372">
        <v>3.2002169515945802</v>
      </c>
      <c r="O164" s="372">
        <v>2.80437223408763</v>
      </c>
      <c r="P164" s="372">
        <v>3.8554915521747102</v>
      </c>
      <c r="Q164" s="372">
        <v>3.87200649237103</v>
      </c>
      <c r="R164" s="372">
        <v>0.28194437747366402</v>
      </c>
      <c r="S164" s="372">
        <v>1.4023049699177299</v>
      </c>
      <c r="T164" s="372">
        <v>0.95171024711955299</v>
      </c>
      <c r="U164" s="372">
        <v>0.90889607632429503</v>
      </c>
      <c r="V164" s="375">
        <v>0.10113041499127499</v>
      </c>
      <c r="W164" s="375">
        <v>0.157699949355254</v>
      </c>
    </row>
    <row r="165" spans="1:23" x14ac:dyDescent="0.2">
      <c r="A165" s="376">
        <v>41306</v>
      </c>
      <c r="B165" s="372" t="s">
        <v>904</v>
      </c>
      <c r="C165" s="372" t="s">
        <v>61</v>
      </c>
      <c r="D165" s="372">
        <v>81.290942965322401</v>
      </c>
      <c r="E165" s="372">
        <v>289.76</v>
      </c>
      <c r="F165" s="372">
        <v>264.44</v>
      </c>
      <c r="G165" s="372">
        <v>296.52999999999997</v>
      </c>
      <c r="H165" s="372">
        <v>257.08</v>
      </c>
      <c r="I165" s="372">
        <v>0.63328952241161696</v>
      </c>
      <c r="J165" s="378">
        <v>457.54744038172402</v>
      </c>
      <c r="K165" s="378">
        <v>417.56572727271902</v>
      </c>
      <c r="L165" s="378">
        <v>468.23765356292301</v>
      </c>
      <c r="M165" s="378">
        <v>405.94387069759</v>
      </c>
      <c r="N165" s="372">
        <v>-0.66805740147061199</v>
      </c>
      <c r="O165" s="372">
        <v>-0.180267171090054</v>
      </c>
      <c r="P165" s="372">
        <v>-0.70410751785469095</v>
      </c>
      <c r="Q165" s="372">
        <v>-0.33860735743011</v>
      </c>
      <c r="R165" s="372">
        <v>0.22923748608876199</v>
      </c>
      <c r="S165" s="372">
        <v>1.40916931187798</v>
      </c>
      <c r="T165" s="372">
        <v>0.71316606884352896</v>
      </c>
      <c r="U165" s="372">
        <v>0.75938545799631996</v>
      </c>
      <c r="V165" s="375">
        <v>9.5749508395099006E-2</v>
      </c>
      <c r="W165" s="375">
        <v>0.153454177687879</v>
      </c>
    </row>
    <row r="166" spans="1:23" x14ac:dyDescent="0.2">
      <c r="A166" s="376">
        <v>41334</v>
      </c>
      <c r="B166" s="372" t="s">
        <v>905</v>
      </c>
      <c r="C166" s="372" t="s">
        <v>62</v>
      </c>
      <c r="D166" s="372">
        <v>81.887433139010795</v>
      </c>
      <c r="E166" s="372">
        <v>289.95</v>
      </c>
      <c r="F166" s="372">
        <v>267.83</v>
      </c>
      <c r="G166" s="372">
        <v>293.74</v>
      </c>
      <c r="H166" s="372">
        <v>255.93</v>
      </c>
      <c r="I166" s="372">
        <v>0.63793642357229696</v>
      </c>
      <c r="J166" s="378">
        <v>454.51237660384197</v>
      </c>
      <c r="K166" s="378">
        <v>419.83807492949501</v>
      </c>
      <c r="L166" s="378">
        <v>460.45340749650802</v>
      </c>
      <c r="M166" s="378">
        <v>401.18417845911802</v>
      </c>
      <c r="N166" s="372">
        <v>-0.66333313445054998</v>
      </c>
      <c r="O166" s="372">
        <v>0.54418921581924595</v>
      </c>
      <c r="P166" s="372">
        <v>-1.66245623503006</v>
      </c>
      <c r="Q166" s="372">
        <v>-1.1725000873378599</v>
      </c>
      <c r="R166" s="372">
        <v>-0.54587909493103404</v>
      </c>
      <c r="S166" s="372">
        <v>5.67397699415828E-2</v>
      </c>
      <c r="T166" s="372">
        <v>4.5755662487234602E-2</v>
      </c>
      <c r="U166" s="372">
        <v>0.106457251588776</v>
      </c>
      <c r="V166" s="375">
        <v>8.2589702423179007E-2</v>
      </c>
      <c r="W166" s="375">
        <v>0.14773570898292501</v>
      </c>
    </row>
    <row r="167" spans="1:23" x14ac:dyDescent="0.2">
      <c r="A167" s="376">
        <v>41365</v>
      </c>
      <c r="B167" s="372" t="s">
        <v>906</v>
      </c>
      <c r="C167" s="372" t="s">
        <v>1048</v>
      </c>
      <c r="D167" s="372">
        <v>81.941522928060607</v>
      </c>
      <c r="E167" s="372">
        <v>289.88</v>
      </c>
      <c r="F167" s="372">
        <v>267.95</v>
      </c>
      <c r="G167" s="372">
        <v>293.48</v>
      </c>
      <c r="H167" s="372">
        <v>256.19</v>
      </c>
      <c r="I167" s="372">
        <v>0.63835780503774897</v>
      </c>
      <c r="J167" s="378">
        <v>454.10269556092902</v>
      </c>
      <c r="K167" s="378">
        <v>419.74892119342798</v>
      </c>
      <c r="L167" s="378">
        <v>459.74216604533399</v>
      </c>
      <c r="M167" s="378">
        <v>401.32665094437198</v>
      </c>
      <c r="N167" s="372">
        <v>-9.0136388798478503E-2</v>
      </c>
      <c r="O167" s="372">
        <v>-2.1235266973218501E-2</v>
      </c>
      <c r="P167" s="372">
        <v>-0.154465455048092</v>
      </c>
      <c r="Q167" s="372">
        <v>3.5512987027730397E-2</v>
      </c>
      <c r="R167" s="372">
        <v>-1.09577925890803</v>
      </c>
      <c r="S167" s="372">
        <v>-0.35206491578417798</v>
      </c>
      <c r="T167" s="372">
        <v>-0.57042785376930605</v>
      </c>
      <c r="U167" s="372">
        <v>-0.25349428217451597</v>
      </c>
      <c r="V167" s="375">
        <v>8.1843627542451905E-2</v>
      </c>
      <c r="W167" s="375">
        <v>0.14555603263203101</v>
      </c>
    </row>
    <row r="168" spans="1:23" x14ac:dyDescent="0.2">
      <c r="A168" s="376">
        <v>41395</v>
      </c>
      <c r="B168" s="372" t="s">
        <v>907</v>
      </c>
      <c r="C168" s="372" t="s">
        <v>64</v>
      </c>
      <c r="D168" s="372">
        <v>81.668820241601097</v>
      </c>
      <c r="E168" s="372">
        <v>290.47000000000003</v>
      </c>
      <c r="F168" s="372">
        <v>259.56</v>
      </c>
      <c r="G168" s="372">
        <v>296.76</v>
      </c>
      <c r="H168" s="372">
        <v>256.51</v>
      </c>
      <c r="I168" s="372">
        <v>0.63623334014942901</v>
      </c>
      <c r="J168" s="378">
        <v>456.54633555006598</v>
      </c>
      <c r="K168" s="378">
        <v>407.963531019985</v>
      </c>
      <c r="L168" s="378">
        <v>466.43264549811499</v>
      </c>
      <c r="M168" s="378">
        <v>403.16969233293401</v>
      </c>
      <c r="N168" s="372">
        <v>0.53812496887251104</v>
      </c>
      <c r="O168" s="372">
        <v>-2.8077237554143299</v>
      </c>
      <c r="P168" s="372">
        <v>1.45526774503451</v>
      </c>
      <c r="Q168" s="372">
        <v>0.45923722838376901</v>
      </c>
      <c r="R168" s="372">
        <v>-0.96229446756940196</v>
      </c>
      <c r="S168" s="372">
        <v>-0.90248981287579499</v>
      </c>
      <c r="T168" s="372">
        <v>-0.83070948424042201</v>
      </c>
      <c r="U168" s="372">
        <v>-0.38771162950337301</v>
      </c>
      <c r="V168" s="375">
        <v>0.119086145785175</v>
      </c>
      <c r="W168" s="375">
        <v>0.156913960469377</v>
      </c>
    </row>
    <row r="169" spans="1:23" x14ac:dyDescent="0.2">
      <c r="A169" s="376">
        <v>41426</v>
      </c>
      <c r="B169" s="372" t="s">
        <v>908</v>
      </c>
      <c r="C169" s="372" t="s">
        <v>65</v>
      </c>
      <c r="D169" s="372">
        <v>81.619237934972006</v>
      </c>
      <c r="E169" s="372">
        <v>290.93</v>
      </c>
      <c r="F169" s="372">
        <v>261.45999999999998</v>
      </c>
      <c r="G169" s="372">
        <v>296.42</v>
      </c>
      <c r="H169" s="372">
        <v>255.97</v>
      </c>
      <c r="I169" s="372">
        <v>0.63584707380609695</v>
      </c>
      <c r="J169" s="378">
        <v>457.54712411984701</v>
      </c>
      <c r="K169" s="378">
        <v>411.19950184709501</v>
      </c>
      <c r="L169" s="378">
        <v>466.18127567320403</v>
      </c>
      <c r="M169" s="378">
        <v>402.56535029373902</v>
      </c>
      <c r="N169" s="372">
        <v>0.21920854289108099</v>
      </c>
      <c r="O169" s="372">
        <v>0.79320100476123501</v>
      </c>
      <c r="P169" s="372">
        <v>-5.3891987908061302E-2</v>
      </c>
      <c r="Q169" s="372">
        <v>-0.14989768593425301</v>
      </c>
      <c r="R169" s="372">
        <v>-0.33027459833115902</v>
      </c>
      <c r="S169" s="372">
        <v>0.57707163650375604</v>
      </c>
      <c r="T169" s="372">
        <v>-0.11287519121051499</v>
      </c>
      <c r="U169" s="372">
        <v>0.34965091251502001</v>
      </c>
      <c r="V169" s="375">
        <v>0.112713225732426</v>
      </c>
      <c r="W169" s="375">
        <v>0.15802633121068899</v>
      </c>
    </row>
    <row r="170" spans="1:23" x14ac:dyDescent="0.2">
      <c r="A170" s="376">
        <v>41456</v>
      </c>
      <c r="B170" s="372" t="s">
        <v>909</v>
      </c>
      <c r="C170" s="372" t="s">
        <v>66</v>
      </c>
      <c r="D170" s="372">
        <v>81.5921930404471</v>
      </c>
      <c r="E170" s="372">
        <v>291.38</v>
      </c>
      <c r="F170" s="372">
        <v>261.85000000000002</v>
      </c>
      <c r="G170" s="372">
        <v>298.75</v>
      </c>
      <c r="H170" s="372">
        <v>258.38</v>
      </c>
      <c r="I170" s="372">
        <v>0.635636383073371</v>
      </c>
      <c r="J170" s="378">
        <v>458.40673655454702</v>
      </c>
      <c r="K170" s="378">
        <v>411.94935811245898</v>
      </c>
      <c r="L170" s="378">
        <v>470.00141583386301</v>
      </c>
      <c r="M170" s="378">
        <v>406.49026216955201</v>
      </c>
      <c r="N170" s="372">
        <v>0.18787407665459299</v>
      </c>
      <c r="O170" s="372">
        <v>0.182358262107707</v>
      </c>
      <c r="P170" s="372">
        <v>0.81945379619603498</v>
      </c>
      <c r="Q170" s="372">
        <v>0.97497508738622096</v>
      </c>
      <c r="R170" s="372">
        <v>-0.93190243980169096</v>
      </c>
      <c r="S170" s="372">
        <v>-0.19635731219681499</v>
      </c>
      <c r="T170" s="372">
        <v>-4.02560056729784E-2</v>
      </c>
      <c r="U170" s="372">
        <v>0.607805083711632</v>
      </c>
      <c r="V170" s="375">
        <v>0.11277448921138</v>
      </c>
      <c r="W170" s="375">
        <v>0.15624274324638099</v>
      </c>
    </row>
    <row r="171" spans="1:23" x14ac:dyDescent="0.2">
      <c r="A171" s="376">
        <v>41487</v>
      </c>
      <c r="B171" s="372" t="s">
        <v>910</v>
      </c>
      <c r="C171" s="372" t="s">
        <v>1049</v>
      </c>
      <c r="D171" s="372">
        <v>81.824328385119301</v>
      </c>
      <c r="E171" s="372">
        <v>291.29000000000002</v>
      </c>
      <c r="F171" s="372">
        <v>263.24</v>
      </c>
      <c r="G171" s="372">
        <v>298.14999999999998</v>
      </c>
      <c r="H171" s="372">
        <v>258.5</v>
      </c>
      <c r="I171" s="372">
        <v>0.63744481186260304</v>
      </c>
      <c r="J171" s="378">
        <v>456.96504949009699</v>
      </c>
      <c r="K171" s="378">
        <v>412.961240096719</v>
      </c>
      <c r="L171" s="378">
        <v>467.72676544156099</v>
      </c>
      <c r="M171" s="378">
        <v>405.52530225270402</v>
      </c>
      <c r="N171" s="372">
        <v>-0.31449953708928602</v>
      </c>
      <c r="O171" s="372">
        <v>0.24563261583809801</v>
      </c>
      <c r="P171" s="372">
        <v>-0.48396671066744901</v>
      </c>
      <c r="Q171" s="372">
        <v>-0.23738820007580499</v>
      </c>
      <c r="R171" s="372">
        <v>-1.4222153923366101</v>
      </c>
      <c r="S171" s="372">
        <v>-2.32436404022839</v>
      </c>
      <c r="T171" s="372">
        <v>9.6791591533329502E-2</v>
      </c>
      <c r="U171" s="372">
        <v>0.56483829776088301</v>
      </c>
      <c r="V171" s="375">
        <v>0.106556754292661</v>
      </c>
      <c r="W171" s="375">
        <v>0.153384912959381</v>
      </c>
    </row>
    <row r="172" spans="1:23" x14ac:dyDescent="0.2">
      <c r="A172" s="376">
        <v>41518</v>
      </c>
      <c r="B172" s="372" t="s">
        <v>911</v>
      </c>
      <c r="C172" s="372" t="s">
        <v>68</v>
      </c>
      <c r="D172" s="372">
        <v>82.132339683875202</v>
      </c>
      <c r="E172" s="372">
        <v>290.54000000000002</v>
      </c>
      <c r="F172" s="372">
        <v>270.68</v>
      </c>
      <c r="G172" s="372">
        <v>294.68</v>
      </c>
      <c r="H172" s="372">
        <v>256.33</v>
      </c>
      <c r="I172" s="372">
        <v>0.63984434520753797</v>
      </c>
      <c r="J172" s="378">
        <v>454.07918687749202</v>
      </c>
      <c r="K172" s="378">
        <v>423.04038791216198</v>
      </c>
      <c r="L172" s="378">
        <v>460.54951052887498</v>
      </c>
      <c r="M172" s="378">
        <v>400.61305834758502</v>
      </c>
      <c r="N172" s="372">
        <v>-0.63152808203287303</v>
      </c>
      <c r="O172" s="372">
        <v>2.4407006849074899</v>
      </c>
      <c r="P172" s="372">
        <v>-1.5344973696151301</v>
      </c>
      <c r="Q172" s="372">
        <v>-1.2113285848825699</v>
      </c>
      <c r="R172" s="372">
        <v>0.139988224418652</v>
      </c>
      <c r="S172" s="372">
        <v>2.4432887998972599</v>
      </c>
      <c r="T172" s="372">
        <v>0.34752640487560899</v>
      </c>
      <c r="U172" s="372">
        <v>1.02466201902165</v>
      </c>
      <c r="V172" s="375">
        <v>7.3370769912812106E-2</v>
      </c>
      <c r="W172" s="375">
        <v>0.14961182850232099</v>
      </c>
    </row>
    <row r="173" spans="1:23" x14ac:dyDescent="0.2">
      <c r="A173" s="376">
        <v>41548</v>
      </c>
      <c r="B173" s="372" t="s">
        <v>912</v>
      </c>
      <c r="C173" s="372" t="s">
        <v>69</v>
      </c>
      <c r="D173" s="372">
        <v>82.522988160346202</v>
      </c>
      <c r="E173" s="372">
        <v>287.33</v>
      </c>
      <c r="F173" s="372">
        <v>264.52999999999997</v>
      </c>
      <c r="G173" s="372">
        <v>293.27</v>
      </c>
      <c r="H173" s="372">
        <v>255.66</v>
      </c>
      <c r="I173" s="372">
        <v>0.64288765579135898</v>
      </c>
      <c r="J173" s="378">
        <v>446.93656412847599</v>
      </c>
      <c r="K173" s="378">
        <v>411.47158079179201</v>
      </c>
      <c r="L173" s="378">
        <v>456.17612557671703</v>
      </c>
      <c r="M173" s="378">
        <v>397.67445788844202</v>
      </c>
      <c r="N173" s="372">
        <v>-1.5729905609929</v>
      </c>
      <c r="O173" s="372">
        <v>-2.7346814750869002</v>
      </c>
      <c r="P173" s="372">
        <v>-0.94960147653525595</v>
      </c>
      <c r="Q173" s="372">
        <v>-0.73352587937702796</v>
      </c>
      <c r="R173" s="372">
        <v>-1.03174483167074</v>
      </c>
      <c r="S173" s="372">
        <v>-1.95267996446851</v>
      </c>
      <c r="T173" s="372">
        <v>0.215054987745322</v>
      </c>
      <c r="U173" s="372">
        <v>0.68842694938993099</v>
      </c>
      <c r="V173" s="375">
        <v>8.6190602200128599E-2</v>
      </c>
      <c r="W173" s="375">
        <v>0.14710944222795899</v>
      </c>
    </row>
    <row r="174" spans="1:23" x14ac:dyDescent="0.2">
      <c r="A174" s="376">
        <v>41579</v>
      </c>
      <c r="B174" s="372" t="s">
        <v>913</v>
      </c>
      <c r="C174" s="372" t="s">
        <v>70</v>
      </c>
      <c r="D174" s="372">
        <v>83.292265160165897</v>
      </c>
      <c r="E174" s="372">
        <v>289.89</v>
      </c>
      <c r="F174" s="372">
        <v>265.87</v>
      </c>
      <c r="G174" s="372">
        <v>294.45</v>
      </c>
      <c r="H174" s="372">
        <v>255.98</v>
      </c>
      <c r="I174" s="372">
        <v>0.64888063663334405</v>
      </c>
      <c r="J174" s="378">
        <v>446.75396927247999</v>
      </c>
      <c r="K174" s="378">
        <v>409.73637521292301</v>
      </c>
      <c r="L174" s="378">
        <v>453.781455904935</v>
      </c>
      <c r="M174" s="378">
        <v>394.49474302103999</v>
      </c>
      <c r="N174" s="372">
        <v>-4.0854758963781997E-2</v>
      </c>
      <c r="O174" s="372">
        <v>-0.42170727211103798</v>
      </c>
      <c r="P174" s="372">
        <v>-0.52494410327896801</v>
      </c>
      <c r="Q174" s="372">
        <v>-0.79957734381164203</v>
      </c>
      <c r="R174" s="372">
        <v>-0.73231142721915699</v>
      </c>
      <c r="S174" s="372">
        <v>-1.8307453499441</v>
      </c>
      <c r="T174" s="372">
        <v>7.2854317354953402E-2</v>
      </c>
      <c r="U174" s="372">
        <v>0.53734774464004897</v>
      </c>
      <c r="V174" s="375">
        <v>9.0344905404896994E-2</v>
      </c>
      <c r="W174" s="375">
        <v>0.15028517852957299</v>
      </c>
    </row>
    <row r="175" spans="1:23" x14ac:dyDescent="0.2">
      <c r="A175" s="376">
        <v>41609</v>
      </c>
      <c r="B175" s="372" t="s">
        <v>914</v>
      </c>
      <c r="C175" s="372" t="s">
        <v>1046</v>
      </c>
      <c r="D175" s="372">
        <v>83.770058296772604</v>
      </c>
      <c r="E175" s="372">
        <v>290.29000000000002</v>
      </c>
      <c r="F175" s="372">
        <v>267.99</v>
      </c>
      <c r="G175" s="372">
        <v>295.67</v>
      </c>
      <c r="H175" s="372">
        <v>257.14999999999998</v>
      </c>
      <c r="I175" s="372">
        <v>0.65260283957817</v>
      </c>
      <c r="J175" s="378">
        <v>444.818781646182</v>
      </c>
      <c r="K175" s="378">
        <v>410.64792205504898</v>
      </c>
      <c r="L175" s="378">
        <v>453.06269306323497</v>
      </c>
      <c r="M175" s="378">
        <v>394.03751317756598</v>
      </c>
      <c r="N175" s="372">
        <v>-0.43316629720145899</v>
      </c>
      <c r="O175" s="372">
        <v>0.22247154445405001</v>
      </c>
      <c r="P175" s="372">
        <v>-0.158394053425293</v>
      </c>
      <c r="Q175" s="372">
        <v>-0.115902645488508</v>
      </c>
      <c r="R175" s="372">
        <v>-0.34099995280887402</v>
      </c>
      <c r="S175" s="372">
        <v>0.91896142437324402</v>
      </c>
      <c r="T175" s="372">
        <v>-0.217882343938269</v>
      </c>
      <c r="U175" s="372">
        <v>0.48403211476546498</v>
      </c>
      <c r="V175" s="375">
        <v>8.3212060151498304E-2</v>
      </c>
      <c r="W175" s="375">
        <v>0.14979583900447199</v>
      </c>
    </row>
    <row r="176" spans="1:23" x14ac:dyDescent="0.2">
      <c r="A176" s="376">
        <v>41640</v>
      </c>
      <c r="B176" s="372" t="s">
        <v>1021</v>
      </c>
      <c r="C176" s="372" t="s">
        <v>1047</v>
      </c>
      <c r="D176" s="372">
        <v>84.519051625698694</v>
      </c>
      <c r="E176" s="372">
        <v>299.79000000000002</v>
      </c>
      <c r="F176" s="372">
        <v>274.99</v>
      </c>
      <c r="G176" s="372">
        <v>308.41000000000003</v>
      </c>
      <c r="H176" s="372">
        <v>268.39</v>
      </c>
      <c r="I176" s="372">
        <v>0.658437802370611</v>
      </c>
      <c r="J176" s="378">
        <v>455.30496414490398</v>
      </c>
      <c r="K176" s="378">
        <v>417.64005500586097</v>
      </c>
      <c r="L176" s="378">
        <v>468.396557563393</v>
      </c>
      <c r="M176" s="378">
        <v>407.61632918660001</v>
      </c>
      <c r="N176" s="372">
        <v>2.3574055168972001</v>
      </c>
      <c r="O176" s="372">
        <v>1.7027074959542701</v>
      </c>
      <c r="P176" s="372">
        <v>3.3844906532655399</v>
      </c>
      <c r="Q176" s="372">
        <v>3.44607189796029</v>
      </c>
      <c r="R176" s="372">
        <v>-1.15489111787954</v>
      </c>
      <c r="S176" s="372">
        <v>-0.162499011542039</v>
      </c>
      <c r="T176" s="372">
        <v>-0.67040985508538498</v>
      </c>
      <c r="U176" s="372">
        <v>7.1990151691414497E-2</v>
      </c>
      <c r="V176" s="375">
        <v>9.0185097639914294E-2</v>
      </c>
      <c r="W176" s="375">
        <v>0.14911136778568501</v>
      </c>
    </row>
    <row r="177" spans="1:23" x14ac:dyDescent="0.2">
      <c r="A177" s="376">
        <v>41671</v>
      </c>
      <c r="B177" s="372" t="s">
        <v>915</v>
      </c>
      <c r="C177" s="372" t="s">
        <v>61</v>
      </c>
      <c r="D177" s="372">
        <v>84.733157040687601</v>
      </c>
      <c r="E177" s="372">
        <v>299.77</v>
      </c>
      <c r="F177" s="372">
        <v>274.29000000000002</v>
      </c>
      <c r="G177" s="372">
        <v>308.19</v>
      </c>
      <c r="H177" s="372">
        <v>268.7</v>
      </c>
      <c r="I177" s="372">
        <v>0.660105770671359</v>
      </c>
      <c r="J177" s="378">
        <v>454.12419239286402</v>
      </c>
      <c r="K177" s="378">
        <v>415.52431774840301</v>
      </c>
      <c r="L177" s="378">
        <v>466.87972396689702</v>
      </c>
      <c r="M177" s="378">
        <v>407.05597790293399</v>
      </c>
      <c r="N177" s="372">
        <v>-0.25933645468964001</v>
      </c>
      <c r="O177" s="372">
        <v>-0.50659347256054599</v>
      </c>
      <c r="P177" s="372">
        <v>-0.32383534251118101</v>
      </c>
      <c r="Q177" s="372">
        <v>-0.13747027377026799</v>
      </c>
      <c r="R177" s="372">
        <v>-0.74817334482386599</v>
      </c>
      <c r="S177" s="372">
        <v>-0.48888339990200702</v>
      </c>
      <c r="T177" s="372">
        <v>-0.29000862824533102</v>
      </c>
      <c r="U177" s="372">
        <v>0.27395590514356399</v>
      </c>
      <c r="V177" s="375">
        <v>9.2894381858616801E-2</v>
      </c>
      <c r="W177" s="375">
        <v>0.14696687755861501</v>
      </c>
    </row>
    <row r="178" spans="1:23" x14ac:dyDescent="0.2">
      <c r="A178" s="376">
        <v>41699</v>
      </c>
      <c r="B178" s="372" t="s">
        <v>916</v>
      </c>
      <c r="C178" s="372" t="s">
        <v>62</v>
      </c>
      <c r="D178" s="372">
        <v>84.965292385359703</v>
      </c>
      <c r="E178" s="372">
        <v>299.70999999999998</v>
      </c>
      <c r="F178" s="372">
        <v>278.49</v>
      </c>
      <c r="G178" s="372">
        <v>305.56</v>
      </c>
      <c r="H178" s="372">
        <v>267.20999999999998</v>
      </c>
      <c r="I178" s="372">
        <v>0.66191419946059005</v>
      </c>
      <c r="J178" s="378">
        <v>452.79282457490899</v>
      </c>
      <c r="K178" s="378">
        <v>420.73428886545798</v>
      </c>
      <c r="L178" s="378">
        <v>461.63082805748599</v>
      </c>
      <c r="M178" s="378">
        <v>403.692805227257</v>
      </c>
      <c r="N178" s="372">
        <v>-0.29317262551912199</v>
      </c>
      <c r="O178" s="372">
        <v>1.25383061701079</v>
      </c>
      <c r="P178" s="372">
        <v>-1.1242501312358899</v>
      </c>
      <c r="Q178" s="372">
        <v>-0.82621871640438105</v>
      </c>
      <c r="R178" s="372">
        <v>-0.378328977921771</v>
      </c>
      <c r="S178" s="372">
        <v>0.21346656948955101</v>
      </c>
      <c r="T178" s="372">
        <v>0.255708947269917</v>
      </c>
      <c r="U178" s="372">
        <v>0.62530550875028501</v>
      </c>
      <c r="V178" s="375">
        <v>7.6196631835972597E-2</v>
      </c>
      <c r="W178" s="375">
        <v>0.143520077841398</v>
      </c>
    </row>
    <row r="179" spans="1:23" x14ac:dyDescent="0.2">
      <c r="A179" s="376">
        <v>41730</v>
      </c>
      <c r="B179" s="372" t="s">
        <v>917</v>
      </c>
      <c r="C179" s="372" t="s">
        <v>1048</v>
      </c>
      <c r="D179" s="372">
        <v>84.806779253560904</v>
      </c>
      <c r="E179" s="372">
        <v>300.44</v>
      </c>
      <c r="F179" s="372">
        <v>279.45999999999998</v>
      </c>
      <c r="G179" s="372">
        <v>306.26</v>
      </c>
      <c r="H179" s="372">
        <v>267.92</v>
      </c>
      <c r="I179" s="372">
        <v>0.66067931766600096</v>
      </c>
      <c r="J179" s="378">
        <v>454.74406715405001</v>
      </c>
      <c r="K179" s="378">
        <v>422.98887300915601</v>
      </c>
      <c r="L179" s="378">
        <v>463.553182021699</v>
      </c>
      <c r="M179" s="378">
        <v>405.52200263584399</v>
      </c>
      <c r="N179" s="372">
        <v>0.43093496037027701</v>
      </c>
      <c r="O179" s="372">
        <v>0.535868885271507</v>
      </c>
      <c r="P179" s="372">
        <v>0.41642668716530601</v>
      </c>
      <c r="Q179" s="372">
        <v>0.45311617767307399</v>
      </c>
      <c r="R179" s="372">
        <v>0.14123932744523099</v>
      </c>
      <c r="S179" s="372">
        <v>0.77187853312785704</v>
      </c>
      <c r="T179" s="372">
        <v>0.82894636555685997</v>
      </c>
      <c r="U179" s="372">
        <v>1.04537081741287</v>
      </c>
      <c r="V179" s="375">
        <v>7.5073355757532503E-2</v>
      </c>
      <c r="W179" s="375">
        <v>0.14310241863242801</v>
      </c>
    </row>
    <row r="180" spans="1:23" x14ac:dyDescent="0.2">
      <c r="A180" s="376">
        <v>41760</v>
      </c>
      <c r="B180" s="372" t="s">
        <v>918</v>
      </c>
      <c r="C180" s="372" t="s">
        <v>64</v>
      </c>
      <c r="D180" s="372">
        <v>84.535579061241705</v>
      </c>
      <c r="E180" s="372">
        <v>300.52</v>
      </c>
      <c r="F180" s="372">
        <v>271.08999999999997</v>
      </c>
      <c r="G180" s="372">
        <v>309.58999999999997</v>
      </c>
      <c r="H180" s="372">
        <v>268.37</v>
      </c>
      <c r="I180" s="372">
        <v>0.65856655781838802</v>
      </c>
      <c r="J180" s="378">
        <v>456.32441616155398</v>
      </c>
      <c r="K180" s="378">
        <v>411.63645007731799</v>
      </c>
      <c r="L180" s="378">
        <v>470.09675229420799</v>
      </c>
      <c r="M180" s="378">
        <v>407.50626768693002</v>
      </c>
      <c r="N180" s="372">
        <v>0.34752493141785301</v>
      </c>
      <c r="O180" s="372">
        <v>-2.6838585258936898</v>
      </c>
      <c r="P180" s="372">
        <v>1.4116115531707301</v>
      </c>
      <c r="Q180" s="372">
        <v>0.48931131681837498</v>
      </c>
      <c r="R180" s="372">
        <v>-4.8608294762531E-2</v>
      </c>
      <c r="S180" s="372">
        <v>0.90030573275758896</v>
      </c>
      <c r="T180" s="372">
        <v>0.785559679721892</v>
      </c>
      <c r="U180" s="372">
        <v>1.07562037436462</v>
      </c>
      <c r="V180" s="375">
        <v>0.10856173226603701</v>
      </c>
      <c r="W180" s="375">
        <v>0.15359391884338799</v>
      </c>
    </row>
    <row r="181" spans="1:23" x14ac:dyDescent="0.2">
      <c r="A181" s="376">
        <v>41791</v>
      </c>
      <c r="B181" s="372" t="s">
        <v>919</v>
      </c>
      <c r="C181" s="372" t="s">
        <v>65</v>
      </c>
      <c r="D181" s="372">
        <v>84.682072239918298</v>
      </c>
      <c r="E181" s="372">
        <v>301.27</v>
      </c>
      <c r="F181" s="372">
        <v>272.89999999999998</v>
      </c>
      <c r="G181" s="372">
        <v>309.14</v>
      </c>
      <c r="H181" s="372">
        <v>267.92</v>
      </c>
      <c r="I181" s="372">
        <v>0.65970779928732004</v>
      </c>
      <c r="J181" s="378">
        <v>456.67187855814501</v>
      </c>
      <c r="K181" s="378">
        <v>413.66799103301901</v>
      </c>
      <c r="L181" s="378">
        <v>468.60140252087803</v>
      </c>
      <c r="M181" s="378">
        <v>406.11919442127697</v>
      </c>
      <c r="N181" s="372">
        <v>7.6143722379229395E-2</v>
      </c>
      <c r="O181" s="372">
        <v>0.49352795538864003</v>
      </c>
      <c r="P181" s="372">
        <v>-0.31809404469034203</v>
      </c>
      <c r="Q181" s="372">
        <v>-0.34038084212210101</v>
      </c>
      <c r="R181" s="372">
        <v>-0.191290801660393</v>
      </c>
      <c r="S181" s="372">
        <v>0.60031424523518995</v>
      </c>
      <c r="T181" s="372">
        <v>0.51913857848087097</v>
      </c>
      <c r="U181" s="372">
        <v>0.88279930822294805</v>
      </c>
      <c r="V181" s="375">
        <v>0.10395749358739501</v>
      </c>
      <c r="W181" s="375">
        <v>0.15385189608838501</v>
      </c>
    </row>
    <row r="182" spans="1:23" x14ac:dyDescent="0.2">
      <c r="A182" s="376">
        <v>41821</v>
      </c>
      <c r="B182" s="372" t="s">
        <v>920</v>
      </c>
      <c r="C182" s="372" t="s">
        <v>66</v>
      </c>
      <c r="D182" s="372">
        <v>84.914958831660599</v>
      </c>
      <c r="E182" s="372">
        <v>302.7</v>
      </c>
      <c r="F182" s="372">
        <v>273.27</v>
      </c>
      <c r="G182" s="372">
        <v>312.76</v>
      </c>
      <c r="H182" s="372">
        <v>271.25</v>
      </c>
      <c r="I182" s="372">
        <v>0.66152208059690598</v>
      </c>
      <c r="J182" s="378">
        <v>457.58109801394301</v>
      </c>
      <c r="K182" s="378">
        <v>413.09278709702699</v>
      </c>
      <c r="L182" s="378">
        <v>472.78845132091402</v>
      </c>
      <c r="M182" s="378">
        <v>410.03922311292399</v>
      </c>
      <c r="N182" s="372">
        <v>0.199096878631733</v>
      </c>
      <c r="O182" s="372">
        <v>-0.139049660225221</v>
      </c>
      <c r="P182" s="372">
        <v>0.89352033039422596</v>
      </c>
      <c r="Q182" s="372">
        <v>0.96524093061709504</v>
      </c>
      <c r="R182" s="372">
        <v>-0.18011047281072401</v>
      </c>
      <c r="S182" s="372">
        <v>0.277565424499637</v>
      </c>
      <c r="T182" s="372">
        <v>0.59298448752680399</v>
      </c>
      <c r="U182" s="372">
        <v>0.87307403735337197</v>
      </c>
      <c r="V182" s="375">
        <v>0.107695685585685</v>
      </c>
      <c r="W182" s="375">
        <v>0.15303225806451601</v>
      </c>
    </row>
    <row r="183" spans="1:23" x14ac:dyDescent="0.2">
      <c r="A183" s="376">
        <v>41852</v>
      </c>
      <c r="B183" s="372" t="s">
        <v>921</v>
      </c>
      <c r="C183" s="372" t="s">
        <v>1049</v>
      </c>
      <c r="D183" s="372">
        <v>85.219965142135905</v>
      </c>
      <c r="E183" s="372">
        <v>303.16000000000003</v>
      </c>
      <c r="F183" s="372">
        <v>274.29000000000002</v>
      </c>
      <c r="G183" s="372">
        <v>311.69</v>
      </c>
      <c r="H183" s="372">
        <v>270.70999999999998</v>
      </c>
      <c r="I183" s="372">
        <v>0.66389820386042597</v>
      </c>
      <c r="J183" s="378">
        <v>456.63627079752501</v>
      </c>
      <c r="K183" s="378">
        <v>413.15068847160899</v>
      </c>
      <c r="L183" s="378">
        <v>469.48462608813998</v>
      </c>
      <c r="M183" s="378">
        <v>407.75829551259397</v>
      </c>
      <c r="N183" s="372">
        <v>-0.206483008262071</v>
      </c>
      <c r="O183" s="372">
        <v>1.40165542441784E-2</v>
      </c>
      <c r="P183" s="372">
        <v>-0.69879567141364296</v>
      </c>
      <c r="Q183" s="372">
        <v>-0.55627058870451096</v>
      </c>
      <c r="R183" s="372">
        <v>-7.1948323605741701E-2</v>
      </c>
      <c r="S183" s="372">
        <v>4.5875582620391597E-2</v>
      </c>
      <c r="T183" s="372">
        <v>0.37583067219149102</v>
      </c>
      <c r="U183" s="372">
        <v>0.55064215413580497</v>
      </c>
      <c r="V183" s="375">
        <v>0.10525356374640001</v>
      </c>
      <c r="W183" s="375">
        <v>0.151379705219608</v>
      </c>
    </row>
    <row r="184" spans="1:23" x14ac:dyDescent="0.2">
      <c r="A184" s="376">
        <v>41883</v>
      </c>
      <c r="B184" s="372" t="s">
        <v>922</v>
      </c>
      <c r="C184" s="372" t="s">
        <v>68</v>
      </c>
      <c r="D184" s="372">
        <v>85.596339924274304</v>
      </c>
      <c r="E184" s="372">
        <v>302.62</v>
      </c>
      <c r="F184" s="372">
        <v>281.74</v>
      </c>
      <c r="G184" s="372">
        <v>307.62</v>
      </c>
      <c r="H184" s="372">
        <v>268.45</v>
      </c>
      <c r="I184" s="372">
        <v>0.666830316557531</v>
      </c>
      <c r="J184" s="378">
        <v>453.818598953714</v>
      </c>
      <c r="K184" s="378">
        <v>422.50628533877199</v>
      </c>
      <c r="L184" s="378">
        <v>461.316758344265</v>
      </c>
      <c r="M184" s="378">
        <v>402.576177678688</v>
      </c>
      <c r="N184" s="372">
        <v>-0.61704950394982905</v>
      </c>
      <c r="O184" s="372">
        <v>2.26445147695935</v>
      </c>
      <c r="P184" s="372">
        <v>-1.73975190879665</v>
      </c>
      <c r="Q184" s="372">
        <v>-1.2708798057417201</v>
      </c>
      <c r="R184" s="372">
        <v>-5.73882114196844E-2</v>
      </c>
      <c r="S184" s="372">
        <v>-0.126253329150261</v>
      </c>
      <c r="T184" s="372">
        <v>0.166593992144071</v>
      </c>
      <c r="U184" s="372">
        <v>0.49002879217157103</v>
      </c>
      <c r="V184" s="375">
        <v>7.4110882373819895E-2</v>
      </c>
      <c r="W184" s="375">
        <v>0.14591171540324099</v>
      </c>
    </row>
    <row r="185" spans="1:23" x14ac:dyDescent="0.2">
      <c r="A185" s="376">
        <v>41913</v>
      </c>
      <c r="B185" s="372" t="s">
        <v>923</v>
      </c>
      <c r="C185" s="372" t="s">
        <v>69</v>
      </c>
      <c r="D185" s="372">
        <v>86.069625578460204</v>
      </c>
      <c r="E185" s="372">
        <v>299.67</v>
      </c>
      <c r="F185" s="372">
        <v>276.52999999999997</v>
      </c>
      <c r="G185" s="372">
        <v>305.89999999999998</v>
      </c>
      <c r="H185" s="372">
        <v>267.36</v>
      </c>
      <c r="I185" s="372">
        <v>0.67051740438023599</v>
      </c>
      <c r="J185" s="378">
        <v>446.92352210750897</v>
      </c>
      <c r="K185" s="378">
        <v>412.41285937327598</v>
      </c>
      <c r="L185" s="378">
        <v>456.21485438211101</v>
      </c>
      <c r="M185" s="378">
        <v>398.73685344099698</v>
      </c>
      <c r="N185" s="372">
        <v>-1.51934646620946</v>
      </c>
      <c r="O185" s="372">
        <v>-2.38894102070073</v>
      </c>
      <c r="P185" s="372">
        <v>-1.10594377287871</v>
      </c>
      <c r="Q185" s="372">
        <v>-0.95368887941368297</v>
      </c>
      <c r="R185" s="372">
        <v>-2.9180921886973201E-3</v>
      </c>
      <c r="S185" s="372">
        <v>0.228759074848428</v>
      </c>
      <c r="T185" s="372">
        <v>8.4898799437960193E-3</v>
      </c>
      <c r="U185" s="372">
        <v>0.26715207162066901</v>
      </c>
      <c r="V185" s="375">
        <v>8.3679890066177501E-2</v>
      </c>
      <c r="W185" s="375">
        <v>0.14415020945541601</v>
      </c>
    </row>
    <row r="186" spans="1:23" x14ac:dyDescent="0.2">
      <c r="A186" s="376">
        <v>41944</v>
      </c>
      <c r="B186" s="372" t="s">
        <v>924</v>
      </c>
      <c r="C186" s="372" t="s">
        <v>70</v>
      </c>
      <c r="D186" s="372">
        <v>86.763777871266299</v>
      </c>
      <c r="E186" s="372">
        <v>300.81</v>
      </c>
      <c r="F186" s="372">
        <v>277.73</v>
      </c>
      <c r="G186" s="372">
        <v>308.45</v>
      </c>
      <c r="H186" s="372">
        <v>268.74</v>
      </c>
      <c r="I186" s="372">
        <v>0.67592513318687097</v>
      </c>
      <c r="J186" s="378">
        <v>445.03449454783902</v>
      </c>
      <c r="K186" s="378">
        <v>410.88870107633198</v>
      </c>
      <c r="L186" s="378">
        <v>456.33752150287899</v>
      </c>
      <c r="M186" s="378">
        <v>397.58841150489098</v>
      </c>
      <c r="N186" s="372">
        <v>-0.42267355961980202</v>
      </c>
      <c r="O186" s="372">
        <v>-0.369570992344881</v>
      </c>
      <c r="P186" s="372">
        <v>2.6888015501946898E-2</v>
      </c>
      <c r="Q186" s="372">
        <v>-0.288020012746593</v>
      </c>
      <c r="R186" s="372">
        <v>-0.38488180137283801</v>
      </c>
      <c r="S186" s="372">
        <v>0.28123591975699502</v>
      </c>
      <c r="T186" s="372">
        <v>0.56328119289192902</v>
      </c>
      <c r="U186" s="372">
        <v>0.784210319295919</v>
      </c>
      <c r="V186" s="375">
        <v>8.3102293594498097E-2</v>
      </c>
      <c r="W186" s="375">
        <v>0.14776363771675199</v>
      </c>
    </row>
    <row r="187" spans="1:23" x14ac:dyDescent="0.2">
      <c r="A187" s="376">
        <v>41974</v>
      </c>
      <c r="B187" s="372" t="s">
        <v>925</v>
      </c>
      <c r="C187" s="372" t="s">
        <v>1046</v>
      </c>
      <c r="D187" s="372">
        <v>87.188983712963505</v>
      </c>
      <c r="E187" s="372">
        <v>300.98</v>
      </c>
      <c r="F187" s="372">
        <v>277.42</v>
      </c>
      <c r="G187" s="372">
        <v>309.20999999999998</v>
      </c>
      <c r="H187" s="372">
        <v>269.32</v>
      </c>
      <c r="I187" s="372">
        <v>0.67923765970695205</v>
      </c>
      <c r="J187" s="378">
        <v>443.11441761025702</v>
      </c>
      <c r="K187" s="378">
        <v>408.42847276708602</v>
      </c>
      <c r="L187" s="378">
        <v>455.23094248543902</v>
      </c>
      <c r="M187" s="378">
        <v>396.503338928814</v>
      </c>
      <c r="N187" s="372">
        <v>-0.43144451971820502</v>
      </c>
      <c r="O187" s="372">
        <v>-0.59875783948340999</v>
      </c>
      <c r="P187" s="372">
        <v>-0.2424913502171</v>
      </c>
      <c r="Q187" s="372">
        <v>-0.272913531853269</v>
      </c>
      <c r="R187" s="372">
        <v>-0.38315918892119999</v>
      </c>
      <c r="S187" s="372">
        <v>-0.54047498325482402</v>
      </c>
      <c r="T187" s="372">
        <v>0.47857602389291798</v>
      </c>
      <c r="U187" s="372">
        <v>0.62578451766262</v>
      </c>
      <c r="V187" s="375">
        <v>8.4925383894455905E-2</v>
      </c>
      <c r="W187" s="375">
        <v>0.14811376800831699</v>
      </c>
    </row>
    <row r="188" spans="1:23" x14ac:dyDescent="0.2">
      <c r="A188" s="376">
        <v>42005</v>
      </c>
      <c r="B188" s="372" t="s">
        <v>1022</v>
      </c>
      <c r="C188" s="372" t="s">
        <v>1047</v>
      </c>
      <c r="D188" s="372">
        <v>87.110102770599198</v>
      </c>
      <c r="E188" s="372">
        <v>309.92</v>
      </c>
      <c r="F188" s="372">
        <v>285.60000000000002</v>
      </c>
      <c r="G188" s="372">
        <v>321.05</v>
      </c>
      <c r="H188" s="372">
        <v>281.25</v>
      </c>
      <c r="I188" s="372">
        <v>0.67862314506983501</v>
      </c>
      <c r="J188" s="378">
        <v>456.68940449725898</v>
      </c>
      <c r="K188" s="378">
        <v>420.85213579122802</v>
      </c>
      <c r="L188" s="378">
        <v>473.09025978912302</v>
      </c>
      <c r="M188" s="378">
        <v>414.44209800869299</v>
      </c>
      <c r="N188" s="372">
        <v>3.06353987762642</v>
      </c>
      <c r="O188" s="372">
        <v>3.0418209925404902</v>
      </c>
      <c r="P188" s="372">
        <v>3.9231334333682999</v>
      </c>
      <c r="Q188" s="372">
        <v>4.5242390967859603</v>
      </c>
      <c r="R188" s="372">
        <v>0.30406880253450702</v>
      </c>
      <c r="S188" s="372">
        <v>0.769102663134547</v>
      </c>
      <c r="T188" s="372">
        <v>1.00207871939677</v>
      </c>
      <c r="U188" s="372">
        <v>1.6745572572409899</v>
      </c>
      <c r="V188" s="375">
        <v>8.5154061624649793E-2</v>
      </c>
      <c r="W188" s="375">
        <v>0.141511111111111</v>
      </c>
    </row>
    <row r="189" spans="1:23" x14ac:dyDescent="0.2">
      <c r="A189" s="376">
        <v>42036</v>
      </c>
      <c r="B189" s="372" t="s">
        <v>926</v>
      </c>
      <c r="C189" s="372" t="s">
        <v>61</v>
      </c>
      <c r="D189" s="372">
        <v>87.275377126029198</v>
      </c>
      <c r="E189" s="372">
        <v>309.82</v>
      </c>
      <c r="F189" s="372">
        <v>287.07</v>
      </c>
      <c r="G189" s="372">
        <v>320.36</v>
      </c>
      <c r="H189" s="372">
        <v>281.07</v>
      </c>
      <c r="I189" s="372">
        <v>0.67991069954760497</v>
      </c>
      <c r="J189" s="378">
        <v>455.67748853804801</v>
      </c>
      <c r="K189" s="378">
        <v>422.21721204124202</v>
      </c>
      <c r="L189" s="378">
        <v>471.17952433041501</v>
      </c>
      <c r="M189" s="378">
        <v>413.392523734392</v>
      </c>
      <c r="N189" s="372">
        <v>-0.22157640384170599</v>
      </c>
      <c r="O189" s="372">
        <v>0.32436006234057801</v>
      </c>
      <c r="P189" s="372">
        <v>-0.40388391415205899</v>
      </c>
      <c r="Q189" s="372">
        <v>-0.25324991822609499</v>
      </c>
      <c r="R189" s="372">
        <v>0.342042148646438</v>
      </c>
      <c r="S189" s="372">
        <v>1.6107106147494199</v>
      </c>
      <c r="T189" s="372">
        <v>0.92096532421317401</v>
      </c>
      <c r="U189" s="372">
        <v>1.5566767657120999</v>
      </c>
      <c r="V189" s="375">
        <v>7.9248963667398101E-2</v>
      </c>
      <c r="W189" s="375">
        <v>0.13978724161240999</v>
      </c>
    </row>
    <row r="190" spans="1:23" x14ac:dyDescent="0.2">
      <c r="A190" s="376">
        <v>42064</v>
      </c>
      <c r="B190" s="372" t="s">
        <v>927</v>
      </c>
      <c r="C190" s="372" t="s">
        <v>62</v>
      </c>
      <c r="D190" s="372">
        <v>87.630716990203695</v>
      </c>
      <c r="E190" s="372">
        <v>310.54000000000002</v>
      </c>
      <c r="F190" s="372">
        <v>289.63</v>
      </c>
      <c r="G190" s="372">
        <v>317.81</v>
      </c>
      <c r="H190" s="372">
        <v>279.07</v>
      </c>
      <c r="I190" s="372">
        <v>0.68267894167481002</v>
      </c>
      <c r="J190" s="378">
        <v>454.88439886274301</v>
      </c>
      <c r="K190" s="378">
        <v>424.25506679531298</v>
      </c>
      <c r="L190" s="378">
        <v>465.53362144190299</v>
      </c>
      <c r="M190" s="378">
        <v>408.78659493342502</v>
      </c>
      <c r="N190" s="372">
        <v>-0.17404627071862</v>
      </c>
      <c r="O190" s="372">
        <v>0.48265553747057799</v>
      </c>
      <c r="P190" s="372">
        <v>-1.1982487771588499</v>
      </c>
      <c r="Q190" s="372">
        <v>-1.11417805996074</v>
      </c>
      <c r="R190" s="372">
        <v>0.46192743663691099</v>
      </c>
      <c r="S190" s="372">
        <v>0.83681744583949902</v>
      </c>
      <c r="T190" s="372">
        <v>0.84543603832516501</v>
      </c>
      <c r="U190" s="372">
        <v>1.26179848642582</v>
      </c>
      <c r="V190" s="375">
        <v>7.2195559852225505E-2</v>
      </c>
      <c r="W190" s="375">
        <v>0.138818217651485</v>
      </c>
    </row>
    <row r="191" spans="1:23" x14ac:dyDescent="0.2">
      <c r="A191" s="376">
        <v>42095</v>
      </c>
      <c r="B191" s="372" t="s">
        <v>928</v>
      </c>
      <c r="C191" s="372" t="s">
        <v>1048</v>
      </c>
      <c r="D191" s="372">
        <v>87.403840375022497</v>
      </c>
      <c r="E191" s="372">
        <v>310.38</v>
      </c>
      <c r="F191" s="372">
        <v>289.26</v>
      </c>
      <c r="G191" s="372">
        <v>317.98</v>
      </c>
      <c r="H191" s="372">
        <v>279.48</v>
      </c>
      <c r="I191" s="372">
        <v>0.68091148052805295</v>
      </c>
      <c r="J191" s="378">
        <v>455.83017598601401</v>
      </c>
      <c r="K191" s="378">
        <v>424.81292836430998</v>
      </c>
      <c r="L191" s="378">
        <v>466.99168554685502</v>
      </c>
      <c r="M191" s="378">
        <v>410.44982790312298</v>
      </c>
      <c r="N191" s="372">
        <v>0.20791592888991201</v>
      </c>
      <c r="O191" s="372">
        <v>0.131492022761481</v>
      </c>
      <c r="P191" s="372">
        <v>0.31320275009052401</v>
      </c>
      <c r="Q191" s="372">
        <v>0.40687072186618201</v>
      </c>
      <c r="R191" s="372">
        <v>0.23883958261652299</v>
      </c>
      <c r="S191" s="372">
        <v>0.43123010356689301</v>
      </c>
      <c r="T191" s="372">
        <v>0.74177109736557301</v>
      </c>
      <c r="U191" s="372">
        <v>1.21518073871409</v>
      </c>
      <c r="V191" s="375">
        <v>7.3013897531632302E-2</v>
      </c>
      <c r="W191" s="375">
        <v>0.137755832259911</v>
      </c>
    </row>
    <row r="192" spans="1:23" x14ac:dyDescent="0.2">
      <c r="A192" s="376">
        <v>42125</v>
      </c>
      <c r="B192" s="372" t="s">
        <v>929</v>
      </c>
      <c r="C192" s="372" t="s">
        <v>64</v>
      </c>
      <c r="D192" s="372">
        <v>86.967365827273298</v>
      </c>
      <c r="E192" s="372">
        <v>311.18</v>
      </c>
      <c r="F192" s="372">
        <v>281.57</v>
      </c>
      <c r="G192" s="372">
        <v>322.64999999999998</v>
      </c>
      <c r="H192" s="372">
        <v>280.83</v>
      </c>
      <c r="I192" s="372">
        <v>0.67751116620267005</v>
      </c>
      <c r="J192" s="378">
        <v>459.298703140361</v>
      </c>
      <c r="K192" s="378">
        <v>415.594626400256</v>
      </c>
      <c r="L192" s="378">
        <v>476.22831341422199</v>
      </c>
      <c r="M192" s="378">
        <v>414.50239347936099</v>
      </c>
      <c r="N192" s="372">
        <v>0.76092530443916395</v>
      </c>
      <c r="O192" s="372">
        <v>-2.1699673782405999</v>
      </c>
      <c r="P192" s="372">
        <v>1.9778998541592601</v>
      </c>
      <c r="Q192" s="372">
        <v>0.98734736884700203</v>
      </c>
      <c r="R192" s="372">
        <v>0.65179220604194599</v>
      </c>
      <c r="S192" s="372">
        <v>0.96157090126349798</v>
      </c>
      <c r="T192" s="372">
        <v>1.30431897052892</v>
      </c>
      <c r="U192" s="372">
        <v>1.7168142792360901</v>
      </c>
      <c r="V192" s="375">
        <v>0.105160350889654</v>
      </c>
      <c r="W192" s="375">
        <v>0.148915714133105</v>
      </c>
    </row>
    <row r="193" spans="1:23" x14ac:dyDescent="0.2">
      <c r="A193" s="376">
        <v>42156</v>
      </c>
      <c r="B193" s="372" t="s">
        <v>930</v>
      </c>
      <c r="C193" s="372" t="s">
        <v>65</v>
      </c>
      <c r="D193" s="372">
        <v>87.113107758879707</v>
      </c>
      <c r="E193" s="372">
        <v>312.29000000000002</v>
      </c>
      <c r="F193" s="372">
        <v>281.52999999999997</v>
      </c>
      <c r="G193" s="372">
        <v>321.39</v>
      </c>
      <c r="H193" s="372">
        <v>279.8</v>
      </c>
      <c r="I193" s="372">
        <v>0.67864655515124805</v>
      </c>
      <c r="J193" s="378">
        <v>460.16589582540598</v>
      </c>
      <c r="K193" s="378">
        <v>414.84038762601</v>
      </c>
      <c r="L193" s="378">
        <v>473.57493758790599</v>
      </c>
      <c r="M193" s="378">
        <v>412.29119617006199</v>
      </c>
      <c r="N193" s="372">
        <v>0.18880799773988199</v>
      </c>
      <c r="O193" s="372">
        <v>-0.181484246025754</v>
      </c>
      <c r="P193" s="372">
        <v>-0.55716465224273604</v>
      </c>
      <c r="Q193" s="372">
        <v>-0.53345827287960601</v>
      </c>
      <c r="R193" s="372">
        <v>0.76510453814082602</v>
      </c>
      <c r="S193" s="372">
        <v>0.283414868542953</v>
      </c>
      <c r="T193" s="372">
        <v>1.0613572729985199</v>
      </c>
      <c r="U193" s="372">
        <v>1.51975130295918</v>
      </c>
      <c r="V193" s="375">
        <v>0.109260114375022</v>
      </c>
      <c r="W193" s="375">
        <v>0.14864188706218701</v>
      </c>
    </row>
    <row r="194" spans="1:23" x14ac:dyDescent="0.2">
      <c r="A194" s="376">
        <v>42186</v>
      </c>
      <c r="B194" s="372" t="s">
        <v>931</v>
      </c>
      <c r="C194" s="372" t="s">
        <v>66</v>
      </c>
      <c r="D194" s="372">
        <v>87.240819760802907</v>
      </c>
      <c r="E194" s="372">
        <v>316.92</v>
      </c>
      <c r="F194" s="372">
        <v>286.75</v>
      </c>
      <c r="G194" s="372">
        <v>325.49</v>
      </c>
      <c r="H194" s="372">
        <v>283.91000000000003</v>
      </c>
      <c r="I194" s="372">
        <v>0.67964148361134402</v>
      </c>
      <c r="J194" s="378">
        <v>466.30467333455499</v>
      </c>
      <c r="K194" s="378">
        <v>421.91362198246799</v>
      </c>
      <c r="L194" s="378">
        <v>478.91426266459803</v>
      </c>
      <c r="M194" s="378">
        <v>417.734948272162</v>
      </c>
      <c r="N194" s="372">
        <v>1.3340357390323201</v>
      </c>
      <c r="O194" s="372">
        <v>1.70504959677045</v>
      </c>
      <c r="P194" s="372">
        <v>1.1274509381528699</v>
      </c>
      <c r="Q194" s="372">
        <v>1.32036583673611</v>
      </c>
      <c r="R194" s="372">
        <v>1.9064544751685999</v>
      </c>
      <c r="S194" s="372">
        <v>2.13531563875231</v>
      </c>
      <c r="T194" s="372">
        <v>1.2956770256483201</v>
      </c>
      <c r="U194" s="372">
        <v>1.8768265876649901</v>
      </c>
      <c r="V194" s="375">
        <v>0.105213600697472</v>
      </c>
      <c r="W194" s="375">
        <v>0.14645486245641201</v>
      </c>
    </row>
    <row r="195" spans="1:23" x14ac:dyDescent="0.2">
      <c r="A195" s="376">
        <v>42217</v>
      </c>
      <c r="B195" s="372" t="s">
        <v>932</v>
      </c>
      <c r="C195" s="372" t="s">
        <v>1049</v>
      </c>
      <c r="D195" s="372">
        <v>87.4248752929864</v>
      </c>
      <c r="E195" s="372">
        <v>318.01</v>
      </c>
      <c r="F195" s="372">
        <v>294.06</v>
      </c>
      <c r="G195" s="372">
        <v>324.55</v>
      </c>
      <c r="H195" s="372">
        <v>284.08999999999997</v>
      </c>
      <c r="I195" s="372">
        <v>0.68107535109795203</v>
      </c>
      <c r="J195" s="378">
        <v>466.92337270368199</v>
      </c>
      <c r="K195" s="378">
        <v>431.75839431855798</v>
      </c>
      <c r="L195" s="378">
        <v>476.52583444225002</v>
      </c>
      <c r="M195" s="378">
        <v>417.11977909936502</v>
      </c>
      <c r="N195" s="372">
        <v>0.13268135716986201</v>
      </c>
      <c r="O195" s="372">
        <v>2.3333620492820999</v>
      </c>
      <c r="P195" s="372">
        <v>-0.49871728794603798</v>
      </c>
      <c r="Q195" s="372">
        <v>-0.147263037325851</v>
      </c>
      <c r="R195" s="372">
        <v>2.2527999994810699</v>
      </c>
      <c r="S195" s="372">
        <v>4.50385449332913</v>
      </c>
      <c r="T195" s="372">
        <v>1.4997739995831401</v>
      </c>
      <c r="U195" s="372">
        <v>2.29584135744008</v>
      </c>
      <c r="V195" s="375">
        <v>8.1445963408827995E-2</v>
      </c>
      <c r="W195" s="375">
        <v>0.142419655742898</v>
      </c>
    </row>
    <row r="196" spans="1:23" x14ac:dyDescent="0.2">
      <c r="A196" s="376">
        <v>42248</v>
      </c>
      <c r="B196" s="372" t="s">
        <v>933</v>
      </c>
      <c r="C196" s="372" t="s">
        <v>68</v>
      </c>
      <c r="D196" s="372">
        <v>87.752419015565806</v>
      </c>
      <c r="E196" s="372">
        <v>311.20999999999998</v>
      </c>
      <c r="F196" s="372">
        <v>289.33</v>
      </c>
      <c r="G196" s="372">
        <v>319.72000000000003</v>
      </c>
      <c r="H196" s="372">
        <v>280.02</v>
      </c>
      <c r="I196" s="372">
        <v>0.68362704997207802</v>
      </c>
      <c r="J196" s="378">
        <v>455.23359558799098</v>
      </c>
      <c r="K196" s="378">
        <v>423.22784040189401</v>
      </c>
      <c r="L196" s="378">
        <v>467.681903478013</v>
      </c>
      <c r="M196" s="378">
        <v>409.60930380305598</v>
      </c>
      <c r="N196" s="372">
        <v>-2.5035750615786001</v>
      </c>
      <c r="O196" s="372">
        <v>-1.97577025227919</v>
      </c>
      <c r="P196" s="372">
        <v>-1.8559184675870599</v>
      </c>
      <c r="Q196" s="372">
        <v>-1.8005560207489599</v>
      </c>
      <c r="R196" s="372">
        <v>0.31179784996457899</v>
      </c>
      <c r="S196" s="372">
        <v>0.170779722849046</v>
      </c>
      <c r="T196" s="372">
        <v>1.3797775646810799</v>
      </c>
      <c r="U196" s="372">
        <v>1.7470298826231401</v>
      </c>
      <c r="V196" s="375">
        <v>7.5622991048284002E-2</v>
      </c>
      <c r="W196" s="375">
        <v>0.141775587458039</v>
      </c>
    </row>
    <row r="197" spans="1:23" x14ac:dyDescent="0.2">
      <c r="A197" s="376">
        <v>42278</v>
      </c>
      <c r="B197" s="372" t="s">
        <v>934</v>
      </c>
      <c r="C197" s="372" t="s">
        <v>69</v>
      </c>
      <c r="D197" s="372">
        <v>88.203918504717805</v>
      </c>
      <c r="E197" s="372">
        <v>309.87</v>
      </c>
      <c r="F197" s="372">
        <v>289.83</v>
      </c>
      <c r="G197" s="372">
        <v>318.54000000000002</v>
      </c>
      <c r="H197" s="372">
        <v>279.33999999999997</v>
      </c>
      <c r="I197" s="372">
        <v>0.68714441470453202</v>
      </c>
      <c r="J197" s="378">
        <v>450.95323976873499</v>
      </c>
      <c r="K197" s="378">
        <v>421.789064711565</v>
      </c>
      <c r="L197" s="378">
        <v>463.57067478598401</v>
      </c>
      <c r="M197" s="378">
        <v>406.52298704940301</v>
      </c>
      <c r="N197" s="372">
        <v>-0.94025481878744499</v>
      </c>
      <c r="O197" s="372">
        <v>-0.33995298819730102</v>
      </c>
      <c r="P197" s="372">
        <v>-0.87906516404733204</v>
      </c>
      <c r="Q197" s="372">
        <v>-0.75347818640790798</v>
      </c>
      <c r="R197" s="372">
        <v>0.90165709833836005</v>
      </c>
      <c r="S197" s="372">
        <v>2.27349975278115</v>
      </c>
      <c r="T197" s="372">
        <v>1.61235881147195</v>
      </c>
      <c r="U197" s="372">
        <v>1.9526997670803199</v>
      </c>
      <c r="V197" s="375">
        <v>6.9143980954352605E-2</v>
      </c>
      <c r="W197" s="375">
        <v>0.14033077969499599</v>
      </c>
    </row>
    <row r="198" spans="1:23" x14ac:dyDescent="0.2">
      <c r="A198" s="376">
        <v>42309</v>
      </c>
      <c r="B198" s="372" t="s">
        <v>935</v>
      </c>
      <c r="C198" s="372" t="s">
        <v>70</v>
      </c>
      <c r="D198" s="372">
        <v>88.685467876675304</v>
      </c>
      <c r="E198" s="372">
        <v>311.99</v>
      </c>
      <c r="F198" s="372">
        <v>290.98</v>
      </c>
      <c r="G198" s="372">
        <v>320.44</v>
      </c>
      <c r="H198" s="372">
        <v>280.73</v>
      </c>
      <c r="I198" s="372">
        <v>0.69089588025112603</v>
      </c>
      <c r="J198" s="378">
        <v>451.57310807324302</v>
      </c>
      <c r="K198" s="378">
        <v>421.163316090747</v>
      </c>
      <c r="L198" s="378">
        <v>463.80360508666899</v>
      </c>
      <c r="M198" s="378">
        <v>406.32750610404599</v>
      </c>
      <c r="N198" s="372">
        <v>0.13745733478382999</v>
      </c>
      <c r="O198" s="372">
        <v>-0.14835581886066801</v>
      </c>
      <c r="P198" s="372">
        <v>5.0246987860558298E-2</v>
      </c>
      <c r="Q198" s="372">
        <v>-4.8086074240338797E-2</v>
      </c>
      <c r="R198" s="372">
        <v>1.46923746485019</v>
      </c>
      <c r="S198" s="372">
        <v>2.5005834883024698</v>
      </c>
      <c r="T198" s="372">
        <v>1.63608803396265</v>
      </c>
      <c r="U198" s="372">
        <v>2.1980254822008898</v>
      </c>
      <c r="V198" s="375">
        <v>7.2204275207917903E-2</v>
      </c>
      <c r="W198" s="375">
        <v>0.14145264132796601</v>
      </c>
    </row>
    <row r="199" spans="1:23" x14ac:dyDescent="0.2">
      <c r="A199" s="376">
        <v>42339</v>
      </c>
      <c r="B199" s="372" t="s">
        <v>936</v>
      </c>
      <c r="C199" s="372" t="s">
        <v>1046</v>
      </c>
      <c r="D199" s="372">
        <v>89.046817717410903</v>
      </c>
      <c r="E199" s="372">
        <v>310.87</v>
      </c>
      <c r="F199" s="372">
        <v>284.74</v>
      </c>
      <c r="G199" s="372">
        <v>321.54000000000002</v>
      </c>
      <c r="H199" s="372">
        <v>280.95999999999998</v>
      </c>
      <c r="I199" s="372">
        <v>0.69371094254115995</v>
      </c>
      <c r="J199" s="378">
        <v>448.12612997171402</v>
      </c>
      <c r="K199" s="378">
        <v>410.45914449173603</v>
      </c>
      <c r="L199" s="378">
        <v>463.50717609002101</v>
      </c>
      <c r="M199" s="378">
        <v>405.01018907212898</v>
      </c>
      <c r="N199" s="372">
        <v>-0.76332669946540499</v>
      </c>
      <c r="O199" s="372">
        <v>-2.54157263703972</v>
      </c>
      <c r="P199" s="372">
        <v>-6.3912611587513296E-2</v>
      </c>
      <c r="Q199" s="372">
        <v>-0.32420080160167097</v>
      </c>
      <c r="R199" s="372">
        <v>1.1310199267461101</v>
      </c>
      <c r="S199" s="372">
        <v>0.497191518233775</v>
      </c>
      <c r="T199" s="372">
        <v>1.81802967069766</v>
      </c>
      <c r="U199" s="372">
        <v>2.1454674672594298</v>
      </c>
      <c r="V199" s="375">
        <v>9.1767928636651105E-2</v>
      </c>
      <c r="W199" s="375">
        <v>0.144433371298406</v>
      </c>
    </row>
    <row r="200" spans="1:23" x14ac:dyDescent="0.2">
      <c r="A200" s="376">
        <v>42370</v>
      </c>
      <c r="B200" s="372" t="s">
        <v>1023</v>
      </c>
      <c r="C200" s="372" t="s">
        <v>1047</v>
      </c>
      <c r="D200" s="372">
        <v>89.3863813931126</v>
      </c>
      <c r="E200" s="372">
        <v>320.52</v>
      </c>
      <c r="F200" s="372">
        <v>292.33999999999997</v>
      </c>
      <c r="G200" s="372">
        <v>333.27</v>
      </c>
      <c r="H200" s="372">
        <v>292</v>
      </c>
      <c r="I200" s="372">
        <v>0.696356281740942</v>
      </c>
      <c r="J200" s="378">
        <v>460.28162365201399</v>
      </c>
      <c r="K200" s="378">
        <v>419.81383332843399</v>
      </c>
      <c r="L200" s="378">
        <v>478.59121650601099</v>
      </c>
      <c r="M200" s="378">
        <v>419.32557751899401</v>
      </c>
      <c r="N200" s="372">
        <v>2.7125161572405498</v>
      </c>
      <c r="O200" s="372">
        <v>2.27907916347732</v>
      </c>
      <c r="P200" s="372">
        <v>3.2543272669978802</v>
      </c>
      <c r="Q200" s="372">
        <v>3.5345748904888699</v>
      </c>
      <c r="R200" s="372">
        <v>0.78657816874658804</v>
      </c>
      <c r="S200" s="372">
        <v>-0.24671431471805499</v>
      </c>
      <c r="T200" s="372">
        <v>1.1627710786815699</v>
      </c>
      <c r="U200" s="372">
        <v>1.1783261241473899</v>
      </c>
      <c r="V200" s="375">
        <v>9.63946090168981E-2</v>
      </c>
      <c r="W200" s="375">
        <v>0.14133561643835599</v>
      </c>
    </row>
    <row r="201" spans="1:23" x14ac:dyDescent="0.2">
      <c r="A201" s="376">
        <v>42401</v>
      </c>
      <c r="B201" s="372" t="s">
        <v>937</v>
      </c>
      <c r="C201" s="372" t="s">
        <v>61</v>
      </c>
      <c r="D201" s="372">
        <v>89.7777811166536</v>
      </c>
      <c r="E201" s="372">
        <v>321.2</v>
      </c>
      <c r="F201" s="372">
        <v>293.27</v>
      </c>
      <c r="G201" s="372">
        <v>332.41</v>
      </c>
      <c r="H201" s="372">
        <v>292.02</v>
      </c>
      <c r="I201" s="372">
        <v>0.69940544484511602</v>
      </c>
      <c r="J201" s="378">
        <v>459.24721113821198</v>
      </c>
      <c r="K201" s="378">
        <v>419.313292685254</v>
      </c>
      <c r="L201" s="378">
        <v>475.275110381236</v>
      </c>
      <c r="M201" s="378">
        <v>417.52606038786001</v>
      </c>
      <c r="N201" s="372">
        <v>-0.22473469733469401</v>
      </c>
      <c r="O201" s="372">
        <v>-0.119229192428449</v>
      </c>
      <c r="P201" s="372">
        <v>-0.69288904819104802</v>
      </c>
      <c r="Q201" s="372">
        <v>-0.42914556793339798</v>
      </c>
      <c r="R201" s="372">
        <v>0.78338796406567401</v>
      </c>
      <c r="S201" s="372">
        <v>-0.68777853511675602</v>
      </c>
      <c r="T201" s="372">
        <v>0.869219870418103</v>
      </c>
      <c r="U201" s="372">
        <v>0.99990600123296403</v>
      </c>
      <c r="V201" s="375">
        <v>9.5236471510894205E-2</v>
      </c>
      <c r="W201" s="375">
        <v>0.13831244435312701</v>
      </c>
    </row>
    <row r="202" spans="1:23" x14ac:dyDescent="0.2">
      <c r="A202" s="376">
        <v>42430</v>
      </c>
      <c r="B202" s="372" t="s">
        <v>938</v>
      </c>
      <c r="C202" s="372" t="s">
        <v>62</v>
      </c>
      <c r="D202" s="372">
        <v>89.910000600997606</v>
      </c>
      <c r="E202" s="372">
        <v>323.32</v>
      </c>
      <c r="F202" s="372">
        <v>297.91000000000003</v>
      </c>
      <c r="G202" s="372">
        <v>329.88</v>
      </c>
      <c r="H202" s="372">
        <v>290.64</v>
      </c>
      <c r="I202" s="372">
        <v>0.70043548842733205</v>
      </c>
      <c r="J202" s="378">
        <v>461.59854168146302</v>
      </c>
      <c r="K202" s="378">
        <v>425.32111082619298</v>
      </c>
      <c r="L202" s="378">
        <v>470.964143665351</v>
      </c>
      <c r="M202" s="378">
        <v>414.94185374953798</v>
      </c>
      <c r="N202" s="372">
        <v>0.51199669507493395</v>
      </c>
      <c r="O202" s="372">
        <v>1.4327755036016101</v>
      </c>
      <c r="P202" s="372">
        <v>-0.90704659716508396</v>
      </c>
      <c r="Q202" s="372">
        <v>-0.61893301604259998</v>
      </c>
      <c r="R202" s="372">
        <v>1.4760107920839001</v>
      </c>
      <c r="S202" s="372">
        <v>0.251274319228112</v>
      </c>
      <c r="T202" s="372">
        <v>1.1665155798259901</v>
      </c>
      <c r="U202" s="372">
        <v>1.50573890934833</v>
      </c>
      <c r="V202" s="375">
        <v>8.5294216374072598E-2</v>
      </c>
      <c r="W202" s="375">
        <v>0.13501238645747299</v>
      </c>
    </row>
    <row r="203" spans="1:23" x14ac:dyDescent="0.2">
      <c r="A203" s="376">
        <v>42461</v>
      </c>
      <c r="B203" s="372" t="s">
        <v>939</v>
      </c>
      <c r="C203" s="372" t="s">
        <v>1048</v>
      </c>
      <c r="D203" s="372">
        <v>89.625277961415904</v>
      </c>
      <c r="E203" s="372">
        <v>321.99</v>
      </c>
      <c r="F203" s="372">
        <v>296.14</v>
      </c>
      <c r="G203" s="372">
        <v>329</v>
      </c>
      <c r="H203" s="372">
        <v>290.05</v>
      </c>
      <c r="I203" s="372">
        <v>0.69821738321335503</v>
      </c>
      <c r="J203" s="378">
        <v>461.16010248574599</v>
      </c>
      <c r="K203" s="378">
        <v>424.13724882800301</v>
      </c>
      <c r="L203" s="378">
        <v>471.19995564399602</v>
      </c>
      <c r="M203" s="378">
        <v>415.41503688310399</v>
      </c>
      <c r="N203" s="372">
        <v>-9.4982794815756694E-2</v>
      </c>
      <c r="O203" s="372">
        <v>-0.27834545900871099</v>
      </c>
      <c r="P203" s="372">
        <v>5.0070049242023601E-2</v>
      </c>
      <c r="Q203" s="372">
        <v>0.114036009934915</v>
      </c>
      <c r="R203" s="372">
        <v>1.1692789947928</v>
      </c>
      <c r="S203" s="372">
        <v>-0.15905343062610999</v>
      </c>
      <c r="T203" s="372">
        <v>0.90114454440732805</v>
      </c>
      <c r="U203" s="372">
        <v>1.20969936943249</v>
      </c>
      <c r="V203" s="375">
        <v>8.7289795367056194E-2</v>
      </c>
      <c r="W203" s="375">
        <v>0.13428719186347199</v>
      </c>
    </row>
    <row r="204" spans="1:23" x14ac:dyDescent="0.2">
      <c r="A204" s="376">
        <v>42491</v>
      </c>
      <c r="B204" s="372" t="s">
        <v>940</v>
      </c>
      <c r="C204" s="372" t="s">
        <v>64</v>
      </c>
      <c r="D204" s="372">
        <v>89.225614520103406</v>
      </c>
      <c r="E204" s="372">
        <v>324.94</v>
      </c>
      <c r="F204" s="372">
        <v>291.2</v>
      </c>
      <c r="G204" s="372">
        <v>334.69</v>
      </c>
      <c r="H204" s="372">
        <v>293.44</v>
      </c>
      <c r="I204" s="372">
        <v>0.69510384238529299</v>
      </c>
      <c r="J204" s="378">
        <v>467.46972205612798</v>
      </c>
      <c r="K204" s="378">
        <v>418.93021192449299</v>
      </c>
      <c r="L204" s="378">
        <v>481.496403258957</v>
      </c>
      <c r="M204" s="378">
        <v>422.15275201621898</v>
      </c>
      <c r="N204" s="372">
        <v>1.3682058652456399</v>
      </c>
      <c r="O204" s="372">
        <v>-1.22767734215725</v>
      </c>
      <c r="P204" s="372">
        <v>2.18515462313424</v>
      </c>
      <c r="Q204" s="372">
        <v>1.62192374731294</v>
      </c>
      <c r="R204" s="372">
        <v>1.77902068085529</v>
      </c>
      <c r="S204" s="372">
        <v>0.80260554693132302</v>
      </c>
      <c r="T204" s="372">
        <v>1.10621096989532</v>
      </c>
      <c r="U204" s="372">
        <v>1.8456729459727499</v>
      </c>
      <c r="V204" s="375">
        <v>0.11586538461538499</v>
      </c>
      <c r="W204" s="375">
        <v>0.14057388222464601</v>
      </c>
    </row>
    <row r="205" spans="1:23" x14ac:dyDescent="0.2">
      <c r="A205" s="376">
        <v>42522</v>
      </c>
      <c r="B205" s="372" t="s">
        <v>941</v>
      </c>
      <c r="C205" s="372" t="s">
        <v>65</v>
      </c>
      <c r="D205" s="372">
        <v>89.324027886291205</v>
      </c>
      <c r="E205" s="372">
        <v>325.77999999999997</v>
      </c>
      <c r="F205" s="372">
        <v>292.32</v>
      </c>
      <c r="G205" s="372">
        <v>333.91</v>
      </c>
      <c r="H205" s="372">
        <v>292.72000000000003</v>
      </c>
      <c r="I205" s="372">
        <v>0.69587052255160098</v>
      </c>
      <c r="J205" s="378">
        <v>468.16180516662502</v>
      </c>
      <c r="K205" s="378">
        <v>420.07814748083899</v>
      </c>
      <c r="L205" s="378">
        <v>479.84501308609401</v>
      </c>
      <c r="M205" s="378">
        <v>420.65296705867303</v>
      </c>
      <c r="N205" s="372">
        <v>0.14804875649527799</v>
      </c>
      <c r="O205" s="372">
        <v>0.27401593956972697</v>
      </c>
      <c r="P205" s="372">
        <v>-0.34297040677488999</v>
      </c>
      <c r="Q205" s="372">
        <v>-0.355270681141795</v>
      </c>
      <c r="R205" s="372">
        <v>1.7376145024559499</v>
      </c>
      <c r="S205" s="372">
        <v>1.2625964132381799</v>
      </c>
      <c r="T205" s="372">
        <v>1.3239880324164699</v>
      </c>
      <c r="U205" s="372">
        <v>2.0281225906075</v>
      </c>
      <c r="V205" s="375">
        <v>0.114463601532567</v>
      </c>
      <c r="W205" s="375">
        <v>0.14071467614102201</v>
      </c>
    </row>
    <row r="206" spans="1:23" x14ac:dyDescent="0.2">
      <c r="A206" s="376">
        <v>42552</v>
      </c>
      <c r="B206" s="372" t="s">
        <v>942</v>
      </c>
      <c r="C206" s="372" t="s">
        <v>66</v>
      </c>
      <c r="D206" s="372">
        <v>89.556914478033505</v>
      </c>
      <c r="E206" s="372">
        <v>327.23</v>
      </c>
      <c r="F206" s="372">
        <v>293.08999999999997</v>
      </c>
      <c r="G206" s="372">
        <v>337.19</v>
      </c>
      <c r="H206" s="372">
        <v>295.08</v>
      </c>
      <c r="I206" s="372">
        <v>0.69768480386118703</v>
      </c>
      <c r="J206" s="378">
        <v>469.02268501336999</v>
      </c>
      <c r="K206" s="378">
        <v>420.08941341126598</v>
      </c>
      <c r="L206" s="378">
        <v>483.29847251064399</v>
      </c>
      <c r="M206" s="378">
        <v>422.94170428672498</v>
      </c>
      <c r="N206" s="372">
        <v>0.18388510921749601</v>
      </c>
      <c r="O206" s="372">
        <v>2.6818653849236501E-3</v>
      </c>
      <c r="P206" s="372">
        <v>0.71970309795237297</v>
      </c>
      <c r="Q206" s="372">
        <v>0.54409154511765301</v>
      </c>
      <c r="R206" s="372">
        <v>0.58288321654125197</v>
      </c>
      <c r="S206" s="372">
        <v>-0.432365412292324</v>
      </c>
      <c r="T206" s="372">
        <v>0.91544775084657604</v>
      </c>
      <c r="U206" s="372">
        <v>1.2464257625797599</v>
      </c>
      <c r="V206" s="375">
        <v>0.116482991572555</v>
      </c>
      <c r="W206" s="375">
        <v>0.14270706249152801</v>
      </c>
    </row>
    <row r="207" spans="1:23" x14ac:dyDescent="0.2">
      <c r="A207" s="376">
        <v>42583</v>
      </c>
      <c r="B207" s="372" t="s">
        <v>943</v>
      </c>
      <c r="C207" s="372" t="s">
        <v>1049</v>
      </c>
      <c r="D207" s="372">
        <v>89.809333493599397</v>
      </c>
      <c r="E207" s="372">
        <v>327.8</v>
      </c>
      <c r="F207" s="372">
        <v>298.11</v>
      </c>
      <c r="G207" s="372">
        <v>335.83</v>
      </c>
      <c r="H207" s="372">
        <v>294.95</v>
      </c>
      <c r="I207" s="372">
        <v>0.69965125069996303</v>
      </c>
      <c r="J207" s="378">
        <v>468.51913674427601</v>
      </c>
      <c r="K207" s="378">
        <v>426.08370913616898</v>
      </c>
      <c r="L207" s="378">
        <v>479.99628338264301</v>
      </c>
      <c r="M207" s="378">
        <v>421.56717322368598</v>
      </c>
      <c r="N207" s="372">
        <v>-0.107361175734866</v>
      </c>
      <c r="O207" s="372">
        <v>1.4269094943925</v>
      </c>
      <c r="P207" s="372">
        <v>-0.68326082448541003</v>
      </c>
      <c r="Q207" s="372">
        <v>-0.324993030743426</v>
      </c>
      <c r="R207" s="372">
        <v>0.34176143964568301</v>
      </c>
      <c r="S207" s="372">
        <v>-1.31431959564922</v>
      </c>
      <c r="T207" s="372">
        <v>0.72828138362204298</v>
      </c>
      <c r="U207" s="372">
        <v>1.0662151130603099</v>
      </c>
      <c r="V207" s="375">
        <v>9.9594109556874894E-2</v>
      </c>
      <c r="W207" s="375">
        <v>0.13859976267163901</v>
      </c>
    </row>
    <row r="208" spans="1:23" x14ac:dyDescent="0.2">
      <c r="A208" s="376">
        <v>42614</v>
      </c>
      <c r="B208" s="372" t="s">
        <v>944</v>
      </c>
      <c r="C208" s="372" t="s">
        <v>68</v>
      </c>
      <c r="D208" s="372">
        <v>90.357743854798997</v>
      </c>
      <c r="E208" s="372">
        <v>324.25</v>
      </c>
      <c r="F208" s="372">
        <v>298.97000000000003</v>
      </c>
      <c r="G208" s="372">
        <v>331.25</v>
      </c>
      <c r="H208" s="372">
        <v>291.29000000000002</v>
      </c>
      <c r="I208" s="372">
        <v>0.70392359055801901</v>
      </c>
      <c r="J208" s="378">
        <v>460.63238162391798</v>
      </c>
      <c r="K208" s="378">
        <v>424.71939285768002</v>
      </c>
      <c r="L208" s="378">
        <v>470.57664275381001</v>
      </c>
      <c r="M208" s="378">
        <v>413.80911778945602</v>
      </c>
      <c r="N208" s="372">
        <v>-1.6833368163279301</v>
      </c>
      <c r="O208" s="372">
        <v>-0.32019911797494</v>
      </c>
      <c r="P208" s="372">
        <v>-1.9624403260897101</v>
      </c>
      <c r="Q208" s="372">
        <v>-1.8402892651495899</v>
      </c>
      <c r="R208" s="372">
        <v>1.1859375248775199</v>
      </c>
      <c r="S208" s="372">
        <v>0.35242304815530401</v>
      </c>
      <c r="T208" s="372">
        <v>0.61895473275093105</v>
      </c>
      <c r="U208" s="372">
        <v>1.0253219219890799</v>
      </c>
      <c r="V208" s="375">
        <v>8.4556978961099802E-2</v>
      </c>
      <c r="W208" s="375">
        <v>0.13718287617151301</v>
      </c>
    </row>
    <row r="209" spans="1:23" x14ac:dyDescent="0.2">
      <c r="A209" s="376">
        <v>42644</v>
      </c>
      <c r="B209" s="372" t="s">
        <v>945</v>
      </c>
      <c r="C209" s="372" t="s">
        <v>69</v>
      </c>
      <c r="D209" s="372">
        <v>90.906154215998598</v>
      </c>
      <c r="E209" s="372">
        <v>322.02999999999997</v>
      </c>
      <c r="F209" s="372">
        <v>296.68</v>
      </c>
      <c r="G209" s="372">
        <v>329.88</v>
      </c>
      <c r="H209" s="372">
        <v>290.2</v>
      </c>
      <c r="I209" s="372">
        <v>0.70819593041607498</v>
      </c>
      <c r="J209" s="378">
        <v>454.71879485498198</v>
      </c>
      <c r="K209" s="378">
        <v>418.923615990982</v>
      </c>
      <c r="L209" s="378">
        <v>465.80329797460303</v>
      </c>
      <c r="M209" s="378">
        <v>409.77360577249198</v>
      </c>
      <c r="N209" s="372">
        <v>-1.2837974499509699</v>
      </c>
      <c r="O209" s="372">
        <v>-1.3646131926545</v>
      </c>
      <c r="P209" s="372">
        <v>-1.01436075349457</v>
      </c>
      <c r="Q209" s="372">
        <v>-0.97521099547567303</v>
      </c>
      <c r="R209" s="372">
        <v>0.83502118494089805</v>
      </c>
      <c r="S209" s="372">
        <v>-0.67935585825159595</v>
      </c>
      <c r="T209" s="372">
        <v>0.48161441395084797</v>
      </c>
      <c r="U209" s="372">
        <v>0.79961498528844399</v>
      </c>
      <c r="V209" s="375">
        <v>8.5445597950653901E-2</v>
      </c>
      <c r="W209" s="375">
        <v>0.136733287388008</v>
      </c>
    </row>
    <row r="210" spans="1:23" x14ac:dyDescent="0.2">
      <c r="A210" s="376">
        <v>42675</v>
      </c>
      <c r="B210" s="372" t="s">
        <v>946</v>
      </c>
      <c r="C210" s="372" t="s">
        <v>70</v>
      </c>
      <c r="D210" s="372">
        <v>91.616833944347604</v>
      </c>
      <c r="E210" s="372">
        <v>325.04000000000002</v>
      </c>
      <c r="F210" s="372">
        <v>299.99</v>
      </c>
      <c r="G210" s="372">
        <v>332.15</v>
      </c>
      <c r="H210" s="372">
        <v>292.11</v>
      </c>
      <c r="I210" s="372">
        <v>0.71373241467048598</v>
      </c>
      <c r="J210" s="378">
        <v>455.40876849493202</v>
      </c>
      <c r="K210" s="378">
        <v>420.31158153087199</v>
      </c>
      <c r="L210" s="378">
        <v>465.370485034431</v>
      </c>
      <c r="M210" s="378">
        <v>409.27102930425298</v>
      </c>
      <c r="N210" s="372">
        <v>0.151736336337294</v>
      </c>
      <c r="O210" s="372">
        <v>0.33131709144789101</v>
      </c>
      <c r="P210" s="372">
        <v>-9.2917534515846195E-2</v>
      </c>
      <c r="Q210" s="372">
        <v>-0.122647349941318</v>
      </c>
      <c r="R210" s="372">
        <v>0.849399654920724</v>
      </c>
      <c r="S210" s="372">
        <v>-0.20223379561666899</v>
      </c>
      <c r="T210" s="372">
        <v>0.337832636611202</v>
      </c>
      <c r="U210" s="372">
        <v>0.72442134878585296</v>
      </c>
      <c r="V210" s="375">
        <v>8.3502783426114405E-2</v>
      </c>
      <c r="W210" s="375">
        <v>0.137071651090343</v>
      </c>
    </row>
    <row r="211" spans="1:23" x14ac:dyDescent="0.2">
      <c r="A211" s="376">
        <v>42705</v>
      </c>
      <c r="B211" s="372" t="s">
        <v>947</v>
      </c>
      <c r="C211" s="372" t="s">
        <v>1046</v>
      </c>
      <c r="D211" s="372">
        <v>92.039034797764302</v>
      </c>
      <c r="E211" s="372">
        <v>325.89999999999998</v>
      </c>
      <c r="F211" s="372">
        <v>300.19</v>
      </c>
      <c r="G211" s="372">
        <v>333.76</v>
      </c>
      <c r="H211" s="372">
        <v>292.88</v>
      </c>
      <c r="I211" s="372">
        <v>0.71702153110915401</v>
      </c>
      <c r="J211" s="378">
        <v>454.51912649801199</v>
      </c>
      <c r="K211" s="378">
        <v>418.66246266780701</v>
      </c>
      <c r="L211" s="378">
        <v>465.48114041109699</v>
      </c>
      <c r="M211" s="378">
        <v>408.46751079698601</v>
      </c>
      <c r="N211" s="372">
        <v>-0.19535021248262599</v>
      </c>
      <c r="O211" s="372">
        <v>-0.392356274613748</v>
      </c>
      <c r="P211" s="372">
        <v>2.3777910336919599E-2</v>
      </c>
      <c r="Q211" s="372">
        <v>-0.196329192572675</v>
      </c>
      <c r="R211" s="372">
        <v>1.4266065062311699</v>
      </c>
      <c r="S211" s="372">
        <v>1.9985711820915899</v>
      </c>
      <c r="T211" s="372">
        <v>0.42587567634393397</v>
      </c>
      <c r="U211" s="372">
        <v>0.85363820914679001</v>
      </c>
      <c r="V211" s="375">
        <v>8.5645757686798399E-2</v>
      </c>
      <c r="W211" s="375">
        <v>0.13957934990439799</v>
      </c>
    </row>
    <row r="212" spans="1:23" x14ac:dyDescent="0.2">
      <c r="A212" s="376">
        <v>42736</v>
      </c>
      <c r="B212" s="372" t="s">
        <v>1024</v>
      </c>
      <c r="C212" s="372" t="s">
        <v>1047</v>
      </c>
      <c r="D212" s="372">
        <v>93.603882444858499</v>
      </c>
      <c r="E212" s="372">
        <v>335.89</v>
      </c>
      <c r="F212" s="372">
        <v>307.48</v>
      </c>
      <c r="G212" s="372">
        <v>346.51</v>
      </c>
      <c r="H212" s="372">
        <v>304.77999999999997</v>
      </c>
      <c r="I212" s="372">
        <v>0.72921233100549598</v>
      </c>
      <c r="J212" s="378">
        <v>460.62029633652497</v>
      </c>
      <c r="K212" s="378">
        <v>421.66045049734998</v>
      </c>
      <c r="L212" s="378">
        <v>475.18395571040901</v>
      </c>
      <c r="M212" s="378">
        <v>417.95782523280297</v>
      </c>
      <c r="N212" s="372">
        <v>1.34233511481054</v>
      </c>
      <c r="O212" s="372">
        <v>0.71608708610722005</v>
      </c>
      <c r="P212" s="372">
        <v>2.0844701228373701</v>
      </c>
      <c r="Q212" s="372">
        <v>2.32339517463687</v>
      </c>
      <c r="R212" s="372">
        <v>7.3579449430249994E-2</v>
      </c>
      <c r="S212" s="372">
        <v>0.43986572673777602</v>
      </c>
      <c r="T212" s="372">
        <v>-0.71193550531001304</v>
      </c>
      <c r="U212" s="372">
        <v>-0.32617907409407998</v>
      </c>
      <c r="V212" s="375">
        <v>9.2396253414856105E-2</v>
      </c>
      <c r="W212" s="375">
        <v>0.13691843296804301</v>
      </c>
    </row>
    <row r="213" spans="1:23" x14ac:dyDescent="0.2">
      <c r="A213" s="376">
        <v>42767</v>
      </c>
      <c r="B213" s="372" t="s">
        <v>948</v>
      </c>
      <c r="C213" s="372" t="s">
        <v>61</v>
      </c>
      <c r="D213" s="372">
        <v>94.1447803353567</v>
      </c>
      <c r="E213" s="372">
        <v>336.62</v>
      </c>
      <c r="F213" s="372">
        <v>308.08999999999997</v>
      </c>
      <c r="G213" s="372">
        <v>346.74</v>
      </c>
      <c r="H213" s="372">
        <v>305.18</v>
      </c>
      <c r="I213" s="372">
        <v>0.73342614566001696</v>
      </c>
      <c r="J213" s="378">
        <v>458.96918454832701</v>
      </c>
      <c r="K213" s="378">
        <v>420.06956231802599</v>
      </c>
      <c r="L213" s="378">
        <v>472.76743821010899</v>
      </c>
      <c r="M213" s="378">
        <v>416.10188265836302</v>
      </c>
      <c r="N213" s="372">
        <v>-0.35845398071482298</v>
      </c>
      <c r="O213" s="372">
        <v>-0.37729129621885099</v>
      </c>
      <c r="P213" s="372">
        <v>-0.50854358007267297</v>
      </c>
      <c r="Q213" s="372">
        <v>-0.44405020372705301</v>
      </c>
      <c r="R213" s="372">
        <v>-6.0539635983047901E-2</v>
      </c>
      <c r="S213" s="372">
        <v>0.18035908853006899</v>
      </c>
      <c r="T213" s="372">
        <v>-0.52762539345182502</v>
      </c>
      <c r="U213" s="372">
        <v>-0.34109912281251598</v>
      </c>
      <c r="V213" s="375">
        <v>9.2602810866954502E-2</v>
      </c>
      <c r="W213" s="375">
        <v>0.136181925421063</v>
      </c>
    </row>
    <row r="214" spans="1:23" x14ac:dyDescent="0.2">
      <c r="A214" s="376">
        <v>42795</v>
      </c>
      <c r="B214" s="372" t="s">
        <v>949</v>
      </c>
      <c r="C214" s="372" t="s">
        <v>62</v>
      </c>
      <c r="D214" s="372">
        <v>94.722489332291602</v>
      </c>
      <c r="E214" s="372">
        <v>336.77</v>
      </c>
      <c r="F214" s="372">
        <v>309.07</v>
      </c>
      <c r="G214" s="372">
        <v>344.88</v>
      </c>
      <c r="H214" s="372">
        <v>303.77</v>
      </c>
      <c r="I214" s="372">
        <v>0.73792673381185903</v>
      </c>
      <c r="J214" s="378">
        <v>456.37322049625402</v>
      </c>
      <c r="K214" s="378">
        <v>418.83561854909101</v>
      </c>
      <c r="L214" s="378">
        <v>467.36347146345599</v>
      </c>
      <c r="M214" s="378">
        <v>411.65333369999399</v>
      </c>
      <c r="N214" s="372">
        <v>-0.56560748291351004</v>
      </c>
      <c r="O214" s="372">
        <v>-0.293747483661078</v>
      </c>
      <c r="P214" s="372">
        <v>-1.1430496920667399</v>
      </c>
      <c r="Q214" s="372">
        <v>-1.06910089662379</v>
      </c>
      <c r="R214" s="372">
        <v>-1.1320055661733901</v>
      </c>
      <c r="S214" s="372">
        <v>-1.52484607794433</v>
      </c>
      <c r="T214" s="372">
        <v>-0.76453213059314296</v>
      </c>
      <c r="U214" s="372">
        <v>-0.79252551166559804</v>
      </c>
      <c r="V214" s="375">
        <v>8.9623709839194807E-2</v>
      </c>
      <c r="W214" s="375">
        <v>0.13533265299404201</v>
      </c>
    </row>
    <row r="215" spans="1:23" x14ac:dyDescent="0.2">
      <c r="A215" s="376">
        <v>42826</v>
      </c>
      <c r="B215" s="372" t="s">
        <v>950</v>
      </c>
      <c r="C215" s="372" t="s">
        <v>1048</v>
      </c>
      <c r="D215" s="372">
        <v>94.838932628162794</v>
      </c>
      <c r="E215" s="372">
        <v>338.45</v>
      </c>
      <c r="F215" s="372">
        <v>309.64999999999998</v>
      </c>
      <c r="G215" s="372">
        <v>345.41</v>
      </c>
      <c r="H215" s="372">
        <v>303.95999999999998</v>
      </c>
      <c r="I215" s="372">
        <v>0.73883387446665205</v>
      </c>
      <c r="J215" s="378">
        <v>458.08673870607203</v>
      </c>
      <c r="K215" s="378">
        <v>419.106392791654</v>
      </c>
      <c r="L215" s="378">
        <v>467.50698896872302</v>
      </c>
      <c r="M215" s="378">
        <v>411.40506750509002</v>
      </c>
      <c r="N215" s="372">
        <v>0.37546423253205202</v>
      </c>
      <c r="O215" s="372">
        <v>6.4649287350770898E-2</v>
      </c>
      <c r="P215" s="372">
        <v>3.0707899532189699E-2</v>
      </c>
      <c r="Q215" s="372">
        <v>-6.0309531001012703E-2</v>
      </c>
      <c r="R215" s="372">
        <v>-0.66644181990319595</v>
      </c>
      <c r="S215" s="372">
        <v>-1.18613869690782</v>
      </c>
      <c r="T215" s="372">
        <v>-0.78373663474258204</v>
      </c>
      <c r="U215" s="372">
        <v>-0.96529230335541405</v>
      </c>
      <c r="V215" s="375">
        <v>9.3008235104149906E-2</v>
      </c>
      <c r="W215" s="375">
        <v>0.136366627187788</v>
      </c>
    </row>
    <row r="216" spans="1:23" x14ac:dyDescent="0.2">
      <c r="A216" s="376">
        <v>42856</v>
      </c>
      <c r="B216" s="372" t="s">
        <v>951</v>
      </c>
      <c r="C216" s="372" t="s">
        <v>64</v>
      </c>
      <c r="D216" s="372">
        <v>94.725494320572096</v>
      </c>
      <c r="E216" s="372">
        <v>342</v>
      </c>
      <c r="F216" s="372">
        <v>306.01</v>
      </c>
      <c r="G216" s="372">
        <v>351.7</v>
      </c>
      <c r="H216" s="372">
        <v>308.14</v>
      </c>
      <c r="I216" s="372">
        <v>0.73795014389327196</v>
      </c>
      <c r="J216" s="378">
        <v>463.445942561484</v>
      </c>
      <c r="K216" s="378">
        <v>414.675710184911</v>
      </c>
      <c r="L216" s="378">
        <v>476.59046198501102</v>
      </c>
      <c r="M216" s="378">
        <v>417.56208403770597</v>
      </c>
      <c r="N216" s="372">
        <v>1.1699102817403599</v>
      </c>
      <c r="O216" s="372">
        <v>-1.0571737112455299</v>
      </c>
      <c r="P216" s="372">
        <v>1.9429598338893199</v>
      </c>
      <c r="Q216" s="372">
        <v>1.49658257005796</v>
      </c>
      <c r="R216" s="372">
        <v>-0.86075724368770401</v>
      </c>
      <c r="S216" s="372">
        <v>-1.0155633607891399</v>
      </c>
      <c r="T216" s="372">
        <v>-1.0188946876323499</v>
      </c>
      <c r="U216" s="372">
        <v>-1.08744239060101</v>
      </c>
      <c r="V216" s="375">
        <v>0.117610535603412</v>
      </c>
      <c r="W216" s="375">
        <v>0.141364314921789</v>
      </c>
    </row>
    <row r="217" spans="1:23" x14ac:dyDescent="0.2">
      <c r="A217" s="376">
        <v>42887</v>
      </c>
      <c r="B217" s="372" t="s">
        <v>952</v>
      </c>
      <c r="C217" s="372" t="s">
        <v>65</v>
      </c>
      <c r="D217" s="372">
        <v>94.963639641805401</v>
      </c>
      <c r="E217" s="372">
        <v>341.23</v>
      </c>
      <c r="F217" s="372">
        <v>304.36</v>
      </c>
      <c r="G217" s="372">
        <v>350.49</v>
      </c>
      <c r="H217" s="372">
        <v>306.54000000000002</v>
      </c>
      <c r="I217" s="372">
        <v>0.73980539284533198</v>
      </c>
      <c r="J217" s="378">
        <v>461.24292050320201</v>
      </c>
      <c r="K217" s="378">
        <v>411.40548979970902</v>
      </c>
      <c r="L217" s="378">
        <v>473.75972571921398</v>
      </c>
      <c r="M217" s="378">
        <v>414.35221068209597</v>
      </c>
      <c r="N217" s="372">
        <v>-0.47535685523647497</v>
      </c>
      <c r="O217" s="372">
        <v>-0.78862115742057703</v>
      </c>
      <c r="P217" s="372">
        <v>-0.59395571073895803</v>
      </c>
      <c r="Q217" s="372">
        <v>-0.76871762986037195</v>
      </c>
      <c r="R217" s="372">
        <v>-1.4778831991558301</v>
      </c>
      <c r="S217" s="372">
        <v>-2.0645343570330899</v>
      </c>
      <c r="T217" s="372">
        <v>-1.26817768256935</v>
      </c>
      <c r="U217" s="372">
        <v>-1.49785140483691</v>
      </c>
      <c r="V217" s="375">
        <v>0.12113944013668</v>
      </c>
      <c r="W217" s="375">
        <v>0.14337443726756699</v>
      </c>
    </row>
    <row r="218" spans="1:23" x14ac:dyDescent="0.2">
      <c r="A218" s="376">
        <v>42917</v>
      </c>
      <c r="B218" s="372" t="s">
        <v>953</v>
      </c>
      <c r="C218" s="372" t="s">
        <v>66</v>
      </c>
      <c r="D218" s="372">
        <v>95.322735741330604</v>
      </c>
      <c r="E218" s="372">
        <v>345.26</v>
      </c>
      <c r="F218" s="372">
        <v>306.55</v>
      </c>
      <c r="G218" s="372">
        <v>354.1</v>
      </c>
      <c r="H218" s="372">
        <v>308.86</v>
      </c>
      <c r="I218" s="372">
        <v>0.74260289757430598</v>
      </c>
      <c r="J218" s="378">
        <v>464.93220148720599</v>
      </c>
      <c r="K218" s="378">
        <v>412.80474531049902</v>
      </c>
      <c r="L218" s="378">
        <v>476.83627569547502</v>
      </c>
      <c r="M218" s="378">
        <v>415.91542533551097</v>
      </c>
      <c r="N218" s="372">
        <v>0.79985639237099004</v>
      </c>
      <c r="O218" s="372">
        <v>0.34011590644342798</v>
      </c>
      <c r="P218" s="372">
        <v>0.64939035744127105</v>
      </c>
      <c r="Q218" s="372">
        <v>0.37726712036631999</v>
      </c>
      <c r="R218" s="372">
        <v>-0.87212914361430904</v>
      </c>
      <c r="S218" s="372">
        <v>-1.7340756201430301</v>
      </c>
      <c r="T218" s="372">
        <v>-1.33710267727513</v>
      </c>
      <c r="U218" s="372">
        <v>-1.6612878039691601</v>
      </c>
      <c r="V218" s="375">
        <v>0.12627630076659599</v>
      </c>
      <c r="W218" s="375">
        <v>0.14647413067409201</v>
      </c>
    </row>
    <row r="219" spans="1:23" x14ac:dyDescent="0.2">
      <c r="A219" s="376">
        <v>42948</v>
      </c>
      <c r="B219" s="372" t="s">
        <v>954</v>
      </c>
      <c r="C219" s="372" t="s">
        <v>1049</v>
      </c>
      <c r="D219" s="372">
        <v>95.793767654306095</v>
      </c>
      <c r="E219" s="372">
        <v>344.02</v>
      </c>
      <c r="F219" s="372">
        <v>305.91000000000003</v>
      </c>
      <c r="G219" s="372">
        <v>352.76</v>
      </c>
      <c r="H219" s="372">
        <v>308.12</v>
      </c>
      <c r="I219" s="372">
        <v>0.74627242783595005</v>
      </c>
      <c r="J219" s="378">
        <v>460.98447050709501</v>
      </c>
      <c r="K219" s="378">
        <v>409.91732856469201</v>
      </c>
      <c r="L219" s="378">
        <v>472.69601132516402</v>
      </c>
      <c r="M219" s="378">
        <v>412.87871359992499</v>
      </c>
      <c r="N219" s="372">
        <v>-0.84909820560563598</v>
      </c>
      <c r="O219" s="372">
        <v>-0.69946307027911603</v>
      </c>
      <c r="P219" s="372">
        <v>-0.86827797744037905</v>
      </c>
      <c r="Q219" s="372">
        <v>-0.73012722072908198</v>
      </c>
      <c r="R219" s="372">
        <v>-1.60818750959441</v>
      </c>
      <c r="S219" s="372">
        <v>-3.7941794593019802</v>
      </c>
      <c r="T219" s="372">
        <v>-1.52090178824553</v>
      </c>
      <c r="U219" s="372">
        <v>-2.0609905551519101</v>
      </c>
      <c r="V219" s="375">
        <v>0.124579124579124</v>
      </c>
      <c r="W219" s="375">
        <v>0.14487861871997901</v>
      </c>
    </row>
    <row r="220" spans="1:23" x14ac:dyDescent="0.2">
      <c r="A220" s="376">
        <v>42979</v>
      </c>
      <c r="B220" s="372" t="s">
        <v>955</v>
      </c>
      <c r="C220" s="372" t="s">
        <v>68</v>
      </c>
      <c r="D220" s="372">
        <v>96.093515235290596</v>
      </c>
      <c r="E220" s="372">
        <v>342.03</v>
      </c>
      <c r="F220" s="372">
        <v>312.79000000000002</v>
      </c>
      <c r="G220" s="372">
        <v>348.29</v>
      </c>
      <c r="H220" s="372">
        <v>305.42</v>
      </c>
      <c r="I220" s="372">
        <v>0.74860758345699796</v>
      </c>
      <c r="J220" s="378">
        <v>456.88823832179003</v>
      </c>
      <c r="K220" s="378">
        <v>417.82905611985097</v>
      </c>
      <c r="L220" s="378">
        <v>465.25042986023499</v>
      </c>
      <c r="M220" s="378">
        <v>407.98411176867802</v>
      </c>
      <c r="N220" s="372">
        <v>-0.88858355267356104</v>
      </c>
      <c r="O220" s="372">
        <v>1.93007882415246</v>
      </c>
      <c r="P220" s="372">
        <v>-1.5751310115894099</v>
      </c>
      <c r="Q220" s="372">
        <v>-1.1854817577225201</v>
      </c>
      <c r="R220" s="372">
        <v>-0.81282676848042401</v>
      </c>
      <c r="S220" s="372">
        <v>-1.622326847726</v>
      </c>
      <c r="T220" s="372">
        <v>-1.13184812199896</v>
      </c>
      <c r="U220" s="372">
        <v>-1.4076553102295899</v>
      </c>
      <c r="V220" s="375">
        <v>9.3481249400556105E-2</v>
      </c>
      <c r="W220" s="375">
        <v>0.14036408879575701</v>
      </c>
    </row>
    <row r="221" spans="1:23" x14ac:dyDescent="0.2">
      <c r="A221" s="376">
        <v>43009</v>
      </c>
      <c r="B221" s="372" t="s">
        <v>956</v>
      </c>
      <c r="C221" s="372" t="s">
        <v>69</v>
      </c>
      <c r="D221" s="372">
        <v>96.698269126750404</v>
      </c>
      <c r="E221" s="372">
        <v>340.26</v>
      </c>
      <c r="F221" s="372">
        <v>311.89</v>
      </c>
      <c r="G221" s="372">
        <v>346.97</v>
      </c>
      <c r="H221" s="372">
        <v>304.74</v>
      </c>
      <c r="I221" s="372">
        <v>0.75331886234156598</v>
      </c>
      <c r="J221" s="378">
        <v>451.68124284364598</v>
      </c>
      <c r="K221" s="378">
        <v>414.02122738642402</v>
      </c>
      <c r="L221" s="378">
        <v>460.58849359154698</v>
      </c>
      <c r="M221" s="378">
        <v>404.52989462226702</v>
      </c>
      <c r="N221" s="372">
        <v>-1.1396650299577999</v>
      </c>
      <c r="O221" s="372">
        <v>-0.91133650895125495</v>
      </c>
      <c r="P221" s="372">
        <v>-1.0020272888491899</v>
      </c>
      <c r="Q221" s="372">
        <v>-0.846654819825299</v>
      </c>
      <c r="R221" s="372">
        <v>-0.66800669902027399</v>
      </c>
      <c r="S221" s="372">
        <v>-1.17023448128147</v>
      </c>
      <c r="T221" s="372">
        <v>-1.1195292961064001</v>
      </c>
      <c r="U221" s="372">
        <v>-1.27966054337236</v>
      </c>
      <c r="V221" s="375">
        <v>9.0961556959184398E-2</v>
      </c>
      <c r="W221" s="375">
        <v>0.13857714773249299</v>
      </c>
    </row>
    <row r="222" spans="1:23" x14ac:dyDescent="0.2">
      <c r="A222" s="376">
        <v>43040</v>
      </c>
      <c r="B222" s="372" t="s">
        <v>957</v>
      </c>
      <c r="C222" s="372" t="s">
        <v>70</v>
      </c>
      <c r="D222" s="372">
        <v>97.695173988821495</v>
      </c>
      <c r="E222" s="372">
        <v>343.22</v>
      </c>
      <c r="F222" s="372">
        <v>314.64999999999998</v>
      </c>
      <c r="G222" s="372">
        <v>348.95</v>
      </c>
      <c r="H222" s="372">
        <v>306.07</v>
      </c>
      <c r="I222" s="372">
        <v>0.76108515685066203</v>
      </c>
      <c r="J222" s="378">
        <v>450.961363404103</v>
      </c>
      <c r="K222" s="378">
        <v>413.42285704533799</v>
      </c>
      <c r="L222" s="378">
        <v>458.49008729054799</v>
      </c>
      <c r="M222" s="378">
        <v>402.14947991694498</v>
      </c>
      <c r="N222" s="372">
        <v>-0.159377758308277</v>
      </c>
      <c r="O222" s="372">
        <v>-0.144526488379249</v>
      </c>
      <c r="P222" s="372">
        <v>-0.45559242799076999</v>
      </c>
      <c r="Q222" s="372">
        <v>-0.58843975116978897</v>
      </c>
      <c r="R222" s="372">
        <v>-0.97657432146659495</v>
      </c>
      <c r="S222" s="372">
        <v>-1.6389566189071501</v>
      </c>
      <c r="T222" s="372">
        <v>-1.4784774636867599</v>
      </c>
      <c r="U222" s="372">
        <v>-1.7400570471393799</v>
      </c>
      <c r="V222" s="375">
        <v>9.0799300810424394E-2</v>
      </c>
      <c r="W222" s="375">
        <v>0.14009867023883399</v>
      </c>
    </row>
    <row r="223" spans="1:23" x14ac:dyDescent="0.2">
      <c r="A223" s="376">
        <v>43070</v>
      </c>
      <c r="B223" s="372" t="s">
        <v>958</v>
      </c>
      <c r="C223" s="372" t="s">
        <v>1046</v>
      </c>
      <c r="D223" s="372">
        <v>98.272882985756297</v>
      </c>
      <c r="E223" s="372">
        <v>345.5</v>
      </c>
      <c r="F223" s="372">
        <v>316.08999999999997</v>
      </c>
      <c r="G223" s="372">
        <v>352.57</v>
      </c>
      <c r="H223" s="372">
        <v>308.82</v>
      </c>
      <c r="I223" s="372">
        <v>0.76558574500250298</v>
      </c>
      <c r="J223" s="378">
        <v>451.28844450842098</v>
      </c>
      <c r="K223" s="378">
        <v>412.87341367486698</v>
      </c>
      <c r="L223" s="378">
        <v>460.52320370574199</v>
      </c>
      <c r="M223" s="378">
        <v>403.37741659360501</v>
      </c>
      <c r="N223" s="372">
        <v>7.2529739986726405E-2</v>
      </c>
      <c r="O223" s="372">
        <v>-0.132901062703117</v>
      </c>
      <c r="P223" s="372">
        <v>0.44343737663101701</v>
      </c>
      <c r="Q223" s="372">
        <v>0.305343345691655</v>
      </c>
      <c r="R223" s="372">
        <v>-0.710791207948402</v>
      </c>
      <c r="S223" s="372">
        <v>-1.38274851680055</v>
      </c>
      <c r="T223" s="372">
        <v>-1.0651208555897</v>
      </c>
      <c r="U223" s="372">
        <v>-1.2461442021300499</v>
      </c>
      <c r="V223" s="375">
        <v>9.3043120630200302E-2</v>
      </c>
      <c r="W223" s="375">
        <v>0.141668285732789</v>
      </c>
    </row>
    <row r="224" spans="1:23" x14ac:dyDescent="0.2">
      <c r="A224" s="376">
        <v>43101</v>
      </c>
      <c r="B224" s="372" t="s">
        <v>1025</v>
      </c>
      <c r="C224" s="372" t="s">
        <v>1047</v>
      </c>
      <c r="D224" s="372">
        <v>98.794999699501204</v>
      </c>
      <c r="E224" s="372">
        <v>355.64</v>
      </c>
      <c r="F224" s="372">
        <v>320.8</v>
      </c>
      <c r="G224" s="372">
        <v>364.67</v>
      </c>
      <c r="H224" s="372">
        <v>320.05</v>
      </c>
      <c r="I224" s="372">
        <v>0.76965324664818702</v>
      </c>
      <c r="J224" s="378">
        <v>462.07821710464998</v>
      </c>
      <c r="K224" s="378">
        <v>416.81107875146802</v>
      </c>
      <c r="L224" s="378">
        <v>473.81077334257401</v>
      </c>
      <c r="M224" s="378">
        <v>415.83661394765301</v>
      </c>
      <c r="N224" s="372">
        <v>2.3908816473204602</v>
      </c>
      <c r="O224" s="372">
        <v>0.95372212067426099</v>
      </c>
      <c r="P224" s="372">
        <v>2.8853203334618498</v>
      </c>
      <c r="Q224" s="372">
        <v>3.0887196063831301</v>
      </c>
      <c r="R224" s="372">
        <v>0.31651248972754997</v>
      </c>
      <c r="S224" s="372">
        <v>-1.15006558954306</v>
      </c>
      <c r="T224" s="372">
        <v>-0.28897911037055701</v>
      </c>
      <c r="U224" s="372">
        <v>-0.507518021457809</v>
      </c>
      <c r="V224" s="375">
        <v>0.10860349127181999</v>
      </c>
      <c r="W224" s="375">
        <v>0.139415716294329</v>
      </c>
    </row>
    <row r="225" spans="1:23" x14ac:dyDescent="0.2">
      <c r="A225" s="376">
        <v>43132</v>
      </c>
      <c r="B225" s="372" t="s">
        <v>959</v>
      </c>
      <c r="C225" s="372" t="s">
        <v>61</v>
      </c>
      <c r="D225" s="372">
        <v>99.171374481639504</v>
      </c>
      <c r="E225" s="372">
        <v>356.63</v>
      </c>
      <c r="F225" s="372">
        <v>321.22000000000003</v>
      </c>
      <c r="G225" s="372">
        <v>366.21</v>
      </c>
      <c r="H225" s="372">
        <v>320.88</v>
      </c>
      <c r="I225" s="372">
        <v>0.77258535934529005</v>
      </c>
      <c r="J225" s="378">
        <v>461.60595160930501</v>
      </c>
      <c r="K225" s="378">
        <v>415.77282835415201</v>
      </c>
      <c r="L225" s="378">
        <v>474.00587594662198</v>
      </c>
      <c r="M225" s="378">
        <v>415.33274753215898</v>
      </c>
      <c r="N225" s="372">
        <v>-0.102204665327921</v>
      </c>
      <c r="O225" s="372">
        <v>-0.249093762196961</v>
      </c>
      <c r="P225" s="372">
        <v>4.1177325427144099E-2</v>
      </c>
      <c r="Q225" s="372">
        <v>-0.121169324343695</v>
      </c>
      <c r="R225" s="372">
        <v>0.57449762418662098</v>
      </c>
      <c r="S225" s="372">
        <v>-1.0228624850046499</v>
      </c>
      <c r="T225" s="372">
        <v>0.26195495637388899</v>
      </c>
      <c r="U225" s="372">
        <v>-0.18484298155309101</v>
      </c>
      <c r="V225" s="375">
        <v>0.11023597534400099</v>
      </c>
      <c r="W225" s="375">
        <v>0.14126776364996299</v>
      </c>
    </row>
    <row r="226" spans="1:23" x14ac:dyDescent="0.2">
      <c r="A226" s="376">
        <v>43160</v>
      </c>
      <c r="B226" s="372" t="s">
        <v>960</v>
      </c>
      <c r="C226" s="372" t="s">
        <v>62</v>
      </c>
      <c r="D226" s="372">
        <v>99.492156980587794</v>
      </c>
      <c r="E226" s="372">
        <v>359.77</v>
      </c>
      <c r="F226" s="372">
        <v>326.92</v>
      </c>
      <c r="G226" s="372">
        <v>365.73</v>
      </c>
      <c r="H226" s="372">
        <v>321.62</v>
      </c>
      <c r="I226" s="372">
        <v>0.77508438553623504</v>
      </c>
      <c r="J226" s="378">
        <v>464.16881402028997</v>
      </c>
      <c r="K226" s="378">
        <v>421.78633204412102</v>
      </c>
      <c r="L226" s="378">
        <v>471.85829933468801</v>
      </c>
      <c r="M226" s="378">
        <v>414.94836691554599</v>
      </c>
      <c r="N226" s="372">
        <v>0.55520566882858402</v>
      </c>
      <c r="O226" s="372">
        <v>1.4463435991653799</v>
      </c>
      <c r="P226" s="372">
        <v>-0.45306961810223101</v>
      </c>
      <c r="Q226" s="372">
        <v>-9.2547630519768095E-2</v>
      </c>
      <c r="R226" s="372">
        <v>1.70816191089378</v>
      </c>
      <c r="S226" s="372">
        <v>0.70450395437997604</v>
      </c>
      <c r="T226" s="372">
        <v>0.96174137382998304</v>
      </c>
      <c r="U226" s="372">
        <v>0.80043885128655601</v>
      </c>
      <c r="V226" s="375">
        <v>0.10048329866634</v>
      </c>
      <c r="W226" s="375">
        <v>0.13714943100553501</v>
      </c>
    </row>
    <row r="227" spans="1:23" x14ac:dyDescent="0.2">
      <c r="A227" s="376">
        <v>43191</v>
      </c>
      <c r="B227" s="372" t="s">
        <v>961</v>
      </c>
      <c r="C227" s="372" t="s">
        <v>1048</v>
      </c>
      <c r="D227" s="372">
        <v>99.154847046096506</v>
      </c>
      <c r="E227" s="372">
        <v>360.26</v>
      </c>
      <c r="F227" s="372">
        <v>327.19</v>
      </c>
      <c r="G227" s="372">
        <v>365.69</v>
      </c>
      <c r="H227" s="372">
        <v>321.85000000000002</v>
      </c>
      <c r="I227" s="372">
        <v>0.77245660389751303</v>
      </c>
      <c r="J227" s="378">
        <v>466.38218662675598</v>
      </c>
      <c r="K227" s="378">
        <v>423.57072015324502</v>
      </c>
      <c r="L227" s="378">
        <v>473.41170773202202</v>
      </c>
      <c r="M227" s="378">
        <v>416.65771044751398</v>
      </c>
      <c r="N227" s="372">
        <v>0.47684647042411898</v>
      </c>
      <c r="O227" s="372">
        <v>0.42305498627157601</v>
      </c>
      <c r="P227" s="372">
        <v>0.32921078203436099</v>
      </c>
      <c r="Q227" s="372">
        <v>0.41194126022823202</v>
      </c>
      <c r="R227" s="372">
        <v>1.8108902135248699</v>
      </c>
      <c r="S227" s="372">
        <v>1.0652014472637401</v>
      </c>
      <c r="T227" s="372">
        <v>1.2630225649297799</v>
      </c>
      <c r="U227" s="372">
        <v>1.2767569865577599</v>
      </c>
      <c r="V227" s="375">
        <v>0.101072771172713</v>
      </c>
      <c r="W227" s="375">
        <v>0.13621252136088199</v>
      </c>
    </row>
    <row r="228" spans="1:23" x14ac:dyDescent="0.2">
      <c r="A228" s="376">
        <v>43221</v>
      </c>
      <c r="B228" s="372" t="s">
        <v>962</v>
      </c>
      <c r="C228" s="372" t="s">
        <v>64</v>
      </c>
      <c r="D228" s="372">
        <v>98.994080173087298</v>
      </c>
      <c r="E228" s="372">
        <v>361.99</v>
      </c>
      <c r="F228" s="372">
        <v>320.75</v>
      </c>
      <c r="G228" s="372">
        <v>371.47</v>
      </c>
      <c r="H228" s="372">
        <v>324.17</v>
      </c>
      <c r="I228" s="372">
        <v>0.77120416454186402</v>
      </c>
      <c r="J228" s="378">
        <v>469.38283873900099</v>
      </c>
      <c r="K228" s="378">
        <v>415.908023772852</v>
      </c>
      <c r="L228" s="378">
        <v>481.67530347903801</v>
      </c>
      <c r="M228" s="378">
        <v>420.34264712843498</v>
      </c>
      <c r="N228" s="372">
        <v>0.64338909124053201</v>
      </c>
      <c r="O228" s="372">
        <v>-1.80907131107202</v>
      </c>
      <c r="P228" s="372">
        <v>1.74554106120526</v>
      </c>
      <c r="Q228" s="372">
        <v>0.88440381361549703</v>
      </c>
      <c r="R228" s="372">
        <v>1.2810331545259199</v>
      </c>
      <c r="S228" s="372">
        <v>0.29717525229324698</v>
      </c>
      <c r="T228" s="372">
        <v>1.0669205323262401</v>
      </c>
      <c r="U228" s="372">
        <v>0.66590411271088001</v>
      </c>
      <c r="V228" s="375">
        <v>0.12857365549493399</v>
      </c>
      <c r="W228" s="375">
        <v>0.14591109602986099</v>
      </c>
    </row>
    <row r="229" spans="1:23" x14ac:dyDescent="0.2">
      <c r="A229" s="376">
        <v>43252</v>
      </c>
      <c r="B229" s="372" t="s">
        <v>963</v>
      </c>
      <c r="C229" s="372" t="s">
        <v>65</v>
      </c>
      <c r="D229" s="372">
        <v>99.376464931786799</v>
      </c>
      <c r="E229" s="372">
        <v>362.05</v>
      </c>
      <c r="F229" s="372">
        <v>320.2</v>
      </c>
      <c r="G229" s="372">
        <v>371.45</v>
      </c>
      <c r="H229" s="372">
        <v>323.33</v>
      </c>
      <c r="I229" s="372">
        <v>0.77418309740179603</v>
      </c>
      <c r="J229" s="378">
        <v>467.65422961966101</v>
      </c>
      <c r="K229" s="378">
        <v>413.59724989425598</v>
      </c>
      <c r="L229" s="378">
        <v>479.796060191197</v>
      </c>
      <c r="M229" s="378">
        <v>417.64022113775701</v>
      </c>
      <c r="N229" s="372">
        <v>-0.36827275662322201</v>
      </c>
      <c r="O229" s="372">
        <v>-0.55559733078338602</v>
      </c>
      <c r="P229" s="372">
        <v>-0.390147320044609</v>
      </c>
      <c r="Q229" s="372">
        <v>-0.64291025646320299</v>
      </c>
      <c r="R229" s="372">
        <v>1.39000705083214</v>
      </c>
      <c r="S229" s="372">
        <v>0.53274935529281597</v>
      </c>
      <c r="T229" s="372">
        <v>1.27413415372524</v>
      </c>
      <c r="U229" s="372">
        <v>0.79353032779729804</v>
      </c>
      <c r="V229" s="375">
        <v>0.130699562773267</v>
      </c>
      <c r="W229" s="375">
        <v>0.148826276559552</v>
      </c>
    </row>
    <row r="230" spans="1:23" x14ac:dyDescent="0.2">
      <c r="A230" s="376">
        <v>43282</v>
      </c>
      <c r="B230" s="372" t="s">
        <v>964</v>
      </c>
      <c r="C230" s="372" t="s">
        <v>66</v>
      </c>
      <c r="D230" s="372">
        <v>99.909099104513501</v>
      </c>
      <c r="E230" s="372">
        <v>367.05</v>
      </c>
      <c r="F230" s="372">
        <v>324.42</v>
      </c>
      <c r="G230" s="372">
        <v>375.85</v>
      </c>
      <c r="H230" s="372">
        <v>326.52</v>
      </c>
      <c r="I230" s="372">
        <v>0.77833253433242799</v>
      </c>
      <c r="J230" s="378">
        <v>471.58506654847298</v>
      </c>
      <c r="K230" s="378">
        <v>416.81413237884698</v>
      </c>
      <c r="L230" s="378">
        <v>482.891288005023</v>
      </c>
      <c r="M230" s="378">
        <v>419.512207953705</v>
      </c>
      <c r="N230" s="372">
        <v>0.84054343569377499</v>
      </c>
      <c r="O230" s="372">
        <v>0.77778140096751402</v>
      </c>
      <c r="P230" s="372">
        <v>0.64511322010274397</v>
      </c>
      <c r="Q230" s="372">
        <v>0.44822953374756802</v>
      </c>
      <c r="R230" s="372">
        <v>1.43093230367493</v>
      </c>
      <c r="S230" s="372">
        <v>0.97125508218947099</v>
      </c>
      <c r="T230" s="372">
        <v>1.26983046764151</v>
      </c>
      <c r="U230" s="372">
        <v>0.86478702137411401</v>
      </c>
      <c r="V230" s="375">
        <v>0.13140373589790999</v>
      </c>
      <c r="W230" s="375">
        <v>0.15107803503613901</v>
      </c>
    </row>
    <row r="231" spans="1:23" x14ac:dyDescent="0.2">
      <c r="A231" s="376">
        <v>43313</v>
      </c>
      <c r="B231" s="372" t="s">
        <v>965</v>
      </c>
      <c r="C231" s="372" t="s">
        <v>1049</v>
      </c>
      <c r="D231" s="372">
        <v>100.492</v>
      </c>
      <c r="E231" s="372">
        <v>365.69</v>
      </c>
      <c r="F231" s="372">
        <v>323.62</v>
      </c>
      <c r="G231" s="372">
        <v>374.28</v>
      </c>
      <c r="H231" s="372">
        <v>325.76</v>
      </c>
      <c r="I231" s="372">
        <v>0.78287356948653397</v>
      </c>
      <c r="J231" s="378">
        <v>467.11246138996103</v>
      </c>
      <c r="K231" s="378">
        <v>413.37453787366201</v>
      </c>
      <c r="L231" s="378">
        <v>478.08485889424003</v>
      </c>
      <c r="M231" s="378">
        <v>416.10805715877899</v>
      </c>
      <c r="N231" s="372">
        <v>-0.948419590816729</v>
      </c>
      <c r="O231" s="372">
        <v>-0.82521062459054395</v>
      </c>
      <c r="P231" s="372">
        <v>-0.99534392733392496</v>
      </c>
      <c r="Q231" s="372">
        <v>-0.81145452513315997</v>
      </c>
      <c r="R231" s="372">
        <v>1.32932696759291</v>
      </c>
      <c r="S231" s="372">
        <v>0.84339184222201902</v>
      </c>
      <c r="T231" s="372">
        <v>1.14002391388266</v>
      </c>
      <c r="U231" s="372">
        <v>0.78215307606848095</v>
      </c>
      <c r="V231" s="375">
        <v>0.12999814597367301</v>
      </c>
      <c r="W231" s="375">
        <v>0.148944007858546</v>
      </c>
    </row>
    <row r="232" spans="1:23" x14ac:dyDescent="0.2">
      <c r="A232" s="376">
        <v>43344</v>
      </c>
      <c r="B232" s="372" t="s">
        <v>966</v>
      </c>
      <c r="C232" s="372" t="s">
        <v>68</v>
      </c>
      <c r="D232" s="372">
        <v>100.917</v>
      </c>
      <c r="E232" s="372">
        <v>361.04</v>
      </c>
      <c r="F232" s="372">
        <v>320.54000000000002</v>
      </c>
      <c r="G232" s="372">
        <v>369.56</v>
      </c>
      <c r="H232" s="372">
        <v>322.14999999999998</v>
      </c>
      <c r="I232" s="372">
        <v>0.78618449241603905</v>
      </c>
      <c r="J232" s="378">
        <v>459.230630319966</v>
      </c>
      <c r="K232" s="378">
        <v>407.71600443929202</v>
      </c>
      <c r="L232" s="378">
        <v>470.067781245974</v>
      </c>
      <c r="M232" s="378">
        <v>409.76386981380699</v>
      </c>
      <c r="N232" s="372">
        <v>-1.6873519166116799</v>
      </c>
      <c r="O232" s="372">
        <v>-1.3688635646202501</v>
      </c>
      <c r="P232" s="372">
        <v>-1.6769151959358399</v>
      </c>
      <c r="Q232" s="372">
        <v>-1.5246490030234101</v>
      </c>
      <c r="R232" s="372">
        <v>0.51268380354458898</v>
      </c>
      <c r="S232" s="372">
        <v>-2.4203801847755102</v>
      </c>
      <c r="T232" s="372">
        <v>1.03543190431581</v>
      </c>
      <c r="U232" s="372">
        <v>0.43623219478163799</v>
      </c>
      <c r="V232" s="375">
        <v>0.126349285580583</v>
      </c>
      <c r="W232" s="375">
        <v>0.147167468570542</v>
      </c>
    </row>
    <row r="233" spans="1:23" x14ac:dyDescent="0.2">
      <c r="A233" s="376">
        <v>43374</v>
      </c>
      <c r="B233" s="372" t="s">
        <v>967</v>
      </c>
      <c r="C233" s="372" t="s">
        <v>69</v>
      </c>
      <c r="D233" s="372">
        <v>101.44</v>
      </c>
      <c r="E233" s="372">
        <v>359.73</v>
      </c>
      <c r="F233" s="372">
        <v>319.87</v>
      </c>
      <c r="G233" s="372">
        <v>368.26</v>
      </c>
      <c r="H233" s="372">
        <v>321.26</v>
      </c>
      <c r="I233" s="372">
        <v>0.79025887522105298</v>
      </c>
      <c r="J233" s="378">
        <v>455.20526409700301</v>
      </c>
      <c r="K233" s="378">
        <v>404.76609631309202</v>
      </c>
      <c r="L233" s="378">
        <v>465.99919538643502</v>
      </c>
      <c r="M233" s="378">
        <v>406.52501360410099</v>
      </c>
      <c r="N233" s="372">
        <v>-0.87654567382799997</v>
      </c>
      <c r="O233" s="372">
        <v>-0.72352031661279104</v>
      </c>
      <c r="P233" s="372">
        <v>-0.86553174283817702</v>
      </c>
      <c r="Q233" s="372">
        <v>-0.790420153728566</v>
      </c>
      <c r="R233" s="372">
        <v>0.78020092912667305</v>
      </c>
      <c r="S233" s="372">
        <v>-2.23542428772492</v>
      </c>
      <c r="T233" s="372">
        <v>1.1747366402266699</v>
      </c>
      <c r="U233" s="372">
        <v>0.493194448261081</v>
      </c>
      <c r="V233" s="375">
        <v>0.12461312408165801</v>
      </c>
      <c r="W233" s="375">
        <v>0.146298947892673</v>
      </c>
    </row>
    <row r="234" spans="1:23" x14ac:dyDescent="0.2">
      <c r="A234" s="376">
        <v>43405</v>
      </c>
      <c r="B234" s="372" t="s">
        <v>968</v>
      </c>
      <c r="C234" s="372" t="s">
        <v>70</v>
      </c>
      <c r="D234" s="372">
        <v>102.303</v>
      </c>
      <c r="E234" s="372">
        <v>362.73</v>
      </c>
      <c r="F234" s="372">
        <v>320.83999999999997</v>
      </c>
      <c r="G234" s="372">
        <v>370.66</v>
      </c>
      <c r="H234" s="372">
        <v>322.98</v>
      </c>
      <c r="I234" s="372">
        <v>0.79698199636967004</v>
      </c>
      <c r="J234" s="378">
        <v>455.12947802117202</v>
      </c>
      <c r="K234" s="378">
        <v>402.56869221821398</v>
      </c>
      <c r="L234" s="378">
        <v>465.07951457924003</v>
      </c>
      <c r="M234" s="378">
        <v>405.253821882056</v>
      </c>
      <c r="N234" s="372">
        <v>-1.6648769644855801E-2</v>
      </c>
      <c r="O234" s="372">
        <v>-0.54288244862714696</v>
      </c>
      <c r="P234" s="372">
        <v>-0.19735673715757199</v>
      </c>
      <c r="Q234" s="372">
        <v>-0.31269704926020198</v>
      </c>
      <c r="R234" s="372">
        <v>0.92427310969751497</v>
      </c>
      <c r="S234" s="372">
        <v>-2.62543897661986</v>
      </c>
      <c r="T234" s="372">
        <v>1.43720169123676</v>
      </c>
      <c r="U234" s="372">
        <v>0.77193733179827795</v>
      </c>
      <c r="V234" s="375">
        <v>0.13056352075801</v>
      </c>
      <c r="W234" s="375">
        <v>0.147625239952938</v>
      </c>
    </row>
    <row r="235" spans="1:23" x14ac:dyDescent="0.2">
      <c r="A235" s="376">
        <v>43435</v>
      </c>
      <c r="B235" s="372" t="s">
        <v>969</v>
      </c>
      <c r="C235" s="372" t="s">
        <v>1046</v>
      </c>
      <c r="D235" s="372">
        <v>103.02</v>
      </c>
      <c r="E235" s="372">
        <v>363.8</v>
      </c>
      <c r="F235" s="372">
        <v>321.35000000000002</v>
      </c>
      <c r="G235" s="372">
        <v>372.79</v>
      </c>
      <c r="H235" s="372">
        <v>323.97000000000003</v>
      </c>
      <c r="I235" s="372">
        <v>0.80256771811191696</v>
      </c>
      <c r="J235" s="378">
        <v>453.29508250825103</v>
      </c>
      <c r="K235" s="378">
        <v>400.40234954377797</v>
      </c>
      <c r="L235" s="378">
        <v>464.49662948942</v>
      </c>
      <c r="M235" s="378">
        <v>403.666871578334</v>
      </c>
      <c r="N235" s="372">
        <v>-0.40304915447296802</v>
      </c>
      <c r="O235" s="372">
        <v>-0.53812994311594997</v>
      </c>
      <c r="P235" s="372">
        <v>-0.12533020086854499</v>
      </c>
      <c r="Q235" s="372">
        <v>-0.39159416100060801</v>
      </c>
      <c r="R235" s="372">
        <v>0.44464643937780501</v>
      </c>
      <c r="S235" s="372">
        <v>-3.0205539320364698</v>
      </c>
      <c r="T235" s="372">
        <v>0.862806857874721</v>
      </c>
      <c r="U235" s="372">
        <v>7.1757855750531604E-2</v>
      </c>
      <c r="V235" s="375">
        <v>0.13209895752295001</v>
      </c>
      <c r="W235" s="375">
        <v>0.15069296539803101</v>
      </c>
    </row>
    <row r="236" spans="1:23" x14ac:dyDescent="0.2">
      <c r="A236" s="376">
        <v>43466</v>
      </c>
      <c r="B236" s="372" t="s">
        <v>1026</v>
      </c>
      <c r="C236" s="372" t="s">
        <v>1047</v>
      </c>
      <c r="D236" s="372">
        <v>103.108</v>
      </c>
      <c r="E236" s="372">
        <v>377.95</v>
      </c>
      <c r="F236" s="372">
        <v>336.24</v>
      </c>
      <c r="G236" s="372">
        <v>390.89</v>
      </c>
      <c r="H236" s="372">
        <v>341.41</v>
      </c>
      <c r="I236" s="372">
        <v>0.80325327391849699</v>
      </c>
      <c r="J236" s="378">
        <v>470.52407039220998</v>
      </c>
      <c r="K236" s="378">
        <v>418.59773363851502</v>
      </c>
      <c r="L236" s="378">
        <v>486.633559665593</v>
      </c>
      <c r="M236" s="378">
        <v>425.03405972378499</v>
      </c>
      <c r="N236" s="372">
        <v>3.8008327354059901</v>
      </c>
      <c r="O236" s="372">
        <v>4.5442750561951</v>
      </c>
      <c r="P236" s="372">
        <v>4.7657891943170698</v>
      </c>
      <c r="Q236" s="372">
        <v>5.2932726586913104</v>
      </c>
      <c r="R236" s="372">
        <v>1.8277973241155301</v>
      </c>
      <c r="S236" s="372">
        <v>0.42864860799749499</v>
      </c>
      <c r="T236" s="372">
        <v>2.70630957429676</v>
      </c>
      <c r="U236" s="372">
        <v>2.2117931580910102</v>
      </c>
      <c r="V236" s="375">
        <v>0.124048298834166</v>
      </c>
      <c r="W236" s="375">
        <v>0.14492838522597401</v>
      </c>
    </row>
    <row r="237" spans="1:23" x14ac:dyDescent="0.2">
      <c r="A237" s="376">
        <v>43497</v>
      </c>
      <c r="B237" s="372" t="s">
        <v>970</v>
      </c>
      <c r="C237" s="372" t="s">
        <v>61</v>
      </c>
      <c r="D237" s="372">
        <v>103.07899999999999</v>
      </c>
      <c r="E237" s="372">
        <v>379.18</v>
      </c>
      <c r="F237" s="372">
        <v>337.78</v>
      </c>
      <c r="G237" s="372">
        <v>392.34</v>
      </c>
      <c r="H237" s="372">
        <v>342.54</v>
      </c>
      <c r="I237" s="372">
        <v>0.80302735211860099</v>
      </c>
      <c r="J237" s="378">
        <v>472.188150253689</v>
      </c>
      <c r="K237" s="378">
        <v>420.633243822699</v>
      </c>
      <c r="L237" s="378">
        <v>488.57613500324999</v>
      </c>
      <c r="M237" s="378">
        <v>426.56081277466802</v>
      </c>
      <c r="N237" s="372">
        <v>0.35366519296062798</v>
      </c>
      <c r="O237" s="372">
        <v>0.48626880190945099</v>
      </c>
      <c r="P237" s="372">
        <v>0.39918647184782302</v>
      </c>
      <c r="Q237" s="372">
        <v>0.35920722491638002</v>
      </c>
      <c r="R237" s="372">
        <v>2.29247448120862</v>
      </c>
      <c r="S237" s="372">
        <v>1.1690074812698701</v>
      </c>
      <c r="T237" s="372">
        <v>3.0738562106493501</v>
      </c>
      <c r="U237" s="372">
        <v>2.7033903079456598</v>
      </c>
      <c r="V237" s="375">
        <v>0.12256498312511099</v>
      </c>
      <c r="W237" s="375">
        <v>0.145384480644596</v>
      </c>
    </row>
    <row r="238" spans="1:23" x14ac:dyDescent="0.2">
      <c r="A238" s="376">
        <v>43525</v>
      </c>
      <c r="B238" s="372" t="s">
        <v>971</v>
      </c>
      <c r="C238" s="372" t="s">
        <v>62</v>
      </c>
      <c r="D238" s="372">
        <v>103.476</v>
      </c>
      <c r="E238" s="372">
        <v>380.82</v>
      </c>
      <c r="F238" s="372">
        <v>343.43</v>
      </c>
      <c r="G238" s="372">
        <v>391.1</v>
      </c>
      <c r="H238" s="372">
        <v>342.69</v>
      </c>
      <c r="I238" s="372">
        <v>0.80612014365510298</v>
      </c>
      <c r="J238" s="378">
        <v>472.41097123970798</v>
      </c>
      <c r="K238" s="378">
        <v>426.02830695040399</v>
      </c>
      <c r="L238" s="378">
        <v>485.16341277204401</v>
      </c>
      <c r="M238" s="378">
        <v>425.11032964165599</v>
      </c>
      <c r="N238" s="372">
        <v>4.7189025370308897E-2</v>
      </c>
      <c r="O238" s="372">
        <v>1.2826050263347499</v>
      </c>
      <c r="P238" s="372">
        <v>-0.69850366948099896</v>
      </c>
      <c r="Q238" s="372">
        <v>-0.340041346877828</v>
      </c>
      <c r="R238" s="372">
        <v>1.7756809528046</v>
      </c>
      <c r="S238" s="372">
        <v>1.0057165403452299</v>
      </c>
      <c r="T238" s="372">
        <v>2.8197264848611101</v>
      </c>
      <c r="U238" s="372">
        <v>2.4489704108604999</v>
      </c>
      <c r="V238" s="375">
        <v>0.10887225926680801</v>
      </c>
      <c r="W238" s="375">
        <v>0.141264699874522</v>
      </c>
    </row>
    <row r="239" spans="1:23" x14ac:dyDescent="0.2">
      <c r="A239" s="376">
        <v>43556</v>
      </c>
      <c r="B239" s="372" t="s">
        <v>972</v>
      </c>
      <c r="C239" s="372" t="s">
        <v>1048</v>
      </c>
      <c r="D239" s="372">
        <v>103.53100000000001</v>
      </c>
      <c r="E239" s="372">
        <v>381.4</v>
      </c>
      <c r="F239" s="372">
        <v>344.09</v>
      </c>
      <c r="G239" s="372">
        <v>391.98</v>
      </c>
      <c r="H239" s="372">
        <v>343.61</v>
      </c>
      <c r="I239" s="372">
        <v>0.80654861603421601</v>
      </c>
      <c r="J239" s="378">
        <v>472.87912026349602</v>
      </c>
      <c r="K239" s="378">
        <v>426.62028445586299</v>
      </c>
      <c r="L239" s="378">
        <v>485.996742424974</v>
      </c>
      <c r="M239" s="378">
        <v>426.02515604022</v>
      </c>
      <c r="N239" s="372">
        <v>9.90978305519752E-2</v>
      </c>
      <c r="O239" s="372">
        <v>0.138952622584365</v>
      </c>
      <c r="P239" s="372">
        <v>0.171762674388209</v>
      </c>
      <c r="Q239" s="372">
        <v>0.21519740518536301</v>
      </c>
      <c r="R239" s="372">
        <v>1.3930492679686399</v>
      </c>
      <c r="S239" s="372">
        <v>0.71996579497151103</v>
      </c>
      <c r="T239" s="372">
        <v>2.6583699742541702</v>
      </c>
      <c r="U239" s="372">
        <v>2.2482352679000801</v>
      </c>
      <c r="V239" s="375">
        <v>0.108430933767328</v>
      </c>
      <c r="W239" s="375">
        <v>0.14077005907860701</v>
      </c>
    </row>
    <row r="240" spans="1:23" x14ac:dyDescent="0.2">
      <c r="A240" s="376">
        <v>43586</v>
      </c>
      <c r="B240" s="372" t="s">
        <v>973</v>
      </c>
      <c r="C240" s="372" t="s">
        <v>64</v>
      </c>
      <c r="D240" s="372">
        <v>103.233</v>
      </c>
      <c r="E240" s="372">
        <v>384.38</v>
      </c>
      <c r="F240" s="372">
        <v>339.9</v>
      </c>
      <c r="G240" s="372">
        <v>397.05</v>
      </c>
      <c r="H240" s="372">
        <v>345.44</v>
      </c>
      <c r="I240" s="372">
        <v>0.80422707478011601</v>
      </c>
      <c r="J240" s="378">
        <v>477.94958918175399</v>
      </c>
      <c r="K240" s="378">
        <v>422.64182674144899</v>
      </c>
      <c r="L240" s="378">
        <v>493.70384615384597</v>
      </c>
      <c r="M240" s="378">
        <v>429.53042844826803</v>
      </c>
      <c r="N240" s="372">
        <v>1.0722547689212101</v>
      </c>
      <c r="O240" s="372">
        <v>-0.93255240300840203</v>
      </c>
      <c r="P240" s="372">
        <v>1.58583444210263</v>
      </c>
      <c r="Q240" s="372">
        <v>0.82278531170041402</v>
      </c>
      <c r="R240" s="372">
        <v>1.8251094278962401</v>
      </c>
      <c r="S240" s="372">
        <v>1.61906060563877</v>
      </c>
      <c r="T240" s="372">
        <v>2.4972305177219898</v>
      </c>
      <c r="U240" s="372">
        <v>2.1857837606055401</v>
      </c>
      <c r="V240" s="375">
        <v>0.13086201824065899</v>
      </c>
      <c r="W240" s="375">
        <v>0.14940365910143599</v>
      </c>
    </row>
    <row r="241" spans="1:23" x14ac:dyDescent="0.2">
      <c r="A241" s="376">
        <v>43617</v>
      </c>
      <c r="B241" s="372" t="s">
        <v>974</v>
      </c>
      <c r="C241" s="372" t="s">
        <v>65</v>
      </c>
      <c r="D241" s="372">
        <v>103.29900000000001</v>
      </c>
      <c r="E241" s="372">
        <v>385.32</v>
      </c>
      <c r="F241" s="372">
        <v>339.25</v>
      </c>
      <c r="G241" s="372">
        <v>396.3</v>
      </c>
      <c r="H241" s="372">
        <v>344.48</v>
      </c>
      <c r="I241" s="372">
        <v>0.80474124163505101</v>
      </c>
      <c r="J241" s="378">
        <v>478.812294020271</v>
      </c>
      <c r="K241" s="378">
        <v>421.56407854867899</v>
      </c>
      <c r="L241" s="378">
        <v>492.45643133041</v>
      </c>
      <c r="M241" s="378">
        <v>428.06306198511101</v>
      </c>
      <c r="N241" s="372">
        <v>0.18050121980317499</v>
      </c>
      <c r="O241" s="372">
        <v>-0.25500272916178002</v>
      </c>
      <c r="P241" s="372">
        <v>-0.25266459501059901</v>
      </c>
      <c r="Q241" s="372">
        <v>-0.341621074077891</v>
      </c>
      <c r="R241" s="372">
        <v>2.38596460673199</v>
      </c>
      <c r="S241" s="372">
        <v>1.92622863340119</v>
      </c>
      <c r="T241" s="372">
        <v>2.6386984366164401</v>
      </c>
      <c r="U241" s="372">
        <v>2.4956506389541802</v>
      </c>
      <c r="V241" s="375">
        <v>0.135799557848195</v>
      </c>
      <c r="W241" s="375">
        <v>0.15042963307013499</v>
      </c>
    </row>
    <row r="242" spans="1:23" x14ac:dyDescent="0.2">
      <c r="A242" s="376">
        <v>43647</v>
      </c>
      <c r="B242" s="372" t="s">
        <v>975</v>
      </c>
      <c r="C242" s="372" t="s">
        <v>66</v>
      </c>
      <c r="D242" s="372">
        <v>103.687</v>
      </c>
      <c r="E242" s="372">
        <v>389.26</v>
      </c>
      <c r="F242" s="372">
        <v>340.21</v>
      </c>
      <c r="G242" s="372">
        <v>401.27</v>
      </c>
      <c r="H242" s="372">
        <v>347.08</v>
      </c>
      <c r="I242" s="372">
        <v>0.80776391950951598</v>
      </c>
      <c r="J242" s="378">
        <v>481.89822620000598</v>
      </c>
      <c r="K242" s="378">
        <v>421.17503862586398</v>
      </c>
      <c r="L242" s="378">
        <v>496.76643176097298</v>
      </c>
      <c r="M242" s="378">
        <v>429.67999884267101</v>
      </c>
      <c r="N242" s="372">
        <v>0.64449727341460195</v>
      </c>
      <c r="O242" s="372">
        <v>-9.2284884460280797E-2</v>
      </c>
      <c r="P242" s="372">
        <v>0.87520441532651405</v>
      </c>
      <c r="Q242" s="372">
        <v>0.377733329771823</v>
      </c>
      <c r="R242" s="372">
        <v>2.1869139595565499</v>
      </c>
      <c r="S242" s="372">
        <v>1.04624721386701</v>
      </c>
      <c r="T242" s="372">
        <v>2.87334729381279</v>
      </c>
      <c r="U242" s="372">
        <v>2.4237175214905098</v>
      </c>
      <c r="V242" s="375">
        <v>0.14417565621233899</v>
      </c>
      <c r="W242" s="375">
        <v>0.15613115131958</v>
      </c>
    </row>
    <row r="243" spans="1:23" x14ac:dyDescent="0.2">
      <c r="A243" s="376">
        <v>43678</v>
      </c>
      <c r="B243" s="372" t="s">
        <v>976</v>
      </c>
      <c r="C243" s="372" t="s">
        <v>1049</v>
      </c>
      <c r="D243" s="372">
        <v>103.67</v>
      </c>
      <c r="E243" s="372">
        <v>389.42</v>
      </c>
      <c r="F243" s="372">
        <v>340.25</v>
      </c>
      <c r="G243" s="372">
        <v>400.23</v>
      </c>
      <c r="H243" s="372">
        <v>346.16</v>
      </c>
      <c r="I243" s="372">
        <v>0.80763148259233597</v>
      </c>
      <c r="J243" s="378">
        <v>482.17535892736601</v>
      </c>
      <c r="K243" s="378">
        <v>421.29363123372201</v>
      </c>
      <c r="L243" s="378">
        <v>495.56017642519498</v>
      </c>
      <c r="M243" s="378">
        <v>428.61132516639299</v>
      </c>
      <c r="N243" s="372">
        <v>5.7508559337349198E-2</v>
      </c>
      <c r="O243" s="372">
        <v>2.8157558492769599E-2</v>
      </c>
      <c r="P243" s="372">
        <v>-0.24282142646023799</v>
      </c>
      <c r="Q243" s="372">
        <v>-0.248713851972582</v>
      </c>
      <c r="R243" s="372">
        <v>3.2246833005872699</v>
      </c>
      <c r="S243" s="372">
        <v>1.9157187089450201</v>
      </c>
      <c r="T243" s="372">
        <v>3.6552752520490901</v>
      </c>
      <c r="U243" s="372">
        <v>3.0048127625761398</v>
      </c>
      <c r="V243" s="375">
        <v>0.14451138868479099</v>
      </c>
      <c r="W243" s="375">
        <v>0.15619944534319399</v>
      </c>
    </row>
    <row r="244" spans="1:23" x14ac:dyDescent="0.2">
      <c r="A244" s="376">
        <v>43709</v>
      </c>
      <c r="B244" s="372" t="s">
        <v>977</v>
      </c>
      <c r="C244" s="372" t="s">
        <v>68</v>
      </c>
      <c r="D244" s="372">
        <v>103.94199999999999</v>
      </c>
      <c r="E244" s="372">
        <v>382.22</v>
      </c>
      <c r="F244" s="372">
        <v>335.52</v>
      </c>
      <c r="G244" s="372">
        <v>394.15</v>
      </c>
      <c r="H244" s="372">
        <v>342.47</v>
      </c>
      <c r="I244" s="372">
        <v>0.80975047326721905</v>
      </c>
      <c r="J244" s="378">
        <v>472.021953204672</v>
      </c>
      <c r="K244" s="378">
        <v>414.34986588674502</v>
      </c>
      <c r="L244" s="378">
        <v>486.75488685997999</v>
      </c>
      <c r="M244" s="378">
        <v>422.93275682592201</v>
      </c>
      <c r="N244" s="372">
        <v>-2.10574960638403</v>
      </c>
      <c r="O244" s="372">
        <v>-1.64820088227862</v>
      </c>
      <c r="P244" s="372">
        <v>-1.7768355860905001</v>
      </c>
      <c r="Q244" s="372">
        <v>-1.32487594401914</v>
      </c>
      <c r="R244" s="372">
        <v>2.7853810351878598</v>
      </c>
      <c r="S244" s="372">
        <v>1.62707899008674</v>
      </c>
      <c r="T244" s="372">
        <v>3.5499360474725301</v>
      </c>
      <c r="U244" s="372">
        <v>3.2137745619443399</v>
      </c>
      <c r="V244" s="375">
        <v>0.13918693371483101</v>
      </c>
      <c r="W244" s="375">
        <v>0.15090372879376299</v>
      </c>
    </row>
    <row r="245" spans="1:23" x14ac:dyDescent="0.2">
      <c r="A245" s="376">
        <v>43739</v>
      </c>
      <c r="B245" s="372" t="s">
        <v>978</v>
      </c>
      <c r="C245" s="372" t="s">
        <v>69</v>
      </c>
      <c r="D245" s="372">
        <v>104.503</v>
      </c>
      <c r="E245" s="372">
        <v>380.56</v>
      </c>
      <c r="F245" s="372">
        <v>335.03</v>
      </c>
      <c r="G245" s="372">
        <v>392.68</v>
      </c>
      <c r="H245" s="372">
        <v>341.69</v>
      </c>
      <c r="I245" s="372">
        <v>0.814120891534165</v>
      </c>
      <c r="J245" s="378">
        <v>467.44900414342197</v>
      </c>
      <c r="K245" s="378">
        <v>411.52364898615298</v>
      </c>
      <c r="L245" s="378">
        <v>482.33622805086901</v>
      </c>
      <c r="M245" s="378">
        <v>419.70425222242397</v>
      </c>
      <c r="N245" s="372">
        <v>-0.96880008020883102</v>
      </c>
      <c r="O245" s="372">
        <v>-0.68208466643102605</v>
      </c>
      <c r="P245" s="372">
        <v>-0.90777903384074998</v>
      </c>
      <c r="Q245" s="372">
        <v>-0.76336120846434197</v>
      </c>
      <c r="R245" s="372">
        <v>2.6897184659554898</v>
      </c>
      <c r="S245" s="372">
        <v>1.66949572471973</v>
      </c>
      <c r="T245" s="372">
        <v>3.5058070542131299</v>
      </c>
      <c r="U245" s="372">
        <v>3.2419256324429</v>
      </c>
      <c r="V245" s="375">
        <v>0.13589827776617</v>
      </c>
      <c r="W245" s="375">
        <v>0.14922883315285801</v>
      </c>
    </row>
    <row r="246" spans="1:23" x14ac:dyDescent="0.2">
      <c r="A246" s="376">
        <v>43770</v>
      </c>
      <c r="B246" s="372" t="s">
        <v>979</v>
      </c>
      <c r="C246" s="372" t="s">
        <v>70</v>
      </c>
      <c r="D246" s="372">
        <v>105.346</v>
      </c>
      <c r="E246" s="372">
        <v>385.62</v>
      </c>
      <c r="F246" s="372">
        <v>339.7</v>
      </c>
      <c r="G246" s="372">
        <v>395.42</v>
      </c>
      <c r="H246" s="372">
        <v>344.07</v>
      </c>
      <c r="I246" s="372">
        <v>0.82068820454492297</v>
      </c>
      <c r="J246" s="378">
        <v>469.87393977939399</v>
      </c>
      <c r="K246" s="378">
        <v>413.92089970193501</v>
      </c>
      <c r="L246" s="378">
        <v>481.81513735689998</v>
      </c>
      <c r="M246" s="378">
        <v>419.24569902986298</v>
      </c>
      <c r="N246" s="372">
        <v>0.51875939717005404</v>
      </c>
      <c r="O246" s="372">
        <v>0.58253048681091701</v>
      </c>
      <c r="P246" s="372">
        <v>-0.10803474084355399</v>
      </c>
      <c r="Q246" s="372">
        <v>-0.109256265604318</v>
      </c>
      <c r="R246" s="372">
        <v>3.23961915680075</v>
      </c>
      <c r="S246" s="372">
        <v>2.8199429571057002</v>
      </c>
      <c r="T246" s="372">
        <v>3.5984433313087898</v>
      </c>
      <c r="U246" s="372">
        <v>3.4526206521204199</v>
      </c>
      <c r="V246" s="375">
        <v>0.135178098322049</v>
      </c>
      <c r="W246" s="375">
        <v>0.14924288662190799</v>
      </c>
    </row>
    <row r="247" spans="1:23" x14ac:dyDescent="0.2">
      <c r="A247" s="376">
        <v>43800</v>
      </c>
      <c r="B247" s="372" t="s">
        <v>980</v>
      </c>
      <c r="C247" s="372" t="s">
        <v>1046</v>
      </c>
      <c r="D247" s="372">
        <v>105.934</v>
      </c>
      <c r="E247" s="372">
        <v>388</v>
      </c>
      <c r="F247" s="372">
        <v>341.83</v>
      </c>
      <c r="G247" s="372">
        <v>398.22</v>
      </c>
      <c r="H247" s="372">
        <v>345.87</v>
      </c>
      <c r="I247" s="372">
        <v>0.82526896379797898</v>
      </c>
      <c r="J247" s="378">
        <v>470.14975362017901</v>
      </c>
      <c r="K247" s="378">
        <v>414.20435639171598</v>
      </c>
      <c r="L247" s="378">
        <v>482.53359506862802</v>
      </c>
      <c r="M247" s="378">
        <v>419.09973011497698</v>
      </c>
      <c r="N247" s="372">
        <v>5.8699539905204802E-2</v>
      </c>
      <c r="O247" s="372">
        <v>6.8480883662824801E-2</v>
      </c>
      <c r="P247" s="372">
        <v>0.14911480690889001</v>
      </c>
      <c r="Q247" s="372">
        <v>-3.4817033358724998E-2</v>
      </c>
      <c r="R247" s="372">
        <v>3.7182558916510899</v>
      </c>
      <c r="S247" s="372">
        <v>3.4470344301584999</v>
      </c>
      <c r="T247" s="372">
        <v>3.8831208741029202</v>
      </c>
      <c r="U247" s="372">
        <v>3.8231669783305602</v>
      </c>
      <c r="V247" s="375">
        <v>0.13506713863616401</v>
      </c>
      <c r="W247" s="375">
        <v>0.15135744643941401</v>
      </c>
    </row>
    <row r="248" spans="1:23" x14ac:dyDescent="0.2">
      <c r="A248" s="376">
        <v>43831</v>
      </c>
      <c r="B248" s="372" t="s">
        <v>1027</v>
      </c>
      <c r="C248" s="372" t="s">
        <v>1047</v>
      </c>
      <c r="D248" s="372">
        <v>106.447</v>
      </c>
      <c r="E248" s="372">
        <v>404.42</v>
      </c>
      <c r="F248" s="372">
        <v>358.89</v>
      </c>
      <c r="G248" s="372">
        <v>416.4</v>
      </c>
      <c r="H248" s="372">
        <v>363.5</v>
      </c>
      <c r="I248" s="372">
        <v>0.82926544253406398</v>
      </c>
      <c r="J248" s="378">
        <v>487.684617321296</v>
      </c>
      <c r="K248" s="378">
        <v>432.78060508985698</v>
      </c>
      <c r="L248" s="378">
        <v>502.13113756141598</v>
      </c>
      <c r="M248" s="378">
        <v>438.33974184335898</v>
      </c>
      <c r="N248" s="372">
        <v>3.7296337105566999</v>
      </c>
      <c r="O248" s="372">
        <v>4.4848028301695901</v>
      </c>
      <c r="P248" s="372">
        <v>4.0613840555496799</v>
      </c>
      <c r="Q248" s="372">
        <v>4.5907955424125504</v>
      </c>
      <c r="R248" s="372">
        <v>3.64711350787679</v>
      </c>
      <c r="S248" s="372">
        <v>3.38818639271223</v>
      </c>
      <c r="T248" s="372">
        <v>3.1846504598803</v>
      </c>
      <c r="U248" s="372">
        <v>3.13049785427097</v>
      </c>
      <c r="V248" s="375">
        <v>0.126863384323888</v>
      </c>
      <c r="W248" s="375">
        <v>0.145529573590096</v>
      </c>
    </row>
    <row r="249" spans="1:23" x14ac:dyDescent="0.2">
      <c r="A249" s="376">
        <v>43862</v>
      </c>
      <c r="B249" s="372" t="s">
        <v>981</v>
      </c>
      <c r="C249" s="372" t="s">
        <v>61</v>
      </c>
      <c r="D249" s="372">
        <v>106.889</v>
      </c>
      <c r="E249" s="372">
        <v>405.08</v>
      </c>
      <c r="F249" s="372">
        <v>359.7</v>
      </c>
      <c r="G249" s="372">
        <v>417.77</v>
      </c>
      <c r="H249" s="372">
        <v>365.08</v>
      </c>
      <c r="I249" s="372">
        <v>0.83270880238074796</v>
      </c>
      <c r="J249" s="378">
        <v>486.46057162102699</v>
      </c>
      <c r="K249" s="378">
        <v>431.96372966348298</v>
      </c>
      <c r="L249" s="378">
        <v>501.699992609155</v>
      </c>
      <c r="M249" s="378">
        <v>438.424571658449</v>
      </c>
      <c r="N249" s="372">
        <v>-0.250991246554366</v>
      </c>
      <c r="O249" s="372">
        <v>-0.18875047004581799</v>
      </c>
      <c r="P249" s="372">
        <v>-8.5863018643716996E-2</v>
      </c>
      <c r="Q249" s="372">
        <v>1.93525265890893E-2</v>
      </c>
      <c r="R249" s="372">
        <v>3.0226132018921898</v>
      </c>
      <c r="S249" s="372">
        <v>2.6936734095984698</v>
      </c>
      <c r="T249" s="372">
        <v>2.6861438096680699</v>
      </c>
      <c r="U249" s="372">
        <v>2.7812585048801801</v>
      </c>
      <c r="V249" s="375">
        <v>0.126160689463442</v>
      </c>
      <c r="W249" s="375">
        <v>0.14432453160951</v>
      </c>
    </row>
    <row r="250" spans="1:23" x14ac:dyDescent="0.2">
      <c r="A250" s="376">
        <v>43891</v>
      </c>
      <c r="B250" s="372" t="s">
        <v>982</v>
      </c>
      <c r="C250" s="372" t="s">
        <v>62</v>
      </c>
      <c r="D250" s="372">
        <v>106.83799999999999</v>
      </c>
      <c r="E250" s="372">
        <v>411.32</v>
      </c>
      <c r="F250" s="372">
        <v>368.1</v>
      </c>
      <c r="G250" s="372">
        <v>419.37</v>
      </c>
      <c r="H250" s="372">
        <v>366.95</v>
      </c>
      <c r="I250" s="372">
        <v>0.83231149162920803</v>
      </c>
      <c r="J250" s="378">
        <v>494.18998071847102</v>
      </c>
      <c r="K250" s="378">
        <v>442.26230648271201</v>
      </c>
      <c r="L250" s="378">
        <v>503.86184045002699</v>
      </c>
      <c r="M250" s="378">
        <v>440.88061223534697</v>
      </c>
      <c r="N250" s="372">
        <v>1.58890762136938</v>
      </c>
      <c r="O250" s="372">
        <v>2.3841299887035898</v>
      </c>
      <c r="P250" s="372">
        <v>0.43090449924645402</v>
      </c>
      <c r="Q250" s="372">
        <v>0.56019683559409605</v>
      </c>
      <c r="R250" s="372">
        <v>4.6101828290758204</v>
      </c>
      <c r="S250" s="372">
        <v>3.8105448082815099</v>
      </c>
      <c r="T250" s="372">
        <v>3.8540473551267098</v>
      </c>
      <c r="U250" s="372">
        <v>3.7096916950911201</v>
      </c>
      <c r="V250" s="375">
        <v>0.11741374626460201</v>
      </c>
      <c r="W250" s="375">
        <v>0.14285324976154801</v>
      </c>
    </row>
    <row r="251" spans="1:23" x14ac:dyDescent="0.2">
      <c r="A251" s="376">
        <v>43922</v>
      </c>
      <c r="B251" s="372" t="s">
        <v>983</v>
      </c>
      <c r="C251" s="372" t="s">
        <v>1048</v>
      </c>
      <c r="D251" s="372">
        <v>105.755</v>
      </c>
      <c r="E251" s="372">
        <v>414.62</v>
      </c>
      <c r="F251" s="372">
        <v>370.67</v>
      </c>
      <c r="G251" s="372">
        <v>424.7</v>
      </c>
      <c r="H251" s="372">
        <v>370</v>
      </c>
      <c r="I251" s="372">
        <v>0.82387448096414095</v>
      </c>
      <c r="J251" s="378">
        <v>503.25627213843302</v>
      </c>
      <c r="K251" s="378">
        <v>449.91076743416397</v>
      </c>
      <c r="L251" s="378">
        <v>515.49114557231303</v>
      </c>
      <c r="M251" s="378">
        <v>449.09753675949099</v>
      </c>
      <c r="N251" s="372">
        <v>1.83457612936249</v>
      </c>
      <c r="O251" s="372">
        <v>1.7293947142544199</v>
      </c>
      <c r="P251" s="372">
        <v>2.3080345024539599</v>
      </c>
      <c r="Q251" s="372">
        <v>1.8637527475937199</v>
      </c>
      <c r="R251" s="372">
        <v>6.4238725232805196</v>
      </c>
      <c r="S251" s="372">
        <v>5.4593004193428403</v>
      </c>
      <c r="T251" s="372">
        <v>6.0688479104142203</v>
      </c>
      <c r="U251" s="372">
        <v>5.41573200365033</v>
      </c>
      <c r="V251" s="375">
        <v>0.118569077616208</v>
      </c>
      <c r="W251" s="375">
        <v>0.14783783783783799</v>
      </c>
    </row>
    <row r="252" spans="1:23" x14ac:dyDescent="0.2">
      <c r="A252" s="376">
        <v>43952</v>
      </c>
      <c r="B252" s="372" t="s">
        <v>984</v>
      </c>
      <c r="C252" s="372" t="s">
        <v>64</v>
      </c>
      <c r="D252" s="372">
        <v>106.16200000000001</v>
      </c>
      <c r="E252" s="372">
        <v>413.74</v>
      </c>
      <c r="F252" s="372">
        <v>365.48</v>
      </c>
      <c r="G252" s="372">
        <v>429.74</v>
      </c>
      <c r="H252" s="372">
        <v>373.56</v>
      </c>
      <c r="I252" s="372">
        <v>0.82704517656957199</v>
      </c>
      <c r="J252" s="378">
        <v>500.26287767751199</v>
      </c>
      <c r="K252" s="378">
        <v>441.91056347845699</v>
      </c>
      <c r="L252" s="378">
        <v>519.60885834856197</v>
      </c>
      <c r="M252" s="378">
        <v>451.680283717338</v>
      </c>
      <c r="N252" s="372">
        <v>-0.59480519700271195</v>
      </c>
      <c r="O252" s="372">
        <v>-1.77817570389158</v>
      </c>
      <c r="P252" s="372">
        <v>0.79879408436329702</v>
      </c>
      <c r="Q252" s="372">
        <v>0.57509711063712399</v>
      </c>
      <c r="R252" s="372">
        <v>4.6685443404100404</v>
      </c>
      <c r="S252" s="372">
        <v>4.5591173229516002</v>
      </c>
      <c r="T252" s="372">
        <v>5.2470752246566601</v>
      </c>
      <c r="U252" s="372">
        <v>5.1567604532906302</v>
      </c>
      <c r="V252" s="375">
        <v>0.132045529167123</v>
      </c>
      <c r="W252" s="375">
        <v>0.15039083413641699</v>
      </c>
    </row>
    <row r="253" spans="1:23" x14ac:dyDescent="0.2">
      <c r="A253" s="376">
        <v>43983</v>
      </c>
      <c r="B253" s="372" t="s">
        <v>985</v>
      </c>
      <c r="C253" s="372" t="s">
        <v>65</v>
      </c>
      <c r="D253" s="372">
        <v>106.74299999999999</v>
      </c>
      <c r="E253" s="372">
        <v>414.79</v>
      </c>
      <c r="F253" s="372">
        <v>365.6</v>
      </c>
      <c r="G253" s="372">
        <v>428.11</v>
      </c>
      <c r="H253" s="372">
        <v>373.98</v>
      </c>
      <c r="I253" s="372">
        <v>0.83157140297437704</v>
      </c>
      <c r="J253" s="378">
        <v>498.80262658909697</v>
      </c>
      <c r="K253" s="378">
        <v>439.64955828485301</v>
      </c>
      <c r="L253" s="378">
        <v>514.82049342814105</v>
      </c>
      <c r="M253" s="378">
        <v>449.726864899806</v>
      </c>
      <c r="N253" s="372">
        <v>-0.29189675140271998</v>
      </c>
      <c r="O253" s="372">
        <v>-0.511643165034947</v>
      </c>
      <c r="P253" s="372">
        <v>-0.92153258041819397</v>
      </c>
      <c r="Q253" s="372">
        <v>-0.43247821256547903</v>
      </c>
      <c r="R253" s="372">
        <v>4.1749831444344103</v>
      </c>
      <c r="S253" s="372">
        <v>4.2900903223150397</v>
      </c>
      <c r="T253" s="372">
        <v>4.5413280596848997</v>
      </c>
      <c r="U253" s="372">
        <v>5.0608905179135597</v>
      </c>
      <c r="V253" s="375">
        <v>0.13454595185995599</v>
      </c>
      <c r="W253" s="375">
        <v>0.14474036044708299</v>
      </c>
    </row>
    <row r="254" spans="1:23" x14ac:dyDescent="0.2">
      <c r="A254" s="376">
        <v>44013</v>
      </c>
      <c r="B254" s="372" t="s">
        <v>986</v>
      </c>
      <c r="C254" s="372" t="s">
        <v>66</v>
      </c>
      <c r="D254" s="372">
        <v>107.444</v>
      </c>
      <c r="E254" s="372">
        <v>418.62</v>
      </c>
      <c r="F254" s="372">
        <v>366.28</v>
      </c>
      <c r="G254" s="372">
        <v>425.94</v>
      </c>
      <c r="H254" s="372">
        <v>371.96</v>
      </c>
      <c r="I254" s="372">
        <v>0.83703247820633697</v>
      </c>
      <c r="J254" s="378">
        <v>500.12396280853301</v>
      </c>
      <c r="K254" s="378">
        <v>437.59353374781301</v>
      </c>
      <c r="L254" s="378">
        <v>508.86914318156403</v>
      </c>
      <c r="M254" s="378">
        <v>444.37941141431799</v>
      </c>
      <c r="N254" s="372">
        <v>0.26490161619057201</v>
      </c>
      <c r="O254" s="372">
        <v>-0.46765076827567398</v>
      </c>
      <c r="P254" s="372">
        <v>-1.1560049225987099</v>
      </c>
      <c r="Q254" s="372">
        <v>-1.1890447075425301</v>
      </c>
      <c r="R254" s="372">
        <v>3.7820717358197302</v>
      </c>
      <c r="S254" s="372">
        <v>3.89825930224066</v>
      </c>
      <c r="T254" s="372">
        <v>2.4362981567995301</v>
      </c>
      <c r="U254" s="372">
        <v>3.4210139199496701</v>
      </c>
      <c r="V254" s="375">
        <v>0.142896145025663</v>
      </c>
      <c r="W254" s="375">
        <v>0.145123131519518</v>
      </c>
    </row>
    <row r="255" spans="1:23" x14ac:dyDescent="0.2">
      <c r="A255" s="376">
        <v>44044</v>
      </c>
      <c r="B255" s="372" t="s">
        <v>987</v>
      </c>
      <c r="C255" s="372" t="s">
        <v>1049</v>
      </c>
      <c r="D255" s="372">
        <v>107.867</v>
      </c>
      <c r="E255" s="372">
        <v>417.3</v>
      </c>
      <c r="F255" s="372">
        <v>365.36</v>
      </c>
      <c r="G255" s="372">
        <v>424.45</v>
      </c>
      <c r="H255" s="372">
        <v>371.55</v>
      </c>
      <c r="I255" s="372">
        <v>0.840327820322055</v>
      </c>
      <c r="J255" s="378">
        <v>496.59191318939099</v>
      </c>
      <c r="K255" s="378">
        <v>434.782701660378</v>
      </c>
      <c r="L255" s="378">
        <v>505.10049737176303</v>
      </c>
      <c r="M255" s="378">
        <v>442.14887453994299</v>
      </c>
      <c r="N255" s="372">
        <v>-0.70623483012237598</v>
      </c>
      <c r="O255" s="372">
        <v>-0.64233857922010296</v>
      </c>
      <c r="P255" s="372">
        <v>-0.74059232325200997</v>
      </c>
      <c r="Q255" s="372">
        <v>-0.50194424338344501</v>
      </c>
      <c r="R255" s="372">
        <v>2.9898985908561699</v>
      </c>
      <c r="S255" s="372">
        <v>3.2018215863254702</v>
      </c>
      <c r="T255" s="372">
        <v>1.92515892124114</v>
      </c>
      <c r="U255" s="372">
        <v>3.1584674922656002</v>
      </c>
      <c r="V255" s="375">
        <v>0.142161156119991</v>
      </c>
      <c r="W255" s="375">
        <v>0.142376530749563</v>
      </c>
    </row>
    <row r="256" spans="1:23" x14ac:dyDescent="0.2">
      <c r="A256" s="376">
        <v>44075</v>
      </c>
      <c r="B256" s="372" t="s">
        <v>988</v>
      </c>
      <c r="C256" s="372" t="s">
        <v>68</v>
      </c>
      <c r="D256" s="372">
        <v>108.114</v>
      </c>
      <c r="E256" s="372">
        <v>411.69</v>
      </c>
      <c r="F256" s="372">
        <v>361.72</v>
      </c>
      <c r="G256" s="372">
        <v>423.14</v>
      </c>
      <c r="H256" s="372">
        <v>370.27</v>
      </c>
      <c r="I256" s="372">
        <v>0.84225205082461496</v>
      </c>
      <c r="J256" s="378">
        <v>488.796672678839</v>
      </c>
      <c r="K256" s="378">
        <v>429.467639343656</v>
      </c>
      <c r="L256" s="378">
        <v>502.391178015798</v>
      </c>
      <c r="M256" s="378">
        <v>439.61899485727997</v>
      </c>
      <c r="N256" s="372">
        <v>-1.5697477754896001</v>
      </c>
      <c r="O256" s="372">
        <v>-1.2224640714602399</v>
      </c>
      <c r="P256" s="372">
        <v>-0.53639213781474504</v>
      </c>
      <c r="Q256" s="372">
        <v>-0.57217824772140002</v>
      </c>
      <c r="R256" s="372">
        <v>3.5538006993699001</v>
      </c>
      <c r="S256" s="372">
        <v>3.64855275735589</v>
      </c>
      <c r="T256" s="372">
        <v>3.2123542213796901</v>
      </c>
      <c r="U256" s="372">
        <v>3.9453643072215399</v>
      </c>
      <c r="V256" s="375">
        <v>0.13814552692690499</v>
      </c>
      <c r="W256" s="375">
        <v>0.14278769546547099</v>
      </c>
    </row>
    <row r="257" spans="1:23" x14ac:dyDescent="0.2">
      <c r="A257" s="376">
        <v>44105</v>
      </c>
      <c r="B257" s="372" t="s">
        <v>989</v>
      </c>
      <c r="C257" s="372" t="s">
        <v>69</v>
      </c>
      <c r="D257" s="372">
        <v>108.774</v>
      </c>
      <c r="E257" s="372">
        <v>410.28</v>
      </c>
      <c r="F257" s="372">
        <v>360.57</v>
      </c>
      <c r="G257" s="372">
        <v>421.86</v>
      </c>
      <c r="H257" s="372">
        <v>369.83</v>
      </c>
      <c r="I257" s="372">
        <v>0.84739371937396302</v>
      </c>
      <c r="J257" s="378">
        <v>484.16691157813398</v>
      </c>
      <c r="K257" s="378">
        <v>425.50468779303901</v>
      </c>
      <c r="L257" s="378">
        <v>497.83234210381198</v>
      </c>
      <c r="M257" s="378">
        <v>436.432311857613</v>
      </c>
      <c r="N257" s="372">
        <v>-0.947175248827126</v>
      </c>
      <c r="O257" s="372">
        <v>-0.92275905972181205</v>
      </c>
      <c r="P257" s="372">
        <v>-0.90742754082420196</v>
      </c>
      <c r="Q257" s="372">
        <v>-0.72487381959046604</v>
      </c>
      <c r="R257" s="372">
        <v>3.5764131031463999</v>
      </c>
      <c r="S257" s="372">
        <v>3.3973840486031701</v>
      </c>
      <c r="T257" s="372">
        <v>3.2127203290456299</v>
      </c>
      <c r="U257" s="372">
        <v>3.9856779021442099</v>
      </c>
      <c r="V257" s="375">
        <v>0.13786504700890201</v>
      </c>
      <c r="W257" s="375">
        <v>0.140686261255171</v>
      </c>
    </row>
    <row r="258" spans="1:23" x14ac:dyDescent="0.2">
      <c r="A258" s="376">
        <v>44136</v>
      </c>
      <c r="B258" s="372" t="s">
        <v>990</v>
      </c>
      <c r="C258" s="372" t="s">
        <v>70</v>
      </c>
      <c r="D258" s="372">
        <v>108.85599999999999</v>
      </c>
      <c r="E258" s="372">
        <v>415.97</v>
      </c>
      <c r="F258" s="372">
        <v>365.89</v>
      </c>
      <c r="G258" s="372">
        <v>426.06</v>
      </c>
      <c r="H258" s="372">
        <v>372.92</v>
      </c>
      <c r="I258" s="372">
        <v>0.848032532739185</v>
      </c>
      <c r="J258" s="378">
        <v>490.51184234217698</v>
      </c>
      <c r="K258" s="378">
        <v>431.45750413390198</v>
      </c>
      <c r="L258" s="378">
        <v>502.40997078709501</v>
      </c>
      <c r="M258" s="378">
        <v>439.747280443889</v>
      </c>
      <c r="N258" s="372">
        <v>1.3104841764922199</v>
      </c>
      <c r="O258" s="372">
        <v>1.3990013533665899</v>
      </c>
      <c r="P258" s="372">
        <v>0.91951211203726801</v>
      </c>
      <c r="Q258" s="372">
        <v>0.759560760331079</v>
      </c>
      <c r="R258" s="372">
        <v>4.3922211503095498</v>
      </c>
      <c r="S258" s="372">
        <v>4.2367042699692901</v>
      </c>
      <c r="T258" s="372">
        <v>4.2744263999616496</v>
      </c>
      <c r="U258" s="372">
        <v>4.8901113264767</v>
      </c>
      <c r="V258" s="375">
        <v>0.13687173740741801</v>
      </c>
      <c r="W258" s="375">
        <v>0.14249705030569601</v>
      </c>
    </row>
    <row r="259" spans="1:23" x14ac:dyDescent="0.2">
      <c r="A259" s="376">
        <v>44166</v>
      </c>
      <c r="B259" s="372" t="s">
        <v>991</v>
      </c>
      <c r="C259" s="372" t="s">
        <v>1046</v>
      </c>
      <c r="D259" s="372">
        <v>109.271</v>
      </c>
      <c r="E259" s="372">
        <v>418.39</v>
      </c>
      <c r="F259" s="372">
        <v>367.66</v>
      </c>
      <c r="G259" s="372">
        <v>428.56</v>
      </c>
      <c r="H259" s="372">
        <v>375.24</v>
      </c>
      <c r="I259" s="372">
        <v>0.85126555159976003</v>
      </c>
      <c r="J259" s="378">
        <v>491.49175508597898</v>
      </c>
      <c r="K259" s="378">
        <v>431.89813015347198</v>
      </c>
      <c r="L259" s="378">
        <v>503.43867339001201</v>
      </c>
      <c r="M259" s="378">
        <v>440.802519607215</v>
      </c>
      <c r="N259" s="372">
        <v>0.19977351395288301</v>
      </c>
      <c r="O259" s="372">
        <v>0.102125010075915</v>
      </c>
      <c r="P259" s="372">
        <v>0.204753620097442</v>
      </c>
      <c r="Q259" s="372">
        <v>0.23996490944997501</v>
      </c>
      <c r="R259" s="372">
        <v>4.5394050090350504</v>
      </c>
      <c r="S259" s="372">
        <v>4.2717497990347102</v>
      </c>
      <c r="T259" s="372">
        <v>4.3323570700629004</v>
      </c>
      <c r="U259" s="372">
        <v>5.1784307964798399</v>
      </c>
      <c r="V259" s="375">
        <v>0.137980743077843</v>
      </c>
      <c r="W259" s="375">
        <v>0.142095725402409</v>
      </c>
    </row>
    <row r="260" spans="1:23" x14ac:dyDescent="0.2">
      <c r="A260" s="376">
        <v>44197</v>
      </c>
      <c r="B260" s="372" t="s">
        <v>1028</v>
      </c>
      <c r="C260" s="372" t="s">
        <v>1047</v>
      </c>
      <c r="D260" s="372">
        <v>110.21</v>
      </c>
      <c r="E260" s="372">
        <v>436.33</v>
      </c>
      <c r="F260" s="372">
        <v>383.91</v>
      </c>
      <c r="G260" s="372">
        <v>449.57</v>
      </c>
      <c r="H260" s="372">
        <v>395.48</v>
      </c>
      <c r="I260" s="372">
        <v>0.85858074367224202</v>
      </c>
      <c r="J260" s="378">
        <v>508.19914517738903</v>
      </c>
      <c r="K260" s="378">
        <v>447.144899101715</v>
      </c>
      <c r="L260" s="378">
        <v>523.61994292713905</v>
      </c>
      <c r="M260" s="378">
        <v>460.62062644043198</v>
      </c>
      <c r="N260" s="372">
        <v>3.39932255597799</v>
      </c>
      <c r="O260" s="372">
        <v>3.5301771144101699</v>
      </c>
      <c r="P260" s="372">
        <v>4.0086847919791797</v>
      </c>
      <c r="Q260" s="372">
        <v>4.4959150530437402</v>
      </c>
      <c r="R260" s="372">
        <v>4.20651526159934</v>
      </c>
      <c r="S260" s="372">
        <v>3.3190706429359702</v>
      </c>
      <c r="T260" s="372">
        <v>4.27952057904304</v>
      </c>
      <c r="U260" s="372">
        <v>5.0830172284573196</v>
      </c>
      <c r="V260" s="375">
        <v>0.13654241879607201</v>
      </c>
      <c r="W260" s="375">
        <v>0.13677050672600399</v>
      </c>
    </row>
    <row r="261" spans="1:23" x14ac:dyDescent="0.2">
      <c r="A261" s="376">
        <v>44228</v>
      </c>
      <c r="B261" s="372" t="s">
        <v>992</v>
      </c>
      <c r="C261" s="372" t="s">
        <v>61</v>
      </c>
      <c r="D261" s="372">
        <v>110.907</v>
      </c>
      <c r="E261" s="372">
        <v>436.85</v>
      </c>
      <c r="F261" s="372">
        <v>384.48</v>
      </c>
      <c r="G261" s="372">
        <v>450.48</v>
      </c>
      <c r="H261" s="372">
        <v>396.47</v>
      </c>
      <c r="I261" s="372">
        <v>0.86401065727662996</v>
      </c>
      <c r="J261" s="378">
        <v>505.60718935684901</v>
      </c>
      <c r="K261" s="378">
        <v>444.99451107684803</v>
      </c>
      <c r="L261" s="378">
        <v>521.38245773485903</v>
      </c>
      <c r="M261" s="378">
        <v>458.87165471972003</v>
      </c>
      <c r="N261" s="372">
        <v>-0.510027583701533</v>
      </c>
      <c r="O261" s="372">
        <v>-0.48091525346409802</v>
      </c>
      <c r="P261" s="372">
        <v>-0.42731091939931498</v>
      </c>
      <c r="Q261" s="372">
        <v>-0.37969895838738699</v>
      </c>
      <c r="R261" s="372">
        <v>3.9359033090840398</v>
      </c>
      <c r="S261" s="372">
        <v>3.01663786066413</v>
      </c>
      <c r="T261" s="372">
        <v>3.9231543583133401</v>
      </c>
      <c r="U261" s="372">
        <v>4.6637630240304704</v>
      </c>
      <c r="V261" s="375">
        <v>0.136209945900957</v>
      </c>
      <c r="W261" s="375">
        <v>0.13622720508487399</v>
      </c>
    </row>
    <row r="262" spans="1:23" x14ac:dyDescent="0.2">
      <c r="A262" s="376">
        <v>44256</v>
      </c>
      <c r="B262" s="372" t="s">
        <v>993</v>
      </c>
      <c r="C262" s="372" t="s">
        <v>62</v>
      </c>
      <c r="D262" s="372">
        <v>111.824</v>
      </c>
      <c r="E262" s="372">
        <v>440.88</v>
      </c>
      <c r="F262" s="372">
        <v>391.39</v>
      </c>
      <c r="G262" s="372">
        <v>447.77</v>
      </c>
      <c r="H262" s="372">
        <v>395.01</v>
      </c>
      <c r="I262" s="372">
        <v>0.87115446039746702</v>
      </c>
      <c r="J262" s="378">
        <v>506.08706038059802</v>
      </c>
      <c r="K262" s="378">
        <v>449.27738741236197</v>
      </c>
      <c r="L262" s="378">
        <v>513.99610557662004</v>
      </c>
      <c r="M262" s="378">
        <v>453.43279287093998</v>
      </c>
      <c r="N262" s="372">
        <v>9.4909849751134701E-2</v>
      </c>
      <c r="O262" s="372">
        <v>0.96245599190647502</v>
      </c>
      <c r="P262" s="372">
        <v>-1.41668597565184</v>
      </c>
      <c r="Q262" s="372">
        <v>-1.18526864600129</v>
      </c>
      <c r="R262" s="372">
        <v>2.4073898958515199</v>
      </c>
      <c r="S262" s="372">
        <v>1.58618105744543</v>
      </c>
      <c r="T262" s="372">
        <v>2.0113182450057598</v>
      </c>
      <c r="U262" s="372">
        <v>2.8470702242838799</v>
      </c>
      <c r="V262" s="375">
        <v>0.12644676665218799</v>
      </c>
      <c r="W262" s="375">
        <v>0.133566238829397</v>
      </c>
    </row>
    <row r="263" spans="1:23" x14ac:dyDescent="0.2">
      <c r="A263" s="376">
        <v>44287</v>
      </c>
      <c r="B263" s="372" t="s">
        <v>994</v>
      </c>
      <c r="C263" s="372" t="s">
        <v>1048</v>
      </c>
      <c r="D263" s="372">
        <v>112.19</v>
      </c>
      <c r="E263" s="372">
        <v>441</v>
      </c>
      <c r="F263" s="372">
        <v>390.85</v>
      </c>
      <c r="G263" s="372">
        <v>448.13</v>
      </c>
      <c r="H263" s="372">
        <v>395.08</v>
      </c>
      <c r="I263" s="372">
        <v>0.87400574932028696</v>
      </c>
      <c r="J263" s="378">
        <v>504.57333986986401</v>
      </c>
      <c r="K263" s="378">
        <v>447.19385462162398</v>
      </c>
      <c r="L263" s="378">
        <v>512.731180943043</v>
      </c>
      <c r="M263" s="378">
        <v>452.033639718335</v>
      </c>
      <c r="N263" s="372">
        <v>-0.299102788677508</v>
      </c>
      <c r="O263" s="372">
        <v>-0.46375198243080501</v>
      </c>
      <c r="P263" s="372">
        <v>-0.24609615128469201</v>
      </c>
      <c r="Q263" s="372">
        <v>-0.30856902601733599</v>
      </c>
      <c r="R263" s="372">
        <v>0.26170915383409998</v>
      </c>
      <c r="S263" s="372">
        <v>-0.60387814855695798</v>
      </c>
      <c r="T263" s="372">
        <v>-0.53540485670341398</v>
      </c>
      <c r="U263" s="372">
        <v>0.65377845980396598</v>
      </c>
      <c r="V263" s="375">
        <v>0.12831009338620999</v>
      </c>
      <c r="W263" s="375">
        <v>0.13427660220714799</v>
      </c>
    </row>
    <row r="264" spans="1:23" x14ac:dyDescent="0.2">
      <c r="A264" s="376">
        <v>44317</v>
      </c>
      <c r="B264" s="372" t="s">
        <v>995</v>
      </c>
      <c r="C264" s="372" t="s">
        <v>64</v>
      </c>
      <c r="D264" s="372">
        <v>112.419</v>
      </c>
      <c r="E264" s="372">
        <v>442.26</v>
      </c>
      <c r="F264" s="372">
        <v>384.54</v>
      </c>
      <c r="G264" s="372">
        <v>455.21</v>
      </c>
      <c r="H264" s="372">
        <v>398.11</v>
      </c>
      <c r="I264" s="372">
        <v>0.875789752498773</v>
      </c>
      <c r="J264" s="378">
        <v>504.98421423424901</v>
      </c>
      <c r="K264" s="378">
        <v>439.077985216022</v>
      </c>
      <c r="L264" s="378">
        <v>519.77086818064595</v>
      </c>
      <c r="M264" s="378">
        <v>454.57257162935099</v>
      </c>
      <c r="N264" s="372">
        <v>8.1430058213327605E-2</v>
      </c>
      <c r="O264" s="372">
        <v>-1.8148436794751499</v>
      </c>
      <c r="P264" s="372">
        <v>1.3729781802337</v>
      </c>
      <c r="Q264" s="372">
        <v>0.56166879805625802</v>
      </c>
      <c r="R264" s="372">
        <v>0.943771118627867</v>
      </c>
      <c r="S264" s="372">
        <v>-0.64098451056223704</v>
      </c>
      <c r="T264" s="372">
        <v>3.1179189784968898E-2</v>
      </c>
      <c r="U264" s="372">
        <v>0.640339642060472</v>
      </c>
      <c r="V264" s="375">
        <v>0.15010141987829601</v>
      </c>
      <c r="W264" s="375">
        <v>0.14342769586295201</v>
      </c>
    </row>
    <row r="265" spans="1:23" x14ac:dyDescent="0.2">
      <c r="A265" s="376">
        <v>44348</v>
      </c>
      <c r="B265" s="372" t="s">
        <v>996</v>
      </c>
      <c r="C265" s="372" t="s">
        <v>65</v>
      </c>
      <c r="D265" s="372">
        <v>113.018</v>
      </c>
      <c r="E265" s="372">
        <v>441.9</v>
      </c>
      <c r="F265" s="372">
        <v>383.07</v>
      </c>
      <c r="G265" s="372">
        <v>454.36</v>
      </c>
      <c r="H265" s="372">
        <v>396.51</v>
      </c>
      <c r="I265" s="372">
        <v>0.88045620622765097</v>
      </c>
      <c r="J265" s="378">
        <v>501.89889840556401</v>
      </c>
      <c r="K265" s="378">
        <v>435.08126501973101</v>
      </c>
      <c r="L265" s="378">
        <v>516.05065281636598</v>
      </c>
      <c r="M265" s="378">
        <v>450.34607876621402</v>
      </c>
      <c r="N265" s="372">
        <v>-0.61097272780368295</v>
      </c>
      <c r="O265" s="372">
        <v>-0.91025292336725006</v>
      </c>
      <c r="P265" s="372">
        <v>-0.71574141453943896</v>
      </c>
      <c r="Q265" s="372">
        <v>-0.92977296188098102</v>
      </c>
      <c r="R265" s="372">
        <v>0.62074088054413501</v>
      </c>
      <c r="S265" s="372">
        <v>-1.0390760502393801</v>
      </c>
      <c r="T265" s="372">
        <v>0.23894918790692299</v>
      </c>
      <c r="U265" s="372">
        <v>0.13768665266327099</v>
      </c>
      <c r="V265" s="375">
        <v>0.15357506460960099</v>
      </c>
      <c r="W265" s="375">
        <v>0.145897959698368</v>
      </c>
    </row>
    <row r="266" spans="1:23" x14ac:dyDescent="0.2">
      <c r="A266" s="376">
        <v>44378</v>
      </c>
      <c r="B266" s="372" t="s">
        <v>997</v>
      </c>
      <c r="C266" s="372" t="s">
        <v>66</v>
      </c>
      <c r="D266" s="372">
        <v>113.682</v>
      </c>
      <c r="E266" s="372">
        <v>447.66</v>
      </c>
      <c r="F266" s="372">
        <v>385.65</v>
      </c>
      <c r="G266" s="372">
        <v>458.73</v>
      </c>
      <c r="H266" s="372">
        <v>398.42</v>
      </c>
      <c r="I266" s="372">
        <v>0.88562903640457102</v>
      </c>
      <c r="J266" s="378">
        <v>505.471231857286</v>
      </c>
      <c r="K266" s="378">
        <v>435.45320235393501</v>
      </c>
      <c r="L266" s="378">
        <v>517.97082202987303</v>
      </c>
      <c r="M266" s="378">
        <v>449.872332119421</v>
      </c>
      <c r="N266" s="372">
        <v>0.71176355697752902</v>
      </c>
      <c r="O266" s="372">
        <v>8.5486865123085606E-2</v>
      </c>
      <c r="P266" s="372">
        <v>0.372089290659328</v>
      </c>
      <c r="Q266" s="372">
        <v>-0.105196130072072</v>
      </c>
      <c r="R266" s="372">
        <v>1.0691887304748999</v>
      </c>
      <c r="S266" s="372">
        <v>-0.489114035928984</v>
      </c>
      <c r="T266" s="372">
        <v>1.7886089125787299</v>
      </c>
      <c r="U266" s="372">
        <v>1.2360880283855999</v>
      </c>
      <c r="V266" s="375">
        <v>0.160793465577596</v>
      </c>
      <c r="W266" s="375">
        <v>0.151372923046032</v>
      </c>
    </row>
    <row r="267" spans="1:23" x14ac:dyDescent="0.2">
      <c r="A267" s="376">
        <v>44409</v>
      </c>
      <c r="B267" s="372" t="s">
        <v>998</v>
      </c>
      <c r="C267" s="372" t="s">
        <v>1049</v>
      </c>
      <c r="D267" s="372">
        <v>113.899</v>
      </c>
      <c r="E267" s="372">
        <v>447.43</v>
      </c>
      <c r="F267" s="372">
        <v>385.56</v>
      </c>
      <c r="G267" s="372">
        <v>457.48</v>
      </c>
      <c r="H267" s="372">
        <v>397.51</v>
      </c>
      <c r="I267" s="372">
        <v>0.88731955470034196</v>
      </c>
      <c r="J267" s="378">
        <v>504.24900209834999</v>
      </c>
      <c r="K267" s="378">
        <v>434.52214927260098</v>
      </c>
      <c r="L267" s="378">
        <v>515.57524859744206</v>
      </c>
      <c r="M267" s="378">
        <v>447.98967620435599</v>
      </c>
      <c r="N267" s="372">
        <v>-0.241800063367581</v>
      </c>
      <c r="O267" s="372">
        <v>-0.21381243180677001</v>
      </c>
      <c r="P267" s="372">
        <v>-0.46249196490319999</v>
      </c>
      <c r="Q267" s="372">
        <v>-0.41848670848345598</v>
      </c>
      <c r="R267" s="372">
        <v>1.54192782958982</v>
      </c>
      <c r="S267" s="372">
        <v>-5.9927036375140297E-2</v>
      </c>
      <c r="T267" s="372">
        <v>2.07379546846271</v>
      </c>
      <c r="U267" s="372">
        <v>1.32100339970131</v>
      </c>
      <c r="V267" s="375">
        <v>0.16046789086004801</v>
      </c>
      <c r="W267" s="375">
        <v>0.15086412920429701</v>
      </c>
    </row>
    <row r="268" spans="1:23" x14ac:dyDescent="0.2">
      <c r="A268" s="376">
        <v>44440</v>
      </c>
      <c r="B268" s="372" t="s">
        <v>999</v>
      </c>
      <c r="C268" s="372" t="s">
        <v>68</v>
      </c>
      <c r="D268" s="372">
        <v>114.601</v>
      </c>
      <c r="E268" s="372">
        <v>445.97</v>
      </c>
      <c r="F268" s="372">
        <v>385.62</v>
      </c>
      <c r="G268" s="372">
        <v>454.53</v>
      </c>
      <c r="H268" s="372">
        <v>396.61</v>
      </c>
      <c r="I268" s="372">
        <v>0.89278842033919403</v>
      </c>
      <c r="J268" s="378">
        <v>499.524848037975</v>
      </c>
      <c r="K268" s="378">
        <v>431.92764513398703</v>
      </c>
      <c r="L268" s="378">
        <v>509.11278601408401</v>
      </c>
      <c r="M268" s="378">
        <v>444.23739260564901</v>
      </c>
      <c r="N268" s="372">
        <v>-0.93686929289226195</v>
      </c>
      <c r="O268" s="372">
        <v>-0.59709364481370697</v>
      </c>
      <c r="P268" s="372">
        <v>-1.2534470188276701</v>
      </c>
      <c r="Q268" s="372">
        <v>-0.83758260469280998</v>
      </c>
      <c r="R268" s="372">
        <v>2.19481349992436</v>
      </c>
      <c r="S268" s="372">
        <v>0.57280352812853996</v>
      </c>
      <c r="T268" s="372">
        <v>1.33792317469281</v>
      </c>
      <c r="U268" s="372">
        <v>1.05054554111528</v>
      </c>
      <c r="V268" s="375">
        <v>0.15650121881645199</v>
      </c>
      <c r="W268" s="375">
        <v>0.14603766924686701</v>
      </c>
    </row>
    <row r="269" spans="1:23" x14ac:dyDescent="0.2">
      <c r="A269" s="376">
        <v>44470</v>
      </c>
      <c r="B269" s="372" t="s">
        <v>1000</v>
      </c>
      <c r="C269" s="372" t="s">
        <v>69</v>
      </c>
      <c r="D269" s="372">
        <v>115.56100000000001</v>
      </c>
      <c r="E269" s="372">
        <v>445.78</v>
      </c>
      <c r="F269" s="372">
        <v>385.66</v>
      </c>
      <c r="G269" s="372">
        <v>454.35</v>
      </c>
      <c r="H269" s="372">
        <v>396.8</v>
      </c>
      <c r="I269" s="372">
        <v>0.90026721095642803</v>
      </c>
      <c r="J269" s="378">
        <v>495.16409636469001</v>
      </c>
      <c r="K269" s="378">
        <v>428.38392346899002</v>
      </c>
      <c r="L269" s="378">
        <v>504.68349226815297</v>
      </c>
      <c r="M269" s="378">
        <v>440.75802736217202</v>
      </c>
      <c r="N269" s="372">
        <v>-0.87297993091092196</v>
      </c>
      <c r="O269" s="372">
        <v>-0.82044335548305802</v>
      </c>
      <c r="P269" s="372">
        <v>-0.87000245674607701</v>
      </c>
      <c r="Q269" s="372">
        <v>-0.78322205680815304</v>
      </c>
      <c r="R269" s="372">
        <v>2.2713623181540599</v>
      </c>
      <c r="S269" s="372">
        <v>0.67666367928524995</v>
      </c>
      <c r="T269" s="372">
        <v>1.37619627832706</v>
      </c>
      <c r="U269" s="372">
        <v>0.99115381401242397</v>
      </c>
      <c r="V269" s="375">
        <v>0.155888606544625</v>
      </c>
      <c r="W269" s="375">
        <v>0.145035282258065</v>
      </c>
    </row>
    <row r="270" spans="1:23" x14ac:dyDescent="0.2">
      <c r="A270" s="376">
        <v>44501</v>
      </c>
      <c r="B270" s="372" t="s">
        <v>1001</v>
      </c>
      <c r="C270" s="372" t="s">
        <v>70</v>
      </c>
      <c r="D270" s="372">
        <v>116.884</v>
      </c>
      <c r="E270" s="372">
        <v>450.96</v>
      </c>
      <c r="F270" s="372">
        <v>389.02</v>
      </c>
      <c r="G270" s="372">
        <v>458.92</v>
      </c>
      <c r="H270" s="372">
        <v>399.32</v>
      </c>
      <c r="I270" s="372">
        <v>0.910573919275804</v>
      </c>
      <c r="J270" s="378">
        <v>495.24809623216203</v>
      </c>
      <c r="K270" s="378">
        <v>427.225062968413</v>
      </c>
      <c r="L270" s="378">
        <v>503.989835734574</v>
      </c>
      <c r="M270" s="378">
        <v>438.53661031450002</v>
      </c>
      <c r="N270" s="372">
        <v>1.6964046482392799E-2</v>
      </c>
      <c r="O270" s="372">
        <v>-0.27051913881197498</v>
      </c>
      <c r="P270" s="372">
        <v>-0.13744387209115899</v>
      </c>
      <c r="Q270" s="372">
        <v>-0.50399922628002702</v>
      </c>
      <c r="R270" s="372">
        <v>0.96557381109687601</v>
      </c>
      <c r="S270" s="372">
        <v>-0.98096362328538</v>
      </c>
      <c r="T270" s="372">
        <v>0.31445732356871797</v>
      </c>
      <c r="U270" s="372">
        <v>-0.27531043015599499</v>
      </c>
      <c r="V270" s="375">
        <v>0.159220605624389</v>
      </c>
      <c r="W270" s="375">
        <v>0.14925373134328401</v>
      </c>
    </row>
    <row r="271" spans="1:23" x14ac:dyDescent="0.2">
      <c r="A271" s="376">
        <v>44531</v>
      </c>
      <c r="B271" s="372" t="s">
        <v>1002</v>
      </c>
      <c r="C271" s="372" t="s">
        <v>1046</v>
      </c>
      <c r="D271" s="372">
        <v>117.30800000000001</v>
      </c>
      <c r="E271" s="372">
        <v>454.14</v>
      </c>
      <c r="F271" s="372">
        <v>391.24</v>
      </c>
      <c r="G271" s="372">
        <v>461.99</v>
      </c>
      <c r="H271" s="372">
        <v>401.93</v>
      </c>
      <c r="I271" s="372">
        <v>0.91387705179841505</v>
      </c>
      <c r="J271" s="378">
        <v>496.93774354690203</v>
      </c>
      <c r="K271" s="378">
        <v>428.11010434071</v>
      </c>
      <c r="L271" s="378">
        <v>505.52752045896301</v>
      </c>
      <c r="M271" s="378">
        <v>439.80752028847098</v>
      </c>
      <c r="N271" s="372">
        <v>0.34117189497449002</v>
      </c>
      <c r="O271" s="372">
        <v>0.20716045218587301</v>
      </c>
      <c r="P271" s="372">
        <v>0.305102328531492</v>
      </c>
      <c r="Q271" s="372">
        <v>0.28980704098113802</v>
      </c>
      <c r="R271" s="372">
        <v>1.10805286244742</v>
      </c>
      <c r="S271" s="372">
        <v>-0.87706464749355295</v>
      </c>
      <c r="T271" s="372">
        <v>0.41491589330733297</v>
      </c>
      <c r="U271" s="372">
        <v>-0.225724508024683</v>
      </c>
      <c r="V271" s="375">
        <v>0.16077088232287101</v>
      </c>
      <c r="W271" s="375">
        <v>0.149429005050631</v>
      </c>
    </row>
    <row r="272" spans="1:23" x14ac:dyDescent="0.2">
      <c r="A272" s="376">
        <v>44562</v>
      </c>
      <c r="B272" s="372" t="s">
        <v>1029</v>
      </c>
      <c r="C272" s="372" t="s">
        <v>1047</v>
      </c>
      <c r="D272" s="372">
        <v>118.002</v>
      </c>
      <c r="E272" s="372">
        <v>480.26</v>
      </c>
      <c r="F272" s="372">
        <v>413.1</v>
      </c>
      <c r="G272" s="372">
        <v>490.49</v>
      </c>
      <c r="H272" s="372">
        <v>429.48</v>
      </c>
      <c r="I272" s="372">
        <v>0.91928359418212402</v>
      </c>
      <c r="J272" s="378">
        <v>522.42855527872405</v>
      </c>
      <c r="K272" s="378">
        <v>449.371665734479</v>
      </c>
      <c r="L272" s="378">
        <v>533.55678607142204</v>
      </c>
      <c r="M272" s="378">
        <v>467.18988864595502</v>
      </c>
      <c r="N272" s="372">
        <v>5.1295785161901399</v>
      </c>
      <c r="O272" s="372">
        <v>4.9663769152358697</v>
      </c>
      <c r="P272" s="372">
        <v>5.5445578090412004</v>
      </c>
      <c r="Q272" s="372">
        <v>6.2259891189499603</v>
      </c>
      <c r="R272" s="372">
        <v>2.7999673427960201</v>
      </c>
      <c r="S272" s="372">
        <v>0.497996653263311</v>
      </c>
      <c r="T272" s="372">
        <v>1.89772052774277</v>
      </c>
      <c r="U272" s="372">
        <v>1.4261762996348799</v>
      </c>
      <c r="V272" s="375">
        <v>0.16257564754296799</v>
      </c>
      <c r="W272" s="375">
        <v>0.14205550898761299</v>
      </c>
    </row>
    <row r="273" spans="1:23" x14ac:dyDescent="0.2">
      <c r="A273" s="376">
        <v>44593</v>
      </c>
      <c r="B273" s="372" t="s">
        <v>1030</v>
      </c>
      <c r="C273" s="372" t="s">
        <v>61</v>
      </c>
      <c r="D273" s="372">
        <v>118.98099999999999</v>
      </c>
      <c r="E273" s="372">
        <v>484.38</v>
      </c>
      <c r="F273" s="372">
        <v>415.56</v>
      </c>
      <c r="G273" s="372">
        <v>494.64</v>
      </c>
      <c r="H273" s="372">
        <v>432.46</v>
      </c>
      <c r="I273" s="372">
        <v>0.92691040253032397</v>
      </c>
      <c r="J273" s="378">
        <v>522.57478034307996</v>
      </c>
      <c r="K273" s="378">
        <v>448.328121969054</v>
      </c>
      <c r="L273" s="378">
        <v>533.64381136483996</v>
      </c>
      <c r="M273" s="378">
        <v>466.56073642010102</v>
      </c>
      <c r="N273" s="372">
        <v>2.7989485428880901E-2</v>
      </c>
      <c r="O273" s="372">
        <v>-0.232222866949017</v>
      </c>
      <c r="P273" s="372">
        <v>1.6310408880393399E-2</v>
      </c>
      <c r="Q273" s="372">
        <v>-0.13466734643551301</v>
      </c>
      <c r="R273" s="372">
        <v>3.3558840426725101</v>
      </c>
      <c r="S273" s="372">
        <v>0.74913528352038605</v>
      </c>
      <c r="T273" s="372">
        <v>2.35170045483504</v>
      </c>
      <c r="U273" s="372">
        <v>1.67564974242678</v>
      </c>
      <c r="V273" s="375">
        <v>0.16560785446144999</v>
      </c>
      <c r="W273" s="375">
        <v>0.143782083892152</v>
      </c>
    </row>
    <row r="274" spans="1:23" x14ac:dyDescent="0.2">
      <c r="A274" s="376">
        <v>44621</v>
      </c>
      <c r="B274" s="372" t="s">
        <v>1037</v>
      </c>
      <c r="C274" s="372" t="s">
        <v>62</v>
      </c>
      <c r="D274" s="372">
        <v>120.15900000000001</v>
      </c>
      <c r="E274" s="372">
        <v>487.69</v>
      </c>
      <c r="F274" s="372">
        <v>420.2</v>
      </c>
      <c r="G274" s="372">
        <v>496.14</v>
      </c>
      <c r="H274" s="372">
        <v>435.51</v>
      </c>
      <c r="I274" s="372">
        <v>0.93608750185022205</v>
      </c>
      <c r="J274" s="378">
        <v>520.98762031974297</v>
      </c>
      <c r="K274" s="378">
        <v>448.88965953445</v>
      </c>
      <c r="L274" s="378">
        <v>530.01455421566402</v>
      </c>
      <c r="M274" s="378">
        <v>465.244968167178</v>
      </c>
      <c r="N274" s="372">
        <v>-0.30371921551497499</v>
      </c>
      <c r="O274" s="372">
        <v>0.12525147049218299</v>
      </c>
      <c r="P274" s="372">
        <v>-0.68008980370137795</v>
      </c>
      <c r="Q274" s="372">
        <v>-0.28201435530517099</v>
      </c>
      <c r="R274" s="372">
        <v>2.9442681122767902</v>
      </c>
      <c r="S274" s="372">
        <v>-8.6300332216870904E-2</v>
      </c>
      <c r="T274" s="372">
        <v>3.11645330874124</v>
      </c>
      <c r="U274" s="372">
        <v>2.60505536475402</v>
      </c>
      <c r="V274" s="375">
        <v>0.160613993336506</v>
      </c>
      <c r="W274" s="375">
        <v>0.139216091478956</v>
      </c>
    </row>
    <row r="275" spans="1:23" x14ac:dyDescent="0.2">
      <c r="A275" s="376">
        <v>44652</v>
      </c>
      <c r="B275" s="372" t="s">
        <v>1084</v>
      </c>
      <c r="C275" s="372" t="s">
        <v>1048</v>
      </c>
      <c r="D275" s="372">
        <v>120.809</v>
      </c>
      <c r="E275" s="372">
        <v>489.96</v>
      </c>
      <c r="F275" s="372">
        <v>421.67</v>
      </c>
      <c r="G275" s="372">
        <v>497.83</v>
      </c>
      <c r="H275" s="372">
        <v>436.71</v>
      </c>
      <c r="I275" s="372">
        <v>0.94115126633063995</v>
      </c>
      <c r="J275" s="378">
        <v>520.59644132473602</v>
      </c>
      <c r="K275" s="378">
        <v>448.03637320067202</v>
      </c>
      <c r="L275" s="378">
        <v>528.95854025776202</v>
      </c>
      <c r="M275" s="378">
        <v>464.01680114892099</v>
      </c>
      <c r="N275" s="372">
        <v>-7.5084124794966303E-2</v>
      </c>
      <c r="O275" s="372">
        <v>-0.190088213362472</v>
      </c>
      <c r="P275" s="372">
        <v>-0.19924244523145099</v>
      </c>
      <c r="Q275" s="372">
        <v>-0.263982869733281</v>
      </c>
      <c r="R275" s="372">
        <v>3.1755743295919499</v>
      </c>
      <c r="S275" s="372">
        <v>0.18840119790128901</v>
      </c>
      <c r="T275" s="372">
        <v>3.16488638059282</v>
      </c>
      <c r="U275" s="372">
        <v>2.6509446151071501</v>
      </c>
      <c r="V275" s="375">
        <v>0.16195128892261701</v>
      </c>
      <c r="W275" s="375">
        <v>0.13995557692748101</v>
      </c>
    </row>
    <row r="276" spans="1:23" x14ac:dyDescent="0.2">
      <c r="A276" s="376">
        <v>44682</v>
      </c>
      <c r="B276" s="372" t="s">
        <v>1090</v>
      </c>
      <c r="C276" s="372" t="s">
        <v>64</v>
      </c>
      <c r="D276" s="372">
        <v>121.02200000000001</v>
      </c>
      <c r="E276" s="372">
        <v>496.07</v>
      </c>
      <c r="F276" s="372">
        <v>425.16</v>
      </c>
      <c r="G276" s="372">
        <v>505.97</v>
      </c>
      <c r="H276" s="372">
        <v>440.78</v>
      </c>
      <c r="I276" s="372">
        <v>0.942810622998839</v>
      </c>
      <c r="J276" s="378">
        <v>526.16080886119903</v>
      </c>
      <c r="K276" s="378">
        <v>450.949522235627</v>
      </c>
      <c r="L276" s="378">
        <v>536.66132694881901</v>
      </c>
      <c r="M276" s="378">
        <v>467.517006329428</v>
      </c>
      <c r="N276" s="372">
        <v>1.06884471248088</v>
      </c>
      <c r="O276" s="372">
        <v>0.65020369086186103</v>
      </c>
      <c r="P276" s="372">
        <v>1.4562174735478099</v>
      </c>
      <c r="Q276" s="372">
        <v>0.75432725104780396</v>
      </c>
      <c r="R276" s="372">
        <v>4.1935161595223498</v>
      </c>
      <c r="S276" s="372">
        <v>2.7037422552086401</v>
      </c>
      <c r="T276" s="372">
        <v>3.2495970440389099</v>
      </c>
      <c r="U276" s="372">
        <v>2.84760575273586</v>
      </c>
      <c r="V276" s="375">
        <v>0.16678426945149999</v>
      </c>
      <c r="W276" s="375">
        <v>0.14789691002314101</v>
      </c>
    </row>
    <row r="277" spans="1:23" x14ac:dyDescent="0.2">
      <c r="A277" s="376">
        <v>44713</v>
      </c>
      <c r="B277" s="372" t="s">
        <v>1100</v>
      </c>
      <c r="C277" s="372" t="s">
        <v>65</v>
      </c>
      <c r="D277" s="372">
        <v>122.044</v>
      </c>
      <c r="E277" s="372">
        <v>496.27</v>
      </c>
      <c r="F277" s="372">
        <v>424.93</v>
      </c>
      <c r="G277" s="372">
        <v>505.61</v>
      </c>
      <c r="H277" s="372">
        <v>440.39</v>
      </c>
      <c r="I277" s="372">
        <v>0.950772418843436</v>
      </c>
      <c r="J277" s="378">
        <v>521.96507825046695</v>
      </c>
      <c r="K277" s="378">
        <v>446.931349267477</v>
      </c>
      <c r="L277" s="378">
        <v>531.78866990593599</v>
      </c>
      <c r="M277" s="378">
        <v>463.19181254301702</v>
      </c>
      <c r="N277" s="372">
        <v>-0.79742362792333299</v>
      </c>
      <c r="O277" s="372">
        <v>-0.89104717269214995</v>
      </c>
      <c r="P277" s="372">
        <v>-0.90795755128977296</v>
      </c>
      <c r="Q277" s="372">
        <v>-0.92514148744414804</v>
      </c>
      <c r="R277" s="372">
        <v>3.9980521791639401</v>
      </c>
      <c r="S277" s="372">
        <v>2.7236484768445601</v>
      </c>
      <c r="T277" s="372">
        <v>3.0497039396577099</v>
      </c>
      <c r="U277" s="372">
        <v>2.8524138173903402</v>
      </c>
      <c r="V277" s="375">
        <v>0.16788647541948101</v>
      </c>
      <c r="W277" s="375">
        <v>0.14809600581302901</v>
      </c>
    </row>
    <row r="278" spans="1:23" x14ac:dyDescent="0.2">
      <c r="A278" s="376">
        <v>44743</v>
      </c>
      <c r="B278" s="372" t="s">
        <v>1111</v>
      </c>
      <c r="C278" s="372" t="s">
        <v>66</v>
      </c>
      <c r="D278" s="372">
        <v>122.94799999999999</v>
      </c>
      <c r="E278" s="372">
        <v>503.7</v>
      </c>
      <c r="F278" s="372">
        <v>429.13</v>
      </c>
      <c r="G278" s="372">
        <v>512.25</v>
      </c>
      <c r="H278" s="372">
        <v>443.71</v>
      </c>
      <c r="I278" s="372">
        <v>0.95781494667466505</v>
      </c>
      <c r="J278" s="378">
        <v>525.88446416371198</v>
      </c>
      <c r="K278" s="378">
        <v>448.03017690405699</v>
      </c>
      <c r="L278" s="378">
        <v>534.81103189966495</v>
      </c>
      <c r="M278" s="378">
        <v>463.25232399062998</v>
      </c>
      <c r="N278" s="372">
        <v>0.75089044776357505</v>
      </c>
      <c r="O278" s="372">
        <v>0.24586049700490201</v>
      </c>
      <c r="P278" s="372">
        <v>0.568338921975164</v>
      </c>
      <c r="Q278" s="372">
        <v>1.30640149446304E-2</v>
      </c>
      <c r="R278" s="372">
        <v>4.0384558051740598</v>
      </c>
      <c r="S278" s="372">
        <v>2.8882494105302099</v>
      </c>
      <c r="T278" s="372">
        <v>3.2511888997525298</v>
      </c>
      <c r="U278" s="372">
        <v>2.9741753195121201</v>
      </c>
      <c r="V278" s="375">
        <v>0.173770186190665</v>
      </c>
      <c r="W278" s="375">
        <v>0.154470262108134</v>
      </c>
    </row>
    <row r="279" spans="1:23" x14ac:dyDescent="0.2">
      <c r="A279" s="376">
        <v>44774</v>
      </c>
      <c r="B279" s="372" t="s">
        <v>1125</v>
      </c>
      <c r="C279" s="372" t="s">
        <v>1049</v>
      </c>
      <c r="D279" s="372">
        <v>123.803</v>
      </c>
      <c r="E279" s="372">
        <v>502.77</v>
      </c>
      <c r="F279" s="372">
        <v>428.17</v>
      </c>
      <c r="G279" s="372">
        <v>511.13</v>
      </c>
      <c r="H279" s="372">
        <v>442.88</v>
      </c>
      <c r="I279" s="372">
        <v>0.964475744568139</v>
      </c>
      <c r="J279" s="378">
        <v>521.28838162241595</v>
      </c>
      <c r="K279" s="378">
        <v>443.94066145408402</v>
      </c>
      <c r="L279" s="378">
        <v>529.95630307827798</v>
      </c>
      <c r="M279" s="378">
        <v>459.19247061864399</v>
      </c>
      <c r="N279" s="372">
        <v>-0.873971918642658</v>
      </c>
      <c r="O279" s="372">
        <v>-0.91277678620485003</v>
      </c>
      <c r="P279" s="372">
        <v>-0.90774657436349904</v>
      </c>
      <c r="Q279" s="372">
        <v>-0.87638057312112705</v>
      </c>
      <c r="R279" s="372">
        <v>3.3791597907302502</v>
      </c>
      <c r="S279" s="372">
        <v>2.16755629080125</v>
      </c>
      <c r="T279" s="372">
        <v>2.7893221251326299</v>
      </c>
      <c r="U279" s="372">
        <v>2.5006813793577898</v>
      </c>
      <c r="V279" s="375">
        <v>0.174229861970713</v>
      </c>
      <c r="W279" s="375">
        <v>0.15410494942196501</v>
      </c>
    </row>
    <row r="280" spans="1:23" x14ac:dyDescent="0.2">
      <c r="A280" s="376">
        <v>44805</v>
      </c>
      <c r="B280" s="372" t="s">
        <v>1134</v>
      </c>
      <c r="C280" s="372" t="s">
        <v>68</v>
      </c>
      <c r="D280" s="372">
        <v>124.571</v>
      </c>
      <c r="E280" s="372">
        <v>501.49</v>
      </c>
      <c r="F280" s="372">
        <v>433.38</v>
      </c>
      <c r="G280" s="372">
        <v>506.58</v>
      </c>
      <c r="H280" s="372">
        <v>440.67</v>
      </c>
      <c r="I280" s="372">
        <v>0.97045877706192596</v>
      </c>
      <c r="J280" s="378">
        <v>516.75559215226701</v>
      </c>
      <c r="K280" s="378">
        <v>446.57229162485697</v>
      </c>
      <c r="L280" s="378">
        <v>522.00053415321395</v>
      </c>
      <c r="M280" s="378">
        <v>454.08420266354102</v>
      </c>
      <c r="N280" s="372">
        <v>-0.86953587111269204</v>
      </c>
      <c r="O280" s="372">
        <v>0.59278872139185701</v>
      </c>
      <c r="P280" s="372">
        <v>-1.5012122469064599</v>
      </c>
      <c r="Q280" s="372">
        <v>-1.1124459310538699</v>
      </c>
      <c r="R280" s="372">
        <v>3.44942682670741</v>
      </c>
      <c r="S280" s="372">
        <v>3.39053233935214</v>
      </c>
      <c r="T280" s="372">
        <v>2.53141317467791</v>
      </c>
      <c r="U280" s="372">
        <v>2.2165648866557999</v>
      </c>
      <c r="V280" s="375">
        <v>0.15715999815404499</v>
      </c>
      <c r="W280" s="375">
        <v>0.14956770372387501</v>
      </c>
    </row>
    <row r="281" spans="1:23" x14ac:dyDescent="0.2">
      <c r="A281" s="376">
        <v>44835</v>
      </c>
      <c r="B281" s="372" t="s">
        <v>1136</v>
      </c>
      <c r="C281" s="372" t="s">
        <v>69</v>
      </c>
      <c r="D281" s="372">
        <v>125.276</v>
      </c>
      <c r="E281" s="372">
        <v>500.05</v>
      </c>
      <c r="F281" s="372">
        <v>432.94</v>
      </c>
      <c r="G281" s="372">
        <v>505.48</v>
      </c>
      <c r="H281" s="372">
        <v>440.57</v>
      </c>
      <c r="I281" s="372">
        <v>0.975951013921457</v>
      </c>
      <c r="J281" s="378">
        <v>512.37202776269999</v>
      </c>
      <c r="K281" s="378">
        <v>443.60833056611</v>
      </c>
      <c r="L281" s="378">
        <v>517.935831603819</v>
      </c>
      <c r="M281" s="378">
        <v>451.42634590823502</v>
      </c>
      <c r="N281" s="372">
        <v>-0.84828581560369998</v>
      </c>
      <c r="O281" s="372">
        <v>-0.66371360568791005</v>
      </c>
      <c r="P281" s="372">
        <v>-0.778677852502352</v>
      </c>
      <c r="Q281" s="372">
        <v>-0.58532244454142501</v>
      </c>
      <c r="R281" s="372">
        <v>3.4751977221983101</v>
      </c>
      <c r="S281" s="372">
        <v>3.5539165367912702</v>
      </c>
      <c r="T281" s="372">
        <v>2.62587137061039</v>
      </c>
      <c r="U281" s="372">
        <v>2.42044792919816</v>
      </c>
      <c r="V281" s="375">
        <v>0.15500993209220701</v>
      </c>
      <c r="W281" s="375">
        <v>0.14733186553782601</v>
      </c>
    </row>
    <row r="282" spans="1:23" x14ac:dyDescent="0.2">
      <c r="A282" s="376">
        <v>44866</v>
      </c>
      <c r="B282" s="372" t="s">
        <v>1154</v>
      </c>
      <c r="C282" s="372" t="s">
        <v>70</v>
      </c>
      <c r="D282" s="372">
        <v>125.997</v>
      </c>
      <c r="E282" s="372">
        <v>504.32</v>
      </c>
      <c r="F282" s="372">
        <v>437.18</v>
      </c>
      <c r="G282" s="372">
        <v>509.68</v>
      </c>
      <c r="H282" s="372">
        <v>443.58</v>
      </c>
      <c r="I282" s="372">
        <v>0.98156789729127503</v>
      </c>
      <c r="J282" s="378">
        <v>513.79023437065996</v>
      </c>
      <c r="K282" s="378">
        <v>445.389464352326</v>
      </c>
      <c r="L282" s="378">
        <v>519.25088565600799</v>
      </c>
      <c r="M282" s="378">
        <v>451.909644991547</v>
      </c>
      <c r="N282" s="372">
        <v>0.276792356162048</v>
      </c>
      <c r="O282" s="372">
        <v>0.40151044592486901</v>
      </c>
      <c r="P282" s="372">
        <v>0.25390289142901401</v>
      </c>
      <c r="Q282" s="372">
        <v>0.107060451321339</v>
      </c>
      <c r="R282" s="372">
        <v>3.7440099779415799</v>
      </c>
      <c r="S282" s="372">
        <v>4.2517171763529502</v>
      </c>
      <c r="T282" s="372">
        <v>3.0280471627349499</v>
      </c>
      <c r="U282" s="372">
        <v>3.04946824564021</v>
      </c>
      <c r="V282" s="375">
        <v>0.15357518642206899</v>
      </c>
      <c r="W282" s="375">
        <v>0.149014833851842</v>
      </c>
    </row>
    <row r="283" spans="1:23" x14ac:dyDescent="0.2">
      <c r="A283" s="376">
        <v>44896</v>
      </c>
      <c r="B283" s="372" t="s">
        <v>1182</v>
      </c>
      <c r="C283" s="372" t="s">
        <v>1046</v>
      </c>
      <c r="D283" s="372">
        <v>126.47799999999999</v>
      </c>
      <c r="E283" s="372">
        <v>507.4</v>
      </c>
      <c r="F283" s="372">
        <v>439.77</v>
      </c>
      <c r="G283" s="372">
        <v>512.97</v>
      </c>
      <c r="H283" s="372">
        <v>446.33</v>
      </c>
      <c r="I283" s="372">
        <v>0.98531508300678505</v>
      </c>
      <c r="J283" s="378">
        <v>514.96217682126496</v>
      </c>
      <c r="K283" s="378">
        <v>446.32423433324402</v>
      </c>
      <c r="L283" s="378">
        <v>520.61519086323301</v>
      </c>
      <c r="M283" s="378">
        <v>452.98200311516598</v>
      </c>
      <c r="N283" s="372">
        <v>0.228097455382992</v>
      </c>
      <c r="O283" s="372">
        <v>0.209876985365409</v>
      </c>
      <c r="P283" s="372">
        <v>0.26274489748858698</v>
      </c>
      <c r="Q283" s="372">
        <v>0.237294807823552</v>
      </c>
      <c r="R283" s="372">
        <v>3.6271008810306</v>
      </c>
      <c r="S283" s="372">
        <v>4.2545433541176596</v>
      </c>
      <c r="T283" s="372">
        <v>2.98453987046494</v>
      </c>
      <c r="U283" s="372">
        <v>2.99551104038733</v>
      </c>
      <c r="V283" s="375">
        <v>0.153784933033177</v>
      </c>
      <c r="W283" s="375">
        <v>0.14930656688996999</v>
      </c>
    </row>
    <row r="284" spans="1:23" x14ac:dyDescent="0.2">
      <c r="A284" s="376">
        <v>44927</v>
      </c>
      <c r="B284" s="372" t="s">
        <v>1197</v>
      </c>
      <c r="C284" s="372" t="s">
        <v>1047</v>
      </c>
      <c r="D284" s="372">
        <v>127.336</v>
      </c>
      <c r="E284" s="372">
        <v>535.99</v>
      </c>
      <c r="F284" s="372">
        <v>464.66</v>
      </c>
      <c r="G284" s="372">
        <v>545.5</v>
      </c>
      <c r="H284" s="372">
        <v>478.64</v>
      </c>
      <c r="I284" s="372">
        <v>0.99199925212093798</v>
      </c>
      <c r="J284" s="378">
        <v>540.31290734748995</v>
      </c>
      <c r="K284" s="378">
        <v>468.40761120185999</v>
      </c>
      <c r="L284" s="378">
        <v>549.89960812338995</v>
      </c>
      <c r="M284" s="378">
        <v>482.50036376201501</v>
      </c>
      <c r="N284" s="372">
        <v>4.9228334948225596</v>
      </c>
      <c r="O284" s="372">
        <v>4.9478328017760198</v>
      </c>
      <c r="P284" s="372">
        <v>5.6249640375649204</v>
      </c>
      <c r="Q284" s="372">
        <v>6.5164532903847698</v>
      </c>
      <c r="R284" s="372">
        <v>3.42331059205301</v>
      </c>
      <c r="S284" s="372">
        <v>4.2361249982833398</v>
      </c>
      <c r="T284" s="372">
        <v>3.0629958194890099</v>
      </c>
      <c r="U284" s="372">
        <v>3.2771417978317601</v>
      </c>
      <c r="V284" s="375">
        <v>0.153510093401627</v>
      </c>
      <c r="W284" s="375">
        <v>0.139687447768678</v>
      </c>
    </row>
    <row r="285" spans="1:23" x14ac:dyDescent="0.2">
      <c r="A285" s="376">
        <v>44958</v>
      </c>
      <c r="B285" s="372" t="s">
        <v>1210</v>
      </c>
      <c r="C285" s="372" t="s">
        <v>61</v>
      </c>
      <c r="D285" s="372">
        <v>128.04599999999999</v>
      </c>
      <c r="E285" s="372">
        <v>539.83000000000004</v>
      </c>
      <c r="F285" s="372">
        <v>466.81</v>
      </c>
      <c r="G285" s="372">
        <v>550.21</v>
      </c>
      <c r="H285" s="372">
        <v>481.7</v>
      </c>
      <c r="I285" s="372">
        <v>0.99753044101493404</v>
      </c>
      <c r="J285" s="378">
        <v>541.166442450369</v>
      </c>
      <c r="K285" s="378">
        <v>467.96566882214199</v>
      </c>
      <c r="L285" s="378">
        <v>551.57213993408595</v>
      </c>
      <c r="M285" s="378">
        <v>482.89253159021001</v>
      </c>
      <c r="N285" s="372">
        <v>0.157970518799844</v>
      </c>
      <c r="O285" s="372">
        <v>-9.4349956992301198E-2</v>
      </c>
      <c r="P285" s="372">
        <v>0.30415220996500297</v>
      </c>
      <c r="Q285" s="372">
        <v>8.1278245084970294E-2</v>
      </c>
      <c r="R285" s="372">
        <v>3.55770366397774</v>
      </c>
      <c r="S285" s="372">
        <v>4.3801728891866398</v>
      </c>
      <c r="T285" s="372">
        <v>3.3596058246029701</v>
      </c>
      <c r="U285" s="372">
        <v>3.50046497599052</v>
      </c>
      <c r="V285" s="375">
        <v>0.15642338424626701</v>
      </c>
      <c r="W285" s="375">
        <v>0.14222545152584601</v>
      </c>
    </row>
    <row r="286" spans="1:23" x14ac:dyDescent="0.2">
      <c r="A286" s="376">
        <v>44986</v>
      </c>
      <c r="B286" s="372" t="s">
        <v>1240</v>
      </c>
      <c r="C286" s="372" t="s">
        <v>62</v>
      </c>
      <c r="D286" s="372">
        <v>128.38900000000001</v>
      </c>
      <c r="E286" s="372">
        <v>542.85</v>
      </c>
      <c r="F286" s="372">
        <v>471.88</v>
      </c>
      <c r="G286" s="372">
        <v>551.49</v>
      </c>
      <c r="H286" s="372">
        <v>485.22</v>
      </c>
      <c r="I286" s="372">
        <v>1.00020255057922</v>
      </c>
      <c r="J286" s="378">
        <v>542.74006768492598</v>
      </c>
      <c r="K286" s="378">
        <v>471.78443978845502</v>
      </c>
      <c r="L286" s="378">
        <v>551.37831800232095</v>
      </c>
      <c r="M286" s="378">
        <v>485.121738310914</v>
      </c>
      <c r="N286" s="372">
        <v>0.29078396425163999</v>
      </c>
      <c r="O286" s="372">
        <v>0.81603656437554395</v>
      </c>
      <c r="P286" s="372">
        <v>-3.5139906049008698E-2</v>
      </c>
      <c r="Q286" s="372">
        <v>0.46163619747103801</v>
      </c>
      <c r="R286" s="372">
        <v>4.1752330605923502</v>
      </c>
      <c r="S286" s="372">
        <v>5.1003135776728898</v>
      </c>
      <c r="T286" s="372">
        <v>4.0307881390675604</v>
      </c>
      <c r="U286" s="372">
        <v>4.2723235077727102</v>
      </c>
      <c r="V286" s="375">
        <v>0.150398406374502</v>
      </c>
      <c r="W286" s="375">
        <v>0.13657722270310399</v>
      </c>
    </row>
    <row r="287" spans="1:23" x14ac:dyDescent="0.2">
      <c r="A287" s="376">
        <v>45017</v>
      </c>
      <c r="B287" s="372" t="s">
        <v>1528</v>
      </c>
      <c r="C287" s="372" t="s">
        <v>1048</v>
      </c>
      <c r="D287" s="372">
        <v>128.363</v>
      </c>
      <c r="E287" s="372">
        <v>544.54</v>
      </c>
      <c r="F287" s="372">
        <v>472.89</v>
      </c>
      <c r="G287" s="372">
        <v>553.44000000000005</v>
      </c>
      <c r="H287" s="372">
        <v>487.06</v>
      </c>
      <c r="I287" s="372">
        <v>1</v>
      </c>
      <c r="J287" s="378">
        <v>544.54</v>
      </c>
      <c r="K287" s="378">
        <v>472.89</v>
      </c>
      <c r="L287" s="378">
        <v>553.44000000000005</v>
      </c>
      <c r="M287" s="378">
        <v>487.06</v>
      </c>
      <c r="N287" s="372">
        <v>0.33163800173283697</v>
      </c>
      <c r="O287" s="372">
        <v>0.23433587848731299</v>
      </c>
      <c r="P287" s="372">
        <v>0.37391423100363602</v>
      </c>
      <c r="Q287" s="372">
        <v>0.39954129778521102</v>
      </c>
      <c r="R287" s="372">
        <v>4.5992551570917897</v>
      </c>
      <c r="S287" s="372">
        <v>5.54723417248002</v>
      </c>
      <c r="T287" s="372">
        <v>4.6282379201795196</v>
      </c>
      <c r="U287" s="372">
        <v>4.96602683222316</v>
      </c>
      <c r="V287" s="375">
        <v>0.15151515151515099</v>
      </c>
      <c r="W287" s="375">
        <v>0.13628711041760799</v>
      </c>
    </row>
  </sheetData>
  <mergeCells count="1">
    <mergeCell ref="H1:I1"/>
  </mergeCells>
  <hyperlinks>
    <hyperlink ref="H1:I1" location="Index!A1" display="Regresar al �ndice" xr:uid="{38519734-2942-4847-9376-197F638FB093}"/>
  </hyperlinks>
  <pageMargins left="0.7" right="0.7" top="0.75" bottom="0.75" header="0.3" footer="0.3"/>
  <pageSetup paperSize="9" orientation="portrait" horizontalDpi="300" verticalDpi="300"/>
  <drawing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A509D-D1D2-4BF1-A264-317077F1108F}">
  <sheetPr codeName="Hoja76"/>
  <dimension ref="A1:AK287"/>
  <sheetViews>
    <sheetView zoomScale="96" zoomScaleNormal="96" workbookViewId="0"/>
  </sheetViews>
  <sheetFormatPr baseColWidth="10" defaultRowHeight="12.75" x14ac:dyDescent="0.2"/>
  <cols>
    <col min="1" max="1" width="40.7109375" style="372" customWidth="1"/>
    <col min="2" max="2" width="8.7109375" style="372" customWidth="1"/>
    <col min="3" max="3" width="14.7109375" style="372" customWidth="1"/>
    <col min="4" max="4" width="15.7109375" style="372" customWidth="1"/>
    <col min="5" max="5" width="19.7109375" style="372" customWidth="1"/>
    <col min="6" max="7" width="8.7109375" style="372" customWidth="1"/>
    <col min="8" max="8" width="6.7109375" style="372" customWidth="1"/>
    <col min="9" max="9" width="7.7109375" style="372" customWidth="1"/>
    <col min="10" max="10" width="9.7109375" style="372" customWidth="1"/>
    <col min="11" max="11" width="6.7109375" style="372" customWidth="1"/>
    <col min="12" max="12" width="7.7109375" style="372" customWidth="1"/>
    <col min="13" max="13" width="10.7109375" style="372" customWidth="1"/>
    <col min="14" max="14" width="8.7109375" style="372" customWidth="1"/>
    <col min="15" max="16" width="7.7109375" style="372" customWidth="1"/>
    <col min="17" max="17" width="17.7109375" style="372" customWidth="1"/>
    <col min="18" max="18" width="10.7109375" style="372" customWidth="1"/>
    <col min="19" max="20" width="7.7109375" style="372" customWidth="1"/>
    <col min="21" max="21" width="11.7109375" style="372" customWidth="1"/>
    <col min="22" max="23" width="6.7109375" style="372" customWidth="1"/>
    <col min="24" max="24" width="10.7109375" style="372" customWidth="1"/>
    <col min="25" max="25" width="12.7109375" style="372" customWidth="1"/>
    <col min="26" max="26" width="16.7109375" style="372" customWidth="1"/>
    <col min="27" max="27" width="7.7109375" style="372" customWidth="1"/>
    <col min="28" max="28" width="6.7109375" style="372" customWidth="1"/>
    <col min="29" max="29" width="7.7109375" style="372" customWidth="1"/>
    <col min="30" max="30" width="10.7109375" style="372" customWidth="1"/>
    <col min="31" max="33" width="8.7109375" style="372" customWidth="1"/>
    <col min="34" max="34" width="9.7109375" style="372" customWidth="1"/>
    <col min="35" max="35" width="8.7109375" style="372" customWidth="1"/>
    <col min="36" max="16384" width="11.42578125" style="372"/>
  </cols>
  <sheetData>
    <row r="1" spans="1:37" x14ac:dyDescent="0.2">
      <c r="A1" s="69" t="s">
        <v>2082</v>
      </c>
      <c r="B1" s="372" t="s">
        <v>53</v>
      </c>
      <c r="C1" s="372" t="s">
        <v>53</v>
      </c>
      <c r="D1" s="372" t="s">
        <v>53</v>
      </c>
      <c r="E1" s="372" t="s">
        <v>53</v>
      </c>
      <c r="F1" s="372" t="s">
        <v>53</v>
      </c>
      <c r="G1" s="372" t="s">
        <v>53</v>
      </c>
      <c r="H1" s="346" t="s">
        <v>2143</v>
      </c>
      <c r="I1" s="346"/>
    </row>
    <row r="2" spans="1:37" x14ac:dyDescent="0.2">
      <c r="A2" s="372" t="s">
        <v>150</v>
      </c>
      <c r="B2" s="372" t="s">
        <v>53</v>
      </c>
      <c r="C2" s="372" t="s">
        <v>53</v>
      </c>
      <c r="D2" s="372" t="s">
        <v>53</v>
      </c>
      <c r="E2" s="372" t="s">
        <v>53</v>
      </c>
      <c r="F2" s="372" t="s">
        <v>53</v>
      </c>
      <c r="G2" s="372" t="s">
        <v>53</v>
      </c>
      <c r="H2" s="372" t="s">
        <v>53</v>
      </c>
    </row>
    <row r="6" spans="1:37" x14ac:dyDescent="0.2">
      <c r="A6" s="372" t="s">
        <v>1098</v>
      </c>
      <c r="B6" s="372" t="s">
        <v>1181</v>
      </c>
      <c r="C6" s="372" t="s">
        <v>3</v>
      </c>
      <c r="D6" s="372" t="s">
        <v>4</v>
      </c>
      <c r="E6" s="372" t="s">
        <v>5</v>
      </c>
      <c r="F6" s="372" t="s">
        <v>6</v>
      </c>
      <c r="G6" s="372" t="s">
        <v>10</v>
      </c>
      <c r="H6" s="372" t="s">
        <v>11</v>
      </c>
      <c r="I6" s="372" t="s">
        <v>7</v>
      </c>
      <c r="J6" s="372" t="s">
        <v>8</v>
      </c>
      <c r="K6" s="372" t="s">
        <v>1099</v>
      </c>
      <c r="L6" s="372" t="s">
        <v>12</v>
      </c>
      <c r="M6" s="372" t="s">
        <v>14</v>
      </c>
      <c r="N6" s="372" t="s">
        <v>15</v>
      </c>
      <c r="O6" s="372" t="s">
        <v>16</v>
      </c>
      <c r="P6" s="372" t="s">
        <v>0</v>
      </c>
      <c r="Q6" s="372" t="s">
        <v>13</v>
      </c>
      <c r="R6" s="372" t="s">
        <v>17</v>
      </c>
      <c r="S6" s="372" t="s">
        <v>18</v>
      </c>
      <c r="T6" s="372" t="s">
        <v>19</v>
      </c>
      <c r="U6" s="372" t="s">
        <v>20</v>
      </c>
      <c r="V6" s="372" t="s">
        <v>21</v>
      </c>
      <c r="W6" s="372" t="s">
        <v>22</v>
      </c>
      <c r="X6" s="372" t="s">
        <v>23</v>
      </c>
      <c r="Y6" s="372" t="s">
        <v>24</v>
      </c>
      <c r="Z6" s="372" t="s">
        <v>25</v>
      </c>
      <c r="AA6" s="372" t="s">
        <v>26</v>
      </c>
      <c r="AB6" s="372" t="s">
        <v>27</v>
      </c>
      <c r="AC6" s="372" t="s">
        <v>28</v>
      </c>
      <c r="AD6" s="372" t="s">
        <v>29</v>
      </c>
      <c r="AE6" s="372" t="s">
        <v>30</v>
      </c>
      <c r="AF6" s="372" t="s">
        <v>31</v>
      </c>
      <c r="AG6" s="372" t="s">
        <v>32</v>
      </c>
      <c r="AH6" s="372" t="s">
        <v>33</v>
      </c>
      <c r="AI6" s="372" t="s">
        <v>1</v>
      </c>
      <c r="AJ6" s="372" t="s">
        <v>438</v>
      </c>
      <c r="AK6" s="372" t="s">
        <v>562</v>
      </c>
    </row>
    <row r="7" spans="1:37" x14ac:dyDescent="0.2">
      <c r="A7" s="376">
        <v>36495</v>
      </c>
      <c r="B7" s="372" t="s">
        <v>760</v>
      </c>
      <c r="C7" s="372">
        <v>10920</v>
      </c>
      <c r="D7" s="372">
        <v>33906</v>
      </c>
      <c r="E7" s="372">
        <v>8148</v>
      </c>
      <c r="F7" s="372">
        <v>4743</v>
      </c>
      <c r="G7" s="372">
        <v>27294</v>
      </c>
      <c r="H7" s="372">
        <v>6682</v>
      </c>
      <c r="I7" s="372">
        <v>11628</v>
      </c>
      <c r="J7" s="372">
        <v>33166</v>
      </c>
      <c r="K7" s="372">
        <v>103706</v>
      </c>
      <c r="L7" s="372">
        <v>11638</v>
      </c>
      <c r="M7" s="372">
        <v>37505</v>
      </c>
      <c r="N7" s="372">
        <v>11885</v>
      </c>
      <c r="O7" s="372">
        <v>10322</v>
      </c>
      <c r="P7" s="372">
        <v>64682</v>
      </c>
      <c r="Q7" s="372">
        <v>45726</v>
      </c>
      <c r="R7" s="372">
        <v>22341</v>
      </c>
      <c r="S7" s="372">
        <v>9580</v>
      </c>
      <c r="T7" s="372">
        <v>8759</v>
      </c>
      <c r="U7" s="372">
        <v>51730</v>
      </c>
      <c r="V7" s="372">
        <v>10762</v>
      </c>
      <c r="W7" s="372">
        <v>21231</v>
      </c>
      <c r="X7" s="372">
        <v>13596</v>
      </c>
      <c r="Y7" s="372">
        <v>9885</v>
      </c>
      <c r="Z7" s="372">
        <v>15459</v>
      </c>
      <c r="AA7" s="372">
        <v>29508</v>
      </c>
      <c r="AB7" s="372">
        <v>28480</v>
      </c>
      <c r="AC7" s="372">
        <v>8784</v>
      </c>
      <c r="AD7" s="372">
        <v>30935</v>
      </c>
      <c r="AE7" s="372">
        <v>3173</v>
      </c>
      <c r="AF7" s="372">
        <v>36415</v>
      </c>
      <c r="AG7" s="372">
        <v>13503</v>
      </c>
      <c r="AH7" s="372">
        <v>8470</v>
      </c>
      <c r="AI7" s="372">
        <v>744562</v>
      </c>
      <c r="AJ7" s="372">
        <v>1999</v>
      </c>
      <c r="AK7" s="372" t="s">
        <v>628</v>
      </c>
    </row>
    <row r="8" spans="1:37" x14ac:dyDescent="0.2">
      <c r="A8" s="376">
        <v>36526</v>
      </c>
      <c r="B8" s="372" t="s">
        <v>1007</v>
      </c>
      <c r="C8" s="372">
        <v>10920</v>
      </c>
      <c r="D8" s="372">
        <v>33971</v>
      </c>
      <c r="E8" s="372">
        <v>8217</v>
      </c>
      <c r="F8" s="372">
        <v>4706</v>
      </c>
      <c r="G8" s="372">
        <v>27376</v>
      </c>
      <c r="H8" s="372">
        <v>6686</v>
      </c>
      <c r="I8" s="372">
        <v>11613</v>
      </c>
      <c r="J8" s="372">
        <v>33169</v>
      </c>
      <c r="K8" s="372">
        <v>103485</v>
      </c>
      <c r="L8" s="372">
        <v>11674</v>
      </c>
      <c r="M8" s="372">
        <v>37455</v>
      </c>
      <c r="N8" s="372">
        <v>11921</v>
      </c>
      <c r="O8" s="372">
        <v>10332</v>
      </c>
      <c r="P8" s="372">
        <v>64742</v>
      </c>
      <c r="Q8" s="372">
        <v>45623</v>
      </c>
      <c r="R8" s="372">
        <v>22457</v>
      </c>
      <c r="S8" s="372">
        <v>9581</v>
      </c>
      <c r="T8" s="372">
        <v>8690</v>
      </c>
      <c r="U8" s="372">
        <v>51804</v>
      </c>
      <c r="V8" s="372">
        <v>10746</v>
      </c>
      <c r="W8" s="372">
        <v>21220</v>
      </c>
      <c r="X8" s="372">
        <v>13666</v>
      </c>
      <c r="Y8" s="372">
        <v>9932</v>
      </c>
      <c r="Z8" s="372">
        <v>15504</v>
      </c>
      <c r="AA8" s="372">
        <v>29560</v>
      </c>
      <c r="AB8" s="372">
        <v>28523</v>
      </c>
      <c r="AC8" s="372">
        <v>8721</v>
      </c>
      <c r="AD8" s="372">
        <v>31076</v>
      </c>
      <c r="AE8" s="372">
        <v>3177</v>
      </c>
      <c r="AF8" s="372">
        <v>36517</v>
      </c>
      <c r="AG8" s="372">
        <v>13449</v>
      </c>
      <c r="AH8" s="372">
        <v>8466</v>
      </c>
      <c r="AI8" s="372">
        <v>744979</v>
      </c>
      <c r="AJ8" s="372">
        <v>2000</v>
      </c>
      <c r="AK8" s="372" t="s">
        <v>620</v>
      </c>
    </row>
    <row r="9" spans="1:37" x14ac:dyDescent="0.2">
      <c r="A9" s="376">
        <v>36557</v>
      </c>
      <c r="B9" s="372" t="s">
        <v>761</v>
      </c>
      <c r="C9" s="372">
        <v>11006</v>
      </c>
      <c r="D9" s="372">
        <v>34201</v>
      </c>
      <c r="E9" s="372">
        <v>8324</v>
      </c>
      <c r="F9" s="372">
        <v>4734</v>
      </c>
      <c r="G9" s="372">
        <v>27570</v>
      </c>
      <c r="H9" s="372">
        <v>6749</v>
      </c>
      <c r="I9" s="372">
        <v>11622</v>
      </c>
      <c r="J9" s="372">
        <v>33376</v>
      </c>
      <c r="K9" s="372">
        <v>103737</v>
      </c>
      <c r="L9" s="372">
        <v>11760</v>
      </c>
      <c r="M9" s="372">
        <v>37641</v>
      </c>
      <c r="N9" s="372">
        <v>11930</v>
      </c>
      <c r="O9" s="372">
        <v>10394</v>
      </c>
      <c r="P9" s="372">
        <v>65193</v>
      </c>
      <c r="Q9" s="372">
        <v>46027</v>
      </c>
      <c r="R9" s="372">
        <v>22595</v>
      </c>
      <c r="S9" s="372">
        <v>9606</v>
      </c>
      <c r="T9" s="372">
        <v>8733</v>
      </c>
      <c r="U9" s="372">
        <v>52235</v>
      </c>
      <c r="V9" s="372">
        <v>10846</v>
      </c>
      <c r="W9" s="372">
        <v>21349</v>
      </c>
      <c r="X9" s="372">
        <v>13826</v>
      </c>
      <c r="Y9" s="372">
        <v>10047</v>
      </c>
      <c r="Z9" s="372">
        <v>15633</v>
      </c>
      <c r="AA9" s="372">
        <v>29925</v>
      </c>
      <c r="AB9" s="372">
        <v>28774</v>
      </c>
      <c r="AC9" s="372">
        <v>8800</v>
      </c>
      <c r="AD9" s="372">
        <v>31337</v>
      </c>
      <c r="AE9" s="372">
        <v>3181</v>
      </c>
      <c r="AF9" s="372">
        <v>36914</v>
      </c>
      <c r="AG9" s="372">
        <v>13489</v>
      </c>
      <c r="AH9" s="372">
        <v>8555</v>
      </c>
      <c r="AI9" s="372">
        <v>750109</v>
      </c>
      <c r="AK9" s="372" t="s">
        <v>621</v>
      </c>
    </row>
    <row r="10" spans="1:37" x14ac:dyDescent="0.2">
      <c r="A10" s="376">
        <v>36586</v>
      </c>
      <c r="B10" s="372" t="s">
        <v>762</v>
      </c>
      <c r="C10" s="372">
        <v>11110</v>
      </c>
      <c r="D10" s="372">
        <v>34513</v>
      </c>
      <c r="E10" s="372">
        <v>8348</v>
      </c>
      <c r="F10" s="372">
        <v>4726</v>
      </c>
      <c r="G10" s="372">
        <v>27835</v>
      </c>
      <c r="H10" s="372">
        <v>6853</v>
      </c>
      <c r="I10" s="372">
        <v>11737</v>
      </c>
      <c r="J10" s="372">
        <v>33656</v>
      </c>
      <c r="K10" s="372">
        <v>104255</v>
      </c>
      <c r="L10" s="372">
        <v>11858</v>
      </c>
      <c r="M10" s="372">
        <v>37902</v>
      </c>
      <c r="N10" s="372">
        <v>11947</v>
      </c>
      <c r="O10" s="372">
        <v>10487</v>
      </c>
      <c r="P10" s="372">
        <v>65617</v>
      </c>
      <c r="Q10" s="372">
        <v>46467</v>
      </c>
      <c r="R10" s="372">
        <v>22778</v>
      </c>
      <c r="S10" s="372">
        <v>9669</v>
      </c>
      <c r="T10" s="372">
        <v>8768</v>
      </c>
      <c r="U10" s="372">
        <v>52785</v>
      </c>
      <c r="V10" s="372">
        <v>10896</v>
      </c>
      <c r="W10" s="372">
        <v>21546</v>
      </c>
      <c r="X10" s="372">
        <v>13963</v>
      </c>
      <c r="Y10" s="372">
        <v>10154</v>
      </c>
      <c r="Z10" s="372">
        <v>15758</v>
      </c>
      <c r="AA10" s="372">
        <v>30148</v>
      </c>
      <c r="AB10" s="372">
        <v>29008</v>
      </c>
      <c r="AC10" s="372">
        <v>8953</v>
      </c>
      <c r="AD10" s="372">
        <v>31589</v>
      </c>
      <c r="AE10" s="372">
        <v>3230</v>
      </c>
      <c r="AF10" s="372">
        <v>37235</v>
      </c>
      <c r="AG10" s="372">
        <v>13574</v>
      </c>
      <c r="AH10" s="372">
        <v>8641</v>
      </c>
      <c r="AI10" s="372">
        <v>756006</v>
      </c>
      <c r="AK10" s="372" t="s">
        <v>578</v>
      </c>
    </row>
    <row r="11" spans="1:37" x14ac:dyDescent="0.2">
      <c r="A11" s="376">
        <v>36617</v>
      </c>
      <c r="B11" s="372" t="s">
        <v>763</v>
      </c>
      <c r="C11" s="372">
        <v>11138</v>
      </c>
      <c r="D11" s="372">
        <v>34615</v>
      </c>
      <c r="E11" s="372">
        <v>8307</v>
      </c>
      <c r="F11" s="372">
        <v>4728</v>
      </c>
      <c r="G11" s="372">
        <v>27869</v>
      </c>
      <c r="H11" s="372">
        <v>6916</v>
      </c>
      <c r="I11" s="372">
        <v>11806</v>
      </c>
      <c r="J11" s="372">
        <v>33699</v>
      </c>
      <c r="K11" s="372">
        <v>104281</v>
      </c>
      <c r="L11" s="372">
        <v>11764</v>
      </c>
      <c r="M11" s="372">
        <v>37782</v>
      </c>
      <c r="N11" s="372">
        <v>11890</v>
      </c>
      <c r="O11" s="372">
        <v>10498</v>
      </c>
      <c r="P11" s="372">
        <v>65537</v>
      </c>
      <c r="Q11" s="372">
        <v>46595</v>
      </c>
      <c r="R11" s="372">
        <v>22680</v>
      </c>
      <c r="S11" s="372">
        <v>9724</v>
      </c>
      <c r="T11" s="372">
        <v>8696</v>
      </c>
      <c r="U11" s="372">
        <v>52892</v>
      </c>
      <c r="V11" s="372">
        <v>10906</v>
      </c>
      <c r="W11" s="372">
        <v>21581</v>
      </c>
      <c r="X11" s="372">
        <v>13938</v>
      </c>
      <c r="Y11" s="372">
        <v>10177</v>
      </c>
      <c r="Z11" s="372">
        <v>15785</v>
      </c>
      <c r="AA11" s="372">
        <v>30198</v>
      </c>
      <c r="AB11" s="372">
        <v>29001</v>
      </c>
      <c r="AC11" s="372">
        <v>9024</v>
      </c>
      <c r="AD11" s="372">
        <v>31668</v>
      </c>
      <c r="AE11" s="372">
        <v>3242</v>
      </c>
      <c r="AF11" s="372">
        <v>37384</v>
      </c>
      <c r="AG11" s="372">
        <v>13623</v>
      </c>
      <c r="AH11" s="372">
        <v>8557</v>
      </c>
      <c r="AI11" s="372">
        <v>756501</v>
      </c>
      <c r="AK11" s="372" t="s">
        <v>617</v>
      </c>
    </row>
    <row r="12" spans="1:37" x14ac:dyDescent="0.2">
      <c r="A12" s="376">
        <v>36647</v>
      </c>
      <c r="B12" s="372" t="s">
        <v>764</v>
      </c>
      <c r="C12" s="372">
        <v>11137</v>
      </c>
      <c r="D12" s="372">
        <v>34940</v>
      </c>
      <c r="E12" s="372">
        <v>8331</v>
      </c>
      <c r="F12" s="372">
        <v>4741</v>
      </c>
      <c r="G12" s="372">
        <v>28045</v>
      </c>
      <c r="H12" s="372">
        <v>7008</v>
      </c>
      <c r="I12" s="372">
        <v>11897</v>
      </c>
      <c r="J12" s="372">
        <v>33931</v>
      </c>
      <c r="K12" s="372">
        <v>104639</v>
      </c>
      <c r="L12" s="372">
        <v>11765</v>
      </c>
      <c r="M12" s="372">
        <v>38032</v>
      </c>
      <c r="N12" s="372">
        <v>11927</v>
      </c>
      <c r="O12" s="372">
        <v>10582</v>
      </c>
      <c r="P12" s="372">
        <v>65847</v>
      </c>
      <c r="Q12" s="372">
        <v>46949</v>
      </c>
      <c r="R12" s="372">
        <v>22814</v>
      </c>
      <c r="S12" s="372">
        <v>9782</v>
      </c>
      <c r="T12" s="372">
        <v>8741</v>
      </c>
      <c r="U12" s="372">
        <v>53234</v>
      </c>
      <c r="V12" s="372">
        <v>10930</v>
      </c>
      <c r="W12" s="372">
        <v>21798</v>
      </c>
      <c r="X12" s="372">
        <v>14119</v>
      </c>
      <c r="Y12" s="372">
        <v>10242</v>
      </c>
      <c r="Z12" s="372">
        <v>15830</v>
      </c>
      <c r="AA12" s="372">
        <v>30395</v>
      </c>
      <c r="AB12" s="372">
        <v>29172</v>
      </c>
      <c r="AC12" s="372">
        <v>9153</v>
      </c>
      <c r="AD12" s="372">
        <v>31817</v>
      </c>
      <c r="AE12" s="372">
        <v>3279</v>
      </c>
      <c r="AF12" s="372">
        <v>37747</v>
      </c>
      <c r="AG12" s="372">
        <v>13723</v>
      </c>
      <c r="AH12" s="372">
        <v>8584</v>
      </c>
      <c r="AI12" s="372">
        <v>761131</v>
      </c>
      <c r="AK12" s="372" t="s">
        <v>619</v>
      </c>
    </row>
    <row r="13" spans="1:37" x14ac:dyDescent="0.2">
      <c r="A13" s="376">
        <v>36678</v>
      </c>
      <c r="B13" s="372" t="s">
        <v>765</v>
      </c>
      <c r="C13" s="372">
        <v>11197</v>
      </c>
      <c r="D13" s="372">
        <v>35153</v>
      </c>
      <c r="E13" s="372">
        <v>8396</v>
      </c>
      <c r="F13" s="372">
        <v>4743</v>
      </c>
      <c r="G13" s="372">
        <v>28198</v>
      </c>
      <c r="H13" s="372">
        <v>7077</v>
      </c>
      <c r="I13" s="372">
        <v>12007</v>
      </c>
      <c r="J13" s="372">
        <v>34111</v>
      </c>
      <c r="K13" s="372">
        <v>105030</v>
      </c>
      <c r="L13" s="372">
        <v>11801</v>
      </c>
      <c r="M13" s="372">
        <v>38319</v>
      </c>
      <c r="N13" s="372">
        <v>11997</v>
      </c>
      <c r="O13" s="372">
        <v>10715</v>
      </c>
      <c r="P13" s="372">
        <v>66315</v>
      </c>
      <c r="Q13" s="372">
        <v>47327</v>
      </c>
      <c r="R13" s="372">
        <v>23042</v>
      </c>
      <c r="S13" s="372">
        <v>9826</v>
      </c>
      <c r="T13" s="372">
        <v>8815</v>
      </c>
      <c r="U13" s="372">
        <v>53727</v>
      </c>
      <c r="V13" s="372">
        <v>11027</v>
      </c>
      <c r="W13" s="372">
        <v>22039</v>
      </c>
      <c r="X13" s="372">
        <v>14349</v>
      </c>
      <c r="Y13" s="372">
        <v>10357</v>
      </c>
      <c r="Z13" s="372">
        <v>15940</v>
      </c>
      <c r="AA13" s="372">
        <v>30618</v>
      </c>
      <c r="AB13" s="372">
        <v>29443</v>
      </c>
      <c r="AC13" s="372">
        <v>9372</v>
      </c>
      <c r="AD13" s="372">
        <v>31960</v>
      </c>
      <c r="AE13" s="372">
        <v>3321</v>
      </c>
      <c r="AF13" s="372">
        <v>38180</v>
      </c>
      <c r="AG13" s="372">
        <v>13807</v>
      </c>
      <c r="AH13" s="372">
        <v>8660</v>
      </c>
      <c r="AI13" s="372">
        <v>766869</v>
      </c>
      <c r="AK13" s="372" t="s">
        <v>622</v>
      </c>
    </row>
    <row r="14" spans="1:37" x14ac:dyDescent="0.2">
      <c r="A14" s="376">
        <v>36708</v>
      </c>
      <c r="B14" s="372" t="s">
        <v>766</v>
      </c>
      <c r="C14" s="372">
        <v>11243</v>
      </c>
      <c r="D14" s="372">
        <v>35204</v>
      </c>
      <c r="E14" s="372">
        <v>8394</v>
      </c>
      <c r="F14" s="372">
        <v>4789</v>
      </c>
      <c r="G14" s="372">
        <v>28430</v>
      </c>
      <c r="H14" s="372">
        <v>7156</v>
      </c>
      <c r="I14" s="372">
        <v>12002</v>
      </c>
      <c r="J14" s="372">
        <v>34216</v>
      </c>
      <c r="K14" s="372">
        <v>105231</v>
      </c>
      <c r="L14" s="372">
        <v>11780</v>
      </c>
      <c r="M14" s="372">
        <v>38428</v>
      </c>
      <c r="N14" s="372">
        <v>12108</v>
      </c>
      <c r="O14" s="372">
        <v>10806</v>
      </c>
      <c r="P14" s="372">
        <v>66604</v>
      </c>
      <c r="Q14" s="372">
        <v>47595</v>
      </c>
      <c r="R14" s="372">
        <v>23240</v>
      </c>
      <c r="S14" s="372">
        <v>9836</v>
      </c>
      <c r="T14" s="372">
        <v>8852</v>
      </c>
      <c r="U14" s="372">
        <v>54015</v>
      </c>
      <c r="V14" s="372">
        <v>11081</v>
      </c>
      <c r="W14" s="372">
        <v>22284</v>
      </c>
      <c r="X14" s="372">
        <v>14470</v>
      </c>
      <c r="Y14" s="372">
        <v>10432</v>
      </c>
      <c r="Z14" s="372">
        <v>16132</v>
      </c>
      <c r="AA14" s="372">
        <v>30778</v>
      </c>
      <c r="AB14" s="372">
        <v>29545</v>
      </c>
      <c r="AC14" s="372">
        <v>9529</v>
      </c>
      <c r="AD14" s="372">
        <v>32147</v>
      </c>
      <c r="AE14" s="372">
        <v>3363</v>
      </c>
      <c r="AF14" s="372">
        <v>38465</v>
      </c>
      <c r="AG14" s="372">
        <v>13889</v>
      </c>
      <c r="AH14" s="372">
        <v>8708</v>
      </c>
      <c r="AI14" s="372">
        <v>770752</v>
      </c>
      <c r="AK14" s="372" t="s">
        <v>623</v>
      </c>
    </row>
    <row r="15" spans="1:37" x14ac:dyDescent="0.2">
      <c r="A15" s="376">
        <v>36739</v>
      </c>
      <c r="B15" s="372" t="s">
        <v>767</v>
      </c>
      <c r="C15" s="372">
        <v>11314</v>
      </c>
      <c r="D15" s="372">
        <v>35488</v>
      </c>
      <c r="E15" s="372">
        <v>8425</v>
      </c>
      <c r="F15" s="372">
        <v>4814</v>
      </c>
      <c r="G15" s="372">
        <v>28589</v>
      </c>
      <c r="H15" s="372">
        <v>7254</v>
      </c>
      <c r="I15" s="372">
        <v>12044</v>
      </c>
      <c r="J15" s="372">
        <v>34386</v>
      </c>
      <c r="K15" s="372">
        <v>105681</v>
      </c>
      <c r="L15" s="372">
        <v>11818</v>
      </c>
      <c r="M15" s="372">
        <v>38702</v>
      </c>
      <c r="N15" s="372">
        <v>12246</v>
      </c>
      <c r="O15" s="372">
        <v>10973</v>
      </c>
      <c r="P15" s="372">
        <v>67092</v>
      </c>
      <c r="Q15" s="372">
        <v>48085</v>
      </c>
      <c r="R15" s="372">
        <v>23436</v>
      </c>
      <c r="S15" s="372">
        <v>9873</v>
      </c>
      <c r="T15" s="372">
        <v>8850</v>
      </c>
      <c r="U15" s="372">
        <v>54441</v>
      </c>
      <c r="V15" s="372">
        <v>11198</v>
      </c>
      <c r="W15" s="372">
        <v>22638</v>
      </c>
      <c r="X15" s="372">
        <v>14602</v>
      </c>
      <c r="Y15" s="372">
        <v>10574</v>
      </c>
      <c r="Z15" s="372">
        <v>16338</v>
      </c>
      <c r="AA15" s="372">
        <v>30958</v>
      </c>
      <c r="AB15" s="372">
        <v>29776</v>
      </c>
      <c r="AC15" s="372">
        <v>9563</v>
      </c>
      <c r="AD15" s="372">
        <v>32391</v>
      </c>
      <c r="AE15" s="372">
        <v>3432</v>
      </c>
      <c r="AF15" s="372">
        <v>38773</v>
      </c>
      <c r="AG15" s="372">
        <v>13997</v>
      </c>
      <c r="AH15" s="372">
        <v>8833</v>
      </c>
      <c r="AI15" s="372">
        <v>776584</v>
      </c>
      <c r="AK15" s="372" t="s">
        <v>624</v>
      </c>
    </row>
    <row r="16" spans="1:37" x14ac:dyDescent="0.2">
      <c r="A16" s="376">
        <v>36770</v>
      </c>
      <c r="B16" s="372" t="s">
        <v>768</v>
      </c>
      <c r="C16" s="372">
        <v>11382</v>
      </c>
      <c r="D16" s="372">
        <v>35560</v>
      </c>
      <c r="E16" s="372">
        <v>8473</v>
      </c>
      <c r="F16" s="372">
        <v>4848</v>
      </c>
      <c r="G16" s="372">
        <v>28723</v>
      </c>
      <c r="H16" s="372">
        <v>7293</v>
      </c>
      <c r="I16" s="372">
        <v>12118</v>
      </c>
      <c r="J16" s="372">
        <v>34561</v>
      </c>
      <c r="K16" s="372">
        <v>106008</v>
      </c>
      <c r="L16" s="372">
        <v>11793</v>
      </c>
      <c r="M16" s="372">
        <v>38815</v>
      </c>
      <c r="N16" s="372">
        <v>12317</v>
      </c>
      <c r="O16" s="372">
        <v>11028</v>
      </c>
      <c r="P16" s="372">
        <v>67390</v>
      </c>
      <c r="Q16" s="372">
        <v>48529</v>
      </c>
      <c r="R16" s="372">
        <v>23636</v>
      </c>
      <c r="S16" s="372">
        <v>9944</v>
      </c>
      <c r="T16" s="372">
        <v>8860</v>
      </c>
      <c r="U16" s="372">
        <v>54690</v>
      </c>
      <c r="V16" s="372">
        <v>11177</v>
      </c>
      <c r="W16" s="372">
        <v>22783</v>
      </c>
      <c r="X16" s="372">
        <v>14715</v>
      </c>
      <c r="Y16" s="372">
        <v>10674</v>
      </c>
      <c r="Z16" s="372">
        <v>16482</v>
      </c>
      <c r="AA16" s="372">
        <v>31102</v>
      </c>
      <c r="AB16" s="372">
        <v>29980</v>
      </c>
      <c r="AC16" s="372">
        <v>9569</v>
      </c>
      <c r="AD16" s="372">
        <v>32545</v>
      </c>
      <c r="AE16" s="372">
        <v>3493</v>
      </c>
      <c r="AF16" s="372">
        <v>38917</v>
      </c>
      <c r="AG16" s="372">
        <v>14076</v>
      </c>
      <c r="AH16" s="372">
        <v>8874</v>
      </c>
      <c r="AI16" s="372">
        <v>780355</v>
      </c>
      <c r="AK16" s="372" t="s">
        <v>625</v>
      </c>
    </row>
    <row r="17" spans="1:37" x14ac:dyDescent="0.2">
      <c r="A17" s="376">
        <v>36800</v>
      </c>
      <c r="B17" s="372" t="s">
        <v>769</v>
      </c>
      <c r="C17" s="372">
        <v>11464</v>
      </c>
      <c r="D17" s="372">
        <v>35806</v>
      </c>
      <c r="E17" s="372">
        <v>8528</v>
      </c>
      <c r="F17" s="372">
        <v>4875</v>
      </c>
      <c r="G17" s="372">
        <v>28918</v>
      </c>
      <c r="H17" s="372">
        <v>7297</v>
      </c>
      <c r="I17" s="372">
        <v>12178</v>
      </c>
      <c r="J17" s="372">
        <v>34764</v>
      </c>
      <c r="K17" s="372">
        <v>106285</v>
      </c>
      <c r="L17" s="372">
        <v>11890</v>
      </c>
      <c r="M17" s="372">
        <v>39054</v>
      </c>
      <c r="N17" s="372">
        <v>12351</v>
      </c>
      <c r="O17" s="372">
        <v>11093</v>
      </c>
      <c r="P17" s="372">
        <v>67683</v>
      </c>
      <c r="Q17" s="372">
        <v>48984</v>
      </c>
      <c r="R17" s="372">
        <v>23759</v>
      </c>
      <c r="S17" s="372">
        <v>9983</v>
      </c>
      <c r="T17" s="372">
        <v>8998</v>
      </c>
      <c r="U17" s="372">
        <v>55047</v>
      </c>
      <c r="V17" s="372">
        <v>11294</v>
      </c>
      <c r="W17" s="372">
        <v>22925</v>
      </c>
      <c r="X17" s="372">
        <v>14871</v>
      </c>
      <c r="Y17" s="372">
        <v>10693</v>
      </c>
      <c r="Z17" s="372">
        <v>16657</v>
      </c>
      <c r="AA17" s="372">
        <v>31291</v>
      </c>
      <c r="AB17" s="372">
        <v>30197</v>
      </c>
      <c r="AC17" s="372">
        <v>9601</v>
      </c>
      <c r="AD17" s="372">
        <v>32777</v>
      </c>
      <c r="AE17" s="372">
        <v>3558</v>
      </c>
      <c r="AF17" s="372">
        <v>39000</v>
      </c>
      <c r="AG17" s="372">
        <v>14176</v>
      </c>
      <c r="AH17" s="372">
        <v>8982</v>
      </c>
      <c r="AI17" s="372">
        <v>784979</v>
      </c>
      <c r="AK17" s="372" t="s">
        <v>626</v>
      </c>
    </row>
    <row r="18" spans="1:37" x14ac:dyDescent="0.2">
      <c r="A18" s="376">
        <v>36831</v>
      </c>
      <c r="B18" s="372" t="s">
        <v>770</v>
      </c>
      <c r="C18" s="372">
        <v>11516</v>
      </c>
      <c r="D18" s="372">
        <v>36075</v>
      </c>
      <c r="E18" s="372">
        <v>8598</v>
      </c>
      <c r="F18" s="372">
        <v>4882</v>
      </c>
      <c r="G18" s="372">
        <v>29060</v>
      </c>
      <c r="H18" s="372">
        <v>7314</v>
      </c>
      <c r="I18" s="372">
        <v>12189</v>
      </c>
      <c r="J18" s="372">
        <v>34830</v>
      </c>
      <c r="K18" s="372">
        <v>106562</v>
      </c>
      <c r="L18" s="372">
        <v>11913</v>
      </c>
      <c r="M18" s="372">
        <v>39170</v>
      </c>
      <c r="N18" s="372">
        <v>12416</v>
      </c>
      <c r="O18" s="372">
        <v>11128</v>
      </c>
      <c r="P18" s="372">
        <v>68114</v>
      </c>
      <c r="Q18" s="372">
        <v>49243</v>
      </c>
      <c r="R18" s="372">
        <v>23757</v>
      </c>
      <c r="S18" s="372">
        <v>9967</v>
      </c>
      <c r="T18" s="372">
        <v>9112</v>
      </c>
      <c r="U18" s="372">
        <v>55438</v>
      </c>
      <c r="V18" s="372">
        <v>11305</v>
      </c>
      <c r="W18" s="372">
        <v>23009</v>
      </c>
      <c r="X18" s="372">
        <v>15026</v>
      </c>
      <c r="Y18" s="372">
        <v>10776</v>
      </c>
      <c r="Z18" s="372">
        <v>16741</v>
      </c>
      <c r="AA18" s="372">
        <v>31443</v>
      </c>
      <c r="AB18" s="372">
        <v>30445</v>
      </c>
      <c r="AC18" s="372">
        <v>9602</v>
      </c>
      <c r="AD18" s="372">
        <v>32880</v>
      </c>
      <c r="AE18" s="372">
        <v>3547</v>
      </c>
      <c r="AF18" s="372">
        <v>39013</v>
      </c>
      <c r="AG18" s="372">
        <v>14243</v>
      </c>
      <c r="AH18" s="372">
        <v>9050</v>
      </c>
      <c r="AI18" s="372">
        <v>788364</v>
      </c>
      <c r="AK18" s="372" t="s">
        <v>627</v>
      </c>
    </row>
    <row r="19" spans="1:37" x14ac:dyDescent="0.2">
      <c r="A19" s="376">
        <v>36861</v>
      </c>
      <c r="B19" s="372" t="s">
        <v>771</v>
      </c>
      <c r="C19" s="372">
        <v>11419</v>
      </c>
      <c r="D19" s="372">
        <v>35731</v>
      </c>
      <c r="E19" s="372">
        <v>8494</v>
      </c>
      <c r="F19" s="372">
        <v>4851</v>
      </c>
      <c r="G19" s="372">
        <v>28886</v>
      </c>
      <c r="H19" s="372">
        <v>7249</v>
      </c>
      <c r="I19" s="372">
        <v>11982</v>
      </c>
      <c r="J19" s="372">
        <v>34634</v>
      </c>
      <c r="K19" s="372">
        <v>106242</v>
      </c>
      <c r="L19" s="372">
        <v>11819</v>
      </c>
      <c r="M19" s="372">
        <v>38872</v>
      </c>
      <c r="N19" s="372">
        <v>12275</v>
      </c>
      <c r="O19" s="372">
        <v>11023</v>
      </c>
      <c r="P19" s="372">
        <v>67754</v>
      </c>
      <c r="Q19" s="372">
        <v>49105</v>
      </c>
      <c r="R19" s="372">
        <v>23588</v>
      </c>
      <c r="S19" s="372">
        <v>9877</v>
      </c>
      <c r="T19" s="372">
        <v>8984</v>
      </c>
      <c r="U19" s="372">
        <v>55186</v>
      </c>
      <c r="V19" s="372">
        <v>11188</v>
      </c>
      <c r="W19" s="372">
        <v>22869</v>
      </c>
      <c r="X19" s="372">
        <v>14907</v>
      </c>
      <c r="Y19" s="372">
        <v>10679</v>
      </c>
      <c r="Z19" s="372">
        <v>16693</v>
      </c>
      <c r="AA19" s="372">
        <v>31276</v>
      </c>
      <c r="AB19" s="372">
        <v>30192</v>
      </c>
      <c r="AC19" s="372">
        <v>9472</v>
      </c>
      <c r="AD19" s="372">
        <v>32619</v>
      </c>
      <c r="AE19" s="372">
        <v>3533</v>
      </c>
      <c r="AF19" s="372">
        <v>38555</v>
      </c>
      <c r="AG19" s="372">
        <v>14160</v>
      </c>
      <c r="AH19" s="372">
        <v>8971</v>
      </c>
      <c r="AI19" s="372">
        <v>783085</v>
      </c>
      <c r="AK19" s="372" t="s">
        <v>628</v>
      </c>
    </row>
    <row r="20" spans="1:37" x14ac:dyDescent="0.2">
      <c r="A20" s="376">
        <v>36892</v>
      </c>
      <c r="B20" s="372" t="s">
        <v>1008</v>
      </c>
      <c r="C20" s="372">
        <v>11390</v>
      </c>
      <c r="D20" s="372">
        <v>35655</v>
      </c>
      <c r="E20" s="372">
        <v>8530</v>
      </c>
      <c r="F20" s="372">
        <v>4866</v>
      </c>
      <c r="G20" s="372">
        <v>28915</v>
      </c>
      <c r="H20" s="372">
        <v>7286</v>
      </c>
      <c r="I20" s="372">
        <v>11899</v>
      </c>
      <c r="J20" s="372">
        <v>34655</v>
      </c>
      <c r="K20" s="372">
        <v>105885</v>
      </c>
      <c r="L20" s="372">
        <v>11893</v>
      </c>
      <c r="M20" s="372">
        <v>38768</v>
      </c>
      <c r="N20" s="372">
        <v>12317</v>
      </c>
      <c r="O20" s="372">
        <v>11025</v>
      </c>
      <c r="P20" s="372">
        <v>67670</v>
      </c>
      <c r="Q20" s="372">
        <v>49054</v>
      </c>
      <c r="R20" s="372">
        <v>23591</v>
      </c>
      <c r="S20" s="372">
        <v>9857</v>
      </c>
      <c r="T20" s="372">
        <v>9019</v>
      </c>
      <c r="U20" s="372">
        <v>55159</v>
      </c>
      <c r="V20" s="372">
        <v>11219</v>
      </c>
      <c r="W20" s="372">
        <v>22757</v>
      </c>
      <c r="X20" s="372">
        <v>14945</v>
      </c>
      <c r="Y20" s="372">
        <v>10575</v>
      </c>
      <c r="Z20" s="372">
        <v>16720</v>
      </c>
      <c r="AA20" s="372">
        <v>31322</v>
      </c>
      <c r="AB20" s="372">
        <v>30173</v>
      </c>
      <c r="AC20" s="372">
        <v>9444</v>
      </c>
      <c r="AD20" s="372">
        <v>32671</v>
      </c>
      <c r="AE20" s="372">
        <v>3503</v>
      </c>
      <c r="AF20" s="372">
        <v>38652</v>
      </c>
      <c r="AG20" s="372">
        <v>14236</v>
      </c>
      <c r="AH20" s="372">
        <v>8971</v>
      </c>
      <c r="AI20" s="372">
        <v>782622</v>
      </c>
      <c r="AJ20" s="372">
        <v>2001</v>
      </c>
      <c r="AK20" s="372" t="s">
        <v>620</v>
      </c>
    </row>
    <row r="21" spans="1:37" x14ac:dyDescent="0.2">
      <c r="A21" s="376">
        <v>36923</v>
      </c>
      <c r="B21" s="372" t="s">
        <v>772</v>
      </c>
      <c r="C21" s="372">
        <v>11461</v>
      </c>
      <c r="D21" s="372">
        <v>35798</v>
      </c>
      <c r="E21" s="372">
        <v>8640</v>
      </c>
      <c r="F21" s="372">
        <v>4892</v>
      </c>
      <c r="G21" s="372">
        <v>29087</v>
      </c>
      <c r="H21" s="372">
        <v>7315</v>
      </c>
      <c r="I21" s="372">
        <v>11970</v>
      </c>
      <c r="J21" s="372">
        <v>34754</v>
      </c>
      <c r="K21" s="372">
        <v>105983</v>
      </c>
      <c r="L21" s="372">
        <v>11937</v>
      </c>
      <c r="M21" s="372">
        <v>38734</v>
      </c>
      <c r="N21" s="372">
        <v>12415</v>
      </c>
      <c r="O21" s="372">
        <v>11102</v>
      </c>
      <c r="P21" s="372">
        <v>68021</v>
      </c>
      <c r="Q21" s="372">
        <v>49314</v>
      </c>
      <c r="R21" s="372">
        <v>23812</v>
      </c>
      <c r="S21" s="372">
        <v>9928</v>
      </c>
      <c r="T21" s="372">
        <v>9106</v>
      </c>
      <c r="U21" s="372">
        <v>55495</v>
      </c>
      <c r="V21" s="372">
        <v>11282</v>
      </c>
      <c r="W21" s="372">
        <v>22859</v>
      </c>
      <c r="X21" s="372">
        <v>15079</v>
      </c>
      <c r="Y21" s="372">
        <v>10669</v>
      </c>
      <c r="Z21" s="372">
        <v>16827</v>
      </c>
      <c r="AA21" s="372">
        <v>31461</v>
      </c>
      <c r="AB21" s="372">
        <v>30416</v>
      </c>
      <c r="AC21" s="372">
        <v>9501</v>
      </c>
      <c r="AD21" s="372">
        <v>32684</v>
      </c>
      <c r="AE21" s="372">
        <v>3457</v>
      </c>
      <c r="AF21" s="372">
        <v>38912</v>
      </c>
      <c r="AG21" s="372">
        <v>14276</v>
      </c>
      <c r="AH21" s="372">
        <v>8994</v>
      </c>
      <c r="AI21" s="372">
        <v>786181</v>
      </c>
      <c r="AK21" s="372" t="s">
        <v>621</v>
      </c>
    </row>
    <row r="22" spans="1:37" x14ac:dyDescent="0.2">
      <c r="A22" s="376">
        <v>36951</v>
      </c>
      <c r="B22" s="372" t="s">
        <v>773</v>
      </c>
      <c r="C22" s="372">
        <v>11492</v>
      </c>
      <c r="D22" s="372">
        <v>35991</v>
      </c>
      <c r="E22" s="372">
        <v>8737</v>
      </c>
      <c r="F22" s="372">
        <v>4920</v>
      </c>
      <c r="G22" s="372">
        <v>29257</v>
      </c>
      <c r="H22" s="372">
        <v>7391</v>
      </c>
      <c r="I22" s="372">
        <v>11993</v>
      </c>
      <c r="J22" s="372">
        <v>34966</v>
      </c>
      <c r="K22" s="372">
        <v>106130</v>
      </c>
      <c r="L22" s="372">
        <v>11920</v>
      </c>
      <c r="M22" s="372">
        <v>38877</v>
      </c>
      <c r="N22" s="372">
        <v>12489</v>
      </c>
      <c r="O22" s="372">
        <v>11139</v>
      </c>
      <c r="P22" s="372">
        <v>68315</v>
      </c>
      <c r="Q22" s="372">
        <v>49602</v>
      </c>
      <c r="R22" s="372">
        <v>23922</v>
      </c>
      <c r="S22" s="372">
        <v>10008</v>
      </c>
      <c r="T22" s="372">
        <v>9100</v>
      </c>
      <c r="U22" s="372">
        <v>55802</v>
      </c>
      <c r="V22" s="372">
        <v>11289</v>
      </c>
      <c r="W22" s="372">
        <v>22889</v>
      </c>
      <c r="X22" s="372">
        <v>15143</v>
      </c>
      <c r="Y22" s="372">
        <v>10706</v>
      </c>
      <c r="Z22" s="372">
        <v>16850</v>
      </c>
      <c r="AA22" s="372">
        <v>31538</v>
      </c>
      <c r="AB22" s="372">
        <v>30674</v>
      </c>
      <c r="AC22" s="372">
        <v>9615</v>
      </c>
      <c r="AD22" s="372">
        <v>32877</v>
      </c>
      <c r="AE22" s="372">
        <v>3448</v>
      </c>
      <c r="AF22" s="372">
        <v>39112</v>
      </c>
      <c r="AG22" s="372">
        <v>14307</v>
      </c>
      <c r="AH22" s="372">
        <v>9053</v>
      </c>
      <c r="AI22" s="372">
        <v>789552</v>
      </c>
      <c r="AK22" s="372" t="s">
        <v>578</v>
      </c>
    </row>
    <row r="23" spans="1:37" x14ac:dyDescent="0.2">
      <c r="A23" s="376">
        <v>36982</v>
      </c>
      <c r="B23" s="372" t="s">
        <v>774</v>
      </c>
      <c r="C23" s="372">
        <v>11503</v>
      </c>
      <c r="D23" s="372">
        <v>36239</v>
      </c>
      <c r="E23" s="372">
        <v>8808</v>
      </c>
      <c r="F23" s="372">
        <v>4977</v>
      </c>
      <c r="G23" s="372">
        <v>29267</v>
      </c>
      <c r="H23" s="372">
        <v>7447</v>
      </c>
      <c r="I23" s="372">
        <v>12101</v>
      </c>
      <c r="J23" s="372">
        <v>35017</v>
      </c>
      <c r="K23" s="372">
        <v>106281</v>
      </c>
      <c r="L23" s="372">
        <v>11847</v>
      </c>
      <c r="M23" s="372">
        <v>38885</v>
      </c>
      <c r="N23" s="372">
        <v>12516</v>
      </c>
      <c r="O23" s="372">
        <v>11226</v>
      </c>
      <c r="P23" s="372">
        <v>68944</v>
      </c>
      <c r="Q23" s="372">
        <v>49799</v>
      </c>
      <c r="R23" s="372">
        <v>24131</v>
      </c>
      <c r="S23" s="372">
        <v>10042</v>
      </c>
      <c r="T23" s="372">
        <v>9054</v>
      </c>
      <c r="U23" s="372">
        <v>56022</v>
      </c>
      <c r="V23" s="372">
        <v>11336</v>
      </c>
      <c r="W23" s="372">
        <v>23001</v>
      </c>
      <c r="X23" s="372">
        <v>15161</v>
      </c>
      <c r="Y23" s="372">
        <v>10799</v>
      </c>
      <c r="Z23" s="372">
        <v>16970</v>
      </c>
      <c r="AA23" s="372">
        <v>31688</v>
      </c>
      <c r="AB23" s="372">
        <v>30904</v>
      </c>
      <c r="AC23" s="372">
        <v>9717</v>
      </c>
      <c r="AD23" s="372">
        <v>32987</v>
      </c>
      <c r="AE23" s="372">
        <v>3457</v>
      </c>
      <c r="AF23" s="372">
        <v>39555</v>
      </c>
      <c r="AG23" s="372">
        <v>14407</v>
      </c>
      <c r="AH23" s="372">
        <v>9101</v>
      </c>
      <c r="AI23" s="372">
        <v>793189</v>
      </c>
      <c r="AK23" s="372" t="s">
        <v>617</v>
      </c>
    </row>
    <row r="24" spans="1:37" x14ac:dyDescent="0.2">
      <c r="A24" s="376">
        <v>37012</v>
      </c>
      <c r="B24" s="372" t="s">
        <v>775</v>
      </c>
      <c r="C24" s="372">
        <v>11533</v>
      </c>
      <c r="D24" s="372">
        <v>36513</v>
      </c>
      <c r="E24" s="372">
        <v>8896</v>
      </c>
      <c r="F24" s="372">
        <v>5006</v>
      </c>
      <c r="G24" s="372">
        <v>29321</v>
      </c>
      <c r="H24" s="372">
        <v>7509</v>
      </c>
      <c r="I24" s="372">
        <v>12220</v>
      </c>
      <c r="J24" s="372">
        <v>35153</v>
      </c>
      <c r="K24" s="372">
        <v>106573</v>
      </c>
      <c r="L24" s="372">
        <v>11775</v>
      </c>
      <c r="M24" s="372">
        <v>38994</v>
      </c>
      <c r="N24" s="372">
        <v>12554</v>
      </c>
      <c r="O24" s="372">
        <v>11241</v>
      </c>
      <c r="P24" s="372">
        <v>69277</v>
      </c>
      <c r="Q24" s="372">
        <v>50092</v>
      </c>
      <c r="R24" s="372">
        <v>24260</v>
      </c>
      <c r="S24" s="372">
        <v>10119</v>
      </c>
      <c r="T24" s="372">
        <v>9160</v>
      </c>
      <c r="U24" s="372">
        <v>56273</v>
      </c>
      <c r="V24" s="372">
        <v>11326</v>
      </c>
      <c r="W24" s="372">
        <v>23125</v>
      </c>
      <c r="X24" s="372">
        <v>15252</v>
      </c>
      <c r="Y24" s="372">
        <v>10882</v>
      </c>
      <c r="Z24" s="372">
        <v>17132</v>
      </c>
      <c r="AA24" s="372">
        <v>31909</v>
      </c>
      <c r="AB24" s="372">
        <v>30988</v>
      </c>
      <c r="AC24" s="372">
        <v>9787</v>
      </c>
      <c r="AD24" s="372">
        <v>33221</v>
      </c>
      <c r="AE24" s="372">
        <v>3472</v>
      </c>
      <c r="AF24" s="372">
        <v>39870</v>
      </c>
      <c r="AG24" s="372">
        <v>14510</v>
      </c>
      <c r="AH24" s="372">
        <v>9160</v>
      </c>
      <c r="AI24" s="372">
        <v>797103</v>
      </c>
      <c r="AK24" s="372" t="s">
        <v>619</v>
      </c>
    </row>
    <row r="25" spans="1:37" x14ac:dyDescent="0.2">
      <c r="A25" s="376">
        <v>37043</v>
      </c>
      <c r="B25" s="372" t="s">
        <v>776</v>
      </c>
      <c r="C25" s="372">
        <v>11545</v>
      </c>
      <c r="D25" s="372">
        <v>36786</v>
      </c>
      <c r="E25" s="372">
        <v>8951</v>
      </c>
      <c r="F25" s="372">
        <v>5041</v>
      </c>
      <c r="G25" s="372">
        <v>29378</v>
      </c>
      <c r="H25" s="372">
        <v>7591</v>
      </c>
      <c r="I25" s="372">
        <v>12370</v>
      </c>
      <c r="J25" s="372">
        <v>35114</v>
      </c>
      <c r="K25" s="372">
        <v>106774</v>
      </c>
      <c r="L25" s="372">
        <v>11754</v>
      </c>
      <c r="M25" s="372">
        <v>39203</v>
      </c>
      <c r="N25" s="372">
        <v>12574</v>
      </c>
      <c r="O25" s="372">
        <v>11287</v>
      </c>
      <c r="P25" s="372">
        <v>69555</v>
      </c>
      <c r="Q25" s="372">
        <v>50473</v>
      </c>
      <c r="R25" s="372">
        <v>24408</v>
      </c>
      <c r="S25" s="372">
        <v>10174</v>
      </c>
      <c r="T25" s="372">
        <v>9229</v>
      </c>
      <c r="U25" s="372">
        <v>56462</v>
      </c>
      <c r="V25" s="372">
        <v>11376</v>
      </c>
      <c r="W25" s="372">
        <v>23166</v>
      </c>
      <c r="X25" s="372">
        <v>15331</v>
      </c>
      <c r="Y25" s="372">
        <v>10964</v>
      </c>
      <c r="Z25" s="372">
        <v>17230</v>
      </c>
      <c r="AA25" s="372">
        <v>32092</v>
      </c>
      <c r="AB25" s="372">
        <v>31029</v>
      </c>
      <c r="AC25" s="372">
        <v>9883</v>
      </c>
      <c r="AD25" s="372">
        <v>33288</v>
      </c>
      <c r="AE25" s="372">
        <v>3517</v>
      </c>
      <c r="AF25" s="372">
        <v>40096</v>
      </c>
      <c r="AG25" s="372">
        <v>14581</v>
      </c>
      <c r="AH25" s="372">
        <v>9165</v>
      </c>
      <c r="AI25" s="372">
        <v>800387</v>
      </c>
      <c r="AK25" s="372" t="s">
        <v>622</v>
      </c>
    </row>
    <row r="26" spans="1:37" x14ac:dyDescent="0.2">
      <c r="A26" s="376">
        <v>37073</v>
      </c>
      <c r="B26" s="372" t="s">
        <v>777</v>
      </c>
      <c r="C26" s="372">
        <v>11549</v>
      </c>
      <c r="D26" s="372">
        <v>36822</v>
      </c>
      <c r="E26" s="372">
        <v>8972</v>
      </c>
      <c r="F26" s="372">
        <v>5078</v>
      </c>
      <c r="G26" s="372">
        <v>29364</v>
      </c>
      <c r="H26" s="372">
        <v>7620</v>
      </c>
      <c r="I26" s="372">
        <v>12385</v>
      </c>
      <c r="J26" s="372">
        <v>35116</v>
      </c>
      <c r="K26" s="372">
        <v>106986</v>
      </c>
      <c r="L26" s="372">
        <v>11708</v>
      </c>
      <c r="M26" s="372">
        <v>39262</v>
      </c>
      <c r="N26" s="372">
        <v>12564</v>
      </c>
      <c r="O26" s="372">
        <v>11349</v>
      </c>
      <c r="P26" s="372">
        <v>69751</v>
      </c>
      <c r="Q26" s="372">
        <v>50584</v>
      </c>
      <c r="R26" s="372">
        <v>24329</v>
      </c>
      <c r="S26" s="372">
        <v>10174</v>
      </c>
      <c r="T26" s="372">
        <v>9213</v>
      </c>
      <c r="U26" s="372">
        <v>56638</v>
      </c>
      <c r="V26" s="372">
        <v>11391</v>
      </c>
      <c r="W26" s="372">
        <v>23306</v>
      </c>
      <c r="X26" s="372">
        <v>15326</v>
      </c>
      <c r="Y26" s="372">
        <v>11064</v>
      </c>
      <c r="Z26" s="372">
        <v>17294</v>
      </c>
      <c r="AA26" s="372">
        <v>32166</v>
      </c>
      <c r="AB26" s="372">
        <v>31002</v>
      </c>
      <c r="AC26" s="372">
        <v>9943</v>
      </c>
      <c r="AD26" s="372">
        <v>33303</v>
      </c>
      <c r="AE26" s="372">
        <v>3568</v>
      </c>
      <c r="AF26" s="372">
        <v>40162</v>
      </c>
      <c r="AG26" s="372">
        <v>14653</v>
      </c>
      <c r="AH26" s="372">
        <v>9246</v>
      </c>
      <c r="AI26" s="372">
        <v>801888</v>
      </c>
      <c r="AK26" s="372" t="s">
        <v>623</v>
      </c>
    </row>
    <row r="27" spans="1:37" x14ac:dyDescent="0.2">
      <c r="A27" s="376">
        <v>37104</v>
      </c>
      <c r="B27" s="372" t="s">
        <v>778</v>
      </c>
      <c r="C27" s="372">
        <v>11653</v>
      </c>
      <c r="D27" s="372">
        <v>37110</v>
      </c>
      <c r="E27" s="372">
        <v>8984</v>
      </c>
      <c r="F27" s="372">
        <v>5119</v>
      </c>
      <c r="G27" s="372">
        <v>29412</v>
      </c>
      <c r="H27" s="372">
        <v>7703</v>
      </c>
      <c r="I27" s="372">
        <v>12425</v>
      </c>
      <c r="J27" s="372">
        <v>35144</v>
      </c>
      <c r="K27" s="372">
        <v>107278</v>
      </c>
      <c r="L27" s="372">
        <v>11736</v>
      </c>
      <c r="M27" s="372">
        <v>39351</v>
      </c>
      <c r="N27" s="372">
        <v>12597</v>
      </c>
      <c r="O27" s="372">
        <v>11431</v>
      </c>
      <c r="P27" s="372">
        <v>70430</v>
      </c>
      <c r="Q27" s="372">
        <v>50954</v>
      </c>
      <c r="R27" s="372">
        <v>24520</v>
      </c>
      <c r="S27" s="372">
        <v>10199</v>
      </c>
      <c r="T27" s="372">
        <v>9247</v>
      </c>
      <c r="U27" s="372">
        <v>56931</v>
      </c>
      <c r="V27" s="372">
        <v>11450</v>
      </c>
      <c r="W27" s="372">
        <v>23436</v>
      </c>
      <c r="X27" s="372">
        <v>15393</v>
      </c>
      <c r="Y27" s="372">
        <v>11178</v>
      </c>
      <c r="Z27" s="372">
        <v>17433</v>
      </c>
      <c r="AA27" s="372">
        <v>32234</v>
      </c>
      <c r="AB27" s="372">
        <v>31090</v>
      </c>
      <c r="AC27" s="372">
        <v>10085</v>
      </c>
      <c r="AD27" s="372">
        <v>33504</v>
      </c>
      <c r="AE27" s="372">
        <v>3607</v>
      </c>
      <c r="AF27" s="372">
        <v>40286</v>
      </c>
      <c r="AG27" s="372">
        <v>14769</v>
      </c>
      <c r="AH27" s="372">
        <v>9318</v>
      </c>
      <c r="AI27" s="372">
        <v>806007</v>
      </c>
      <c r="AK27" s="372" t="s">
        <v>624</v>
      </c>
    </row>
    <row r="28" spans="1:37" x14ac:dyDescent="0.2">
      <c r="A28" s="376">
        <v>37135</v>
      </c>
      <c r="B28" s="372" t="s">
        <v>779</v>
      </c>
      <c r="C28" s="372">
        <v>11611</v>
      </c>
      <c r="D28" s="372">
        <v>37084</v>
      </c>
      <c r="E28" s="372">
        <v>8967</v>
      </c>
      <c r="F28" s="372">
        <v>5142</v>
      </c>
      <c r="G28" s="372">
        <v>29346</v>
      </c>
      <c r="H28" s="372">
        <v>7699</v>
      </c>
      <c r="I28" s="372">
        <v>12449</v>
      </c>
      <c r="J28" s="372">
        <v>35085</v>
      </c>
      <c r="K28" s="372">
        <v>107359</v>
      </c>
      <c r="L28" s="372">
        <v>11746</v>
      </c>
      <c r="M28" s="372">
        <v>39298</v>
      </c>
      <c r="N28" s="372">
        <v>12546</v>
      </c>
      <c r="O28" s="372">
        <v>11448</v>
      </c>
      <c r="P28" s="372">
        <v>70666</v>
      </c>
      <c r="Q28" s="372">
        <v>51133</v>
      </c>
      <c r="R28" s="372">
        <v>24591</v>
      </c>
      <c r="S28" s="372">
        <v>10201</v>
      </c>
      <c r="T28" s="372">
        <v>9240</v>
      </c>
      <c r="U28" s="372">
        <v>56886</v>
      </c>
      <c r="V28" s="372">
        <v>11427</v>
      </c>
      <c r="W28" s="372">
        <v>23391</v>
      </c>
      <c r="X28" s="372">
        <v>15394</v>
      </c>
      <c r="Y28" s="372">
        <v>11072</v>
      </c>
      <c r="Z28" s="372">
        <v>17516</v>
      </c>
      <c r="AA28" s="372">
        <v>32286</v>
      </c>
      <c r="AB28" s="372">
        <v>31092</v>
      </c>
      <c r="AC28" s="372">
        <v>10127</v>
      </c>
      <c r="AD28" s="372">
        <v>33521</v>
      </c>
      <c r="AE28" s="372">
        <v>3630</v>
      </c>
      <c r="AF28" s="372">
        <v>40173</v>
      </c>
      <c r="AG28" s="372">
        <v>14855</v>
      </c>
      <c r="AH28" s="372">
        <v>9314</v>
      </c>
      <c r="AI28" s="372">
        <v>806295</v>
      </c>
      <c r="AK28" s="372" t="s">
        <v>625</v>
      </c>
    </row>
    <row r="29" spans="1:37" x14ac:dyDescent="0.2">
      <c r="A29" s="376">
        <v>37165</v>
      </c>
      <c r="B29" s="372" t="s">
        <v>780</v>
      </c>
      <c r="C29" s="372">
        <v>11629</v>
      </c>
      <c r="D29" s="372">
        <v>37081</v>
      </c>
      <c r="E29" s="372">
        <v>8925</v>
      </c>
      <c r="F29" s="372">
        <v>5164</v>
      </c>
      <c r="G29" s="372">
        <v>29420</v>
      </c>
      <c r="H29" s="372">
        <v>7725</v>
      </c>
      <c r="I29" s="372">
        <v>12536</v>
      </c>
      <c r="J29" s="372">
        <v>35108</v>
      </c>
      <c r="K29" s="372">
        <v>107723</v>
      </c>
      <c r="L29" s="372">
        <v>11791</v>
      </c>
      <c r="M29" s="372">
        <v>39346</v>
      </c>
      <c r="N29" s="372">
        <v>12556</v>
      </c>
      <c r="O29" s="372">
        <v>11512</v>
      </c>
      <c r="P29" s="372">
        <v>70967</v>
      </c>
      <c r="Q29" s="372">
        <v>51495</v>
      </c>
      <c r="R29" s="372">
        <v>24693</v>
      </c>
      <c r="S29" s="372">
        <v>10256</v>
      </c>
      <c r="T29" s="372">
        <v>9319</v>
      </c>
      <c r="U29" s="372">
        <v>57172</v>
      </c>
      <c r="V29" s="372">
        <v>11481</v>
      </c>
      <c r="W29" s="372">
        <v>23485</v>
      </c>
      <c r="X29" s="372">
        <v>15626</v>
      </c>
      <c r="Y29" s="372">
        <v>11082</v>
      </c>
      <c r="Z29" s="372">
        <v>17675</v>
      </c>
      <c r="AA29" s="372">
        <v>32435</v>
      </c>
      <c r="AB29" s="372">
        <v>31177</v>
      </c>
      <c r="AC29" s="372">
        <v>10134</v>
      </c>
      <c r="AD29" s="372">
        <v>33689</v>
      </c>
      <c r="AE29" s="372">
        <v>3655</v>
      </c>
      <c r="AF29" s="372">
        <v>40265</v>
      </c>
      <c r="AG29" s="372">
        <v>14966</v>
      </c>
      <c r="AH29" s="372">
        <v>9357</v>
      </c>
      <c r="AI29" s="372">
        <v>809445</v>
      </c>
      <c r="AK29" s="372" t="s">
        <v>626</v>
      </c>
    </row>
    <row r="30" spans="1:37" x14ac:dyDescent="0.2">
      <c r="A30" s="376">
        <v>37196</v>
      </c>
      <c r="B30" s="372" t="s">
        <v>781</v>
      </c>
      <c r="C30" s="372">
        <v>11664</v>
      </c>
      <c r="D30" s="372">
        <v>36868</v>
      </c>
      <c r="E30" s="372">
        <v>8878</v>
      </c>
      <c r="F30" s="372">
        <v>5175</v>
      </c>
      <c r="G30" s="372">
        <v>29458</v>
      </c>
      <c r="H30" s="372">
        <v>7818</v>
      </c>
      <c r="I30" s="372">
        <v>12550</v>
      </c>
      <c r="J30" s="372">
        <v>35154</v>
      </c>
      <c r="K30" s="372">
        <v>107747</v>
      </c>
      <c r="L30" s="372">
        <v>11809</v>
      </c>
      <c r="M30" s="372">
        <v>39503</v>
      </c>
      <c r="N30" s="372">
        <v>12562</v>
      </c>
      <c r="O30" s="372">
        <v>11496</v>
      </c>
      <c r="P30" s="372">
        <v>71309</v>
      </c>
      <c r="Q30" s="372">
        <v>51853</v>
      </c>
      <c r="R30" s="372">
        <v>24709</v>
      </c>
      <c r="S30" s="372">
        <v>10232</v>
      </c>
      <c r="T30" s="372">
        <v>9442</v>
      </c>
      <c r="U30" s="372">
        <v>57332</v>
      </c>
      <c r="V30" s="372">
        <v>11475</v>
      </c>
      <c r="W30" s="372">
        <v>23631</v>
      </c>
      <c r="X30" s="372">
        <v>15673</v>
      </c>
      <c r="Y30" s="372">
        <v>11114</v>
      </c>
      <c r="Z30" s="372">
        <v>17718</v>
      </c>
      <c r="AA30" s="372">
        <v>32600</v>
      </c>
      <c r="AB30" s="372">
        <v>31294</v>
      </c>
      <c r="AC30" s="372">
        <v>10139</v>
      </c>
      <c r="AD30" s="372">
        <v>33645</v>
      </c>
      <c r="AE30" s="372">
        <v>3670</v>
      </c>
      <c r="AF30" s="372">
        <v>40169</v>
      </c>
      <c r="AG30" s="372">
        <v>15052</v>
      </c>
      <c r="AH30" s="372">
        <v>9396</v>
      </c>
      <c r="AI30" s="372">
        <v>811135</v>
      </c>
      <c r="AK30" s="372" t="s">
        <v>627</v>
      </c>
    </row>
    <row r="31" spans="1:37" x14ac:dyDescent="0.2">
      <c r="A31" s="376">
        <v>37226</v>
      </c>
      <c r="B31" s="372" t="s">
        <v>782</v>
      </c>
      <c r="C31" s="372">
        <v>11659</v>
      </c>
      <c r="D31" s="372">
        <v>36553</v>
      </c>
      <c r="E31" s="372">
        <v>8789</v>
      </c>
      <c r="F31" s="372">
        <v>5147</v>
      </c>
      <c r="G31" s="372">
        <v>29233</v>
      </c>
      <c r="H31" s="372">
        <v>7760</v>
      </c>
      <c r="I31" s="372">
        <v>12393</v>
      </c>
      <c r="J31" s="372">
        <v>34891</v>
      </c>
      <c r="K31" s="372">
        <v>107537</v>
      </c>
      <c r="L31" s="372">
        <v>11695</v>
      </c>
      <c r="M31" s="372">
        <v>39251</v>
      </c>
      <c r="N31" s="372">
        <v>12461</v>
      </c>
      <c r="O31" s="372">
        <v>11406</v>
      </c>
      <c r="P31" s="372">
        <v>70983</v>
      </c>
      <c r="Q31" s="372">
        <v>51657</v>
      </c>
      <c r="R31" s="372">
        <v>24555</v>
      </c>
      <c r="S31" s="372">
        <v>10128</v>
      </c>
      <c r="T31" s="372">
        <v>9434</v>
      </c>
      <c r="U31" s="372">
        <v>57119</v>
      </c>
      <c r="V31" s="372">
        <v>11372</v>
      </c>
      <c r="W31" s="372">
        <v>23508</v>
      </c>
      <c r="X31" s="372">
        <v>15519</v>
      </c>
      <c r="Y31" s="372">
        <v>11011</v>
      </c>
      <c r="Z31" s="372">
        <v>17618</v>
      </c>
      <c r="AA31" s="372">
        <v>32447</v>
      </c>
      <c r="AB31" s="372">
        <v>31096</v>
      </c>
      <c r="AC31" s="372">
        <v>10004</v>
      </c>
      <c r="AD31" s="372">
        <v>33504</v>
      </c>
      <c r="AE31" s="372">
        <v>3602</v>
      </c>
      <c r="AF31" s="372">
        <v>39809</v>
      </c>
      <c r="AG31" s="372">
        <v>15022</v>
      </c>
      <c r="AH31" s="372">
        <v>9301</v>
      </c>
      <c r="AI31" s="372">
        <v>806464</v>
      </c>
      <c r="AK31" s="372" t="s">
        <v>628</v>
      </c>
    </row>
    <row r="32" spans="1:37" x14ac:dyDescent="0.2">
      <c r="A32" s="376">
        <v>37257</v>
      </c>
      <c r="B32" s="372" t="s">
        <v>1009</v>
      </c>
      <c r="C32" s="372">
        <v>11630</v>
      </c>
      <c r="D32" s="372">
        <v>36284</v>
      </c>
      <c r="E32" s="372">
        <v>8822</v>
      </c>
      <c r="F32" s="372">
        <v>5115</v>
      </c>
      <c r="G32" s="372">
        <v>29261</v>
      </c>
      <c r="H32" s="372">
        <v>7753</v>
      </c>
      <c r="I32" s="372">
        <v>12331</v>
      </c>
      <c r="J32" s="372">
        <v>34742</v>
      </c>
      <c r="K32" s="372">
        <v>107156</v>
      </c>
      <c r="L32" s="372">
        <v>11698</v>
      </c>
      <c r="M32" s="372">
        <v>39118</v>
      </c>
      <c r="N32" s="372">
        <v>12359</v>
      </c>
      <c r="O32" s="372">
        <v>11376</v>
      </c>
      <c r="P32" s="372">
        <v>70868</v>
      </c>
      <c r="Q32" s="372">
        <v>51413</v>
      </c>
      <c r="R32" s="372">
        <v>24501</v>
      </c>
      <c r="S32" s="372">
        <v>10090</v>
      </c>
      <c r="T32" s="372">
        <v>9438</v>
      </c>
      <c r="U32" s="372">
        <v>57029</v>
      </c>
      <c r="V32" s="372">
        <v>11336</v>
      </c>
      <c r="W32" s="372">
        <v>23381</v>
      </c>
      <c r="X32" s="372">
        <v>15451</v>
      </c>
      <c r="Y32" s="372">
        <v>11018</v>
      </c>
      <c r="Z32" s="372">
        <v>17605</v>
      </c>
      <c r="AA32" s="372">
        <v>32266</v>
      </c>
      <c r="AB32" s="372">
        <v>31065</v>
      </c>
      <c r="AC32" s="372">
        <v>9964</v>
      </c>
      <c r="AD32" s="372">
        <v>33538</v>
      </c>
      <c r="AE32" s="372">
        <v>3550</v>
      </c>
      <c r="AF32" s="372">
        <v>39645</v>
      </c>
      <c r="AG32" s="372">
        <v>14974</v>
      </c>
      <c r="AH32" s="372">
        <v>9287</v>
      </c>
      <c r="AI32" s="372">
        <v>804064</v>
      </c>
      <c r="AJ32" s="372">
        <v>2002</v>
      </c>
      <c r="AK32" s="372" t="s">
        <v>620</v>
      </c>
    </row>
    <row r="33" spans="1:37" x14ac:dyDescent="0.2">
      <c r="A33" s="376">
        <v>37288</v>
      </c>
      <c r="B33" s="372" t="s">
        <v>783</v>
      </c>
      <c r="C33" s="372">
        <v>11657</v>
      </c>
      <c r="D33" s="372">
        <v>36364</v>
      </c>
      <c r="E33" s="372">
        <v>8880</v>
      </c>
      <c r="F33" s="372">
        <v>5113</v>
      </c>
      <c r="G33" s="372">
        <v>29415</v>
      </c>
      <c r="H33" s="372">
        <v>7846</v>
      </c>
      <c r="I33" s="372">
        <v>12366</v>
      </c>
      <c r="J33" s="372">
        <v>34886</v>
      </c>
      <c r="K33" s="372">
        <v>107096</v>
      </c>
      <c r="L33" s="372">
        <v>11767</v>
      </c>
      <c r="M33" s="372">
        <v>39190</v>
      </c>
      <c r="N33" s="372">
        <v>12360</v>
      </c>
      <c r="O33" s="372">
        <v>11419</v>
      </c>
      <c r="P33" s="372">
        <v>71197</v>
      </c>
      <c r="Q33" s="372">
        <v>51455</v>
      </c>
      <c r="R33" s="372">
        <v>24492</v>
      </c>
      <c r="S33" s="372">
        <v>10145</v>
      </c>
      <c r="T33" s="372">
        <v>9423</v>
      </c>
      <c r="U33" s="372">
        <v>57200</v>
      </c>
      <c r="V33" s="372">
        <v>11329</v>
      </c>
      <c r="W33" s="372">
        <v>23475</v>
      </c>
      <c r="X33" s="372">
        <v>15583</v>
      </c>
      <c r="Y33" s="372">
        <v>11121</v>
      </c>
      <c r="Z33" s="372">
        <v>17728</v>
      </c>
      <c r="AA33" s="372">
        <v>32451</v>
      </c>
      <c r="AB33" s="372">
        <v>31334</v>
      </c>
      <c r="AC33" s="372">
        <v>10080</v>
      </c>
      <c r="AD33" s="372">
        <v>33710</v>
      </c>
      <c r="AE33" s="372">
        <v>3568</v>
      </c>
      <c r="AF33" s="372">
        <v>39673</v>
      </c>
      <c r="AG33" s="372">
        <v>14941</v>
      </c>
      <c r="AH33" s="372">
        <v>9284</v>
      </c>
      <c r="AI33" s="372">
        <v>806548</v>
      </c>
      <c r="AK33" s="372" t="s">
        <v>621</v>
      </c>
    </row>
    <row r="34" spans="1:37" x14ac:dyDescent="0.2">
      <c r="A34" s="376">
        <v>37316</v>
      </c>
      <c r="B34" s="372" t="s">
        <v>784</v>
      </c>
      <c r="C34" s="372">
        <v>11731</v>
      </c>
      <c r="D34" s="372">
        <v>36387</v>
      </c>
      <c r="E34" s="372">
        <v>8967</v>
      </c>
      <c r="F34" s="372">
        <v>5140</v>
      </c>
      <c r="G34" s="372">
        <v>29368</v>
      </c>
      <c r="H34" s="372">
        <v>7842</v>
      </c>
      <c r="I34" s="372">
        <v>12383</v>
      </c>
      <c r="J34" s="372">
        <v>34942</v>
      </c>
      <c r="K34" s="372">
        <v>106981</v>
      </c>
      <c r="L34" s="372">
        <v>11716</v>
      </c>
      <c r="M34" s="372">
        <v>39217</v>
      </c>
      <c r="N34" s="372">
        <v>12389</v>
      </c>
      <c r="O34" s="372">
        <v>11451</v>
      </c>
      <c r="P34" s="372">
        <v>71284</v>
      </c>
      <c r="Q34" s="372">
        <v>51475</v>
      </c>
      <c r="R34" s="372">
        <v>24472</v>
      </c>
      <c r="S34" s="372">
        <v>10136</v>
      </c>
      <c r="T34" s="372">
        <v>9360</v>
      </c>
      <c r="U34" s="372">
        <v>57281</v>
      </c>
      <c r="V34" s="372">
        <v>11292</v>
      </c>
      <c r="W34" s="372">
        <v>23463</v>
      </c>
      <c r="X34" s="372">
        <v>15496</v>
      </c>
      <c r="Y34" s="372">
        <v>11160</v>
      </c>
      <c r="Z34" s="372">
        <v>17778</v>
      </c>
      <c r="AA34" s="372">
        <v>32503</v>
      </c>
      <c r="AB34" s="372">
        <v>31422</v>
      </c>
      <c r="AC34" s="372">
        <v>10158</v>
      </c>
      <c r="AD34" s="372">
        <v>33811</v>
      </c>
      <c r="AE34" s="372">
        <v>3610</v>
      </c>
      <c r="AF34" s="372">
        <v>39722</v>
      </c>
      <c r="AG34" s="372">
        <v>15015</v>
      </c>
      <c r="AH34" s="372">
        <v>9267</v>
      </c>
      <c r="AI34" s="372">
        <v>807219</v>
      </c>
      <c r="AK34" s="372" t="s">
        <v>578</v>
      </c>
    </row>
    <row r="35" spans="1:37" x14ac:dyDescent="0.2">
      <c r="A35" s="376">
        <v>37347</v>
      </c>
      <c r="B35" s="372" t="s">
        <v>785</v>
      </c>
      <c r="C35" s="372">
        <v>11814</v>
      </c>
      <c r="D35" s="372">
        <v>36593</v>
      </c>
      <c r="E35" s="372">
        <v>9023</v>
      </c>
      <c r="F35" s="372">
        <v>5183</v>
      </c>
      <c r="G35" s="372">
        <v>29459</v>
      </c>
      <c r="H35" s="372">
        <v>7909</v>
      </c>
      <c r="I35" s="372">
        <v>12516</v>
      </c>
      <c r="J35" s="372">
        <v>35067</v>
      </c>
      <c r="K35" s="372">
        <v>107173</v>
      </c>
      <c r="L35" s="372">
        <v>11797</v>
      </c>
      <c r="M35" s="372">
        <v>39479</v>
      </c>
      <c r="N35" s="372">
        <v>12447</v>
      </c>
      <c r="O35" s="372">
        <v>11486</v>
      </c>
      <c r="P35" s="372">
        <v>71641</v>
      </c>
      <c r="Q35" s="372">
        <v>51622</v>
      </c>
      <c r="R35" s="372">
        <v>24656</v>
      </c>
      <c r="S35" s="372">
        <v>10228</v>
      </c>
      <c r="T35" s="372">
        <v>9480</v>
      </c>
      <c r="U35" s="372">
        <v>57707</v>
      </c>
      <c r="V35" s="372">
        <v>11453</v>
      </c>
      <c r="W35" s="372">
        <v>23624</v>
      </c>
      <c r="X35" s="372">
        <v>15638</v>
      </c>
      <c r="Y35" s="372">
        <v>11278</v>
      </c>
      <c r="Z35" s="372">
        <v>17925</v>
      </c>
      <c r="AA35" s="372">
        <v>32723</v>
      </c>
      <c r="AB35" s="372">
        <v>31573</v>
      </c>
      <c r="AC35" s="372">
        <v>10206</v>
      </c>
      <c r="AD35" s="372">
        <v>34026</v>
      </c>
      <c r="AE35" s="372">
        <v>3655</v>
      </c>
      <c r="AF35" s="372">
        <v>40146</v>
      </c>
      <c r="AG35" s="372">
        <v>15133</v>
      </c>
      <c r="AH35" s="372">
        <v>9331</v>
      </c>
      <c r="AI35" s="372">
        <v>811991</v>
      </c>
      <c r="AK35" s="372" t="s">
        <v>617</v>
      </c>
    </row>
    <row r="36" spans="1:37" x14ac:dyDescent="0.2">
      <c r="A36" s="376">
        <v>37377</v>
      </c>
      <c r="B36" s="372" t="s">
        <v>786</v>
      </c>
      <c r="C36" s="372">
        <v>11821</v>
      </c>
      <c r="D36" s="372">
        <v>36733</v>
      </c>
      <c r="E36" s="372">
        <v>9076</v>
      </c>
      <c r="F36" s="372">
        <v>5201</v>
      </c>
      <c r="G36" s="372">
        <v>29493</v>
      </c>
      <c r="H36" s="372">
        <v>8008</v>
      </c>
      <c r="I36" s="372">
        <v>12584</v>
      </c>
      <c r="J36" s="372">
        <v>35080</v>
      </c>
      <c r="K36" s="372">
        <v>107243</v>
      </c>
      <c r="L36" s="372">
        <v>11736</v>
      </c>
      <c r="M36" s="372">
        <v>39443</v>
      </c>
      <c r="N36" s="372">
        <v>12407</v>
      </c>
      <c r="O36" s="372">
        <v>11548</v>
      </c>
      <c r="P36" s="372">
        <v>71793</v>
      </c>
      <c r="Q36" s="372">
        <v>51645</v>
      </c>
      <c r="R36" s="372">
        <v>24697</v>
      </c>
      <c r="S36" s="372">
        <v>10275</v>
      </c>
      <c r="T36" s="372">
        <v>9557</v>
      </c>
      <c r="U36" s="372">
        <v>57841</v>
      </c>
      <c r="V36" s="372">
        <v>11469</v>
      </c>
      <c r="W36" s="372">
        <v>23649</v>
      </c>
      <c r="X36" s="372">
        <v>15607</v>
      </c>
      <c r="Y36" s="372">
        <v>11268</v>
      </c>
      <c r="Z36" s="372">
        <v>18011</v>
      </c>
      <c r="AA36" s="372">
        <v>32771</v>
      </c>
      <c r="AB36" s="372">
        <v>31625</v>
      </c>
      <c r="AC36" s="372">
        <v>10229</v>
      </c>
      <c r="AD36" s="372">
        <v>34102</v>
      </c>
      <c r="AE36" s="372">
        <v>3637</v>
      </c>
      <c r="AF36" s="372">
        <v>40186</v>
      </c>
      <c r="AG36" s="372">
        <v>15192</v>
      </c>
      <c r="AH36" s="372">
        <v>9296</v>
      </c>
      <c r="AI36" s="372">
        <v>813223</v>
      </c>
      <c r="AK36" s="372" t="s">
        <v>619</v>
      </c>
    </row>
    <row r="37" spans="1:37" x14ac:dyDescent="0.2">
      <c r="A37" s="376">
        <v>37408</v>
      </c>
      <c r="B37" s="372" t="s">
        <v>787</v>
      </c>
      <c r="C37" s="372">
        <v>11866</v>
      </c>
      <c r="D37" s="372">
        <v>36730</v>
      </c>
      <c r="E37" s="372">
        <v>9094</v>
      </c>
      <c r="F37" s="372">
        <v>5215</v>
      </c>
      <c r="G37" s="372">
        <v>29473</v>
      </c>
      <c r="H37" s="372">
        <v>8001</v>
      </c>
      <c r="I37" s="372">
        <v>12615</v>
      </c>
      <c r="J37" s="372">
        <v>35132</v>
      </c>
      <c r="K37" s="372">
        <v>107163</v>
      </c>
      <c r="L37" s="372">
        <v>11703</v>
      </c>
      <c r="M37" s="372">
        <v>39472</v>
      </c>
      <c r="N37" s="372">
        <v>12367</v>
      </c>
      <c r="O37" s="372">
        <v>11531</v>
      </c>
      <c r="P37" s="372">
        <v>71896</v>
      </c>
      <c r="Q37" s="372">
        <v>51832</v>
      </c>
      <c r="R37" s="372">
        <v>24738</v>
      </c>
      <c r="S37" s="372">
        <v>10248</v>
      </c>
      <c r="T37" s="372">
        <v>9589</v>
      </c>
      <c r="U37" s="372">
        <v>57829</v>
      </c>
      <c r="V37" s="372">
        <v>11524</v>
      </c>
      <c r="W37" s="372">
        <v>23748</v>
      </c>
      <c r="X37" s="372">
        <v>15584</v>
      </c>
      <c r="Y37" s="372">
        <v>11358</v>
      </c>
      <c r="Z37" s="372">
        <v>18019</v>
      </c>
      <c r="AA37" s="372">
        <v>32823</v>
      </c>
      <c r="AB37" s="372">
        <v>31703</v>
      </c>
      <c r="AC37" s="372">
        <v>10299</v>
      </c>
      <c r="AD37" s="372">
        <v>33939</v>
      </c>
      <c r="AE37" s="372">
        <v>3619</v>
      </c>
      <c r="AF37" s="372">
        <v>40236</v>
      </c>
      <c r="AG37" s="372">
        <v>15253</v>
      </c>
      <c r="AH37" s="372">
        <v>9290</v>
      </c>
      <c r="AI37" s="372">
        <v>813889</v>
      </c>
      <c r="AK37" s="372" t="s">
        <v>622</v>
      </c>
    </row>
    <row r="38" spans="1:37" x14ac:dyDescent="0.2">
      <c r="A38" s="376">
        <v>37438</v>
      </c>
      <c r="B38" s="372" t="s">
        <v>788</v>
      </c>
      <c r="C38" s="372">
        <v>11882</v>
      </c>
      <c r="D38" s="372">
        <v>36758</v>
      </c>
      <c r="E38" s="372">
        <v>9147</v>
      </c>
      <c r="F38" s="372">
        <v>5224</v>
      </c>
      <c r="G38" s="372">
        <v>29608</v>
      </c>
      <c r="H38" s="372">
        <v>8044</v>
      </c>
      <c r="I38" s="372">
        <v>12687</v>
      </c>
      <c r="J38" s="372">
        <v>35099</v>
      </c>
      <c r="K38" s="372">
        <v>107148</v>
      </c>
      <c r="L38" s="372">
        <v>11662</v>
      </c>
      <c r="M38" s="372">
        <v>39428</v>
      </c>
      <c r="N38" s="372">
        <v>12393</v>
      </c>
      <c r="O38" s="372">
        <v>11581</v>
      </c>
      <c r="P38" s="372">
        <v>71960</v>
      </c>
      <c r="Q38" s="372">
        <v>51997</v>
      </c>
      <c r="R38" s="372">
        <v>24698</v>
      </c>
      <c r="S38" s="372">
        <v>10279</v>
      </c>
      <c r="T38" s="372">
        <v>9604</v>
      </c>
      <c r="U38" s="372">
        <v>57831</v>
      </c>
      <c r="V38" s="372">
        <v>11734</v>
      </c>
      <c r="W38" s="372">
        <v>23816</v>
      </c>
      <c r="X38" s="372">
        <v>15720</v>
      </c>
      <c r="Y38" s="372">
        <v>11375</v>
      </c>
      <c r="Z38" s="372">
        <v>18093</v>
      </c>
      <c r="AA38" s="372">
        <v>32854</v>
      </c>
      <c r="AB38" s="372">
        <v>31694</v>
      </c>
      <c r="AC38" s="372">
        <v>10363</v>
      </c>
      <c r="AD38" s="372">
        <v>33853</v>
      </c>
      <c r="AE38" s="372">
        <v>3628</v>
      </c>
      <c r="AF38" s="372">
        <v>40428</v>
      </c>
      <c r="AG38" s="372">
        <v>15407</v>
      </c>
      <c r="AH38" s="372">
        <v>9319</v>
      </c>
      <c r="AI38" s="372">
        <v>815314</v>
      </c>
      <c r="AK38" s="372" t="s">
        <v>623</v>
      </c>
    </row>
    <row r="39" spans="1:37" x14ac:dyDescent="0.2">
      <c r="A39" s="376">
        <v>37469</v>
      </c>
      <c r="B39" s="372" t="s">
        <v>789</v>
      </c>
      <c r="C39" s="372">
        <v>11913</v>
      </c>
      <c r="D39" s="372">
        <v>36756</v>
      </c>
      <c r="E39" s="372">
        <v>9189</v>
      </c>
      <c r="F39" s="372">
        <v>5226</v>
      </c>
      <c r="G39" s="372">
        <v>29641</v>
      </c>
      <c r="H39" s="372">
        <v>8026</v>
      </c>
      <c r="I39" s="372">
        <v>12696</v>
      </c>
      <c r="J39" s="372">
        <v>35052</v>
      </c>
      <c r="K39" s="372">
        <v>107144</v>
      </c>
      <c r="L39" s="372">
        <v>11631</v>
      </c>
      <c r="M39" s="372">
        <v>39506</v>
      </c>
      <c r="N39" s="372">
        <v>12461</v>
      </c>
      <c r="O39" s="372">
        <v>11646</v>
      </c>
      <c r="P39" s="372">
        <v>71973</v>
      </c>
      <c r="Q39" s="372">
        <v>52250</v>
      </c>
      <c r="R39" s="372">
        <v>24665</v>
      </c>
      <c r="S39" s="372">
        <v>10295</v>
      </c>
      <c r="T39" s="372">
        <v>9621</v>
      </c>
      <c r="U39" s="372">
        <v>57912</v>
      </c>
      <c r="V39" s="372">
        <v>11782</v>
      </c>
      <c r="W39" s="372">
        <v>23857</v>
      </c>
      <c r="X39" s="372">
        <v>15768</v>
      </c>
      <c r="Y39" s="372">
        <v>11411</v>
      </c>
      <c r="Z39" s="372">
        <v>18168</v>
      </c>
      <c r="AA39" s="372">
        <v>32891</v>
      </c>
      <c r="AB39" s="372">
        <v>31667</v>
      </c>
      <c r="AC39" s="372">
        <v>10364</v>
      </c>
      <c r="AD39" s="372">
        <v>33826</v>
      </c>
      <c r="AE39" s="372">
        <v>3640</v>
      </c>
      <c r="AF39" s="372">
        <v>40589</v>
      </c>
      <c r="AG39" s="372">
        <v>15450</v>
      </c>
      <c r="AH39" s="372">
        <v>9333</v>
      </c>
      <c r="AI39" s="372">
        <v>816349</v>
      </c>
      <c r="AK39" s="372" t="s">
        <v>624</v>
      </c>
    </row>
    <row r="40" spans="1:37" x14ac:dyDescent="0.2">
      <c r="A40" s="376">
        <v>37500</v>
      </c>
      <c r="B40" s="372" t="s">
        <v>790</v>
      </c>
      <c r="C40" s="372">
        <v>11864</v>
      </c>
      <c r="D40" s="372">
        <v>36812</v>
      </c>
      <c r="E40" s="372">
        <v>9227</v>
      </c>
      <c r="F40" s="372">
        <v>5214</v>
      </c>
      <c r="G40" s="372">
        <v>29657</v>
      </c>
      <c r="H40" s="372">
        <v>7999</v>
      </c>
      <c r="I40" s="372">
        <v>12717</v>
      </c>
      <c r="J40" s="372">
        <v>35007</v>
      </c>
      <c r="K40" s="372">
        <v>107066</v>
      </c>
      <c r="L40" s="372">
        <v>11592</v>
      </c>
      <c r="M40" s="372">
        <v>39560</v>
      </c>
      <c r="N40" s="372">
        <v>12461</v>
      </c>
      <c r="O40" s="372">
        <v>11662</v>
      </c>
      <c r="P40" s="372">
        <v>71963</v>
      </c>
      <c r="Q40" s="372">
        <v>52348</v>
      </c>
      <c r="R40" s="372">
        <v>24654</v>
      </c>
      <c r="S40" s="372">
        <v>10313</v>
      </c>
      <c r="T40" s="372">
        <v>9597</v>
      </c>
      <c r="U40" s="372">
        <v>57898</v>
      </c>
      <c r="V40" s="372">
        <v>11850</v>
      </c>
      <c r="W40" s="372">
        <v>23858</v>
      </c>
      <c r="X40" s="372">
        <v>15770</v>
      </c>
      <c r="Y40" s="372">
        <v>11411</v>
      </c>
      <c r="Z40" s="372">
        <v>18197</v>
      </c>
      <c r="AA40" s="372">
        <v>32901</v>
      </c>
      <c r="AB40" s="372">
        <v>31672</v>
      </c>
      <c r="AC40" s="372">
        <v>10298</v>
      </c>
      <c r="AD40" s="372">
        <v>33817</v>
      </c>
      <c r="AE40" s="372">
        <v>3637</v>
      </c>
      <c r="AF40" s="372">
        <v>40722</v>
      </c>
      <c r="AG40" s="372">
        <v>15446</v>
      </c>
      <c r="AH40" s="372">
        <v>9351</v>
      </c>
      <c r="AI40" s="372">
        <v>816541</v>
      </c>
      <c r="AK40" s="372" t="s">
        <v>625</v>
      </c>
    </row>
    <row r="41" spans="1:37" x14ac:dyDescent="0.2">
      <c r="A41" s="376">
        <v>37530</v>
      </c>
      <c r="B41" s="372" t="s">
        <v>791</v>
      </c>
      <c r="C41" s="372">
        <v>11919</v>
      </c>
      <c r="D41" s="372">
        <v>36962</v>
      </c>
      <c r="E41" s="372">
        <v>9196</v>
      </c>
      <c r="F41" s="372">
        <v>5206</v>
      </c>
      <c r="G41" s="372">
        <v>29658</v>
      </c>
      <c r="H41" s="372">
        <v>7949</v>
      </c>
      <c r="I41" s="372">
        <v>12740</v>
      </c>
      <c r="J41" s="372">
        <v>34905</v>
      </c>
      <c r="K41" s="372">
        <v>107026</v>
      </c>
      <c r="L41" s="372">
        <v>11634</v>
      </c>
      <c r="M41" s="372">
        <v>39710</v>
      </c>
      <c r="N41" s="372">
        <v>12450</v>
      </c>
      <c r="O41" s="372">
        <v>11675</v>
      </c>
      <c r="P41" s="372">
        <v>72171</v>
      </c>
      <c r="Q41" s="372">
        <v>52437</v>
      </c>
      <c r="R41" s="372">
        <v>24653</v>
      </c>
      <c r="S41" s="372">
        <v>10329</v>
      </c>
      <c r="T41" s="372">
        <v>9662</v>
      </c>
      <c r="U41" s="372">
        <v>58074</v>
      </c>
      <c r="V41" s="372">
        <v>11848</v>
      </c>
      <c r="W41" s="372">
        <v>23963</v>
      </c>
      <c r="X41" s="372">
        <v>15908</v>
      </c>
      <c r="Y41" s="372">
        <v>11417</v>
      </c>
      <c r="Z41" s="372">
        <v>18201</v>
      </c>
      <c r="AA41" s="372">
        <v>32984</v>
      </c>
      <c r="AB41" s="372">
        <v>31722</v>
      </c>
      <c r="AC41" s="372">
        <v>10329</v>
      </c>
      <c r="AD41" s="372">
        <v>33740</v>
      </c>
      <c r="AE41" s="372">
        <v>3650</v>
      </c>
      <c r="AF41" s="372">
        <v>40731</v>
      </c>
      <c r="AG41" s="372">
        <v>15448</v>
      </c>
      <c r="AH41" s="372">
        <v>9367</v>
      </c>
      <c r="AI41" s="372">
        <v>817664</v>
      </c>
      <c r="AK41" s="372" t="s">
        <v>626</v>
      </c>
    </row>
    <row r="42" spans="1:37" x14ac:dyDescent="0.2">
      <c r="A42" s="376">
        <v>37561</v>
      </c>
      <c r="B42" s="372" t="s">
        <v>792</v>
      </c>
      <c r="C42" s="372">
        <v>11885</v>
      </c>
      <c r="D42" s="372">
        <v>36872</v>
      </c>
      <c r="E42" s="372">
        <v>9210</v>
      </c>
      <c r="F42" s="372">
        <v>5209</v>
      </c>
      <c r="G42" s="372">
        <v>29679</v>
      </c>
      <c r="H42" s="372">
        <v>7841</v>
      </c>
      <c r="I42" s="372">
        <v>12712</v>
      </c>
      <c r="J42" s="372">
        <v>34819</v>
      </c>
      <c r="K42" s="372">
        <v>106854</v>
      </c>
      <c r="L42" s="372">
        <v>11622</v>
      </c>
      <c r="M42" s="372">
        <v>39676</v>
      </c>
      <c r="N42" s="372">
        <v>12382</v>
      </c>
      <c r="O42" s="372">
        <v>11666</v>
      </c>
      <c r="P42" s="372">
        <v>72154</v>
      </c>
      <c r="Q42" s="372">
        <v>52350</v>
      </c>
      <c r="R42" s="372">
        <v>24593</v>
      </c>
      <c r="S42" s="372">
        <v>10331</v>
      </c>
      <c r="T42" s="372">
        <v>9635</v>
      </c>
      <c r="U42" s="372">
        <v>58019</v>
      </c>
      <c r="V42" s="372">
        <v>11808</v>
      </c>
      <c r="W42" s="372">
        <v>23975</v>
      </c>
      <c r="X42" s="372">
        <v>15947</v>
      </c>
      <c r="Y42" s="372">
        <v>11448</v>
      </c>
      <c r="Z42" s="372">
        <v>18160</v>
      </c>
      <c r="AA42" s="372">
        <v>32952</v>
      </c>
      <c r="AB42" s="372">
        <v>31690</v>
      </c>
      <c r="AC42" s="372">
        <v>10268</v>
      </c>
      <c r="AD42" s="372">
        <v>33547</v>
      </c>
      <c r="AE42" s="372">
        <v>3624</v>
      </c>
      <c r="AF42" s="372">
        <v>40522</v>
      </c>
      <c r="AG42" s="372">
        <v>15524</v>
      </c>
      <c r="AH42" s="372">
        <v>9361</v>
      </c>
      <c r="AI42" s="372">
        <v>816335</v>
      </c>
      <c r="AK42" s="372" t="s">
        <v>627</v>
      </c>
    </row>
    <row r="43" spans="1:37" x14ac:dyDescent="0.2">
      <c r="A43" s="376">
        <v>37591</v>
      </c>
      <c r="B43" s="372" t="s">
        <v>793</v>
      </c>
      <c r="C43" s="372">
        <v>11772</v>
      </c>
      <c r="D43" s="372">
        <v>36710</v>
      </c>
      <c r="E43" s="372">
        <v>9138</v>
      </c>
      <c r="F43" s="372">
        <v>5175</v>
      </c>
      <c r="G43" s="372">
        <v>29485</v>
      </c>
      <c r="H43" s="372">
        <v>7781</v>
      </c>
      <c r="I43" s="372">
        <v>12621</v>
      </c>
      <c r="J43" s="372">
        <v>34597</v>
      </c>
      <c r="K43" s="372">
        <v>106515</v>
      </c>
      <c r="L43" s="372">
        <v>11509</v>
      </c>
      <c r="M43" s="372">
        <v>39402</v>
      </c>
      <c r="N43" s="372">
        <v>12251</v>
      </c>
      <c r="O43" s="372">
        <v>11580</v>
      </c>
      <c r="P43" s="372">
        <v>71718</v>
      </c>
      <c r="Q43" s="372">
        <v>52135</v>
      </c>
      <c r="R43" s="372">
        <v>24408</v>
      </c>
      <c r="S43" s="372">
        <v>10249</v>
      </c>
      <c r="T43" s="372">
        <v>9558</v>
      </c>
      <c r="U43" s="372">
        <v>57775</v>
      </c>
      <c r="V43" s="372">
        <v>11684</v>
      </c>
      <c r="W43" s="372">
        <v>23820</v>
      </c>
      <c r="X43" s="372">
        <v>15778</v>
      </c>
      <c r="Y43" s="372">
        <v>11350</v>
      </c>
      <c r="Z43" s="372">
        <v>18029</v>
      </c>
      <c r="AA43" s="372">
        <v>32726</v>
      </c>
      <c r="AB43" s="372">
        <v>31539</v>
      </c>
      <c r="AC43" s="372">
        <v>10178</v>
      </c>
      <c r="AD43" s="372">
        <v>33219</v>
      </c>
      <c r="AE43" s="372">
        <v>3572</v>
      </c>
      <c r="AF43" s="372">
        <v>40178</v>
      </c>
      <c r="AG43" s="372">
        <v>15543</v>
      </c>
      <c r="AH43" s="372">
        <v>9312</v>
      </c>
      <c r="AI43" s="372">
        <v>811307</v>
      </c>
      <c r="AK43" s="372" t="s">
        <v>628</v>
      </c>
    </row>
    <row r="44" spans="1:37" x14ac:dyDescent="0.2">
      <c r="A44" s="376">
        <v>37622</v>
      </c>
      <c r="B44" s="372" t="s">
        <v>1010</v>
      </c>
      <c r="C44" s="372">
        <v>11800</v>
      </c>
      <c r="D44" s="372">
        <v>36565</v>
      </c>
      <c r="E44" s="372">
        <v>9155</v>
      </c>
      <c r="F44" s="372">
        <v>5162</v>
      </c>
      <c r="G44" s="372">
        <v>29349</v>
      </c>
      <c r="H44" s="372">
        <v>7716</v>
      </c>
      <c r="I44" s="372">
        <v>12525</v>
      </c>
      <c r="J44" s="372">
        <v>34520</v>
      </c>
      <c r="K44" s="372">
        <v>106142</v>
      </c>
      <c r="L44" s="372">
        <v>11556</v>
      </c>
      <c r="M44" s="372">
        <v>39221</v>
      </c>
      <c r="N44" s="372">
        <v>12185</v>
      </c>
      <c r="O44" s="372">
        <v>11549</v>
      </c>
      <c r="P44" s="372">
        <v>71421</v>
      </c>
      <c r="Q44" s="372">
        <v>52056</v>
      </c>
      <c r="R44" s="372">
        <v>24372</v>
      </c>
      <c r="S44" s="372">
        <v>10231</v>
      </c>
      <c r="T44" s="372">
        <v>9581</v>
      </c>
      <c r="U44" s="372">
        <v>57572</v>
      </c>
      <c r="V44" s="372">
        <v>11609</v>
      </c>
      <c r="W44" s="372">
        <v>23734</v>
      </c>
      <c r="X44" s="372">
        <v>15740</v>
      </c>
      <c r="Y44" s="372">
        <v>11291</v>
      </c>
      <c r="Z44" s="372">
        <v>17973</v>
      </c>
      <c r="AA44" s="372">
        <v>32645</v>
      </c>
      <c r="AB44" s="372">
        <v>31458</v>
      </c>
      <c r="AC44" s="372">
        <v>10158</v>
      </c>
      <c r="AD44" s="372">
        <v>33073</v>
      </c>
      <c r="AE44" s="372">
        <v>3573</v>
      </c>
      <c r="AF44" s="372">
        <v>39995</v>
      </c>
      <c r="AG44" s="372">
        <v>15539</v>
      </c>
      <c r="AH44" s="372">
        <v>9321</v>
      </c>
      <c r="AI44" s="372">
        <v>808787</v>
      </c>
      <c r="AJ44" s="372">
        <v>2003</v>
      </c>
      <c r="AK44" s="372" t="s">
        <v>620</v>
      </c>
    </row>
    <row r="45" spans="1:37" x14ac:dyDescent="0.2">
      <c r="A45" s="376">
        <v>37653</v>
      </c>
      <c r="B45" s="372" t="s">
        <v>794</v>
      </c>
      <c r="C45" s="372">
        <v>11804</v>
      </c>
      <c r="D45" s="372">
        <v>36533</v>
      </c>
      <c r="E45" s="372">
        <v>9225</v>
      </c>
      <c r="F45" s="372">
        <v>5211</v>
      </c>
      <c r="G45" s="372">
        <v>29238</v>
      </c>
      <c r="H45" s="372">
        <v>7686</v>
      </c>
      <c r="I45" s="372">
        <v>12566</v>
      </c>
      <c r="J45" s="372">
        <v>34637</v>
      </c>
      <c r="K45" s="372">
        <v>106003</v>
      </c>
      <c r="L45" s="372">
        <v>11623</v>
      </c>
      <c r="M45" s="372">
        <v>39271</v>
      </c>
      <c r="N45" s="372">
        <v>12228</v>
      </c>
      <c r="O45" s="372">
        <v>11603</v>
      </c>
      <c r="P45" s="372">
        <v>71535</v>
      </c>
      <c r="Q45" s="372">
        <v>52041</v>
      </c>
      <c r="R45" s="372">
        <v>24407</v>
      </c>
      <c r="S45" s="372">
        <v>10264</v>
      </c>
      <c r="T45" s="372">
        <v>9592</v>
      </c>
      <c r="U45" s="372">
        <v>57647</v>
      </c>
      <c r="V45" s="372">
        <v>11573</v>
      </c>
      <c r="W45" s="372">
        <v>23800</v>
      </c>
      <c r="X45" s="372">
        <v>15820</v>
      </c>
      <c r="Y45" s="372">
        <v>11347</v>
      </c>
      <c r="Z45" s="372">
        <v>18048</v>
      </c>
      <c r="AA45" s="372">
        <v>32606</v>
      </c>
      <c r="AB45" s="372">
        <v>31484</v>
      </c>
      <c r="AC45" s="372">
        <v>10219</v>
      </c>
      <c r="AD45" s="372">
        <v>33166</v>
      </c>
      <c r="AE45" s="372">
        <v>3577</v>
      </c>
      <c r="AF45" s="372">
        <v>40047</v>
      </c>
      <c r="AG45" s="372">
        <v>15652</v>
      </c>
      <c r="AH45" s="372">
        <v>9379</v>
      </c>
      <c r="AI45" s="372">
        <v>809832</v>
      </c>
      <c r="AK45" s="372" t="s">
        <v>621</v>
      </c>
    </row>
    <row r="46" spans="1:37" x14ac:dyDescent="0.2">
      <c r="A46" s="376">
        <v>37681</v>
      </c>
      <c r="B46" s="372" t="s">
        <v>795</v>
      </c>
      <c r="C46" s="372">
        <v>11858</v>
      </c>
      <c r="D46" s="372">
        <v>36716</v>
      </c>
      <c r="E46" s="372">
        <v>9252</v>
      </c>
      <c r="F46" s="372">
        <v>5213</v>
      </c>
      <c r="G46" s="372">
        <v>29178</v>
      </c>
      <c r="H46" s="372">
        <v>7655</v>
      </c>
      <c r="I46" s="372">
        <v>12597</v>
      </c>
      <c r="J46" s="372">
        <v>34713</v>
      </c>
      <c r="K46" s="372">
        <v>105819</v>
      </c>
      <c r="L46" s="372">
        <v>11638</v>
      </c>
      <c r="M46" s="372">
        <v>39442</v>
      </c>
      <c r="N46" s="372">
        <v>12268</v>
      </c>
      <c r="O46" s="372">
        <v>11663</v>
      </c>
      <c r="P46" s="372">
        <v>71599</v>
      </c>
      <c r="Q46" s="372">
        <v>52066</v>
      </c>
      <c r="R46" s="372">
        <v>24594</v>
      </c>
      <c r="S46" s="372">
        <v>10296</v>
      </c>
      <c r="T46" s="372">
        <v>9674</v>
      </c>
      <c r="U46" s="372">
        <v>57869</v>
      </c>
      <c r="V46" s="372">
        <v>11546</v>
      </c>
      <c r="W46" s="372">
        <v>23838</v>
      </c>
      <c r="X46" s="372">
        <v>15847</v>
      </c>
      <c r="Y46" s="372">
        <v>11406</v>
      </c>
      <c r="Z46" s="372">
        <v>18121</v>
      </c>
      <c r="AA46" s="372">
        <v>32444</v>
      </c>
      <c r="AB46" s="372">
        <v>31499</v>
      </c>
      <c r="AC46" s="372">
        <v>10255</v>
      </c>
      <c r="AD46" s="372">
        <v>33437</v>
      </c>
      <c r="AE46" s="372">
        <v>3585</v>
      </c>
      <c r="AF46" s="372">
        <v>40098</v>
      </c>
      <c r="AG46" s="372">
        <v>15633</v>
      </c>
      <c r="AH46" s="372">
        <v>9418</v>
      </c>
      <c r="AI46" s="372">
        <v>811237</v>
      </c>
      <c r="AK46" s="372" t="s">
        <v>578</v>
      </c>
    </row>
    <row r="47" spans="1:37" x14ac:dyDescent="0.2">
      <c r="A47" s="376">
        <v>37712</v>
      </c>
      <c r="B47" s="372" t="s">
        <v>796</v>
      </c>
      <c r="C47" s="372">
        <v>11913</v>
      </c>
      <c r="D47" s="372">
        <v>36763</v>
      </c>
      <c r="E47" s="372">
        <v>9274</v>
      </c>
      <c r="F47" s="372">
        <v>5244</v>
      </c>
      <c r="G47" s="372">
        <v>29124</v>
      </c>
      <c r="H47" s="372">
        <v>7687</v>
      </c>
      <c r="I47" s="372">
        <v>12550</v>
      </c>
      <c r="J47" s="372">
        <v>34594</v>
      </c>
      <c r="K47" s="372">
        <v>105637</v>
      </c>
      <c r="L47" s="372">
        <v>11539</v>
      </c>
      <c r="M47" s="372">
        <v>39476</v>
      </c>
      <c r="N47" s="372">
        <v>12309</v>
      </c>
      <c r="O47" s="372">
        <v>11722</v>
      </c>
      <c r="P47" s="372">
        <v>71753</v>
      </c>
      <c r="Q47" s="372">
        <v>51931</v>
      </c>
      <c r="R47" s="372">
        <v>24761</v>
      </c>
      <c r="S47" s="372">
        <v>10327</v>
      </c>
      <c r="T47" s="372">
        <v>9781</v>
      </c>
      <c r="U47" s="372">
        <v>57892</v>
      </c>
      <c r="V47" s="372">
        <v>11560</v>
      </c>
      <c r="W47" s="372">
        <v>23932</v>
      </c>
      <c r="X47" s="372">
        <v>15958</v>
      </c>
      <c r="Y47" s="372">
        <v>11458</v>
      </c>
      <c r="Z47" s="372">
        <v>18166</v>
      </c>
      <c r="AA47" s="372">
        <v>32303</v>
      </c>
      <c r="AB47" s="372">
        <v>31464</v>
      </c>
      <c r="AC47" s="372">
        <v>10278</v>
      </c>
      <c r="AD47" s="372">
        <v>33392</v>
      </c>
      <c r="AE47" s="372">
        <v>3591</v>
      </c>
      <c r="AF47" s="372">
        <v>40286</v>
      </c>
      <c r="AG47" s="372">
        <v>15660</v>
      </c>
      <c r="AH47" s="372">
        <v>9383</v>
      </c>
      <c r="AI47" s="372">
        <v>811708</v>
      </c>
      <c r="AK47" s="372" t="s">
        <v>617</v>
      </c>
    </row>
    <row r="48" spans="1:37" x14ac:dyDescent="0.2">
      <c r="A48" s="376">
        <v>37742</v>
      </c>
      <c r="B48" s="372" t="s">
        <v>797</v>
      </c>
      <c r="C48" s="372">
        <v>11891</v>
      </c>
      <c r="D48" s="372">
        <v>36703</v>
      </c>
      <c r="E48" s="372">
        <v>9294</v>
      </c>
      <c r="F48" s="372">
        <v>5225</v>
      </c>
      <c r="G48" s="372">
        <v>28993</v>
      </c>
      <c r="H48" s="372">
        <v>7702</v>
      </c>
      <c r="I48" s="372">
        <v>12635</v>
      </c>
      <c r="J48" s="372">
        <v>34514</v>
      </c>
      <c r="K48" s="372">
        <v>105319</v>
      </c>
      <c r="L48" s="372">
        <v>11476</v>
      </c>
      <c r="M48" s="372">
        <v>39443</v>
      </c>
      <c r="N48" s="372">
        <v>12329</v>
      </c>
      <c r="O48" s="372">
        <v>11736</v>
      </c>
      <c r="P48" s="372">
        <v>71625</v>
      </c>
      <c r="Q48" s="372">
        <v>51807</v>
      </c>
      <c r="R48" s="372">
        <v>24874</v>
      </c>
      <c r="S48" s="372">
        <v>10313</v>
      </c>
      <c r="T48" s="372">
        <v>9881</v>
      </c>
      <c r="U48" s="372">
        <v>57963</v>
      </c>
      <c r="V48" s="372">
        <v>11546</v>
      </c>
      <c r="W48" s="372">
        <v>23912</v>
      </c>
      <c r="X48" s="372">
        <v>15817</v>
      </c>
      <c r="Y48" s="372">
        <v>11502</v>
      </c>
      <c r="Z48" s="372">
        <v>18169</v>
      </c>
      <c r="AA48" s="372">
        <v>32217</v>
      </c>
      <c r="AB48" s="372">
        <v>31453</v>
      </c>
      <c r="AC48" s="372">
        <v>10267</v>
      </c>
      <c r="AD48" s="372">
        <v>33280</v>
      </c>
      <c r="AE48" s="372">
        <v>3637</v>
      </c>
      <c r="AF48" s="372">
        <v>40276</v>
      </c>
      <c r="AG48" s="372">
        <v>15655</v>
      </c>
      <c r="AH48" s="372">
        <v>9347</v>
      </c>
      <c r="AI48" s="372">
        <v>810801</v>
      </c>
      <c r="AK48" s="372" t="s">
        <v>619</v>
      </c>
    </row>
    <row r="49" spans="1:37" x14ac:dyDescent="0.2">
      <c r="A49" s="376">
        <v>37773</v>
      </c>
      <c r="B49" s="372" t="s">
        <v>798</v>
      </c>
      <c r="C49" s="372">
        <v>11917</v>
      </c>
      <c r="D49" s="372">
        <v>36750</v>
      </c>
      <c r="E49" s="372">
        <v>9253</v>
      </c>
      <c r="F49" s="372">
        <v>5240</v>
      </c>
      <c r="G49" s="372">
        <v>28877</v>
      </c>
      <c r="H49" s="372">
        <v>7713</v>
      </c>
      <c r="I49" s="372">
        <v>12748</v>
      </c>
      <c r="J49" s="372">
        <v>34458</v>
      </c>
      <c r="K49" s="372">
        <v>105104</v>
      </c>
      <c r="L49" s="372">
        <v>11474</v>
      </c>
      <c r="M49" s="372">
        <v>39466</v>
      </c>
      <c r="N49" s="372">
        <v>12289</v>
      </c>
      <c r="O49" s="372">
        <v>11733</v>
      </c>
      <c r="P49" s="372">
        <v>71727</v>
      </c>
      <c r="Q49" s="372">
        <v>51889</v>
      </c>
      <c r="R49" s="372">
        <v>25020</v>
      </c>
      <c r="S49" s="372">
        <v>10321</v>
      </c>
      <c r="T49" s="372">
        <v>9901</v>
      </c>
      <c r="U49" s="372">
        <v>57829</v>
      </c>
      <c r="V49" s="372">
        <v>11611</v>
      </c>
      <c r="W49" s="372">
        <v>24003</v>
      </c>
      <c r="X49" s="372">
        <v>15855</v>
      </c>
      <c r="Y49" s="372">
        <v>11563</v>
      </c>
      <c r="Z49" s="372">
        <v>18213</v>
      </c>
      <c r="AA49" s="372">
        <v>32259</v>
      </c>
      <c r="AB49" s="372">
        <v>31405</v>
      </c>
      <c r="AC49" s="372">
        <v>10327</v>
      </c>
      <c r="AD49" s="372">
        <v>33273</v>
      </c>
      <c r="AE49" s="372">
        <v>3634</v>
      </c>
      <c r="AF49" s="372">
        <v>40439</v>
      </c>
      <c r="AG49" s="372">
        <v>15669</v>
      </c>
      <c r="AH49" s="372">
        <v>9388</v>
      </c>
      <c r="AI49" s="372">
        <v>811348</v>
      </c>
      <c r="AK49" s="372" t="s">
        <v>622</v>
      </c>
    </row>
    <row r="50" spans="1:37" x14ac:dyDescent="0.2">
      <c r="A50" s="376">
        <v>37803</v>
      </c>
      <c r="B50" s="372" t="s">
        <v>799</v>
      </c>
      <c r="C50" s="372">
        <v>11914</v>
      </c>
      <c r="D50" s="372">
        <v>36818</v>
      </c>
      <c r="E50" s="372">
        <v>9196</v>
      </c>
      <c r="F50" s="372">
        <v>5280</v>
      </c>
      <c r="G50" s="372">
        <v>28676</v>
      </c>
      <c r="H50" s="372">
        <v>7722</v>
      </c>
      <c r="I50" s="372">
        <v>12804</v>
      </c>
      <c r="J50" s="372">
        <v>34410</v>
      </c>
      <c r="K50" s="372">
        <v>104987</v>
      </c>
      <c r="L50" s="372">
        <v>11468</v>
      </c>
      <c r="M50" s="372">
        <v>39470</v>
      </c>
      <c r="N50" s="372">
        <v>12297</v>
      </c>
      <c r="O50" s="372">
        <v>11684</v>
      </c>
      <c r="P50" s="372">
        <v>71568</v>
      </c>
      <c r="Q50" s="372">
        <v>51848</v>
      </c>
      <c r="R50" s="372">
        <v>25051</v>
      </c>
      <c r="S50" s="372">
        <v>10291</v>
      </c>
      <c r="T50" s="372">
        <v>9773</v>
      </c>
      <c r="U50" s="372">
        <v>57674</v>
      </c>
      <c r="V50" s="372">
        <v>11603</v>
      </c>
      <c r="W50" s="372">
        <v>24077</v>
      </c>
      <c r="X50" s="372">
        <v>15905</v>
      </c>
      <c r="Y50" s="372">
        <v>11562</v>
      </c>
      <c r="Z50" s="372">
        <v>18121</v>
      </c>
      <c r="AA50" s="372">
        <v>32132</v>
      </c>
      <c r="AB50" s="372">
        <v>31368</v>
      </c>
      <c r="AC50" s="372">
        <v>10338</v>
      </c>
      <c r="AD50" s="372">
        <v>33212</v>
      </c>
      <c r="AE50" s="372">
        <v>3658</v>
      </c>
      <c r="AF50" s="372">
        <v>40557</v>
      </c>
      <c r="AG50" s="372">
        <v>15666</v>
      </c>
      <c r="AH50" s="372">
        <v>9370</v>
      </c>
      <c r="AI50" s="372">
        <v>810500</v>
      </c>
      <c r="AK50" s="372" t="s">
        <v>623</v>
      </c>
    </row>
    <row r="51" spans="1:37" x14ac:dyDescent="0.2">
      <c r="A51" s="376">
        <v>37834</v>
      </c>
      <c r="B51" s="372" t="s">
        <v>800</v>
      </c>
      <c r="C51" s="372">
        <v>11927</v>
      </c>
      <c r="D51" s="372">
        <v>36813</v>
      </c>
      <c r="E51" s="372">
        <v>9156</v>
      </c>
      <c r="F51" s="372">
        <v>5282</v>
      </c>
      <c r="G51" s="372">
        <v>28570</v>
      </c>
      <c r="H51" s="372">
        <v>7746</v>
      </c>
      <c r="I51" s="372">
        <v>12846</v>
      </c>
      <c r="J51" s="372">
        <v>34334</v>
      </c>
      <c r="K51" s="372">
        <v>104834</v>
      </c>
      <c r="L51" s="372">
        <v>11439</v>
      </c>
      <c r="M51" s="372">
        <v>39505</v>
      </c>
      <c r="N51" s="372">
        <v>12289</v>
      </c>
      <c r="O51" s="372">
        <v>11692</v>
      </c>
      <c r="P51" s="372">
        <v>71557</v>
      </c>
      <c r="Q51" s="372">
        <v>51835</v>
      </c>
      <c r="R51" s="372">
        <v>25071</v>
      </c>
      <c r="S51" s="372">
        <v>10287</v>
      </c>
      <c r="T51" s="372">
        <v>9778</v>
      </c>
      <c r="U51" s="372">
        <v>57543</v>
      </c>
      <c r="V51" s="372">
        <v>11570</v>
      </c>
      <c r="W51" s="372">
        <v>24080</v>
      </c>
      <c r="X51" s="372">
        <v>15889</v>
      </c>
      <c r="Y51" s="372">
        <v>11516</v>
      </c>
      <c r="Z51" s="372">
        <v>18049</v>
      </c>
      <c r="AA51" s="372">
        <v>32041</v>
      </c>
      <c r="AB51" s="372">
        <v>31244</v>
      </c>
      <c r="AC51" s="372">
        <v>10328</v>
      </c>
      <c r="AD51" s="372">
        <v>33130</v>
      </c>
      <c r="AE51" s="372">
        <v>3654</v>
      </c>
      <c r="AF51" s="372">
        <v>40520</v>
      </c>
      <c r="AG51" s="372">
        <v>15696</v>
      </c>
      <c r="AH51" s="372">
        <v>9325</v>
      </c>
      <c r="AI51" s="372">
        <v>809546</v>
      </c>
      <c r="AK51" s="372" t="s">
        <v>624</v>
      </c>
    </row>
    <row r="52" spans="1:37" x14ac:dyDescent="0.2">
      <c r="A52" s="376">
        <v>37865</v>
      </c>
      <c r="B52" s="372" t="s">
        <v>801</v>
      </c>
      <c r="C52" s="372">
        <v>11910</v>
      </c>
      <c r="D52" s="372">
        <v>36853</v>
      </c>
      <c r="E52" s="372">
        <v>9195</v>
      </c>
      <c r="F52" s="372">
        <v>5283</v>
      </c>
      <c r="G52" s="372">
        <v>28580</v>
      </c>
      <c r="H52" s="372">
        <v>7776</v>
      </c>
      <c r="I52" s="372">
        <v>12943</v>
      </c>
      <c r="J52" s="372">
        <v>34423</v>
      </c>
      <c r="K52" s="372">
        <v>104830</v>
      </c>
      <c r="L52" s="372">
        <v>11392</v>
      </c>
      <c r="M52" s="372">
        <v>39499</v>
      </c>
      <c r="N52" s="372">
        <v>12290</v>
      </c>
      <c r="O52" s="372">
        <v>11696</v>
      </c>
      <c r="P52" s="372">
        <v>71553</v>
      </c>
      <c r="Q52" s="372">
        <v>52058</v>
      </c>
      <c r="R52" s="372">
        <v>25028</v>
      </c>
      <c r="S52" s="372">
        <v>10290</v>
      </c>
      <c r="T52" s="372">
        <v>9790</v>
      </c>
      <c r="U52" s="372">
        <v>57444</v>
      </c>
      <c r="V52" s="372">
        <v>11647</v>
      </c>
      <c r="W52" s="372">
        <v>24164</v>
      </c>
      <c r="X52" s="372">
        <v>15859</v>
      </c>
      <c r="Y52" s="372">
        <v>11521</v>
      </c>
      <c r="Z52" s="372">
        <v>18122</v>
      </c>
      <c r="AA52" s="372">
        <v>31984</v>
      </c>
      <c r="AB52" s="372">
        <v>31259</v>
      </c>
      <c r="AC52" s="372">
        <v>10343</v>
      </c>
      <c r="AD52" s="372">
        <v>33012</v>
      </c>
      <c r="AE52" s="372">
        <v>3684</v>
      </c>
      <c r="AF52" s="372">
        <v>40549</v>
      </c>
      <c r="AG52" s="372">
        <v>15744</v>
      </c>
      <c r="AH52" s="372">
        <v>9364</v>
      </c>
      <c r="AI52" s="372">
        <v>810085</v>
      </c>
      <c r="AK52" s="372" t="s">
        <v>625</v>
      </c>
    </row>
    <row r="53" spans="1:37" x14ac:dyDescent="0.2">
      <c r="A53" s="376">
        <v>37895</v>
      </c>
      <c r="B53" s="372" t="s">
        <v>802</v>
      </c>
      <c r="C53" s="372">
        <v>11972</v>
      </c>
      <c r="D53" s="372">
        <v>36949</v>
      </c>
      <c r="E53" s="372">
        <v>9195</v>
      </c>
      <c r="F53" s="372">
        <v>5300</v>
      </c>
      <c r="G53" s="372">
        <v>28649</v>
      </c>
      <c r="H53" s="372">
        <v>7769</v>
      </c>
      <c r="I53" s="372">
        <v>12977</v>
      </c>
      <c r="J53" s="372">
        <v>34397</v>
      </c>
      <c r="K53" s="372">
        <v>104886</v>
      </c>
      <c r="L53" s="372">
        <v>11459</v>
      </c>
      <c r="M53" s="372">
        <v>39480</v>
      </c>
      <c r="N53" s="372">
        <v>12349</v>
      </c>
      <c r="O53" s="372">
        <v>11713</v>
      </c>
      <c r="P53" s="372">
        <v>71683</v>
      </c>
      <c r="Q53" s="372">
        <v>52189</v>
      </c>
      <c r="R53" s="372">
        <v>25085</v>
      </c>
      <c r="S53" s="372">
        <v>10272</v>
      </c>
      <c r="T53" s="372">
        <v>9828</v>
      </c>
      <c r="U53" s="372">
        <v>57579</v>
      </c>
      <c r="V53" s="372">
        <v>11748</v>
      </c>
      <c r="W53" s="372">
        <v>24290</v>
      </c>
      <c r="X53" s="372">
        <v>15845</v>
      </c>
      <c r="Y53" s="372">
        <v>11587</v>
      </c>
      <c r="Z53" s="372">
        <v>18227</v>
      </c>
      <c r="AA53" s="372">
        <v>32054</v>
      </c>
      <c r="AB53" s="372">
        <v>31310</v>
      </c>
      <c r="AC53" s="372">
        <v>10307</v>
      </c>
      <c r="AD53" s="372">
        <v>32992</v>
      </c>
      <c r="AE53" s="372">
        <v>3703</v>
      </c>
      <c r="AF53" s="372">
        <v>40552</v>
      </c>
      <c r="AG53" s="372">
        <v>15789</v>
      </c>
      <c r="AH53" s="372">
        <v>9427</v>
      </c>
      <c r="AI53" s="372">
        <v>811562</v>
      </c>
      <c r="AK53" s="372" t="s">
        <v>626</v>
      </c>
    </row>
    <row r="54" spans="1:37" x14ac:dyDescent="0.2">
      <c r="A54" s="376">
        <v>37926</v>
      </c>
      <c r="B54" s="372" t="s">
        <v>803</v>
      </c>
      <c r="C54" s="372">
        <v>11900</v>
      </c>
      <c r="D54" s="372">
        <v>36982</v>
      </c>
      <c r="E54" s="372">
        <v>9168</v>
      </c>
      <c r="F54" s="372">
        <v>5276</v>
      </c>
      <c r="G54" s="372">
        <v>28472</v>
      </c>
      <c r="H54" s="372">
        <v>7716</v>
      </c>
      <c r="I54" s="372">
        <v>12956</v>
      </c>
      <c r="J54" s="372">
        <v>34301</v>
      </c>
      <c r="K54" s="372">
        <v>104722</v>
      </c>
      <c r="L54" s="372">
        <v>11464</v>
      </c>
      <c r="M54" s="372">
        <v>39356</v>
      </c>
      <c r="N54" s="372">
        <v>12333</v>
      </c>
      <c r="O54" s="372">
        <v>11685</v>
      </c>
      <c r="P54" s="372">
        <v>71467</v>
      </c>
      <c r="Q54" s="372">
        <v>52103</v>
      </c>
      <c r="R54" s="372">
        <v>25001</v>
      </c>
      <c r="S54" s="372">
        <v>10238</v>
      </c>
      <c r="T54" s="372">
        <v>9876</v>
      </c>
      <c r="U54" s="372">
        <v>57468</v>
      </c>
      <c r="V54" s="372">
        <v>11678</v>
      </c>
      <c r="W54" s="372">
        <v>24308</v>
      </c>
      <c r="X54" s="372">
        <v>15796</v>
      </c>
      <c r="Y54" s="372">
        <v>11578</v>
      </c>
      <c r="Z54" s="372">
        <v>18358</v>
      </c>
      <c r="AA54" s="372">
        <v>32013</v>
      </c>
      <c r="AB54" s="372">
        <v>31234</v>
      </c>
      <c r="AC54" s="372">
        <v>10254</v>
      </c>
      <c r="AD54" s="372">
        <v>32833</v>
      </c>
      <c r="AE54" s="372">
        <v>3664</v>
      </c>
      <c r="AF54" s="372">
        <v>40264</v>
      </c>
      <c r="AG54" s="372">
        <v>15763</v>
      </c>
      <c r="AH54" s="372">
        <v>9423</v>
      </c>
      <c r="AI54" s="372">
        <v>809650</v>
      </c>
      <c r="AK54" s="372" t="s">
        <v>627</v>
      </c>
    </row>
    <row r="55" spans="1:37" x14ac:dyDescent="0.2">
      <c r="A55" s="376">
        <v>37956</v>
      </c>
      <c r="B55" s="372" t="s">
        <v>804</v>
      </c>
      <c r="C55" s="372">
        <v>11807</v>
      </c>
      <c r="D55" s="372">
        <v>36841</v>
      </c>
      <c r="E55" s="372">
        <v>9114</v>
      </c>
      <c r="F55" s="372">
        <v>5280</v>
      </c>
      <c r="G55" s="372">
        <v>28343</v>
      </c>
      <c r="H55" s="372">
        <v>7660</v>
      </c>
      <c r="I55" s="372">
        <v>12820</v>
      </c>
      <c r="J55" s="372">
        <v>34014</v>
      </c>
      <c r="K55" s="372">
        <v>104516</v>
      </c>
      <c r="L55" s="372">
        <v>11397</v>
      </c>
      <c r="M55" s="372">
        <v>39214</v>
      </c>
      <c r="N55" s="372">
        <v>12306</v>
      </c>
      <c r="O55" s="372">
        <v>11625</v>
      </c>
      <c r="P55" s="372">
        <v>71354</v>
      </c>
      <c r="Q55" s="372">
        <v>51943</v>
      </c>
      <c r="R55" s="372">
        <v>24849</v>
      </c>
      <c r="S55" s="372">
        <v>10160</v>
      </c>
      <c r="T55" s="372">
        <v>9793</v>
      </c>
      <c r="U55" s="372">
        <v>57243</v>
      </c>
      <c r="V55" s="372">
        <v>11611</v>
      </c>
      <c r="W55" s="372">
        <v>24207</v>
      </c>
      <c r="X55" s="372">
        <v>15752</v>
      </c>
      <c r="Y55" s="372">
        <v>11504</v>
      </c>
      <c r="Z55" s="372">
        <v>18251</v>
      </c>
      <c r="AA55" s="372">
        <v>31755</v>
      </c>
      <c r="AB55" s="372">
        <v>31079</v>
      </c>
      <c r="AC55" s="372">
        <v>10197</v>
      </c>
      <c r="AD55" s="372">
        <v>32730</v>
      </c>
      <c r="AE55" s="372">
        <v>3632</v>
      </c>
      <c r="AF55" s="372">
        <v>39933</v>
      </c>
      <c r="AG55" s="372">
        <v>15656</v>
      </c>
      <c r="AH55" s="372">
        <v>9378</v>
      </c>
      <c r="AI55" s="372">
        <v>805964</v>
      </c>
      <c r="AK55" s="372" t="s">
        <v>628</v>
      </c>
    </row>
    <row r="56" spans="1:37" x14ac:dyDescent="0.2">
      <c r="A56" s="376">
        <v>37987</v>
      </c>
      <c r="B56" s="372" t="s">
        <v>1011</v>
      </c>
      <c r="C56" s="372">
        <v>11758</v>
      </c>
      <c r="D56" s="372">
        <v>36710</v>
      </c>
      <c r="E56" s="372">
        <v>9112</v>
      </c>
      <c r="F56" s="372">
        <v>5277</v>
      </c>
      <c r="G56" s="372">
        <v>28255</v>
      </c>
      <c r="H56" s="372">
        <v>7602</v>
      </c>
      <c r="I56" s="372">
        <v>12624</v>
      </c>
      <c r="J56" s="372">
        <v>33915</v>
      </c>
      <c r="K56" s="372">
        <v>103988</v>
      </c>
      <c r="L56" s="372">
        <v>11387</v>
      </c>
      <c r="M56" s="372">
        <v>38897</v>
      </c>
      <c r="N56" s="372">
        <v>12214</v>
      </c>
      <c r="O56" s="372">
        <v>11519</v>
      </c>
      <c r="P56" s="372">
        <v>71061</v>
      </c>
      <c r="Q56" s="372">
        <v>51723</v>
      </c>
      <c r="R56" s="372">
        <v>24717</v>
      </c>
      <c r="S56" s="372">
        <v>10116</v>
      </c>
      <c r="T56" s="372">
        <v>9749</v>
      </c>
      <c r="U56" s="372">
        <v>57025</v>
      </c>
      <c r="V56" s="372">
        <v>11532</v>
      </c>
      <c r="W56" s="372">
        <v>24110</v>
      </c>
      <c r="X56" s="372">
        <v>15629</v>
      </c>
      <c r="Y56" s="372">
        <v>11495</v>
      </c>
      <c r="Z56" s="372">
        <v>18186</v>
      </c>
      <c r="AA56" s="372">
        <v>31494</v>
      </c>
      <c r="AB56" s="372">
        <v>30900</v>
      </c>
      <c r="AC56" s="372">
        <v>10164</v>
      </c>
      <c r="AD56" s="372">
        <v>32573</v>
      </c>
      <c r="AE56" s="372">
        <v>3587</v>
      </c>
      <c r="AF56" s="372">
        <v>39772</v>
      </c>
      <c r="AG56" s="372">
        <v>15546</v>
      </c>
      <c r="AH56" s="372">
        <v>9323</v>
      </c>
      <c r="AI56" s="372">
        <v>801960</v>
      </c>
      <c r="AJ56" s="372">
        <v>2004</v>
      </c>
      <c r="AK56" s="372" t="s">
        <v>620</v>
      </c>
    </row>
    <row r="57" spans="1:37" x14ac:dyDescent="0.2">
      <c r="A57" s="376">
        <v>38018</v>
      </c>
      <c r="B57" s="372" t="s">
        <v>805</v>
      </c>
      <c r="C57" s="372">
        <v>11817</v>
      </c>
      <c r="D57" s="372">
        <v>36793</v>
      </c>
      <c r="E57" s="372">
        <v>9148</v>
      </c>
      <c r="F57" s="372">
        <v>5282</v>
      </c>
      <c r="G57" s="372">
        <v>28301</v>
      </c>
      <c r="H57" s="372">
        <v>7587</v>
      </c>
      <c r="I57" s="372">
        <v>12594</v>
      </c>
      <c r="J57" s="372">
        <v>33867</v>
      </c>
      <c r="K57" s="372">
        <v>103619</v>
      </c>
      <c r="L57" s="372">
        <v>11474</v>
      </c>
      <c r="M57" s="372">
        <v>38814</v>
      </c>
      <c r="N57" s="372">
        <v>12238</v>
      </c>
      <c r="O57" s="372">
        <v>11487</v>
      </c>
      <c r="P57" s="372">
        <v>71186</v>
      </c>
      <c r="Q57" s="372">
        <v>51672</v>
      </c>
      <c r="R57" s="372">
        <v>24790</v>
      </c>
      <c r="S57" s="372">
        <v>10125</v>
      </c>
      <c r="T57" s="372">
        <v>9746</v>
      </c>
      <c r="U57" s="372">
        <v>57036</v>
      </c>
      <c r="V57" s="372">
        <v>11548</v>
      </c>
      <c r="W57" s="372">
        <v>24067</v>
      </c>
      <c r="X57" s="372">
        <v>15644</v>
      </c>
      <c r="Y57" s="372">
        <v>11587</v>
      </c>
      <c r="Z57" s="372">
        <v>18179</v>
      </c>
      <c r="AA57" s="372">
        <v>31459</v>
      </c>
      <c r="AB57" s="372">
        <v>31013</v>
      </c>
      <c r="AC57" s="372">
        <v>10224</v>
      </c>
      <c r="AD57" s="372">
        <v>32631</v>
      </c>
      <c r="AE57" s="372">
        <v>3616</v>
      </c>
      <c r="AF57" s="372">
        <v>39815</v>
      </c>
      <c r="AG57" s="372">
        <v>15530</v>
      </c>
      <c r="AH57" s="372">
        <v>9329</v>
      </c>
      <c r="AI57" s="372">
        <v>802218</v>
      </c>
      <c r="AK57" s="372" t="s">
        <v>621</v>
      </c>
    </row>
    <row r="58" spans="1:37" x14ac:dyDescent="0.2">
      <c r="A58" s="376">
        <v>38047</v>
      </c>
      <c r="B58" s="372" t="s">
        <v>806</v>
      </c>
      <c r="C58" s="372">
        <v>11927</v>
      </c>
      <c r="D58" s="372">
        <v>37084</v>
      </c>
      <c r="E58" s="372">
        <v>9188</v>
      </c>
      <c r="F58" s="372">
        <v>5297</v>
      </c>
      <c r="G58" s="372">
        <v>28353</v>
      </c>
      <c r="H58" s="372">
        <v>7649</v>
      </c>
      <c r="I58" s="372">
        <v>12665</v>
      </c>
      <c r="J58" s="372">
        <v>33933</v>
      </c>
      <c r="K58" s="372">
        <v>103640</v>
      </c>
      <c r="L58" s="372">
        <v>11411</v>
      </c>
      <c r="M58" s="372">
        <v>39067</v>
      </c>
      <c r="N58" s="372">
        <v>12296</v>
      </c>
      <c r="O58" s="372">
        <v>11501</v>
      </c>
      <c r="P58" s="372">
        <v>71481</v>
      </c>
      <c r="Q58" s="372">
        <v>51936</v>
      </c>
      <c r="R58" s="372">
        <v>24843</v>
      </c>
      <c r="S58" s="372">
        <v>10192</v>
      </c>
      <c r="T58" s="372">
        <v>9788</v>
      </c>
      <c r="U58" s="372">
        <v>57184</v>
      </c>
      <c r="V58" s="372">
        <v>11595</v>
      </c>
      <c r="W58" s="372">
        <v>24259</v>
      </c>
      <c r="X58" s="372">
        <v>15686</v>
      </c>
      <c r="Y58" s="372">
        <v>11708</v>
      </c>
      <c r="Z58" s="372">
        <v>18306</v>
      </c>
      <c r="AA58" s="372">
        <v>31541</v>
      </c>
      <c r="AB58" s="372">
        <v>31248</v>
      </c>
      <c r="AC58" s="372">
        <v>10292</v>
      </c>
      <c r="AD58" s="372">
        <v>32797</v>
      </c>
      <c r="AE58" s="372">
        <v>3688</v>
      </c>
      <c r="AF58" s="372">
        <v>40123</v>
      </c>
      <c r="AG58" s="372">
        <v>15571</v>
      </c>
      <c r="AH58" s="372">
        <v>9350</v>
      </c>
      <c r="AI58" s="372">
        <v>805599</v>
      </c>
      <c r="AK58" s="372" t="s">
        <v>578</v>
      </c>
    </row>
    <row r="59" spans="1:37" x14ac:dyDescent="0.2">
      <c r="A59" s="376">
        <v>38078</v>
      </c>
      <c r="B59" s="372" t="s">
        <v>807</v>
      </c>
      <c r="C59" s="372">
        <v>11939</v>
      </c>
      <c r="D59" s="372">
        <v>37148</v>
      </c>
      <c r="E59" s="372">
        <v>9176</v>
      </c>
      <c r="F59" s="372">
        <v>5299</v>
      </c>
      <c r="G59" s="372">
        <v>28346</v>
      </c>
      <c r="H59" s="372">
        <v>7649</v>
      </c>
      <c r="I59" s="372">
        <v>12729</v>
      </c>
      <c r="J59" s="372">
        <v>33911</v>
      </c>
      <c r="K59" s="372">
        <v>103561</v>
      </c>
      <c r="L59" s="372">
        <v>11382</v>
      </c>
      <c r="M59" s="372">
        <v>39117</v>
      </c>
      <c r="N59" s="372">
        <v>12305</v>
      </c>
      <c r="O59" s="372">
        <v>11545</v>
      </c>
      <c r="P59" s="372">
        <v>71573</v>
      </c>
      <c r="Q59" s="372">
        <v>51932</v>
      </c>
      <c r="R59" s="372">
        <v>24825</v>
      </c>
      <c r="S59" s="372">
        <v>10212</v>
      </c>
      <c r="T59" s="372">
        <v>9832</v>
      </c>
      <c r="U59" s="372">
        <v>57160</v>
      </c>
      <c r="V59" s="372">
        <v>11644</v>
      </c>
      <c r="W59" s="372">
        <v>24318</v>
      </c>
      <c r="X59" s="372">
        <v>15702</v>
      </c>
      <c r="Y59" s="372">
        <v>11768</v>
      </c>
      <c r="Z59" s="372">
        <v>18338</v>
      </c>
      <c r="AA59" s="372">
        <v>31488</v>
      </c>
      <c r="AB59" s="372">
        <v>31277</v>
      </c>
      <c r="AC59" s="372">
        <v>10253</v>
      </c>
      <c r="AD59" s="372">
        <v>32740</v>
      </c>
      <c r="AE59" s="372">
        <v>3720</v>
      </c>
      <c r="AF59" s="372">
        <v>40161</v>
      </c>
      <c r="AG59" s="372">
        <v>15645</v>
      </c>
      <c r="AH59" s="372">
        <v>9374</v>
      </c>
      <c r="AI59" s="372">
        <v>806069</v>
      </c>
      <c r="AK59" s="372" t="s">
        <v>617</v>
      </c>
    </row>
    <row r="60" spans="1:37" x14ac:dyDescent="0.2">
      <c r="A60" s="376">
        <v>38108</v>
      </c>
      <c r="B60" s="372" t="s">
        <v>808</v>
      </c>
      <c r="C60" s="372">
        <v>11892</v>
      </c>
      <c r="D60" s="372">
        <v>37177</v>
      </c>
      <c r="E60" s="372">
        <v>9202</v>
      </c>
      <c r="F60" s="372">
        <v>5342</v>
      </c>
      <c r="G60" s="372">
        <v>28282</v>
      </c>
      <c r="H60" s="372">
        <v>7625</v>
      </c>
      <c r="I60" s="372">
        <v>12771</v>
      </c>
      <c r="J60" s="372">
        <v>33910</v>
      </c>
      <c r="K60" s="372">
        <v>103440</v>
      </c>
      <c r="L60" s="372">
        <v>11351</v>
      </c>
      <c r="M60" s="372">
        <v>38969</v>
      </c>
      <c r="N60" s="372">
        <v>12303</v>
      </c>
      <c r="O60" s="372">
        <v>11537</v>
      </c>
      <c r="P60" s="372">
        <v>71606</v>
      </c>
      <c r="Q60" s="372">
        <v>52008</v>
      </c>
      <c r="R60" s="372">
        <v>24805</v>
      </c>
      <c r="S60" s="372">
        <v>10203</v>
      </c>
      <c r="T60" s="372">
        <v>9824</v>
      </c>
      <c r="U60" s="372">
        <v>57117</v>
      </c>
      <c r="V60" s="372">
        <v>11624</v>
      </c>
      <c r="W60" s="372">
        <v>24407</v>
      </c>
      <c r="X60" s="372">
        <v>15700</v>
      </c>
      <c r="Y60" s="372">
        <v>11828</v>
      </c>
      <c r="Z60" s="372">
        <v>18394</v>
      </c>
      <c r="AA60" s="372">
        <v>31395</v>
      </c>
      <c r="AB60" s="372">
        <v>31338</v>
      </c>
      <c r="AC60" s="372">
        <v>10232</v>
      </c>
      <c r="AD60" s="372">
        <v>32712</v>
      </c>
      <c r="AE60" s="372">
        <v>3714</v>
      </c>
      <c r="AF60" s="372">
        <v>40175</v>
      </c>
      <c r="AG60" s="372">
        <v>15639</v>
      </c>
      <c r="AH60" s="372">
        <v>9357</v>
      </c>
      <c r="AI60" s="372">
        <v>805879</v>
      </c>
      <c r="AK60" s="372" t="s">
        <v>619</v>
      </c>
    </row>
    <row r="61" spans="1:37" x14ac:dyDescent="0.2">
      <c r="A61" s="376">
        <v>38139</v>
      </c>
      <c r="B61" s="372" t="s">
        <v>809</v>
      </c>
      <c r="C61" s="372">
        <v>11917</v>
      </c>
      <c r="D61" s="372">
        <v>37392</v>
      </c>
      <c r="E61" s="372">
        <v>9275</v>
      </c>
      <c r="F61" s="372">
        <v>5359</v>
      </c>
      <c r="G61" s="372">
        <v>28263</v>
      </c>
      <c r="H61" s="372">
        <v>7600</v>
      </c>
      <c r="I61" s="372">
        <v>12816</v>
      </c>
      <c r="J61" s="372">
        <v>33919</v>
      </c>
      <c r="K61" s="372">
        <v>103343</v>
      </c>
      <c r="L61" s="372">
        <v>11353</v>
      </c>
      <c r="M61" s="372">
        <v>39051</v>
      </c>
      <c r="N61" s="372">
        <v>12327</v>
      </c>
      <c r="O61" s="372">
        <v>11580</v>
      </c>
      <c r="P61" s="372">
        <v>71781</v>
      </c>
      <c r="Q61" s="372">
        <v>52044</v>
      </c>
      <c r="R61" s="372">
        <v>24836</v>
      </c>
      <c r="S61" s="372">
        <v>10255</v>
      </c>
      <c r="T61" s="372">
        <v>9902</v>
      </c>
      <c r="U61" s="372">
        <v>57256</v>
      </c>
      <c r="V61" s="372">
        <v>11657</v>
      </c>
      <c r="W61" s="372">
        <v>24487</v>
      </c>
      <c r="X61" s="372">
        <v>15716</v>
      </c>
      <c r="Y61" s="372">
        <v>11858</v>
      </c>
      <c r="Z61" s="372">
        <v>18519</v>
      </c>
      <c r="AA61" s="372">
        <v>31433</v>
      </c>
      <c r="AB61" s="372">
        <v>31413</v>
      </c>
      <c r="AC61" s="372">
        <v>10277</v>
      </c>
      <c r="AD61" s="372">
        <v>32739</v>
      </c>
      <c r="AE61" s="372">
        <v>3744</v>
      </c>
      <c r="AF61" s="372">
        <v>40173</v>
      </c>
      <c r="AG61" s="372">
        <v>15655</v>
      </c>
      <c r="AH61" s="372">
        <v>9444</v>
      </c>
      <c r="AI61" s="372">
        <v>807384</v>
      </c>
      <c r="AK61" s="372" t="s">
        <v>622</v>
      </c>
    </row>
    <row r="62" spans="1:37" x14ac:dyDescent="0.2">
      <c r="A62" s="376">
        <v>38169</v>
      </c>
      <c r="B62" s="372" t="s">
        <v>810</v>
      </c>
      <c r="C62" s="372">
        <v>11913</v>
      </c>
      <c r="D62" s="372">
        <v>37410</v>
      </c>
      <c r="E62" s="372">
        <v>9257</v>
      </c>
      <c r="F62" s="372">
        <v>5357</v>
      </c>
      <c r="G62" s="372">
        <v>28135</v>
      </c>
      <c r="H62" s="372">
        <v>7580</v>
      </c>
      <c r="I62" s="372">
        <v>12739</v>
      </c>
      <c r="J62" s="372">
        <v>33823</v>
      </c>
      <c r="K62" s="372">
        <v>103217</v>
      </c>
      <c r="L62" s="372">
        <v>11280</v>
      </c>
      <c r="M62" s="372">
        <v>39305</v>
      </c>
      <c r="N62" s="372">
        <v>12368</v>
      </c>
      <c r="O62" s="372">
        <v>11545</v>
      </c>
      <c r="P62" s="372">
        <v>71741</v>
      </c>
      <c r="Q62" s="372">
        <v>52017</v>
      </c>
      <c r="R62" s="372">
        <v>24844</v>
      </c>
      <c r="S62" s="372">
        <v>10216</v>
      </c>
      <c r="T62" s="372">
        <v>9977</v>
      </c>
      <c r="U62" s="372">
        <v>57174</v>
      </c>
      <c r="V62" s="372">
        <v>11658</v>
      </c>
      <c r="W62" s="372">
        <v>24514</v>
      </c>
      <c r="X62" s="372">
        <v>15751</v>
      </c>
      <c r="Y62" s="372">
        <v>11841</v>
      </c>
      <c r="Z62" s="372">
        <v>18536</v>
      </c>
      <c r="AA62" s="372">
        <v>31383</v>
      </c>
      <c r="AB62" s="372">
        <v>31354</v>
      </c>
      <c r="AC62" s="372">
        <v>10215</v>
      </c>
      <c r="AD62" s="372">
        <v>32600</v>
      </c>
      <c r="AE62" s="372">
        <v>3715</v>
      </c>
      <c r="AF62" s="372">
        <v>40102</v>
      </c>
      <c r="AG62" s="372">
        <v>15593</v>
      </c>
      <c r="AH62" s="372">
        <v>9424</v>
      </c>
      <c r="AI62" s="372">
        <v>806584</v>
      </c>
      <c r="AK62" s="372" t="s">
        <v>623</v>
      </c>
    </row>
    <row r="63" spans="1:37" x14ac:dyDescent="0.2">
      <c r="A63" s="376">
        <v>38200</v>
      </c>
      <c r="B63" s="372" t="s">
        <v>811</v>
      </c>
      <c r="C63" s="372">
        <v>11921</v>
      </c>
      <c r="D63" s="372">
        <v>37581</v>
      </c>
      <c r="E63" s="372">
        <v>9227</v>
      </c>
      <c r="F63" s="372">
        <v>5363</v>
      </c>
      <c r="G63" s="372">
        <v>28097</v>
      </c>
      <c r="H63" s="372">
        <v>7580</v>
      </c>
      <c r="I63" s="372">
        <v>12721</v>
      </c>
      <c r="J63" s="372">
        <v>33817</v>
      </c>
      <c r="K63" s="372">
        <v>103321</v>
      </c>
      <c r="L63" s="372">
        <v>11298</v>
      </c>
      <c r="M63" s="372">
        <v>39452</v>
      </c>
      <c r="N63" s="372">
        <v>12387</v>
      </c>
      <c r="O63" s="372">
        <v>11551</v>
      </c>
      <c r="P63" s="372">
        <v>71752</v>
      </c>
      <c r="Q63" s="372">
        <v>52086</v>
      </c>
      <c r="R63" s="372">
        <v>24904</v>
      </c>
      <c r="S63" s="372">
        <v>10249</v>
      </c>
      <c r="T63" s="372">
        <v>10013</v>
      </c>
      <c r="U63" s="372">
        <v>57224</v>
      </c>
      <c r="V63" s="372">
        <v>11628</v>
      </c>
      <c r="W63" s="372">
        <v>24586</v>
      </c>
      <c r="X63" s="372">
        <v>15774</v>
      </c>
      <c r="Y63" s="372">
        <v>11908</v>
      </c>
      <c r="Z63" s="372">
        <v>18535</v>
      </c>
      <c r="AA63" s="372">
        <v>31343</v>
      </c>
      <c r="AB63" s="372">
        <v>31316</v>
      </c>
      <c r="AC63" s="372">
        <v>10232</v>
      </c>
      <c r="AD63" s="372">
        <v>32584</v>
      </c>
      <c r="AE63" s="372">
        <v>3743</v>
      </c>
      <c r="AF63" s="372">
        <v>40123</v>
      </c>
      <c r="AG63" s="372">
        <v>15604</v>
      </c>
      <c r="AH63" s="372">
        <v>9438</v>
      </c>
      <c r="AI63" s="372">
        <v>807358</v>
      </c>
      <c r="AK63" s="372" t="s">
        <v>624</v>
      </c>
    </row>
    <row r="64" spans="1:37" x14ac:dyDescent="0.2">
      <c r="A64" s="376">
        <v>38231</v>
      </c>
      <c r="B64" s="372" t="s">
        <v>812</v>
      </c>
      <c r="C64" s="372">
        <v>11941</v>
      </c>
      <c r="D64" s="372">
        <v>37667</v>
      </c>
      <c r="E64" s="372">
        <v>9282</v>
      </c>
      <c r="F64" s="372">
        <v>5372</v>
      </c>
      <c r="G64" s="372">
        <v>28076</v>
      </c>
      <c r="H64" s="372">
        <v>7594</v>
      </c>
      <c r="I64" s="372">
        <v>12755</v>
      </c>
      <c r="J64" s="372">
        <v>33725</v>
      </c>
      <c r="K64" s="372">
        <v>103196</v>
      </c>
      <c r="L64" s="372">
        <v>11251</v>
      </c>
      <c r="M64" s="372">
        <v>39382</v>
      </c>
      <c r="N64" s="372">
        <v>12382</v>
      </c>
      <c r="O64" s="372">
        <v>11552</v>
      </c>
      <c r="P64" s="372">
        <v>71757</v>
      </c>
      <c r="Q64" s="372">
        <v>52254</v>
      </c>
      <c r="R64" s="372">
        <v>24963</v>
      </c>
      <c r="S64" s="372">
        <v>10245</v>
      </c>
      <c r="T64" s="372">
        <v>10033</v>
      </c>
      <c r="U64" s="372">
        <v>57132</v>
      </c>
      <c r="V64" s="372">
        <v>11620</v>
      </c>
      <c r="W64" s="372">
        <v>24674</v>
      </c>
      <c r="X64" s="372">
        <v>15818</v>
      </c>
      <c r="Y64" s="372">
        <v>11950</v>
      </c>
      <c r="Z64" s="372">
        <v>18532</v>
      </c>
      <c r="AA64" s="372">
        <v>31314</v>
      </c>
      <c r="AB64" s="372">
        <v>31422</v>
      </c>
      <c r="AC64" s="372">
        <v>10260</v>
      </c>
      <c r="AD64" s="372">
        <v>32574</v>
      </c>
      <c r="AE64" s="372">
        <v>3761</v>
      </c>
      <c r="AF64" s="372">
        <v>40035</v>
      </c>
      <c r="AG64" s="372">
        <v>15573</v>
      </c>
      <c r="AH64" s="372">
        <v>9372</v>
      </c>
      <c r="AI64" s="372">
        <v>807464</v>
      </c>
      <c r="AK64" s="372" t="s">
        <v>625</v>
      </c>
    </row>
    <row r="65" spans="1:37" x14ac:dyDescent="0.2">
      <c r="A65" s="376">
        <v>38261</v>
      </c>
      <c r="B65" s="372" t="s">
        <v>813</v>
      </c>
      <c r="C65" s="372">
        <v>11972</v>
      </c>
      <c r="D65" s="372">
        <v>37644</v>
      </c>
      <c r="E65" s="372">
        <v>9310</v>
      </c>
      <c r="F65" s="372">
        <v>5397</v>
      </c>
      <c r="G65" s="372">
        <v>28066</v>
      </c>
      <c r="H65" s="372">
        <v>7593</v>
      </c>
      <c r="I65" s="372">
        <v>12683</v>
      </c>
      <c r="J65" s="372">
        <v>33582</v>
      </c>
      <c r="K65" s="372">
        <v>103098</v>
      </c>
      <c r="L65" s="372">
        <v>11271</v>
      </c>
      <c r="M65" s="372">
        <v>39286</v>
      </c>
      <c r="N65" s="372">
        <v>12387</v>
      </c>
      <c r="O65" s="372">
        <v>11529</v>
      </c>
      <c r="P65" s="372">
        <v>71642</v>
      </c>
      <c r="Q65" s="372">
        <v>52303</v>
      </c>
      <c r="R65" s="372">
        <v>24967</v>
      </c>
      <c r="S65" s="372">
        <v>10276</v>
      </c>
      <c r="T65" s="372">
        <v>10045</v>
      </c>
      <c r="U65" s="372">
        <v>56992</v>
      </c>
      <c r="V65" s="372">
        <v>11604</v>
      </c>
      <c r="W65" s="372">
        <v>24654</v>
      </c>
      <c r="X65" s="372">
        <v>15826</v>
      </c>
      <c r="Y65" s="372">
        <v>11932</v>
      </c>
      <c r="Z65" s="372">
        <v>18523</v>
      </c>
      <c r="AA65" s="372">
        <v>31244</v>
      </c>
      <c r="AB65" s="372">
        <v>31400</v>
      </c>
      <c r="AC65" s="372">
        <v>10300</v>
      </c>
      <c r="AD65" s="372">
        <v>32487</v>
      </c>
      <c r="AE65" s="372">
        <v>3744</v>
      </c>
      <c r="AF65" s="372">
        <v>39942</v>
      </c>
      <c r="AG65" s="372">
        <v>15568</v>
      </c>
      <c r="AH65" s="372">
        <v>9365</v>
      </c>
      <c r="AI65" s="372">
        <v>806632</v>
      </c>
      <c r="AK65" s="372" t="s">
        <v>626</v>
      </c>
    </row>
    <row r="66" spans="1:37" x14ac:dyDescent="0.2">
      <c r="A66" s="376">
        <v>38292</v>
      </c>
      <c r="B66" s="372" t="s">
        <v>814</v>
      </c>
      <c r="C66" s="372">
        <v>11971</v>
      </c>
      <c r="D66" s="372">
        <v>37681</v>
      </c>
      <c r="E66" s="372">
        <v>9289</v>
      </c>
      <c r="F66" s="372">
        <v>5435</v>
      </c>
      <c r="G66" s="372">
        <v>28075</v>
      </c>
      <c r="H66" s="372">
        <v>7613</v>
      </c>
      <c r="I66" s="372">
        <v>12642</v>
      </c>
      <c r="J66" s="372">
        <v>33570</v>
      </c>
      <c r="K66" s="372">
        <v>103120</v>
      </c>
      <c r="L66" s="372">
        <v>11297</v>
      </c>
      <c r="M66" s="372">
        <v>39242</v>
      </c>
      <c r="N66" s="372">
        <v>12417</v>
      </c>
      <c r="O66" s="372">
        <v>11493</v>
      </c>
      <c r="P66" s="372">
        <v>71726</v>
      </c>
      <c r="Q66" s="372">
        <v>52399</v>
      </c>
      <c r="R66" s="372">
        <v>25021</v>
      </c>
      <c r="S66" s="372">
        <v>10272</v>
      </c>
      <c r="T66" s="372">
        <v>10096</v>
      </c>
      <c r="U66" s="372">
        <v>57033</v>
      </c>
      <c r="V66" s="372">
        <v>11583</v>
      </c>
      <c r="W66" s="372">
        <v>24596</v>
      </c>
      <c r="X66" s="372">
        <v>15825</v>
      </c>
      <c r="Y66" s="372">
        <v>11986</v>
      </c>
      <c r="Z66" s="372">
        <v>18607</v>
      </c>
      <c r="AA66" s="372">
        <v>31194</v>
      </c>
      <c r="AB66" s="372">
        <v>31402</v>
      </c>
      <c r="AC66" s="372">
        <v>10272</v>
      </c>
      <c r="AD66" s="372">
        <v>32436</v>
      </c>
      <c r="AE66" s="372">
        <v>3746</v>
      </c>
      <c r="AF66" s="372">
        <v>39947</v>
      </c>
      <c r="AG66" s="372">
        <v>15653</v>
      </c>
      <c r="AH66" s="372">
        <v>9414</v>
      </c>
      <c r="AI66" s="372">
        <v>807053</v>
      </c>
      <c r="AK66" s="372" t="s">
        <v>627</v>
      </c>
    </row>
    <row r="67" spans="1:37" x14ac:dyDescent="0.2">
      <c r="A67" s="376">
        <v>38322</v>
      </c>
      <c r="B67" s="372" t="s">
        <v>815</v>
      </c>
      <c r="C67" s="372">
        <v>11912</v>
      </c>
      <c r="D67" s="372">
        <v>37438</v>
      </c>
      <c r="E67" s="372">
        <v>9259</v>
      </c>
      <c r="F67" s="372">
        <v>5415</v>
      </c>
      <c r="G67" s="372">
        <v>27980</v>
      </c>
      <c r="H67" s="372">
        <v>7539</v>
      </c>
      <c r="I67" s="372">
        <v>12475</v>
      </c>
      <c r="J67" s="372">
        <v>33263</v>
      </c>
      <c r="K67" s="372">
        <v>102484</v>
      </c>
      <c r="L67" s="372">
        <v>11252</v>
      </c>
      <c r="M67" s="372">
        <v>39070</v>
      </c>
      <c r="N67" s="372">
        <v>12302</v>
      </c>
      <c r="O67" s="372">
        <v>11393</v>
      </c>
      <c r="P67" s="372">
        <v>71373</v>
      </c>
      <c r="Q67" s="372">
        <v>52281</v>
      </c>
      <c r="R67" s="372">
        <v>24841</v>
      </c>
      <c r="S67" s="372">
        <v>10218</v>
      </c>
      <c r="T67" s="372">
        <v>10043</v>
      </c>
      <c r="U67" s="372">
        <v>56792</v>
      </c>
      <c r="V67" s="372">
        <v>11465</v>
      </c>
      <c r="W67" s="372">
        <v>24460</v>
      </c>
      <c r="X67" s="372">
        <v>15639</v>
      </c>
      <c r="Y67" s="372">
        <v>11925</v>
      </c>
      <c r="Z67" s="372">
        <v>18511</v>
      </c>
      <c r="AA67" s="372">
        <v>31029</v>
      </c>
      <c r="AB67" s="372">
        <v>31157</v>
      </c>
      <c r="AC67" s="372">
        <v>10156</v>
      </c>
      <c r="AD67" s="372">
        <v>32234</v>
      </c>
      <c r="AE67" s="372">
        <v>3698</v>
      </c>
      <c r="AF67" s="372">
        <v>39508</v>
      </c>
      <c r="AG67" s="372">
        <v>15553</v>
      </c>
      <c r="AH67" s="372">
        <v>9347</v>
      </c>
      <c r="AI67" s="372">
        <v>802012</v>
      </c>
      <c r="AK67" s="372" t="s">
        <v>628</v>
      </c>
    </row>
    <row r="68" spans="1:37" x14ac:dyDescent="0.2">
      <c r="A68" s="376">
        <v>38353</v>
      </c>
      <c r="B68" s="372" t="s">
        <v>1012</v>
      </c>
      <c r="C68" s="372">
        <v>11866</v>
      </c>
      <c r="D68" s="372">
        <v>37315</v>
      </c>
      <c r="E68" s="372">
        <v>9311</v>
      </c>
      <c r="F68" s="372">
        <v>5436</v>
      </c>
      <c r="G68" s="372">
        <v>27954</v>
      </c>
      <c r="H68" s="372">
        <v>7499</v>
      </c>
      <c r="I68" s="372">
        <v>12376</v>
      </c>
      <c r="J68" s="372">
        <v>33102</v>
      </c>
      <c r="K68" s="372">
        <v>102235</v>
      </c>
      <c r="L68" s="372">
        <v>11223</v>
      </c>
      <c r="M68" s="372">
        <v>38767</v>
      </c>
      <c r="N68" s="372">
        <v>12309</v>
      </c>
      <c r="O68" s="372">
        <v>11381</v>
      </c>
      <c r="P68" s="372">
        <v>71035</v>
      </c>
      <c r="Q68" s="372">
        <v>52088</v>
      </c>
      <c r="R68" s="372">
        <v>24815</v>
      </c>
      <c r="S68" s="372">
        <v>10227</v>
      </c>
      <c r="T68" s="372">
        <v>10056</v>
      </c>
      <c r="U68" s="372">
        <v>56600</v>
      </c>
      <c r="V68" s="372">
        <v>11423</v>
      </c>
      <c r="W68" s="372">
        <v>24322</v>
      </c>
      <c r="X68" s="372">
        <v>15588</v>
      </c>
      <c r="Y68" s="372">
        <v>11941</v>
      </c>
      <c r="Z68" s="372">
        <v>18449</v>
      </c>
      <c r="AA68" s="372">
        <v>30854</v>
      </c>
      <c r="AB68" s="372">
        <v>31100</v>
      </c>
      <c r="AC68" s="372">
        <v>10075</v>
      </c>
      <c r="AD68" s="372">
        <v>32115</v>
      </c>
      <c r="AE68" s="372">
        <v>3653</v>
      </c>
      <c r="AF68" s="372">
        <v>39387</v>
      </c>
      <c r="AG68" s="372">
        <v>15513</v>
      </c>
      <c r="AH68" s="372">
        <v>9313</v>
      </c>
      <c r="AI68" s="372">
        <v>799328</v>
      </c>
      <c r="AJ68" s="372">
        <v>2005</v>
      </c>
      <c r="AK68" s="372" t="s">
        <v>620</v>
      </c>
    </row>
    <row r="69" spans="1:37" x14ac:dyDescent="0.2">
      <c r="A69" s="376">
        <v>38384</v>
      </c>
      <c r="B69" s="372" t="s">
        <v>816</v>
      </c>
      <c r="C69" s="372">
        <v>11914</v>
      </c>
      <c r="D69" s="372">
        <v>37297</v>
      </c>
      <c r="E69" s="372">
        <v>9353</v>
      </c>
      <c r="F69" s="372">
        <v>5457</v>
      </c>
      <c r="G69" s="372">
        <v>27956</v>
      </c>
      <c r="H69" s="372">
        <v>7514</v>
      </c>
      <c r="I69" s="372">
        <v>12421</v>
      </c>
      <c r="J69" s="372">
        <v>33126</v>
      </c>
      <c r="K69" s="372">
        <v>102074</v>
      </c>
      <c r="L69" s="372">
        <v>11247</v>
      </c>
      <c r="M69" s="372">
        <v>38703</v>
      </c>
      <c r="N69" s="372">
        <v>12284</v>
      </c>
      <c r="O69" s="372">
        <v>11399</v>
      </c>
      <c r="P69" s="372">
        <v>71219</v>
      </c>
      <c r="Q69" s="372">
        <v>52164</v>
      </c>
      <c r="R69" s="372">
        <v>24923</v>
      </c>
      <c r="S69" s="372">
        <v>10270</v>
      </c>
      <c r="T69" s="372">
        <v>10062</v>
      </c>
      <c r="U69" s="372">
        <v>56574</v>
      </c>
      <c r="V69" s="372">
        <v>11435</v>
      </c>
      <c r="W69" s="372">
        <v>24347</v>
      </c>
      <c r="X69" s="372">
        <v>15581</v>
      </c>
      <c r="Y69" s="372">
        <v>11987</v>
      </c>
      <c r="Z69" s="372">
        <v>18544</v>
      </c>
      <c r="AA69" s="372">
        <v>30831</v>
      </c>
      <c r="AB69" s="372">
        <v>31210</v>
      </c>
      <c r="AC69" s="372">
        <v>10140</v>
      </c>
      <c r="AD69" s="372">
        <v>32249</v>
      </c>
      <c r="AE69" s="372">
        <v>3641</v>
      </c>
      <c r="AF69" s="372">
        <v>39584</v>
      </c>
      <c r="AG69" s="372">
        <v>15590</v>
      </c>
      <c r="AH69" s="372">
        <v>9349</v>
      </c>
      <c r="AI69" s="372">
        <v>800445</v>
      </c>
      <c r="AK69" s="372" t="s">
        <v>621</v>
      </c>
    </row>
    <row r="70" spans="1:37" x14ac:dyDescent="0.2">
      <c r="A70" s="376">
        <v>38412</v>
      </c>
      <c r="B70" s="372" t="s">
        <v>817</v>
      </c>
      <c r="C70" s="372">
        <v>11878</v>
      </c>
      <c r="D70" s="372">
        <v>37339</v>
      </c>
      <c r="E70" s="372">
        <v>9381</v>
      </c>
      <c r="F70" s="372">
        <v>5478</v>
      </c>
      <c r="G70" s="372">
        <v>27975</v>
      </c>
      <c r="H70" s="372">
        <v>7477</v>
      </c>
      <c r="I70" s="372">
        <v>12517</v>
      </c>
      <c r="J70" s="372">
        <v>33124</v>
      </c>
      <c r="K70" s="372">
        <v>101979</v>
      </c>
      <c r="L70" s="372">
        <v>11229</v>
      </c>
      <c r="M70" s="372">
        <v>38578</v>
      </c>
      <c r="N70" s="372">
        <v>12299</v>
      </c>
      <c r="O70" s="372">
        <v>11344</v>
      </c>
      <c r="P70" s="372">
        <v>71205</v>
      </c>
      <c r="Q70" s="372">
        <v>52131</v>
      </c>
      <c r="R70" s="372">
        <v>24983</v>
      </c>
      <c r="S70" s="372">
        <v>10252</v>
      </c>
      <c r="T70" s="372">
        <v>10039</v>
      </c>
      <c r="U70" s="372">
        <v>56544</v>
      </c>
      <c r="V70" s="372">
        <v>11418</v>
      </c>
      <c r="W70" s="372">
        <v>24393</v>
      </c>
      <c r="X70" s="372">
        <v>15552</v>
      </c>
      <c r="Y70" s="372">
        <v>12069</v>
      </c>
      <c r="Z70" s="372">
        <v>18578</v>
      </c>
      <c r="AA70" s="372">
        <v>30742</v>
      </c>
      <c r="AB70" s="372">
        <v>31347</v>
      </c>
      <c r="AC70" s="372">
        <v>10151</v>
      </c>
      <c r="AD70" s="372">
        <v>32253</v>
      </c>
      <c r="AE70" s="372">
        <v>3615</v>
      </c>
      <c r="AF70" s="372">
        <v>39764</v>
      </c>
      <c r="AG70" s="372">
        <v>15618</v>
      </c>
      <c r="AH70" s="372">
        <v>9304</v>
      </c>
      <c r="AI70" s="372">
        <v>800556</v>
      </c>
      <c r="AK70" s="372" t="s">
        <v>578</v>
      </c>
    </row>
    <row r="71" spans="1:37" x14ac:dyDescent="0.2">
      <c r="A71" s="376">
        <v>38443</v>
      </c>
      <c r="B71" s="372" t="s">
        <v>818</v>
      </c>
      <c r="C71" s="372">
        <v>11881</v>
      </c>
      <c r="D71" s="372">
        <v>37508</v>
      </c>
      <c r="E71" s="372">
        <v>9421</v>
      </c>
      <c r="F71" s="372">
        <v>5482</v>
      </c>
      <c r="G71" s="372">
        <v>28040</v>
      </c>
      <c r="H71" s="372">
        <v>7488</v>
      </c>
      <c r="I71" s="372">
        <v>12542</v>
      </c>
      <c r="J71" s="372">
        <v>33181</v>
      </c>
      <c r="K71" s="372">
        <v>101903</v>
      </c>
      <c r="L71" s="372">
        <v>11266</v>
      </c>
      <c r="M71" s="372">
        <v>38722</v>
      </c>
      <c r="N71" s="372">
        <v>12294</v>
      </c>
      <c r="O71" s="372">
        <v>11389</v>
      </c>
      <c r="P71" s="372">
        <v>71242</v>
      </c>
      <c r="Q71" s="372">
        <v>52227</v>
      </c>
      <c r="R71" s="372">
        <v>25016</v>
      </c>
      <c r="S71" s="372">
        <v>10279</v>
      </c>
      <c r="T71" s="372">
        <v>10038</v>
      </c>
      <c r="U71" s="372">
        <v>56629</v>
      </c>
      <c r="V71" s="372">
        <v>11509</v>
      </c>
      <c r="W71" s="372">
        <v>24423</v>
      </c>
      <c r="X71" s="372">
        <v>15666</v>
      </c>
      <c r="Y71" s="372">
        <v>12162</v>
      </c>
      <c r="Z71" s="372">
        <v>18547</v>
      </c>
      <c r="AA71" s="372">
        <v>30845</v>
      </c>
      <c r="AB71" s="372">
        <v>31392</v>
      </c>
      <c r="AC71" s="372">
        <v>10177</v>
      </c>
      <c r="AD71" s="372">
        <v>32302</v>
      </c>
      <c r="AE71" s="372">
        <v>3651</v>
      </c>
      <c r="AF71" s="372">
        <v>40003</v>
      </c>
      <c r="AG71" s="372">
        <v>15639</v>
      </c>
      <c r="AH71" s="372">
        <v>9319</v>
      </c>
      <c r="AI71" s="372">
        <v>802183</v>
      </c>
      <c r="AK71" s="372" t="s">
        <v>617</v>
      </c>
    </row>
    <row r="72" spans="1:37" x14ac:dyDescent="0.2">
      <c r="A72" s="376">
        <v>38473</v>
      </c>
      <c r="B72" s="372" t="s">
        <v>819</v>
      </c>
      <c r="C72" s="372">
        <v>11888</v>
      </c>
      <c r="D72" s="372">
        <v>37500</v>
      </c>
      <c r="E72" s="372">
        <v>9489</v>
      </c>
      <c r="F72" s="372">
        <v>5461</v>
      </c>
      <c r="G72" s="372">
        <v>28045</v>
      </c>
      <c r="H72" s="372">
        <v>7496</v>
      </c>
      <c r="I72" s="372">
        <v>12551</v>
      </c>
      <c r="J72" s="372">
        <v>33202</v>
      </c>
      <c r="K72" s="372">
        <v>101822</v>
      </c>
      <c r="L72" s="372">
        <v>11234</v>
      </c>
      <c r="M72" s="372">
        <v>38806</v>
      </c>
      <c r="N72" s="372">
        <v>12284</v>
      </c>
      <c r="O72" s="372">
        <v>11390</v>
      </c>
      <c r="P72" s="372">
        <v>71398</v>
      </c>
      <c r="Q72" s="372">
        <v>52457</v>
      </c>
      <c r="R72" s="372">
        <v>24975</v>
      </c>
      <c r="S72" s="372">
        <v>10253</v>
      </c>
      <c r="T72" s="372">
        <v>10071</v>
      </c>
      <c r="U72" s="372">
        <v>56674</v>
      </c>
      <c r="V72" s="372">
        <v>11519</v>
      </c>
      <c r="W72" s="372">
        <v>24560</v>
      </c>
      <c r="X72" s="372">
        <v>15676</v>
      </c>
      <c r="Y72" s="372">
        <v>12214</v>
      </c>
      <c r="Z72" s="372">
        <v>18643</v>
      </c>
      <c r="AA72" s="372">
        <v>30810</v>
      </c>
      <c r="AB72" s="372">
        <v>31475</v>
      </c>
      <c r="AC72" s="372">
        <v>10168</v>
      </c>
      <c r="AD72" s="372">
        <v>32399</v>
      </c>
      <c r="AE72" s="372">
        <v>3665</v>
      </c>
      <c r="AF72" s="372">
        <v>40124</v>
      </c>
      <c r="AG72" s="372">
        <v>15644</v>
      </c>
      <c r="AH72" s="372">
        <v>9339</v>
      </c>
      <c r="AI72" s="372">
        <v>803232</v>
      </c>
      <c r="AK72" s="372" t="s">
        <v>619</v>
      </c>
    </row>
    <row r="73" spans="1:37" x14ac:dyDescent="0.2">
      <c r="A73" s="376">
        <v>38504</v>
      </c>
      <c r="B73" s="372" t="s">
        <v>820</v>
      </c>
      <c r="C73" s="372">
        <v>11881</v>
      </c>
      <c r="D73" s="372">
        <v>37728</v>
      </c>
      <c r="E73" s="372">
        <v>9566</v>
      </c>
      <c r="F73" s="372">
        <v>5471</v>
      </c>
      <c r="G73" s="372">
        <v>27963</v>
      </c>
      <c r="H73" s="372">
        <v>7528</v>
      </c>
      <c r="I73" s="372">
        <v>12607</v>
      </c>
      <c r="J73" s="372">
        <v>33199</v>
      </c>
      <c r="K73" s="372">
        <v>101993</v>
      </c>
      <c r="L73" s="372">
        <v>11235</v>
      </c>
      <c r="M73" s="372">
        <v>38850</v>
      </c>
      <c r="N73" s="372">
        <v>12251</v>
      </c>
      <c r="O73" s="372">
        <v>11405</v>
      </c>
      <c r="P73" s="372">
        <v>71695</v>
      </c>
      <c r="Q73" s="372">
        <v>52568</v>
      </c>
      <c r="R73" s="372">
        <v>25066</v>
      </c>
      <c r="S73" s="372">
        <v>10295</v>
      </c>
      <c r="T73" s="372">
        <v>10119</v>
      </c>
      <c r="U73" s="372">
        <v>56707</v>
      </c>
      <c r="V73" s="372">
        <v>11522</v>
      </c>
      <c r="W73" s="372">
        <v>24599</v>
      </c>
      <c r="X73" s="372">
        <v>15735</v>
      </c>
      <c r="Y73" s="372">
        <v>12261</v>
      </c>
      <c r="Z73" s="372">
        <v>18653</v>
      </c>
      <c r="AA73" s="372">
        <v>30858</v>
      </c>
      <c r="AB73" s="372">
        <v>31493</v>
      </c>
      <c r="AC73" s="372">
        <v>10237</v>
      </c>
      <c r="AD73" s="372">
        <v>32409</v>
      </c>
      <c r="AE73" s="372">
        <v>3669</v>
      </c>
      <c r="AF73" s="372">
        <v>40140</v>
      </c>
      <c r="AG73" s="372">
        <v>15696</v>
      </c>
      <c r="AH73" s="372">
        <v>9369</v>
      </c>
      <c r="AI73" s="372">
        <v>804768</v>
      </c>
      <c r="AK73" s="372" t="s">
        <v>622</v>
      </c>
    </row>
    <row r="74" spans="1:37" x14ac:dyDescent="0.2">
      <c r="A74" s="376">
        <v>38534</v>
      </c>
      <c r="B74" s="372" t="s">
        <v>821</v>
      </c>
      <c r="C74" s="372">
        <v>11815</v>
      </c>
      <c r="D74" s="372">
        <v>37716</v>
      </c>
      <c r="E74" s="372">
        <v>9546</v>
      </c>
      <c r="F74" s="372">
        <v>5480</v>
      </c>
      <c r="G74" s="372">
        <v>27947</v>
      </c>
      <c r="H74" s="372">
        <v>7499</v>
      </c>
      <c r="I74" s="372">
        <v>12669</v>
      </c>
      <c r="J74" s="372">
        <v>33111</v>
      </c>
      <c r="K74" s="372">
        <v>101959</v>
      </c>
      <c r="L74" s="372">
        <v>11213</v>
      </c>
      <c r="M74" s="372">
        <v>38730</v>
      </c>
      <c r="N74" s="372">
        <v>12228</v>
      </c>
      <c r="O74" s="372">
        <v>11409</v>
      </c>
      <c r="P74" s="372">
        <v>71419</v>
      </c>
      <c r="Q74" s="372">
        <v>52552</v>
      </c>
      <c r="R74" s="372">
        <v>24972</v>
      </c>
      <c r="S74" s="372">
        <v>10277</v>
      </c>
      <c r="T74" s="372">
        <v>10067</v>
      </c>
      <c r="U74" s="372">
        <v>56593</v>
      </c>
      <c r="V74" s="372">
        <v>11541</v>
      </c>
      <c r="W74" s="372">
        <v>24566</v>
      </c>
      <c r="X74" s="372">
        <v>15692</v>
      </c>
      <c r="Y74" s="372">
        <v>12282</v>
      </c>
      <c r="Z74" s="372">
        <v>18641</v>
      </c>
      <c r="AA74" s="372">
        <v>30676</v>
      </c>
      <c r="AB74" s="372">
        <v>31395</v>
      </c>
      <c r="AC74" s="372">
        <v>10254</v>
      </c>
      <c r="AD74" s="372">
        <v>32343</v>
      </c>
      <c r="AE74" s="372">
        <v>3662</v>
      </c>
      <c r="AF74" s="372">
        <v>40084</v>
      </c>
      <c r="AG74" s="372">
        <v>15686</v>
      </c>
      <c r="AH74" s="372">
        <v>9414</v>
      </c>
      <c r="AI74" s="372">
        <v>803438</v>
      </c>
      <c r="AK74" s="372" t="s">
        <v>623</v>
      </c>
    </row>
    <row r="75" spans="1:37" x14ac:dyDescent="0.2">
      <c r="A75" s="376">
        <v>38565</v>
      </c>
      <c r="B75" s="372" t="s">
        <v>822</v>
      </c>
      <c r="C75" s="372">
        <v>11828</v>
      </c>
      <c r="D75" s="372">
        <v>37854</v>
      </c>
      <c r="E75" s="372">
        <v>9581</v>
      </c>
      <c r="F75" s="372">
        <v>5507</v>
      </c>
      <c r="G75" s="372">
        <v>28040</v>
      </c>
      <c r="H75" s="372">
        <v>7520</v>
      </c>
      <c r="I75" s="372">
        <v>12742</v>
      </c>
      <c r="J75" s="372">
        <v>33160</v>
      </c>
      <c r="K75" s="372">
        <v>101976</v>
      </c>
      <c r="L75" s="372">
        <v>11215</v>
      </c>
      <c r="M75" s="372">
        <v>38765</v>
      </c>
      <c r="N75" s="372">
        <v>12243</v>
      </c>
      <c r="O75" s="372">
        <v>11419</v>
      </c>
      <c r="P75" s="372">
        <v>71621</v>
      </c>
      <c r="Q75" s="372">
        <v>52734</v>
      </c>
      <c r="R75" s="372">
        <v>24996</v>
      </c>
      <c r="S75" s="372">
        <v>10303</v>
      </c>
      <c r="T75" s="372">
        <v>10101</v>
      </c>
      <c r="U75" s="372">
        <v>56813</v>
      </c>
      <c r="V75" s="372">
        <v>11642</v>
      </c>
      <c r="W75" s="372">
        <v>24680</v>
      </c>
      <c r="X75" s="372">
        <v>15768</v>
      </c>
      <c r="Y75" s="372">
        <v>12345</v>
      </c>
      <c r="Z75" s="372">
        <v>18720</v>
      </c>
      <c r="AA75" s="372">
        <v>30615</v>
      </c>
      <c r="AB75" s="372">
        <v>31403</v>
      </c>
      <c r="AC75" s="372">
        <v>10293</v>
      </c>
      <c r="AD75" s="372">
        <v>32442</v>
      </c>
      <c r="AE75" s="372">
        <v>3700</v>
      </c>
      <c r="AF75" s="372">
        <v>40132</v>
      </c>
      <c r="AG75" s="372">
        <v>15710</v>
      </c>
      <c r="AH75" s="372">
        <v>9469</v>
      </c>
      <c r="AI75" s="372">
        <v>805337</v>
      </c>
      <c r="AK75" s="372" t="s">
        <v>624</v>
      </c>
    </row>
    <row r="76" spans="1:37" x14ac:dyDescent="0.2">
      <c r="A76" s="376">
        <v>38596</v>
      </c>
      <c r="B76" s="372" t="s">
        <v>823</v>
      </c>
      <c r="C76" s="372">
        <v>11837</v>
      </c>
      <c r="D76" s="372">
        <v>37977</v>
      </c>
      <c r="E76" s="372">
        <v>9591</v>
      </c>
      <c r="F76" s="372">
        <v>5509</v>
      </c>
      <c r="G76" s="372">
        <v>28042</v>
      </c>
      <c r="H76" s="372">
        <v>7524</v>
      </c>
      <c r="I76" s="372">
        <v>12738</v>
      </c>
      <c r="J76" s="372">
        <v>33107</v>
      </c>
      <c r="K76" s="372">
        <v>101996</v>
      </c>
      <c r="L76" s="372">
        <v>11237</v>
      </c>
      <c r="M76" s="372">
        <v>38749</v>
      </c>
      <c r="N76" s="372">
        <v>12294</v>
      </c>
      <c r="O76" s="372">
        <v>11451</v>
      </c>
      <c r="P76" s="372">
        <v>71594</v>
      </c>
      <c r="Q76" s="372">
        <v>52886</v>
      </c>
      <c r="R76" s="372">
        <v>25012</v>
      </c>
      <c r="S76" s="372">
        <v>10353</v>
      </c>
      <c r="T76" s="372">
        <v>10081</v>
      </c>
      <c r="U76" s="372">
        <v>56898</v>
      </c>
      <c r="V76" s="372">
        <v>11706</v>
      </c>
      <c r="W76" s="372">
        <v>24680</v>
      </c>
      <c r="X76" s="372">
        <v>15808</v>
      </c>
      <c r="Y76" s="372">
        <v>12430</v>
      </c>
      <c r="Z76" s="372">
        <v>18756</v>
      </c>
      <c r="AA76" s="372">
        <v>30541</v>
      </c>
      <c r="AB76" s="372">
        <v>31426</v>
      </c>
      <c r="AC76" s="372">
        <v>10312</v>
      </c>
      <c r="AD76" s="372">
        <v>32632</v>
      </c>
      <c r="AE76" s="372">
        <v>3743</v>
      </c>
      <c r="AF76" s="372">
        <v>40182</v>
      </c>
      <c r="AG76" s="372">
        <v>15669</v>
      </c>
      <c r="AH76" s="372">
        <v>9476</v>
      </c>
      <c r="AI76" s="372">
        <v>806237</v>
      </c>
      <c r="AK76" s="372" t="s">
        <v>625</v>
      </c>
    </row>
    <row r="77" spans="1:37" x14ac:dyDescent="0.2">
      <c r="A77" s="376">
        <v>38626</v>
      </c>
      <c r="B77" s="372" t="s">
        <v>824</v>
      </c>
      <c r="C77" s="372">
        <v>11818</v>
      </c>
      <c r="D77" s="372">
        <v>37998</v>
      </c>
      <c r="E77" s="372">
        <v>9606</v>
      </c>
      <c r="F77" s="372">
        <v>5543</v>
      </c>
      <c r="G77" s="372">
        <v>28064</v>
      </c>
      <c r="H77" s="372">
        <v>7537</v>
      </c>
      <c r="I77" s="372">
        <v>12695</v>
      </c>
      <c r="J77" s="372">
        <v>33134</v>
      </c>
      <c r="K77" s="372">
        <v>101980</v>
      </c>
      <c r="L77" s="372">
        <v>11317</v>
      </c>
      <c r="M77" s="372">
        <v>38779</v>
      </c>
      <c r="N77" s="372">
        <v>12261</v>
      </c>
      <c r="O77" s="372">
        <v>11464</v>
      </c>
      <c r="P77" s="372">
        <v>71856</v>
      </c>
      <c r="Q77" s="372">
        <v>53044</v>
      </c>
      <c r="R77" s="372">
        <v>25010</v>
      </c>
      <c r="S77" s="372">
        <v>10363</v>
      </c>
      <c r="T77" s="372">
        <v>10080</v>
      </c>
      <c r="U77" s="372">
        <v>56924</v>
      </c>
      <c r="V77" s="372">
        <v>11704</v>
      </c>
      <c r="W77" s="372">
        <v>24799</v>
      </c>
      <c r="X77" s="372">
        <v>15838</v>
      </c>
      <c r="Y77" s="372">
        <v>12407</v>
      </c>
      <c r="Z77" s="372">
        <v>18796</v>
      </c>
      <c r="AA77" s="372">
        <v>30554</v>
      </c>
      <c r="AB77" s="372">
        <v>31386</v>
      </c>
      <c r="AC77" s="372">
        <v>10324</v>
      </c>
      <c r="AD77" s="372">
        <v>32785</v>
      </c>
      <c r="AE77" s="372">
        <v>3811</v>
      </c>
      <c r="AF77" s="372">
        <v>40189</v>
      </c>
      <c r="AG77" s="372">
        <v>15682</v>
      </c>
      <c r="AH77" s="372">
        <v>9512</v>
      </c>
      <c r="AI77" s="372">
        <v>807260</v>
      </c>
      <c r="AK77" s="372" t="s">
        <v>626</v>
      </c>
    </row>
    <row r="78" spans="1:37" x14ac:dyDescent="0.2">
      <c r="A78" s="376">
        <v>38657</v>
      </c>
      <c r="B78" s="372" t="s">
        <v>825</v>
      </c>
      <c r="C78" s="372">
        <v>11820</v>
      </c>
      <c r="D78" s="372">
        <v>38058</v>
      </c>
      <c r="E78" s="372">
        <v>9633</v>
      </c>
      <c r="F78" s="372">
        <v>5579</v>
      </c>
      <c r="G78" s="372">
        <v>28072</v>
      </c>
      <c r="H78" s="372">
        <v>7520</v>
      </c>
      <c r="I78" s="372">
        <v>12629</v>
      </c>
      <c r="J78" s="372">
        <v>33151</v>
      </c>
      <c r="K78" s="372">
        <v>101805</v>
      </c>
      <c r="L78" s="372">
        <v>11352</v>
      </c>
      <c r="M78" s="372">
        <v>38793</v>
      </c>
      <c r="N78" s="372">
        <v>12287</v>
      </c>
      <c r="O78" s="372">
        <v>11463</v>
      </c>
      <c r="P78" s="372">
        <v>71972</v>
      </c>
      <c r="Q78" s="372">
        <v>53170</v>
      </c>
      <c r="R78" s="372">
        <v>25053</v>
      </c>
      <c r="S78" s="372">
        <v>10337</v>
      </c>
      <c r="T78" s="372">
        <v>10070</v>
      </c>
      <c r="U78" s="372">
        <v>56892</v>
      </c>
      <c r="V78" s="372">
        <v>11719</v>
      </c>
      <c r="W78" s="372">
        <v>24923</v>
      </c>
      <c r="X78" s="372">
        <v>15862</v>
      </c>
      <c r="Y78" s="372">
        <v>12229</v>
      </c>
      <c r="Z78" s="372">
        <v>18852</v>
      </c>
      <c r="AA78" s="372">
        <v>30544</v>
      </c>
      <c r="AB78" s="372">
        <v>31379</v>
      </c>
      <c r="AC78" s="372">
        <v>10360</v>
      </c>
      <c r="AD78" s="372">
        <v>32820</v>
      </c>
      <c r="AE78" s="372">
        <v>3841</v>
      </c>
      <c r="AF78" s="372">
        <v>40311</v>
      </c>
      <c r="AG78" s="372">
        <v>15684</v>
      </c>
      <c r="AH78" s="372">
        <v>9528</v>
      </c>
      <c r="AI78" s="372">
        <v>807708</v>
      </c>
      <c r="AK78" s="372" t="s">
        <v>627</v>
      </c>
    </row>
    <row r="79" spans="1:37" x14ac:dyDescent="0.2">
      <c r="A79" s="376">
        <v>38687</v>
      </c>
      <c r="B79" s="372" t="s">
        <v>826</v>
      </c>
      <c r="C79" s="372">
        <v>11789</v>
      </c>
      <c r="D79" s="372">
        <v>37920</v>
      </c>
      <c r="E79" s="372">
        <v>9595</v>
      </c>
      <c r="F79" s="372">
        <v>5518</v>
      </c>
      <c r="G79" s="372">
        <v>27974</v>
      </c>
      <c r="H79" s="372">
        <v>7476</v>
      </c>
      <c r="I79" s="372">
        <v>12514</v>
      </c>
      <c r="J79" s="372">
        <v>32941</v>
      </c>
      <c r="K79" s="372">
        <v>101379</v>
      </c>
      <c r="L79" s="372">
        <v>11266</v>
      </c>
      <c r="M79" s="372">
        <v>38504</v>
      </c>
      <c r="N79" s="372">
        <v>12261</v>
      </c>
      <c r="O79" s="372">
        <v>11387</v>
      </c>
      <c r="P79" s="372">
        <v>71703</v>
      </c>
      <c r="Q79" s="372">
        <v>53044</v>
      </c>
      <c r="R79" s="372">
        <v>24954</v>
      </c>
      <c r="S79" s="372">
        <v>10279</v>
      </c>
      <c r="T79" s="372">
        <v>10010</v>
      </c>
      <c r="U79" s="372">
        <v>56634</v>
      </c>
      <c r="V79" s="372">
        <v>11659</v>
      </c>
      <c r="W79" s="372">
        <v>24813</v>
      </c>
      <c r="X79" s="372">
        <v>15772</v>
      </c>
      <c r="Y79" s="372">
        <v>12139</v>
      </c>
      <c r="Z79" s="372">
        <v>18799</v>
      </c>
      <c r="AA79" s="372">
        <v>30379</v>
      </c>
      <c r="AB79" s="372">
        <v>31206</v>
      </c>
      <c r="AC79" s="372">
        <v>10261</v>
      </c>
      <c r="AD79" s="372">
        <v>32658</v>
      </c>
      <c r="AE79" s="372">
        <v>3830</v>
      </c>
      <c r="AF79" s="372">
        <v>40115</v>
      </c>
      <c r="AG79" s="372">
        <v>15608</v>
      </c>
      <c r="AH79" s="372">
        <v>9461</v>
      </c>
      <c r="AI79" s="372">
        <v>803848</v>
      </c>
      <c r="AK79" s="372" t="s">
        <v>628</v>
      </c>
    </row>
    <row r="80" spans="1:37" x14ac:dyDescent="0.2">
      <c r="A80" s="376">
        <v>38718</v>
      </c>
      <c r="B80" s="372" t="s">
        <v>1013</v>
      </c>
      <c r="C80" s="372">
        <v>11762</v>
      </c>
      <c r="D80" s="372">
        <v>37827</v>
      </c>
      <c r="E80" s="372">
        <v>9641</v>
      </c>
      <c r="F80" s="372">
        <v>5525</v>
      </c>
      <c r="G80" s="372">
        <v>28011</v>
      </c>
      <c r="H80" s="372">
        <v>7456</v>
      </c>
      <c r="I80" s="372">
        <v>12504</v>
      </c>
      <c r="J80" s="372">
        <v>32853</v>
      </c>
      <c r="K80" s="372">
        <v>101184</v>
      </c>
      <c r="L80" s="372">
        <v>11324</v>
      </c>
      <c r="M80" s="372">
        <v>38367</v>
      </c>
      <c r="N80" s="372">
        <v>12215</v>
      </c>
      <c r="O80" s="372">
        <v>11366</v>
      </c>
      <c r="P80" s="372">
        <v>71670</v>
      </c>
      <c r="Q80" s="372">
        <v>53010</v>
      </c>
      <c r="R80" s="372">
        <v>24880</v>
      </c>
      <c r="S80" s="372">
        <v>10264</v>
      </c>
      <c r="T80" s="372">
        <v>10082</v>
      </c>
      <c r="U80" s="372">
        <v>56593</v>
      </c>
      <c r="V80" s="372">
        <v>11615</v>
      </c>
      <c r="W80" s="372">
        <v>24727</v>
      </c>
      <c r="X80" s="372">
        <v>15759</v>
      </c>
      <c r="Y80" s="372">
        <v>12203</v>
      </c>
      <c r="Z80" s="372">
        <v>18842</v>
      </c>
      <c r="AA80" s="372">
        <v>30334</v>
      </c>
      <c r="AB80" s="372">
        <v>31202</v>
      </c>
      <c r="AC80" s="372">
        <v>10140</v>
      </c>
      <c r="AD80" s="372">
        <v>32585</v>
      </c>
      <c r="AE80" s="372">
        <v>3810</v>
      </c>
      <c r="AF80" s="372">
        <v>40198</v>
      </c>
      <c r="AG80" s="372">
        <v>15586</v>
      </c>
      <c r="AH80" s="372">
        <v>9453</v>
      </c>
      <c r="AI80" s="372">
        <v>802988</v>
      </c>
      <c r="AJ80" s="372">
        <v>2006</v>
      </c>
      <c r="AK80" s="372" t="s">
        <v>620</v>
      </c>
    </row>
    <row r="81" spans="1:37" x14ac:dyDescent="0.2">
      <c r="A81" s="376">
        <v>38749</v>
      </c>
      <c r="B81" s="372" t="s">
        <v>827</v>
      </c>
      <c r="C81" s="372">
        <v>11755</v>
      </c>
      <c r="D81" s="372">
        <v>38007</v>
      </c>
      <c r="E81" s="372">
        <v>9691</v>
      </c>
      <c r="F81" s="372">
        <v>5531</v>
      </c>
      <c r="G81" s="372">
        <v>28047</v>
      </c>
      <c r="H81" s="372">
        <v>7426</v>
      </c>
      <c r="I81" s="372">
        <v>12509</v>
      </c>
      <c r="J81" s="372">
        <v>32980</v>
      </c>
      <c r="K81" s="372">
        <v>101091</v>
      </c>
      <c r="L81" s="372">
        <v>11336</v>
      </c>
      <c r="M81" s="372">
        <v>38365</v>
      </c>
      <c r="N81" s="372">
        <v>12250</v>
      </c>
      <c r="O81" s="372">
        <v>11426</v>
      </c>
      <c r="P81" s="372">
        <v>71807</v>
      </c>
      <c r="Q81" s="372">
        <v>53092</v>
      </c>
      <c r="R81" s="372">
        <v>25039</v>
      </c>
      <c r="S81" s="372">
        <v>10271</v>
      </c>
      <c r="T81" s="372">
        <v>10076</v>
      </c>
      <c r="U81" s="372">
        <v>56688</v>
      </c>
      <c r="V81" s="372">
        <v>11626</v>
      </c>
      <c r="W81" s="372">
        <v>24731</v>
      </c>
      <c r="X81" s="372">
        <v>15793</v>
      </c>
      <c r="Y81" s="372">
        <v>12333</v>
      </c>
      <c r="Z81" s="372">
        <v>18970</v>
      </c>
      <c r="AA81" s="372">
        <v>30458</v>
      </c>
      <c r="AB81" s="372">
        <v>31362</v>
      </c>
      <c r="AC81" s="372">
        <v>10213</v>
      </c>
      <c r="AD81" s="372">
        <v>32729</v>
      </c>
      <c r="AE81" s="372">
        <v>3803</v>
      </c>
      <c r="AF81" s="372">
        <v>40378</v>
      </c>
      <c r="AG81" s="372">
        <v>15683</v>
      </c>
      <c r="AH81" s="372">
        <v>9476</v>
      </c>
      <c r="AI81" s="372">
        <v>804942</v>
      </c>
      <c r="AK81" s="372" t="s">
        <v>621</v>
      </c>
    </row>
    <row r="82" spans="1:37" x14ac:dyDescent="0.2">
      <c r="A82" s="376">
        <v>38777</v>
      </c>
      <c r="B82" s="372" t="s">
        <v>828</v>
      </c>
      <c r="C82" s="372">
        <v>11772</v>
      </c>
      <c r="D82" s="372">
        <v>38240</v>
      </c>
      <c r="E82" s="372">
        <v>9791</v>
      </c>
      <c r="F82" s="372">
        <v>5558</v>
      </c>
      <c r="G82" s="372">
        <v>28265</v>
      </c>
      <c r="H82" s="372">
        <v>7457</v>
      </c>
      <c r="I82" s="372">
        <v>12619</v>
      </c>
      <c r="J82" s="372">
        <v>33130</v>
      </c>
      <c r="K82" s="372">
        <v>101026</v>
      </c>
      <c r="L82" s="372">
        <v>11354</v>
      </c>
      <c r="M82" s="372">
        <v>38557</v>
      </c>
      <c r="N82" s="372">
        <v>12311</v>
      </c>
      <c r="O82" s="372">
        <v>11445</v>
      </c>
      <c r="P82" s="372">
        <v>72117</v>
      </c>
      <c r="Q82" s="372">
        <v>53195</v>
      </c>
      <c r="R82" s="372">
        <v>25212</v>
      </c>
      <c r="S82" s="372">
        <v>10314</v>
      </c>
      <c r="T82" s="372">
        <v>10109</v>
      </c>
      <c r="U82" s="372">
        <v>56765</v>
      </c>
      <c r="V82" s="372">
        <v>11653</v>
      </c>
      <c r="W82" s="372">
        <v>24824</v>
      </c>
      <c r="X82" s="372">
        <v>15862</v>
      </c>
      <c r="Y82" s="372">
        <v>12422</v>
      </c>
      <c r="Z82" s="372">
        <v>19088</v>
      </c>
      <c r="AA82" s="372">
        <v>30605</v>
      </c>
      <c r="AB82" s="372">
        <v>31548</v>
      </c>
      <c r="AC82" s="372">
        <v>10287</v>
      </c>
      <c r="AD82" s="372">
        <v>32843</v>
      </c>
      <c r="AE82" s="372">
        <v>3817</v>
      </c>
      <c r="AF82" s="372">
        <v>40474</v>
      </c>
      <c r="AG82" s="372">
        <v>15793</v>
      </c>
      <c r="AH82" s="372">
        <v>9458</v>
      </c>
      <c r="AI82" s="372">
        <v>807911</v>
      </c>
      <c r="AK82" s="372" t="s">
        <v>578</v>
      </c>
    </row>
    <row r="83" spans="1:37" x14ac:dyDescent="0.2">
      <c r="A83" s="376">
        <v>38808</v>
      </c>
      <c r="B83" s="372" t="s">
        <v>829</v>
      </c>
      <c r="C83" s="372">
        <v>11792</v>
      </c>
      <c r="D83" s="372">
        <v>38330</v>
      </c>
      <c r="E83" s="372">
        <v>9812</v>
      </c>
      <c r="F83" s="372">
        <v>5596</v>
      </c>
      <c r="G83" s="372">
        <v>28287</v>
      </c>
      <c r="H83" s="372">
        <v>7464</v>
      </c>
      <c r="I83" s="372">
        <v>12694</v>
      </c>
      <c r="J83" s="372">
        <v>33109</v>
      </c>
      <c r="K83" s="372">
        <v>100998</v>
      </c>
      <c r="L83" s="372">
        <v>11366</v>
      </c>
      <c r="M83" s="372">
        <v>38596</v>
      </c>
      <c r="N83" s="372">
        <v>12415</v>
      </c>
      <c r="O83" s="372">
        <v>11451</v>
      </c>
      <c r="P83" s="372">
        <v>72086</v>
      </c>
      <c r="Q83" s="372">
        <v>53151</v>
      </c>
      <c r="R83" s="372">
        <v>25299</v>
      </c>
      <c r="S83" s="372">
        <v>10363</v>
      </c>
      <c r="T83" s="372">
        <v>10073</v>
      </c>
      <c r="U83" s="372">
        <v>56646</v>
      </c>
      <c r="V83" s="372">
        <v>11637</v>
      </c>
      <c r="W83" s="372">
        <v>24882</v>
      </c>
      <c r="X83" s="372">
        <v>15816</v>
      </c>
      <c r="Y83" s="372">
        <v>12464</v>
      </c>
      <c r="Z83" s="372">
        <v>19133</v>
      </c>
      <c r="AA83" s="372">
        <v>30611</v>
      </c>
      <c r="AB83" s="372">
        <v>31553</v>
      </c>
      <c r="AC83" s="372">
        <v>10309</v>
      </c>
      <c r="AD83" s="372">
        <v>32878</v>
      </c>
      <c r="AE83" s="372">
        <v>3797</v>
      </c>
      <c r="AF83" s="372">
        <v>40574</v>
      </c>
      <c r="AG83" s="372">
        <v>15834</v>
      </c>
      <c r="AH83" s="372">
        <v>9475</v>
      </c>
      <c r="AI83" s="372">
        <v>808491</v>
      </c>
      <c r="AK83" s="372" t="s">
        <v>617</v>
      </c>
    </row>
    <row r="84" spans="1:37" x14ac:dyDescent="0.2">
      <c r="A84" s="376">
        <v>38838</v>
      </c>
      <c r="B84" s="372" t="s">
        <v>830</v>
      </c>
      <c r="C84" s="372">
        <v>11750</v>
      </c>
      <c r="D84" s="372">
        <v>38434</v>
      </c>
      <c r="E84" s="372">
        <v>9896</v>
      </c>
      <c r="F84" s="372">
        <v>5640</v>
      </c>
      <c r="G84" s="372">
        <v>28336</v>
      </c>
      <c r="H84" s="372">
        <v>7522</v>
      </c>
      <c r="I84" s="372">
        <v>12759</v>
      </c>
      <c r="J84" s="372">
        <v>33139</v>
      </c>
      <c r="K84" s="372">
        <v>101122</v>
      </c>
      <c r="L84" s="372">
        <v>11432</v>
      </c>
      <c r="M84" s="372">
        <v>38790</v>
      </c>
      <c r="N84" s="372">
        <v>12449</v>
      </c>
      <c r="O84" s="372">
        <v>11449</v>
      </c>
      <c r="P84" s="372">
        <v>72195</v>
      </c>
      <c r="Q84" s="372">
        <v>53144</v>
      </c>
      <c r="R84" s="372">
        <v>25406</v>
      </c>
      <c r="S84" s="372">
        <v>10382</v>
      </c>
      <c r="T84" s="372">
        <v>10129</v>
      </c>
      <c r="U84" s="372">
        <v>56657</v>
      </c>
      <c r="V84" s="372">
        <v>11709</v>
      </c>
      <c r="W84" s="372">
        <v>24966</v>
      </c>
      <c r="X84" s="372">
        <v>15850</v>
      </c>
      <c r="Y84" s="372">
        <v>12547</v>
      </c>
      <c r="Z84" s="372">
        <v>19132</v>
      </c>
      <c r="AA84" s="372">
        <v>30662</v>
      </c>
      <c r="AB84" s="372">
        <v>31662</v>
      </c>
      <c r="AC84" s="372">
        <v>10350</v>
      </c>
      <c r="AD84" s="372">
        <v>32859</v>
      </c>
      <c r="AE84" s="372">
        <v>3758</v>
      </c>
      <c r="AF84" s="372">
        <v>40556</v>
      </c>
      <c r="AG84" s="372">
        <v>15901</v>
      </c>
      <c r="AH84" s="372">
        <v>9559</v>
      </c>
      <c r="AI84" s="372">
        <v>810142</v>
      </c>
      <c r="AK84" s="372" t="s">
        <v>619</v>
      </c>
    </row>
    <row r="85" spans="1:37" x14ac:dyDescent="0.2">
      <c r="A85" s="376">
        <v>38869</v>
      </c>
      <c r="B85" s="372" t="s">
        <v>831</v>
      </c>
      <c r="C85" s="372">
        <v>11800</v>
      </c>
      <c r="D85" s="372">
        <v>38557</v>
      </c>
      <c r="E85" s="372">
        <v>9928</v>
      </c>
      <c r="F85" s="372">
        <v>5701</v>
      </c>
      <c r="G85" s="372">
        <v>28427</v>
      </c>
      <c r="H85" s="372">
        <v>7533</v>
      </c>
      <c r="I85" s="372">
        <v>12892</v>
      </c>
      <c r="J85" s="372">
        <v>33238</v>
      </c>
      <c r="K85" s="372">
        <v>101306</v>
      </c>
      <c r="L85" s="372">
        <v>11481</v>
      </c>
      <c r="M85" s="372">
        <v>39055</v>
      </c>
      <c r="N85" s="372">
        <v>12476</v>
      </c>
      <c r="O85" s="372">
        <v>11432</v>
      </c>
      <c r="P85" s="372">
        <v>72517</v>
      </c>
      <c r="Q85" s="372">
        <v>53262</v>
      </c>
      <c r="R85" s="372">
        <v>25474</v>
      </c>
      <c r="S85" s="372">
        <v>10446</v>
      </c>
      <c r="T85" s="372">
        <v>10182</v>
      </c>
      <c r="U85" s="372">
        <v>56932</v>
      </c>
      <c r="V85" s="372">
        <v>11792</v>
      </c>
      <c r="W85" s="372">
        <v>25188</v>
      </c>
      <c r="X85" s="372">
        <v>15973</v>
      </c>
      <c r="Y85" s="372">
        <v>12636</v>
      </c>
      <c r="Z85" s="372">
        <v>19238</v>
      </c>
      <c r="AA85" s="372">
        <v>30745</v>
      </c>
      <c r="AB85" s="372">
        <v>31790</v>
      </c>
      <c r="AC85" s="372">
        <v>10403</v>
      </c>
      <c r="AD85" s="372">
        <v>32881</v>
      </c>
      <c r="AE85" s="372">
        <v>3785</v>
      </c>
      <c r="AF85" s="372">
        <v>40807</v>
      </c>
      <c r="AG85" s="372">
        <v>15923</v>
      </c>
      <c r="AH85" s="372">
        <v>9559</v>
      </c>
      <c r="AI85" s="372">
        <v>813359</v>
      </c>
      <c r="AK85" s="372" t="s">
        <v>622</v>
      </c>
    </row>
    <row r="86" spans="1:37" x14ac:dyDescent="0.2">
      <c r="A86" s="376">
        <v>38899</v>
      </c>
      <c r="B86" s="372" t="s">
        <v>832</v>
      </c>
      <c r="C86" s="372">
        <v>11804</v>
      </c>
      <c r="D86" s="372">
        <v>38561</v>
      </c>
      <c r="E86" s="372">
        <v>9961</v>
      </c>
      <c r="F86" s="372">
        <v>5711</v>
      </c>
      <c r="G86" s="372">
        <v>28505</v>
      </c>
      <c r="H86" s="372">
        <v>7548</v>
      </c>
      <c r="I86" s="372">
        <v>12871</v>
      </c>
      <c r="J86" s="372">
        <v>33239</v>
      </c>
      <c r="K86" s="372">
        <v>101219</v>
      </c>
      <c r="L86" s="372">
        <v>11484</v>
      </c>
      <c r="M86" s="372">
        <v>39120</v>
      </c>
      <c r="N86" s="372">
        <v>12472</v>
      </c>
      <c r="O86" s="372">
        <v>11411</v>
      </c>
      <c r="P86" s="372">
        <v>72512</v>
      </c>
      <c r="Q86" s="372">
        <v>53366</v>
      </c>
      <c r="R86" s="372">
        <v>25525</v>
      </c>
      <c r="S86" s="372">
        <v>10437</v>
      </c>
      <c r="T86" s="372">
        <v>10161</v>
      </c>
      <c r="U86" s="372">
        <v>56987</v>
      </c>
      <c r="V86" s="372">
        <v>11752</v>
      </c>
      <c r="W86" s="372">
        <v>25101</v>
      </c>
      <c r="X86" s="372">
        <v>15956</v>
      </c>
      <c r="Y86" s="372">
        <v>12711</v>
      </c>
      <c r="Z86" s="372">
        <v>19212</v>
      </c>
      <c r="AA86" s="372">
        <v>30727</v>
      </c>
      <c r="AB86" s="372">
        <v>31758</v>
      </c>
      <c r="AC86" s="372">
        <v>10393</v>
      </c>
      <c r="AD86" s="372">
        <v>32905</v>
      </c>
      <c r="AE86" s="372">
        <v>3805</v>
      </c>
      <c r="AF86" s="372">
        <v>40643</v>
      </c>
      <c r="AG86" s="372">
        <v>15917</v>
      </c>
      <c r="AH86" s="372">
        <v>9611</v>
      </c>
      <c r="AI86" s="372">
        <v>813385</v>
      </c>
      <c r="AK86" s="372" t="s">
        <v>623</v>
      </c>
    </row>
    <row r="87" spans="1:37" x14ac:dyDescent="0.2">
      <c r="A87" s="376">
        <v>38930</v>
      </c>
      <c r="B87" s="372" t="s">
        <v>833</v>
      </c>
      <c r="C87" s="372">
        <v>11806</v>
      </c>
      <c r="D87" s="372">
        <v>38450</v>
      </c>
      <c r="E87" s="372">
        <v>9983</v>
      </c>
      <c r="F87" s="372">
        <v>5729</v>
      </c>
      <c r="G87" s="372">
        <v>28615</v>
      </c>
      <c r="H87" s="372">
        <v>7593</v>
      </c>
      <c r="I87" s="372">
        <v>12931</v>
      </c>
      <c r="J87" s="372">
        <v>33275</v>
      </c>
      <c r="K87" s="372">
        <v>101382</v>
      </c>
      <c r="L87" s="372">
        <v>11492</v>
      </c>
      <c r="M87" s="372">
        <v>39312</v>
      </c>
      <c r="N87" s="372">
        <v>12562</v>
      </c>
      <c r="O87" s="372">
        <v>11487</v>
      </c>
      <c r="P87" s="372">
        <v>72680</v>
      </c>
      <c r="Q87" s="372">
        <v>53585</v>
      </c>
      <c r="R87" s="372">
        <v>25674</v>
      </c>
      <c r="S87" s="372">
        <v>10476</v>
      </c>
      <c r="T87" s="372">
        <v>10218</v>
      </c>
      <c r="U87" s="372">
        <v>57267</v>
      </c>
      <c r="V87" s="372">
        <v>11742</v>
      </c>
      <c r="W87" s="372">
        <v>25264</v>
      </c>
      <c r="X87" s="372">
        <v>16059</v>
      </c>
      <c r="Y87" s="372">
        <v>12835</v>
      </c>
      <c r="Z87" s="372">
        <v>19295</v>
      </c>
      <c r="AA87" s="372">
        <v>30797</v>
      </c>
      <c r="AB87" s="372">
        <v>31885</v>
      </c>
      <c r="AC87" s="372">
        <v>10478</v>
      </c>
      <c r="AD87" s="372">
        <v>32992</v>
      </c>
      <c r="AE87" s="372">
        <v>3843</v>
      </c>
      <c r="AF87" s="372">
        <v>40846</v>
      </c>
      <c r="AG87" s="372">
        <v>15952</v>
      </c>
      <c r="AH87" s="372">
        <v>9679</v>
      </c>
      <c r="AI87" s="372">
        <v>816184</v>
      </c>
      <c r="AK87" s="372" t="s">
        <v>624</v>
      </c>
    </row>
    <row r="88" spans="1:37" x14ac:dyDescent="0.2">
      <c r="A88" s="376">
        <v>38961</v>
      </c>
      <c r="B88" s="372" t="s">
        <v>834</v>
      </c>
      <c r="C88" s="372">
        <v>11827</v>
      </c>
      <c r="D88" s="372">
        <v>38431</v>
      </c>
      <c r="E88" s="372">
        <v>10018</v>
      </c>
      <c r="F88" s="372">
        <v>5764</v>
      </c>
      <c r="G88" s="372">
        <v>28668</v>
      </c>
      <c r="H88" s="372">
        <v>7586</v>
      </c>
      <c r="I88" s="372">
        <v>12923</v>
      </c>
      <c r="J88" s="372">
        <v>33322</v>
      </c>
      <c r="K88" s="372">
        <v>101359</v>
      </c>
      <c r="L88" s="372">
        <v>11491</v>
      </c>
      <c r="M88" s="372">
        <v>39415</v>
      </c>
      <c r="N88" s="372">
        <v>12576</v>
      </c>
      <c r="O88" s="372">
        <v>11502</v>
      </c>
      <c r="P88" s="372">
        <v>72841</v>
      </c>
      <c r="Q88" s="372">
        <v>53718</v>
      </c>
      <c r="R88" s="372">
        <v>25734</v>
      </c>
      <c r="S88" s="372">
        <v>10493</v>
      </c>
      <c r="T88" s="372">
        <v>10220</v>
      </c>
      <c r="U88" s="372">
        <v>57261</v>
      </c>
      <c r="V88" s="372">
        <v>11651</v>
      </c>
      <c r="W88" s="372">
        <v>25297</v>
      </c>
      <c r="X88" s="372">
        <v>16085</v>
      </c>
      <c r="Y88" s="372">
        <v>12816</v>
      </c>
      <c r="Z88" s="372">
        <v>19312</v>
      </c>
      <c r="AA88" s="372">
        <v>30845</v>
      </c>
      <c r="AB88" s="372">
        <v>31915</v>
      </c>
      <c r="AC88" s="372">
        <v>10524</v>
      </c>
      <c r="AD88" s="372">
        <v>32981</v>
      </c>
      <c r="AE88" s="372">
        <v>3871</v>
      </c>
      <c r="AF88" s="372">
        <v>40902</v>
      </c>
      <c r="AG88" s="372">
        <v>15983</v>
      </c>
      <c r="AH88" s="372">
        <v>9675</v>
      </c>
      <c r="AI88" s="372">
        <v>817006</v>
      </c>
      <c r="AK88" s="372" t="s">
        <v>625</v>
      </c>
    </row>
    <row r="89" spans="1:37" x14ac:dyDescent="0.2">
      <c r="A89" s="376">
        <v>38991</v>
      </c>
      <c r="B89" s="372" t="s">
        <v>835</v>
      </c>
      <c r="C89" s="372">
        <v>11891</v>
      </c>
      <c r="D89" s="372">
        <v>38497</v>
      </c>
      <c r="E89" s="372">
        <v>10066</v>
      </c>
      <c r="F89" s="372">
        <v>5788</v>
      </c>
      <c r="G89" s="372">
        <v>28813</v>
      </c>
      <c r="H89" s="372">
        <v>7614</v>
      </c>
      <c r="I89" s="372">
        <v>12977</v>
      </c>
      <c r="J89" s="372">
        <v>33483</v>
      </c>
      <c r="K89" s="372">
        <v>101465</v>
      </c>
      <c r="L89" s="372">
        <v>11608</v>
      </c>
      <c r="M89" s="372">
        <v>39659</v>
      </c>
      <c r="N89" s="372">
        <v>12702</v>
      </c>
      <c r="O89" s="372">
        <v>11551</v>
      </c>
      <c r="P89" s="372">
        <v>72942</v>
      </c>
      <c r="Q89" s="372">
        <v>53928</v>
      </c>
      <c r="R89" s="372">
        <v>25872</v>
      </c>
      <c r="S89" s="372">
        <v>10531</v>
      </c>
      <c r="T89" s="372">
        <v>10321</v>
      </c>
      <c r="U89" s="372">
        <v>57482</v>
      </c>
      <c r="V89" s="372">
        <v>11637</v>
      </c>
      <c r="W89" s="372">
        <v>25493</v>
      </c>
      <c r="X89" s="372">
        <v>16194</v>
      </c>
      <c r="Y89" s="372">
        <v>12824</v>
      </c>
      <c r="Z89" s="372">
        <v>19362</v>
      </c>
      <c r="AA89" s="372">
        <v>30938</v>
      </c>
      <c r="AB89" s="372">
        <v>31967</v>
      </c>
      <c r="AC89" s="372">
        <v>10503</v>
      </c>
      <c r="AD89" s="372">
        <v>33058</v>
      </c>
      <c r="AE89" s="372">
        <v>3939</v>
      </c>
      <c r="AF89" s="372">
        <v>41034</v>
      </c>
      <c r="AG89" s="372">
        <v>16123</v>
      </c>
      <c r="AH89" s="372">
        <v>9729</v>
      </c>
      <c r="AI89" s="372">
        <v>819991</v>
      </c>
      <c r="AK89" s="372" t="s">
        <v>626</v>
      </c>
    </row>
    <row r="90" spans="1:37" x14ac:dyDescent="0.2">
      <c r="A90" s="376">
        <v>39022</v>
      </c>
      <c r="B90" s="372" t="s">
        <v>836</v>
      </c>
      <c r="C90" s="372">
        <v>11893</v>
      </c>
      <c r="D90" s="372">
        <v>38299</v>
      </c>
      <c r="E90" s="372">
        <v>10099</v>
      </c>
      <c r="F90" s="372">
        <v>5802</v>
      </c>
      <c r="G90" s="372">
        <v>28923</v>
      </c>
      <c r="H90" s="372">
        <v>7603</v>
      </c>
      <c r="I90" s="372">
        <v>12936</v>
      </c>
      <c r="J90" s="372">
        <v>33462</v>
      </c>
      <c r="K90" s="372">
        <v>101407</v>
      </c>
      <c r="L90" s="372">
        <v>11651</v>
      </c>
      <c r="M90" s="372">
        <v>39674</v>
      </c>
      <c r="N90" s="372">
        <v>12706</v>
      </c>
      <c r="O90" s="372">
        <v>11575</v>
      </c>
      <c r="P90" s="372">
        <v>73048</v>
      </c>
      <c r="Q90" s="372">
        <v>53973</v>
      </c>
      <c r="R90" s="372">
        <v>25982</v>
      </c>
      <c r="S90" s="372">
        <v>10546</v>
      </c>
      <c r="T90" s="372">
        <v>10360</v>
      </c>
      <c r="U90" s="372">
        <v>57497</v>
      </c>
      <c r="V90" s="372">
        <v>11659</v>
      </c>
      <c r="W90" s="372">
        <v>25476</v>
      </c>
      <c r="X90" s="372">
        <v>16218</v>
      </c>
      <c r="Y90" s="372">
        <v>12880</v>
      </c>
      <c r="Z90" s="372">
        <v>19336</v>
      </c>
      <c r="AA90" s="372">
        <v>30918</v>
      </c>
      <c r="AB90" s="372">
        <v>31962</v>
      </c>
      <c r="AC90" s="372">
        <v>10481</v>
      </c>
      <c r="AD90" s="372">
        <v>33145</v>
      </c>
      <c r="AE90" s="372">
        <v>3976</v>
      </c>
      <c r="AF90" s="372">
        <v>41006</v>
      </c>
      <c r="AG90" s="372">
        <v>16151</v>
      </c>
      <c r="AH90" s="372">
        <v>9729</v>
      </c>
      <c r="AI90" s="372">
        <v>820373</v>
      </c>
      <c r="AK90" s="372" t="s">
        <v>627</v>
      </c>
    </row>
    <row r="91" spans="1:37" x14ac:dyDescent="0.2">
      <c r="A91" s="376">
        <v>39052</v>
      </c>
      <c r="B91" s="372" t="s">
        <v>837</v>
      </c>
      <c r="C91" s="372">
        <v>11821</v>
      </c>
      <c r="D91" s="372">
        <v>38113</v>
      </c>
      <c r="E91" s="372">
        <v>10048</v>
      </c>
      <c r="F91" s="372">
        <v>5771</v>
      </c>
      <c r="G91" s="372">
        <v>28833</v>
      </c>
      <c r="H91" s="372">
        <v>7536</v>
      </c>
      <c r="I91" s="372">
        <v>12788</v>
      </c>
      <c r="J91" s="372">
        <v>33214</v>
      </c>
      <c r="K91" s="372">
        <v>101213</v>
      </c>
      <c r="L91" s="372">
        <v>11555</v>
      </c>
      <c r="M91" s="372">
        <v>39445</v>
      </c>
      <c r="N91" s="372">
        <v>12656</v>
      </c>
      <c r="O91" s="372">
        <v>11512</v>
      </c>
      <c r="P91" s="372">
        <v>72651</v>
      </c>
      <c r="Q91" s="372">
        <v>53850</v>
      </c>
      <c r="R91" s="372">
        <v>25871</v>
      </c>
      <c r="S91" s="372">
        <v>10492</v>
      </c>
      <c r="T91" s="372">
        <v>10336</v>
      </c>
      <c r="U91" s="372">
        <v>57255</v>
      </c>
      <c r="V91" s="372">
        <v>11573</v>
      </c>
      <c r="W91" s="372">
        <v>25348</v>
      </c>
      <c r="X91" s="372">
        <v>16145</v>
      </c>
      <c r="Y91" s="372">
        <v>12839</v>
      </c>
      <c r="Z91" s="372">
        <v>19244</v>
      </c>
      <c r="AA91" s="372">
        <v>30748</v>
      </c>
      <c r="AB91" s="372">
        <v>31818</v>
      </c>
      <c r="AC91" s="372">
        <v>10411</v>
      </c>
      <c r="AD91" s="372">
        <v>33027</v>
      </c>
      <c r="AE91" s="372">
        <v>3923</v>
      </c>
      <c r="AF91" s="372">
        <v>40565</v>
      </c>
      <c r="AG91" s="372">
        <v>16069</v>
      </c>
      <c r="AH91" s="372">
        <v>9649</v>
      </c>
      <c r="AI91" s="372">
        <v>816319</v>
      </c>
      <c r="AK91" s="372" t="s">
        <v>628</v>
      </c>
    </row>
    <row r="92" spans="1:37" x14ac:dyDescent="0.2">
      <c r="A92" s="376">
        <v>39083</v>
      </c>
      <c r="B92" s="372" t="s">
        <v>1014</v>
      </c>
      <c r="C92" s="372">
        <v>11801</v>
      </c>
      <c r="D92" s="372">
        <v>38113</v>
      </c>
      <c r="E92" s="372">
        <v>10126</v>
      </c>
      <c r="F92" s="372">
        <v>5758</v>
      </c>
      <c r="G92" s="372">
        <v>28813</v>
      </c>
      <c r="H92" s="372">
        <v>7557</v>
      </c>
      <c r="I92" s="372">
        <v>12587</v>
      </c>
      <c r="J92" s="372">
        <v>33171</v>
      </c>
      <c r="K92" s="372">
        <v>100993</v>
      </c>
      <c r="L92" s="372">
        <v>11572</v>
      </c>
      <c r="M92" s="372">
        <v>39335</v>
      </c>
      <c r="N92" s="372">
        <v>12694</v>
      </c>
      <c r="O92" s="372">
        <v>11537</v>
      </c>
      <c r="P92" s="372">
        <v>72730</v>
      </c>
      <c r="Q92" s="372">
        <v>53921</v>
      </c>
      <c r="R92" s="372">
        <v>25945</v>
      </c>
      <c r="S92" s="372">
        <v>10473</v>
      </c>
      <c r="T92" s="372">
        <v>10319</v>
      </c>
      <c r="U92" s="372">
        <v>57335</v>
      </c>
      <c r="V92" s="372">
        <v>11583</v>
      </c>
      <c r="W92" s="372">
        <v>25363</v>
      </c>
      <c r="X92" s="372">
        <v>16176</v>
      </c>
      <c r="Y92" s="372">
        <v>12792</v>
      </c>
      <c r="Z92" s="372">
        <v>19230</v>
      </c>
      <c r="AA92" s="372">
        <v>30712</v>
      </c>
      <c r="AB92" s="372">
        <v>31846</v>
      </c>
      <c r="AC92" s="372">
        <v>10405</v>
      </c>
      <c r="AD92" s="372">
        <v>33044</v>
      </c>
      <c r="AE92" s="372">
        <v>3917</v>
      </c>
      <c r="AF92" s="372">
        <v>40589</v>
      </c>
      <c r="AG92" s="372">
        <v>16012</v>
      </c>
      <c r="AH92" s="372">
        <v>9663</v>
      </c>
      <c r="AI92" s="372">
        <v>816112</v>
      </c>
      <c r="AJ92" s="372">
        <v>2007</v>
      </c>
      <c r="AK92" s="372" t="s">
        <v>620</v>
      </c>
    </row>
    <row r="93" spans="1:37" x14ac:dyDescent="0.2">
      <c r="A93" s="376">
        <v>39114</v>
      </c>
      <c r="B93" s="372" t="s">
        <v>838</v>
      </c>
      <c r="C93" s="372">
        <v>11849</v>
      </c>
      <c r="D93" s="372">
        <v>38170</v>
      </c>
      <c r="E93" s="372">
        <v>10223</v>
      </c>
      <c r="F93" s="372">
        <v>5761</v>
      </c>
      <c r="G93" s="372">
        <v>28969</v>
      </c>
      <c r="H93" s="372">
        <v>7585</v>
      </c>
      <c r="I93" s="372">
        <v>12614</v>
      </c>
      <c r="J93" s="372">
        <v>33243</v>
      </c>
      <c r="K93" s="372">
        <v>101027</v>
      </c>
      <c r="L93" s="372">
        <v>11627</v>
      </c>
      <c r="M93" s="372">
        <v>39447</v>
      </c>
      <c r="N93" s="372">
        <v>12757</v>
      </c>
      <c r="O93" s="372">
        <v>11605</v>
      </c>
      <c r="P93" s="372">
        <v>73077</v>
      </c>
      <c r="Q93" s="372">
        <v>54160</v>
      </c>
      <c r="R93" s="372">
        <v>26145</v>
      </c>
      <c r="S93" s="372">
        <v>10501</v>
      </c>
      <c r="T93" s="372">
        <v>10419</v>
      </c>
      <c r="U93" s="372">
        <v>57510</v>
      </c>
      <c r="V93" s="372">
        <v>11679</v>
      </c>
      <c r="W93" s="372">
        <v>25501</v>
      </c>
      <c r="X93" s="372">
        <v>16290</v>
      </c>
      <c r="Y93" s="372">
        <v>12853</v>
      </c>
      <c r="Z93" s="372">
        <v>19306</v>
      </c>
      <c r="AA93" s="372">
        <v>30878</v>
      </c>
      <c r="AB93" s="372">
        <v>31967</v>
      </c>
      <c r="AC93" s="372">
        <v>10492</v>
      </c>
      <c r="AD93" s="372">
        <v>33206</v>
      </c>
      <c r="AE93" s="372">
        <v>3902</v>
      </c>
      <c r="AF93" s="372">
        <v>40831</v>
      </c>
      <c r="AG93" s="372">
        <v>16082</v>
      </c>
      <c r="AH93" s="372">
        <v>9779</v>
      </c>
      <c r="AI93" s="372">
        <v>819455</v>
      </c>
      <c r="AK93" s="372" t="s">
        <v>621</v>
      </c>
    </row>
    <row r="94" spans="1:37" x14ac:dyDescent="0.2">
      <c r="A94" s="376">
        <v>39142</v>
      </c>
      <c r="B94" s="372" t="s">
        <v>839</v>
      </c>
      <c r="C94" s="372">
        <v>11856</v>
      </c>
      <c r="D94" s="372">
        <v>38215</v>
      </c>
      <c r="E94" s="372">
        <v>10312</v>
      </c>
      <c r="F94" s="372">
        <v>5801</v>
      </c>
      <c r="G94" s="372">
        <v>29041</v>
      </c>
      <c r="H94" s="372">
        <v>7586</v>
      </c>
      <c r="I94" s="372">
        <v>12731</v>
      </c>
      <c r="J94" s="372">
        <v>33453</v>
      </c>
      <c r="K94" s="372">
        <v>100973</v>
      </c>
      <c r="L94" s="372">
        <v>11668</v>
      </c>
      <c r="M94" s="372">
        <v>39567</v>
      </c>
      <c r="N94" s="372">
        <v>12744</v>
      </c>
      <c r="O94" s="372">
        <v>11574</v>
      </c>
      <c r="P94" s="372">
        <v>73348</v>
      </c>
      <c r="Q94" s="372">
        <v>54233</v>
      </c>
      <c r="R94" s="372">
        <v>26288</v>
      </c>
      <c r="S94" s="372">
        <v>10502</v>
      </c>
      <c r="T94" s="372">
        <v>10450</v>
      </c>
      <c r="U94" s="372">
        <v>57631</v>
      </c>
      <c r="V94" s="372">
        <v>11702</v>
      </c>
      <c r="W94" s="372">
        <v>25556</v>
      </c>
      <c r="X94" s="372">
        <v>16338</v>
      </c>
      <c r="Y94" s="372">
        <v>12898</v>
      </c>
      <c r="Z94" s="372">
        <v>19392</v>
      </c>
      <c r="AA94" s="372">
        <v>30965</v>
      </c>
      <c r="AB94" s="372">
        <v>32048</v>
      </c>
      <c r="AC94" s="372">
        <v>10532</v>
      </c>
      <c r="AD94" s="372">
        <v>33255</v>
      </c>
      <c r="AE94" s="372">
        <v>3905</v>
      </c>
      <c r="AF94" s="372">
        <v>41011</v>
      </c>
      <c r="AG94" s="372">
        <v>16168</v>
      </c>
      <c r="AH94" s="372">
        <v>9843</v>
      </c>
      <c r="AI94" s="372">
        <v>821586</v>
      </c>
      <c r="AK94" s="372" t="s">
        <v>578</v>
      </c>
    </row>
    <row r="95" spans="1:37" x14ac:dyDescent="0.2">
      <c r="A95" s="376">
        <v>39173</v>
      </c>
      <c r="B95" s="372" t="s">
        <v>840</v>
      </c>
      <c r="C95" s="372">
        <v>11886</v>
      </c>
      <c r="D95" s="372">
        <v>38148</v>
      </c>
      <c r="E95" s="372">
        <v>10364</v>
      </c>
      <c r="F95" s="372">
        <v>5840</v>
      </c>
      <c r="G95" s="372">
        <v>29054</v>
      </c>
      <c r="H95" s="372">
        <v>7626</v>
      </c>
      <c r="I95" s="372">
        <v>12788</v>
      </c>
      <c r="J95" s="372">
        <v>33564</v>
      </c>
      <c r="K95" s="372">
        <v>101061</v>
      </c>
      <c r="L95" s="372">
        <v>11712</v>
      </c>
      <c r="M95" s="372">
        <v>39638</v>
      </c>
      <c r="N95" s="372">
        <v>12837</v>
      </c>
      <c r="O95" s="372">
        <v>11631</v>
      </c>
      <c r="P95" s="372">
        <v>73417</v>
      </c>
      <c r="Q95" s="372">
        <v>54351</v>
      </c>
      <c r="R95" s="372">
        <v>26400</v>
      </c>
      <c r="S95" s="372">
        <v>10563</v>
      </c>
      <c r="T95" s="372">
        <v>10511</v>
      </c>
      <c r="U95" s="372">
        <v>57705</v>
      </c>
      <c r="V95" s="372">
        <v>11706</v>
      </c>
      <c r="W95" s="372">
        <v>25639</v>
      </c>
      <c r="X95" s="372">
        <v>16389</v>
      </c>
      <c r="Y95" s="372">
        <v>12974</v>
      </c>
      <c r="Z95" s="372">
        <v>19382</v>
      </c>
      <c r="AA95" s="372">
        <v>31029</v>
      </c>
      <c r="AB95" s="372">
        <v>32021</v>
      </c>
      <c r="AC95" s="372">
        <v>10564</v>
      </c>
      <c r="AD95" s="372">
        <v>33398</v>
      </c>
      <c r="AE95" s="372">
        <v>3892</v>
      </c>
      <c r="AF95" s="372">
        <v>41181</v>
      </c>
      <c r="AG95" s="372">
        <v>16296</v>
      </c>
      <c r="AH95" s="372">
        <v>9905</v>
      </c>
      <c r="AI95" s="372">
        <v>823472</v>
      </c>
      <c r="AK95" s="372" t="s">
        <v>617</v>
      </c>
    </row>
    <row r="96" spans="1:37" x14ac:dyDescent="0.2">
      <c r="A96" s="376">
        <v>39203</v>
      </c>
      <c r="B96" s="372" t="s">
        <v>841</v>
      </c>
      <c r="C96" s="372">
        <v>11870</v>
      </c>
      <c r="D96" s="372">
        <v>38106</v>
      </c>
      <c r="E96" s="372">
        <v>10410</v>
      </c>
      <c r="F96" s="372">
        <v>5845</v>
      </c>
      <c r="G96" s="372">
        <v>29125</v>
      </c>
      <c r="H96" s="372">
        <v>7646</v>
      </c>
      <c r="I96" s="372">
        <v>12805</v>
      </c>
      <c r="J96" s="372">
        <v>33650</v>
      </c>
      <c r="K96" s="372">
        <v>101057</v>
      </c>
      <c r="L96" s="372">
        <v>11754</v>
      </c>
      <c r="M96" s="372">
        <v>39732</v>
      </c>
      <c r="N96" s="372">
        <v>12834</v>
      </c>
      <c r="O96" s="372">
        <v>11655</v>
      </c>
      <c r="P96" s="372">
        <v>73601</v>
      </c>
      <c r="Q96" s="372">
        <v>54380</v>
      </c>
      <c r="R96" s="372">
        <v>26513</v>
      </c>
      <c r="S96" s="372">
        <v>10612</v>
      </c>
      <c r="T96" s="372">
        <v>10483</v>
      </c>
      <c r="U96" s="372">
        <v>57827</v>
      </c>
      <c r="V96" s="372">
        <v>11736</v>
      </c>
      <c r="W96" s="372">
        <v>25775</v>
      </c>
      <c r="X96" s="372">
        <v>16462</v>
      </c>
      <c r="Y96" s="372">
        <v>13001</v>
      </c>
      <c r="Z96" s="372">
        <v>19471</v>
      </c>
      <c r="AA96" s="372">
        <v>31096</v>
      </c>
      <c r="AB96" s="372">
        <v>32161</v>
      </c>
      <c r="AC96" s="372">
        <v>10560</v>
      </c>
      <c r="AD96" s="372">
        <v>33461</v>
      </c>
      <c r="AE96" s="372">
        <v>3873</v>
      </c>
      <c r="AF96" s="372">
        <v>41261</v>
      </c>
      <c r="AG96" s="372">
        <v>16346</v>
      </c>
      <c r="AH96" s="372">
        <v>9928</v>
      </c>
      <c r="AI96" s="372">
        <v>825036</v>
      </c>
      <c r="AK96" s="372" t="s">
        <v>619</v>
      </c>
    </row>
    <row r="97" spans="1:37" x14ac:dyDescent="0.2">
      <c r="A97" s="376">
        <v>39234</v>
      </c>
      <c r="B97" s="372" t="s">
        <v>842</v>
      </c>
      <c r="C97" s="372">
        <v>11879</v>
      </c>
      <c r="D97" s="372">
        <v>38206</v>
      </c>
      <c r="E97" s="372">
        <v>10446</v>
      </c>
      <c r="F97" s="372">
        <v>5860</v>
      </c>
      <c r="G97" s="372">
        <v>29190</v>
      </c>
      <c r="H97" s="372">
        <v>7692</v>
      </c>
      <c r="I97" s="372">
        <v>12870</v>
      </c>
      <c r="J97" s="372">
        <v>33743</v>
      </c>
      <c r="K97" s="372">
        <v>101294</v>
      </c>
      <c r="L97" s="372">
        <v>11826</v>
      </c>
      <c r="M97" s="372">
        <v>39819</v>
      </c>
      <c r="N97" s="372">
        <v>12887</v>
      </c>
      <c r="O97" s="372">
        <v>11693</v>
      </c>
      <c r="P97" s="372">
        <v>73755</v>
      </c>
      <c r="Q97" s="372">
        <v>54446</v>
      </c>
      <c r="R97" s="372">
        <v>26590</v>
      </c>
      <c r="S97" s="372">
        <v>10637</v>
      </c>
      <c r="T97" s="372">
        <v>10509</v>
      </c>
      <c r="U97" s="372">
        <v>57987</v>
      </c>
      <c r="V97" s="372">
        <v>11784</v>
      </c>
      <c r="W97" s="372">
        <v>25983</v>
      </c>
      <c r="X97" s="372">
        <v>16575</v>
      </c>
      <c r="Y97" s="372">
        <v>13058</v>
      </c>
      <c r="Z97" s="372">
        <v>19551</v>
      </c>
      <c r="AA97" s="372">
        <v>31186</v>
      </c>
      <c r="AB97" s="372">
        <v>32223</v>
      </c>
      <c r="AC97" s="372">
        <v>10634</v>
      </c>
      <c r="AD97" s="372">
        <v>33583</v>
      </c>
      <c r="AE97" s="372">
        <v>3898</v>
      </c>
      <c r="AF97" s="372">
        <v>41284</v>
      </c>
      <c r="AG97" s="372">
        <v>16356</v>
      </c>
      <c r="AH97" s="372">
        <v>9943</v>
      </c>
      <c r="AI97" s="372">
        <v>827387</v>
      </c>
      <c r="AK97" s="372" t="s">
        <v>622</v>
      </c>
    </row>
    <row r="98" spans="1:37" x14ac:dyDescent="0.2">
      <c r="A98" s="376">
        <v>39264</v>
      </c>
      <c r="B98" s="372" t="s">
        <v>843</v>
      </c>
      <c r="C98" s="372">
        <v>11908</v>
      </c>
      <c r="D98" s="372">
        <v>38191</v>
      </c>
      <c r="E98" s="372">
        <v>10490</v>
      </c>
      <c r="F98" s="372">
        <v>5836</v>
      </c>
      <c r="G98" s="372">
        <v>29236</v>
      </c>
      <c r="H98" s="372">
        <v>7723</v>
      </c>
      <c r="I98" s="372">
        <v>12882</v>
      </c>
      <c r="J98" s="372">
        <v>33748</v>
      </c>
      <c r="K98" s="372">
        <v>101389</v>
      </c>
      <c r="L98" s="372">
        <v>11795</v>
      </c>
      <c r="M98" s="372">
        <v>39925</v>
      </c>
      <c r="N98" s="372">
        <v>12953</v>
      </c>
      <c r="O98" s="372">
        <v>11679</v>
      </c>
      <c r="P98" s="372">
        <v>73868</v>
      </c>
      <c r="Q98" s="372">
        <v>54576</v>
      </c>
      <c r="R98" s="372">
        <v>26646</v>
      </c>
      <c r="S98" s="372">
        <v>10601</v>
      </c>
      <c r="T98" s="372">
        <v>10533</v>
      </c>
      <c r="U98" s="372">
        <v>58030</v>
      </c>
      <c r="V98" s="372">
        <v>11770</v>
      </c>
      <c r="W98" s="372">
        <v>26105</v>
      </c>
      <c r="X98" s="372">
        <v>16638</v>
      </c>
      <c r="Y98" s="372">
        <v>13067</v>
      </c>
      <c r="Z98" s="372">
        <v>19636</v>
      </c>
      <c r="AA98" s="372">
        <v>31202</v>
      </c>
      <c r="AB98" s="372">
        <v>32228</v>
      </c>
      <c r="AC98" s="372">
        <v>10692</v>
      </c>
      <c r="AD98" s="372">
        <v>33551</v>
      </c>
      <c r="AE98" s="372">
        <v>3883</v>
      </c>
      <c r="AF98" s="372">
        <v>41316</v>
      </c>
      <c r="AG98" s="372">
        <v>16362</v>
      </c>
      <c r="AH98" s="372">
        <v>9917</v>
      </c>
      <c r="AI98" s="372">
        <v>828376</v>
      </c>
      <c r="AK98" s="372" t="s">
        <v>623</v>
      </c>
    </row>
    <row r="99" spans="1:37" x14ac:dyDescent="0.2">
      <c r="A99" s="376">
        <v>39295</v>
      </c>
      <c r="B99" s="372" t="s">
        <v>844</v>
      </c>
      <c r="C99" s="372">
        <v>11937</v>
      </c>
      <c r="D99" s="372">
        <v>38214</v>
      </c>
      <c r="E99" s="372">
        <v>10557</v>
      </c>
      <c r="F99" s="372">
        <v>5857</v>
      </c>
      <c r="G99" s="372">
        <v>29319</v>
      </c>
      <c r="H99" s="372">
        <v>7802</v>
      </c>
      <c r="I99" s="372">
        <v>12928</v>
      </c>
      <c r="J99" s="372">
        <v>33775</v>
      </c>
      <c r="K99" s="372">
        <v>101403</v>
      </c>
      <c r="L99" s="372">
        <v>11821</v>
      </c>
      <c r="M99" s="372">
        <v>39988</v>
      </c>
      <c r="N99" s="372">
        <v>13068</v>
      </c>
      <c r="O99" s="372">
        <v>11747</v>
      </c>
      <c r="P99" s="372">
        <v>73971</v>
      </c>
      <c r="Q99" s="372">
        <v>54682</v>
      </c>
      <c r="R99" s="372">
        <v>26690</v>
      </c>
      <c r="S99" s="372">
        <v>10639</v>
      </c>
      <c r="T99" s="372">
        <v>10513</v>
      </c>
      <c r="U99" s="372">
        <v>58108</v>
      </c>
      <c r="V99" s="372">
        <v>11841</v>
      </c>
      <c r="W99" s="372">
        <v>26191</v>
      </c>
      <c r="X99" s="372">
        <v>16663</v>
      </c>
      <c r="Y99" s="372">
        <v>13062</v>
      </c>
      <c r="Z99" s="372">
        <v>19677</v>
      </c>
      <c r="AA99" s="372">
        <v>31267</v>
      </c>
      <c r="AB99" s="372">
        <v>32305</v>
      </c>
      <c r="AC99" s="372">
        <v>10673</v>
      </c>
      <c r="AD99" s="372">
        <v>33632</v>
      </c>
      <c r="AE99" s="372">
        <v>3907</v>
      </c>
      <c r="AF99" s="372">
        <v>41374</v>
      </c>
      <c r="AG99" s="372">
        <v>16380</v>
      </c>
      <c r="AH99" s="372">
        <v>10038</v>
      </c>
      <c r="AI99" s="372">
        <v>830029</v>
      </c>
      <c r="AK99" s="372" t="s">
        <v>624</v>
      </c>
    </row>
    <row r="100" spans="1:37" x14ac:dyDescent="0.2">
      <c r="A100" s="376">
        <v>39326</v>
      </c>
      <c r="B100" s="372" t="s">
        <v>845</v>
      </c>
      <c r="C100" s="372">
        <v>11901</v>
      </c>
      <c r="D100" s="372">
        <v>38273</v>
      </c>
      <c r="E100" s="372">
        <v>10567</v>
      </c>
      <c r="F100" s="372">
        <v>5886</v>
      </c>
      <c r="G100" s="372">
        <v>29360</v>
      </c>
      <c r="H100" s="372">
        <v>7791</v>
      </c>
      <c r="I100" s="372">
        <v>12838</v>
      </c>
      <c r="J100" s="372">
        <v>33682</v>
      </c>
      <c r="K100" s="372">
        <v>101360</v>
      </c>
      <c r="L100" s="372">
        <v>11826</v>
      </c>
      <c r="M100" s="372">
        <v>39970</v>
      </c>
      <c r="N100" s="372">
        <v>13024</v>
      </c>
      <c r="O100" s="372">
        <v>11771</v>
      </c>
      <c r="P100" s="372">
        <v>74036</v>
      </c>
      <c r="Q100" s="372">
        <v>54747</v>
      </c>
      <c r="R100" s="372">
        <v>26725</v>
      </c>
      <c r="S100" s="372">
        <v>10651</v>
      </c>
      <c r="T100" s="372">
        <v>10468</v>
      </c>
      <c r="U100" s="372">
        <v>57991</v>
      </c>
      <c r="V100" s="372">
        <v>11924</v>
      </c>
      <c r="W100" s="372">
        <v>26142</v>
      </c>
      <c r="X100" s="372">
        <v>16672</v>
      </c>
      <c r="Y100" s="372">
        <v>12976</v>
      </c>
      <c r="Z100" s="372">
        <v>19669</v>
      </c>
      <c r="AA100" s="372">
        <v>31288</v>
      </c>
      <c r="AB100" s="372">
        <v>32264</v>
      </c>
      <c r="AC100" s="372">
        <v>10685</v>
      </c>
      <c r="AD100" s="372">
        <v>33579</v>
      </c>
      <c r="AE100" s="372">
        <v>3922</v>
      </c>
      <c r="AF100" s="372">
        <v>41197</v>
      </c>
      <c r="AG100" s="372">
        <v>16318</v>
      </c>
      <c r="AH100" s="372">
        <v>10011</v>
      </c>
      <c r="AI100" s="372">
        <v>829514</v>
      </c>
      <c r="AK100" s="372" t="s">
        <v>625</v>
      </c>
    </row>
    <row r="101" spans="1:37" x14ac:dyDescent="0.2">
      <c r="A101" s="376">
        <v>39356</v>
      </c>
      <c r="B101" s="372" t="s">
        <v>846</v>
      </c>
      <c r="C101" s="372">
        <v>11948</v>
      </c>
      <c r="D101" s="372">
        <v>38311</v>
      </c>
      <c r="E101" s="372">
        <v>10600</v>
      </c>
      <c r="F101" s="372">
        <v>5877</v>
      </c>
      <c r="G101" s="372">
        <v>29512</v>
      </c>
      <c r="H101" s="372">
        <v>7816</v>
      </c>
      <c r="I101" s="372">
        <v>12932</v>
      </c>
      <c r="J101" s="372">
        <v>33691</v>
      </c>
      <c r="K101" s="372">
        <v>101472</v>
      </c>
      <c r="L101" s="372">
        <v>11965</v>
      </c>
      <c r="M101" s="372">
        <v>40008</v>
      </c>
      <c r="N101" s="372">
        <v>13016</v>
      </c>
      <c r="O101" s="372">
        <v>11824</v>
      </c>
      <c r="P101" s="372">
        <v>74264</v>
      </c>
      <c r="Q101" s="372">
        <v>54917</v>
      </c>
      <c r="R101" s="372">
        <v>26863</v>
      </c>
      <c r="S101" s="372">
        <v>10708</v>
      </c>
      <c r="T101" s="372">
        <v>10515</v>
      </c>
      <c r="U101" s="372">
        <v>58144</v>
      </c>
      <c r="V101" s="372">
        <v>12012</v>
      </c>
      <c r="W101" s="372">
        <v>26239</v>
      </c>
      <c r="X101" s="372">
        <v>16791</v>
      </c>
      <c r="Y101" s="372">
        <v>13020</v>
      </c>
      <c r="Z101" s="372">
        <v>19689</v>
      </c>
      <c r="AA101" s="372">
        <v>31357</v>
      </c>
      <c r="AB101" s="372">
        <v>32394</v>
      </c>
      <c r="AC101" s="372">
        <v>10745</v>
      </c>
      <c r="AD101" s="372">
        <v>33606</v>
      </c>
      <c r="AE101" s="372">
        <v>3938</v>
      </c>
      <c r="AF101" s="372">
        <v>41381</v>
      </c>
      <c r="AG101" s="372">
        <v>16422</v>
      </c>
      <c r="AH101" s="372">
        <v>10085</v>
      </c>
      <c r="AI101" s="372">
        <v>832062</v>
      </c>
      <c r="AK101" s="372" t="s">
        <v>626</v>
      </c>
    </row>
    <row r="102" spans="1:37" x14ac:dyDescent="0.2">
      <c r="A102" s="376">
        <v>39387</v>
      </c>
      <c r="B102" s="372" t="s">
        <v>847</v>
      </c>
      <c r="C102" s="372">
        <v>11978</v>
      </c>
      <c r="D102" s="372">
        <v>38270</v>
      </c>
      <c r="E102" s="372">
        <v>10602</v>
      </c>
      <c r="F102" s="372">
        <v>5879</v>
      </c>
      <c r="G102" s="372">
        <v>29548</v>
      </c>
      <c r="H102" s="372">
        <v>7776</v>
      </c>
      <c r="I102" s="372">
        <v>12903</v>
      </c>
      <c r="J102" s="372">
        <v>33672</v>
      </c>
      <c r="K102" s="372">
        <v>101328</v>
      </c>
      <c r="L102" s="372">
        <v>11984</v>
      </c>
      <c r="M102" s="372">
        <v>39955</v>
      </c>
      <c r="N102" s="372">
        <v>13013</v>
      </c>
      <c r="O102" s="372">
        <v>11812</v>
      </c>
      <c r="P102" s="372">
        <v>74212</v>
      </c>
      <c r="Q102" s="372">
        <v>54968</v>
      </c>
      <c r="R102" s="372">
        <v>26903</v>
      </c>
      <c r="S102" s="372">
        <v>10716</v>
      </c>
      <c r="T102" s="372">
        <v>10517</v>
      </c>
      <c r="U102" s="372">
        <v>58118</v>
      </c>
      <c r="V102" s="372">
        <v>12021</v>
      </c>
      <c r="W102" s="372">
        <v>26260</v>
      </c>
      <c r="X102" s="372">
        <v>16817</v>
      </c>
      <c r="Y102" s="372">
        <v>13069</v>
      </c>
      <c r="Z102" s="372">
        <v>19765</v>
      </c>
      <c r="AA102" s="372">
        <v>31406</v>
      </c>
      <c r="AB102" s="372">
        <v>32324</v>
      </c>
      <c r="AC102" s="372">
        <v>10694</v>
      </c>
      <c r="AD102" s="372">
        <v>33605</v>
      </c>
      <c r="AE102" s="372">
        <v>3949</v>
      </c>
      <c r="AF102" s="372">
        <v>41460</v>
      </c>
      <c r="AG102" s="372">
        <v>16375</v>
      </c>
      <c r="AH102" s="372">
        <v>10057</v>
      </c>
      <c r="AI102" s="372">
        <v>831956</v>
      </c>
      <c r="AK102" s="372" t="s">
        <v>627</v>
      </c>
    </row>
    <row r="103" spans="1:37" x14ac:dyDescent="0.2">
      <c r="A103" s="376">
        <v>39417</v>
      </c>
      <c r="B103" s="372" t="s">
        <v>848</v>
      </c>
      <c r="C103" s="372">
        <v>11890</v>
      </c>
      <c r="D103" s="372">
        <v>38090</v>
      </c>
      <c r="E103" s="372">
        <v>10511</v>
      </c>
      <c r="F103" s="372">
        <v>5864</v>
      </c>
      <c r="G103" s="372">
        <v>29454</v>
      </c>
      <c r="H103" s="372">
        <v>7728</v>
      </c>
      <c r="I103" s="372">
        <v>12824</v>
      </c>
      <c r="J103" s="372">
        <v>33560</v>
      </c>
      <c r="K103" s="372">
        <v>100998</v>
      </c>
      <c r="L103" s="372">
        <v>11901</v>
      </c>
      <c r="M103" s="372">
        <v>39680</v>
      </c>
      <c r="N103" s="372">
        <v>12948</v>
      </c>
      <c r="O103" s="372">
        <v>11782</v>
      </c>
      <c r="P103" s="372">
        <v>73894</v>
      </c>
      <c r="Q103" s="372">
        <v>54698</v>
      </c>
      <c r="R103" s="372">
        <v>26772</v>
      </c>
      <c r="S103" s="372">
        <v>10632</v>
      </c>
      <c r="T103" s="372">
        <v>10421</v>
      </c>
      <c r="U103" s="372">
        <v>57924</v>
      </c>
      <c r="V103" s="372">
        <v>11924</v>
      </c>
      <c r="W103" s="372">
        <v>26022</v>
      </c>
      <c r="X103" s="372">
        <v>16702</v>
      </c>
      <c r="Y103" s="372">
        <v>13019</v>
      </c>
      <c r="Z103" s="372">
        <v>19654</v>
      </c>
      <c r="AA103" s="372">
        <v>31291</v>
      </c>
      <c r="AB103" s="372">
        <v>32189</v>
      </c>
      <c r="AC103" s="372">
        <v>10657</v>
      </c>
      <c r="AD103" s="372">
        <v>33501</v>
      </c>
      <c r="AE103" s="372">
        <v>3920</v>
      </c>
      <c r="AF103" s="372">
        <v>41101</v>
      </c>
      <c r="AG103" s="372">
        <v>16309</v>
      </c>
      <c r="AH103" s="372">
        <v>9973</v>
      </c>
      <c r="AI103" s="372">
        <v>827833</v>
      </c>
      <c r="AK103" s="372" t="s">
        <v>628</v>
      </c>
    </row>
    <row r="104" spans="1:37" x14ac:dyDescent="0.2">
      <c r="A104" s="376">
        <v>39448</v>
      </c>
      <c r="B104" s="372" t="s">
        <v>1015</v>
      </c>
      <c r="C104" s="372">
        <v>11857</v>
      </c>
      <c r="D104" s="372">
        <v>38005</v>
      </c>
      <c r="E104" s="372">
        <v>10558</v>
      </c>
      <c r="F104" s="372">
        <v>5843</v>
      </c>
      <c r="G104" s="372">
        <v>29431</v>
      </c>
      <c r="H104" s="372">
        <v>7756</v>
      </c>
      <c r="I104" s="372">
        <v>12822</v>
      </c>
      <c r="J104" s="372">
        <v>33494</v>
      </c>
      <c r="K104" s="372">
        <v>100611</v>
      </c>
      <c r="L104" s="372">
        <v>11893</v>
      </c>
      <c r="M104" s="372">
        <v>39531</v>
      </c>
      <c r="N104" s="372">
        <v>12887</v>
      </c>
      <c r="O104" s="372">
        <v>11733</v>
      </c>
      <c r="P104" s="372">
        <v>73677</v>
      </c>
      <c r="Q104" s="372">
        <v>54577</v>
      </c>
      <c r="R104" s="372">
        <v>26666</v>
      </c>
      <c r="S104" s="372">
        <v>10597</v>
      </c>
      <c r="T104" s="372">
        <v>10472</v>
      </c>
      <c r="U104" s="372">
        <v>57748</v>
      </c>
      <c r="V104" s="372">
        <v>11840</v>
      </c>
      <c r="W104" s="372">
        <v>25917</v>
      </c>
      <c r="X104" s="372">
        <v>16716</v>
      </c>
      <c r="Y104" s="372">
        <v>12951</v>
      </c>
      <c r="Z104" s="372">
        <v>19664</v>
      </c>
      <c r="AA104" s="372">
        <v>31245</v>
      </c>
      <c r="AB104" s="372">
        <v>32067</v>
      </c>
      <c r="AC104" s="372">
        <v>10639</v>
      </c>
      <c r="AD104" s="372">
        <v>33443</v>
      </c>
      <c r="AE104" s="372">
        <v>3859</v>
      </c>
      <c r="AF104" s="372">
        <v>41073</v>
      </c>
      <c r="AG104" s="372">
        <v>16293</v>
      </c>
      <c r="AH104" s="372">
        <v>9985</v>
      </c>
      <c r="AI104" s="372">
        <v>825850</v>
      </c>
      <c r="AJ104" s="372">
        <v>2008</v>
      </c>
      <c r="AK104" s="372" t="s">
        <v>620</v>
      </c>
    </row>
    <row r="105" spans="1:37" x14ac:dyDescent="0.2">
      <c r="A105" s="376">
        <v>39479</v>
      </c>
      <c r="B105" s="372" t="s">
        <v>849</v>
      </c>
      <c r="C105" s="372">
        <v>11899</v>
      </c>
      <c r="D105" s="372">
        <v>37791</v>
      </c>
      <c r="E105" s="372">
        <v>10581</v>
      </c>
      <c r="F105" s="372">
        <v>5860</v>
      </c>
      <c r="G105" s="372">
        <v>29450</v>
      </c>
      <c r="H105" s="372">
        <v>7750</v>
      </c>
      <c r="I105" s="372">
        <v>12892</v>
      </c>
      <c r="J105" s="372">
        <v>33578</v>
      </c>
      <c r="K105" s="372">
        <v>100417</v>
      </c>
      <c r="L105" s="372">
        <v>11942</v>
      </c>
      <c r="M105" s="372">
        <v>39609</v>
      </c>
      <c r="N105" s="372">
        <v>12893</v>
      </c>
      <c r="O105" s="372">
        <v>11770</v>
      </c>
      <c r="P105" s="372">
        <v>73804</v>
      </c>
      <c r="Q105" s="372">
        <v>54579</v>
      </c>
      <c r="R105" s="372">
        <v>26887</v>
      </c>
      <c r="S105" s="372">
        <v>10621</v>
      </c>
      <c r="T105" s="372">
        <v>10492</v>
      </c>
      <c r="U105" s="372">
        <v>57725</v>
      </c>
      <c r="V105" s="372">
        <v>11880</v>
      </c>
      <c r="W105" s="372">
        <v>25962</v>
      </c>
      <c r="X105" s="372">
        <v>16801</v>
      </c>
      <c r="Y105" s="372">
        <v>12961</v>
      </c>
      <c r="Z105" s="372">
        <v>19698</v>
      </c>
      <c r="AA105" s="372">
        <v>31273</v>
      </c>
      <c r="AB105" s="372">
        <v>32097</v>
      </c>
      <c r="AC105" s="372">
        <v>10701</v>
      </c>
      <c r="AD105" s="372">
        <v>33462</v>
      </c>
      <c r="AE105" s="372">
        <v>3855</v>
      </c>
      <c r="AF105" s="372">
        <v>41327</v>
      </c>
      <c r="AG105" s="372">
        <v>16333</v>
      </c>
      <c r="AH105" s="372">
        <v>9993</v>
      </c>
      <c r="AI105" s="372">
        <v>826883</v>
      </c>
      <c r="AK105" s="372" t="s">
        <v>621</v>
      </c>
    </row>
    <row r="106" spans="1:37" x14ac:dyDescent="0.2">
      <c r="A106" s="376">
        <v>39508</v>
      </c>
      <c r="B106" s="372" t="s">
        <v>850</v>
      </c>
      <c r="C106" s="372">
        <v>11908</v>
      </c>
      <c r="D106" s="372">
        <v>37566</v>
      </c>
      <c r="E106" s="372">
        <v>10633</v>
      </c>
      <c r="F106" s="372">
        <v>5836</v>
      </c>
      <c r="G106" s="372">
        <v>29443</v>
      </c>
      <c r="H106" s="372">
        <v>7739</v>
      </c>
      <c r="I106" s="372">
        <v>12887</v>
      </c>
      <c r="J106" s="372">
        <v>33642</v>
      </c>
      <c r="K106" s="372">
        <v>100365</v>
      </c>
      <c r="L106" s="372">
        <v>11969</v>
      </c>
      <c r="M106" s="372">
        <v>39545</v>
      </c>
      <c r="N106" s="372">
        <v>12870</v>
      </c>
      <c r="O106" s="372">
        <v>11791</v>
      </c>
      <c r="P106" s="372">
        <v>73710</v>
      </c>
      <c r="Q106" s="372">
        <v>54425</v>
      </c>
      <c r="R106" s="372">
        <v>26961</v>
      </c>
      <c r="S106" s="372">
        <v>10582</v>
      </c>
      <c r="T106" s="372">
        <v>10452</v>
      </c>
      <c r="U106" s="372">
        <v>57617</v>
      </c>
      <c r="V106" s="372">
        <v>11847</v>
      </c>
      <c r="W106" s="372">
        <v>25860</v>
      </c>
      <c r="X106" s="372">
        <v>16792</v>
      </c>
      <c r="Y106" s="372">
        <v>12932</v>
      </c>
      <c r="Z106" s="372">
        <v>19620</v>
      </c>
      <c r="AA106" s="372">
        <v>31281</v>
      </c>
      <c r="AB106" s="372">
        <v>32114</v>
      </c>
      <c r="AC106" s="372">
        <v>10661</v>
      </c>
      <c r="AD106" s="372">
        <v>33524</v>
      </c>
      <c r="AE106" s="372">
        <v>3833</v>
      </c>
      <c r="AF106" s="372">
        <v>41203</v>
      </c>
      <c r="AG106" s="372">
        <v>16361</v>
      </c>
      <c r="AH106" s="372">
        <v>9931</v>
      </c>
      <c r="AI106" s="372">
        <v>825900</v>
      </c>
      <c r="AK106" s="372" t="s">
        <v>578</v>
      </c>
    </row>
    <row r="107" spans="1:37" x14ac:dyDescent="0.2">
      <c r="A107" s="376">
        <v>39539</v>
      </c>
      <c r="B107" s="372" t="s">
        <v>851</v>
      </c>
      <c r="C107" s="372">
        <v>11928</v>
      </c>
      <c r="D107" s="372">
        <v>37473</v>
      </c>
      <c r="E107" s="372">
        <v>10653</v>
      </c>
      <c r="F107" s="372">
        <v>5840</v>
      </c>
      <c r="G107" s="372">
        <v>29487</v>
      </c>
      <c r="H107" s="372">
        <v>7755</v>
      </c>
      <c r="I107" s="372">
        <v>12949</v>
      </c>
      <c r="J107" s="372">
        <v>33623</v>
      </c>
      <c r="K107" s="372">
        <v>100230</v>
      </c>
      <c r="L107" s="372">
        <v>11998</v>
      </c>
      <c r="M107" s="372">
        <v>39636</v>
      </c>
      <c r="N107" s="372">
        <v>12911</v>
      </c>
      <c r="O107" s="372">
        <v>11784</v>
      </c>
      <c r="P107" s="372">
        <v>73891</v>
      </c>
      <c r="Q107" s="372">
        <v>54550</v>
      </c>
      <c r="R107" s="372">
        <v>27096</v>
      </c>
      <c r="S107" s="372">
        <v>10604</v>
      </c>
      <c r="T107" s="372">
        <v>10495</v>
      </c>
      <c r="U107" s="372">
        <v>57706</v>
      </c>
      <c r="V107" s="372">
        <v>11795</v>
      </c>
      <c r="W107" s="372">
        <v>25900</v>
      </c>
      <c r="X107" s="372">
        <v>16863</v>
      </c>
      <c r="Y107" s="372">
        <v>12932</v>
      </c>
      <c r="Z107" s="372">
        <v>19636</v>
      </c>
      <c r="AA107" s="372">
        <v>31441</v>
      </c>
      <c r="AB107" s="372">
        <v>32234</v>
      </c>
      <c r="AC107" s="372">
        <v>10651</v>
      </c>
      <c r="AD107" s="372">
        <v>33603</v>
      </c>
      <c r="AE107" s="372">
        <v>3863</v>
      </c>
      <c r="AF107" s="372">
        <v>41283</v>
      </c>
      <c r="AG107" s="372">
        <v>16482</v>
      </c>
      <c r="AH107" s="372">
        <v>9954</v>
      </c>
      <c r="AI107" s="372">
        <v>827246</v>
      </c>
      <c r="AK107" s="372" t="s">
        <v>617</v>
      </c>
    </row>
    <row r="108" spans="1:37" x14ac:dyDescent="0.2">
      <c r="A108" s="376">
        <v>39569</v>
      </c>
      <c r="B108" s="372" t="s">
        <v>852</v>
      </c>
      <c r="C108" s="372">
        <v>11905</v>
      </c>
      <c r="D108" s="372">
        <v>37523</v>
      </c>
      <c r="E108" s="372">
        <v>10707</v>
      </c>
      <c r="F108" s="372">
        <v>5888</v>
      </c>
      <c r="G108" s="372">
        <v>29631</v>
      </c>
      <c r="H108" s="372">
        <v>7768</v>
      </c>
      <c r="I108" s="372">
        <v>12947</v>
      </c>
      <c r="J108" s="372">
        <v>33602</v>
      </c>
      <c r="K108" s="372">
        <v>100145</v>
      </c>
      <c r="L108" s="372">
        <v>12037</v>
      </c>
      <c r="M108" s="372">
        <v>39768</v>
      </c>
      <c r="N108" s="372">
        <v>12953</v>
      </c>
      <c r="O108" s="372">
        <v>11817</v>
      </c>
      <c r="P108" s="372">
        <v>73983</v>
      </c>
      <c r="Q108" s="372">
        <v>54748</v>
      </c>
      <c r="R108" s="372">
        <v>27171</v>
      </c>
      <c r="S108" s="372">
        <v>10631</v>
      </c>
      <c r="T108" s="372">
        <v>10521</v>
      </c>
      <c r="U108" s="372">
        <v>57848</v>
      </c>
      <c r="V108" s="372">
        <v>11792</v>
      </c>
      <c r="W108" s="372">
        <v>26034</v>
      </c>
      <c r="X108" s="372">
        <v>16942</v>
      </c>
      <c r="Y108" s="372">
        <v>12990</v>
      </c>
      <c r="Z108" s="372">
        <v>19650</v>
      </c>
      <c r="AA108" s="372">
        <v>31439</v>
      </c>
      <c r="AB108" s="372">
        <v>32334</v>
      </c>
      <c r="AC108" s="372">
        <v>10627</v>
      </c>
      <c r="AD108" s="372">
        <v>33540</v>
      </c>
      <c r="AE108" s="372">
        <v>3860</v>
      </c>
      <c r="AF108" s="372">
        <v>41341</v>
      </c>
      <c r="AG108" s="372">
        <v>16538</v>
      </c>
      <c r="AH108" s="372">
        <v>9958</v>
      </c>
      <c r="AI108" s="372">
        <v>828638</v>
      </c>
      <c r="AK108" s="372" t="s">
        <v>619</v>
      </c>
    </row>
    <row r="109" spans="1:37" x14ac:dyDescent="0.2">
      <c r="A109" s="376">
        <v>39600</v>
      </c>
      <c r="B109" s="372" t="s">
        <v>853</v>
      </c>
      <c r="C109" s="372">
        <v>11940</v>
      </c>
      <c r="D109" s="372">
        <v>37555</v>
      </c>
      <c r="E109" s="372">
        <v>10741</v>
      </c>
      <c r="F109" s="372">
        <v>5907</v>
      </c>
      <c r="G109" s="372">
        <v>29715</v>
      </c>
      <c r="H109" s="372">
        <v>7781</v>
      </c>
      <c r="I109" s="372">
        <v>13012</v>
      </c>
      <c r="J109" s="372">
        <v>33628</v>
      </c>
      <c r="K109" s="372">
        <v>100116</v>
      </c>
      <c r="L109" s="372">
        <v>12057</v>
      </c>
      <c r="M109" s="372">
        <v>39791</v>
      </c>
      <c r="N109" s="372">
        <v>12933</v>
      </c>
      <c r="O109" s="372">
        <v>11853</v>
      </c>
      <c r="P109" s="372">
        <v>74327</v>
      </c>
      <c r="Q109" s="372">
        <v>54853</v>
      </c>
      <c r="R109" s="372">
        <v>27198</v>
      </c>
      <c r="S109" s="372">
        <v>10631</v>
      </c>
      <c r="T109" s="372">
        <v>10588</v>
      </c>
      <c r="U109" s="372">
        <v>57976</v>
      </c>
      <c r="V109" s="372">
        <v>11821</v>
      </c>
      <c r="W109" s="372">
        <v>26110</v>
      </c>
      <c r="X109" s="372">
        <v>17001</v>
      </c>
      <c r="Y109" s="372">
        <v>13048</v>
      </c>
      <c r="Z109" s="372">
        <v>19684</v>
      </c>
      <c r="AA109" s="372">
        <v>31500</v>
      </c>
      <c r="AB109" s="372">
        <v>32478</v>
      </c>
      <c r="AC109" s="372">
        <v>10667</v>
      </c>
      <c r="AD109" s="372">
        <v>33663</v>
      </c>
      <c r="AE109" s="372">
        <v>3856</v>
      </c>
      <c r="AF109" s="372">
        <v>41441</v>
      </c>
      <c r="AG109" s="372">
        <v>16621</v>
      </c>
      <c r="AH109" s="372">
        <v>9987</v>
      </c>
      <c r="AI109" s="372">
        <v>830479</v>
      </c>
      <c r="AK109" s="372" t="s">
        <v>622</v>
      </c>
    </row>
    <row r="110" spans="1:37" x14ac:dyDescent="0.2">
      <c r="A110" s="376">
        <v>39630</v>
      </c>
      <c r="B110" s="372" t="s">
        <v>854</v>
      </c>
      <c r="C110" s="372">
        <v>11927</v>
      </c>
      <c r="D110" s="372">
        <v>37708</v>
      </c>
      <c r="E110" s="372">
        <v>10808</v>
      </c>
      <c r="F110" s="372">
        <v>5924</v>
      </c>
      <c r="G110" s="372">
        <v>29771</v>
      </c>
      <c r="H110" s="372">
        <v>7802</v>
      </c>
      <c r="I110" s="372">
        <v>13043</v>
      </c>
      <c r="J110" s="372">
        <v>33658</v>
      </c>
      <c r="K110" s="372">
        <v>100160</v>
      </c>
      <c r="L110" s="372">
        <v>12023</v>
      </c>
      <c r="M110" s="372">
        <v>39726</v>
      </c>
      <c r="N110" s="372">
        <v>12937</v>
      </c>
      <c r="O110" s="372">
        <v>11875</v>
      </c>
      <c r="P110" s="372">
        <v>74448</v>
      </c>
      <c r="Q110" s="372">
        <v>55030</v>
      </c>
      <c r="R110" s="372">
        <v>27276</v>
      </c>
      <c r="S110" s="372">
        <v>10622</v>
      </c>
      <c r="T110" s="372">
        <v>10688</v>
      </c>
      <c r="U110" s="372">
        <v>58180</v>
      </c>
      <c r="V110" s="372">
        <v>11921</v>
      </c>
      <c r="W110" s="372">
        <v>26259</v>
      </c>
      <c r="X110" s="372">
        <v>17038</v>
      </c>
      <c r="Y110" s="372">
        <v>13029</v>
      </c>
      <c r="Z110" s="372">
        <v>19723</v>
      </c>
      <c r="AA110" s="372">
        <v>31620</v>
      </c>
      <c r="AB110" s="372">
        <v>32472</v>
      </c>
      <c r="AC110" s="372">
        <v>10715</v>
      </c>
      <c r="AD110" s="372">
        <v>33618</v>
      </c>
      <c r="AE110" s="372">
        <v>3862</v>
      </c>
      <c r="AF110" s="372">
        <v>41388</v>
      </c>
      <c r="AG110" s="372">
        <v>16660</v>
      </c>
      <c r="AH110" s="372">
        <v>9962</v>
      </c>
      <c r="AI110" s="372">
        <v>831873</v>
      </c>
      <c r="AK110" s="372" t="s">
        <v>623</v>
      </c>
    </row>
    <row r="111" spans="1:37" x14ac:dyDescent="0.2">
      <c r="A111" s="376">
        <v>39661</v>
      </c>
      <c r="B111" s="372" t="s">
        <v>855</v>
      </c>
      <c r="C111" s="372">
        <v>11954</v>
      </c>
      <c r="D111" s="372">
        <v>37616</v>
      </c>
      <c r="E111" s="372">
        <v>10807</v>
      </c>
      <c r="F111" s="372">
        <v>5916</v>
      </c>
      <c r="G111" s="372">
        <v>29748</v>
      </c>
      <c r="H111" s="372">
        <v>7794</v>
      </c>
      <c r="I111" s="372">
        <v>13071</v>
      </c>
      <c r="J111" s="372">
        <v>33593</v>
      </c>
      <c r="K111" s="372">
        <v>100219</v>
      </c>
      <c r="L111" s="372">
        <v>12019</v>
      </c>
      <c r="M111" s="372">
        <v>39730</v>
      </c>
      <c r="N111" s="372">
        <v>12920</v>
      </c>
      <c r="O111" s="372">
        <v>11873</v>
      </c>
      <c r="P111" s="372">
        <v>74387</v>
      </c>
      <c r="Q111" s="372">
        <v>55092</v>
      </c>
      <c r="R111" s="372">
        <v>27291</v>
      </c>
      <c r="S111" s="372">
        <v>10628</v>
      </c>
      <c r="T111" s="372">
        <v>10705</v>
      </c>
      <c r="U111" s="372">
        <v>58209</v>
      </c>
      <c r="V111" s="372">
        <v>11869</v>
      </c>
      <c r="W111" s="372">
        <v>26268</v>
      </c>
      <c r="X111" s="372">
        <v>17122</v>
      </c>
      <c r="Y111" s="372">
        <v>12968</v>
      </c>
      <c r="Z111" s="372">
        <v>19744</v>
      </c>
      <c r="AA111" s="372">
        <v>31649</v>
      </c>
      <c r="AB111" s="372">
        <v>32445</v>
      </c>
      <c r="AC111" s="372">
        <v>10717</v>
      </c>
      <c r="AD111" s="372">
        <v>33614</v>
      </c>
      <c r="AE111" s="372">
        <v>3841</v>
      </c>
      <c r="AF111" s="372">
        <v>41381</v>
      </c>
      <c r="AG111" s="372">
        <v>16640</v>
      </c>
      <c r="AH111" s="372">
        <v>10006</v>
      </c>
      <c r="AI111" s="372">
        <v>831836</v>
      </c>
      <c r="AK111" s="372" t="s">
        <v>624</v>
      </c>
    </row>
    <row r="112" spans="1:37" x14ac:dyDescent="0.2">
      <c r="A112" s="376">
        <v>39692</v>
      </c>
      <c r="B112" s="372" t="s">
        <v>856</v>
      </c>
      <c r="C112" s="372">
        <v>11955</v>
      </c>
      <c r="D112" s="372">
        <v>37450</v>
      </c>
      <c r="E112" s="372">
        <v>10735</v>
      </c>
      <c r="F112" s="372">
        <v>5957</v>
      </c>
      <c r="G112" s="372">
        <v>29766</v>
      </c>
      <c r="H112" s="372">
        <v>7836</v>
      </c>
      <c r="I112" s="372">
        <v>13168</v>
      </c>
      <c r="J112" s="372">
        <v>33567</v>
      </c>
      <c r="K112" s="372">
        <v>100396</v>
      </c>
      <c r="L112" s="372">
        <v>12015</v>
      </c>
      <c r="M112" s="372">
        <v>39620</v>
      </c>
      <c r="N112" s="372">
        <v>12858</v>
      </c>
      <c r="O112" s="372">
        <v>11849</v>
      </c>
      <c r="P112" s="372">
        <v>74330</v>
      </c>
      <c r="Q112" s="372">
        <v>55201</v>
      </c>
      <c r="R112" s="372">
        <v>27227</v>
      </c>
      <c r="S112" s="372">
        <v>10621</v>
      </c>
      <c r="T112" s="372">
        <v>10723</v>
      </c>
      <c r="U112" s="372">
        <v>58285</v>
      </c>
      <c r="V112" s="372">
        <v>11867</v>
      </c>
      <c r="W112" s="372">
        <v>26269</v>
      </c>
      <c r="X112" s="372">
        <v>17090</v>
      </c>
      <c r="Y112" s="372">
        <v>12996</v>
      </c>
      <c r="Z112" s="372">
        <v>19699</v>
      </c>
      <c r="AA112" s="372">
        <v>31598</v>
      </c>
      <c r="AB112" s="372">
        <v>32434</v>
      </c>
      <c r="AC112" s="372">
        <v>10641</v>
      </c>
      <c r="AD112" s="372">
        <v>33632</v>
      </c>
      <c r="AE112" s="372">
        <v>3840</v>
      </c>
      <c r="AF112" s="372">
        <v>41395</v>
      </c>
      <c r="AG112" s="372">
        <v>16696</v>
      </c>
      <c r="AH112" s="372">
        <v>9979</v>
      </c>
      <c r="AI112" s="372">
        <v>831695</v>
      </c>
      <c r="AK112" s="372" t="s">
        <v>625</v>
      </c>
    </row>
    <row r="113" spans="1:37" x14ac:dyDescent="0.2">
      <c r="A113" s="376">
        <v>39722</v>
      </c>
      <c r="B113" s="372" t="s">
        <v>857</v>
      </c>
      <c r="C113" s="372">
        <v>11977</v>
      </c>
      <c r="D113" s="372">
        <v>37413</v>
      </c>
      <c r="E113" s="372">
        <v>10770</v>
      </c>
      <c r="F113" s="372">
        <v>5978</v>
      </c>
      <c r="G113" s="372">
        <v>29681</v>
      </c>
      <c r="H113" s="372">
        <v>7856</v>
      </c>
      <c r="I113" s="372">
        <v>13273</v>
      </c>
      <c r="J113" s="372">
        <v>33513</v>
      </c>
      <c r="K113" s="372">
        <v>100591</v>
      </c>
      <c r="L113" s="372">
        <v>12059</v>
      </c>
      <c r="M113" s="372">
        <v>39657</v>
      </c>
      <c r="N113" s="372">
        <v>12805</v>
      </c>
      <c r="O113" s="372">
        <v>11911</v>
      </c>
      <c r="P113" s="372">
        <v>74501</v>
      </c>
      <c r="Q113" s="372">
        <v>55377</v>
      </c>
      <c r="R113" s="372">
        <v>27231</v>
      </c>
      <c r="S113" s="372">
        <v>10591</v>
      </c>
      <c r="T113" s="372">
        <v>10740</v>
      </c>
      <c r="U113" s="372">
        <v>58337</v>
      </c>
      <c r="V113" s="372">
        <v>11875</v>
      </c>
      <c r="W113" s="372">
        <v>26249</v>
      </c>
      <c r="X113" s="372">
        <v>17132</v>
      </c>
      <c r="Y113" s="372">
        <v>12981</v>
      </c>
      <c r="Z113" s="372">
        <v>19760</v>
      </c>
      <c r="AA113" s="372">
        <v>31647</v>
      </c>
      <c r="AB113" s="372">
        <v>32428</v>
      </c>
      <c r="AC113" s="372">
        <v>10647</v>
      </c>
      <c r="AD113" s="372">
        <v>33602</v>
      </c>
      <c r="AE113" s="372">
        <v>3840</v>
      </c>
      <c r="AF113" s="372">
        <v>41267</v>
      </c>
      <c r="AG113" s="372">
        <v>16756</v>
      </c>
      <c r="AH113" s="372">
        <v>10002</v>
      </c>
      <c r="AI113" s="372">
        <v>832447</v>
      </c>
      <c r="AK113" s="372" t="s">
        <v>626</v>
      </c>
    </row>
    <row r="114" spans="1:37" x14ac:dyDescent="0.2">
      <c r="A114" s="376">
        <v>39753</v>
      </c>
      <c r="B114" s="372" t="s">
        <v>858</v>
      </c>
      <c r="C114" s="372">
        <v>11979</v>
      </c>
      <c r="D114" s="372">
        <v>37184</v>
      </c>
      <c r="E114" s="372">
        <v>10771</v>
      </c>
      <c r="F114" s="372">
        <v>6009</v>
      </c>
      <c r="G114" s="372">
        <v>29679</v>
      </c>
      <c r="H114" s="372">
        <v>7865</v>
      </c>
      <c r="I114" s="372">
        <v>13262</v>
      </c>
      <c r="J114" s="372">
        <v>33385</v>
      </c>
      <c r="K114" s="372">
        <v>100491</v>
      </c>
      <c r="L114" s="372">
        <v>12032</v>
      </c>
      <c r="M114" s="372">
        <v>39733</v>
      </c>
      <c r="N114" s="372">
        <v>12827</v>
      </c>
      <c r="O114" s="372">
        <v>11887</v>
      </c>
      <c r="P114" s="372">
        <v>74446</v>
      </c>
      <c r="Q114" s="372">
        <v>55402</v>
      </c>
      <c r="R114" s="372">
        <v>27198</v>
      </c>
      <c r="S114" s="372">
        <v>10586</v>
      </c>
      <c r="T114" s="372">
        <v>10786</v>
      </c>
      <c r="U114" s="372">
        <v>58228</v>
      </c>
      <c r="V114" s="372">
        <v>11842</v>
      </c>
      <c r="W114" s="372">
        <v>26214</v>
      </c>
      <c r="X114" s="372">
        <v>17061</v>
      </c>
      <c r="Y114" s="372">
        <v>12994</v>
      </c>
      <c r="Z114" s="372">
        <v>19793</v>
      </c>
      <c r="AA114" s="372">
        <v>31602</v>
      </c>
      <c r="AB114" s="372">
        <v>32438</v>
      </c>
      <c r="AC114" s="372">
        <v>10692</v>
      </c>
      <c r="AD114" s="372">
        <v>33520</v>
      </c>
      <c r="AE114" s="372">
        <v>3851</v>
      </c>
      <c r="AF114" s="372">
        <v>41280</v>
      </c>
      <c r="AG114" s="372">
        <v>16770</v>
      </c>
      <c r="AH114" s="372">
        <v>10028</v>
      </c>
      <c r="AI114" s="372">
        <v>831835</v>
      </c>
      <c r="AK114" s="372" t="s">
        <v>627</v>
      </c>
    </row>
    <row r="115" spans="1:37" x14ac:dyDescent="0.2">
      <c r="A115" s="376">
        <v>39783</v>
      </c>
      <c r="B115" s="372" t="s">
        <v>859</v>
      </c>
      <c r="C115" s="372">
        <v>11935</v>
      </c>
      <c r="D115" s="372">
        <v>36958</v>
      </c>
      <c r="E115" s="372">
        <v>10684</v>
      </c>
      <c r="F115" s="372">
        <v>5981</v>
      </c>
      <c r="G115" s="372">
        <v>29554</v>
      </c>
      <c r="H115" s="372">
        <v>7821</v>
      </c>
      <c r="I115" s="372">
        <v>13214</v>
      </c>
      <c r="J115" s="372">
        <v>33102</v>
      </c>
      <c r="K115" s="372">
        <v>100415</v>
      </c>
      <c r="L115" s="372">
        <v>11976</v>
      </c>
      <c r="M115" s="372">
        <v>39552</v>
      </c>
      <c r="N115" s="372">
        <v>12774</v>
      </c>
      <c r="O115" s="372">
        <v>11867</v>
      </c>
      <c r="P115" s="372">
        <v>74287</v>
      </c>
      <c r="Q115" s="372">
        <v>55346</v>
      </c>
      <c r="R115" s="372">
        <v>27094</v>
      </c>
      <c r="S115" s="372">
        <v>10576</v>
      </c>
      <c r="T115" s="372">
        <v>10789</v>
      </c>
      <c r="U115" s="372">
        <v>58052</v>
      </c>
      <c r="V115" s="372">
        <v>11827</v>
      </c>
      <c r="W115" s="372">
        <v>26206</v>
      </c>
      <c r="X115" s="372">
        <v>16999</v>
      </c>
      <c r="Y115" s="372">
        <v>12972</v>
      </c>
      <c r="Z115" s="372">
        <v>19745</v>
      </c>
      <c r="AA115" s="372">
        <v>31593</v>
      </c>
      <c r="AB115" s="372">
        <v>32346</v>
      </c>
      <c r="AC115" s="372">
        <v>10607</v>
      </c>
      <c r="AD115" s="372">
        <v>33418</v>
      </c>
      <c r="AE115" s="372">
        <v>3839</v>
      </c>
      <c r="AF115" s="372">
        <v>40984</v>
      </c>
      <c r="AG115" s="372">
        <v>16745</v>
      </c>
      <c r="AH115" s="372">
        <v>9968</v>
      </c>
      <c r="AI115" s="372">
        <v>829226</v>
      </c>
      <c r="AK115" s="372" t="s">
        <v>628</v>
      </c>
    </row>
    <row r="116" spans="1:37" x14ac:dyDescent="0.2">
      <c r="A116" s="376">
        <v>39814</v>
      </c>
      <c r="B116" s="372" t="s">
        <v>1016</v>
      </c>
      <c r="C116" s="372">
        <v>11859</v>
      </c>
      <c r="D116" s="372">
        <v>36603</v>
      </c>
      <c r="E116" s="372">
        <v>10619</v>
      </c>
      <c r="F116" s="372">
        <v>5985</v>
      </c>
      <c r="G116" s="372">
        <v>29262</v>
      </c>
      <c r="H116" s="372">
        <v>7749</v>
      </c>
      <c r="I116" s="372">
        <v>13084</v>
      </c>
      <c r="J116" s="372">
        <v>32828</v>
      </c>
      <c r="K116" s="372">
        <v>99929</v>
      </c>
      <c r="L116" s="372">
        <v>11936</v>
      </c>
      <c r="M116" s="372">
        <v>39295</v>
      </c>
      <c r="N116" s="372">
        <v>12666</v>
      </c>
      <c r="O116" s="372">
        <v>11757</v>
      </c>
      <c r="P116" s="372">
        <v>73889</v>
      </c>
      <c r="Q116" s="372">
        <v>54975</v>
      </c>
      <c r="R116" s="372">
        <v>26913</v>
      </c>
      <c r="S116" s="372">
        <v>10461</v>
      </c>
      <c r="T116" s="372">
        <v>10756</v>
      </c>
      <c r="U116" s="372">
        <v>57491</v>
      </c>
      <c r="V116" s="372">
        <v>11763</v>
      </c>
      <c r="W116" s="372">
        <v>25961</v>
      </c>
      <c r="X116" s="372">
        <v>16886</v>
      </c>
      <c r="Y116" s="372">
        <v>12838</v>
      </c>
      <c r="Z116" s="372">
        <v>19638</v>
      </c>
      <c r="AA116" s="372">
        <v>31449</v>
      </c>
      <c r="AB116" s="372">
        <v>32191</v>
      </c>
      <c r="AC116" s="372">
        <v>10461</v>
      </c>
      <c r="AD116" s="372">
        <v>33268</v>
      </c>
      <c r="AE116" s="372">
        <v>3796</v>
      </c>
      <c r="AF116" s="372">
        <v>40860</v>
      </c>
      <c r="AG116" s="372">
        <v>16720</v>
      </c>
      <c r="AH116" s="372">
        <v>9937</v>
      </c>
      <c r="AI116" s="372">
        <v>823825</v>
      </c>
      <c r="AJ116" s="372">
        <v>2009</v>
      </c>
      <c r="AK116" s="372" t="s">
        <v>620</v>
      </c>
    </row>
    <row r="117" spans="1:37" x14ac:dyDescent="0.2">
      <c r="A117" s="376">
        <v>39845</v>
      </c>
      <c r="B117" s="372" t="s">
        <v>860</v>
      </c>
      <c r="C117" s="372">
        <v>11828</v>
      </c>
      <c r="D117" s="372">
        <v>36212</v>
      </c>
      <c r="E117" s="372">
        <v>10644</v>
      </c>
      <c r="F117" s="372">
        <v>6006</v>
      </c>
      <c r="G117" s="372">
        <v>29226</v>
      </c>
      <c r="H117" s="372">
        <v>7788</v>
      </c>
      <c r="I117" s="372">
        <v>13079</v>
      </c>
      <c r="J117" s="372">
        <v>32694</v>
      </c>
      <c r="K117" s="372">
        <v>99622</v>
      </c>
      <c r="L117" s="372">
        <v>11954</v>
      </c>
      <c r="M117" s="372">
        <v>39293</v>
      </c>
      <c r="N117" s="372">
        <v>12714</v>
      </c>
      <c r="O117" s="372">
        <v>11710</v>
      </c>
      <c r="P117" s="372">
        <v>73999</v>
      </c>
      <c r="Q117" s="372">
        <v>54919</v>
      </c>
      <c r="R117" s="372">
        <v>26955</v>
      </c>
      <c r="S117" s="372">
        <v>10424</v>
      </c>
      <c r="T117" s="372">
        <v>10810</v>
      </c>
      <c r="U117" s="372">
        <v>57316</v>
      </c>
      <c r="V117" s="372">
        <v>11752</v>
      </c>
      <c r="W117" s="372">
        <v>26007</v>
      </c>
      <c r="X117" s="372">
        <v>16877</v>
      </c>
      <c r="Y117" s="372">
        <v>12894</v>
      </c>
      <c r="Z117" s="372">
        <v>19661</v>
      </c>
      <c r="AA117" s="372">
        <v>31454</v>
      </c>
      <c r="AB117" s="372">
        <v>32192</v>
      </c>
      <c r="AC117" s="372">
        <v>10472</v>
      </c>
      <c r="AD117" s="372">
        <v>33238</v>
      </c>
      <c r="AE117" s="372">
        <v>3790</v>
      </c>
      <c r="AF117" s="372">
        <v>41057</v>
      </c>
      <c r="AG117" s="372">
        <v>16736</v>
      </c>
      <c r="AH117" s="372">
        <v>9958</v>
      </c>
      <c r="AI117" s="372">
        <v>823281</v>
      </c>
      <c r="AK117" s="372" t="s">
        <v>621</v>
      </c>
    </row>
    <row r="118" spans="1:37" x14ac:dyDescent="0.2">
      <c r="A118" s="376">
        <v>39873</v>
      </c>
      <c r="B118" s="372" t="s">
        <v>861</v>
      </c>
      <c r="C118" s="372">
        <v>11852</v>
      </c>
      <c r="D118" s="372">
        <v>36003</v>
      </c>
      <c r="E118" s="372">
        <v>10603</v>
      </c>
      <c r="F118" s="372">
        <v>6063</v>
      </c>
      <c r="G118" s="372">
        <v>29293</v>
      </c>
      <c r="H118" s="372">
        <v>7785</v>
      </c>
      <c r="I118" s="372">
        <v>13166</v>
      </c>
      <c r="J118" s="372">
        <v>32598</v>
      </c>
      <c r="K118" s="372">
        <v>99815</v>
      </c>
      <c r="L118" s="372">
        <v>11966</v>
      </c>
      <c r="M118" s="372">
        <v>39344</v>
      </c>
      <c r="N118" s="372">
        <v>12760</v>
      </c>
      <c r="O118" s="372">
        <v>11706</v>
      </c>
      <c r="P118" s="372">
        <v>74091</v>
      </c>
      <c r="Q118" s="372">
        <v>54948</v>
      </c>
      <c r="R118" s="372">
        <v>27050</v>
      </c>
      <c r="S118" s="372">
        <v>10426</v>
      </c>
      <c r="T118" s="372">
        <v>10862</v>
      </c>
      <c r="U118" s="372">
        <v>57347</v>
      </c>
      <c r="V118" s="372">
        <v>11666</v>
      </c>
      <c r="W118" s="372">
        <v>26016</v>
      </c>
      <c r="X118" s="372">
        <v>16904</v>
      </c>
      <c r="Y118" s="372">
        <v>12901</v>
      </c>
      <c r="Z118" s="372">
        <v>19692</v>
      </c>
      <c r="AA118" s="372">
        <v>31488</v>
      </c>
      <c r="AB118" s="372">
        <v>32183</v>
      </c>
      <c r="AC118" s="372">
        <v>10449</v>
      </c>
      <c r="AD118" s="372">
        <v>33291</v>
      </c>
      <c r="AE118" s="372">
        <v>3809</v>
      </c>
      <c r="AF118" s="372">
        <v>41185</v>
      </c>
      <c r="AG118" s="372">
        <v>16739</v>
      </c>
      <c r="AH118" s="372">
        <v>10010</v>
      </c>
      <c r="AI118" s="372">
        <v>824011</v>
      </c>
      <c r="AK118" s="372" t="s">
        <v>578</v>
      </c>
    </row>
    <row r="119" spans="1:37" x14ac:dyDescent="0.2">
      <c r="A119" s="376">
        <v>39904</v>
      </c>
      <c r="B119" s="372" t="s">
        <v>862</v>
      </c>
      <c r="C119" s="372">
        <v>11832</v>
      </c>
      <c r="D119" s="372">
        <v>36108</v>
      </c>
      <c r="E119" s="372">
        <v>10582</v>
      </c>
      <c r="F119" s="372">
        <v>6087</v>
      </c>
      <c r="G119" s="372">
        <v>29256</v>
      </c>
      <c r="H119" s="372">
        <v>7781</v>
      </c>
      <c r="I119" s="372">
        <v>13200</v>
      </c>
      <c r="J119" s="372">
        <v>32568</v>
      </c>
      <c r="K119" s="372">
        <v>99732</v>
      </c>
      <c r="L119" s="372">
        <v>11978</v>
      </c>
      <c r="M119" s="372">
        <v>39304</v>
      </c>
      <c r="N119" s="372">
        <v>12788</v>
      </c>
      <c r="O119" s="372">
        <v>11727</v>
      </c>
      <c r="P119" s="372">
        <v>74051</v>
      </c>
      <c r="Q119" s="372">
        <v>55058</v>
      </c>
      <c r="R119" s="372">
        <v>27130</v>
      </c>
      <c r="S119" s="372">
        <v>10450</v>
      </c>
      <c r="T119" s="372">
        <v>10780</v>
      </c>
      <c r="U119" s="372">
        <v>57236</v>
      </c>
      <c r="V119" s="372">
        <v>11612</v>
      </c>
      <c r="W119" s="372">
        <v>26109</v>
      </c>
      <c r="X119" s="372">
        <v>16920</v>
      </c>
      <c r="Y119" s="372">
        <v>12955</v>
      </c>
      <c r="Z119" s="372">
        <v>19642</v>
      </c>
      <c r="AA119" s="372">
        <v>31379</v>
      </c>
      <c r="AB119" s="372">
        <v>32182</v>
      </c>
      <c r="AC119" s="372">
        <v>10484</v>
      </c>
      <c r="AD119" s="372">
        <v>33276</v>
      </c>
      <c r="AE119" s="372">
        <v>3820</v>
      </c>
      <c r="AF119" s="372">
        <v>41188</v>
      </c>
      <c r="AG119" s="372">
        <v>16760</v>
      </c>
      <c r="AH119" s="372">
        <v>10005</v>
      </c>
      <c r="AI119" s="372">
        <v>823980</v>
      </c>
      <c r="AK119" s="372" t="s">
        <v>617</v>
      </c>
    </row>
    <row r="120" spans="1:37" x14ac:dyDescent="0.2">
      <c r="A120" s="376">
        <v>39934</v>
      </c>
      <c r="B120" s="372" t="s">
        <v>863</v>
      </c>
      <c r="C120" s="372">
        <v>11769</v>
      </c>
      <c r="D120" s="372">
        <v>35976</v>
      </c>
      <c r="E120" s="372">
        <v>10556</v>
      </c>
      <c r="F120" s="372">
        <v>6068</v>
      </c>
      <c r="G120" s="372">
        <v>28943</v>
      </c>
      <c r="H120" s="372">
        <v>7789</v>
      </c>
      <c r="I120" s="372">
        <v>13268</v>
      </c>
      <c r="J120" s="372">
        <v>32582</v>
      </c>
      <c r="K120" s="372">
        <v>99407</v>
      </c>
      <c r="L120" s="372">
        <v>11964</v>
      </c>
      <c r="M120" s="372">
        <v>39166</v>
      </c>
      <c r="N120" s="372">
        <v>12719</v>
      </c>
      <c r="O120" s="372">
        <v>11678</v>
      </c>
      <c r="P120" s="372">
        <v>73938</v>
      </c>
      <c r="Q120" s="372">
        <v>54879</v>
      </c>
      <c r="R120" s="372">
        <v>27147</v>
      </c>
      <c r="S120" s="372">
        <v>10469</v>
      </c>
      <c r="T120" s="372">
        <v>10776</v>
      </c>
      <c r="U120" s="372">
        <v>56999</v>
      </c>
      <c r="V120" s="372">
        <v>11627</v>
      </c>
      <c r="W120" s="372">
        <v>26124</v>
      </c>
      <c r="X120" s="372">
        <v>16806</v>
      </c>
      <c r="Y120" s="372">
        <v>12821</v>
      </c>
      <c r="Z120" s="372">
        <v>19545</v>
      </c>
      <c r="AA120" s="372">
        <v>31324</v>
      </c>
      <c r="AB120" s="372">
        <v>32122</v>
      </c>
      <c r="AC120" s="372">
        <v>10425</v>
      </c>
      <c r="AD120" s="372">
        <v>33165</v>
      </c>
      <c r="AE120" s="372">
        <v>3824</v>
      </c>
      <c r="AF120" s="372">
        <v>41003</v>
      </c>
      <c r="AG120" s="372">
        <v>16752</v>
      </c>
      <c r="AH120" s="372">
        <v>10005</v>
      </c>
      <c r="AI120" s="372">
        <v>821636</v>
      </c>
      <c r="AK120" s="372" t="s">
        <v>619</v>
      </c>
    </row>
    <row r="121" spans="1:37" x14ac:dyDescent="0.2">
      <c r="A121" s="376">
        <v>39965</v>
      </c>
      <c r="B121" s="372" t="s">
        <v>864</v>
      </c>
      <c r="C121" s="372">
        <v>11795</v>
      </c>
      <c r="D121" s="372">
        <v>35995</v>
      </c>
      <c r="E121" s="372">
        <v>10520</v>
      </c>
      <c r="F121" s="372">
        <v>6068</v>
      </c>
      <c r="G121" s="372">
        <v>28938</v>
      </c>
      <c r="H121" s="372">
        <v>7788</v>
      </c>
      <c r="I121" s="372">
        <v>13304</v>
      </c>
      <c r="J121" s="372">
        <v>32475</v>
      </c>
      <c r="K121" s="372">
        <v>99402</v>
      </c>
      <c r="L121" s="372">
        <v>11933</v>
      </c>
      <c r="M121" s="372">
        <v>39235</v>
      </c>
      <c r="N121" s="372">
        <v>12758</v>
      </c>
      <c r="O121" s="372">
        <v>11691</v>
      </c>
      <c r="P121" s="372">
        <v>73805</v>
      </c>
      <c r="Q121" s="372">
        <v>54994</v>
      </c>
      <c r="R121" s="372">
        <v>27254</v>
      </c>
      <c r="S121" s="372">
        <v>10500</v>
      </c>
      <c r="T121" s="372">
        <v>10788</v>
      </c>
      <c r="U121" s="372">
        <v>57073</v>
      </c>
      <c r="V121" s="372">
        <v>11618</v>
      </c>
      <c r="W121" s="372">
        <v>26109</v>
      </c>
      <c r="X121" s="372">
        <v>16857</v>
      </c>
      <c r="Y121" s="372">
        <v>12796</v>
      </c>
      <c r="Z121" s="372">
        <v>19543</v>
      </c>
      <c r="AA121" s="372">
        <v>31323</v>
      </c>
      <c r="AB121" s="372">
        <v>32122</v>
      </c>
      <c r="AC121" s="372">
        <v>10446</v>
      </c>
      <c r="AD121" s="372">
        <v>33213</v>
      </c>
      <c r="AE121" s="372">
        <v>3794</v>
      </c>
      <c r="AF121" s="372">
        <v>41140</v>
      </c>
      <c r="AG121" s="372">
        <v>16832</v>
      </c>
      <c r="AH121" s="372">
        <v>10062</v>
      </c>
      <c r="AI121" s="372">
        <v>822171</v>
      </c>
      <c r="AK121" s="372" t="s">
        <v>622</v>
      </c>
    </row>
    <row r="122" spans="1:37" x14ac:dyDescent="0.2">
      <c r="A122" s="376">
        <v>39995</v>
      </c>
      <c r="B122" s="372" t="s">
        <v>865</v>
      </c>
      <c r="C122" s="372">
        <v>11829</v>
      </c>
      <c r="D122" s="372">
        <v>35984</v>
      </c>
      <c r="E122" s="372">
        <v>10437</v>
      </c>
      <c r="F122" s="372">
        <v>6081</v>
      </c>
      <c r="G122" s="372">
        <v>28784</v>
      </c>
      <c r="H122" s="372">
        <v>7778</v>
      </c>
      <c r="I122" s="372">
        <v>13288</v>
      </c>
      <c r="J122" s="372">
        <v>32441</v>
      </c>
      <c r="K122" s="372">
        <v>99249</v>
      </c>
      <c r="L122" s="372">
        <v>11867</v>
      </c>
      <c r="M122" s="372">
        <v>39153</v>
      </c>
      <c r="N122" s="372">
        <v>12764</v>
      </c>
      <c r="O122" s="372">
        <v>11711</v>
      </c>
      <c r="P122" s="372">
        <v>73666</v>
      </c>
      <c r="Q122" s="372">
        <v>54852</v>
      </c>
      <c r="R122" s="372">
        <v>27304</v>
      </c>
      <c r="S122" s="372">
        <v>10438</v>
      </c>
      <c r="T122" s="372">
        <v>10806</v>
      </c>
      <c r="U122" s="372">
        <v>57063</v>
      </c>
      <c r="V122" s="372">
        <v>11620</v>
      </c>
      <c r="W122" s="372">
        <v>26178</v>
      </c>
      <c r="X122" s="372">
        <v>16826</v>
      </c>
      <c r="Y122" s="372">
        <v>12769</v>
      </c>
      <c r="Z122" s="372">
        <v>19543</v>
      </c>
      <c r="AA122" s="372">
        <v>31325</v>
      </c>
      <c r="AB122" s="372">
        <v>32143</v>
      </c>
      <c r="AC122" s="372">
        <v>10414</v>
      </c>
      <c r="AD122" s="372">
        <v>33158</v>
      </c>
      <c r="AE122" s="372">
        <v>3786</v>
      </c>
      <c r="AF122" s="372">
        <v>41159</v>
      </c>
      <c r="AG122" s="372">
        <v>16790</v>
      </c>
      <c r="AH122" s="372">
        <v>10037</v>
      </c>
      <c r="AI122" s="372">
        <v>821243</v>
      </c>
      <c r="AK122" s="372" t="s">
        <v>623</v>
      </c>
    </row>
    <row r="123" spans="1:37" x14ac:dyDescent="0.2">
      <c r="A123" s="376">
        <v>40026</v>
      </c>
      <c r="B123" s="372" t="s">
        <v>866</v>
      </c>
      <c r="C123" s="372">
        <v>11810</v>
      </c>
      <c r="D123" s="372">
        <v>35962</v>
      </c>
      <c r="E123" s="372">
        <v>10387</v>
      </c>
      <c r="F123" s="372">
        <v>6094</v>
      </c>
      <c r="G123" s="372">
        <v>28760</v>
      </c>
      <c r="H123" s="372">
        <v>7795</v>
      </c>
      <c r="I123" s="372">
        <v>13374</v>
      </c>
      <c r="J123" s="372">
        <v>32424</v>
      </c>
      <c r="K123" s="372">
        <v>99224</v>
      </c>
      <c r="L123" s="372">
        <v>11877</v>
      </c>
      <c r="M123" s="372">
        <v>39179</v>
      </c>
      <c r="N123" s="372">
        <v>12812</v>
      </c>
      <c r="O123" s="372">
        <v>11733</v>
      </c>
      <c r="P123" s="372">
        <v>73733</v>
      </c>
      <c r="Q123" s="372">
        <v>54932</v>
      </c>
      <c r="R123" s="372">
        <v>27385</v>
      </c>
      <c r="S123" s="372">
        <v>10483</v>
      </c>
      <c r="T123" s="372">
        <v>10814</v>
      </c>
      <c r="U123" s="372">
        <v>56910</v>
      </c>
      <c r="V123" s="372">
        <v>11634</v>
      </c>
      <c r="W123" s="372">
        <v>26168</v>
      </c>
      <c r="X123" s="372">
        <v>16881</v>
      </c>
      <c r="Y123" s="372">
        <v>12785</v>
      </c>
      <c r="Z123" s="372">
        <v>19493</v>
      </c>
      <c r="AA123" s="372">
        <v>31288</v>
      </c>
      <c r="AB123" s="372">
        <v>32165</v>
      </c>
      <c r="AC123" s="372">
        <v>10414</v>
      </c>
      <c r="AD123" s="372">
        <v>33098</v>
      </c>
      <c r="AE123" s="372">
        <v>3791</v>
      </c>
      <c r="AF123" s="372">
        <v>41183</v>
      </c>
      <c r="AG123" s="372">
        <v>16804</v>
      </c>
      <c r="AH123" s="372">
        <v>10077</v>
      </c>
      <c r="AI123" s="372">
        <v>821469</v>
      </c>
      <c r="AK123" s="372" t="s">
        <v>624</v>
      </c>
    </row>
    <row r="124" spans="1:37" x14ac:dyDescent="0.2">
      <c r="A124" s="376">
        <v>40057</v>
      </c>
      <c r="B124" s="372" t="s">
        <v>867</v>
      </c>
      <c r="C124" s="372">
        <v>11813</v>
      </c>
      <c r="D124" s="372">
        <v>35982</v>
      </c>
      <c r="E124" s="372">
        <v>10369</v>
      </c>
      <c r="F124" s="372">
        <v>6110</v>
      </c>
      <c r="G124" s="372">
        <v>28770</v>
      </c>
      <c r="H124" s="372">
        <v>7845</v>
      </c>
      <c r="I124" s="372">
        <v>13466</v>
      </c>
      <c r="J124" s="372">
        <v>32363</v>
      </c>
      <c r="K124" s="372">
        <v>99233</v>
      </c>
      <c r="L124" s="372">
        <v>11859</v>
      </c>
      <c r="M124" s="372">
        <v>39041</v>
      </c>
      <c r="N124" s="372">
        <v>12765</v>
      </c>
      <c r="O124" s="372">
        <v>11715</v>
      </c>
      <c r="P124" s="372">
        <v>73640</v>
      </c>
      <c r="Q124" s="372">
        <v>55050</v>
      </c>
      <c r="R124" s="372">
        <v>27398</v>
      </c>
      <c r="S124" s="372">
        <v>10549</v>
      </c>
      <c r="T124" s="372">
        <v>10844</v>
      </c>
      <c r="U124" s="372">
        <v>57058</v>
      </c>
      <c r="V124" s="372">
        <v>11638</v>
      </c>
      <c r="W124" s="372">
        <v>26127</v>
      </c>
      <c r="X124" s="372">
        <v>16893</v>
      </c>
      <c r="Y124" s="372">
        <v>12823</v>
      </c>
      <c r="Z124" s="372">
        <v>19475</v>
      </c>
      <c r="AA124" s="372">
        <v>31278</v>
      </c>
      <c r="AB124" s="372">
        <v>32201</v>
      </c>
      <c r="AC124" s="372">
        <v>10405</v>
      </c>
      <c r="AD124" s="372">
        <v>33033</v>
      </c>
      <c r="AE124" s="372">
        <v>3809</v>
      </c>
      <c r="AF124" s="372">
        <v>41149</v>
      </c>
      <c r="AG124" s="372">
        <v>16868</v>
      </c>
      <c r="AH124" s="372">
        <v>10052</v>
      </c>
      <c r="AI124" s="372">
        <v>821621</v>
      </c>
      <c r="AK124" s="372" t="s">
        <v>625</v>
      </c>
    </row>
    <row r="125" spans="1:37" x14ac:dyDescent="0.2">
      <c r="A125" s="376">
        <v>40087</v>
      </c>
      <c r="B125" s="372" t="s">
        <v>868</v>
      </c>
      <c r="C125" s="372">
        <v>11844</v>
      </c>
      <c r="D125" s="372">
        <v>36060</v>
      </c>
      <c r="E125" s="372">
        <v>10401</v>
      </c>
      <c r="F125" s="372">
        <v>6139</v>
      </c>
      <c r="G125" s="372">
        <v>28931</v>
      </c>
      <c r="H125" s="372">
        <v>7856</v>
      </c>
      <c r="I125" s="372">
        <v>13526</v>
      </c>
      <c r="J125" s="372">
        <v>32380</v>
      </c>
      <c r="K125" s="372">
        <v>99305</v>
      </c>
      <c r="L125" s="372">
        <v>11888</v>
      </c>
      <c r="M125" s="372">
        <v>39132</v>
      </c>
      <c r="N125" s="372">
        <v>12751</v>
      </c>
      <c r="O125" s="372">
        <v>11774</v>
      </c>
      <c r="P125" s="372">
        <v>73864</v>
      </c>
      <c r="Q125" s="372">
        <v>55155</v>
      </c>
      <c r="R125" s="372">
        <v>27527</v>
      </c>
      <c r="S125" s="372">
        <v>10572</v>
      </c>
      <c r="T125" s="372">
        <v>10888</v>
      </c>
      <c r="U125" s="372">
        <v>56971</v>
      </c>
      <c r="V125" s="372">
        <v>11656</v>
      </c>
      <c r="W125" s="372">
        <v>26286</v>
      </c>
      <c r="X125" s="372">
        <v>16954</v>
      </c>
      <c r="Y125" s="372">
        <v>12792</v>
      </c>
      <c r="Z125" s="372">
        <v>19448</v>
      </c>
      <c r="AA125" s="372">
        <v>31378</v>
      </c>
      <c r="AB125" s="372">
        <v>32221</v>
      </c>
      <c r="AC125" s="372">
        <v>10464</v>
      </c>
      <c r="AD125" s="372">
        <v>33118</v>
      </c>
      <c r="AE125" s="372">
        <v>3834</v>
      </c>
      <c r="AF125" s="372">
        <v>41175</v>
      </c>
      <c r="AG125" s="372">
        <v>16955</v>
      </c>
      <c r="AH125" s="372">
        <v>10075</v>
      </c>
      <c r="AI125" s="372">
        <v>823320</v>
      </c>
      <c r="AK125" s="372" t="s">
        <v>626</v>
      </c>
    </row>
    <row r="126" spans="1:37" x14ac:dyDescent="0.2">
      <c r="A126" s="376">
        <v>40118</v>
      </c>
      <c r="B126" s="372" t="s">
        <v>869</v>
      </c>
      <c r="C126" s="372">
        <v>11914</v>
      </c>
      <c r="D126" s="372">
        <v>35903</v>
      </c>
      <c r="E126" s="372">
        <v>10405</v>
      </c>
      <c r="F126" s="372">
        <v>6179</v>
      </c>
      <c r="G126" s="372">
        <v>28877</v>
      </c>
      <c r="H126" s="372">
        <v>7831</v>
      </c>
      <c r="I126" s="372">
        <v>13464</v>
      </c>
      <c r="J126" s="372">
        <v>32361</v>
      </c>
      <c r="K126" s="372">
        <v>99416</v>
      </c>
      <c r="L126" s="372">
        <v>11932</v>
      </c>
      <c r="M126" s="372">
        <v>39177</v>
      </c>
      <c r="N126" s="372">
        <v>12789</v>
      </c>
      <c r="O126" s="372">
        <v>11801</v>
      </c>
      <c r="P126" s="372">
        <v>73952</v>
      </c>
      <c r="Q126" s="372">
        <v>55218</v>
      </c>
      <c r="R126" s="372">
        <v>27640</v>
      </c>
      <c r="S126" s="372">
        <v>10577</v>
      </c>
      <c r="T126" s="372">
        <v>10925</v>
      </c>
      <c r="U126" s="372">
        <v>56899</v>
      </c>
      <c r="V126" s="372">
        <v>11642</v>
      </c>
      <c r="W126" s="372">
        <v>26332</v>
      </c>
      <c r="X126" s="372">
        <v>17071</v>
      </c>
      <c r="Y126" s="372">
        <v>12791</v>
      </c>
      <c r="Z126" s="372">
        <v>19429</v>
      </c>
      <c r="AA126" s="372">
        <v>31466</v>
      </c>
      <c r="AB126" s="372">
        <v>32245</v>
      </c>
      <c r="AC126" s="372">
        <v>10450</v>
      </c>
      <c r="AD126" s="372">
        <v>33158</v>
      </c>
      <c r="AE126" s="372">
        <v>3845</v>
      </c>
      <c r="AF126" s="372">
        <v>41174</v>
      </c>
      <c r="AG126" s="372">
        <v>16946</v>
      </c>
      <c r="AH126" s="372">
        <v>10068</v>
      </c>
      <c r="AI126" s="372">
        <v>823877</v>
      </c>
      <c r="AK126" s="372" t="s">
        <v>627</v>
      </c>
    </row>
    <row r="127" spans="1:37" x14ac:dyDescent="0.2">
      <c r="A127" s="376">
        <v>40148</v>
      </c>
      <c r="B127" s="372" t="s">
        <v>870</v>
      </c>
      <c r="C127" s="372">
        <v>11927</v>
      </c>
      <c r="D127" s="372">
        <v>35820</v>
      </c>
      <c r="E127" s="372">
        <v>10352</v>
      </c>
      <c r="F127" s="372">
        <v>6138</v>
      </c>
      <c r="G127" s="372">
        <v>28727</v>
      </c>
      <c r="H127" s="372">
        <v>7818</v>
      </c>
      <c r="I127" s="372">
        <v>13428</v>
      </c>
      <c r="J127" s="372">
        <v>32290</v>
      </c>
      <c r="K127" s="372">
        <v>99490</v>
      </c>
      <c r="L127" s="372">
        <v>11874</v>
      </c>
      <c r="M127" s="372">
        <v>39201</v>
      </c>
      <c r="N127" s="372">
        <v>12743</v>
      </c>
      <c r="O127" s="372">
        <v>11795</v>
      </c>
      <c r="P127" s="372">
        <v>73791</v>
      </c>
      <c r="Q127" s="372">
        <v>55070</v>
      </c>
      <c r="R127" s="372">
        <v>27553</v>
      </c>
      <c r="S127" s="372">
        <v>10560</v>
      </c>
      <c r="T127" s="372">
        <v>10875</v>
      </c>
      <c r="U127" s="372">
        <v>56824</v>
      </c>
      <c r="V127" s="372">
        <v>11615</v>
      </c>
      <c r="W127" s="372">
        <v>26276</v>
      </c>
      <c r="X127" s="372">
        <v>17046</v>
      </c>
      <c r="Y127" s="372">
        <v>12738</v>
      </c>
      <c r="Z127" s="372">
        <v>19350</v>
      </c>
      <c r="AA127" s="372">
        <v>31462</v>
      </c>
      <c r="AB127" s="372">
        <v>32146</v>
      </c>
      <c r="AC127" s="372">
        <v>10421</v>
      </c>
      <c r="AD127" s="372">
        <v>33120</v>
      </c>
      <c r="AE127" s="372">
        <v>3824</v>
      </c>
      <c r="AF127" s="372">
        <v>41123</v>
      </c>
      <c r="AG127" s="372">
        <v>16932</v>
      </c>
      <c r="AH127" s="372">
        <v>10045</v>
      </c>
      <c r="AI127" s="372">
        <v>822374</v>
      </c>
      <c r="AK127" s="372" t="s">
        <v>628</v>
      </c>
    </row>
    <row r="128" spans="1:37" x14ac:dyDescent="0.2">
      <c r="A128" s="376">
        <v>40179</v>
      </c>
      <c r="B128" s="372" t="s">
        <v>1017</v>
      </c>
      <c r="C128" s="372">
        <v>11890</v>
      </c>
      <c r="D128" s="372">
        <v>35645</v>
      </c>
      <c r="E128" s="372">
        <v>10342</v>
      </c>
      <c r="F128" s="372">
        <v>6128</v>
      </c>
      <c r="G128" s="372">
        <v>28710</v>
      </c>
      <c r="H128" s="372">
        <v>7810</v>
      </c>
      <c r="I128" s="372">
        <v>13293</v>
      </c>
      <c r="J128" s="372">
        <v>32074</v>
      </c>
      <c r="K128" s="372">
        <v>99346</v>
      </c>
      <c r="L128" s="372">
        <v>11850</v>
      </c>
      <c r="M128" s="372">
        <v>39127</v>
      </c>
      <c r="N128" s="372">
        <v>12648</v>
      </c>
      <c r="O128" s="372">
        <v>11742</v>
      </c>
      <c r="P128" s="372">
        <v>73647</v>
      </c>
      <c r="Q128" s="372">
        <v>54961</v>
      </c>
      <c r="R128" s="372">
        <v>27421</v>
      </c>
      <c r="S128" s="372">
        <v>10486</v>
      </c>
      <c r="T128" s="372">
        <v>10914</v>
      </c>
      <c r="U128" s="372">
        <v>56692</v>
      </c>
      <c r="V128" s="372">
        <v>11538</v>
      </c>
      <c r="W128" s="372">
        <v>26154</v>
      </c>
      <c r="X128" s="372">
        <v>17010</v>
      </c>
      <c r="Y128" s="372">
        <v>12661</v>
      </c>
      <c r="Z128" s="372">
        <v>19285</v>
      </c>
      <c r="AA128" s="372">
        <v>31437</v>
      </c>
      <c r="AB128" s="372">
        <v>32087</v>
      </c>
      <c r="AC128" s="372">
        <v>10433</v>
      </c>
      <c r="AD128" s="372">
        <v>33036</v>
      </c>
      <c r="AE128" s="372">
        <v>3817</v>
      </c>
      <c r="AF128" s="372">
        <v>40997</v>
      </c>
      <c r="AG128" s="372">
        <v>16883</v>
      </c>
      <c r="AH128" s="372">
        <v>10011</v>
      </c>
      <c r="AI128" s="372">
        <v>820075</v>
      </c>
      <c r="AJ128" s="372">
        <v>2010</v>
      </c>
      <c r="AK128" s="372" t="s">
        <v>620</v>
      </c>
    </row>
    <row r="129" spans="1:37" x14ac:dyDescent="0.2">
      <c r="A129" s="376">
        <v>40210</v>
      </c>
      <c r="B129" s="372" t="s">
        <v>871</v>
      </c>
      <c r="C129" s="372">
        <v>11876</v>
      </c>
      <c r="D129" s="372">
        <v>35685</v>
      </c>
      <c r="E129" s="372">
        <v>10332</v>
      </c>
      <c r="F129" s="372">
        <v>6143</v>
      </c>
      <c r="G129" s="372">
        <v>28776</v>
      </c>
      <c r="H129" s="372">
        <v>7848</v>
      </c>
      <c r="I129" s="372">
        <v>13264</v>
      </c>
      <c r="J129" s="372">
        <v>32021</v>
      </c>
      <c r="K129" s="372">
        <v>99564</v>
      </c>
      <c r="L129" s="372">
        <v>11873</v>
      </c>
      <c r="M129" s="372">
        <v>39318</v>
      </c>
      <c r="N129" s="372">
        <v>12705</v>
      </c>
      <c r="O129" s="372">
        <v>11743</v>
      </c>
      <c r="P129" s="372">
        <v>73894</v>
      </c>
      <c r="Q129" s="372">
        <v>55015</v>
      </c>
      <c r="R129" s="372">
        <v>27514</v>
      </c>
      <c r="S129" s="372">
        <v>10504</v>
      </c>
      <c r="T129" s="372">
        <v>10958</v>
      </c>
      <c r="U129" s="372">
        <v>56919</v>
      </c>
      <c r="V129" s="372">
        <v>11540</v>
      </c>
      <c r="W129" s="372">
        <v>26209</v>
      </c>
      <c r="X129" s="372">
        <v>17048</v>
      </c>
      <c r="Y129" s="372">
        <v>12646</v>
      </c>
      <c r="Z129" s="372">
        <v>19354</v>
      </c>
      <c r="AA129" s="372">
        <v>31555</v>
      </c>
      <c r="AB129" s="372">
        <v>32182</v>
      </c>
      <c r="AC129" s="372">
        <v>10485</v>
      </c>
      <c r="AD129" s="372">
        <v>33168</v>
      </c>
      <c r="AE129" s="372">
        <v>3833</v>
      </c>
      <c r="AF129" s="372">
        <v>41113</v>
      </c>
      <c r="AG129" s="372">
        <v>16907</v>
      </c>
      <c r="AH129" s="372">
        <v>10040</v>
      </c>
      <c r="AI129" s="372">
        <v>822032</v>
      </c>
      <c r="AK129" s="372" t="s">
        <v>621</v>
      </c>
    </row>
    <row r="130" spans="1:37" x14ac:dyDescent="0.2">
      <c r="A130" s="376">
        <v>40238</v>
      </c>
      <c r="B130" s="372" t="s">
        <v>872</v>
      </c>
      <c r="C130" s="372">
        <v>11949</v>
      </c>
      <c r="D130" s="372">
        <v>35711</v>
      </c>
      <c r="E130" s="372">
        <v>10338</v>
      </c>
      <c r="F130" s="372">
        <v>6171</v>
      </c>
      <c r="G130" s="372">
        <v>28945</v>
      </c>
      <c r="H130" s="372">
        <v>7878</v>
      </c>
      <c r="I130" s="372">
        <v>13383</v>
      </c>
      <c r="J130" s="372">
        <v>32030</v>
      </c>
      <c r="K130" s="372">
        <v>99969</v>
      </c>
      <c r="L130" s="372">
        <v>11893</v>
      </c>
      <c r="M130" s="372">
        <v>39267</v>
      </c>
      <c r="N130" s="372">
        <v>12742</v>
      </c>
      <c r="O130" s="372">
        <v>11776</v>
      </c>
      <c r="P130" s="372">
        <v>74033</v>
      </c>
      <c r="Q130" s="372">
        <v>55040</v>
      </c>
      <c r="R130" s="372">
        <v>27661</v>
      </c>
      <c r="S130" s="372">
        <v>10566</v>
      </c>
      <c r="T130" s="372">
        <v>10935</v>
      </c>
      <c r="U130" s="372">
        <v>57099</v>
      </c>
      <c r="V130" s="372">
        <v>11606</v>
      </c>
      <c r="W130" s="372">
        <v>26274</v>
      </c>
      <c r="X130" s="372">
        <v>17143</v>
      </c>
      <c r="Y130" s="372">
        <v>12681</v>
      </c>
      <c r="Z130" s="372">
        <v>19473</v>
      </c>
      <c r="AA130" s="372">
        <v>31555</v>
      </c>
      <c r="AB130" s="372">
        <v>32284</v>
      </c>
      <c r="AC130" s="372">
        <v>10534</v>
      </c>
      <c r="AD130" s="372">
        <v>33288</v>
      </c>
      <c r="AE130" s="372">
        <v>3867</v>
      </c>
      <c r="AF130" s="372">
        <v>41341</v>
      </c>
      <c r="AG130" s="372">
        <v>17068</v>
      </c>
      <c r="AH130" s="372">
        <v>10087</v>
      </c>
      <c r="AI130" s="372">
        <v>824587</v>
      </c>
      <c r="AK130" s="372" t="s">
        <v>578</v>
      </c>
    </row>
    <row r="131" spans="1:37" x14ac:dyDescent="0.2">
      <c r="A131" s="376">
        <v>40269</v>
      </c>
      <c r="B131" s="372" t="s">
        <v>873</v>
      </c>
      <c r="C131" s="372">
        <v>12002</v>
      </c>
      <c r="D131" s="372">
        <v>35761</v>
      </c>
      <c r="E131" s="372">
        <v>10331</v>
      </c>
      <c r="F131" s="372">
        <v>6216</v>
      </c>
      <c r="G131" s="372">
        <v>28939</v>
      </c>
      <c r="H131" s="372">
        <v>7924</v>
      </c>
      <c r="I131" s="372">
        <v>13372</v>
      </c>
      <c r="J131" s="372">
        <v>32135</v>
      </c>
      <c r="K131" s="372">
        <v>99332</v>
      </c>
      <c r="L131" s="372">
        <v>11933</v>
      </c>
      <c r="M131" s="372">
        <v>39339</v>
      </c>
      <c r="N131" s="372">
        <v>12775</v>
      </c>
      <c r="O131" s="372">
        <v>11816</v>
      </c>
      <c r="P131" s="372">
        <v>74187</v>
      </c>
      <c r="Q131" s="372">
        <v>55022</v>
      </c>
      <c r="R131" s="372">
        <v>27717</v>
      </c>
      <c r="S131" s="372">
        <v>10644</v>
      </c>
      <c r="T131" s="372">
        <v>10949</v>
      </c>
      <c r="U131" s="372">
        <v>57165</v>
      </c>
      <c r="V131" s="372">
        <v>11609</v>
      </c>
      <c r="W131" s="372">
        <v>26320</v>
      </c>
      <c r="X131" s="372">
        <v>17170</v>
      </c>
      <c r="Y131" s="372">
        <v>12675</v>
      </c>
      <c r="Z131" s="372">
        <v>19511</v>
      </c>
      <c r="AA131" s="372">
        <v>31573</v>
      </c>
      <c r="AB131" s="372">
        <v>32358</v>
      </c>
      <c r="AC131" s="372">
        <v>10525</v>
      </c>
      <c r="AD131" s="372">
        <v>33305</v>
      </c>
      <c r="AE131" s="372">
        <v>3875</v>
      </c>
      <c r="AF131" s="372">
        <v>41359</v>
      </c>
      <c r="AG131" s="372">
        <v>17072</v>
      </c>
      <c r="AH131" s="372">
        <v>10145</v>
      </c>
      <c r="AI131" s="372">
        <v>825056</v>
      </c>
      <c r="AK131" s="372" t="s">
        <v>617</v>
      </c>
    </row>
    <row r="132" spans="1:37" x14ac:dyDescent="0.2">
      <c r="A132" s="376">
        <v>40299</v>
      </c>
      <c r="B132" s="372" t="s">
        <v>874</v>
      </c>
      <c r="C132" s="372">
        <v>11978</v>
      </c>
      <c r="D132" s="372">
        <v>35774</v>
      </c>
      <c r="E132" s="372">
        <v>10329</v>
      </c>
      <c r="F132" s="372">
        <v>6210</v>
      </c>
      <c r="G132" s="372">
        <v>28981</v>
      </c>
      <c r="H132" s="372">
        <v>7950</v>
      </c>
      <c r="I132" s="372">
        <v>13389</v>
      </c>
      <c r="J132" s="372">
        <v>32116</v>
      </c>
      <c r="K132" s="372">
        <v>99402</v>
      </c>
      <c r="L132" s="372">
        <v>11887</v>
      </c>
      <c r="M132" s="372">
        <v>39386</v>
      </c>
      <c r="N132" s="372">
        <v>12825</v>
      </c>
      <c r="O132" s="372">
        <v>11850</v>
      </c>
      <c r="P132" s="372">
        <v>74342</v>
      </c>
      <c r="Q132" s="372">
        <v>55138</v>
      </c>
      <c r="R132" s="372">
        <v>27799</v>
      </c>
      <c r="S132" s="372">
        <v>10732</v>
      </c>
      <c r="T132" s="372">
        <v>10964</v>
      </c>
      <c r="U132" s="372">
        <v>57214</v>
      </c>
      <c r="V132" s="372">
        <v>11557</v>
      </c>
      <c r="W132" s="372">
        <v>26291</v>
      </c>
      <c r="X132" s="372">
        <v>17251</v>
      </c>
      <c r="Y132" s="372">
        <v>12623</v>
      </c>
      <c r="Z132" s="372">
        <v>19478</v>
      </c>
      <c r="AA132" s="372">
        <v>31640</v>
      </c>
      <c r="AB132" s="372">
        <v>32371</v>
      </c>
      <c r="AC132" s="372">
        <v>10505</v>
      </c>
      <c r="AD132" s="372">
        <v>33263</v>
      </c>
      <c r="AE132" s="372">
        <v>3915</v>
      </c>
      <c r="AF132" s="372">
        <v>41398</v>
      </c>
      <c r="AG132" s="372">
        <v>17067</v>
      </c>
      <c r="AH132" s="372">
        <v>10109</v>
      </c>
      <c r="AI132" s="372">
        <v>825734</v>
      </c>
      <c r="AK132" s="372" t="s">
        <v>619</v>
      </c>
    </row>
    <row r="133" spans="1:37" x14ac:dyDescent="0.2">
      <c r="A133" s="376">
        <v>40330</v>
      </c>
      <c r="B133" s="372" t="s">
        <v>875</v>
      </c>
      <c r="C133" s="372">
        <v>12035</v>
      </c>
      <c r="D133" s="372">
        <v>35804</v>
      </c>
      <c r="E133" s="372">
        <v>10349</v>
      </c>
      <c r="F133" s="372">
        <v>6242</v>
      </c>
      <c r="G133" s="372">
        <v>29101</v>
      </c>
      <c r="H133" s="372">
        <v>7957</v>
      </c>
      <c r="I133" s="372">
        <v>13452</v>
      </c>
      <c r="J133" s="372">
        <v>32235</v>
      </c>
      <c r="K133" s="372">
        <v>99635</v>
      </c>
      <c r="L133" s="372">
        <v>11873</v>
      </c>
      <c r="M133" s="372">
        <v>39450</v>
      </c>
      <c r="N133" s="372">
        <v>12831</v>
      </c>
      <c r="O133" s="372">
        <v>11924</v>
      </c>
      <c r="P133" s="372">
        <v>74385</v>
      </c>
      <c r="Q133" s="372">
        <v>55283</v>
      </c>
      <c r="R133" s="372">
        <v>27857</v>
      </c>
      <c r="S133" s="372">
        <v>10763</v>
      </c>
      <c r="T133" s="372">
        <v>10931</v>
      </c>
      <c r="U133" s="372">
        <v>57427</v>
      </c>
      <c r="V133" s="372">
        <v>11572</v>
      </c>
      <c r="W133" s="372">
        <v>26361</v>
      </c>
      <c r="X133" s="372">
        <v>17335</v>
      </c>
      <c r="Y133" s="372">
        <v>12682</v>
      </c>
      <c r="Z133" s="372">
        <v>19594</v>
      </c>
      <c r="AA133" s="372">
        <v>31775</v>
      </c>
      <c r="AB133" s="372">
        <v>32486</v>
      </c>
      <c r="AC133" s="372">
        <v>10548</v>
      </c>
      <c r="AD133" s="372">
        <v>33277</v>
      </c>
      <c r="AE133" s="372">
        <v>3912</v>
      </c>
      <c r="AF133" s="372">
        <v>41564</v>
      </c>
      <c r="AG133" s="372">
        <v>17116</v>
      </c>
      <c r="AH133" s="372">
        <v>10107</v>
      </c>
      <c r="AI133" s="372">
        <v>827863</v>
      </c>
      <c r="AK133" s="372" t="s">
        <v>622</v>
      </c>
    </row>
    <row r="134" spans="1:37" x14ac:dyDescent="0.2">
      <c r="A134" s="376">
        <v>40360</v>
      </c>
      <c r="B134" s="372" t="s">
        <v>876</v>
      </c>
      <c r="C134" s="372">
        <v>12028</v>
      </c>
      <c r="D134" s="372">
        <v>35904</v>
      </c>
      <c r="E134" s="372">
        <v>10298</v>
      </c>
      <c r="F134" s="372">
        <v>6236</v>
      </c>
      <c r="G134" s="372">
        <v>29072</v>
      </c>
      <c r="H134" s="372">
        <v>7994</v>
      </c>
      <c r="I134" s="372">
        <v>13478</v>
      </c>
      <c r="J134" s="372">
        <v>32237</v>
      </c>
      <c r="K134" s="372">
        <v>99831</v>
      </c>
      <c r="L134" s="372">
        <v>11792</v>
      </c>
      <c r="M134" s="372">
        <v>39355</v>
      </c>
      <c r="N134" s="372">
        <v>12866</v>
      </c>
      <c r="O134" s="372">
        <v>11943</v>
      </c>
      <c r="P134" s="372">
        <v>74337</v>
      </c>
      <c r="Q134" s="372">
        <v>55466</v>
      </c>
      <c r="R134" s="372">
        <v>27829</v>
      </c>
      <c r="S134" s="372">
        <v>10739</v>
      </c>
      <c r="T134" s="372">
        <v>10919</v>
      </c>
      <c r="U134" s="372">
        <v>57369</v>
      </c>
      <c r="V134" s="372">
        <v>11559</v>
      </c>
      <c r="W134" s="372">
        <v>26395</v>
      </c>
      <c r="X134" s="372">
        <v>17436</v>
      </c>
      <c r="Y134" s="372">
        <v>12706</v>
      </c>
      <c r="Z134" s="372">
        <v>19562</v>
      </c>
      <c r="AA134" s="372">
        <v>31793</v>
      </c>
      <c r="AB134" s="372">
        <v>32503</v>
      </c>
      <c r="AC134" s="372">
        <v>10504</v>
      </c>
      <c r="AD134" s="372">
        <v>33170</v>
      </c>
      <c r="AE134" s="372">
        <v>3921</v>
      </c>
      <c r="AF134" s="372">
        <v>41493</v>
      </c>
      <c r="AG134" s="372">
        <v>17060</v>
      </c>
      <c r="AH134" s="372">
        <v>10072</v>
      </c>
      <c r="AI134" s="372">
        <v>827867</v>
      </c>
      <c r="AK134" s="372" t="s">
        <v>623</v>
      </c>
    </row>
    <row r="135" spans="1:37" x14ac:dyDescent="0.2">
      <c r="A135" s="376">
        <v>40391</v>
      </c>
      <c r="B135" s="372" t="s">
        <v>877</v>
      </c>
      <c r="C135" s="372">
        <v>12034</v>
      </c>
      <c r="D135" s="372">
        <v>36051</v>
      </c>
      <c r="E135" s="372">
        <v>10283</v>
      </c>
      <c r="F135" s="372">
        <v>6241</v>
      </c>
      <c r="G135" s="372">
        <v>29131</v>
      </c>
      <c r="H135" s="372">
        <v>7999</v>
      </c>
      <c r="I135" s="372">
        <v>13525</v>
      </c>
      <c r="J135" s="372">
        <v>32259</v>
      </c>
      <c r="K135" s="372">
        <v>99924</v>
      </c>
      <c r="L135" s="372">
        <v>11755</v>
      </c>
      <c r="M135" s="372">
        <v>39360</v>
      </c>
      <c r="N135" s="372">
        <v>12886</v>
      </c>
      <c r="O135" s="372">
        <v>11976</v>
      </c>
      <c r="P135" s="372">
        <v>74525</v>
      </c>
      <c r="Q135" s="372">
        <v>55581</v>
      </c>
      <c r="R135" s="372">
        <v>27882</v>
      </c>
      <c r="S135" s="372">
        <v>10759</v>
      </c>
      <c r="T135" s="372">
        <v>10951</v>
      </c>
      <c r="U135" s="372">
        <v>57407</v>
      </c>
      <c r="V135" s="372">
        <v>11542</v>
      </c>
      <c r="W135" s="372">
        <v>26389</v>
      </c>
      <c r="X135" s="372">
        <v>17460</v>
      </c>
      <c r="Y135" s="372">
        <v>12701</v>
      </c>
      <c r="Z135" s="372">
        <v>19586</v>
      </c>
      <c r="AA135" s="372">
        <v>31793</v>
      </c>
      <c r="AB135" s="372">
        <v>32574</v>
      </c>
      <c r="AC135" s="372">
        <v>10561</v>
      </c>
      <c r="AD135" s="372">
        <v>33155</v>
      </c>
      <c r="AE135" s="372">
        <v>3935</v>
      </c>
      <c r="AF135" s="372">
        <v>41503</v>
      </c>
      <c r="AG135" s="372">
        <v>17054</v>
      </c>
      <c r="AH135" s="372">
        <v>10099</v>
      </c>
      <c r="AI135" s="372">
        <v>828881</v>
      </c>
      <c r="AK135" s="372" t="s">
        <v>624</v>
      </c>
    </row>
    <row r="136" spans="1:37" x14ac:dyDescent="0.2">
      <c r="A136" s="376">
        <v>40422</v>
      </c>
      <c r="B136" s="372" t="s">
        <v>878</v>
      </c>
      <c r="C136" s="372">
        <v>11995</v>
      </c>
      <c r="D136" s="372">
        <v>36144</v>
      </c>
      <c r="E136" s="372">
        <v>10258</v>
      </c>
      <c r="F136" s="372">
        <v>6211</v>
      </c>
      <c r="G136" s="372">
        <v>29094</v>
      </c>
      <c r="H136" s="372">
        <v>8020</v>
      </c>
      <c r="I136" s="372">
        <v>13510</v>
      </c>
      <c r="J136" s="372">
        <v>32181</v>
      </c>
      <c r="K136" s="372">
        <v>99949</v>
      </c>
      <c r="L136" s="372">
        <v>11756</v>
      </c>
      <c r="M136" s="372">
        <v>39391</v>
      </c>
      <c r="N136" s="372">
        <v>12839</v>
      </c>
      <c r="O136" s="372">
        <v>11934</v>
      </c>
      <c r="P136" s="372">
        <v>74463</v>
      </c>
      <c r="Q136" s="372">
        <v>55636</v>
      </c>
      <c r="R136" s="372">
        <v>27817</v>
      </c>
      <c r="S136" s="372">
        <v>10771</v>
      </c>
      <c r="T136" s="372">
        <v>10950</v>
      </c>
      <c r="U136" s="372">
        <v>57359</v>
      </c>
      <c r="V136" s="372">
        <v>11491</v>
      </c>
      <c r="W136" s="372">
        <v>26362</v>
      </c>
      <c r="X136" s="372">
        <v>17481</v>
      </c>
      <c r="Y136" s="372">
        <v>12726</v>
      </c>
      <c r="Z136" s="372">
        <v>19563</v>
      </c>
      <c r="AA136" s="372">
        <v>31737</v>
      </c>
      <c r="AB136" s="372">
        <v>32561</v>
      </c>
      <c r="AC136" s="372">
        <v>10455</v>
      </c>
      <c r="AD136" s="372">
        <v>33093</v>
      </c>
      <c r="AE136" s="372">
        <v>3950</v>
      </c>
      <c r="AF136" s="372">
        <v>41442</v>
      </c>
      <c r="AG136" s="372">
        <v>17088</v>
      </c>
      <c r="AH136" s="372">
        <v>10037</v>
      </c>
      <c r="AI136" s="372">
        <v>828264</v>
      </c>
      <c r="AK136" s="372" t="s">
        <v>625</v>
      </c>
    </row>
    <row r="137" spans="1:37" x14ac:dyDescent="0.2">
      <c r="A137" s="376">
        <v>40452</v>
      </c>
      <c r="B137" s="372" t="s">
        <v>879</v>
      </c>
      <c r="C137" s="372">
        <v>11980</v>
      </c>
      <c r="D137" s="372">
        <v>36248</v>
      </c>
      <c r="E137" s="372">
        <v>10239</v>
      </c>
      <c r="F137" s="372">
        <v>6227</v>
      </c>
      <c r="G137" s="372">
        <v>29098</v>
      </c>
      <c r="H137" s="372">
        <v>8044</v>
      </c>
      <c r="I137" s="372">
        <v>13502</v>
      </c>
      <c r="J137" s="372">
        <v>32183</v>
      </c>
      <c r="K137" s="372">
        <v>100034</v>
      </c>
      <c r="L137" s="372">
        <v>11800</v>
      </c>
      <c r="M137" s="372">
        <v>39496</v>
      </c>
      <c r="N137" s="372">
        <v>12836</v>
      </c>
      <c r="O137" s="372">
        <v>11956</v>
      </c>
      <c r="P137" s="372">
        <v>74721</v>
      </c>
      <c r="Q137" s="372">
        <v>55773</v>
      </c>
      <c r="R137" s="372">
        <v>27786</v>
      </c>
      <c r="S137" s="372">
        <v>10814</v>
      </c>
      <c r="T137" s="372">
        <v>10934</v>
      </c>
      <c r="U137" s="372">
        <v>57527</v>
      </c>
      <c r="V137" s="372">
        <v>11548</v>
      </c>
      <c r="W137" s="372">
        <v>26448</v>
      </c>
      <c r="X137" s="372">
        <v>17587</v>
      </c>
      <c r="Y137" s="372">
        <v>12757</v>
      </c>
      <c r="Z137" s="372">
        <v>19610</v>
      </c>
      <c r="AA137" s="372">
        <v>31783</v>
      </c>
      <c r="AB137" s="372">
        <v>32484</v>
      </c>
      <c r="AC137" s="372">
        <v>10477</v>
      </c>
      <c r="AD137" s="372">
        <v>32977</v>
      </c>
      <c r="AE137" s="372">
        <v>3929</v>
      </c>
      <c r="AF137" s="372">
        <v>41446</v>
      </c>
      <c r="AG137" s="372">
        <v>17151</v>
      </c>
      <c r="AH137" s="372">
        <v>10033</v>
      </c>
      <c r="AI137" s="372">
        <v>829428</v>
      </c>
      <c r="AK137" s="372" t="s">
        <v>626</v>
      </c>
    </row>
    <row r="138" spans="1:37" x14ac:dyDescent="0.2">
      <c r="A138" s="376">
        <v>40483</v>
      </c>
      <c r="B138" s="372" t="s">
        <v>880</v>
      </c>
      <c r="C138" s="372">
        <v>12000</v>
      </c>
      <c r="D138" s="372">
        <v>36359</v>
      </c>
      <c r="E138" s="372">
        <v>10213</v>
      </c>
      <c r="F138" s="372">
        <v>6254</v>
      </c>
      <c r="G138" s="372">
        <v>29082</v>
      </c>
      <c r="H138" s="372">
        <v>8061</v>
      </c>
      <c r="I138" s="372">
        <v>13527</v>
      </c>
      <c r="J138" s="372">
        <v>32077</v>
      </c>
      <c r="K138" s="372">
        <v>99772</v>
      </c>
      <c r="L138" s="372">
        <v>11713</v>
      </c>
      <c r="M138" s="372">
        <v>39481</v>
      </c>
      <c r="N138" s="372">
        <v>12757</v>
      </c>
      <c r="O138" s="372">
        <v>11974</v>
      </c>
      <c r="P138" s="372">
        <v>74584</v>
      </c>
      <c r="Q138" s="372">
        <v>55860</v>
      </c>
      <c r="R138" s="372">
        <v>27805</v>
      </c>
      <c r="S138" s="372">
        <v>10836</v>
      </c>
      <c r="T138" s="372">
        <v>10943</v>
      </c>
      <c r="U138" s="372">
        <v>57464</v>
      </c>
      <c r="V138" s="372">
        <v>11525</v>
      </c>
      <c r="W138" s="372">
        <v>26409</v>
      </c>
      <c r="X138" s="372">
        <v>17563</v>
      </c>
      <c r="Y138" s="372">
        <v>12760</v>
      </c>
      <c r="Z138" s="372">
        <v>19633</v>
      </c>
      <c r="AA138" s="372">
        <v>31784</v>
      </c>
      <c r="AB138" s="372">
        <v>32451</v>
      </c>
      <c r="AC138" s="372">
        <v>10442</v>
      </c>
      <c r="AD138" s="372">
        <v>32944</v>
      </c>
      <c r="AE138" s="372">
        <v>3903</v>
      </c>
      <c r="AF138" s="372">
        <v>41353</v>
      </c>
      <c r="AG138" s="372">
        <v>17210</v>
      </c>
      <c r="AH138" s="372">
        <v>9974</v>
      </c>
      <c r="AI138" s="372">
        <v>828713</v>
      </c>
      <c r="AK138" s="372" t="s">
        <v>627</v>
      </c>
    </row>
    <row r="139" spans="1:37" x14ac:dyDescent="0.2">
      <c r="A139" s="376">
        <v>40513</v>
      </c>
      <c r="B139" s="372" t="s">
        <v>881</v>
      </c>
      <c r="C139" s="372">
        <v>11964</v>
      </c>
      <c r="D139" s="372">
        <v>36210</v>
      </c>
      <c r="E139" s="372">
        <v>10176</v>
      </c>
      <c r="F139" s="372">
        <v>6275</v>
      </c>
      <c r="G139" s="372">
        <v>28999</v>
      </c>
      <c r="H139" s="372">
        <v>8065</v>
      </c>
      <c r="I139" s="372">
        <v>13489</v>
      </c>
      <c r="J139" s="372">
        <v>31949</v>
      </c>
      <c r="K139" s="372">
        <v>99623</v>
      </c>
      <c r="L139" s="372">
        <v>11699</v>
      </c>
      <c r="M139" s="372">
        <v>39428</v>
      </c>
      <c r="N139" s="372">
        <v>12696</v>
      </c>
      <c r="O139" s="372">
        <v>11937</v>
      </c>
      <c r="P139" s="372">
        <v>74713</v>
      </c>
      <c r="Q139" s="372">
        <v>55699</v>
      </c>
      <c r="R139" s="372">
        <v>27787</v>
      </c>
      <c r="S139" s="372">
        <v>10852</v>
      </c>
      <c r="T139" s="372">
        <v>10898</v>
      </c>
      <c r="U139" s="372">
        <v>57480</v>
      </c>
      <c r="V139" s="372">
        <v>11479</v>
      </c>
      <c r="W139" s="372">
        <v>26354</v>
      </c>
      <c r="X139" s="372">
        <v>17514</v>
      </c>
      <c r="Y139" s="372">
        <v>12724</v>
      </c>
      <c r="Z139" s="372">
        <v>19607</v>
      </c>
      <c r="AA139" s="372">
        <v>31692</v>
      </c>
      <c r="AB139" s="372">
        <v>32327</v>
      </c>
      <c r="AC139" s="372">
        <v>10372</v>
      </c>
      <c r="AD139" s="372">
        <v>32781</v>
      </c>
      <c r="AE139" s="372">
        <v>3892</v>
      </c>
      <c r="AF139" s="372">
        <v>41179</v>
      </c>
      <c r="AG139" s="372">
        <v>17152</v>
      </c>
      <c r="AH139" s="372">
        <v>9947</v>
      </c>
      <c r="AI139" s="372">
        <v>826959</v>
      </c>
      <c r="AK139" s="372" t="s">
        <v>628</v>
      </c>
    </row>
    <row r="140" spans="1:37" x14ac:dyDescent="0.2">
      <c r="A140" s="376">
        <v>40544</v>
      </c>
      <c r="B140" s="372" t="s">
        <v>1018</v>
      </c>
      <c r="C140" s="372">
        <v>11899</v>
      </c>
      <c r="D140" s="372">
        <v>36058</v>
      </c>
      <c r="E140" s="372">
        <v>10125</v>
      </c>
      <c r="F140" s="372">
        <v>6219</v>
      </c>
      <c r="G140" s="372">
        <v>28851</v>
      </c>
      <c r="H140" s="372">
        <v>8030</v>
      </c>
      <c r="I140" s="372">
        <v>13323</v>
      </c>
      <c r="J140" s="372">
        <v>31880</v>
      </c>
      <c r="K140" s="372">
        <v>99292</v>
      </c>
      <c r="L140" s="372">
        <v>11660</v>
      </c>
      <c r="M140" s="372">
        <v>39181</v>
      </c>
      <c r="N140" s="372">
        <v>12616</v>
      </c>
      <c r="O140" s="372">
        <v>11864</v>
      </c>
      <c r="P140" s="372">
        <v>74555</v>
      </c>
      <c r="Q140" s="372">
        <v>55400</v>
      </c>
      <c r="R140" s="372">
        <v>27649</v>
      </c>
      <c r="S140" s="372">
        <v>10816</v>
      </c>
      <c r="T140" s="372">
        <v>10836</v>
      </c>
      <c r="U140" s="372">
        <v>57247</v>
      </c>
      <c r="V140" s="372">
        <v>11338</v>
      </c>
      <c r="W140" s="372">
        <v>26205</v>
      </c>
      <c r="X140" s="372">
        <v>17405</v>
      </c>
      <c r="Y140" s="372">
        <v>12633</v>
      </c>
      <c r="Z140" s="372">
        <v>19499</v>
      </c>
      <c r="AA140" s="372">
        <v>31596</v>
      </c>
      <c r="AB140" s="372">
        <v>32227</v>
      </c>
      <c r="AC140" s="372">
        <v>10262</v>
      </c>
      <c r="AD140" s="372">
        <v>32499</v>
      </c>
      <c r="AE140" s="372">
        <v>3844</v>
      </c>
      <c r="AF140" s="372">
        <v>40967</v>
      </c>
      <c r="AG140" s="372">
        <v>17082</v>
      </c>
      <c r="AH140" s="372">
        <v>9908</v>
      </c>
      <c r="AI140" s="372">
        <v>822966</v>
      </c>
      <c r="AJ140" s="372">
        <v>2011</v>
      </c>
      <c r="AK140" s="372" t="s">
        <v>620</v>
      </c>
    </row>
    <row r="141" spans="1:37" x14ac:dyDescent="0.2">
      <c r="A141" s="376">
        <v>40575</v>
      </c>
      <c r="B141" s="372" t="s">
        <v>882</v>
      </c>
      <c r="C141" s="372">
        <v>11970</v>
      </c>
      <c r="D141" s="372">
        <v>36187</v>
      </c>
      <c r="E141" s="372">
        <v>10134</v>
      </c>
      <c r="F141" s="372">
        <v>6242</v>
      </c>
      <c r="G141" s="372">
        <v>28902</v>
      </c>
      <c r="H141" s="372">
        <v>8067</v>
      </c>
      <c r="I141" s="372">
        <v>13387</v>
      </c>
      <c r="J141" s="372">
        <v>31978</v>
      </c>
      <c r="K141" s="372">
        <v>99361</v>
      </c>
      <c r="L141" s="372">
        <v>11711</v>
      </c>
      <c r="M141" s="372">
        <v>39293</v>
      </c>
      <c r="N141" s="372">
        <v>12600</v>
      </c>
      <c r="O141" s="372">
        <v>11874</v>
      </c>
      <c r="P141" s="372">
        <v>74888</v>
      </c>
      <c r="Q141" s="372">
        <v>55504</v>
      </c>
      <c r="R141" s="372">
        <v>27648</v>
      </c>
      <c r="S141" s="372">
        <v>10867</v>
      </c>
      <c r="T141" s="372">
        <v>10880</v>
      </c>
      <c r="U141" s="372">
        <v>57265</v>
      </c>
      <c r="V141" s="372">
        <v>11305</v>
      </c>
      <c r="W141" s="372">
        <v>26257</v>
      </c>
      <c r="X141" s="372">
        <v>17449</v>
      </c>
      <c r="Y141" s="372">
        <v>12654</v>
      </c>
      <c r="Z141" s="372">
        <v>19518</v>
      </c>
      <c r="AA141" s="372">
        <v>31612</v>
      </c>
      <c r="AB141" s="372">
        <v>32324</v>
      </c>
      <c r="AC141" s="372">
        <v>10256</v>
      </c>
      <c r="AD141" s="372">
        <v>32424</v>
      </c>
      <c r="AE141" s="372">
        <v>3832</v>
      </c>
      <c r="AF141" s="372">
        <v>41046</v>
      </c>
      <c r="AG141" s="372">
        <v>17145</v>
      </c>
      <c r="AH141" s="372">
        <v>9947</v>
      </c>
      <c r="AI141" s="372">
        <v>824527</v>
      </c>
      <c r="AK141" s="372" t="s">
        <v>621</v>
      </c>
    </row>
    <row r="142" spans="1:37" x14ac:dyDescent="0.2">
      <c r="A142" s="376">
        <v>40603</v>
      </c>
      <c r="B142" s="372" t="s">
        <v>883</v>
      </c>
      <c r="C142" s="372">
        <v>11980</v>
      </c>
      <c r="D142" s="372">
        <v>36294</v>
      </c>
      <c r="E142" s="372">
        <v>10165</v>
      </c>
      <c r="F142" s="372">
        <v>6264</v>
      </c>
      <c r="G142" s="372">
        <v>28940</v>
      </c>
      <c r="H142" s="372">
        <v>8107</v>
      </c>
      <c r="I142" s="372">
        <v>13411</v>
      </c>
      <c r="J142" s="372">
        <v>32052</v>
      </c>
      <c r="K142" s="372">
        <v>99606</v>
      </c>
      <c r="L142" s="372">
        <v>11720</v>
      </c>
      <c r="M142" s="372">
        <v>39396</v>
      </c>
      <c r="N142" s="372">
        <v>12594</v>
      </c>
      <c r="O142" s="372">
        <v>11895</v>
      </c>
      <c r="P142" s="372">
        <v>75096</v>
      </c>
      <c r="Q142" s="372">
        <v>55815</v>
      </c>
      <c r="R142" s="372">
        <v>27736</v>
      </c>
      <c r="S142" s="372">
        <v>10892</v>
      </c>
      <c r="T142" s="372">
        <v>10833</v>
      </c>
      <c r="U142" s="372">
        <v>57427</v>
      </c>
      <c r="V142" s="372">
        <v>11313</v>
      </c>
      <c r="W142" s="372">
        <v>26354</v>
      </c>
      <c r="X142" s="372">
        <v>17511</v>
      </c>
      <c r="Y142" s="372">
        <v>12680</v>
      </c>
      <c r="Z142" s="372">
        <v>19585</v>
      </c>
      <c r="AA142" s="372">
        <v>31677</v>
      </c>
      <c r="AB142" s="372">
        <v>32421</v>
      </c>
      <c r="AC142" s="372">
        <v>10316</v>
      </c>
      <c r="AD142" s="372">
        <v>32456</v>
      </c>
      <c r="AE142" s="372">
        <v>3846</v>
      </c>
      <c r="AF142" s="372">
        <v>41203</v>
      </c>
      <c r="AG142" s="372">
        <v>17223</v>
      </c>
      <c r="AH142" s="372">
        <v>10017</v>
      </c>
      <c r="AI142" s="372">
        <v>826825</v>
      </c>
      <c r="AK142" s="372" t="s">
        <v>578</v>
      </c>
    </row>
    <row r="143" spans="1:37" x14ac:dyDescent="0.2">
      <c r="A143" s="376">
        <v>40634</v>
      </c>
      <c r="B143" s="372" t="s">
        <v>884</v>
      </c>
      <c r="C143" s="372">
        <v>11990</v>
      </c>
      <c r="D143" s="372">
        <v>36399</v>
      </c>
      <c r="E143" s="372">
        <v>10130</v>
      </c>
      <c r="F143" s="372">
        <v>6273</v>
      </c>
      <c r="G143" s="372">
        <v>29027</v>
      </c>
      <c r="H143" s="372">
        <v>8146</v>
      </c>
      <c r="I143" s="372">
        <v>13437</v>
      </c>
      <c r="J143" s="372">
        <v>31973</v>
      </c>
      <c r="K143" s="372">
        <v>99629</v>
      </c>
      <c r="L143" s="372">
        <v>11780</v>
      </c>
      <c r="M143" s="372">
        <v>39383</v>
      </c>
      <c r="N143" s="372">
        <v>12620</v>
      </c>
      <c r="O143" s="372">
        <v>11909</v>
      </c>
      <c r="P143" s="372">
        <v>75245</v>
      </c>
      <c r="Q143" s="372">
        <v>55904</v>
      </c>
      <c r="R143" s="372">
        <v>27812</v>
      </c>
      <c r="S143" s="372">
        <v>10903</v>
      </c>
      <c r="T143" s="372">
        <v>10837</v>
      </c>
      <c r="U143" s="372">
        <v>57396</v>
      </c>
      <c r="V143" s="372">
        <v>11362</v>
      </c>
      <c r="W143" s="372">
        <v>26469</v>
      </c>
      <c r="X143" s="372">
        <v>17593</v>
      </c>
      <c r="Y143" s="372">
        <v>12689</v>
      </c>
      <c r="Z143" s="372">
        <v>19566</v>
      </c>
      <c r="AA143" s="372">
        <v>31700</v>
      </c>
      <c r="AB143" s="372">
        <v>32400</v>
      </c>
      <c r="AC143" s="372">
        <v>10296</v>
      </c>
      <c r="AD143" s="372">
        <v>32408</v>
      </c>
      <c r="AE143" s="372">
        <v>3860</v>
      </c>
      <c r="AF143" s="372">
        <v>41205</v>
      </c>
      <c r="AG143" s="372">
        <v>17232</v>
      </c>
      <c r="AH143" s="372">
        <v>9977</v>
      </c>
      <c r="AI143" s="372">
        <v>827550</v>
      </c>
      <c r="AK143" s="372" t="s">
        <v>617</v>
      </c>
    </row>
    <row r="144" spans="1:37" x14ac:dyDescent="0.2">
      <c r="A144" s="376">
        <v>40664</v>
      </c>
      <c r="B144" s="372" t="s">
        <v>885</v>
      </c>
      <c r="C144" s="372">
        <v>11984</v>
      </c>
      <c r="D144" s="372">
        <v>36534</v>
      </c>
      <c r="E144" s="372">
        <v>10105</v>
      </c>
      <c r="F144" s="372">
        <v>6263</v>
      </c>
      <c r="G144" s="372">
        <v>29047</v>
      </c>
      <c r="H144" s="372">
        <v>8134</v>
      </c>
      <c r="I144" s="372">
        <v>13500</v>
      </c>
      <c r="J144" s="372">
        <v>32038</v>
      </c>
      <c r="K144" s="372">
        <v>99756</v>
      </c>
      <c r="L144" s="372">
        <v>11827</v>
      </c>
      <c r="M144" s="372">
        <v>39425</v>
      </c>
      <c r="N144" s="372">
        <v>12602</v>
      </c>
      <c r="O144" s="372">
        <v>11964</v>
      </c>
      <c r="P144" s="372">
        <v>75410</v>
      </c>
      <c r="Q144" s="372">
        <v>56035</v>
      </c>
      <c r="R144" s="372">
        <v>27885</v>
      </c>
      <c r="S144" s="372">
        <v>10909</v>
      </c>
      <c r="T144" s="372">
        <v>10844</v>
      </c>
      <c r="U144" s="372">
        <v>57395</v>
      </c>
      <c r="V144" s="372">
        <v>11355</v>
      </c>
      <c r="W144" s="372">
        <v>26533</v>
      </c>
      <c r="X144" s="372">
        <v>17622</v>
      </c>
      <c r="Y144" s="372">
        <v>12752</v>
      </c>
      <c r="Z144" s="372">
        <v>19598</v>
      </c>
      <c r="AA144" s="372">
        <v>31708</v>
      </c>
      <c r="AB144" s="372">
        <v>32465</v>
      </c>
      <c r="AC144" s="372">
        <v>10299</v>
      </c>
      <c r="AD144" s="372">
        <v>32433</v>
      </c>
      <c r="AE144" s="372">
        <v>3884</v>
      </c>
      <c r="AF144" s="372">
        <v>41281</v>
      </c>
      <c r="AG144" s="372">
        <v>17261</v>
      </c>
      <c r="AH144" s="372">
        <v>9994</v>
      </c>
      <c r="AI144" s="372">
        <v>828842</v>
      </c>
      <c r="AK144" s="372" t="s">
        <v>619</v>
      </c>
    </row>
    <row r="145" spans="1:37" x14ac:dyDescent="0.2">
      <c r="A145" s="376">
        <v>40695</v>
      </c>
      <c r="B145" s="372" t="s">
        <v>886</v>
      </c>
      <c r="C145" s="372">
        <v>12003</v>
      </c>
      <c r="D145" s="372">
        <v>36569</v>
      </c>
      <c r="E145" s="372">
        <v>10129</v>
      </c>
      <c r="F145" s="372">
        <v>6272</v>
      </c>
      <c r="G145" s="372">
        <v>29142</v>
      </c>
      <c r="H145" s="372">
        <v>8179</v>
      </c>
      <c r="I145" s="372">
        <v>13527</v>
      </c>
      <c r="J145" s="372">
        <v>32011</v>
      </c>
      <c r="K145" s="372">
        <v>99901</v>
      </c>
      <c r="L145" s="372">
        <v>11828</v>
      </c>
      <c r="M145" s="372">
        <v>39455</v>
      </c>
      <c r="N145" s="372">
        <v>12625</v>
      </c>
      <c r="O145" s="372">
        <v>11945</v>
      </c>
      <c r="P145" s="372">
        <v>75543</v>
      </c>
      <c r="Q145" s="372">
        <v>56181</v>
      </c>
      <c r="R145" s="372">
        <v>28003</v>
      </c>
      <c r="S145" s="372">
        <v>10930</v>
      </c>
      <c r="T145" s="372">
        <v>10821</v>
      </c>
      <c r="U145" s="372">
        <v>57623</v>
      </c>
      <c r="V145" s="372">
        <v>11382</v>
      </c>
      <c r="W145" s="372">
        <v>26690</v>
      </c>
      <c r="X145" s="372">
        <v>17656</v>
      </c>
      <c r="Y145" s="372">
        <v>12744</v>
      </c>
      <c r="Z145" s="372">
        <v>19698</v>
      </c>
      <c r="AA145" s="372">
        <v>31799</v>
      </c>
      <c r="AB145" s="372">
        <v>32602</v>
      </c>
      <c r="AC145" s="372">
        <v>10308</v>
      </c>
      <c r="AD145" s="372">
        <v>32407</v>
      </c>
      <c r="AE145" s="372">
        <v>3955</v>
      </c>
      <c r="AF145" s="372">
        <v>41482</v>
      </c>
      <c r="AG145" s="372">
        <v>17322</v>
      </c>
      <c r="AH145" s="372">
        <v>10038</v>
      </c>
      <c r="AI145" s="372">
        <v>830770</v>
      </c>
      <c r="AK145" s="372" t="s">
        <v>622</v>
      </c>
    </row>
    <row r="146" spans="1:37" x14ac:dyDescent="0.2">
      <c r="A146" s="376">
        <v>40725</v>
      </c>
      <c r="B146" s="372" t="s">
        <v>887</v>
      </c>
      <c r="C146" s="372">
        <v>11999</v>
      </c>
      <c r="D146" s="372">
        <v>36505</v>
      </c>
      <c r="E146" s="372">
        <v>10123</v>
      </c>
      <c r="F146" s="372">
        <v>6248</v>
      </c>
      <c r="G146" s="372">
        <v>29117</v>
      </c>
      <c r="H146" s="372">
        <v>8205</v>
      </c>
      <c r="I146" s="372">
        <v>13550</v>
      </c>
      <c r="J146" s="372">
        <v>31995</v>
      </c>
      <c r="K146" s="372">
        <v>100140</v>
      </c>
      <c r="L146" s="372">
        <v>11792</v>
      </c>
      <c r="M146" s="372">
        <v>39480</v>
      </c>
      <c r="N146" s="372">
        <v>12601</v>
      </c>
      <c r="O146" s="372">
        <v>11941</v>
      </c>
      <c r="P146" s="372">
        <v>75515</v>
      </c>
      <c r="Q146" s="372">
        <v>56355</v>
      </c>
      <c r="R146" s="372">
        <v>28004</v>
      </c>
      <c r="S146" s="372">
        <v>10965</v>
      </c>
      <c r="T146" s="372">
        <v>10788</v>
      </c>
      <c r="U146" s="372">
        <v>57610</v>
      </c>
      <c r="V146" s="372">
        <v>11356</v>
      </c>
      <c r="W146" s="372">
        <v>26752</v>
      </c>
      <c r="X146" s="372">
        <v>17659</v>
      </c>
      <c r="Y146" s="372">
        <v>12723</v>
      </c>
      <c r="Z146" s="372">
        <v>19730</v>
      </c>
      <c r="AA146" s="372">
        <v>31808</v>
      </c>
      <c r="AB146" s="372">
        <v>32576</v>
      </c>
      <c r="AC146" s="372">
        <v>10303</v>
      </c>
      <c r="AD146" s="372">
        <v>32309</v>
      </c>
      <c r="AE146" s="372">
        <v>3969</v>
      </c>
      <c r="AF146" s="372">
        <v>41554</v>
      </c>
      <c r="AG146" s="372">
        <v>17317</v>
      </c>
      <c r="AH146" s="372">
        <v>10022</v>
      </c>
      <c r="AI146" s="372">
        <v>831011</v>
      </c>
      <c r="AK146" s="372" t="s">
        <v>623</v>
      </c>
    </row>
    <row r="147" spans="1:37" x14ac:dyDescent="0.2">
      <c r="A147" s="376">
        <v>40756</v>
      </c>
      <c r="B147" s="372" t="s">
        <v>888</v>
      </c>
      <c r="C147" s="372">
        <v>12048</v>
      </c>
      <c r="D147" s="372">
        <v>36549</v>
      </c>
      <c r="E147" s="372">
        <v>10110</v>
      </c>
      <c r="F147" s="372">
        <v>6224</v>
      </c>
      <c r="G147" s="372">
        <v>29134</v>
      </c>
      <c r="H147" s="372">
        <v>8249</v>
      </c>
      <c r="I147" s="372">
        <v>13601</v>
      </c>
      <c r="J147" s="372">
        <v>31943</v>
      </c>
      <c r="K147" s="372">
        <v>100034</v>
      </c>
      <c r="L147" s="372">
        <v>11797</v>
      </c>
      <c r="M147" s="372">
        <v>39494</v>
      </c>
      <c r="N147" s="372">
        <v>12553</v>
      </c>
      <c r="O147" s="372">
        <v>11972</v>
      </c>
      <c r="P147" s="372">
        <v>75719</v>
      </c>
      <c r="Q147" s="372">
        <v>56485</v>
      </c>
      <c r="R147" s="372">
        <v>28096</v>
      </c>
      <c r="S147" s="372">
        <v>11011</v>
      </c>
      <c r="T147" s="372">
        <v>10741</v>
      </c>
      <c r="U147" s="372">
        <v>57579</v>
      </c>
      <c r="V147" s="372">
        <v>11375</v>
      </c>
      <c r="W147" s="372">
        <v>26760</v>
      </c>
      <c r="X147" s="372">
        <v>17747</v>
      </c>
      <c r="Y147" s="372">
        <v>12699</v>
      </c>
      <c r="Z147" s="372">
        <v>19723</v>
      </c>
      <c r="AA147" s="372">
        <v>31735</v>
      </c>
      <c r="AB147" s="372">
        <v>32531</v>
      </c>
      <c r="AC147" s="372">
        <v>10359</v>
      </c>
      <c r="AD147" s="372">
        <v>32248</v>
      </c>
      <c r="AE147" s="372">
        <v>3995</v>
      </c>
      <c r="AF147" s="372">
        <v>41614</v>
      </c>
      <c r="AG147" s="372">
        <v>17352</v>
      </c>
      <c r="AH147" s="372">
        <v>10062</v>
      </c>
      <c r="AI147" s="372">
        <v>831539</v>
      </c>
      <c r="AK147" s="372" t="s">
        <v>624</v>
      </c>
    </row>
    <row r="148" spans="1:37" x14ac:dyDescent="0.2">
      <c r="A148" s="376">
        <v>40787</v>
      </c>
      <c r="B148" s="372" t="s">
        <v>889</v>
      </c>
      <c r="C148" s="372">
        <v>12031</v>
      </c>
      <c r="D148" s="372">
        <v>36492</v>
      </c>
      <c r="E148" s="372">
        <v>10127</v>
      </c>
      <c r="F148" s="372">
        <v>6217</v>
      </c>
      <c r="G148" s="372">
        <v>29180</v>
      </c>
      <c r="H148" s="372">
        <v>8275</v>
      </c>
      <c r="I148" s="372">
        <v>13618</v>
      </c>
      <c r="J148" s="372">
        <v>31925</v>
      </c>
      <c r="K148" s="372">
        <v>100262</v>
      </c>
      <c r="L148" s="372">
        <v>11820</v>
      </c>
      <c r="M148" s="372">
        <v>39484</v>
      </c>
      <c r="N148" s="372">
        <v>12457</v>
      </c>
      <c r="O148" s="372">
        <v>11994</v>
      </c>
      <c r="P148" s="372">
        <v>75739</v>
      </c>
      <c r="Q148" s="372">
        <v>56600</v>
      </c>
      <c r="R148" s="372">
        <v>28098</v>
      </c>
      <c r="S148" s="372">
        <v>11053</v>
      </c>
      <c r="T148" s="372">
        <v>10669</v>
      </c>
      <c r="U148" s="372">
        <v>57457</v>
      </c>
      <c r="V148" s="372">
        <v>11399</v>
      </c>
      <c r="W148" s="372">
        <v>26703</v>
      </c>
      <c r="X148" s="372">
        <v>17760</v>
      </c>
      <c r="Y148" s="372">
        <v>12669</v>
      </c>
      <c r="Z148" s="372">
        <v>19689</v>
      </c>
      <c r="AA148" s="372">
        <v>31654</v>
      </c>
      <c r="AB148" s="372">
        <v>32687</v>
      </c>
      <c r="AC148" s="372">
        <v>10336</v>
      </c>
      <c r="AD148" s="372">
        <v>32139</v>
      </c>
      <c r="AE148" s="372">
        <v>4025</v>
      </c>
      <c r="AF148" s="372">
        <v>41629</v>
      </c>
      <c r="AG148" s="372">
        <v>17302</v>
      </c>
      <c r="AH148" s="372">
        <v>10048</v>
      </c>
      <c r="AI148" s="372">
        <v>831538</v>
      </c>
      <c r="AK148" s="372" t="s">
        <v>625</v>
      </c>
    </row>
    <row r="149" spans="1:37" x14ac:dyDescent="0.2">
      <c r="A149" s="376">
        <v>40817</v>
      </c>
      <c r="B149" s="372" t="s">
        <v>890</v>
      </c>
      <c r="C149" s="372">
        <v>12072</v>
      </c>
      <c r="D149" s="372">
        <v>36409</v>
      </c>
      <c r="E149" s="372">
        <v>10077</v>
      </c>
      <c r="F149" s="372">
        <v>6215</v>
      </c>
      <c r="G149" s="372">
        <v>29193</v>
      </c>
      <c r="H149" s="372">
        <v>8274</v>
      </c>
      <c r="I149" s="372">
        <v>13683</v>
      </c>
      <c r="J149" s="372">
        <v>31952</v>
      </c>
      <c r="K149" s="372">
        <v>99983</v>
      </c>
      <c r="L149" s="372">
        <v>11864</v>
      </c>
      <c r="M149" s="372">
        <v>39599</v>
      </c>
      <c r="N149" s="372">
        <v>12365</v>
      </c>
      <c r="O149" s="372">
        <v>12033</v>
      </c>
      <c r="P149" s="372">
        <v>75866</v>
      </c>
      <c r="Q149" s="372">
        <v>56407</v>
      </c>
      <c r="R149" s="372">
        <v>28090</v>
      </c>
      <c r="S149" s="372">
        <v>11099</v>
      </c>
      <c r="T149" s="372">
        <v>10567</v>
      </c>
      <c r="U149" s="372">
        <v>57570</v>
      </c>
      <c r="V149" s="372">
        <v>11449</v>
      </c>
      <c r="W149" s="372">
        <v>26727</v>
      </c>
      <c r="X149" s="372">
        <v>17859</v>
      </c>
      <c r="Y149" s="372">
        <v>12654</v>
      </c>
      <c r="Z149" s="372">
        <v>19729</v>
      </c>
      <c r="AA149" s="372">
        <v>31798</v>
      </c>
      <c r="AB149" s="372">
        <v>32728</v>
      </c>
      <c r="AC149" s="372">
        <v>10340</v>
      </c>
      <c r="AD149" s="372">
        <v>32108</v>
      </c>
      <c r="AE149" s="372">
        <v>4029</v>
      </c>
      <c r="AF149" s="372">
        <v>41693</v>
      </c>
      <c r="AG149" s="372">
        <v>17365</v>
      </c>
      <c r="AH149" s="372">
        <v>10054</v>
      </c>
      <c r="AI149" s="372">
        <v>831851</v>
      </c>
      <c r="AK149" s="372" t="s">
        <v>626</v>
      </c>
    </row>
    <row r="150" spans="1:37" x14ac:dyDescent="0.2">
      <c r="A150" s="376">
        <v>40848</v>
      </c>
      <c r="B150" s="372" t="s">
        <v>891</v>
      </c>
      <c r="C150" s="372">
        <v>12047</v>
      </c>
      <c r="D150" s="372">
        <v>36285</v>
      </c>
      <c r="E150" s="372">
        <v>10068</v>
      </c>
      <c r="F150" s="372">
        <v>6184</v>
      </c>
      <c r="G150" s="372">
        <v>29113</v>
      </c>
      <c r="H150" s="372">
        <v>8285</v>
      </c>
      <c r="I150" s="372">
        <v>13633</v>
      </c>
      <c r="J150" s="372">
        <v>31888</v>
      </c>
      <c r="K150" s="372">
        <v>99982</v>
      </c>
      <c r="L150" s="372">
        <v>11866</v>
      </c>
      <c r="M150" s="372">
        <v>39487</v>
      </c>
      <c r="N150" s="372">
        <v>12354</v>
      </c>
      <c r="O150" s="372">
        <v>12016</v>
      </c>
      <c r="P150" s="372">
        <v>75832</v>
      </c>
      <c r="Q150" s="372">
        <v>56476</v>
      </c>
      <c r="R150" s="372">
        <v>28040</v>
      </c>
      <c r="S150" s="372">
        <v>11065</v>
      </c>
      <c r="T150" s="372">
        <v>10556</v>
      </c>
      <c r="U150" s="372">
        <v>57416</v>
      </c>
      <c r="V150" s="372">
        <v>11474</v>
      </c>
      <c r="W150" s="372">
        <v>26702</v>
      </c>
      <c r="X150" s="372">
        <v>17874</v>
      </c>
      <c r="Y150" s="372">
        <v>12586</v>
      </c>
      <c r="Z150" s="372">
        <v>19741</v>
      </c>
      <c r="AA150" s="372">
        <v>31659</v>
      </c>
      <c r="AB150" s="372">
        <v>32663</v>
      </c>
      <c r="AC150" s="372">
        <v>10343</v>
      </c>
      <c r="AD150" s="372">
        <v>31917</v>
      </c>
      <c r="AE150" s="372">
        <v>4025</v>
      </c>
      <c r="AF150" s="372">
        <v>41578</v>
      </c>
      <c r="AG150" s="372">
        <v>17316</v>
      </c>
      <c r="AH150" s="372">
        <v>10000</v>
      </c>
      <c r="AI150" s="372">
        <v>830471</v>
      </c>
      <c r="AK150" s="372" t="s">
        <v>627</v>
      </c>
    </row>
    <row r="151" spans="1:37" x14ac:dyDescent="0.2">
      <c r="A151" s="376">
        <v>40878</v>
      </c>
      <c r="B151" s="372" t="s">
        <v>892</v>
      </c>
      <c r="C151" s="372">
        <v>12017</v>
      </c>
      <c r="D151" s="372">
        <v>36154</v>
      </c>
      <c r="E151" s="372">
        <v>10043</v>
      </c>
      <c r="F151" s="372">
        <v>6167</v>
      </c>
      <c r="G151" s="372">
        <v>28966</v>
      </c>
      <c r="H151" s="372">
        <v>8226</v>
      </c>
      <c r="I151" s="372">
        <v>13534</v>
      </c>
      <c r="J151" s="372">
        <v>31659</v>
      </c>
      <c r="K151" s="372">
        <v>99450</v>
      </c>
      <c r="L151" s="372">
        <v>11851</v>
      </c>
      <c r="M151" s="372">
        <v>39457</v>
      </c>
      <c r="N151" s="372">
        <v>12294</v>
      </c>
      <c r="O151" s="372">
        <v>11964</v>
      </c>
      <c r="P151" s="372">
        <v>75571</v>
      </c>
      <c r="Q151" s="372">
        <v>56456</v>
      </c>
      <c r="R151" s="372">
        <v>27964</v>
      </c>
      <c r="S151" s="372">
        <v>11045</v>
      </c>
      <c r="T151" s="372">
        <v>10569</v>
      </c>
      <c r="U151" s="372">
        <v>57190</v>
      </c>
      <c r="V151" s="372">
        <v>11452</v>
      </c>
      <c r="W151" s="372">
        <v>26643</v>
      </c>
      <c r="X151" s="372">
        <v>17831</v>
      </c>
      <c r="Y151" s="372">
        <v>12516</v>
      </c>
      <c r="Z151" s="372">
        <v>19712</v>
      </c>
      <c r="AA151" s="372">
        <v>31550</v>
      </c>
      <c r="AB151" s="372">
        <v>32529</v>
      </c>
      <c r="AC151" s="372">
        <v>10281</v>
      </c>
      <c r="AD151" s="372">
        <v>31743</v>
      </c>
      <c r="AE151" s="372">
        <v>3995</v>
      </c>
      <c r="AF151" s="372">
        <v>41389</v>
      </c>
      <c r="AG151" s="372">
        <v>17304</v>
      </c>
      <c r="AH151" s="372">
        <v>9976</v>
      </c>
      <c r="AI151" s="372">
        <v>827498</v>
      </c>
      <c r="AK151" s="372" t="s">
        <v>628</v>
      </c>
    </row>
    <row r="152" spans="1:37" x14ac:dyDescent="0.2">
      <c r="A152" s="376">
        <v>40909</v>
      </c>
      <c r="B152" s="372" t="s">
        <v>1019</v>
      </c>
      <c r="C152" s="372">
        <v>11994</v>
      </c>
      <c r="D152" s="372">
        <v>36047</v>
      </c>
      <c r="E152" s="372">
        <v>9985</v>
      </c>
      <c r="F152" s="372">
        <v>6147</v>
      </c>
      <c r="G152" s="372">
        <v>28945</v>
      </c>
      <c r="H152" s="372">
        <v>8163</v>
      </c>
      <c r="I152" s="372">
        <v>13465</v>
      </c>
      <c r="J152" s="372">
        <v>31598</v>
      </c>
      <c r="K152" s="372">
        <v>99371</v>
      </c>
      <c r="L152" s="372">
        <v>11873</v>
      </c>
      <c r="M152" s="372">
        <v>39327</v>
      </c>
      <c r="N152" s="372">
        <v>12233</v>
      </c>
      <c r="O152" s="372">
        <v>11980</v>
      </c>
      <c r="P152" s="372">
        <v>75496</v>
      </c>
      <c r="Q152" s="372">
        <v>56365</v>
      </c>
      <c r="R152" s="372">
        <v>27858</v>
      </c>
      <c r="S152" s="372">
        <v>10984</v>
      </c>
      <c r="T152" s="372">
        <v>10483</v>
      </c>
      <c r="U152" s="372">
        <v>57054</v>
      </c>
      <c r="V152" s="372">
        <v>11425</v>
      </c>
      <c r="W152" s="372">
        <v>26605</v>
      </c>
      <c r="X152" s="372">
        <v>17819</v>
      </c>
      <c r="Y152" s="372">
        <v>12208</v>
      </c>
      <c r="Z152" s="372">
        <v>19599</v>
      </c>
      <c r="AA152" s="372">
        <v>31537</v>
      </c>
      <c r="AB152" s="372">
        <v>32463</v>
      </c>
      <c r="AC152" s="372">
        <v>10254</v>
      </c>
      <c r="AD152" s="372">
        <v>31578</v>
      </c>
      <c r="AE152" s="372">
        <v>3974</v>
      </c>
      <c r="AF152" s="372">
        <v>41256</v>
      </c>
      <c r="AG152" s="372">
        <v>17273</v>
      </c>
      <c r="AH152" s="372">
        <v>9940</v>
      </c>
      <c r="AI152" s="372">
        <v>825299</v>
      </c>
      <c r="AJ152" s="372">
        <v>2012</v>
      </c>
      <c r="AK152" s="372" t="s">
        <v>620</v>
      </c>
    </row>
    <row r="153" spans="1:37" x14ac:dyDescent="0.2">
      <c r="A153" s="376">
        <v>40940</v>
      </c>
      <c r="B153" s="372" t="s">
        <v>893</v>
      </c>
      <c r="C153" s="372">
        <v>12042</v>
      </c>
      <c r="D153" s="372">
        <v>36076</v>
      </c>
      <c r="E153" s="372">
        <v>10022</v>
      </c>
      <c r="F153" s="372">
        <v>6171</v>
      </c>
      <c r="G153" s="372">
        <v>28993</v>
      </c>
      <c r="H153" s="372">
        <v>8173</v>
      </c>
      <c r="I153" s="372">
        <v>13473</v>
      </c>
      <c r="J153" s="372">
        <v>31666</v>
      </c>
      <c r="K153" s="372">
        <v>99478</v>
      </c>
      <c r="L153" s="372">
        <v>11921</v>
      </c>
      <c r="M153" s="372">
        <v>39340</v>
      </c>
      <c r="N153" s="372">
        <v>12259</v>
      </c>
      <c r="O153" s="372">
        <v>12007</v>
      </c>
      <c r="P153" s="372">
        <v>75794</v>
      </c>
      <c r="Q153" s="372">
        <v>56532</v>
      </c>
      <c r="R153" s="372">
        <v>27851</v>
      </c>
      <c r="S153" s="372">
        <v>10997</v>
      </c>
      <c r="T153" s="372">
        <v>10443</v>
      </c>
      <c r="U153" s="372">
        <v>57129</v>
      </c>
      <c r="V153" s="372">
        <v>11466</v>
      </c>
      <c r="W153" s="372">
        <v>26654</v>
      </c>
      <c r="X153" s="372">
        <v>17922</v>
      </c>
      <c r="Y153" s="372">
        <v>11892</v>
      </c>
      <c r="Z153" s="372">
        <v>19677</v>
      </c>
      <c r="AA153" s="372">
        <v>31596</v>
      </c>
      <c r="AB153" s="372">
        <v>32547</v>
      </c>
      <c r="AC153" s="372">
        <v>10242</v>
      </c>
      <c r="AD153" s="372">
        <v>31565</v>
      </c>
      <c r="AE153" s="372">
        <v>3984</v>
      </c>
      <c r="AF153" s="372">
        <v>41337</v>
      </c>
      <c r="AG153" s="372">
        <v>17291</v>
      </c>
      <c r="AH153" s="372">
        <v>9951</v>
      </c>
      <c r="AI153" s="372">
        <v>826491</v>
      </c>
      <c r="AK153" s="372" t="s">
        <v>621</v>
      </c>
    </row>
    <row r="154" spans="1:37" x14ac:dyDescent="0.2">
      <c r="A154" s="376">
        <v>40969</v>
      </c>
      <c r="B154" s="372" t="s">
        <v>894</v>
      </c>
      <c r="C154" s="372">
        <v>12075</v>
      </c>
      <c r="D154" s="372">
        <v>36089</v>
      </c>
      <c r="E154" s="372">
        <v>10107</v>
      </c>
      <c r="F154" s="372">
        <v>6187</v>
      </c>
      <c r="G154" s="372">
        <v>29129</v>
      </c>
      <c r="H154" s="372">
        <v>8190</v>
      </c>
      <c r="I154" s="372">
        <v>13500</v>
      </c>
      <c r="J154" s="372">
        <v>31804</v>
      </c>
      <c r="K154" s="372">
        <v>99790</v>
      </c>
      <c r="L154" s="372">
        <v>11966</v>
      </c>
      <c r="M154" s="372">
        <v>39447</v>
      </c>
      <c r="N154" s="372">
        <v>12304</v>
      </c>
      <c r="O154" s="372">
        <v>12028</v>
      </c>
      <c r="P154" s="372">
        <v>76020</v>
      </c>
      <c r="Q154" s="372">
        <v>56688</v>
      </c>
      <c r="R154" s="372">
        <v>27900</v>
      </c>
      <c r="S154" s="372">
        <v>10998</v>
      </c>
      <c r="T154" s="372">
        <v>10474</v>
      </c>
      <c r="U154" s="372">
        <v>57239</v>
      </c>
      <c r="V154" s="372">
        <v>11485</v>
      </c>
      <c r="W154" s="372">
        <v>26685</v>
      </c>
      <c r="X154" s="372">
        <v>17980</v>
      </c>
      <c r="Y154" s="372">
        <v>11832</v>
      </c>
      <c r="Z154" s="372">
        <v>19701</v>
      </c>
      <c r="AA154" s="372">
        <v>31663</v>
      </c>
      <c r="AB154" s="372">
        <v>32649</v>
      </c>
      <c r="AC154" s="372">
        <v>10286</v>
      </c>
      <c r="AD154" s="372">
        <v>31709</v>
      </c>
      <c r="AE154" s="372">
        <v>3997</v>
      </c>
      <c r="AF154" s="372">
        <v>41480</v>
      </c>
      <c r="AG154" s="372">
        <v>17333</v>
      </c>
      <c r="AH154" s="372">
        <v>9953</v>
      </c>
      <c r="AI154" s="372">
        <v>828688</v>
      </c>
      <c r="AK154" s="372" t="s">
        <v>578</v>
      </c>
    </row>
    <row r="155" spans="1:37" x14ac:dyDescent="0.2">
      <c r="A155" s="376">
        <v>41000</v>
      </c>
      <c r="B155" s="372" t="s">
        <v>895</v>
      </c>
      <c r="C155" s="372">
        <v>12098</v>
      </c>
      <c r="D155" s="372">
        <v>36048</v>
      </c>
      <c r="E155" s="372">
        <v>10085</v>
      </c>
      <c r="F155" s="372">
        <v>6199</v>
      </c>
      <c r="G155" s="372">
        <v>29028</v>
      </c>
      <c r="H155" s="372">
        <v>8220</v>
      </c>
      <c r="I155" s="372">
        <v>13411</v>
      </c>
      <c r="J155" s="372">
        <v>31827</v>
      </c>
      <c r="K155" s="372">
        <v>99811</v>
      </c>
      <c r="L155" s="372">
        <v>11973</v>
      </c>
      <c r="M155" s="372">
        <v>39407</v>
      </c>
      <c r="N155" s="372">
        <v>12300</v>
      </c>
      <c r="O155" s="372">
        <v>12058</v>
      </c>
      <c r="P155" s="372">
        <v>75997</v>
      </c>
      <c r="Q155" s="372">
        <v>56636</v>
      </c>
      <c r="R155" s="372">
        <v>27963</v>
      </c>
      <c r="S155" s="372">
        <v>10996</v>
      </c>
      <c r="T155" s="372">
        <v>10481</v>
      </c>
      <c r="U155" s="372">
        <v>57282</v>
      </c>
      <c r="V155" s="372">
        <v>11499</v>
      </c>
      <c r="W155" s="372">
        <v>26676</v>
      </c>
      <c r="X155" s="372">
        <v>17976</v>
      </c>
      <c r="Y155" s="372">
        <v>11869</v>
      </c>
      <c r="Z155" s="372">
        <v>19757</v>
      </c>
      <c r="AA155" s="372">
        <v>31664</v>
      </c>
      <c r="AB155" s="372">
        <v>32648</v>
      </c>
      <c r="AC155" s="372">
        <v>10246</v>
      </c>
      <c r="AD155" s="372">
        <v>31531</v>
      </c>
      <c r="AE155" s="372">
        <v>4008</v>
      </c>
      <c r="AF155" s="372">
        <v>41550</v>
      </c>
      <c r="AG155" s="372">
        <v>17346</v>
      </c>
      <c r="AH155" s="372">
        <v>9942</v>
      </c>
      <c r="AI155" s="372">
        <v>828532</v>
      </c>
      <c r="AK155" s="372" t="s">
        <v>617</v>
      </c>
    </row>
    <row r="156" spans="1:37" x14ac:dyDescent="0.2">
      <c r="A156" s="376">
        <v>41030</v>
      </c>
      <c r="B156" s="372" t="s">
        <v>896</v>
      </c>
      <c r="C156" s="372">
        <v>12103</v>
      </c>
      <c r="D156" s="372">
        <v>36064</v>
      </c>
      <c r="E156" s="372">
        <v>10111</v>
      </c>
      <c r="F156" s="372">
        <v>6230</v>
      </c>
      <c r="G156" s="372">
        <v>29080</v>
      </c>
      <c r="H156" s="372">
        <v>8213</v>
      </c>
      <c r="I156" s="372">
        <v>13407</v>
      </c>
      <c r="J156" s="372">
        <v>31878</v>
      </c>
      <c r="K156" s="372">
        <v>99920</v>
      </c>
      <c r="L156" s="372">
        <v>12012</v>
      </c>
      <c r="M156" s="372">
        <v>39556</v>
      </c>
      <c r="N156" s="372">
        <v>12335</v>
      </c>
      <c r="O156" s="372">
        <v>12111</v>
      </c>
      <c r="P156" s="372">
        <v>75984</v>
      </c>
      <c r="Q156" s="372">
        <v>56753</v>
      </c>
      <c r="R156" s="372">
        <v>27989</v>
      </c>
      <c r="S156" s="372">
        <v>11014</v>
      </c>
      <c r="T156" s="372">
        <v>10452</v>
      </c>
      <c r="U156" s="372">
        <v>57297</v>
      </c>
      <c r="V156" s="372">
        <v>11473</v>
      </c>
      <c r="W156" s="372">
        <v>26706</v>
      </c>
      <c r="X156" s="372">
        <v>18045</v>
      </c>
      <c r="Y156" s="372">
        <v>11967</v>
      </c>
      <c r="Z156" s="372">
        <v>19753</v>
      </c>
      <c r="AA156" s="372">
        <v>31728</v>
      </c>
      <c r="AB156" s="372">
        <v>32702</v>
      </c>
      <c r="AC156" s="372">
        <v>10236</v>
      </c>
      <c r="AD156" s="372">
        <v>31455</v>
      </c>
      <c r="AE156" s="372">
        <v>4026</v>
      </c>
      <c r="AF156" s="372">
        <v>41660</v>
      </c>
      <c r="AG156" s="372">
        <v>17249</v>
      </c>
      <c r="AH156" s="372">
        <v>9997</v>
      </c>
      <c r="AI156" s="372">
        <v>829506</v>
      </c>
      <c r="AK156" s="372" t="s">
        <v>619</v>
      </c>
    </row>
    <row r="157" spans="1:37" x14ac:dyDescent="0.2">
      <c r="A157" s="376">
        <v>41061</v>
      </c>
      <c r="B157" s="372" t="s">
        <v>897</v>
      </c>
      <c r="C157" s="372">
        <v>12160</v>
      </c>
      <c r="D157" s="372">
        <v>36143</v>
      </c>
      <c r="E157" s="372">
        <v>10166</v>
      </c>
      <c r="F157" s="372">
        <v>6249</v>
      </c>
      <c r="G157" s="372">
        <v>29183</v>
      </c>
      <c r="H157" s="372">
        <v>8284</v>
      </c>
      <c r="I157" s="372">
        <v>13387</v>
      </c>
      <c r="J157" s="372">
        <v>31951</v>
      </c>
      <c r="K157" s="372">
        <v>100167</v>
      </c>
      <c r="L157" s="372">
        <v>12053</v>
      </c>
      <c r="M157" s="372">
        <v>39701</v>
      </c>
      <c r="N157" s="372">
        <v>12357</v>
      </c>
      <c r="O157" s="372">
        <v>12195</v>
      </c>
      <c r="P157" s="372">
        <v>76096</v>
      </c>
      <c r="Q157" s="372">
        <v>56999</v>
      </c>
      <c r="R157" s="372">
        <v>28091</v>
      </c>
      <c r="S157" s="372">
        <v>11083</v>
      </c>
      <c r="T157" s="372">
        <v>10512</v>
      </c>
      <c r="U157" s="372">
        <v>57490</v>
      </c>
      <c r="V157" s="372">
        <v>11522</v>
      </c>
      <c r="W157" s="372">
        <v>26838</v>
      </c>
      <c r="X157" s="372">
        <v>18143</v>
      </c>
      <c r="Y157" s="372">
        <v>12033</v>
      </c>
      <c r="Z157" s="372">
        <v>19722</v>
      </c>
      <c r="AA157" s="372">
        <v>31711</v>
      </c>
      <c r="AB157" s="372">
        <v>32762</v>
      </c>
      <c r="AC157" s="372">
        <v>10234</v>
      </c>
      <c r="AD157" s="372">
        <v>31522</v>
      </c>
      <c r="AE157" s="372">
        <v>4004</v>
      </c>
      <c r="AF157" s="372">
        <v>41826</v>
      </c>
      <c r="AG157" s="372">
        <v>17244</v>
      </c>
      <c r="AH157" s="372">
        <v>10027</v>
      </c>
      <c r="AI157" s="372">
        <v>831855</v>
      </c>
      <c r="AK157" s="372" t="s">
        <v>622</v>
      </c>
    </row>
    <row r="158" spans="1:37" x14ac:dyDescent="0.2">
      <c r="A158" s="376">
        <v>41091</v>
      </c>
      <c r="B158" s="372" t="s">
        <v>898</v>
      </c>
      <c r="C158" s="372">
        <v>12187</v>
      </c>
      <c r="D158" s="372">
        <v>36025</v>
      </c>
      <c r="E158" s="372">
        <v>10151</v>
      </c>
      <c r="F158" s="372">
        <v>6226</v>
      </c>
      <c r="G158" s="372">
        <v>29228</v>
      </c>
      <c r="H158" s="372">
        <v>8293</v>
      </c>
      <c r="I158" s="372">
        <v>13413</v>
      </c>
      <c r="J158" s="372">
        <v>31996</v>
      </c>
      <c r="K158" s="372">
        <v>100350</v>
      </c>
      <c r="L158" s="372">
        <v>12022</v>
      </c>
      <c r="M158" s="372">
        <v>39768</v>
      </c>
      <c r="N158" s="372">
        <v>12338</v>
      </c>
      <c r="O158" s="372">
        <v>12204</v>
      </c>
      <c r="P158" s="372">
        <v>76329</v>
      </c>
      <c r="Q158" s="372">
        <v>57133</v>
      </c>
      <c r="R158" s="372">
        <v>28115</v>
      </c>
      <c r="S158" s="372">
        <v>11111</v>
      </c>
      <c r="T158" s="372">
        <v>10465</v>
      </c>
      <c r="U158" s="372">
        <v>57524</v>
      </c>
      <c r="V158" s="372">
        <v>11559</v>
      </c>
      <c r="W158" s="372">
        <v>26778</v>
      </c>
      <c r="X158" s="372">
        <v>18232</v>
      </c>
      <c r="Y158" s="372">
        <v>12046</v>
      </c>
      <c r="Z158" s="372">
        <v>19750</v>
      </c>
      <c r="AA158" s="372">
        <v>31644</v>
      </c>
      <c r="AB158" s="372">
        <v>32673</v>
      </c>
      <c r="AC158" s="372">
        <v>10233</v>
      </c>
      <c r="AD158" s="372">
        <v>31433</v>
      </c>
      <c r="AE158" s="372">
        <v>4007</v>
      </c>
      <c r="AF158" s="372">
        <v>41758</v>
      </c>
      <c r="AG158" s="372">
        <v>16879</v>
      </c>
      <c r="AH158" s="372">
        <v>10063</v>
      </c>
      <c r="AI158" s="372">
        <v>831933</v>
      </c>
      <c r="AK158" s="372" t="s">
        <v>623</v>
      </c>
    </row>
    <row r="159" spans="1:37" x14ac:dyDescent="0.2">
      <c r="A159" s="376">
        <v>41122</v>
      </c>
      <c r="B159" s="372" t="s">
        <v>899</v>
      </c>
      <c r="C159" s="372">
        <v>12199</v>
      </c>
      <c r="D159" s="372">
        <v>36003</v>
      </c>
      <c r="E159" s="372">
        <v>10185</v>
      </c>
      <c r="F159" s="372">
        <v>6217</v>
      </c>
      <c r="G159" s="372">
        <v>29146</v>
      </c>
      <c r="H159" s="372">
        <v>8296</v>
      </c>
      <c r="I159" s="372">
        <v>13478</v>
      </c>
      <c r="J159" s="372">
        <v>32065</v>
      </c>
      <c r="K159" s="372">
        <v>100522</v>
      </c>
      <c r="L159" s="372">
        <v>12044</v>
      </c>
      <c r="M159" s="372">
        <v>39883</v>
      </c>
      <c r="N159" s="372">
        <v>12406</v>
      </c>
      <c r="O159" s="372">
        <v>12241</v>
      </c>
      <c r="P159" s="372">
        <v>76697</v>
      </c>
      <c r="Q159" s="372">
        <v>57441</v>
      </c>
      <c r="R159" s="372">
        <v>28167</v>
      </c>
      <c r="S159" s="372">
        <v>11190</v>
      </c>
      <c r="T159" s="372">
        <v>10457</v>
      </c>
      <c r="U159" s="372">
        <v>57608</v>
      </c>
      <c r="V159" s="372">
        <v>11647</v>
      </c>
      <c r="W159" s="372">
        <v>26831</v>
      </c>
      <c r="X159" s="372">
        <v>18279</v>
      </c>
      <c r="Y159" s="372">
        <v>12085</v>
      </c>
      <c r="Z159" s="372">
        <v>19768</v>
      </c>
      <c r="AA159" s="372">
        <v>31648</v>
      </c>
      <c r="AB159" s="372">
        <v>32842</v>
      </c>
      <c r="AC159" s="372">
        <v>10276</v>
      </c>
      <c r="AD159" s="372">
        <v>31270</v>
      </c>
      <c r="AE159" s="372">
        <v>4074</v>
      </c>
      <c r="AF159" s="372">
        <v>41851</v>
      </c>
      <c r="AG159" s="372">
        <v>16885</v>
      </c>
      <c r="AH159" s="372">
        <v>10061</v>
      </c>
      <c r="AI159" s="372">
        <v>833762</v>
      </c>
      <c r="AK159" s="372" t="s">
        <v>624</v>
      </c>
    </row>
    <row r="160" spans="1:37" x14ac:dyDescent="0.2">
      <c r="A160" s="376">
        <v>41153</v>
      </c>
      <c r="B160" s="372" t="s">
        <v>900</v>
      </c>
      <c r="C160" s="372">
        <v>12229</v>
      </c>
      <c r="D160" s="372">
        <v>35990</v>
      </c>
      <c r="E160" s="372">
        <v>10206</v>
      </c>
      <c r="F160" s="372">
        <v>6237</v>
      </c>
      <c r="G160" s="372">
        <v>29168</v>
      </c>
      <c r="H160" s="372">
        <v>8325</v>
      </c>
      <c r="I160" s="372">
        <v>13516</v>
      </c>
      <c r="J160" s="372">
        <v>32143</v>
      </c>
      <c r="K160" s="372">
        <v>100781</v>
      </c>
      <c r="L160" s="372">
        <v>12030</v>
      </c>
      <c r="M160" s="372">
        <v>39881</v>
      </c>
      <c r="N160" s="372">
        <v>12448</v>
      </c>
      <c r="O160" s="372">
        <v>12271</v>
      </c>
      <c r="P160" s="372">
        <v>76848</v>
      </c>
      <c r="Q160" s="372">
        <v>57564</v>
      </c>
      <c r="R160" s="372">
        <v>28181</v>
      </c>
      <c r="S160" s="372">
        <v>11210</v>
      </c>
      <c r="T160" s="372">
        <v>10455</v>
      </c>
      <c r="U160" s="372">
        <v>57697</v>
      </c>
      <c r="V160" s="372">
        <v>11682</v>
      </c>
      <c r="W160" s="372">
        <v>26853</v>
      </c>
      <c r="X160" s="372">
        <v>18329</v>
      </c>
      <c r="Y160" s="372">
        <v>12098</v>
      </c>
      <c r="Z160" s="372">
        <v>19806</v>
      </c>
      <c r="AA160" s="372">
        <v>31744</v>
      </c>
      <c r="AB160" s="372">
        <v>32912</v>
      </c>
      <c r="AC160" s="372">
        <v>10273</v>
      </c>
      <c r="AD160" s="372">
        <v>31325</v>
      </c>
      <c r="AE160" s="372">
        <v>4107</v>
      </c>
      <c r="AF160" s="372">
        <v>41869</v>
      </c>
      <c r="AG160" s="372">
        <v>16899</v>
      </c>
      <c r="AH160" s="372">
        <v>10093</v>
      </c>
      <c r="AI160" s="372">
        <v>835170</v>
      </c>
      <c r="AK160" s="372" t="s">
        <v>625</v>
      </c>
    </row>
    <row r="161" spans="1:37" x14ac:dyDescent="0.2">
      <c r="A161" s="376">
        <v>41183</v>
      </c>
      <c r="B161" s="372" t="s">
        <v>901</v>
      </c>
      <c r="C161" s="372">
        <v>12297</v>
      </c>
      <c r="D161" s="372">
        <v>36047</v>
      </c>
      <c r="E161" s="372">
        <v>10226</v>
      </c>
      <c r="F161" s="372">
        <v>6256</v>
      </c>
      <c r="G161" s="372">
        <v>29168</v>
      </c>
      <c r="H161" s="372">
        <v>8334</v>
      </c>
      <c r="I161" s="372">
        <v>13559</v>
      </c>
      <c r="J161" s="372">
        <v>32218</v>
      </c>
      <c r="K161" s="372">
        <v>101207</v>
      </c>
      <c r="L161" s="372">
        <v>12086</v>
      </c>
      <c r="M161" s="372">
        <v>40094</v>
      </c>
      <c r="N161" s="372">
        <v>12516</v>
      </c>
      <c r="O161" s="372">
        <v>12355</v>
      </c>
      <c r="P161" s="372">
        <v>77238</v>
      </c>
      <c r="Q161" s="372">
        <v>57920</v>
      </c>
      <c r="R161" s="372">
        <v>28263</v>
      </c>
      <c r="S161" s="372">
        <v>11233</v>
      </c>
      <c r="T161" s="372">
        <v>10475</v>
      </c>
      <c r="U161" s="372">
        <v>57879</v>
      </c>
      <c r="V161" s="372">
        <v>11720</v>
      </c>
      <c r="W161" s="372">
        <v>26950</v>
      </c>
      <c r="X161" s="372">
        <v>18431</v>
      </c>
      <c r="Y161" s="372">
        <v>12127</v>
      </c>
      <c r="Z161" s="372">
        <v>19881</v>
      </c>
      <c r="AA161" s="372">
        <v>31878</v>
      </c>
      <c r="AB161" s="372">
        <v>32823</v>
      </c>
      <c r="AC161" s="372">
        <v>10320</v>
      </c>
      <c r="AD161" s="372">
        <v>31429</v>
      </c>
      <c r="AE161" s="372">
        <v>4152</v>
      </c>
      <c r="AF161" s="372">
        <v>41884</v>
      </c>
      <c r="AG161" s="372">
        <v>16985</v>
      </c>
      <c r="AH161" s="372">
        <v>10155</v>
      </c>
      <c r="AI161" s="372">
        <v>838106</v>
      </c>
      <c r="AK161" s="372" t="s">
        <v>626</v>
      </c>
    </row>
    <row r="162" spans="1:37" x14ac:dyDescent="0.2">
      <c r="A162" s="376">
        <v>41214</v>
      </c>
      <c r="B162" s="372" t="s">
        <v>902</v>
      </c>
      <c r="C162" s="372">
        <v>12358</v>
      </c>
      <c r="D162" s="372">
        <v>35944</v>
      </c>
      <c r="E162" s="372">
        <v>10222</v>
      </c>
      <c r="F162" s="372">
        <v>6258</v>
      </c>
      <c r="G162" s="372">
        <v>29171</v>
      </c>
      <c r="H162" s="372">
        <v>8385</v>
      </c>
      <c r="I162" s="372">
        <v>13521</v>
      </c>
      <c r="J162" s="372">
        <v>32185</v>
      </c>
      <c r="K162" s="372">
        <v>101061</v>
      </c>
      <c r="L162" s="372">
        <v>12114</v>
      </c>
      <c r="M162" s="372">
        <v>40186</v>
      </c>
      <c r="N162" s="372">
        <v>12489</v>
      </c>
      <c r="O162" s="372">
        <v>12389</v>
      </c>
      <c r="P162" s="372">
        <v>77407</v>
      </c>
      <c r="Q162" s="372">
        <v>57984</v>
      </c>
      <c r="R162" s="372">
        <v>28249</v>
      </c>
      <c r="S162" s="372">
        <v>11214</v>
      </c>
      <c r="T162" s="372">
        <v>10484</v>
      </c>
      <c r="U162" s="372">
        <v>58001</v>
      </c>
      <c r="V162" s="372">
        <v>11715</v>
      </c>
      <c r="W162" s="372">
        <v>26948</v>
      </c>
      <c r="X162" s="372">
        <v>18476</v>
      </c>
      <c r="Y162" s="372">
        <v>12096</v>
      </c>
      <c r="Z162" s="372">
        <v>19888</v>
      </c>
      <c r="AA162" s="372">
        <v>31933</v>
      </c>
      <c r="AB162" s="372">
        <v>32857</v>
      </c>
      <c r="AC162" s="372">
        <v>10318</v>
      </c>
      <c r="AD162" s="372">
        <v>31442</v>
      </c>
      <c r="AE162" s="372">
        <v>4144</v>
      </c>
      <c r="AF162" s="372">
        <v>41889</v>
      </c>
      <c r="AG162" s="372">
        <v>17028</v>
      </c>
      <c r="AH162" s="372">
        <v>10122</v>
      </c>
      <c r="AI162" s="372">
        <v>838478</v>
      </c>
      <c r="AK162" s="372" t="s">
        <v>627</v>
      </c>
    </row>
    <row r="163" spans="1:37" x14ac:dyDescent="0.2">
      <c r="A163" s="376">
        <v>41244</v>
      </c>
      <c r="B163" s="372" t="s">
        <v>903</v>
      </c>
      <c r="C163" s="372">
        <v>12345</v>
      </c>
      <c r="D163" s="372">
        <v>35865</v>
      </c>
      <c r="E163" s="372">
        <v>10224</v>
      </c>
      <c r="F163" s="372">
        <v>6247</v>
      </c>
      <c r="G163" s="372">
        <v>29136</v>
      </c>
      <c r="H163" s="372">
        <v>8352</v>
      </c>
      <c r="I163" s="372">
        <v>13455</v>
      </c>
      <c r="J163" s="372">
        <v>32180</v>
      </c>
      <c r="K163" s="372">
        <v>101027</v>
      </c>
      <c r="L163" s="372">
        <v>12102</v>
      </c>
      <c r="M163" s="372">
        <v>40199</v>
      </c>
      <c r="N163" s="372">
        <v>12519</v>
      </c>
      <c r="O163" s="372">
        <v>12381</v>
      </c>
      <c r="P163" s="372">
        <v>77290</v>
      </c>
      <c r="Q163" s="372">
        <v>57834</v>
      </c>
      <c r="R163" s="372">
        <v>28145</v>
      </c>
      <c r="S163" s="372">
        <v>11200</v>
      </c>
      <c r="T163" s="372">
        <v>10435</v>
      </c>
      <c r="U163" s="372">
        <v>57822</v>
      </c>
      <c r="V163" s="372">
        <v>11606</v>
      </c>
      <c r="W163" s="372">
        <v>26877</v>
      </c>
      <c r="X163" s="372">
        <v>18392</v>
      </c>
      <c r="Y163" s="372">
        <v>11998</v>
      </c>
      <c r="Z163" s="372">
        <v>19748</v>
      </c>
      <c r="AA163" s="372">
        <v>31763</v>
      </c>
      <c r="AB163" s="372">
        <v>32798</v>
      </c>
      <c r="AC163" s="372">
        <v>10263</v>
      </c>
      <c r="AD163" s="372">
        <v>31392</v>
      </c>
      <c r="AE163" s="372">
        <v>4119</v>
      </c>
      <c r="AF163" s="372">
        <v>41587</v>
      </c>
      <c r="AG163" s="372">
        <v>16838</v>
      </c>
      <c r="AH163" s="372">
        <v>10076</v>
      </c>
      <c r="AI163" s="372">
        <v>836215</v>
      </c>
      <c r="AK163" s="372" t="s">
        <v>628</v>
      </c>
    </row>
    <row r="164" spans="1:37" x14ac:dyDescent="0.2">
      <c r="A164" s="376">
        <v>41275</v>
      </c>
      <c r="B164" s="372" t="s">
        <v>1020</v>
      </c>
      <c r="C164" s="372">
        <v>12347</v>
      </c>
      <c r="D164" s="372">
        <v>35657</v>
      </c>
      <c r="E164" s="372">
        <v>10216</v>
      </c>
      <c r="F164" s="372">
        <v>6212</v>
      </c>
      <c r="G164" s="372">
        <v>29077</v>
      </c>
      <c r="H164" s="372">
        <v>8350</v>
      </c>
      <c r="I164" s="372">
        <v>13342</v>
      </c>
      <c r="J164" s="372">
        <v>32101</v>
      </c>
      <c r="K164" s="372">
        <v>101057</v>
      </c>
      <c r="L164" s="372">
        <v>12126</v>
      </c>
      <c r="M164" s="372">
        <v>39974</v>
      </c>
      <c r="N164" s="372">
        <v>12450</v>
      </c>
      <c r="O164" s="372">
        <v>12357</v>
      </c>
      <c r="P164" s="374">
        <v>77000</v>
      </c>
      <c r="Q164" s="372">
        <v>57641</v>
      </c>
      <c r="R164" s="372">
        <v>28038</v>
      </c>
      <c r="S164" s="372">
        <v>11148</v>
      </c>
      <c r="T164" s="372">
        <v>10400</v>
      </c>
      <c r="U164" s="372">
        <v>57638</v>
      </c>
      <c r="V164" s="372">
        <v>11515</v>
      </c>
      <c r="W164" s="372">
        <v>26791</v>
      </c>
      <c r="X164" s="372">
        <v>18355</v>
      </c>
      <c r="Y164" s="372">
        <v>11889</v>
      </c>
      <c r="Z164" s="372">
        <v>19727</v>
      </c>
      <c r="AA164" s="372">
        <v>31712</v>
      </c>
      <c r="AB164" s="372">
        <v>32777</v>
      </c>
      <c r="AC164" s="372">
        <v>10208</v>
      </c>
      <c r="AD164" s="372">
        <v>31331</v>
      </c>
      <c r="AE164" s="372">
        <v>4111</v>
      </c>
      <c r="AF164" s="372">
        <v>41412</v>
      </c>
      <c r="AG164" s="372">
        <v>16811</v>
      </c>
      <c r="AH164" s="372">
        <v>10085</v>
      </c>
      <c r="AI164" s="372">
        <v>833855</v>
      </c>
      <c r="AJ164" s="372">
        <v>2013</v>
      </c>
      <c r="AK164" s="372" t="s">
        <v>620</v>
      </c>
    </row>
    <row r="165" spans="1:37" x14ac:dyDescent="0.2">
      <c r="A165" s="376">
        <v>41306</v>
      </c>
      <c r="B165" s="372" t="s">
        <v>904</v>
      </c>
      <c r="C165" s="372">
        <v>12396</v>
      </c>
      <c r="D165" s="372">
        <v>35583</v>
      </c>
      <c r="E165" s="372">
        <v>10220</v>
      </c>
      <c r="F165" s="372">
        <v>6206</v>
      </c>
      <c r="G165" s="372">
        <v>29096</v>
      </c>
      <c r="H165" s="372">
        <v>8399</v>
      </c>
      <c r="I165" s="372">
        <v>13357</v>
      </c>
      <c r="J165" s="372">
        <v>32179</v>
      </c>
      <c r="K165" s="372">
        <v>101184</v>
      </c>
      <c r="L165" s="372">
        <v>12180</v>
      </c>
      <c r="M165" s="372">
        <v>40063</v>
      </c>
      <c r="N165" s="372">
        <v>12505</v>
      </c>
      <c r="O165" s="372">
        <v>12412</v>
      </c>
      <c r="P165" s="374">
        <v>77247</v>
      </c>
      <c r="Q165" s="372">
        <v>57830</v>
      </c>
      <c r="R165" s="372">
        <v>28116</v>
      </c>
      <c r="S165" s="372">
        <v>11187</v>
      </c>
      <c r="T165" s="372">
        <v>10397</v>
      </c>
      <c r="U165" s="372">
        <v>57578</v>
      </c>
      <c r="V165" s="372">
        <v>11515</v>
      </c>
      <c r="W165" s="372">
        <v>26796</v>
      </c>
      <c r="X165" s="372">
        <v>18435</v>
      </c>
      <c r="Y165" s="372">
        <v>11891</v>
      </c>
      <c r="Z165" s="372">
        <v>19801</v>
      </c>
      <c r="AA165" s="372">
        <v>31777</v>
      </c>
      <c r="AB165" s="372">
        <v>32844</v>
      </c>
      <c r="AC165" s="372">
        <v>10254</v>
      </c>
      <c r="AD165" s="372">
        <v>31381</v>
      </c>
      <c r="AE165" s="372">
        <v>4165</v>
      </c>
      <c r="AF165" s="372">
        <v>41532</v>
      </c>
      <c r="AG165" s="372">
        <v>16872</v>
      </c>
      <c r="AH165" s="372">
        <v>10157</v>
      </c>
      <c r="AI165" s="372">
        <v>835555</v>
      </c>
      <c r="AK165" s="372" t="s">
        <v>621</v>
      </c>
    </row>
    <row r="166" spans="1:37" x14ac:dyDescent="0.2">
      <c r="A166" s="376">
        <v>41334</v>
      </c>
      <c r="B166" s="372" t="s">
        <v>905</v>
      </c>
      <c r="C166" s="372">
        <v>12462</v>
      </c>
      <c r="D166" s="372">
        <v>35544</v>
      </c>
      <c r="E166" s="372">
        <v>10263</v>
      </c>
      <c r="F166" s="372">
        <v>6240</v>
      </c>
      <c r="G166" s="372">
        <v>29139</v>
      </c>
      <c r="H166" s="372">
        <v>8394</v>
      </c>
      <c r="I166" s="372">
        <v>13329</v>
      </c>
      <c r="J166" s="372">
        <v>32265</v>
      </c>
      <c r="K166" s="372">
        <v>101389</v>
      </c>
      <c r="L166" s="372">
        <v>12203</v>
      </c>
      <c r="M166" s="372">
        <v>40187</v>
      </c>
      <c r="N166" s="372">
        <v>12566</v>
      </c>
      <c r="O166" s="372">
        <v>12413</v>
      </c>
      <c r="P166" s="374">
        <v>77422</v>
      </c>
      <c r="Q166" s="372">
        <v>58008</v>
      </c>
      <c r="R166" s="372">
        <v>28126</v>
      </c>
      <c r="S166" s="372">
        <v>11224</v>
      </c>
      <c r="T166" s="372">
        <v>10421</v>
      </c>
      <c r="U166" s="372">
        <v>57802</v>
      </c>
      <c r="V166" s="372">
        <v>11506</v>
      </c>
      <c r="W166" s="372">
        <v>26848</v>
      </c>
      <c r="X166" s="372">
        <v>18489</v>
      </c>
      <c r="Y166" s="372">
        <v>11930</v>
      </c>
      <c r="Z166" s="372">
        <v>19828</v>
      </c>
      <c r="AA166" s="372">
        <v>31877</v>
      </c>
      <c r="AB166" s="372">
        <v>32840</v>
      </c>
      <c r="AC166" s="372">
        <v>10298</v>
      </c>
      <c r="AD166" s="372">
        <v>31351</v>
      </c>
      <c r="AE166" s="372">
        <v>4127</v>
      </c>
      <c r="AF166" s="372">
        <v>41537</v>
      </c>
      <c r="AG166" s="372">
        <v>16921</v>
      </c>
      <c r="AH166" s="372">
        <v>10173</v>
      </c>
      <c r="AI166" s="372">
        <v>837122</v>
      </c>
      <c r="AK166" s="372" t="s">
        <v>578</v>
      </c>
    </row>
    <row r="167" spans="1:37" x14ac:dyDescent="0.2">
      <c r="A167" s="376">
        <v>41365</v>
      </c>
      <c r="B167" s="372" t="s">
        <v>906</v>
      </c>
      <c r="C167" s="372">
        <v>12515</v>
      </c>
      <c r="D167" s="372">
        <v>35532</v>
      </c>
      <c r="E167" s="372">
        <v>10310</v>
      </c>
      <c r="F167" s="372">
        <v>6238</v>
      </c>
      <c r="G167" s="372">
        <v>29133</v>
      </c>
      <c r="H167" s="372">
        <v>8447</v>
      </c>
      <c r="I167" s="372">
        <v>13380</v>
      </c>
      <c r="J167" s="372">
        <v>32434</v>
      </c>
      <c r="K167" s="372">
        <v>101623</v>
      </c>
      <c r="L167" s="372">
        <v>12230</v>
      </c>
      <c r="M167" s="372">
        <v>40338</v>
      </c>
      <c r="N167" s="372">
        <v>12587</v>
      </c>
      <c r="O167" s="372">
        <v>12407</v>
      </c>
      <c r="P167" s="374">
        <v>77558</v>
      </c>
      <c r="Q167" s="372">
        <v>58189</v>
      </c>
      <c r="R167" s="372">
        <v>28165</v>
      </c>
      <c r="S167" s="372">
        <v>11204</v>
      </c>
      <c r="T167" s="372">
        <v>10412</v>
      </c>
      <c r="U167" s="372">
        <v>57865</v>
      </c>
      <c r="V167" s="372">
        <v>11542</v>
      </c>
      <c r="W167" s="372">
        <v>26932</v>
      </c>
      <c r="X167" s="372">
        <v>18544</v>
      </c>
      <c r="Y167" s="372">
        <v>11906</v>
      </c>
      <c r="Z167" s="372">
        <v>19877</v>
      </c>
      <c r="AA167" s="372">
        <v>31918</v>
      </c>
      <c r="AB167" s="372">
        <v>32917</v>
      </c>
      <c r="AC167" s="372">
        <v>10298</v>
      </c>
      <c r="AD167" s="372">
        <v>31245</v>
      </c>
      <c r="AE167" s="372">
        <v>4128</v>
      </c>
      <c r="AF167" s="372">
        <v>41666</v>
      </c>
      <c r="AG167" s="372">
        <v>16974</v>
      </c>
      <c r="AH167" s="372">
        <v>10238</v>
      </c>
      <c r="AI167" s="372">
        <v>838752</v>
      </c>
      <c r="AK167" s="372" t="s">
        <v>617</v>
      </c>
    </row>
    <row r="168" spans="1:37" x14ac:dyDescent="0.2">
      <c r="A168" s="376">
        <v>41395</v>
      </c>
      <c r="B168" s="372" t="s">
        <v>907</v>
      </c>
      <c r="C168" s="372">
        <v>12531</v>
      </c>
      <c r="D168" s="372">
        <v>35455</v>
      </c>
      <c r="E168" s="372">
        <v>10323</v>
      </c>
      <c r="F168" s="372">
        <v>6219</v>
      </c>
      <c r="G168" s="372">
        <v>29080</v>
      </c>
      <c r="H168" s="372">
        <v>8470</v>
      </c>
      <c r="I168" s="372">
        <v>13395</v>
      </c>
      <c r="J168" s="372">
        <v>32452</v>
      </c>
      <c r="K168" s="372">
        <v>101782</v>
      </c>
      <c r="L168" s="372">
        <v>12217</v>
      </c>
      <c r="M168" s="372">
        <v>40422</v>
      </c>
      <c r="N168" s="372">
        <v>12588</v>
      </c>
      <c r="O168" s="372">
        <v>12471</v>
      </c>
      <c r="P168" s="374">
        <v>77685</v>
      </c>
      <c r="Q168" s="372">
        <v>58283</v>
      </c>
      <c r="R168" s="372">
        <v>28166</v>
      </c>
      <c r="S168" s="372">
        <v>11216</v>
      </c>
      <c r="T168" s="372">
        <v>10355</v>
      </c>
      <c r="U168" s="372">
        <v>57925</v>
      </c>
      <c r="V168" s="372">
        <v>11603</v>
      </c>
      <c r="W168" s="372">
        <v>26917</v>
      </c>
      <c r="X168" s="372">
        <v>18659</v>
      </c>
      <c r="Y168" s="372">
        <v>11939</v>
      </c>
      <c r="Z168" s="372">
        <v>19867</v>
      </c>
      <c r="AA168" s="372">
        <v>31996</v>
      </c>
      <c r="AB168" s="372">
        <v>32927</v>
      </c>
      <c r="AC168" s="372">
        <v>10290</v>
      </c>
      <c r="AD168" s="372">
        <v>31302</v>
      </c>
      <c r="AE168" s="372">
        <v>4128</v>
      </c>
      <c r="AF168" s="372">
        <v>41634</v>
      </c>
      <c r="AG168" s="372">
        <v>16946</v>
      </c>
      <c r="AH168" s="372">
        <v>10279</v>
      </c>
      <c r="AI168" s="372">
        <v>839522</v>
      </c>
      <c r="AK168" s="372" t="s">
        <v>619</v>
      </c>
    </row>
    <row r="169" spans="1:37" x14ac:dyDescent="0.2">
      <c r="A169" s="376">
        <v>41426</v>
      </c>
      <c r="B169" s="372" t="s">
        <v>908</v>
      </c>
      <c r="C169" s="372">
        <v>12585</v>
      </c>
      <c r="D169" s="372">
        <v>35423</v>
      </c>
      <c r="E169" s="372">
        <v>10332</v>
      </c>
      <c r="F169" s="372">
        <v>6206</v>
      </c>
      <c r="G169" s="372">
        <v>28980</v>
      </c>
      <c r="H169" s="372">
        <v>8525</v>
      </c>
      <c r="I169" s="372">
        <v>13464</v>
      </c>
      <c r="J169" s="372">
        <v>32491</v>
      </c>
      <c r="K169" s="372">
        <v>101908</v>
      </c>
      <c r="L169" s="372">
        <v>12198</v>
      </c>
      <c r="M169" s="372">
        <v>40583</v>
      </c>
      <c r="N169" s="372">
        <v>12581</v>
      </c>
      <c r="O169" s="372">
        <v>12509</v>
      </c>
      <c r="P169" s="374">
        <v>77781</v>
      </c>
      <c r="Q169" s="372">
        <v>58389</v>
      </c>
      <c r="R169" s="372">
        <v>28276</v>
      </c>
      <c r="S169" s="372">
        <v>11230</v>
      </c>
      <c r="T169" s="372">
        <v>10396</v>
      </c>
      <c r="U169" s="372">
        <v>58038</v>
      </c>
      <c r="V169" s="372">
        <v>11660</v>
      </c>
      <c r="W169" s="372">
        <v>26928</v>
      </c>
      <c r="X169" s="372">
        <v>18714</v>
      </c>
      <c r="Y169" s="372">
        <v>11969</v>
      </c>
      <c r="Z169" s="372">
        <v>19900</v>
      </c>
      <c r="AA169" s="372">
        <v>31977</v>
      </c>
      <c r="AB169" s="372">
        <v>32967</v>
      </c>
      <c r="AC169" s="372">
        <v>10343</v>
      </c>
      <c r="AD169" s="372">
        <v>31265</v>
      </c>
      <c r="AE169" s="372">
        <v>4124</v>
      </c>
      <c r="AF169" s="372">
        <v>41672</v>
      </c>
      <c r="AG169" s="372">
        <v>16861</v>
      </c>
      <c r="AH169" s="372">
        <v>10235</v>
      </c>
      <c r="AI169" s="372">
        <v>840510</v>
      </c>
      <c r="AK169" s="372" t="s">
        <v>622</v>
      </c>
    </row>
    <row r="170" spans="1:37" x14ac:dyDescent="0.2">
      <c r="A170" s="376">
        <v>41456</v>
      </c>
      <c r="B170" s="372" t="s">
        <v>909</v>
      </c>
      <c r="C170" s="372">
        <v>12609</v>
      </c>
      <c r="D170" s="372">
        <v>35348</v>
      </c>
      <c r="E170" s="372">
        <v>10321</v>
      </c>
      <c r="F170" s="372">
        <v>6176</v>
      </c>
      <c r="G170" s="372">
        <v>29038</v>
      </c>
      <c r="H170" s="372">
        <v>8533</v>
      </c>
      <c r="I170" s="372">
        <v>13427</v>
      </c>
      <c r="J170" s="372">
        <v>32537</v>
      </c>
      <c r="K170" s="372">
        <v>102076</v>
      </c>
      <c r="L170" s="372">
        <v>12167</v>
      </c>
      <c r="M170" s="372">
        <v>40740</v>
      </c>
      <c r="N170" s="372">
        <v>12589</v>
      </c>
      <c r="O170" s="372">
        <v>12515</v>
      </c>
      <c r="P170" s="374">
        <v>77887</v>
      </c>
      <c r="Q170" s="372">
        <v>58411</v>
      </c>
      <c r="R170" s="372">
        <v>28351</v>
      </c>
      <c r="S170" s="372">
        <v>11199</v>
      </c>
      <c r="T170" s="372">
        <v>10386</v>
      </c>
      <c r="U170" s="372">
        <v>58133</v>
      </c>
      <c r="V170" s="372">
        <v>11717</v>
      </c>
      <c r="W170" s="372">
        <v>26943</v>
      </c>
      <c r="X170" s="372">
        <v>18741</v>
      </c>
      <c r="Y170" s="372">
        <v>12016</v>
      </c>
      <c r="Z170" s="372">
        <v>19940</v>
      </c>
      <c r="AA170" s="372">
        <v>31943</v>
      </c>
      <c r="AB170" s="372">
        <v>33017</v>
      </c>
      <c r="AC170" s="372">
        <v>10395</v>
      </c>
      <c r="AD170" s="372">
        <v>31307</v>
      </c>
      <c r="AE170" s="372">
        <v>4126</v>
      </c>
      <c r="AF170" s="372">
        <v>41784</v>
      </c>
      <c r="AG170" s="372">
        <v>16897</v>
      </c>
      <c r="AH170" s="372">
        <v>10264</v>
      </c>
      <c r="AI170" s="372">
        <v>841533</v>
      </c>
      <c r="AK170" s="372" t="s">
        <v>623</v>
      </c>
    </row>
    <row r="171" spans="1:37" x14ac:dyDescent="0.2">
      <c r="A171" s="376">
        <v>41487</v>
      </c>
      <c r="B171" s="372" t="s">
        <v>910</v>
      </c>
      <c r="C171" s="372">
        <v>12661</v>
      </c>
      <c r="D171" s="372">
        <v>35374</v>
      </c>
      <c r="E171" s="372">
        <v>10367</v>
      </c>
      <c r="F171" s="372">
        <v>6190</v>
      </c>
      <c r="G171" s="372">
        <v>28969</v>
      </c>
      <c r="H171" s="372">
        <v>8522</v>
      </c>
      <c r="I171" s="372">
        <v>13437</v>
      </c>
      <c r="J171" s="372">
        <v>32518</v>
      </c>
      <c r="K171" s="372">
        <v>102340</v>
      </c>
      <c r="L171" s="372">
        <v>12146</v>
      </c>
      <c r="M171" s="372">
        <v>40872</v>
      </c>
      <c r="N171" s="372">
        <v>12622</v>
      </c>
      <c r="O171" s="372">
        <v>12565</v>
      </c>
      <c r="P171" s="374">
        <v>77956</v>
      </c>
      <c r="Q171" s="372">
        <v>58297</v>
      </c>
      <c r="R171" s="372">
        <v>28427</v>
      </c>
      <c r="S171" s="372">
        <v>11197</v>
      </c>
      <c r="T171" s="372">
        <v>10424</v>
      </c>
      <c r="U171" s="372">
        <v>58193</v>
      </c>
      <c r="V171" s="372">
        <v>11731</v>
      </c>
      <c r="W171" s="372">
        <v>27012</v>
      </c>
      <c r="X171" s="372">
        <v>18806</v>
      </c>
      <c r="Y171" s="372">
        <v>12006</v>
      </c>
      <c r="Z171" s="372">
        <v>20002</v>
      </c>
      <c r="AA171" s="372">
        <v>32034</v>
      </c>
      <c r="AB171" s="372">
        <v>33087</v>
      </c>
      <c r="AC171" s="372">
        <v>10436</v>
      </c>
      <c r="AD171" s="372">
        <v>31328</v>
      </c>
      <c r="AE171" s="372">
        <v>4121</v>
      </c>
      <c r="AF171" s="372">
        <v>41852</v>
      </c>
      <c r="AG171" s="372">
        <v>16899</v>
      </c>
      <c r="AH171" s="372">
        <v>10301</v>
      </c>
      <c r="AI171" s="372">
        <v>842692</v>
      </c>
      <c r="AK171" s="372" t="s">
        <v>624</v>
      </c>
    </row>
    <row r="172" spans="1:37" x14ac:dyDescent="0.2">
      <c r="A172" s="376">
        <v>41518</v>
      </c>
      <c r="B172" s="372" t="s">
        <v>911</v>
      </c>
      <c r="C172" s="372">
        <v>12684</v>
      </c>
      <c r="D172" s="372">
        <v>35423</v>
      </c>
      <c r="E172" s="372">
        <v>10365</v>
      </c>
      <c r="F172" s="372">
        <v>6170</v>
      </c>
      <c r="G172" s="372">
        <v>29024</v>
      </c>
      <c r="H172" s="372">
        <v>8488</v>
      </c>
      <c r="I172" s="372">
        <v>13482</v>
      </c>
      <c r="J172" s="372">
        <v>32459</v>
      </c>
      <c r="K172" s="372">
        <v>102459</v>
      </c>
      <c r="L172" s="372">
        <v>12139</v>
      </c>
      <c r="M172" s="372">
        <v>40979</v>
      </c>
      <c r="N172" s="372">
        <v>12640</v>
      </c>
      <c r="O172" s="372">
        <v>12615</v>
      </c>
      <c r="P172" s="374">
        <v>78101</v>
      </c>
      <c r="Q172" s="372">
        <v>58326</v>
      </c>
      <c r="R172" s="372">
        <v>28462</v>
      </c>
      <c r="S172" s="372">
        <v>11225</v>
      </c>
      <c r="T172" s="372">
        <v>10436</v>
      </c>
      <c r="U172" s="372">
        <v>58275</v>
      </c>
      <c r="V172" s="372">
        <v>11757</v>
      </c>
      <c r="W172" s="372">
        <v>27068</v>
      </c>
      <c r="X172" s="372">
        <v>18888</v>
      </c>
      <c r="Y172" s="372">
        <v>12033</v>
      </c>
      <c r="Z172" s="372">
        <v>20041</v>
      </c>
      <c r="AA172" s="372">
        <v>32019</v>
      </c>
      <c r="AB172" s="372">
        <v>33108</v>
      </c>
      <c r="AC172" s="372">
        <v>10473</v>
      </c>
      <c r="AD172" s="372">
        <v>31272</v>
      </c>
      <c r="AE172" s="372">
        <v>4150</v>
      </c>
      <c r="AF172" s="372">
        <v>41796</v>
      </c>
      <c r="AG172" s="372">
        <v>16872</v>
      </c>
      <c r="AH172" s="372">
        <v>10321</v>
      </c>
      <c r="AI172" s="372">
        <v>843550</v>
      </c>
      <c r="AK172" s="372" t="s">
        <v>625</v>
      </c>
    </row>
    <row r="173" spans="1:37" x14ac:dyDescent="0.2">
      <c r="A173" s="376">
        <v>41548</v>
      </c>
      <c r="B173" s="372" t="s">
        <v>912</v>
      </c>
      <c r="C173" s="372">
        <v>12728</v>
      </c>
      <c r="D173" s="372">
        <v>35449</v>
      </c>
      <c r="E173" s="372">
        <v>10391</v>
      </c>
      <c r="F173" s="372">
        <v>6196</v>
      </c>
      <c r="G173" s="372">
        <v>29117</v>
      </c>
      <c r="H173" s="372">
        <v>8525</v>
      </c>
      <c r="I173" s="372">
        <v>13490</v>
      </c>
      <c r="J173" s="372">
        <v>32473</v>
      </c>
      <c r="K173" s="372">
        <v>103034</v>
      </c>
      <c r="L173" s="372">
        <v>12202</v>
      </c>
      <c r="M173" s="372">
        <v>41111</v>
      </c>
      <c r="N173" s="372">
        <v>12625</v>
      </c>
      <c r="O173" s="372">
        <v>12687</v>
      </c>
      <c r="P173" s="374">
        <v>78279</v>
      </c>
      <c r="Q173" s="372">
        <v>58490</v>
      </c>
      <c r="R173" s="372">
        <v>28541</v>
      </c>
      <c r="S173" s="372">
        <v>11257</v>
      </c>
      <c r="T173" s="372">
        <v>10477</v>
      </c>
      <c r="U173" s="372">
        <v>58324</v>
      </c>
      <c r="V173" s="372">
        <v>11804</v>
      </c>
      <c r="W173" s="372">
        <v>27185</v>
      </c>
      <c r="X173" s="372">
        <v>18996</v>
      </c>
      <c r="Y173" s="372">
        <v>12084</v>
      </c>
      <c r="Z173" s="372">
        <v>20141</v>
      </c>
      <c r="AA173" s="372">
        <v>32170</v>
      </c>
      <c r="AB173" s="372">
        <v>33145</v>
      </c>
      <c r="AC173" s="372">
        <v>10530</v>
      </c>
      <c r="AD173" s="372">
        <v>31273</v>
      </c>
      <c r="AE173" s="372">
        <v>4172</v>
      </c>
      <c r="AF173" s="372">
        <v>41839</v>
      </c>
      <c r="AG173" s="372">
        <v>16928</v>
      </c>
      <c r="AH173" s="372">
        <v>10333</v>
      </c>
      <c r="AI173" s="372">
        <v>845996</v>
      </c>
      <c r="AK173" s="372" t="s">
        <v>626</v>
      </c>
    </row>
    <row r="174" spans="1:37" x14ac:dyDescent="0.2">
      <c r="A174" s="376">
        <v>41579</v>
      </c>
      <c r="B174" s="372" t="s">
        <v>913</v>
      </c>
      <c r="C174" s="372">
        <v>12724</v>
      </c>
      <c r="D174" s="372">
        <v>35451</v>
      </c>
      <c r="E174" s="372">
        <v>10394</v>
      </c>
      <c r="F174" s="372">
        <v>6113</v>
      </c>
      <c r="G174" s="372">
        <v>29054</v>
      </c>
      <c r="H174" s="372">
        <v>8522</v>
      </c>
      <c r="I174" s="372">
        <v>13452</v>
      </c>
      <c r="J174" s="372">
        <v>32503</v>
      </c>
      <c r="K174" s="372">
        <v>103283</v>
      </c>
      <c r="L174" s="372">
        <v>12221</v>
      </c>
      <c r="M174" s="372">
        <v>41108</v>
      </c>
      <c r="N174" s="372">
        <v>12647</v>
      </c>
      <c r="O174" s="372">
        <v>12707</v>
      </c>
      <c r="P174" s="374">
        <v>78340</v>
      </c>
      <c r="Q174" s="372">
        <v>58580</v>
      </c>
      <c r="R174" s="372">
        <v>28530</v>
      </c>
      <c r="S174" s="372">
        <v>11294</v>
      </c>
      <c r="T174" s="372">
        <v>10471</v>
      </c>
      <c r="U174" s="372">
        <v>58455</v>
      </c>
      <c r="V174" s="372">
        <v>11758</v>
      </c>
      <c r="W174" s="372">
        <v>27123</v>
      </c>
      <c r="X174" s="372">
        <v>18995</v>
      </c>
      <c r="Y174" s="372">
        <v>12081</v>
      </c>
      <c r="Z174" s="372">
        <v>20128</v>
      </c>
      <c r="AA174" s="372">
        <v>32224</v>
      </c>
      <c r="AB174" s="372">
        <v>33183</v>
      </c>
      <c r="AC174" s="372">
        <v>10561</v>
      </c>
      <c r="AD174" s="372">
        <v>31221</v>
      </c>
      <c r="AE174" s="372">
        <v>4184</v>
      </c>
      <c r="AF174" s="372">
        <v>41801</v>
      </c>
      <c r="AG174" s="372">
        <v>16888</v>
      </c>
      <c r="AH174" s="372">
        <v>10314</v>
      </c>
      <c r="AI174" s="372">
        <v>846310</v>
      </c>
      <c r="AK174" s="372" t="s">
        <v>627</v>
      </c>
    </row>
    <row r="175" spans="1:37" x14ac:dyDescent="0.2">
      <c r="A175" s="376">
        <v>41609</v>
      </c>
      <c r="B175" s="372" t="s">
        <v>914</v>
      </c>
      <c r="C175" s="372">
        <v>12680</v>
      </c>
      <c r="D175" s="372">
        <v>35336</v>
      </c>
      <c r="E175" s="372">
        <v>10323</v>
      </c>
      <c r="F175" s="372">
        <v>6109</v>
      </c>
      <c r="G175" s="372">
        <v>28948</v>
      </c>
      <c r="H175" s="372">
        <v>8494</v>
      </c>
      <c r="I175" s="372">
        <v>13399</v>
      </c>
      <c r="J175" s="372">
        <v>32387</v>
      </c>
      <c r="K175" s="372">
        <v>103035</v>
      </c>
      <c r="L175" s="372">
        <v>12155</v>
      </c>
      <c r="M175" s="372">
        <v>40915</v>
      </c>
      <c r="N175" s="372">
        <v>12612</v>
      </c>
      <c r="O175" s="372">
        <v>12675</v>
      </c>
      <c r="P175" s="374">
        <v>78051</v>
      </c>
      <c r="Q175" s="372">
        <v>58320</v>
      </c>
      <c r="R175" s="372">
        <v>28496</v>
      </c>
      <c r="S175" s="372">
        <v>11231</v>
      </c>
      <c r="T175" s="372">
        <v>10468</v>
      </c>
      <c r="U175" s="372">
        <v>58344</v>
      </c>
      <c r="V175" s="372">
        <v>11639</v>
      </c>
      <c r="W175" s="372">
        <v>26988</v>
      </c>
      <c r="X175" s="372">
        <v>18879</v>
      </c>
      <c r="Y175" s="372">
        <v>12010</v>
      </c>
      <c r="Z175" s="372">
        <v>20059</v>
      </c>
      <c r="AA175" s="372">
        <v>32070</v>
      </c>
      <c r="AB175" s="372">
        <v>32981</v>
      </c>
      <c r="AC175" s="372">
        <v>10563</v>
      </c>
      <c r="AD175" s="372">
        <v>31002</v>
      </c>
      <c r="AE175" s="372">
        <v>4133</v>
      </c>
      <c r="AF175" s="372">
        <v>41475</v>
      </c>
      <c r="AG175" s="372">
        <v>16804</v>
      </c>
      <c r="AH175" s="372">
        <v>10267</v>
      </c>
      <c r="AI175" s="372">
        <v>842848</v>
      </c>
      <c r="AK175" s="372" t="s">
        <v>628</v>
      </c>
    </row>
    <row r="176" spans="1:37" x14ac:dyDescent="0.2">
      <c r="A176" s="376">
        <v>41640</v>
      </c>
      <c r="B176" s="372" t="s">
        <v>1021</v>
      </c>
      <c r="C176" s="372">
        <v>12612</v>
      </c>
      <c r="D176" s="372">
        <v>34897</v>
      </c>
      <c r="E176" s="372">
        <v>10199</v>
      </c>
      <c r="F176" s="372">
        <v>5992</v>
      </c>
      <c r="G176" s="372">
        <v>28733</v>
      </c>
      <c r="H176" s="372">
        <v>8418</v>
      </c>
      <c r="I176" s="372">
        <v>13243</v>
      </c>
      <c r="J176" s="372">
        <v>32211</v>
      </c>
      <c r="K176" s="372">
        <v>102571</v>
      </c>
      <c r="L176" s="372">
        <v>12093</v>
      </c>
      <c r="M176" s="372">
        <v>40576</v>
      </c>
      <c r="N176" s="372">
        <v>12488</v>
      </c>
      <c r="O176" s="372">
        <v>12568</v>
      </c>
      <c r="P176" s="374">
        <v>77415</v>
      </c>
      <c r="Q176" s="372">
        <v>57888</v>
      </c>
      <c r="R176" s="372">
        <v>28264</v>
      </c>
      <c r="S176" s="372">
        <v>11109</v>
      </c>
      <c r="T176" s="372">
        <v>10376</v>
      </c>
      <c r="U176" s="372">
        <v>58046</v>
      </c>
      <c r="V176" s="372">
        <v>11461</v>
      </c>
      <c r="W176" s="372">
        <v>26785</v>
      </c>
      <c r="X176" s="372">
        <v>18798</v>
      </c>
      <c r="Y176" s="372">
        <v>11879</v>
      </c>
      <c r="Z176" s="372">
        <v>19813</v>
      </c>
      <c r="AA176" s="372">
        <v>31749</v>
      </c>
      <c r="AB176" s="372">
        <v>32801</v>
      </c>
      <c r="AC176" s="372">
        <v>10485</v>
      </c>
      <c r="AD176" s="372">
        <v>30746</v>
      </c>
      <c r="AE176" s="372">
        <v>4071</v>
      </c>
      <c r="AF176" s="372">
        <v>40920</v>
      </c>
      <c r="AG176" s="372">
        <v>16569</v>
      </c>
      <c r="AH176" s="372">
        <v>10155</v>
      </c>
      <c r="AI176" s="372">
        <v>835931</v>
      </c>
      <c r="AJ176" s="372">
        <v>2014</v>
      </c>
      <c r="AK176" s="372" t="s">
        <v>620</v>
      </c>
    </row>
    <row r="177" spans="1:37" x14ac:dyDescent="0.2">
      <c r="A177" s="376">
        <v>41671</v>
      </c>
      <c r="B177" s="372" t="s">
        <v>915</v>
      </c>
      <c r="C177" s="372">
        <v>12574</v>
      </c>
      <c r="D177" s="372">
        <v>34833</v>
      </c>
      <c r="E177" s="372">
        <v>10204</v>
      </c>
      <c r="F177" s="372">
        <v>6016</v>
      </c>
      <c r="G177" s="372">
        <v>28713</v>
      </c>
      <c r="H177" s="372">
        <v>8404</v>
      </c>
      <c r="I177" s="372">
        <v>13200</v>
      </c>
      <c r="J177" s="372">
        <v>32282</v>
      </c>
      <c r="K177" s="372">
        <v>102659</v>
      </c>
      <c r="L177" s="372">
        <v>12090</v>
      </c>
      <c r="M177" s="372">
        <v>40591</v>
      </c>
      <c r="N177" s="372">
        <v>12504</v>
      </c>
      <c r="O177" s="372">
        <v>12571</v>
      </c>
      <c r="P177" s="374">
        <v>77447</v>
      </c>
      <c r="Q177" s="372">
        <v>57745</v>
      </c>
      <c r="R177" s="372">
        <v>28329</v>
      </c>
      <c r="S177" s="372">
        <v>11078</v>
      </c>
      <c r="T177" s="372">
        <v>10321</v>
      </c>
      <c r="U177" s="372">
        <v>58069</v>
      </c>
      <c r="V177" s="372">
        <v>11499</v>
      </c>
      <c r="W177" s="372">
        <v>26809</v>
      </c>
      <c r="X177" s="372">
        <v>18806</v>
      </c>
      <c r="Y177" s="372">
        <v>11904</v>
      </c>
      <c r="Z177" s="372">
        <v>19763</v>
      </c>
      <c r="AA177" s="372">
        <v>31783</v>
      </c>
      <c r="AB177" s="372">
        <v>32792</v>
      </c>
      <c r="AC177" s="372">
        <v>10509</v>
      </c>
      <c r="AD177" s="372">
        <v>30673</v>
      </c>
      <c r="AE177" s="372">
        <v>4073</v>
      </c>
      <c r="AF177" s="372">
        <v>40865</v>
      </c>
      <c r="AG177" s="372">
        <v>16589</v>
      </c>
      <c r="AH177" s="372">
        <v>10178</v>
      </c>
      <c r="AI177" s="372">
        <v>835873</v>
      </c>
      <c r="AK177" s="372" t="s">
        <v>621</v>
      </c>
    </row>
    <row r="178" spans="1:37" x14ac:dyDescent="0.2">
      <c r="A178" s="376">
        <v>41699</v>
      </c>
      <c r="B178" s="372" t="s">
        <v>916</v>
      </c>
      <c r="C178" s="372">
        <v>12569</v>
      </c>
      <c r="D178" s="372">
        <v>34822</v>
      </c>
      <c r="E178" s="372">
        <v>10269</v>
      </c>
      <c r="F178" s="372">
        <v>5987</v>
      </c>
      <c r="G178" s="372">
        <v>28762</v>
      </c>
      <c r="H178" s="372">
        <v>8445</v>
      </c>
      <c r="I178" s="372">
        <v>13257</v>
      </c>
      <c r="J178" s="372">
        <v>32319</v>
      </c>
      <c r="K178" s="372">
        <v>103034</v>
      </c>
      <c r="L178" s="372">
        <v>12146</v>
      </c>
      <c r="M178" s="372">
        <v>40652</v>
      </c>
      <c r="N178" s="372">
        <v>12512</v>
      </c>
      <c r="O178" s="372">
        <v>12555</v>
      </c>
      <c r="P178" s="374">
        <v>77887</v>
      </c>
      <c r="Q178" s="372">
        <v>57785</v>
      </c>
      <c r="R178" s="372">
        <v>28361</v>
      </c>
      <c r="S178" s="372">
        <v>11123</v>
      </c>
      <c r="T178" s="372">
        <v>10365</v>
      </c>
      <c r="U178" s="372">
        <v>58199</v>
      </c>
      <c r="V178" s="372">
        <v>11496</v>
      </c>
      <c r="W178" s="372">
        <v>26759</v>
      </c>
      <c r="X178" s="372">
        <v>18931</v>
      </c>
      <c r="Y178" s="372">
        <v>11955</v>
      </c>
      <c r="Z178" s="372">
        <v>19778</v>
      </c>
      <c r="AA178" s="372">
        <v>31941</v>
      </c>
      <c r="AB178" s="372">
        <v>32922</v>
      </c>
      <c r="AC178" s="372">
        <v>10552</v>
      </c>
      <c r="AD178" s="372">
        <v>30646</v>
      </c>
      <c r="AE178" s="372">
        <v>4076</v>
      </c>
      <c r="AF178" s="372">
        <v>40892</v>
      </c>
      <c r="AG178" s="372">
        <v>16632</v>
      </c>
      <c r="AH178" s="372">
        <v>10234</v>
      </c>
      <c r="AI178" s="372">
        <v>837863</v>
      </c>
      <c r="AK178" s="372" t="s">
        <v>578</v>
      </c>
    </row>
    <row r="179" spans="1:37" x14ac:dyDescent="0.2">
      <c r="A179" s="376">
        <v>41730</v>
      </c>
      <c r="B179" s="372" t="s">
        <v>917</v>
      </c>
      <c r="C179" s="372">
        <v>12595</v>
      </c>
      <c r="D179" s="372">
        <v>34831</v>
      </c>
      <c r="E179" s="372">
        <v>10301</v>
      </c>
      <c r="F179" s="372">
        <v>6000</v>
      </c>
      <c r="G179" s="372">
        <v>28759</v>
      </c>
      <c r="H179" s="372">
        <v>8472</v>
      </c>
      <c r="I179" s="372">
        <v>13268</v>
      </c>
      <c r="J179" s="372">
        <v>32371</v>
      </c>
      <c r="K179" s="372">
        <v>103118</v>
      </c>
      <c r="L179" s="372">
        <v>12151</v>
      </c>
      <c r="M179" s="372">
        <v>40702</v>
      </c>
      <c r="N179" s="372">
        <v>12509</v>
      </c>
      <c r="O179" s="372">
        <v>12609</v>
      </c>
      <c r="P179" s="374">
        <v>78075</v>
      </c>
      <c r="Q179" s="372">
        <v>57888</v>
      </c>
      <c r="R179" s="372">
        <v>28386</v>
      </c>
      <c r="S179" s="372">
        <v>11123</v>
      </c>
      <c r="T179" s="372">
        <v>10348</v>
      </c>
      <c r="U179" s="372">
        <v>58164</v>
      </c>
      <c r="V179" s="372">
        <v>11522</v>
      </c>
      <c r="W179" s="372">
        <v>26818</v>
      </c>
      <c r="X179" s="372">
        <v>18951</v>
      </c>
      <c r="Y179" s="372">
        <v>11936</v>
      </c>
      <c r="Z179" s="372">
        <v>19700</v>
      </c>
      <c r="AA179" s="372">
        <v>32001</v>
      </c>
      <c r="AB179" s="372">
        <v>32869</v>
      </c>
      <c r="AC179" s="372">
        <v>10567</v>
      </c>
      <c r="AD179" s="372">
        <v>30612</v>
      </c>
      <c r="AE179" s="372">
        <v>4105</v>
      </c>
      <c r="AF179" s="372">
        <v>41006</v>
      </c>
      <c r="AG179" s="372">
        <v>16678</v>
      </c>
      <c r="AH179" s="372">
        <v>10243</v>
      </c>
      <c r="AI179" s="372">
        <v>838678</v>
      </c>
      <c r="AK179" s="372" t="s">
        <v>617</v>
      </c>
    </row>
    <row r="180" spans="1:37" x14ac:dyDescent="0.2">
      <c r="A180" s="376">
        <v>41760</v>
      </c>
      <c r="B180" s="372" t="s">
        <v>918</v>
      </c>
      <c r="C180" s="372">
        <v>12644</v>
      </c>
      <c r="D180" s="372">
        <v>34842</v>
      </c>
      <c r="E180" s="372">
        <v>10303</v>
      </c>
      <c r="F180" s="372">
        <v>5997</v>
      </c>
      <c r="G180" s="372">
        <v>28801</v>
      </c>
      <c r="H180" s="372">
        <v>8477</v>
      </c>
      <c r="I180" s="372">
        <v>13211</v>
      </c>
      <c r="J180" s="372">
        <v>32479</v>
      </c>
      <c r="K180" s="372">
        <v>103451</v>
      </c>
      <c r="L180" s="372">
        <v>12210</v>
      </c>
      <c r="M180" s="372">
        <v>40846</v>
      </c>
      <c r="N180" s="372">
        <v>12549</v>
      </c>
      <c r="O180" s="372">
        <v>12639</v>
      </c>
      <c r="P180" s="374">
        <v>78263</v>
      </c>
      <c r="Q180" s="372">
        <v>58118</v>
      </c>
      <c r="R180" s="372">
        <v>28390</v>
      </c>
      <c r="S180" s="372">
        <v>11161</v>
      </c>
      <c r="T180" s="372">
        <v>10334</v>
      </c>
      <c r="U180" s="372">
        <v>58355</v>
      </c>
      <c r="V180" s="372">
        <v>11525</v>
      </c>
      <c r="W180" s="372">
        <v>26968</v>
      </c>
      <c r="X180" s="372">
        <v>18957</v>
      </c>
      <c r="Y180" s="372">
        <v>11952</v>
      </c>
      <c r="Z180" s="372">
        <v>19687</v>
      </c>
      <c r="AA180" s="372">
        <v>32107</v>
      </c>
      <c r="AB180" s="372">
        <v>32886</v>
      </c>
      <c r="AC180" s="372">
        <v>10599</v>
      </c>
      <c r="AD180" s="372">
        <v>30658</v>
      </c>
      <c r="AE180" s="372">
        <v>4130</v>
      </c>
      <c r="AF180" s="372">
        <v>41110</v>
      </c>
      <c r="AG180" s="372">
        <v>16770</v>
      </c>
      <c r="AH180" s="372">
        <v>10261</v>
      </c>
      <c r="AI180" s="372">
        <v>840680</v>
      </c>
      <c r="AK180" s="372" t="s">
        <v>619</v>
      </c>
    </row>
    <row r="181" spans="1:37" x14ac:dyDescent="0.2">
      <c r="A181" s="376">
        <v>41791</v>
      </c>
      <c r="B181" s="372" t="s">
        <v>919</v>
      </c>
      <c r="C181" s="372">
        <v>12680</v>
      </c>
      <c r="D181" s="372">
        <v>34908</v>
      </c>
      <c r="E181" s="372">
        <v>10314</v>
      </c>
      <c r="F181" s="372">
        <v>6032</v>
      </c>
      <c r="G181" s="372">
        <v>28930</v>
      </c>
      <c r="H181" s="372">
        <v>8508</v>
      </c>
      <c r="I181" s="372">
        <v>13263</v>
      </c>
      <c r="J181" s="372">
        <v>32628</v>
      </c>
      <c r="K181" s="372">
        <v>103724</v>
      </c>
      <c r="L181" s="372">
        <v>12230</v>
      </c>
      <c r="M181" s="372">
        <v>41052</v>
      </c>
      <c r="N181" s="372">
        <v>12630</v>
      </c>
      <c r="O181" s="372">
        <v>12675</v>
      </c>
      <c r="P181" s="374">
        <v>78625</v>
      </c>
      <c r="Q181" s="372">
        <v>58437</v>
      </c>
      <c r="R181" s="372">
        <v>28515</v>
      </c>
      <c r="S181" s="372">
        <v>11205</v>
      </c>
      <c r="T181" s="372">
        <v>10379</v>
      </c>
      <c r="U181" s="372">
        <v>58701</v>
      </c>
      <c r="V181" s="372">
        <v>11601</v>
      </c>
      <c r="W181" s="372">
        <v>27057</v>
      </c>
      <c r="X181" s="372">
        <v>19038</v>
      </c>
      <c r="Y181" s="372">
        <v>11999</v>
      </c>
      <c r="Z181" s="372">
        <v>19735</v>
      </c>
      <c r="AA181" s="372">
        <v>32284</v>
      </c>
      <c r="AB181" s="372">
        <v>32905</v>
      </c>
      <c r="AC181" s="372">
        <v>10654</v>
      </c>
      <c r="AD181" s="372">
        <v>30656</v>
      </c>
      <c r="AE181" s="372">
        <v>4149</v>
      </c>
      <c r="AF181" s="372">
        <v>41261</v>
      </c>
      <c r="AG181" s="372">
        <v>16818</v>
      </c>
      <c r="AH181" s="372">
        <v>10296</v>
      </c>
      <c r="AI181" s="372">
        <v>843889</v>
      </c>
      <c r="AK181" s="372" t="s">
        <v>622</v>
      </c>
    </row>
    <row r="182" spans="1:37" x14ac:dyDescent="0.2">
      <c r="A182" s="376">
        <v>41821</v>
      </c>
      <c r="B182" s="372" t="s">
        <v>920</v>
      </c>
      <c r="C182" s="372">
        <v>12789</v>
      </c>
      <c r="D182" s="372">
        <v>34914</v>
      </c>
      <c r="E182" s="372">
        <v>10310</v>
      </c>
      <c r="F182" s="372">
        <v>6074</v>
      </c>
      <c r="G182" s="372">
        <v>29005</v>
      </c>
      <c r="H182" s="372">
        <v>8543</v>
      </c>
      <c r="I182" s="372">
        <v>13259</v>
      </c>
      <c r="J182" s="372">
        <v>32681</v>
      </c>
      <c r="K182" s="372">
        <v>104028</v>
      </c>
      <c r="L182" s="372">
        <v>12218</v>
      </c>
      <c r="M182" s="372">
        <v>41183</v>
      </c>
      <c r="N182" s="372">
        <v>12670</v>
      </c>
      <c r="O182" s="372">
        <v>12735</v>
      </c>
      <c r="P182" s="374">
        <v>78814</v>
      </c>
      <c r="Q182" s="372">
        <v>58721</v>
      </c>
      <c r="R182" s="372">
        <v>28567</v>
      </c>
      <c r="S182" s="372">
        <v>11239</v>
      </c>
      <c r="T182" s="372">
        <v>10436</v>
      </c>
      <c r="U182" s="372">
        <v>58757</v>
      </c>
      <c r="V182" s="372">
        <v>11624</v>
      </c>
      <c r="W182" s="372">
        <v>27069</v>
      </c>
      <c r="X182" s="372">
        <v>19143</v>
      </c>
      <c r="Y182" s="372">
        <v>12080</v>
      </c>
      <c r="Z182" s="372">
        <v>19766</v>
      </c>
      <c r="AA182" s="372">
        <v>32364</v>
      </c>
      <c r="AB182" s="372">
        <v>32895</v>
      </c>
      <c r="AC182" s="372">
        <v>10683</v>
      </c>
      <c r="AD182" s="372">
        <v>30681</v>
      </c>
      <c r="AE182" s="372">
        <v>4177</v>
      </c>
      <c r="AF182" s="372">
        <v>41323</v>
      </c>
      <c r="AG182" s="372">
        <v>16856</v>
      </c>
      <c r="AH182" s="372">
        <v>10319</v>
      </c>
      <c r="AI182" s="372">
        <v>845923</v>
      </c>
      <c r="AK182" s="372" t="s">
        <v>623</v>
      </c>
    </row>
    <row r="183" spans="1:37" x14ac:dyDescent="0.2">
      <c r="A183" s="376">
        <v>41852</v>
      </c>
      <c r="B183" s="372" t="s">
        <v>921</v>
      </c>
      <c r="C183" s="372">
        <v>12852</v>
      </c>
      <c r="D183" s="372">
        <v>35041</v>
      </c>
      <c r="E183" s="372">
        <v>10341</v>
      </c>
      <c r="F183" s="372">
        <v>6101</v>
      </c>
      <c r="G183" s="372">
        <v>29068</v>
      </c>
      <c r="H183" s="372">
        <v>8569</v>
      </c>
      <c r="I183" s="372">
        <v>13317</v>
      </c>
      <c r="J183" s="372">
        <v>32753</v>
      </c>
      <c r="K183" s="372">
        <v>104409</v>
      </c>
      <c r="L183" s="372">
        <v>12276</v>
      </c>
      <c r="M183" s="372">
        <v>41335</v>
      </c>
      <c r="N183" s="372">
        <v>12696</v>
      </c>
      <c r="O183" s="372">
        <v>12805</v>
      </c>
      <c r="P183" s="374">
        <v>79270</v>
      </c>
      <c r="Q183" s="372">
        <v>58888</v>
      </c>
      <c r="R183" s="372">
        <v>28616</v>
      </c>
      <c r="S183" s="372">
        <v>11224</v>
      </c>
      <c r="T183" s="372">
        <v>10469</v>
      </c>
      <c r="U183" s="372">
        <v>58941</v>
      </c>
      <c r="V183" s="372">
        <v>11719</v>
      </c>
      <c r="W183" s="372">
        <v>27077</v>
      </c>
      <c r="X183" s="372">
        <v>19283</v>
      </c>
      <c r="Y183" s="372">
        <v>12213</v>
      </c>
      <c r="Z183" s="372">
        <v>19823</v>
      </c>
      <c r="AA183" s="372">
        <v>32499</v>
      </c>
      <c r="AB183" s="372">
        <v>33020</v>
      </c>
      <c r="AC183" s="372">
        <v>10711</v>
      </c>
      <c r="AD183" s="372">
        <v>30755</v>
      </c>
      <c r="AE183" s="372">
        <v>4188</v>
      </c>
      <c r="AF183" s="372">
        <v>41456</v>
      </c>
      <c r="AG183" s="372">
        <v>16895</v>
      </c>
      <c r="AH183" s="372">
        <v>10395</v>
      </c>
      <c r="AI183" s="372">
        <v>849005</v>
      </c>
      <c r="AK183" s="372" t="s">
        <v>624</v>
      </c>
    </row>
    <row r="184" spans="1:37" x14ac:dyDescent="0.2">
      <c r="A184" s="376">
        <v>41883</v>
      </c>
      <c r="B184" s="372" t="s">
        <v>922</v>
      </c>
      <c r="C184" s="372">
        <v>12858</v>
      </c>
      <c r="D184" s="372">
        <v>35080</v>
      </c>
      <c r="E184" s="372">
        <v>10347</v>
      </c>
      <c r="F184" s="372">
        <v>6132</v>
      </c>
      <c r="G184" s="372">
        <v>29177</v>
      </c>
      <c r="H184" s="372">
        <v>8614</v>
      </c>
      <c r="I184" s="372">
        <v>13356</v>
      </c>
      <c r="J184" s="372">
        <v>32826</v>
      </c>
      <c r="K184" s="372">
        <v>104720</v>
      </c>
      <c r="L184" s="372">
        <v>12328</v>
      </c>
      <c r="M184" s="372">
        <v>41463</v>
      </c>
      <c r="N184" s="372">
        <v>12709</v>
      </c>
      <c r="O184" s="372">
        <v>12853</v>
      </c>
      <c r="P184" s="374">
        <v>79467</v>
      </c>
      <c r="Q184" s="372">
        <v>59112</v>
      </c>
      <c r="R184" s="372">
        <v>28662</v>
      </c>
      <c r="S184" s="372">
        <v>11255</v>
      </c>
      <c r="T184" s="372">
        <v>10475</v>
      </c>
      <c r="U184" s="372">
        <v>59117</v>
      </c>
      <c r="V184" s="372">
        <v>11729</v>
      </c>
      <c r="W184" s="372">
        <v>27070</v>
      </c>
      <c r="X184" s="372">
        <v>19437</v>
      </c>
      <c r="Y184" s="372">
        <v>12243</v>
      </c>
      <c r="Z184" s="372">
        <v>19862</v>
      </c>
      <c r="AA184" s="372">
        <v>32609</v>
      </c>
      <c r="AB184" s="372">
        <v>33076</v>
      </c>
      <c r="AC184" s="372">
        <v>10745</v>
      </c>
      <c r="AD184" s="372">
        <v>30826</v>
      </c>
      <c r="AE184" s="372">
        <v>4225</v>
      </c>
      <c r="AF184" s="372">
        <v>41442</v>
      </c>
      <c r="AG184" s="372">
        <v>16914</v>
      </c>
      <c r="AH184" s="372">
        <v>10416</v>
      </c>
      <c r="AI184" s="372">
        <v>851145</v>
      </c>
      <c r="AK184" s="372" t="s">
        <v>625</v>
      </c>
    </row>
    <row r="185" spans="1:37" x14ac:dyDescent="0.2">
      <c r="A185" s="376">
        <v>41913</v>
      </c>
      <c r="B185" s="372" t="s">
        <v>923</v>
      </c>
      <c r="C185" s="372">
        <v>12870</v>
      </c>
      <c r="D185" s="372">
        <v>35242</v>
      </c>
      <c r="E185" s="372">
        <v>10334</v>
      </c>
      <c r="F185" s="372">
        <v>6174</v>
      </c>
      <c r="G185" s="372">
        <v>29279</v>
      </c>
      <c r="H185" s="372">
        <v>8647</v>
      </c>
      <c r="I185" s="372">
        <v>13466</v>
      </c>
      <c r="J185" s="372">
        <v>32901</v>
      </c>
      <c r="K185" s="372">
        <v>104914</v>
      </c>
      <c r="L185" s="372">
        <v>12397</v>
      </c>
      <c r="M185" s="372">
        <v>41701</v>
      </c>
      <c r="N185" s="372">
        <v>12811</v>
      </c>
      <c r="O185" s="372">
        <v>12928</v>
      </c>
      <c r="P185" s="374">
        <v>79726</v>
      </c>
      <c r="Q185" s="372">
        <v>59448</v>
      </c>
      <c r="R185" s="372">
        <v>28693</v>
      </c>
      <c r="S185" s="372">
        <v>11285</v>
      </c>
      <c r="T185" s="372">
        <v>10521</v>
      </c>
      <c r="U185" s="372">
        <v>59294</v>
      </c>
      <c r="V185" s="372">
        <v>11827</v>
      </c>
      <c r="W185" s="372">
        <v>27077</v>
      </c>
      <c r="X185" s="372">
        <v>19538</v>
      </c>
      <c r="Y185" s="372">
        <v>12303</v>
      </c>
      <c r="Z185" s="372">
        <v>19958</v>
      </c>
      <c r="AA185" s="372">
        <v>32693</v>
      </c>
      <c r="AB185" s="372">
        <v>33231</v>
      </c>
      <c r="AC185" s="372">
        <v>10754</v>
      </c>
      <c r="AD185" s="372">
        <v>30856</v>
      </c>
      <c r="AE185" s="372">
        <v>4255</v>
      </c>
      <c r="AF185" s="372">
        <v>41573</v>
      </c>
      <c r="AG185" s="372">
        <v>16979</v>
      </c>
      <c r="AH185" s="372">
        <v>10477</v>
      </c>
      <c r="AI185" s="372">
        <v>854152</v>
      </c>
      <c r="AK185" s="372" t="s">
        <v>626</v>
      </c>
    </row>
    <row r="186" spans="1:37" x14ac:dyDescent="0.2">
      <c r="A186" s="376">
        <v>41944</v>
      </c>
      <c r="B186" s="372" t="s">
        <v>924</v>
      </c>
      <c r="C186" s="372">
        <v>12896</v>
      </c>
      <c r="D186" s="372">
        <v>35216</v>
      </c>
      <c r="E186" s="372">
        <v>10367</v>
      </c>
      <c r="F186" s="372">
        <v>6160</v>
      </c>
      <c r="G186" s="372">
        <v>29392</v>
      </c>
      <c r="H186" s="372">
        <v>8684</v>
      </c>
      <c r="I186" s="372">
        <v>13463</v>
      </c>
      <c r="J186" s="372">
        <v>32995</v>
      </c>
      <c r="K186" s="372">
        <v>105015</v>
      </c>
      <c r="L186" s="372">
        <v>12404</v>
      </c>
      <c r="M186" s="372">
        <v>41768</v>
      </c>
      <c r="N186" s="372">
        <v>12884</v>
      </c>
      <c r="O186" s="372">
        <v>12998</v>
      </c>
      <c r="P186" s="374">
        <v>79972</v>
      </c>
      <c r="Q186" s="372">
        <v>59573</v>
      </c>
      <c r="R186" s="372">
        <v>28760</v>
      </c>
      <c r="S186" s="372">
        <v>11269</v>
      </c>
      <c r="T186" s="372">
        <v>10534</v>
      </c>
      <c r="U186" s="372">
        <v>59384</v>
      </c>
      <c r="V186" s="372">
        <v>11927</v>
      </c>
      <c r="W186" s="372">
        <v>27208</v>
      </c>
      <c r="X186" s="372">
        <v>19639</v>
      </c>
      <c r="Y186" s="372">
        <v>12294</v>
      </c>
      <c r="Z186" s="372">
        <v>19985</v>
      </c>
      <c r="AA186" s="372">
        <v>32689</v>
      </c>
      <c r="AB186" s="372">
        <v>33228</v>
      </c>
      <c r="AC186" s="372">
        <v>10758</v>
      </c>
      <c r="AD186" s="372">
        <v>30969</v>
      </c>
      <c r="AE186" s="372">
        <v>4260</v>
      </c>
      <c r="AF186" s="372">
        <v>41602</v>
      </c>
      <c r="AG186" s="372">
        <v>16926</v>
      </c>
      <c r="AH186" s="372">
        <v>10516</v>
      </c>
      <c r="AI186" s="372">
        <v>855735</v>
      </c>
      <c r="AK186" s="372" t="s">
        <v>627</v>
      </c>
    </row>
    <row r="187" spans="1:37" x14ac:dyDescent="0.2">
      <c r="A187" s="376">
        <v>41974</v>
      </c>
      <c r="B187" s="372" t="s">
        <v>925</v>
      </c>
      <c r="C187" s="372">
        <v>12855</v>
      </c>
      <c r="D187" s="372">
        <v>35148</v>
      </c>
      <c r="E187" s="372">
        <v>10414</v>
      </c>
      <c r="F187" s="372">
        <v>6086</v>
      </c>
      <c r="G187" s="372">
        <v>29353</v>
      </c>
      <c r="H187" s="372">
        <v>8665</v>
      </c>
      <c r="I187" s="372">
        <v>13481</v>
      </c>
      <c r="J187" s="372">
        <v>32953</v>
      </c>
      <c r="K187" s="372">
        <v>105070</v>
      </c>
      <c r="L187" s="372">
        <v>12351</v>
      </c>
      <c r="M187" s="372">
        <v>41797</v>
      </c>
      <c r="N187" s="372">
        <v>12778</v>
      </c>
      <c r="O187" s="372">
        <v>13012</v>
      </c>
      <c r="P187" s="374">
        <v>79961</v>
      </c>
      <c r="Q187" s="372">
        <v>59539</v>
      </c>
      <c r="R187" s="372">
        <v>28764</v>
      </c>
      <c r="S187" s="372">
        <v>11236</v>
      </c>
      <c r="T187" s="372">
        <v>10514</v>
      </c>
      <c r="U187" s="372">
        <v>59428</v>
      </c>
      <c r="V187" s="372">
        <v>11899</v>
      </c>
      <c r="W187" s="372">
        <v>27204</v>
      </c>
      <c r="X187" s="372">
        <v>19592</v>
      </c>
      <c r="Y187" s="372">
        <v>12253</v>
      </c>
      <c r="Z187" s="372">
        <v>19950</v>
      </c>
      <c r="AA187" s="372">
        <v>32637</v>
      </c>
      <c r="AB187" s="372">
        <v>33168</v>
      </c>
      <c r="AC187" s="372">
        <v>10735</v>
      </c>
      <c r="AD187" s="372">
        <v>30889</v>
      </c>
      <c r="AE187" s="372">
        <v>4231</v>
      </c>
      <c r="AF187" s="372">
        <v>41528</v>
      </c>
      <c r="AG187" s="372">
        <v>16942</v>
      </c>
      <c r="AH187" s="372">
        <v>10476</v>
      </c>
      <c r="AI187" s="372">
        <v>854909</v>
      </c>
      <c r="AK187" s="372" t="s">
        <v>628</v>
      </c>
    </row>
    <row r="188" spans="1:37" x14ac:dyDescent="0.2">
      <c r="A188" s="376">
        <v>42005</v>
      </c>
      <c r="B188" s="372" t="s">
        <v>1022</v>
      </c>
      <c r="C188" s="372">
        <v>12846</v>
      </c>
      <c r="D188" s="372">
        <v>35067</v>
      </c>
      <c r="E188" s="372">
        <v>10443</v>
      </c>
      <c r="F188" s="372">
        <v>6090</v>
      </c>
      <c r="G188" s="372">
        <v>29380</v>
      </c>
      <c r="H188" s="372">
        <v>8644</v>
      </c>
      <c r="I188" s="372">
        <v>13430</v>
      </c>
      <c r="J188" s="372">
        <v>32901</v>
      </c>
      <c r="K188" s="372">
        <v>105252</v>
      </c>
      <c r="L188" s="372">
        <v>12348</v>
      </c>
      <c r="M188" s="372">
        <v>41763</v>
      </c>
      <c r="N188" s="372">
        <v>12746</v>
      </c>
      <c r="O188" s="372">
        <v>13038</v>
      </c>
      <c r="P188" s="374">
        <v>79838</v>
      </c>
      <c r="Q188" s="372">
        <v>59541</v>
      </c>
      <c r="R188" s="372">
        <v>28729</v>
      </c>
      <c r="S188" s="372">
        <v>11213</v>
      </c>
      <c r="T188" s="372">
        <v>10473</v>
      </c>
      <c r="U188" s="372">
        <v>59364</v>
      </c>
      <c r="V188" s="372">
        <v>11884</v>
      </c>
      <c r="W188" s="372">
        <v>27123</v>
      </c>
      <c r="X188" s="372">
        <v>19650</v>
      </c>
      <c r="Y188" s="372">
        <v>12241</v>
      </c>
      <c r="Z188" s="372">
        <v>19955</v>
      </c>
      <c r="AA188" s="372">
        <v>32646</v>
      </c>
      <c r="AB188" s="372">
        <v>33136</v>
      </c>
      <c r="AC188" s="372">
        <v>10650</v>
      </c>
      <c r="AD188" s="372">
        <v>30781</v>
      </c>
      <c r="AE188" s="372">
        <v>4249</v>
      </c>
      <c r="AF188" s="372">
        <v>41463</v>
      </c>
      <c r="AG188" s="372">
        <v>16905</v>
      </c>
      <c r="AH188" s="372">
        <v>10441</v>
      </c>
      <c r="AI188" s="372">
        <v>854230</v>
      </c>
      <c r="AJ188" s="372">
        <v>2015</v>
      </c>
      <c r="AK188" s="372" t="s">
        <v>620</v>
      </c>
    </row>
    <row r="189" spans="1:37" x14ac:dyDescent="0.2">
      <c r="A189" s="376">
        <v>42036</v>
      </c>
      <c r="B189" s="372" t="s">
        <v>926</v>
      </c>
      <c r="C189" s="372">
        <v>12935</v>
      </c>
      <c r="D189" s="372">
        <v>35297</v>
      </c>
      <c r="E189" s="372">
        <v>10550</v>
      </c>
      <c r="F189" s="372">
        <v>6108</v>
      </c>
      <c r="G189" s="372">
        <v>29591</v>
      </c>
      <c r="H189" s="372">
        <v>8729</v>
      </c>
      <c r="I189" s="372">
        <v>13443</v>
      </c>
      <c r="J189" s="372">
        <v>33101</v>
      </c>
      <c r="K189" s="372">
        <v>105728</v>
      </c>
      <c r="L189" s="372">
        <v>12419</v>
      </c>
      <c r="M189" s="372">
        <v>41833</v>
      </c>
      <c r="N189" s="372">
        <v>12784</v>
      </c>
      <c r="O189" s="372">
        <v>13094</v>
      </c>
      <c r="P189" s="374">
        <v>80280</v>
      </c>
      <c r="Q189" s="372">
        <v>59864</v>
      </c>
      <c r="R189" s="372">
        <v>28848</v>
      </c>
      <c r="S189" s="372">
        <v>11274</v>
      </c>
      <c r="T189" s="372">
        <v>10525</v>
      </c>
      <c r="U189" s="372">
        <v>59588</v>
      </c>
      <c r="V189" s="372">
        <v>11881</v>
      </c>
      <c r="W189" s="372">
        <v>27275</v>
      </c>
      <c r="X189" s="372">
        <v>19721</v>
      </c>
      <c r="Y189" s="372">
        <v>12297</v>
      </c>
      <c r="Z189" s="372">
        <v>20027</v>
      </c>
      <c r="AA189" s="372">
        <v>32829</v>
      </c>
      <c r="AB189" s="372">
        <v>33257</v>
      </c>
      <c r="AC189" s="372">
        <v>10697</v>
      </c>
      <c r="AD189" s="372">
        <v>30685</v>
      </c>
      <c r="AE189" s="372">
        <v>4232</v>
      </c>
      <c r="AF189" s="372">
        <v>41558</v>
      </c>
      <c r="AG189" s="372">
        <v>16985</v>
      </c>
      <c r="AH189" s="372">
        <v>10511</v>
      </c>
      <c r="AI189" s="372">
        <v>857946</v>
      </c>
      <c r="AK189" s="372" t="s">
        <v>621</v>
      </c>
    </row>
    <row r="190" spans="1:37" x14ac:dyDescent="0.2">
      <c r="A190" s="376">
        <v>42064</v>
      </c>
      <c r="B190" s="372" t="s">
        <v>927</v>
      </c>
      <c r="C190" s="372">
        <v>13029</v>
      </c>
      <c r="D190" s="372">
        <v>35466</v>
      </c>
      <c r="E190" s="372">
        <v>10677</v>
      </c>
      <c r="F190" s="372">
        <v>6163</v>
      </c>
      <c r="G190" s="372">
        <v>29922</v>
      </c>
      <c r="H190" s="372">
        <v>8806</v>
      </c>
      <c r="I190" s="372">
        <v>13502</v>
      </c>
      <c r="J190" s="372">
        <v>33330</v>
      </c>
      <c r="K190" s="372">
        <v>106065</v>
      </c>
      <c r="L190" s="372">
        <v>12497</v>
      </c>
      <c r="M190" s="372">
        <v>42007</v>
      </c>
      <c r="N190" s="372">
        <v>12876</v>
      </c>
      <c r="O190" s="372">
        <v>13153</v>
      </c>
      <c r="P190" s="374">
        <v>80658</v>
      </c>
      <c r="Q190" s="372">
        <v>60117</v>
      </c>
      <c r="R190" s="372">
        <v>29044</v>
      </c>
      <c r="S190" s="372">
        <v>11342</v>
      </c>
      <c r="T190" s="372">
        <v>10597</v>
      </c>
      <c r="U190" s="372">
        <v>59791</v>
      </c>
      <c r="V190" s="372">
        <v>11956</v>
      </c>
      <c r="W190" s="372">
        <v>27432</v>
      </c>
      <c r="X190" s="372">
        <v>19783</v>
      </c>
      <c r="Y190" s="372">
        <v>12395</v>
      </c>
      <c r="Z190" s="372">
        <v>20216</v>
      </c>
      <c r="AA190" s="372">
        <v>33115</v>
      </c>
      <c r="AB190" s="372">
        <v>33467</v>
      </c>
      <c r="AC190" s="372">
        <v>10757</v>
      </c>
      <c r="AD190" s="372">
        <v>30793</v>
      </c>
      <c r="AE190" s="372">
        <v>4247</v>
      </c>
      <c r="AF190" s="372">
        <v>41745</v>
      </c>
      <c r="AG190" s="372">
        <v>17116</v>
      </c>
      <c r="AH190" s="372">
        <v>10559</v>
      </c>
      <c r="AI190" s="372">
        <v>862623</v>
      </c>
      <c r="AK190" s="372" t="s">
        <v>578</v>
      </c>
    </row>
    <row r="191" spans="1:37" x14ac:dyDescent="0.2">
      <c r="A191" s="376">
        <v>42095</v>
      </c>
      <c r="B191" s="372" t="s">
        <v>928</v>
      </c>
      <c r="C191" s="372">
        <v>13109</v>
      </c>
      <c r="D191" s="372">
        <v>35610</v>
      </c>
      <c r="E191" s="372">
        <v>10632</v>
      </c>
      <c r="F191" s="372">
        <v>6176</v>
      </c>
      <c r="G191" s="372">
        <v>30129</v>
      </c>
      <c r="H191" s="372">
        <v>8844</v>
      </c>
      <c r="I191" s="372">
        <v>13513</v>
      </c>
      <c r="J191" s="372">
        <v>33481</v>
      </c>
      <c r="K191" s="372">
        <v>106501</v>
      </c>
      <c r="L191" s="372">
        <v>12554</v>
      </c>
      <c r="M191" s="372">
        <v>42183</v>
      </c>
      <c r="N191" s="372">
        <v>12928</v>
      </c>
      <c r="O191" s="372">
        <v>13215</v>
      </c>
      <c r="P191" s="374">
        <v>81007</v>
      </c>
      <c r="Q191" s="372">
        <v>60355</v>
      </c>
      <c r="R191" s="372">
        <v>29143</v>
      </c>
      <c r="S191" s="372">
        <v>11375</v>
      </c>
      <c r="T191" s="372">
        <v>10641</v>
      </c>
      <c r="U191" s="372">
        <v>60023</v>
      </c>
      <c r="V191" s="372">
        <v>12036</v>
      </c>
      <c r="W191" s="372">
        <v>27564</v>
      </c>
      <c r="X191" s="372">
        <v>19868</v>
      </c>
      <c r="Y191" s="372">
        <v>12541</v>
      </c>
      <c r="Z191" s="372">
        <v>20270</v>
      </c>
      <c r="AA191" s="372">
        <v>33303</v>
      </c>
      <c r="AB191" s="372">
        <v>33603</v>
      </c>
      <c r="AC191" s="372">
        <v>10773</v>
      </c>
      <c r="AD191" s="372">
        <v>30920</v>
      </c>
      <c r="AE191" s="372">
        <v>4261</v>
      </c>
      <c r="AF191" s="372">
        <v>41875</v>
      </c>
      <c r="AG191" s="372">
        <v>17133</v>
      </c>
      <c r="AH191" s="372">
        <v>10606</v>
      </c>
      <c r="AI191" s="372">
        <v>866172</v>
      </c>
      <c r="AK191" s="372" t="s">
        <v>617</v>
      </c>
    </row>
    <row r="192" spans="1:37" x14ac:dyDescent="0.2">
      <c r="A192" s="376">
        <v>42125</v>
      </c>
      <c r="B192" s="372" t="s">
        <v>929</v>
      </c>
      <c r="C192" s="372">
        <v>13114</v>
      </c>
      <c r="D192" s="372">
        <v>35649</v>
      </c>
      <c r="E192" s="372">
        <v>10693</v>
      </c>
      <c r="F192" s="372">
        <v>6177</v>
      </c>
      <c r="G192" s="372">
        <v>30204</v>
      </c>
      <c r="H192" s="372">
        <v>8902</v>
      </c>
      <c r="I192" s="372">
        <v>13543</v>
      </c>
      <c r="J192" s="372">
        <v>33638</v>
      </c>
      <c r="K192" s="372">
        <v>106685</v>
      </c>
      <c r="L192" s="372">
        <v>12621</v>
      </c>
      <c r="M192" s="372">
        <v>42358</v>
      </c>
      <c r="N192" s="372">
        <v>12946</v>
      </c>
      <c r="O192" s="372">
        <v>13255</v>
      </c>
      <c r="P192" s="374">
        <v>81244</v>
      </c>
      <c r="Q192" s="372">
        <v>60552</v>
      </c>
      <c r="R192" s="372">
        <v>29282</v>
      </c>
      <c r="S192" s="372">
        <v>11404</v>
      </c>
      <c r="T192" s="372">
        <v>10693</v>
      </c>
      <c r="U192" s="372">
        <v>60120</v>
      </c>
      <c r="V192" s="372">
        <v>12127</v>
      </c>
      <c r="W192" s="372">
        <v>27596</v>
      </c>
      <c r="X192" s="372">
        <v>19943</v>
      </c>
      <c r="Y192" s="372">
        <v>12574</v>
      </c>
      <c r="Z192" s="372">
        <v>20293</v>
      </c>
      <c r="AA192" s="372">
        <v>33462</v>
      </c>
      <c r="AB192" s="372">
        <v>33650</v>
      </c>
      <c r="AC192" s="372">
        <v>10800</v>
      </c>
      <c r="AD192" s="372">
        <v>31007</v>
      </c>
      <c r="AE192" s="372">
        <v>4275</v>
      </c>
      <c r="AF192" s="372">
        <v>41968</v>
      </c>
      <c r="AG192" s="372">
        <v>17080</v>
      </c>
      <c r="AH192" s="372">
        <v>10621</v>
      </c>
      <c r="AI192" s="372">
        <v>868476</v>
      </c>
      <c r="AK192" s="372" t="s">
        <v>619</v>
      </c>
    </row>
    <row r="193" spans="1:37" x14ac:dyDescent="0.2">
      <c r="A193" s="376">
        <v>42156</v>
      </c>
      <c r="B193" s="372" t="s">
        <v>930</v>
      </c>
      <c r="C193" s="372">
        <v>13204</v>
      </c>
      <c r="D193" s="372">
        <v>35858</v>
      </c>
      <c r="E193" s="372">
        <v>10752</v>
      </c>
      <c r="F193" s="372">
        <v>6188</v>
      </c>
      <c r="G193" s="372">
        <v>30395</v>
      </c>
      <c r="H193" s="372">
        <v>8978</v>
      </c>
      <c r="I193" s="372">
        <v>13607</v>
      </c>
      <c r="J193" s="372">
        <v>33854</v>
      </c>
      <c r="K193" s="372">
        <v>107378</v>
      </c>
      <c r="L193" s="372">
        <v>12699</v>
      </c>
      <c r="M193" s="372">
        <v>42622</v>
      </c>
      <c r="N193" s="372">
        <v>12993</v>
      </c>
      <c r="O193" s="372">
        <v>13325</v>
      </c>
      <c r="P193" s="374">
        <v>81685</v>
      </c>
      <c r="Q193" s="372">
        <v>61016</v>
      </c>
      <c r="R193" s="372">
        <v>29497</v>
      </c>
      <c r="S193" s="372">
        <v>11437</v>
      </c>
      <c r="T193" s="372">
        <v>10792</v>
      </c>
      <c r="U193" s="372">
        <v>60447</v>
      </c>
      <c r="V193" s="372">
        <v>12258</v>
      </c>
      <c r="W193" s="372">
        <v>27840</v>
      </c>
      <c r="X193" s="372">
        <v>20067</v>
      </c>
      <c r="Y193" s="372">
        <v>12638</v>
      </c>
      <c r="Z193" s="372">
        <v>20332</v>
      </c>
      <c r="AA193" s="372">
        <v>33717</v>
      </c>
      <c r="AB193" s="372">
        <v>33765</v>
      </c>
      <c r="AC193" s="372">
        <v>10851</v>
      </c>
      <c r="AD193" s="372">
        <v>31226</v>
      </c>
      <c r="AE193" s="372">
        <v>4292</v>
      </c>
      <c r="AF193" s="372">
        <v>42165</v>
      </c>
      <c r="AG193" s="372">
        <v>17201</v>
      </c>
      <c r="AH193" s="372">
        <v>10629</v>
      </c>
      <c r="AI193" s="372">
        <v>873708</v>
      </c>
      <c r="AK193" s="372" t="s">
        <v>622</v>
      </c>
    </row>
    <row r="194" spans="1:37" x14ac:dyDescent="0.2">
      <c r="A194" s="376">
        <v>42186</v>
      </c>
      <c r="B194" s="372" t="s">
        <v>931</v>
      </c>
      <c r="C194" s="372">
        <v>13271</v>
      </c>
      <c r="D194" s="372">
        <v>35937</v>
      </c>
      <c r="E194" s="372">
        <v>10767</v>
      </c>
      <c r="F194" s="372">
        <v>6208</v>
      </c>
      <c r="G194" s="372">
        <v>30545</v>
      </c>
      <c r="H194" s="372">
        <v>8993</v>
      </c>
      <c r="I194" s="372">
        <v>13644</v>
      </c>
      <c r="J194" s="372">
        <v>34080</v>
      </c>
      <c r="K194" s="372">
        <v>107850</v>
      </c>
      <c r="L194" s="372">
        <v>12723</v>
      </c>
      <c r="M194" s="372">
        <v>42705</v>
      </c>
      <c r="N194" s="372">
        <v>13049</v>
      </c>
      <c r="O194" s="372">
        <v>13395</v>
      </c>
      <c r="P194" s="374">
        <v>81999</v>
      </c>
      <c r="Q194" s="372">
        <v>61332</v>
      </c>
      <c r="R194" s="372">
        <v>29655</v>
      </c>
      <c r="S194" s="372">
        <v>11466</v>
      </c>
      <c r="T194" s="372">
        <v>10818</v>
      </c>
      <c r="U194" s="372">
        <v>60666</v>
      </c>
      <c r="V194" s="372">
        <v>12341</v>
      </c>
      <c r="W194" s="372">
        <v>27937</v>
      </c>
      <c r="X194" s="372">
        <v>20219</v>
      </c>
      <c r="Y194" s="372">
        <v>12773</v>
      </c>
      <c r="Z194" s="372">
        <v>20370</v>
      </c>
      <c r="AA194" s="372">
        <v>33782</v>
      </c>
      <c r="AB194" s="372">
        <v>33875</v>
      </c>
      <c r="AC194" s="372">
        <v>10871</v>
      </c>
      <c r="AD194" s="372">
        <v>31245</v>
      </c>
      <c r="AE194" s="372">
        <v>4314</v>
      </c>
      <c r="AF194" s="372">
        <v>42395</v>
      </c>
      <c r="AG194" s="372">
        <v>17135</v>
      </c>
      <c r="AH194" s="372">
        <v>10676</v>
      </c>
      <c r="AI194" s="372">
        <v>877036</v>
      </c>
      <c r="AK194" s="372" t="s">
        <v>623</v>
      </c>
    </row>
    <row r="195" spans="1:37" x14ac:dyDescent="0.2">
      <c r="A195" s="376">
        <v>42217</v>
      </c>
      <c r="B195" s="372" t="s">
        <v>932</v>
      </c>
      <c r="C195" s="372">
        <v>13380</v>
      </c>
      <c r="D195" s="372">
        <v>35976</v>
      </c>
      <c r="E195" s="372">
        <v>10786</v>
      </c>
      <c r="F195" s="372">
        <v>6192</v>
      </c>
      <c r="G195" s="372">
        <v>30657</v>
      </c>
      <c r="H195" s="372">
        <v>9040</v>
      </c>
      <c r="I195" s="372">
        <v>13647</v>
      </c>
      <c r="J195" s="372">
        <v>34154</v>
      </c>
      <c r="K195" s="372">
        <v>108145</v>
      </c>
      <c r="L195" s="372">
        <v>12734</v>
      </c>
      <c r="M195" s="372">
        <v>42913</v>
      </c>
      <c r="N195" s="372">
        <v>13097</v>
      </c>
      <c r="O195" s="372">
        <v>13444</v>
      </c>
      <c r="P195" s="374">
        <v>82416</v>
      </c>
      <c r="Q195" s="372">
        <v>61576</v>
      </c>
      <c r="R195" s="372">
        <v>29813</v>
      </c>
      <c r="S195" s="372">
        <v>11490</v>
      </c>
      <c r="T195" s="372">
        <v>10833</v>
      </c>
      <c r="U195" s="372">
        <v>60759</v>
      </c>
      <c r="V195" s="372">
        <v>12444</v>
      </c>
      <c r="W195" s="372">
        <v>28131</v>
      </c>
      <c r="X195" s="372">
        <v>20353</v>
      </c>
      <c r="Y195" s="372">
        <v>12865</v>
      </c>
      <c r="Z195" s="372">
        <v>20452</v>
      </c>
      <c r="AA195" s="372">
        <v>33867</v>
      </c>
      <c r="AB195" s="372">
        <v>34014</v>
      </c>
      <c r="AC195" s="372">
        <v>10893</v>
      </c>
      <c r="AD195" s="372">
        <v>31289</v>
      </c>
      <c r="AE195" s="372">
        <v>4367</v>
      </c>
      <c r="AF195" s="372">
        <v>42502</v>
      </c>
      <c r="AG195" s="372">
        <v>17153</v>
      </c>
      <c r="AH195" s="372">
        <v>10703</v>
      </c>
      <c r="AI195" s="372">
        <v>880085</v>
      </c>
      <c r="AK195" s="372" t="s">
        <v>624</v>
      </c>
    </row>
    <row r="196" spans="1:37" x14ac:dyDescent="0.2">
      <c r="A196" s="376">
        <v>42248</v>
      </c>
      <c r="B196" s="372" t="s">
        <v>933</v>
      </c>
      <c r="C196" s="372">
        <v>13454</v>
      </c>
      <c r="D196" s="372">
        <v>35966</v>
      </c>
      <c r="E196" s="372">
        <v>10847</v>
      </c>
      <c r="F196" s="372">
        <v>6193</v>
      </c>
      <c r="G196" s="372">
        <v>30752</v>
      </c>
      <c r="H196" s="372">
        <v>9035</v>
      </c>
      <c r="I196" s="372">
        <v>13626</v>
      </c>
      <c r="J196" s="372">
        <v>34245</v>
      </c>
      <c r="K196" s="372">
        <v>108357</v>
      </c>
      <c r="L196" s="372">
        <v>12769</v>
      </c>
      <c r="M196" s="372">
        <v>42981</v>
      </c>
      <c r="N196" s="372">
        <v>13119</v>
      </c>
      <c r="O196" s="372">
        <v>13504</v>
      </c>
      <c r="P196" s="374">
        <v>82549</v>
      </c>
      <c r="Q196" s="372">
        <v>61707</v>
      </c>
      <c r="R196" s="372">
        <v>29928</v>
      </c>
      <c r="S196" s="372">
        <v>11509</v>
      </c>
      <c r="T196" s="372">
        <v>10873</v>
      </c>
      <c r="U196" s="372">
        <v>60933</v>
      </c>
      <c r="V196" s="372">
        <v>12518</v>
      </c>
      <c r="W196" s="372">
        <v>28249</v>
      </c>
      <c r="X196" s="372">
        <v>20425</v>
      </c>
      <c r="Y196" s="372">
        <v>12958</v>
      </c>
      <c r="Z196" s="372">
        <v>20473</v>
      </c>
      <c r="AA196" s="372">
        <v>33991</v>
      </c>
      <c r="AB196" s="372">
        <v>34070</v>
      </c>
      <c r="AC196" s="372">
        <v>10898</v>
      </c>
      <c r="AD196" s="372">
        <v>31305</v>
      </c>
      <c r="AE196" s="372">
        <v>4404</v>
      </c>
      <c r="AF196" s="372">
        <v>42476</v>
      </c>
      <c r="AG196" s="372">
        <v>17226</v>
      </c>
      <c r="AH196" s="372">
        <v>10736</v>
      </c>
      <c r="AI196" s="372">
        <v>882076</v>
      </c>
      <c r="AK196" s="372" t="s">
        <v>625</v>
      </c>
    </row>
    <row r="197" spans="1:37" x14ac:dyDescent="0.2">
      <c r="A197" s="376">
        <v>42278</v>
      </c>
      <c r="B197" s="372" t="s">
        <v>934</v>
      </c>
      <c r="C197" s="372">
        <v>13565</v>
      </c>
      <c r="D197" s="372">
        <v>36160</v>
      </c>
      <c r="E197" s="372">
        <v>10899</v>
      </c>
      <c r="F197" s="372">
        <v>6202</v>
      </c>
      <c r="G197" s="372">
        <v>30875</v>
      </c>
      <c r="H197" s="372">
        <v>9049</v>
      </c>
      <c r="I197" s="372">
        <v>13651</v>
      </c>
      <c r="J197" s="372">
        <v>34411</v>
      </c>
      <c r="K197" s="372">
        <v>108641</v>
      </c>
      <c r="L197" s="372">
        <v>12845</v>
      </c>
      <c r="M197" s="372">
        <v>43181</v>
      </c>
      <c r="N197" s="372">
        <v>13135</v>
      </c>
      <c r="O197" s="372">
        <v>13624</v>
      </c>
      <c r="P197" s="374">
        <v>82929</v>
      </c>
      <c r="Q197" s="372">
        <v>62140</v>
      </c>
      <c r="R197" s="372">
        <v>30038</v>
      </c>
      <c r="S197" s="372">
        <v>11575</v>
      </c>
      <c r="T197" s="372">
        <v>10912</v>
      </c>
      <c r="U197" s="372">
        <v>61103</v>
      </c>
      <c r="V197" s="372">
        <v>12507</v>
      </c>
      <c r="W197" s="372">
        <v>28336</v>
      </c>
      <c r="X197" s="372">
        <v>20581</v>
      </c>
      <c r="Y197" s="372">
        <v>13047</v>
      </c>
      <c r="Z197" s="372">
        <v>20586</v>
      </c>
      <c r="AA197" s="372">
        <v>34119</v>
      </c>
      <c r="AB197" s="372">
        <v>34159</v>
      </c>
      <c r="AC197" s="372">
        <v>10873</v>
      </c>
      <c r="AD197" s="372">
        <v>31244</v>
      </c>
      <c r="AE197" s="372">
        <v>4422</v>
      </c>
      <c r="AF197" s="372">
        <v>42592</v>
      </c>
      <c r="AG197" s="372">
        <v>17273</v>
      </c>
      <c r="AH197" s="372">
        <v>10779</v>
      </c>
      <c r="AI197" s="372">
        <v>885453</v>
      </c>
      <c r="AK197" s="372" t="s">
        <v>626</v>
      </c>
    </row>
    <row r="198" spans="1:37" x14ac:dyDescent="0.2">
      <c r="A198" s="376">
        <v>42309</v>
      </c>
      <c r="B198" s="372" t="s">
        <v>935</v>
      </c>
      <c r="C198" s="372">
        <v>13634</v>
      </c>
      <c r="D198" s="372">
        <v>36237</v>
      </c>
      <c r="E198" s="372">
        <v>10892</v>
      </c>
      <c r="F198" s="372">
        <v>6219</v>
      </c>
      <c r="G198" s="372">
        <v>30961</v>
      </c>
      <c r="H198" s="372">
        <v>9060</v>
      </c>
      <c r="I198" s="372">
        <v>13606</v>
      </c>
      <c r="J198" s="372">
        <v>34559</v>
      </c>
      <c r="K198" s="372">
        <v>108725</v>
      </c>
      <c r="L198" s="372">
        <v>12869</v>
      </c>
      <c r="M198" s="372">
        <v>43322</v>
      </c>
      <c r="N198" s="372">
        <v>13108</v>
      </c>
      <c r="O198" s="372">
        <v>13647</v>
      </c>
      <c r="P198" s="374">
        <v>83012</v>
      </c>
      <c r="Q198" s="372">
        <v>62269</v>
      </c>
      <c r="R198" s="372">
        <v>30145</v>
      </c>
      <c r="S198" s="372">
        <v>11585</v>
      </c>
      <c r="T198" s="372">
        <v>10950</v>
      </c>
      <c r="U198" s="372">
        <v>61321</v>
      </c>
      <c r="V198" s="372">
        <v>12506</v>
      </c>
      <c r="W198" s="372">
        <v>28425</v>
      </c>
      <c r="X198" s="372">
        <v>20590</v>
      </c>
      <c r="Y198" s="372">
        <v>13055</v>
      </c>
      <c r="Z198" s="372">
        <v>20599</v>
      </c>
      <c r="AA198" s="372">
        <v>34232</v>
      </c>
      <c r="AB198" s="372">
        <v>34261</v>
      </c>
      <c r="AC198" s="372">
        <v>10823</v>
      </c>
      <c r="AD198" s="372">
        <v>31258</v>
      </c>
      <c r="AE198" s="372">
        <v>4425</v>
      </c>
      <c r="AF198" s="372">
        <v>42551</v>
      </c>
      <c r="AG198" s="372">
        <v>17296</v>
      </c>
      <c r="AH198" s="372">
        <v>10791</v>
      </c>
      <c r="AI198" s="372">
        <v>886933</v>
      </c>
      <c r="AK198" s="372" t="s">
        <v>627</v>
      </c>
    </row>
    <row r="199" spans="1:37" x14ac:dyDescent="0.2">
      <c r="A199" s="376">
        <v>42339</v>
      </c>
      <c r="B199" s="372" t="s">
        <v>936</v>
      </c>
      <c r="C199" s="372">
        <v>13686</v>
      </c>
      <c r="D199" s="372">
        <v>36220</v>
      </c>
      <c r="E199" s="372">
        <v>10879</v>
      </c>
      <c r="F199" s="372">
        <v>6232</v>
      </c>
      <c r="G199" s="372">
        <v>30865</v>
      </c>
      <c r="H199" s="372">
        <v>9019</v>
      </c>
      <c r="I199" s="372">
        <v>13528</v>
      </c>
      <c r="J199" s="372">
        <v>34530</v>
      </c>
      <c r="K199" s="372">
        <v>108757</v>
      </c>
      <c r="L199" s="372">
        <v>12845</v>
      </c>
      <c r="M199" s="372">
        <v>43218</v>
      </c>
      <c r="N199" s="372">
        <v>13070</v>
      </c>
      <c r="O199" s="372">
        <v>13583</v>
      </c>
      <c r="P199" s="374">
        <v>82957</v>
      </c>
      <c r="Q199" s="372">
        <v>62229</v>
      </c>
      <c r="R199" s="372">
        <v>30153</v>
      </c>
      <c r="S199" s="372">
        <v>11570</v>
      </c>
      <c r="T199" s="372">
        <v>10942</v>
      </c>
      <c r="U199" s="372">
        <v>61269</v>
      </c>
      <c r="V199" s="372">
        <v>12431</v>
      </c>
      <c r="W199" s="372">
        <v>28388</v>
      </c>
      <c r="X199" s="372">
        <v>20644</v>
      </c>
      <c r="Y199" s="372">
        <v>13012</v>
      </c>
      <c r="Z199" s="372">
        <v>20565</v>
      </c>
      <c r="AA199" s="372">
        <v>34256</v>
      </c>
      <c r="AB199" s="372">
        <v>34181</v>
      </c>
      <c r="AC199" s="372">
        <v>10699</v>
      </c>
      <c r="AD199" s="372">
        <v>31249</v>
      </c>
      <c r="AE199" s="372">
        <v>4400</v>
      </c>
      <c r="AF199" s="372">
        <v>42381</v>
      </c>
      <c r="AG199" s="372">
        <v>17285</v>
      </c>
      <c r="AH199" s="372">
        <v>10803</v>
      </c>
      <c r="AI199" s="372">
        <v>885846</v>
      </c>
      <c r="AK199" s="372" t="s">
        <v>628</v>
      </c>
    </row>
    <row r="200" spans="1:37" x14ac:dyDescent="0.2">
      <c r="A200" s="376">
        <v>42370</v>
      </c>
      <c r="B200" s="372" t="s">
        <v>1023</v>
      </c>
      <c r="C200" s="372">
        <v>13697</v>
      </c>
      <c r="D200" s="372">
        <v>36144</v>
      </c>
      <c r="E200" s="372">
        <v>10878</v>
      </c>
      <c r="F200" s="372">
        <v>6168</v>
      </c>
      <c r="G200" s="372">
        <v>30857</v>
      </c>
      <c r="H200" s="372">
        <v>9001</v>
      </c>
      <c r="I200" s="372">
        <v>13453</v>
      </c>
      <c r="J200" s="372">
        <v>34598</v>
      </c>
      <c r="K200" s="372">
        <v>108579</v>
      </c>
      <c r="L200" s="372">
        <v>12853</v>
      </c>
      <c r="M200" s="372">
        <v>43191</v>
      </c>
      <c r="N200" s="372">
        <v>12980</v>
      </c>
      <c r="O200" s="372">
        <v>13571</v>
      </c>
      <c r="P200" s="374">
        <v>82734</v>
      </c>
      <c r="Q200" s="372">
        <v>62234</v>
      </c>
      <c r="R200" s="372">
        <v>30118</v>
      </c>
      <c r="S200" s="372">
        <v>11533</v>
      </c>
      <c r="T200" s="372">
        <v>10956</v>
      </c>
      <c r="U200" s="372">
        <v>61172</v>
      </c>
      <c r="V200" s="372">
        <v>12406</v>
      </c>
      <c r="W200" s="372">
        <v>28354</v>
      </c>
      <c r="X200" s="372">
        <v>20588</v>
      </c>
      <c r="Y200" s="372">
        <v>12983</v>
      </c>
      <c r="Z200" s="372">
        <v>20555</v>
      </c>
      <c r="AA200" s="372">
        <v>34204</v>
      </c>
      <c r="AB200" s="372">
        <v>34187</v>
      </c>
      <c r="AC200" s="372">
        <v>10636</v>
      </c>
      <c r="AD200" s="372">
        <v>31193</v>
      </c>
      <c r="AE200" s="372">
        <v>4402</v>
      </c>
      <c r="AF200" s="372">
        <v>42124</v>
      </c>
      <c r="AG200" s="372">
        <v>17286</v>
      </c>
      <c r="AH200" s="372">
        <v>10799</v>
      </c>
      <c r="AI200" s="372">
        <v>884434</v>
      </c>
      <c r="AJ200" s="372">
        <v>2016</v>
      </c>
      <c r="AK200" s="372" t="s">
        <v>620</v>
      </c>
    </row>
    <row r="201" spans="1:37" x14ac:dyDescent="0.2">
      <c r="A201" s="376">
        <v>42401</v>
      </c>
      <c r="B201" s="372" t="s">
        <v>937</v>
      </c>
      <c r="C201" s="372">
        <v>13800</v>
      </c>
      <c r="D201" s="372">
        <v>36366</v>
      </c>
      <c r="E201" s="372">
        <v>10934</v>
      </c>
      <c r="F201" s="372">
        <v>6163</v>
      </c>
      <c r="G201" s="372">
        <v>30940</v>
      </c>
      <c r="H201" s="372">
        <v>9038</v>
      </c>
      <c r="I201" s="372">
        <v>13456</v>
      </c>
      <c r="J201" s="372">
        <v>34788</v>
      </c>
      <c r="K201" s="372">
        <v>108646</v>
      </c>
      <c r="L201" s="372">
        <v>12923</v>
      </c>
      <c r="M201" s="372">
        <v>43389</v>
      </c>
      <c r="N201" s="372">
        <v>13038</v>
      </c>
      <c r="O201" s="372">
        <v>13657</v>
      </c>
      <c r="P201" s="374">
        <v>83079</v>
      </c>
      <c r="Q201" s="372">
        <v>62618</v>
      </c>
      <c r="R201" s="372">
        <v>30270</v>
      </c>
      <c r="S201" s="372">
        <v>11532</v>
      </c>
      <c r="T201" s="372">
        <v>10978</v>
      </c>
      <c r="U201" s="372">
        <v>61347</v>
      </c>
      <c r="V201" s="372">
        <v>12457</v>
      </c>
      <c r="W201" s="372">
        <v>28517</v>
      </c>
      <c r="X201" s="372">
        <v>20724</v>
      </c>
      <c r="Y201" s="372">
        <v>13078</v>
      </c>
      <c r="Z201" s="372">
        <v>20606</v>
      </c>
      <c r="AA201" s="372">
        <v>34424</v>
      </c>
      <c r="AB201" s="372">
        <v>34347</v>
      </c>
      <c r="AC201" s="372">
        <v>10643</v>
      </c>
      <c r="AD201" s="372">
        <v>31296</v>
      </c>
      <c r="AE201" s="372">
        <v>4419</v>
      </c>
      <c r="AF201" s="372">
        <v>42300</v>
      </c>
      <c r="AG201" s="372">
        <v>17362</v>
      </c>
      <c r="AH201" s="372">
        <v>10840</v>
      </c>
      <c r="AI201" s="372">
        <v>887975</v>
      </c>
      <c r="AK201" s="372" t="s">
        <v>621</v>
      </c>
    </row>
    <row r="202" spans="1:37" x14ac:dyDescent="0.2">
      <c r="A202" s="376">
        <v>42430</v>
      </c>
      <c r="B202" s="372" t="s">
        <v>938</v>
      </c>
      <c r="C202" s="372">
        <v>13853</v>
      </c>
      <c r="D202" s="372">
        <v>36478</v>
      </c>
      <c r="E202" s="372">
        <v>11004</v>
      </c>
      <c r="F202" s="372">
        <v>6154</v>
      </c>
      <c r="G202" s="372">
        <v>31082</v>
      </c>
      <c r="H202" s="372">
        <v>9071</v>
      </c>
      <c r="I202" s="372">
        <v>13550</v>
      </c>
      <c r="J202" s="372">
        <v>34896</v>
      </c>
      <c r="K202" s="372">
        <v>108836</v>
      </c>
      <c r="L202" s="372">
        <v>12948</v>
      </c>
      <c r="M202" s="372">
        <v>43630</v>
      </c>
      <c r="N202" s="372">
        <v>13049</v>
      </c>
      <c r="O202" s="372">
        <v>13696</v>
      </c>
      <c r="P202" s="374">
        <v>83290</v>
      </c>
      <c r="Q202" s="372">
        <v>62784</v>
      </c>
      <c r="R202" s="372">
        <v>30411</v>
      </c>
      <c r="S202" s="372">
        <v>11580</v>
      </c>
      <c r="T202" s="372">
        <v>11023</v>
      </c>
      <c r="U202" s="372">
        <v>61404</v>
      </c>
      <c r="V202" s="372">
        <v>12586</v>
      </c>
      <c r="W202" s="372">
        <v>28545</v>
      </c>
      <c r="X202" s="372">
        <v>20886</v>
      </c>
      <c r="Y202" s="372">
        <v>13172</v>
      </c>
      <c r="Z202" s="372">
        <v>20685</v>
      </c>
      <c r="AA202" s="372">
        <v>34677</v>
      </c>
      <c r="AB202" s="372">
        <v>34499</v>
      </c>
      <c r="AC202" s="372">
        <v>10666</v>
      </c>
      <c r="AD202" s="372">
        <v>31423</v>
      </c>
      <c r="AE202" s="372">
        <v>4430</v>
      </c>
      <c r="AF202" s="372">
        <v>42396</v>
      </c>
      <c r="AG202" s="372">
        <v>17465</v>
      </c>
      <c r="AH202" s="372">
        <v>10878</v>
      </c>
      <c r="AI202" s="372">
        <v>891047</v>
      </c>
      <c r="AK202" s="372" t="s">
        <v>578</v>
      </c>
    </row>
    <row r="203" spans="1:37" x14ac:dyDescent="0.2">
      <c r="A203" s="376">
        <v>42461</v>
      </c>
      <c r="B203" s="372" t="s">
        <v>939</v>
      </c>
      <c r="C203" s="372">
        <v>13984</v>
      </c>
      <c r="D203" s="372">
        <v>36516</v>
      </c>
      <c r="E203" s="372">
        <v>11113</v>
      </c>
      <c r="F203" s="372">
        <v>6137</v>
      </c>
      <c r="G203" s="372">
        <v>31295</v>
      </c>
      <c r="H203" s="372">
        <v>9066</v>
      </c>
      <c r="I203" s="372">
        <v>13578</v>
      </c>
      <c r="J203" s="372">
        <v>35163</v>
      </c>
      <c r="K203" s="372">
        <v>108990</v>
      </c>
      <c r="L203" s="372">
        <v>12994</v>
      </c>
      <c r="M203" s="372">
        <v>43926</v>
      </c>
      <c r="N203" s="372">
        <v>13069</v>
      </c>
      <c r="O203" s="372">
        <v>13755</v>
      </c>
      <c r="P203" s="374">
        <v>83635</v>
      </c>
      <c r="Q203" s="372">
        <v>62930</v>
      </c>
      <c r="R203" s="372">
        <v>30619</v>
      </c>
      <c r="S203" s="372">
        <v>11605</v>
      </c>
      <c r="T203" s="372">
        <v>11039</v>
      </c>
      <c r="U203" s="372">
        <v>61680</v>
      </c>
      <c r="V203" s="372">
        <v>12696</v>
      </c>
      <c r="W203" s="372">
        <v>28753</v>
      </c>
      <c r="X203" s="372">
        <v>21006</v>
      </c>
      <c r="Y203" s="372">
        <v>13261</v>
      </c>
      <c r="Z203" s="372">
        <v>20751</v>
      </c>
      <c r="AA203" s="372">
        <v>34894</v>
      </c>
      <c r="AB203" s="372">
        <v>34657</v>
      </c>
      <c r="AC203" s="372">
        <v>10715</v>
      </c>
      <c r="AD203" s="372">
        <v>31572</v>
      </c>
      <c r="AE203" s="372">
        <v>4466</v>
      </c>
      <c r="AF203" s="372">
        <v>42543</v>
      </c>
      <c r="AG203" s="372">
        <v>17543</v>
      </c>
      <c r="AH203" s="372">
        <v>10953</v>
      </c>
      <c r="AI203" s="372">
        <v>894904</v>
      </c>
      <c r="AK203" s="372" t="s">
        <v>617</v>
      </c>
    </row>
    <row r="204" spans="1:37" x14ac:dyDescent="0.2">
      <c r="A204" s="376">
        <v>42491</v>
      </c>
      <c r="B204" s="372" t="s">
        <v>940</v>
      </c>
      <c r="C204" s="372">
        <v>13986</v>
      </c>
      <c r="D204" s="372">
        <v>36730</v>
      </c>
      <c r="E204" s="372">
        <v>11165</v>
      </c>
      <c r="F204" s="372">
        <v>6167</v>
      </c>
      <c r="G204" s="372">
        <v>31389</v>
      </c>
      <c r="H204" s="372">
        <v>9115</v>
      </c>
      <c r="I204" s="372">
        <v>13598</v>
      </c>
      <c r="J204" s="372">
        <v>35402</v>
      </c>
      <c r="K204" s="372">
        <v>109453</v>
      </c>
      <c r="L204" s="372">
        <v>13064</v>
      </c>
      <c r="M204" s="372">
        <v>44169</v>
      </c>
      <c r="N204" s="372">
        <v>13121</v>
      </c>
      <c r="O204" s="372">
        <v>13807</v>
      </c>
      <c r="P204" s="374">
        <v>84001</v>
      </c>
      <c r="Q204" s="372">
        <v>63161</v>
      </c>
      <c r="R204" s="372">
        <v>30758</v>
      </c>
      <c r="S204" s="372">
        <v>11630</v>
      </c>
      <c r="T204" s="372">
        <v>11126</v>
      </c>
      <c r="U204" s="372">
        <v>61897</v>
      </c>
      <c r="V204" s="372">
        <v>12725</v>
      </c>
      <c r="W204" s="372">
        <v>29010</v>
      </c>
      <c r="X204" s="372">
        <v>21049</v>
      </c>
      <c r="Y204" s="372">
        <v>13345</v>
      </c>
      <c r="Z204" s="372">
        <v>20819</v>
      </c>
      <c r="AA204" s="372">
        <v>34958</v>
      </c>
      <c r="AB204" s="372">
        <v>34717</v>
      </c>
      <c r="AC204" s="372">
        <v>10727</v>
      </c>
      <c r="AD204" s="372">
        <v>31723</v>
      </c>
      <c r="AE204" s="372">
        <v>4497</v>
      </c>
      <c r="AF204" s="372">
        <v>42603</v>
      </c>
      <c r="AG204" s="372">
        <v>17611</v>
      </c>
      <c r="AH204" s="372">
        <v>10987</v>
      </c>
      <c r="AI204" s="372">
        <v>898510</v>
      </c>
      <c r="AK204" s="372" t="s">
        <v>619</v>
      </c>
    </row>
    <row r="205" spans="1:37" x14ac:dyDescent="0.2">
      <c r="A205" s="376">
        <v>42522</v>
      </c>
      <c r="B205" s="372" t="s">
        <v>941</v>
      </c>
      <c r="C205" s="372">
        <v>14108</v>
      </c>
      <c r="D205" s="372">
        <v>37016</v>
      </c>
      <c r="E205" s="372">
        <v>11254</v>
      </c>
      <c r="F205" s="372">
        <v>6196</v>
      </c>
      <c r="G205" s="372">
        <v>31587</v>
      </c>
      <c r="H205" s="372">
        <v>9177</v>
      </c>
      <c r="I205" s="372">
        <v>13677</v>
      </c>
      <c r="J205" s="372">
        <v>35653</v>
      </c>
      <c r="K205" s="372">
        <v>109813</v>
      </c>
      <c r="L205" s="372">
        <v>13096</v>
      </c>
      <c r="M205" s="372">
        <v>44419</v>
      </c>
      <c r="N205" s="372">
        <v>13207</v>
      </c>
      <c r="O205" s="372">
        <v>13920</v>
      </c>
      <c r="P205" s="374">
        <v>84379</v>
      </c>
      <c r="Q205" s="372">
        <v>63635</v>
      </c>
      <c r="R205" s="372">
        <v>30977</v>
      </c>
      <c r="S205" s="372">
        <v>11652</v>
      </c>
      <c r="T205" s="372">
        <v>11191</v>
      </c>
      <c r="U205" s="372">
        <v>62164</v>
      </c>
      <c r="V205" s="372">
        <v>12777</v>
      </c>
      <c r="W205" s="372">
        <v>29316</v>
      </c>
      <c r="X205" s="372">
        <v>21248</v>
      </c>
      <c r="Y205" s="372">
        <v>13404</v>
      </c>
      <c r="Z205" s="372">
        <v>20903</v>
      </c>
      <c r="AA205" s="372">
        <v>35254</v>
      </c>
      <c r="AB205" s="372">
        <v>34917</v>
      </c>
      <c r="AC205" s="372">
        <v>10742</v>
      </c>
      <c r="AD205" s="372">
        <v>31836</v>
      </c>
      <c r="AE205" s="372">
        <v>4535</v>
      </c>
      <c r="AF205" s="372">
        <v>42737</v>
      </c>
      <c r="AG205" s="372">
        <v>17719</v>
      </c>
      <c r="AH205" s="372">
        <v>11035</v>
      </c>
      <c r="AI205" s="372">
        <v>903544</v>
      </c>
      <c r="AK205" s="372" t="s">
        <v>622</v>
      </c>
    </row>
    <row r="206" spans="1:37" x14ac:dyDescent="0.2">
      <c r="A206" s="376">
        <v>42552</v>
      </c>
      <c r="B206" s="372" t="s">
        <v>942</v>
      </c>
      <c r="C206" s="372">
        <v>14158</v>
      </c>
      <c r="D206" s="372">
        <v>36977</v>
      </c>
      <c r="E206" s="372">
        <v>11312</v>
      </c>
      <c r="F206" s="372">
        <v>6165</v>
      </c>
      <c r="G206" s="372">
        <v>31590</v>
      </c>
      <c r="H206" s="372">
        <v>9181</v>
      </c>
      <c r="I206" s="372">
        <v>13656</v>
      </c>
      <c r="J206" s="372">
        <v>35743</v>
      </c>
      <c r="K206" s="372">
        <v>110005</v>
      </c>
      <c r="L206" s="372">
        <v>13118</v>
      </c>
      <c r="M206" s="372">
        <v>44545</v>
      </c>
      <c r="N206" s="372">
        <v>13210</v>
      </c>
      <c r="O206" s="372">
        <v>13990</v>
      </c>
      <c r="P206" s="374">
        <v>84559</v>
      </c>
      <c r="Q206" s="372">
        <v>63854</v>
      </c>
      <c r="R206" s="372">
        <v>31077</v>
      </c>
      <c r="S206" s="372">
        <v>11681</v>
      </c>
      <c r="T206" s="372">
        <v>11190</v>
      </c>
      <c r="U206" s="372">
        <v>62217</v>
      </c>
      <c r="V206" s="372">
        <v>12802</v>
      </c>
      <c r="W206" s="372">
        <v>29420</v>
      </c>
      <c r="X206" s="372">
        <v>21366</v>
      </c>
      <c r="Y206" s="372">
        <v>13488</v>
      </c>
      <c r="Z206" s="372">
        <v>20979</v>
      </c>
      <c r="AA206" s="372">
        <v>35409</v>
      </c>
      <c r="AB206" s="372">
        <v>35050</v>
      </c>
      <c r="AC206" s="372">
        <v>10732</v>
      </c>
      <c r="AD206" s="372">
        <v>31881</v>
      </c>
      <c r="AE206" s="372">
        <v>4574</v>
      </c>
      <c r="AF206" s="372">
        <v>42733</v>
      </c>
      <c r="AG206" s="372">
        <v>17787</v>
      </c>
      <c r="AH206" s="372">
        <v>11026</v>
      </c>
      <c r="AI206" s="372">
        <v>905475</v>
      </c>
      <c r="AK206" s="372" t="s">
        <v>623</v>
      </c>
    </row>
    <row r="207" spans="1:37" x14ac:dyDescent="0.2">
      <c r="A207" s="376">
        <v>42583</v>
      </c>
      <c r="B207" s="372" t="s">
        <v>943</v>
      </c>
      <c r="C207" s="372">
        <v>14255</v>
      </c>
      <c r="D207" s="372">
        <v>37258</v>
      </c>
      <c r="E207" s="372">
        <v>11337</v>
      </c>
      <c r="F207" s="372">
        <v>6149</v>
      </c>
      <c r="G207" s="372">
        <v>31733</v>
      </c>
      <c r="H207" s="372">
        <v>9225</v>
      </c>
      <c r="I207" s="372">
        <v>13734</v>
      </c>
      <c r="J207" s="372">
        <v>35935</v>
      </c>
      <c r="K207" s="372">
        <v>110431</v>
      </c>
      <c r="L207" s="372">
        <v>13099</v>
      </c>
      <c r="M207" s="372">
        <v>44712</v>
      </c>
      <c r="N207" s="372">
        <v>13295</v>
      </c>
      <c r="O207" s="372">
        <v>14067</v>
      </c>
      <c r="P207" s="374">
        <v>85024</v>
      </c>
      <c r="Q207" s="372">
        <v>64313</v>
      </c>
      <c r="R207" s="372">
        <v>31169</v>
      </c>
      <c r="S207" s="372">
        <v>11676</v>
      </c>
      <c r="T207" s="372">
        <v>11214</v>
      </c>
      <c r="U207" s="372">
        <v>62423</v>
      </c>
      <c r="V207" s="372">
        <v>12826</v>
      </c>
      <c r="W207" s="372">
        <v>29629</v>
      </c>
      <c r="X207" s="372">
        <v>21509</v>
      </c>
      <c r="Y207" s="372">
        <v>13593</v>
      </c>
      <c r="Z207" s="372">
        <v>21074</v>
      </c>
      <c r="AA207" s="372">
        <v>35625</v>
      </c>
      <c r="AB207" s="372">
        <v>35150</v>
      </c>
      <c r="AC207" s="372">
        <v>10792</v>
      </c>
      <c r="AD207" s="372">
        <v>32002</v>
      </c>
      <c r="AE207" s="372">
        <v>4643</v>
      </c>
      <c r="AF207" s="372">
        <v>42877</v>
      </c>
      <c r="AG207" s="372">
        <v>17872</v>
      </c>
      <c r="AH207" s="372">
        <v>11108</v>
      </c>
      <c r="AI207" s="372">
        <v>909749</v>
      </c>
      <c r="AK207" s="372" t="s">
        <v>624</v>
      </c>
    </row>
    <row r="208" spans="1:37" x14ac:dyDescent="0.2">
      <c r="A208" s="376">
        <v>42614</v>
      </c>
      <c r="B208" s="372" t="s">
        <v>944</v>
      </c>
      <c r="C208" s="372">
        <v>14301</v>
      </c>
      <c r="D208" s="372">
        <v>37092</v>
      </c>
      <c r="E208" s="372">
        <v>11375</v>
      </c>
      <c r="F208" s="372">
        <v>6158</v>
      </c>
      <c r="G208" s="372">
        <v>31824</v>
      </c>
      <c r="H208" s="372">
        <v>9249</v>
      </c>
      <c r="I208" s="372">
        <v>13761</v>
      </c>
      <c r="J208" s="372">
        <v>36135</v>
      </c>
      <c r="K208" s="372">
        <v>110672</v>
      </c>
      <c r="L208" s="372">
        <v>13173</v>
      </c>
      <c r="M208" s="372">
        <v>44935</v>
      </c>
      <c r="N208" s="372">
        <v>13274</v>
      </c>
      <c r="O208" s="372">
        <v>14172</v>
      </c>
      <c r="P208" s="374">
        <v>85363</v>
      </c>
      <c r="Q208" s="372">
        <v>64628</v>
      </c>
      <c r="R208" s="372">
        <v>31338</v>
      </c>
      <c r="S208" s="372">
        <v>11675</v>
      </c>
      <c r="T208" s="372">
        <v>11230</v>
      </c>
      <c r="U208" s="372">
        <v>62638</v>
      </c>
      <c r="V208" s="372">
        <v>12870</v>
      </c>
      <c r="W208" s="372">
        <v>29859</v>
      </c>
      <c r="X208" s="372">
        <v>21582</v>
      </c>
      <c r="Y208" s="372">
        <v>13683</v>
      </c>
      <c r="Z208" s="372">
        <v>21114</v>
      </c>
      <c r="AA208" s="372">
        <v>35692</v>
      </c>
      <c r="AB208" s="372">
        <v>35173</v>
      </c>
      <c r="AC208" s="372">
        <v>10827</v>
      </c>
      <c r="AD208" s="372">
        <v>32019</v>
      </c>
      <c r="AE208" s="372">
        <v>4664</v>
      </c>
      <c r="AF208" s="372">
        <v>42830</v>
      </c>
      <c r="AG208" s="372">
        <v>17908</v>
      </c>
      <c r="AH208" s="372">
        <v>11114</v>
      </c>
      <c r="AI208" s="372">
        <v>912328</v>
      </c>
      <c r="AK208" s="372" t="s">
        <v>625</v>
      </c>
    </row>
    <row r="209" spans="1:37" x14ac:dyDescent="0.2">
      <c r="A209" s="376">
        <v>42644</v>
      </c>
      <c r="B209" s="372" t="s">
        <v>945</v>
      </c>
      <c r="C209" s="372">
        <v>14365</v>
      </c>
      <c r="D209" s="372">
        <v>37303</v>
      </c>
      <c r="E209" s="372">
        <v>11432</v>
      </c>
      <c r="F209" s="372">
        <v>6143</v>
      </c>
      <c r="G209" s="372">
        <v>31970</v>
      </c>
      <c r="H209" s="372">
        <v>9322</v>
      </c>
      <c r="I209" s="372">
        <v>13859</v>
      </c>
      <c r="J209" s="372">
        <v>36266</v>
      </c>
      <c r="K209" s="372">
        <v>111014</v>
      </c>
      <c r="L209" s="372">
        <v>13245</v>
      </c>
      <c r="M209" s="372">
        <v>45184</v>
      </c>
      <c r="N209" s="372">
        <v>13317</v>
      </c>
      <c r="O209" s="372">
        <v>14227</v>
      </c>
      <c r="P209" s="374">
        <v>85743</v>
      </c>
      <c r="Q209" s="372">
        <v>64858</v>
      </c>
      <c r="R209" s="372">
        <v>31628</v>
      </c>
      <c r="S209" s="372">
        <v>11726</v>
      </c>
      <c r="T209" s="372">
        <v>11328</v>
      </c>
      <c r="U209" s="372">
        <v>63027</v>
      </c>
      <c r="V209" s="372">
        <v>12899</v>
      </c>
      <c r="W209" s="372">
        <v>30058</v>
      </c>
      <c r="X209" s="372">
        <v>21786</v>
      </c>
      <c r="Y209" s="372">
        <v>13748</v>
      </c>
      <c r="Z209" s="372">
        <v>21173</v>
      </c>
      <c r="AA209" s="372">
        <v>35932</v>
      </c>
      <c r="AB209" s="372">
        <v>35291</v>
      </c>
      <c r="AC209" s="372">
        <v>10864</v>
      </c>
      <c r="AD209" s="372">
        <v>32066</v>
      </c>
      <c r="AE209" s="372">
        <v>4687</v>
      </c>
      <c r="AF209" s="372">
        <v>42938</v>
      </c>
      <c r="AG209" s="372">
        <v>17927</v>
      </c>
      <c r="AH209" s="372">
        <v>11149</v>
      </c>
      <c r="AI209" s="372">
        <v>916475</v>
      </c>
      <c r="AK209" s="372" t="s">
        <v>626</v>
      </c>
    </row>
    <row r="210" spans="1:37" x14ac:dyDescent="0.2">
      <c r="A210" s="376">
        <v>42675</v>
      </c>
      <c r="B210" s="372" t="s">
        <v>946</v>
      </c>
      <c r="C210" s="372">
        <v>14418</v>
      </c>
      <c r="D210" s="372">
        <v>37387</v>
      </c>
      <c r="E210" s="372">
        <v>11496</v>
      </c>
      <c r="F210" s="372">
        <v>6147</v>
      </c>
      <c r="G210" s="372">
        <v>32065</v>
      </c>
      <c r="H210" s="372">
        <v>9334</v>
      </c>
      <c r="I210" s="372">
        <v>13805</v>
      </c>
      <c r="J210" s="372">
        <v>36369</v>
      </c>
      <c r="K210" s="372">
        <v>111271</v>
      </c>
      <c r="L210" s="372">
        <v>13298</v>
      </c>
      <c r="M210" s="372">
        <v>45320</v>
      </c>
      <c r="N210" s="372">
        <v>13354</v>
      </c>
      <c r="O210" s="372">
        <v>14268</v>
      </c>
      <c r="P210" s="374">
        <v>86078</v>
      </c>
      <c r="Q210" s="372">
        <v>65005</v>
      </c>
      <c r="R210" s="372">
        <v>31798</v>
      </c>
      <c r="S210" s="372">
        <v>11737</v>
      </c>
      <c r="T210" s="372">
        <v>11363</v>
      </c>
      <c r="U210" s="372">
        <v>63162</v>
      </c>
      <c r="V210" s="372">
        <v>12982</v>
      </c>
      <c r="W210" s="372">
        <v>30119</v>
      </c>
      <c r="X210" s="372">
        <v>21887</v>
      </c>
      <c r="Y210" s="372">
        <v>13805</v>
      </c>
      <c r="Z210" s="372">
        <v>21203</v>
      </c>
      <c r="AA210" s="372">
        <v>36118</v>
      </c>
      <c r="AB210" s="372">
        <v>35334</v>
      </c>
      <c r="AC210" s="372">
        <v>10753</v>
      </c>
      <c r="AD210" s="372">
        <v>32122</v>
      </c>
      <c r="AE210" s="372">
        <v>4700</v>
      </c>
      <c r="AF210" s="372">
        <v>42811</v>
      </c>
      <c r="AG210" s="372">
        <v>17922</v>
      </c>
      <c r="AH210" s="372">
        <v>11222</v>
      </c>
      <c r="AI210" s="372">
        <v>918653</v>
      </c>
      <c r="AK210" s="372" t="s">
        <v>627</v>
      </c>
    </row>
    <row r="211" spans="1:37" x14ac:dyDescent="0.2">
      <c r="A211" s="376">
        <v>42705</v>
      </c>
      <c r="B211" s="372" t="s">
        <v>947</v>
      </c>
      <c r="C211" s="372">
        <v>14407</v>
      </c>
      <c r="D211" s="372">
        <v>37463</v>
      </c>
      <c r="E211" s="372">
        <v>11472</v>
      </c>
      <c r="F211" s="372">
        <v>6076</v>
      </c>
      <c r="G211" s="372">
        <v>31987</v>
      </c>
      <c r="H211" s="372">
        <v>9348</v>
      </c>
      <c r="I211" s="372">
        <v>13754</v>
      </c>
      <c r="J211" s="372">
        <v>36344</v>
      </c>
      <c r="K211" s="372">
        <v>111126</v>
      </c>
      <c r="L211" s="372">
        <v>13274</v>
      </c>
      <c r="M211" s="372">
        <v>45368</v>
      </c>
      <c r="N211" s="372">
        <v>13317</v>
      </c>
      <c r="O211" s="372">
        <v>14271</v>
      </c>
      <c r="P211" s="374">
        <v>86097</v>
      </c>
      <c r="Q211" s="372">
        <v>64861</v>
      </c>
      <c r="R211" s="372">
        <v>31814</v>
      </c>
      <c r="S211" s="372">
        <v>11727</v>
      </c>
      <c r="T211" s="372">
        <v>11368</v>
      </c>
      <c r="U211" s="372">
        <v>63130</v>
      </c>
      <c r="V211" s="372">
        <v>12961</v>
      </c>
      <c r="W211" s="372">
        <v>30161</v>
      </c>
      <c r="X211" s="372">
        <v>21884</v>
      </c>
      <c r="Y211" s="372">
        <v>13747</v>
      </c>
      <c r="Z211" s="372">
        <v>21132</v>
      </c>
      <c r="AA211" s="372">
        <v>36118</v>
      </c>
      <c r="AB211" s="372">
        <v>35301</v>
      </c>
      <c r="AC211" s="372">
        <v>10691</v>
      </c>
      <c r="AD211" s="372">
        <v>32093</v>
      </c>
      <c r="AE211" s="372">
        <v>4700</v>
      </c>
      <c r="AF211" s="372">
        <v>42607</v>
      </c>
      <c r="AG211" s="372">
        <v>17837</v>
      </c>
      <c r="AH211" s="372">
        <v>11244</v>
      </c>
      <c r="AI211" s="372">
        <v>917680</v>
      </c>
      <c r="AK211" s="372" t="s">
        <v>628</v>
      </c>
    </row>
    <row r="212" spans="1:37" x14ac:dyDescent="0.2">
      <c r="A212" s="376">
        <v>42736</v>
      </c>
      <c r="B212" s="372" t="s">
        <v>1024</v>
      </c>
      <c r="C212" s="372">
        <v>14405</v>
      </c>
      <c r="D212" s="372">
        <v>37456</v>
      </c>
      <c r="E212" s="372">
        <v>11498</v>
      </c>
      <c r="F212" s="372">
        <v>6038</v>
      </c>
      <c r="G212" s="372">
        <v>31916</v>
      </c>
      <c r="H212" s="372">
        <v>9346</v>
      </c>
      <c r="I212" s="372">
        <v>13670</v>
      </c>
      <c r="J212" s="372">
        <v>36355</v>
      </c>
      <c r="K212" s="372">
        <v>111040</v>
      </c>
      <c r="L212" s="372">
        <v>13296</v>
      </c>
      <c r="M212" s="372">
        <v>45270</v>
      </c>
      <c r="N212" s="372">
        <v>13222</v>
      </c>
      <c r="O212" s="372">
        <v>14243</v>
      </c>
      <c r="P212" s="374">
        <v>86101</v>
      </c>
      <c r="Q212" s="372">
        <v>64854</v>
      </c>
      <c r="R212" s="372">
        <v>31804</v>
      </c>
      <c r="S212" s="372">
        <v>11689</v>
      </c>
      <c r="T212" s="372">
        <v>11331</v>
      </c>
      <c r="U212" s="372">
        <v>63082</v>
      </c>
      <c r="V212" s="372">
        <v>12887</v>
      </c>
      <c r="W212" s="372">
        <v>30149</v>
      </c>
      <c r="X212" s="372">
        <v>21970</v>
      </c>
      <c r="Y212" s="372">
        <v>13789</v>
      </c>
      <c r="Z212" s="372">
        <v>21213</v>
      </c>
      <c r="AA212" s="372">
        <v>36129</v>
      </c>
      <c r="AB212" s="372">
        <v>35315</v>
      </c>
      <c r="AC212" s="372">
        <v>10578</v>
      </c>
      <c r="AD212" s="372">
        <v>32015</v>
      </c>
      <c r="AE212" s="372">
        <v>4661</v>
      </c>
      <c r="AF212" s="372">
        <v>42414</v>
      </c>
      <c r="AG212" s="372">
        <v>17874</v>
      </c>
      <c r="AH212" s="372">
        <v>11195</v>
      </c>
      <c r="AI212" s="372">
        <v>916805</v>
      </c>
      <c r="AJ212" s="372">
        <v>2017</v>
      </c>
      <c r="AK212" s="372" t="s">
        <v>620</v>
      </c>
    </row>
    <row r="213" spans="1:37" x14ac:dyDescent="0.2">
      <c r="A213" s="376">
        <v>42767</v>
      </c>
      <c r="B213" s="372" t="s">
        <v>948</v>
      </c>
      <c r="C213" s="372">
        <v>14500</v>
      </c>
      <c r="D213" s="372">
        <v>37495</v>
      </c>
      <c r="E213" s="372">
        <v>11559</v>
      </c>
      <c r="F213" s="372">
        <v>6024</v>
      </c>
      <c r="G213" s="372">
        <v>32109</v>
      </c>
      <c r="H213" s="372">
        <v>9406</v>
      </c>
      <c r="I213" s="372">
        <v>13700</v>
      </c>
      <c r="J213" s="372">
        <v>36520</v>
      </c>
      <c r="K213" s="372">
        <v>111246</v>
      </c>
      <c r="L213" s="372">
        <v>13324</v>
      </c>
      <c r="M213" s="372">
        <v>45456</v>
      </c>
      <c r="N213" s="372">
        <v>13295</v>
      </c>
      <c r="O213" s="372">
        <v>14296</v>
      </c>
      <c r="P213" s="374">
        <v>86609</v>
      </c>
      <c r="Q213" s="372">
        <v>65138</v>
      </c>
      <c r="R213" s="372">
        <v>32030</v>
      </c>
      <c r="S213" s="372">
        <v>11750</v>
      </c>
      <c r="T213" s="372">
        <v>11380</v>
      </c>
      <c r="U213" s="372">
        <v>63208</v>
      </c>
      <c r="V213" s="372">
        <v>12877</v>
      </c>
      <c r="W213" s="372">
        <v>30271</v>
      </c>
      <c r="X213" s="372">
        <v>22125</v>
      </c>
      <c r="Y213" s="372">
        <v>13889</v>
      </c>
      <c r="Z213" s="372">
        <v>21313</v>
      </c>
      <c r="AA213" s="372">
        <v>36296</v>
      </c>
      <c r="AB213" s="372">
        <v>35412</v>
      </c>
      <c r="AC213" s="372">
        <v>10551</v>
      </c>
      <c r="AD213" s="372">
        <v>32162</v>
      </c>
      <c r="AE213" s="372">
        <v>4681</v>
      </c>
      <c r="AF213" s="372">
        <v>42480</v>
      </c>
      <c r="AG213" s="372">
        <v>17979</v>
      </c>
      <c r="AH213" s="372">
        <v>11228</v>
      </c>
      <c r="AI213" s="372">
        <v>920309</v>
      </c>
      <c r="AK213" s="372" t="s">
        <v>621</v>
      </c>
    </row>
    <row r="214" spans="1:37" x14ac:dyDescent="0.2">
      <c r="A214" s="376">
        <v>42795</v>
      </c>
      <c r="B214" s="372" t="s">
        <v>949</v>
      </c>
      <c r="C214" s="372">
        <v>14596</v>
      </c>
      <c r="D214" s="372">
        <v>37844</v>
      </c>
      <c r="E214" s="372">
        <v>11608</v>
      </c>
      <c r="F214" s="372">
        <v>6063</v>
      </c>
      <c r="G214" s="372">
        <v>32289</v>
      </c>
      <c r="H214" s="372">
        <v>9479</v>
      </c>
      <c r="I214" s="372">
        <v>13795</v>
      </c>
      <c r="J214" s="372">
        <v>36768</v>
      </c>
      <c r="K214" s="372">
        <v>111517</v>
      </c>
      <c r="L214" s="372">
        <v>13367</v>
      </c>
      <c r="M214" s="372">
        <v>45769</v>
      </c>
      <c r="N214" s="372">
        <v>13368</v>
      </c>
      <c r="O214" s="372">
        <v>14348</v>
      </c>
      <c r="P214" s="374">
        <v>87244</v>
      </c>
      <c r="Q214" s="372">
        <v>65449</v>
      </c>
      <c r="R214" s="372">
        <v>32247</v>
      </c>
      <c r="S214" s="372">
        <v>11788</v>
      </c>
      <c r="T214" s="372">
        <v>11415</v>
      </c>
      <c r="U214" s="372">
        <v>63472</v>
      </c>
      <c r="V214" s="372">
        <v>12903</v>
      </c>
      <c r="W214" s="372">
        <v>30381</v>
      </c>
      <c r="X214" s="372">
        <v>22300</v>
      </c>
      <c r="Y214" s="372">
        <v>14056</v>
      </c>
      <c r="Z214" s="372">
        <v>21404</v>
      </c>
      <c r="AA214" s="372">
        <v>36492</v>
      </c>
      <c r="AB214" s="372">
        <v>35544</v>
      </c>
      <c r="AC214" s="372">
        <v>10589</v>
      </c>
      <c r="AD214" s="372">
        <v>32273</v>
      </c>
      <c r="AE214" s="372">
        <v>4683</v>
      </c>
      <c r="AF214" s="372">
        <v>42540</v>
      </c>
      <c r="AG214" s="372">
        <v>18047</v>
      </c>
      <c r="AH214" s="372">
        <v>11319</v>
      </c>
      <c r="AI214" s="372">
        <v>924957</v>
      </c>
      <c r="AK214" s="372" t="s">
        <v>578</v>
      </c>
    </row>
    <row r="215" spans="1:37" x14ac:dyDescent="0.2">
      <c r="A215" s="376">
        <v>42826</v>
      </c>
      <c r="B215" s="372" t="s">
        <v>950</v>
      </c>
      <c r="C215" s="372">
        <v>14692</v>
      </c>
      <c r="D215" s="372">
        <v>38059</v>
      </c>
      <c r="E215" s="372">
        <v>11666</v>
      </c>
      <c r="F215" s="372">
        <v>6032</v>
      </c>
      <c r="G215" s="372">
        <v>32375</v>
      </c>
      <c r="H215" s="372">
        <v>9528</v>
      </c>
      <c r="I215" s="372">
        <v>13767</v>
      </c>
      <c r="J215" s="372">
        <v>36929</v>
      </c>
      <c r="K215" s="372">
        <v>111761</v>
      </c>
      <c r="L215" s="372">
        <v>13438</v>
      </c>
      <c r="M215" s="372">
        <v>45848</v>
      </c>
      <c r="N215" s="372">
        <v>13390</v>
      </c>
      <c r="O215" s="372">
        <v>14409</v>
      </c>
      <c r="P215" s="374">
        <v>87457</v>
      </c>
      <c r="Q215" s="372">
        <v>65572</v>
      </c>
      <c r="R215" s="372">
        <v>32411</v>
      </c>
      <c r="S215" s="372">
        <v>11814</v>
      </c>
      <c r="T215" s="372">
        <v>11480</v>
      </c>
      <c r="U215" s="372">
        <v>63593</v>
      </c>
      <c r="V215" s="372">
        <v>12927</v>
      </c>
      <c r="W215" s="372">
        <v>30537</v>
      </c>
      <c r="X215" s="372">
        <v>22355</v>
      </c>
      <c r="Y215" s="372">
        <v>14222</v>
      </c>
      <c r="Z215" s="372">
        <v>21412</v>
      </c>
      <c r="AA215" s="372">
        <v>36559</v>
      </c>
      <c r="AB215" s="372">
        <v>35691</v>
      </c>
      <c r="AC215" s="372">
        <v>10574</v>
      </c>
      <c r="AD215" s="372">
        <v>32377</v>
      </c>
      <c r="AE215" s="372">
        <v>4715</v>
      </c>
      <c r="AF215" s="372">
        <v>42653</v>
      </c>
      <c r="AG215" s="372">
        <v>18133</v>
      </c>
      <c r="AH215" s="372">
        <v>11346</v>
      </c>
      <c r="AI215" s="372">
        <v>927722</v>
      </c>
      <c r="AK215" s="372" t="s">
        <v>617</v>
      </c>
    </row>
    <row r="216" spans="1:37" x14ac:dyDescent="0.2">
      <c r="A216" s="376">
        <v>42856</v>
      </c>
      <c r="B216" s="372" t="s">
        <v>951</v>
      </c>
      <c r="C216" s="372">
        <v>14716</v>
      </c>
      <c r="D216" s="372">
        <v>38174</v>
      </c>
      <c r="E216" s="372">
        <v>11708</v>
      </c>
      <c r="F216" s="372">
        <v>6055</v>
      </c>
      <c r="G216" s="372">
        <v>32509</v>
      </c>
      <c r="H216" s="372">
        <v>9563</v>
      </c>
      <c r="I216" s="372">
        <v>13864</v>
      </c>
      <c r="J216" s="372">
        <v>37065</v>
      </c>
      <c r="K216" s="372">
        <v>112079</v>
      </c>
      <c r="L216" s="372">
        <v>13497</v>
      </c>
      <c r="M216" s="372">
        <v>46083</v>
      </c>
      <c r="N216" s="372">
        <v>13404</v>
      </c>
      <c r="O216" s="372">
        <v>14456</v>
      </c>
      <c r="P216" s="374">
        <v>87686</v>
      </c>
      <c r="Q216" s="372">
        <v>65951</v>
      </c>
      <c r="R216" s="372">
        <v>32555</v>
      </c>
      <c r="S216" s="372">
        <v>11817</v>
      </c>
      <c r="T216" s="372">
        <v>11531</v>
      </c>
      <c r="U216" s="372">
        <v>63798</v>
      </c>
      <c r="V216" s="372">
        <v>12934</v>
      </c>
      <c r="W216" s="372">
        <v>30614</v>
      </c>
      <c r="X216" s="372">
        <v>22526</v>
      </c>
      <c r="Y216" s="372">
        <v>14300</v>
      </c>
      <c r="Z216" s="372">
        <v>21485</v>
      </c>
      <c r="AA216" s="372">
        <v>36680</v>
      </c>
      <c r="AB216" s="372">
        <v>35763</v>
      </c>
      <c r="AC216" s="372">
        <v>10578</v>
      </c>
      <c r="AD216" s="372">
        <v>32468</v>
      </c>
      <c r="AE216" s="372">
        <v>4685</v>
      </c>
      <c r="AF216" s="372">
        <v>42706</v>
      </c>
      <c r="AG216" s="372">
        <v>18236</v>
      </c>
      <c r="AH216" s="372">
        <v>11371</v>
      </c>
      <c r="AI216" s="372">
        <v>930857</v>
      </c>
      <c r="AK216" s="372" t="s">
        <v>619</v>
      </c>
    </row>
    <row r="217" spans="1:37" x14ac:dyDescent="0.2">
      <c r="A217" s="376">
        <v>42887</v>
      </c>
      <c r="B217" s="372" t="s">
        <v>952</v>
      </c>
      <c r="C217" s="372">
        <v>14758</v>
      </c>
      <c r="D217" s="372">
        <v>38438</v>
      </c>
      <c r="E217" s="372">
        <v>11850</v>
      </c>
      <c r="F217" s="372">
        <v>6070</v>
      </c>
      <c r="G217" s="372">
        <v>32639</v>
      </c>
      <c r="H217" s="372">
        <v>9610</v>
      </c>
      <c r="I217" s="372">
        <v>13936</v>
      </c>
      <c r="J217" s="372">
        <v>37189</v>
      </c>
      <c r="K217" s="372">
        <v>112552</v>
      </c>
      <c r="L217" s="372">
        <v>13522</v>
      </c>
      <c r="M217" s="372">
        <v>46294</v>
      </c>
      <c r="N217" s="372">
        <v>13479</v>
      </c>
      <c r="O217" s="372">
        <v>14490</v>
      </c>
      <c r="P217" s="374">
        <v>88171</v>
      </c>
      <c r="Q217" s="372">
        <v>66319</v>
      </c>
      <c r="R217" s="372">
        <v>32854</v>
      </c>
      <c r="S217" s="372">
        <v>11863</v>
      </c>
      <c r="T217" s="372">
        <v>11566</v>
      </c>
      <c r="U217" s="372">
        <v>64038</v>
      </c>
      <c r="V217" s="372">
        <v>13003</v>
      </c>
      <c r="W217" s="372">
        <v>30818</v>
      </c>
      <c r="X217" s="372">
        <v>22752</v>
      </c>
      <c r="Y217" s="372">
        <v>14467</v>
      </c>
      <c r="Z217" s="372">
        <v>21570</v>
      </c>
      <c r="AA217" s="372">
        <v>36930</v>
      </c>
      <c r="AB217" s="372">
        <v>35945</v>
      </c>
      <c r="AC217" s="372">
        <v>10597</v>
      </c>
      <c r="AD217" s="372">
        <v>32638</v>
      </c>
      <c r="AE217" s="372">
        <v>4718</v>
      </c>
      <c r="AF217" s="372">
        <v>42836</v>
      </c>
      <c r="AG217" s="372">
        <v>18344</v>
      </c>
      <c r="AH217" s="372">
        <v>11399</v>
      </c>
      <c r="AI217" s="372">
        <v>935655</v>
      </c>
      <c r="AK217" s="372" t="s">
        <v>622</v>
      </c>
    </row>
    <row r="218" spans="1:37" x14ac:dyDescent="0.2">
      <c r="A218" s="376">
        <v>42917</v>
      </c>
      <c r="B218" s="372" t="s">
        <v>953</v>
      </c>
      <c r="C218" s="372">
        <v>14797</v>
      </c>
      <c r="D218" s="372">
        <v>38633</v>
      </c>
      <c r="E218" s="372">
        <v>11874</v>
      </c>
      <c r="F218" s="372">
        <v>6081</v>
      </c>
      <c r="G218" s="372">
        <v>32673</v>
      </c>
      <c r="H218" s="372">
        <v>9670</v>
      </c>
      <c r="I218" s="372">
        <v>13978</v>
      </c>
      <c r="J218" s="372">
        <v>37248</v>
      </c>
      <c r="K218" s="372">
        <v>112808</v>
      </c>
      <c r="L218" s="372">
        <v>13500</v>
      </c>
      <c r="M218" s="372">
        <v>46340</v>
      </c>
      <c r="N218" s="372">
        <v>13467</v>
      </c>
      <c r="O218" s="372">
        <v>14495</v>
      </c>
      <c r="P218" s="374">
        <v>88539</v>
      </c>
      <c r="Q218" s="372">
        <v>66652</v>
      </c>
      <c r="R218" s="372">
        <v>32974</v>
      </c>
      <c r="S218" s="372">
        <v>11926</v>
      </c>
      <c r="T218" s="372">
        <v>11601</v>
      </c>
      <c r="U218" s="372">
        <v>64194</v>
      </c>
      <c r="V218" s="372">
        <v>13088</v>
      </c>
      <c r="W218" s="372">
        <v>30919</v>
      </c>
      <c r="X218" s="372">
        <v>22872</v>
      </c>
      <c r="Y218" s="372">
        <v>14560</v>
      </c>
      <c r="Z218" s="372">
        <v>21608</v>
      </c>
      <c r="AA218" s="372">
        <v>37030</v>
      </c>
      <c r="AB218" s="372">
        <v>36002</v>
      </c>
      <c r="AC218" s="372">
        <v>10578</v>
      </c>
      <c r="AD218" s="372">
        <v>32713</v>
      </c>
      <c r="AE218" s="372">
        <v>4714</v>
      </c>
      <c r="AF218" s="372">
        <v>42758</v>
      </c>
      <c r="AG218" s="372">
        <v>18393</v>
      </c>
      <c r="AH218" s="372">
        <v>11441</v>
      </c>
      <c r="AI218" s="372">
        <v>938126</v>
      </c>
      <c r="AK218" s="372" t="s">
        <v>623</v>
      </c>
    </row>
    <row r="219" spans="1:37" x14ac:dyDescent="0.2">
      <c r="A219" s="376">
        <v>42948</v>
      </c>
      <c r="B219" s="372" t="s">
        <v>954</v>
      </c>
      <c r="C219" s="372">
        <v>14876</v>
      </c>
      <c r="D219" s="372">
        <v>38888</v>
      </c>
      <c r="E219" s="372">
        <v>11891</v>
      </c>
      <c r="F219" s="372">
        <v>6069</v>
      </c>
      <c r="G219" s="372">
        <v>32804</v>
      </c>
      <c r="H219" s="372">
        <v>9730</v>
      </c>
      <c r="I219" s="372">
        <v>14094</v>
      </c>
      <c r="J219" s="372">
        <v>37386</v>
      </c>
      <c r="K219" s="372">
        <v>113137</v>
      </c>
      <c r="L219" s="372">
        <v>13557</v>
      </c>
      <c r="M219" s="372">
        <v>46607</v>
      </c>
      <c r="N219" s="372">
        <v>13498</v>
      </c>
      <c r="O219" s="372">
        <v>14586</v>
      </c>
      <c r="P219" s="374">
        <v>89150</v>
      </c>
      <c r="Q219" s="372">
        <v>67044</v>
      </c>
      <c r="R219" s="372">
        <v>33132</v>
      </c>
      <c r="S219" s="372">
        <v>11962</v>
      </c>
      <c r="T219" s="372">
        <v>11695</v>
      </c>
      <c r="U219" s="372">
        <v>64531</v>
      </c>
      <c r="V219" s="372">
        <v>13154</v>
      </c>
      <c r="W219" s="372">
        <v>31054</v>
      </c>
      <c r="X219" s="372">
        <v>22997</v>
      </c>
      <c r="Y219" s="372">
        <v>14717</v>
      </c>
      <c r="Z219" s="372">
        <v>21640</v>
      </c>
      <c r="AA219" s="372">
        <v>37207</v>
      </c>
      <c r="AB219" s="372">
        <v>36097</v>
      </c>
      <c r="AC219" s="372">
        <v>10588</v>
      </c>
      <c r="AD219" s="372">
        <v>32782</v>
      </c>
      <c r="AE219" s="372">
        <v>4774</v>
      </c>
      <c r="AF219" s="372">
        <v>42903</v>
      </c>
      <c r="AG219" s="372">
        <v>18395</v>
      </c>
      <c r="AH219" s="372">
        <v>11517</v>
      </c>
      <c r="AI219" s="372">
        <v>942462</v>
      </c>
      <c r="AK219" s="372" t="s">
        <v>624</v>
      </c>
    </row>
    <row r="220" spans="1:37" x14ac:dyDescent="0.2">
      <c r="A220" s="376">
        <v>42979</v>
      </c>
      <c r="B220" s="372" t="s">
        <v>955</v>
      </c>
      <c r="C220" s="372">
        <v>14918</v>
      </c>
      <c r="D220" s="372">
        <v>39067</v>
      </c>
      <c r="E220" s="372">
        <v>11885</v>
      </c>
      <c r="F220" s="372">
        <v>6070</v>
      </c>
      <c r="G220" s="372">
        <v>32864</v>
      </c>
      <c r="H220" s="372">
        <v>9749</v>
      </c>
      <c r="I220" s="372">
        <v>14103</v>
      </c>
      <c r="J220" s="372">
        <v>37564</v>
      </c>
      <c r="K220" s="372">
        <v>113284</v>
      </c>
      <c r="L220" s="372">
        <v>13604</v>
      </c>
      <c r="M220" s="372">
        <v>46793</v>
      </c>
      <c r="N220" s="372">
        <v>13551</v>
      </c>
      <c r="O220" s="372">
        <v>14640</v>
      </c>
      <c r="P220" s="374">
        <v>89455</v>
      </c>
      <c r="Q220" s="372">
        <v>67272</v>
      </c>
      <c r="R220" s="372">
        <v>33277</v>
      </c>
      <c r="S220" s="372">
        <v>11982</v>
      </c>
      <c r="T220" s="372">
        <v>11734</v>
      </c>
      <c r="U220" s="372">
        <v>64652</v>
      </c>
      <c r="V220" s="372">
        <v>13130</v>
      </c>
      <c r="W220" s="372">
        <v>31121</v>
      </c>
      <c r="X220" s="372">
        <v>23091</v>
      </c>
      <c r="Y220" s="372">
        <v>14822</v>
      </c>
      <c r="Z220" s="372">
        <v>21681</v>
      </c>
      <c r="AA220" s="372">
        <v>37310</v>
      </c>
      <c r="AB220" s="372">
        <v>36140</v>
      </c>
      <c r="AC220" s="372">
        <v>10581</v>
      </c>
      <c r="AD220" s="372">
        <v>32902</v>
      </c>
      <c r="AE220" s="372">
        <v>4805</v>
      </c>
      <c r="AF220" s="372">
        <v>42941</v>
      </c>
      <c r="AG220" s="372">
        <v>18474</v>
      </c>
      <c r="AH220" s="372">
        <v>11516</v>
      </c>
      <c r="AI220" s="372">
        <v>944978</v>
      </c>
      <c r="AK220" s="372" t="s">
        <v>625</v>
      </c>
    </row>
    <row r="221" spans="1:37" x14ac:dyDescent="0.2">
      <c r="A221" s="376">
        <v>43009</v>
      </c>
      <c r="B221" s="372" t="s">
        <v>956</v>
      </c>
      <c r="C221" s="372">
        <v>15008</v>
      </c>
      <c r="D221" s="372">
        <v>39300</v>
      </c>
      <c r="E221" s="372">
        <v>11915</v>
      </c>
      <c r="F221" s="372">
        <v>6044</v>
      </c>
      <c r="G221" s="372">
        <v>32949</v>
      </c>
      <c r="H221" s="372">
        <v>9803</v>
      </c>
      <c r="I221" s="372">
        <v>14191</v>
      </c>
      <c r="J221" s="372">
        <v>37748</v>
      </c>
      <c r="K221" s="372">
        <v>113593</v>
      </c>
      <c r="L221" s="372">
        <v>13688</v>
      </c>
      <c r="M221" s="372">
        <v>47021</v>
      </c>
      <c r="N221" s="372">
        <v>13566</v>
      </c>
      <c r="O221" s="372">
        <v>14697</v>
      </c>
      <c r="P221" s="374">
        <v>89952</v>
      </c>
      <c r="Q221" s="372">
        <v>67658</v>
      </c>
      <c r="R221" s="372">
        <v>33539</v>
      </c>
      <c r="S221" s="372">
        <v>11959</v>
      </c>
      <c r="T221" s="372">
        <v>11749</v>
      </c>
      <c r="U221" s="372">
        <v>64941</v>
      </c>
      <c r="V221" s="372">
        <v>13195</v>
      </c>
      <c r="W221" s="372">
        <v>31290</v>
      </c>
      <c r="X221" s="372">
        <v>23213</v>
      </c>
      <c r="Y221" s="372">
        <v>14952</v>
      </c>
      <c r="Z221" s="372">
        <v>21735</v>
      </c>
      <c r="AA221" s="372">
        <v>37580</v>
      </c>
      <c r="AB221" s="372">
        <v>36303</v>
      </c>
      <c r="AC221" s="372">
        <v>10623</v>
      </c>
      <c r="AD221" s="372">
        <v>33063</v>
      </c>
      <c r="AE221" s="372">
        <v>4830</v>
      </c>
      <c r="AF221" s="372">
        <v>43017</v>
      </c>
      <c r="AG221" s="372">
        <v>18550</v>
      </c>
      <c r="AH221" s="372">
        <v>11585</v>
      </c>
      <c r="AI221" s="372">
        <v>949257</v>
      </c>
      <c r="AK221" s="372" t="s">
        <v>626</v>
      </c>
    </row>
    <row r="222" spans="1:37" x14ac:dyDescent="0.2">
      <c r="A222" s="376">
        <v>43040</v>
      </c>
      <c r="B222" s="372" t="s">
        <v>957</v>
      </c>
      <c r="C222" s="372">
        <v>15056</v>
      </c>
      <c r="D222" s="372">
        <v>39426</v>
      </c>
      <c r="E222" s="372">
        <v>11956</v>
      </c>
      <c r="F222" s="372">
        <v>6042</v>
      </c>
      <c r="G222" s="372">
        <v>32991</v>
      </c>
      <c r="H222" s="372">
        <v>9811</v>
      </c>
      <c r="I222" s="372">
        <v>14179</v>
      </c>
      <c r="J222" s="372">
        <v>37897</v>
      </c>
      <c r="K222" s="372">
        <v>113665</v>
      </c>
      <c r="L222" s="372">
        <v>13708</v>
      </c>
      <c r="M222" s="372">
        <v>47119</v>
      </c>
      <c r="N222" s="372">
        <v>13607</v>
      </c>
      <c r="O222" s="372">
        <v>14715</v>
      </c>
      <c r="P222" s="374">
        <v>90154</v>
      </c>
      <c r="Q222" s="372">
        <v>67967</v>
      </c>
      <c r="R222" s="372">
        <v>33605</v>
      </c>
      <c r="S222" s="372">
        <v>11978</v>
      </c>
      <c r="T222" s="372">
        <v>11758</v>
      </c>
      <c r="U222" s="372">
        <v>65120</v>
      </c>
      <c r="V222" s="372">
        <v>13241</v>
      </c>
      <c r="W222" s="372">
        <v>31368</v>
      </c>
      <c r="X222" s="372">
        <v>23357</v>
      </c>
      <c r="Y222" s="372">
        <v>15016</v>
      </c>
      <c r="Z222" s="372">
        <v>21873</v>
      </c>
      <c r="AA222" s="372">
        <v>37644</v>
      </c>
      <c r="AB222" s="372">
        <v>36443</v>
      </c>
      <c r="AC222" s="372">
        <v>10614</v>
      </c>
      <c r="AD222" s="372">
        <v>33125</v>
      </c>
      <c r="AE222" s="372">
        <v>4839</v>
      </c>
      <c r="AF222" s="372">
        <v>43065</v>
      </c>
      <c r="AG222" s="372">
        <v>18605</v>
      </c>
      <c r="AH222" s="372">
        <v>11617</v>
      </c>
      <c r="AI222" s="372">
        <v>951561</v>
      </c>
      <c r="AK222" s="372" t="s">
        <v>627</v>
      </c>
    </row>
    <row r="223" spans="1:37" x14ac:dyDescent="0.2">
      <c r="A223" s="376">
        <v>43070</v>
      </c>
      <c r="B223" s="372" t="s">
        <v>958</v>
      </c>
      <c r="C223" s="372">
        <v>15013</v>
      </c>
      <c r="D223" s="372">
        <v>39227</v>
      </c>
      <c r="E223" s="372">
        <v>11919</v>
      </c>
      <c r="F223" s="372">
        <v>6010</v>
      </c>
      <c r="G223" s="372">
        <v>32856</v>
      </c>
      <c r="H223" s="372">
        <v>9793</v>
      </c>
      <c r="I223" s="372">
        <v>14169</v>
      </c>
      <c r="J223" s="372">
        <v>37761</v>
      </c>
      <c r="K223" s="372">
        <v>113263</v>
      </c>
      <c r="L223" s="372">
        <v>13634</v>
      </c>
      <c r="M223" s="372">
        <v>46986</v>
      </c>
      <c r="N223" s="372">
        <v>13596</v>
      </c>
      <c r="O223" s="372">
        <v>14655</v>
      </c>
      <c r="P223" s="374">
        <v>90125</v>
      </c>
      <c r="Q223" s="372">
        <v>67926</v>
      </c>
      <c r="R223" s="372">
        <v>33657</v>
      </c>
      <c r="S223" s="372">
        <v>11957</v>
      </c>
      <c r="T223" s="372">
        <v>11722</v>
      </c>
      <c r="U223" s="372">
        <v>65063</v>
      </c>
      <c r="V223" s="372">
        <v>13180</v>
      </c>
      <c r="W223" s="372">
        <v>31322</v>
      </c>
      <c r="X223" s="372">
        <v>23295</v>
      </c>
      <c r="Y223" s="372">
        <v>15031</v>
      </c>
      <c r="Z223" s="372">
        <v>21793</v>
      </c>
      <c r="AA223" s="372">
        <v>37620</v>
      </c>
      <c r="AB223" s="372">
        <v>36359</v>
      </c>
      <c r="AC223" s="372">
        <v>10479</v>
      </c>
      <c r="AD223" s="372">
        <v>33114</v>
      </c>
      <c r="AE223" s="372">
        <v>4811</v>
      </c>
      <c r="AF223" s="372">
        <v>42947</v>
      </c>
      <c r="AG223" s="372">
        <v>18570</v>
      </c>
      <c r="AH223" s="372">
        <v>11558</v>
      </c>
      <c r="AI223" s="372">
        <v>949411</v>
      </c>
      <c r="AK223" s="372" t="s">
        <v>628</v>
      </c>
    </row>
    <row r="224" spans="1:37" x14ac:dyDescent="0.2">
      <c r="A224" s="376">
        <v>43101</v>
      </c>
      <c r="B224" s="372" t="s">
        <v>1025</v>
      </c>
      <c r="C224" s="372">
        <v>14989</v>
      </c>
      <c r="D224" s="372">
        <v>39295</v>
      </c>
      <c r="E224" s="372">
        <v>11941</v>
      </c>
      <c r="F224" s="372">
        <v>6015</v>
      </c>
      <c r="G224" s="372">
        <v>32843</v>
      </c>
      <c r="H224" s="372">
        <v>9799</v>
      </c>
      <c r="I224" s="372">
        <v>14127</v>
      </c>
      <c r="J224" s="372">
        <v>37798</v>
      </c>
      <c r="K224" s="372">
        <v>113306</v>
      </c>
      <c r="L224" s="372">
        <v>13630</v>
      </c>
      <c r="M224" s="372">
        <v>46963</v>
      </c>
      <c r="N224" s="372">
        <v>13566</v>
      </c>
      <c r="O224" s="372">
        <v>14647</v>
      </c>
      <c r="P224" s="374">
        <v>90113</v>
      </c>
      <c r="Q224" s="372">
        <v>67919</v>
      </c>
      <c r="R224" s="372">
        <v>33629</v>
      </c>
      <c r="S224" s="372">
        <v>11912</v>
      </c>
      <c r="T224" s="372">
        <v>11760</v>
      </c>
      <c r="U224" s="372">
        <v>65202</v>
      </c>
      <c r="V224" s="372">
        <v>13164</v>
      </c>
      <c r="W224" s="372">
        <v>31286</v>
      </c>
      <c r="X224" s="372">
        <v>23352</v>
      </c>
      <c r="Y224" s="372">
        <v>15062</v>
      </c>
      <c r="Z224" s="372">
        <v>21843</v>
      </c>
      <c r="AA224" s="372">
        <v>37572</v>
      </c>
      <c r="AB224" s="372">
        <v>36369</v>
      </c>
      <c r="AC224" s="372">
        <v>10445</v>
      </c>
      <c r="AD224" s="372">
        <v>33051</v>
      </c>
      <c r="AE224" s="372">
        <v>4803</v>
      </c>
      <c r="AF224" s="372">
        <v>42944</v>
      </c>
      <c r="AG224" s="372">
        <v>18566</v>
      </c>
      <c r="AH224" s="372">
        <v>11501</v>
      </c>
      <c r="AI224" s="372">
        <v>949412</v>
      </c>
      <c r="AJ224" s="372">
        <v>2018</v>
      </c>
      <c r="AK224" s="372" t="s">
        <v>620</v>
      </c>
    </row>
    <row r="225" spans="1:37" x14ac:dyDescent="0.2">
      <c r="A225" s="376">
        <v>43132</v>
      </c>
      <c r="B225" s="372" t="s">
        <v>959</v>
      </c>
      <c r="C225" s="372">
        <v>15062</v>
      </c>
      <c r="D225" s="372">
        <v>39301</v>
      </c>
      <c r="E225" s="372">
        <v>11980</v>
      </c>
      <c r="F225" s="372">
        <v>6038</v>
      </c>
      <c r="G225" s="372">
        <v>32980</v>
      </c>
      <c r="H225" s="372">
        <v>9861</v>
      </c>
      <c r="I225" s="372">
        <v>14180</v>
      </c>
      <c r="J225" s="372">
        <v>38033</v>
      </c>
      <c r="K225" s="372">
        <v>113642</v>
      </c>
      <c r="L225" s="372">
        <v>13643</v>
      </c>
      <c r="M225" s="372">
        <v>47132</v>
      </c>
      <c r="N225" s="372">
        <v>13667</v>
      </c>
      <c r="O225" s="372">
        <v>14691</v>
      </c>
      <c r="P225" s="374">
        <v>90583</v>
      </c>
      <c r="Q225" s="372">
        <v>68223</v>
      </c>
      <c r="R225" s="372">
        <v>33758</v>
      </c>
      <c r="S225" s="372">
        <v>11937</v>
      </c>
      <c r="T225" s="372">
        <v>11807</v>
      </c>
      <c r="U225" s="372">
        <v>65464</v>
      </c>
      <c r="V225" s="372">
        <v>13198</v>
      </c>
      <c r="W225" s="372">
        <v>31339</v>
      </c>
      <c r="X225" s="372">
        <v>23448</v>
      </c>
      <c r="Y225" s="372">
        <v>15181</v>
      </c>
      <c r="Z225" s="372">
        <v>21920</v>
      </c>
      <c r="AA225" s="372">
        <v>37807</v>
      </c>
      <c r="AB225" s="372">
        <v>36499</v>
      </c>
      <c r="AC225" s="372">
        <v>10474</v>
      </c>
      <c r="AD225" s="372">
        <v>33192</v>
      </c>
      <c r="AE225" s="372">
        <v>4818</v>
      </c>
      <c r="AF225" s="372">
        <v>43074</v>
      </c>
      <c r="AG225" s="372">
        <v>18662</v>
      </c>
      <c r="AH225" s="372">
        <v>11574</v>
      </c>
      <c r="AI225" s="372">
        <v>953168</v>
      </c>
      <c r="AK225" s="372" t="s">
        <v>621</v>
      </c>
    </row>
    <row r="226" spans="1:37" x14ac:dyDescent="0.2">
      <c r="A226" s="376">
        <v>43160</v>
      </c>
      <c r="B226" s="372" t="s">
        <v>960</v>
      </c>
      <c r="C226" s="372">
        <v>15169</v>
      </c>
      <c r="D226" s="372">
        <v>39549</v>
      </c>
      <c r="E226" s="372">
        <v>11992</v>
      </c>
      <c r="F226" s="372">
        <v>6021</v>
      </c>
      <c r="G226" s="372">
        <v>33064</v>
      </c>
      <c r="H226" s="372">
        <v>9905</v>
      </c>
      <c r="I226" s="372">
        <v>14196</v>
      </c>
      <c r="J226" s="372">
        <v>38249</v>
      </c>
      <c r="K226" s="372">
        <v>113854</v>
      </c>
      <c r="L226" s="372">
        <v>13709</v>
      </c>
      <c r="M226" s="372">
        <v>47239</v>
      </c>
      <c r="N226" s="372">
        <v>13686</v>
      </c>
      <c r="O226" s="372">
        <v>14719</v>
      </c>
      <c r="P226" s="374">
        <v>90934</v>
      </c>
      <c r="Q226" s="372">
        <v>68602</v>
      </c>
      <c r="R226" s="372">
        <v>33895</v>
      </c>
      <c r="S226" s="372">
        <v>11945</v>
      </c>
      <c r="T226" s="372">
        <v>11834</v>
      </c>
      <c r="U226" s="372">
        <v>65693</v>
      </c>
      <c r="V226" s="372">
        <v>13195</v>
      </c>
      <c r="W226" s="372">
        <v>31471</v>
      </c>
      <c r="X226" s="372">
        <v>23560</v>
      </c>
      <c r="Y226" s="372">
        <v>15330</v>
      </c>
      <c r="Z226" s="372">
        <v>22012</v>
      </c>
      <c r="AA226" s="372">
        <v>38023</v>
      </c>
      <c r="AB226" s="372">
        <v>36668</v>
      </c>
      <c r="AC226" s="372">
        <v>10497</v>
      </c>
      <c r="AD226" s="372">
        <v>33344</v>
      </c>
      <c r="AE226" s="372">
        <v>4809</v>
      </c>
      <c r="AF226" s="372">
        <v>43164</v>
      </c>
      <c r="AG226" s="372">
        <v>18722</v>
      </c>
      <c r="AH226" s="372">
        <v>11602</v>
      </c>
      <c r="AI226" s="372">
        <v>956652</v>
      </c>
      <c r="AK226" s="372" t="s">
        <v>578</v>
      </c>
    </row>
    <row r="227" spans="1:37" x14ac:dyDescent="0.2">
      <c r="A227" s="376">
        <v>43191</v>
      </c>
      <c r="B227" s="372" t="s">
        <v>961</v>
      </c>
      <c r="C227" s="372">
        <v>15271</v>
      </c>
      <c r="D227" s="372">
        <v>39806</v>
      </c>
      <c r="E227" s="372">
        <v>12105</v>
      </c>
      <c r="F227" s="372">
        <v>6038</v>
      </c>
      <c r="G227" s="372">
        <v>33260</v>
      </c>
      <c r="H227" s="372">
        <v>9921</v>
      </c>
      <c r="I227" s="372">
        <v>14290</v>
      </c>
      <c r="J227" s="372">
        <v>38452</v>
      </c>
      <c r="K227" s="372">
        <v>114196</v>
      </c>
      <c r="L227" s="372">
        <v>13806</v>
      </c>
      <c r="M227" s="372">
        <v>47430</v>
      </c>
      <c r="N227" s="372">
        <v>13759</v>
      </c>
      <c r="O227" s="372">
        <v>14783</v>
      </c>
      <c r="P227" s="374">
        <v>91410</v>
      </c>
      <c r="Q227" s="372">
        <v>69059</v>
      </c>
      <c r="R227" s="372">
        <v>34055</v>
      </c>
      <c r="S227" s="372">
        <v>11991</v>
      </c>
      <c r="T227" s="372">
        <v>11910</v>
      </c>
      <c r="U227" s="372">
        <v>65994</v>
      </c>
      <c r="V227" s="372">
        <v>13276</v>
      </c>
      <c r="W227" s="372">
        <v>31640</v>
      </c>
      <c r="X227" s="372">
        <v>23704</v>
      </c>
      <c r="Y227" s="372">
        <v>15471</v>
      </c>
      <c r="Z227" s="372">
        <v>22048</v>
      </c>
      <c r="AA227" s="372">
        <v>38253</v>
      </c>
      <c r="AB227" s="372">
        <v>36772</v>
      </c>
      <c r="AC227" s="372">
        <v>10552</v>
      </c>
      <c r="AD227" s="372">
        <v>33513</v>
      </c>
      <c r="AE227" s="372">
        <v>4833</v>
      </c>
      <c r="AF227" s="372">
        <v>43317</v>
      </c>
      <c r="AG227" s="372">
        <v>18832</v>
      </c>
      <c r="AH227" s="372">
        <v>11666</v>
      </c>
      <c r="AI227" s="372">
        <v>961413</v>
      </c>
      <c r="AK227" s="372" t="s">
        <v>617</v>
      </c>
    </row>
    <row r="228" spans="1:37" x14ac:dyDescent="0.2">
      <c r="A228" s="376">
        <v>43221</v>
      </c>
      <c r="B228" s="372" t="s">
        <v>962</v>
      </c>
      <c r="C228" s="372">
        <v>15280</v>
      </c>
      <c r="D228" s="372">
        <v>40002</v>
      </c>
      <c r="E228" s="372">
        <v>12160</v>
      </c>
      <c r="F228" s="372">
        <v>6056</v>
      </c>
      <c r="G228" s="372">
        <v>33266</v>
      </c>
      <c r="H228" s="372">
        <v>9959</v>
      </c>
      <c r="I228" s="372">
        <v>14323</v>
      </c>
      <c r="J228" s="372">
        <v>38522</v>
      </c>
      <c r="K228" s="372">
        <v>114431</v>
      </c>
      <c r="L228" s="372">
        <v>13865</v>
      </c>
      <c r="M228" s="372">
        <v>47463</v>
      </c>
      <c r="N228" s="372">
        <v>13779</v>
      </c>
      <c r="O228" s="372">
        <v>14794</v>
      </c>
      <c r="P228" s="374">
        <v>91600</v>
      </c>
      <c r="Q228" s="372">
        <v>69304</v>
      </c>
      <c r="R228" s="372">
        <v>34175</v>
      </c>
      <c r="S228" s="372">
        <v>12056</v>
      </c>
      <c r="T228" s="372">
        <v>11965</v>
      </c>
      <c r="U228" s="372">
        <v>66059</v>
      </c>
      <c r="V228" s="372">
        <v>13274</v>
      </c>
      <c r="W228" s="372">
        <v>31703</v>
      </c>
      <c r="X228" s="372">
        <v>23790</v>
      </c>
      <c r="Y228" s="372">
        <v>15534</v>
      </c>
      <c r="Z228" s="372">
        <v>22100</v>
      </c>
      <c r="AA228" s="372">
        <v>38285</v>
      </c>
      <c r="AB228" s="372">
        <v>36873</v>
      </c>
      <c r="AC228" s="372">
        <v>10530</v>
      </c>
      <c r="AD228" s="372">
        <v>33602</v>
      </c>
      <c r="AE228" s="372">
        <v>4847</v>
      </c>
      <c r="AF228" s="372">
        <v>43427</v>
      </c>
      <c r="AG228" s="372">
        <v>18859</v>
      </c>
      <c r="AH228" s="372">
        <v>11705</v>
      </c>
      <c r="AI228" s="372">
        <v>963588</v>
      </c>
      <c r="AK228" s="372" t="s">
        <v>619</v>
      </c>
    </row>
    <row r="229" spans="1:37" x14ac:dyDescent="0.2">
      <c r="A229" s="376">
        <v>43252</v>
      </c>
      <c r="B229" s="372" t="s">
        <v>963</v>
      </c>
      <c r="C229" s="372">
        <v>15333</v>
      </c>
      <c r="D229" s="372">
        <v>40189</v>
      </c>
      <c r="E229" s="372">
        <v>12188</v>
      </c>
      <c r="F229" s="372">
        <v>6078</v>
      </c>
      <c r="G229" s="372">
        <v>33407</v>
      </c>
      <c r="H229" s="372">
        <v>10047</v>
      </c>
      <c r="I229" s="372">
        <v>14314</v>
      </c>
      <c r="J229" s="372">
        <v>38741</v>
      </c>
      <c r="K229" s="372">
        <v>114506</v>
      </c>
      <c r="L229" s="372">
        <v>13878</v>
      </c>
      <c r="M229" s="372">
        <v>47735</v>
      </c>
      <c r="N229" s="372">
        <v>13853</v>
      </c>
      <c r="O229" s="372">
        <v>14842</v>
      </c>
      <c r="P229" s="374">
        <v>91964</v>
      </c>
      <c r="Q229" s="372">
        <v>69681</v>
      </c>
      <c r="R229" s="372">
        <v>34342</v>
      </c>
      <c r="S229" s="372">
        <v>12100</v>
      </c>
      <c r="T229" s="372">
        <v>12051</v>
      </c>
      <c r="U229" s="372">
        <v>66291</v>
      </c>
      <c r="V229" s="372">
        <v>13323</v>
      </c>
      <c r="W229" s="372">
        <v>31796</v>
      </c>
      <c r="X229" s="372">
        <v>23924</v>
      </c>
      <c r="Y229" s="372">
        <v>15642</v>
      </c>
      <c r="Z229" s="372">
        <v>22071</v>
      </c>
      <c r="AA229" s="372">
        <v>38541</v>
      </c>
      <c r="AB229" s="372">
        <v>37022</v>
      </c>
      <c r="AC229" s="372">
        <v>10533</v>
      </c>
      <c r="AD229" s="372">
        <v>33621</v>
      </c>
      <c r="AE229" s="372">
        <v>4898</v>
      </c>
      <c r="AF229" s="372">
        <v>43555</v>
      </c>
      <c r="AG229" s="372">
        <v>18871</v>
      </c>
      <c r="AH229" s="372">
        <v>11745</v>
      </c>
      <c r="AI229" s="372">
        <v>967082</v>
      </c>
      <c r="AK229" s="372" t="s">
        <v>622</v>
      </c>
    </row>
    <row r="230" spans="1:37" x14ac:dyDescent="0.2">
      <c r="A230" s="376">
        <v>43282</v>
      </c>
      <c r="B230" s="372" t="s">
        <v>964</v>
      </c>
      <c r="C230" s="372">
        <v>15388</v>
      </c>
      <c r="D230" s="372">
        <v>40289</v>
      </c>
      <c r="E230" s="372">
        <v>12225</v>
      </c>
      <c r="F230" s="372">
        <v>6086</v>
      </c>
      <c r="G230" s="372">
        <v>33520</v>
      </c>
      <c r="H230" s="372">
        <v>10081</v>
      </c>
      <c r="I230" s="372">
        <v>14400</v>
      </c>
      <c r="J230" s="372">
        <v>38792</v>
      </c>
      <c r="K230" s="372">
        <v>114708</v>
      </c>
      <c r="L230" s="372">
        <v>13881</v>
      </c>
      <c r="M230" s="372">
        <v>48035</v>
      </c>
      <c r="N230" s="372">
        <v>13933</v>
      </c>
      <c r="O230" s="372">
        <v>14917</v>
      </c>
      <c r="P230" s="374">
        <v>92282</v>
      </c>
      <c r="Q230" s="372">
        <v>69854</v>
      </c>
      <c r="R230" s="372">
        <v>34438</v>
      </c>
      <c r="S230" s="372">
        <v>12087</v>
      </c>
      <c r="T230" s="372">
        <v>12104</v>
      </c>
      <c r="U230" s="372">
        <v>66519</v>
      </c>
      <c r="V230" s="372">
        <v>13351</v>
      </c>
      <c r="W230" s="372">
        <v>31853</v>
      </c>
      <c r="X230" s="372">
        <v>24006</v>
      </c>
      <c r="Y230" s="372">
        <v>15805</v>
      </c>
      <c r="Z230" s="372">
        <v>22135</v>
      </c>
      <c r="AA230" s="372">
        <v>38621</v>
      </c>
      <c r="AB230" s="372">
        <v>37092</v>
      </c>
      <c r="AC230" s="372">
        <v>10488</v>
      </c>
      <c r="AD230" s="372">
        <v>33695</v>
      </c>
      <c r="AE230" s="372">
        <v>4933</v>
      </c>
      <c r="AF230" s="372">
        <v>43442</v>
      </c>
      <c r="AG230" s="372">
        <v>18977</v>
      </c>
      <c r="AH230" s="372">
        <v>11762</v>
      </c>
      <c r="AI230" s="372">
        <v>969699</v>
      </c>
      <c r="AK230" s="372" t="s">
        <v>623</v>
      </c>
    </row>
    <row r="231" spans="1:37" x14ac:dyDescent="0.2">
      <c r="A231" s="376">
        <v>43313</v>
      </c>
      <c r="B231" s="372" t="s">
        <v>965</v>
      </c>
      <c r="C231" s="372">
        <v>15520</v>
      </c>
      <c r="D231" s="372">
        <v>40527</v>
      </c>
      <c r="E231" s="372">
        <v>12238</v>
      </c>
      <c r="F231" s="372">
        <v>6093</v>
      </c>
      <c r="G231" s="372">
        <v>33688</v>
      </c>
      <c r="H231" s="372">
        <v>10149</v>
      </c>
      <c r="I231" s="372">
        <v>14385</v>
      </c>
      <c r="J231" s="372">
        <v>38896</v>
      </c>
      <c r="K231" s="372">
        <v>115210</v>
      </c>
      <c r="L231" s="372">
        <v>13959</v>
      </c>
      <c r="M231" s="372">
        <v>48178</v>
      </c>
      <c r="N231" s="372">
        <v>13903</v>
      </c>
      <c r="O231" s="372">
        <v>15041</v>
      </c>
      <c r="P231" s="374">
        <v>92804</v>
      </c>
      <c r="Q231" s="372">
        <v>70267</v>
      </c>
      <c r="R231" s="372">
        <v>34581</v>
      </c>
      <c r="S231" s="372">
        <v>12167</v>
      </c>
      <c r="T231" s="372">
        <v>12188</v>
      </c>
      <c r="U231" s="372">
        <v>66855</v>
      </c>
      <c r="V231" s="372">
        <v>13415</v>
      </c>
      <c r="W231" s="372">
        <v>32008</v>
      </c>
      <c r="X231" s="372">
        <v>24161</v>
      </c>
      <c r="Y231" s="372">
        <v>15941</v>
      </c>
      <c r="Z231" s="372">
        <v>22259</v>
      </c>
      <c r="AA231" s="372">
        <v>38762</v>
      </c>
      <c r="AB231" s="372">
        <v>37222</v>
      </c>
      <c r="AC231" s="372">
        <v>10523</v>
      </c>
      <c r="AD231" s="372">
        <v>33765</v>
      </c>
      <c r="AE231" s="372">
        <v>4959</v>
      </c>
      <c r="AF231" s="372">
        <v>43607</v>
      </c>
      <c r="AG231" s="372">
        <v>19116</v>
      </c>
      <c r="AH231" s="372">
        <v>11809</v>
      </c>
      <c r="AI231" s="372">
        <v>974196</v>
      </c>
      <c r="AK231" s="372" t="s">
        <v>624</v>
      </c>
    </row>
    <row r="232" spans="1:37" x14ac:dyDescent="0.2">
      <c r="A232" s="376">
        <v>43344</v>
      </c>
      <c r="B232" s="372" t="s">
        <v>966</v>
      </c>
      <c r="C232" s="372">
        <v>15601</v>
      </c>
      <c r="D232" s="372">
        <v>40698</v>
      </c>
      <c r="E232" s="372">
        <v>12287</v>
      </c>
      <c r="F232" s="372">
        <v>6101</v>
      </c>
      <c r="G232" s="372">
        <v>33751</v>
      </c>
      <c r="H232" s="372">
        <v>10159</v>
      </c>
      <c r="I232" s="372">
        <v>14278</v>
      </c>
      <c r="J232" s="372">
        <v>39032</v>
      </c>
      <c r="K232" s="372">
        <v>115404</v>
      </c>
      <c r="L232" s="372">
        <v>14001</v>
      </c>
      <c r="M232" s="372">
        <v>48338</v>
      </c>
      <c r="N232" s="372">
        <v>13878</v>
      </c>
      <c r="O232" s="372">
        <v>15126</v>
      </c>
      <c r="P232" s="374">
        <v>93058</v>
      </c>
      <c r="Q232" s="372">
        <v>70578</v>
      </c>
      <c r="R232" s="372">
        <v>34756</v>
      </c>
      <c r="S232" s="372">
        <v>12192</v>
      </c>
      <c r="T232" s="372">
        <v>12253</v>
      </c>
      <c r="U232" s="372">
        <v>66935</v>
      </c>
      <c r="V232" s="372">
        <v>13479</v>
      </c>
      <c r="W232" s="372">
        <v>32100</v>
      </c>
      <c r="X232" s="372">
        <v>24215</v>
      </c>
      <c r="Y232" s="372">
        <v>16002</v>
      </c>
      <c r="Z232" s="372">
        <v>22300</v>
      </c>
      <c r="AA232" s="372">
        <v>38998</v>
      </c>
      <c r="AB232" s="372">
        <v>37355</v>
      </c>
      <c r="AC232" s="372">
        <v>10545</v>
      </c>
      <c r="AD232" s="372">
        <v>33866</v>
      </c>
      <c r="AE232" s="372">
        <v>4995</v>
      </c>
      <c r="AF232" s="372">
        <v>43737</v>
      </c>
      <c r="AG232" s="372">
        <v>19182</v>
      </c>
      <c r="AH232" s="372">
        <v>11775</v>
      </c>
      <c r="AI232" s="372">
        <v>976975</v>
      </c>
      <c r="AK232" s="372" t="s">
        <v>625</v>
      </c>
    </row>
    <row r="233" spans="1:37" x14ac:dyDescent="0.2">
      <c r="A233" s="376">
        <v>43374</v>
      </c>
      <c r="B233" s="372" t="s">
        <v>967</v>
      </c>
      <c r="C233" s="372">
        <v>15674</v>
      </c>
      <c r="D233" s="372">
        <v>40913</v>
      </c>
      <c r="E233" s="372">
        <v>12370</v>
      </c>
      <c r="F233" s="372">
        <v>6120</v>
      </c>
      <c r="G233" s="372">
        <v>33831</v>
      </c>
      <c r="H233" s="372">
        <v>10164</v>
      </c>
      <c r="I233" s="372">
        <v>14339</v>
      </c>
      <c r="J233" s="372">
        <v>39182</v>
      </c>
      <c r="K233" s="372">
        <v>115787</v>
      </c>
      <c r="L233" s="372">
        <v>14116</v>
      </c>
      <c r="M233" s="372">
        <v>48529</v>
      </c>
      <c r="N233" s="372">
        <v>13920</v>
      </c>
      <c r="O233" s="372">
        <v>15252</v>
      </c>
      <c r="P233" s="374">
        <v>93466</v>
      </c>
      <c r="Q233" s="372">
        <v>70878</v>
      </c>
      <c r="R233" s="372">
        <v>34917</v>
      </c>
      <c r="S233" s="372">
        <v>12251</v>
      </c>
      <c r="T233" s="372">
        <v>12300</v>
      </c>
      <c r="U233" s="372">
        <v>67171</v>
      </c>
      <c r="V233" s="372">
        <v>13532</v>
      </c>
      <c r="W233" s="372">
        <v>32213</v>
      </c>
      <c r="X233" s="372">
        <v>24432</v>
      </c>
      <c r="Y233" s="372">
        <v>16181</v>
      </c>
      <c r="Z233" s="372">
        <v>22419</v>
      </c>
      <c r="AA233" s="372">
        <v>39019</v>
      </c>
      <c r="AB233" s="372">
        <v>37549</v>
      </c>
      <c r="AC233" s="372">
        <v>10530</v>
      </c>
      <c r="AD233" s="372">
        <v>34006</v>
      </c>
      <c r="AE233" s="372">
        <v>5032</v>
      </c>
      <c r="AF233" s="372">
        <v>43919</v>
      </c>
      <c r="AG233" s="372">
        <v>19279</v>
      </c>
      <c r="AH233" s="372">
        <v>11772</v>
      </c>
      <c r="AI233" s="372">
        <v>981063</v>
      </c>
      <c r="AK233" s="372" t="s">
        <v>626</v>
      </c>
    </row>
    <row r="234" spans="1:37" x14ac:dyDescent="0.2">
      <c r="A234" s="376">
        <v>43405</v>
      </c>
      <c r="B234" s="372" t="s">
        <v>968</v>
      </c>
      <c r="C234" s="372">
        <v>15741</v>
      </c>
      <c r="D234" s="372">
        <v>40585</v>
      </c>
      <c r="E234" s="372">
        <v>12323</v>
      </c>
      <c r="F234" s="372">
        <v>6047</v>
      </c>
      <c r="G234" s="372">
        <v>33872</v>
      </c>
      <c r="H234" s="372">
        <v>10182</v>
      </c>
      <c r="I234" s="372">
        <v>14300</v>
      </c>
      <c r="J234" s="372">
        <v>39193</v>
      </c>
      <c r="K234" s="372">
        <v>115702</v>
      </c>
      <c r="L234" s="372">
        <v>14112</v>
      </c>
      <c r="M234" s="372">
        <v>48470</v>
      </c>
      <c r="N234" s="372">
        <v>13932</v>
      </c>
      <c r="O234" s="372">
        <v>15275</v>
      </c>
      <c r="P234" s="374">
        <v>93590</v>
      </c>
      <c r="Q234" s="372">
        <v>70964</v>
      </c>
      <c r="R234" s="372">
        <v>34957</v>
      </c>
      <c r="S234" s="372">
        <v>12203</v>
      </c>
      <c r="T234" s="372">
        <v>12257</v>
      </c>
      <c r="U234" s="372">
        <v>67324</v>
      </c>
      <c r="V234" s="372">
        <v>13624</v>
      </c>
      <c r="W234" s="372">
        <v>32234</v>
      </c>
      <c r="X234" s="372">
        <v>24497</v>
      </c>
      <c r="Y234" s="372">
        <v>16205</v>
      </c>
      <c r="Z234" s="372">
        <v>22425</v>
      </c>
      <c r="AA234" s="372">
        <v>39126</v>
      </c>
      <c r="AB234" s="372">
        <v>37532</v>
      </c>
      <c r="AC234" s="372">
        <v>10507</v>
      </c>
      <c r="AD234" s="372">
        <v>34021</v>
      </c>
      <c r="AE234" s="372">
        <v>5010</v>
      </c>
      <c r="AF234" s="372">
        <v>43887</v>
      </c>
      <c r="AG234" s="372">
        <v>19312</v>
      </c>
      <c r="AH234" s="372">
        <v>11746</v>
      </c>
      <c r="AI234" s="372">
        <v>981155</v>
      </c>
      <c r="AK234" s="372" t="s">
        <v>627</v>
      </c>
    </row>
    <row r="235" spans="1:37" x14ac:dyDescent="0.2">
      <c r="A235" s="376">
        <v>43435</v>
      </c>
      <c r="B235" s="372" t="s">
        <v>969</v>
      </c>
      <c r="C235" s="372">
        <v>15705</v>
      </c>
      <c r="D235" s="372">
        <v>40352</v>
      </c>
      <c r="E235" s="372">
        <v>12235</v>
      </c>
      <c r="F235" s="372">
        <v>6016</v>
      </c>
      <c r="G235" s="372">
        <v>33808</v>
      </c>
      <c r="H235" s="372">
        <v>10175</v>
      </c>
      <c r="I235" s="372">
        <v>14238</v>
      </c>
      <c r="J235" s="372">
        <v>39080</v>
      </c>
      <c r="K235" s="372">
        <v>115460</v>
      </c>
      <c r="L235" s="372">
        <v>14074</v>
      </c>
      <c r="M235" s="372">
        <v>48338</v>
      </c>
      <c r="N235" s="372">
        <v>13793</v>
      </c>
      <c r="O235" s="372">
        <v>15233</v>
      </c>
      <c r="P235" s="374">
        <v>93370</v>
      </c>
      <c r="Q235" s="372">
        <v>70722</v>
      </c>
      <c r="R235" s="372">
        <v>34932</v>
      </c>
      <c r="S235" s="372">
        <v>12152</v>
      </c>
      <c r="T235" s="372">
        <v>12202</v>
      </c>
      <c r="U235" s="372">
        <v>67189</v>
      </c>
      <c r="V235" s="372">
        <v>13562</v>
      </c>
      <c r="W235" s="372">
        <v>32165</v>
      </c>
      <c r="X235" s="372">
        <v>24451</v>
      </c>
      <c r="Y235" s="372">
        <v>16176</v>
      </c>
      <c r="Z235" s="372">
        <v>22356</v>
      </c>
      <c r="AA235" s="372">
        <v>39084</v>
      </c>
      <c r="AB235" s="372">
        <v>37479</v>
      </c>
      <c r="AC235" s="372">
        <v>10426</v>
      </c>
      <c r="AD235" s="372">
        <v>33907</v>
      </c>
      <c r="AE235" s="372">
        <v>4979</v>
      </c>
      <c r="AF235" s="372">
        <v>43672</v>
      </c>
      <c r="AG235" s="372">
        <v>19239</v>
      </c>
      <c r="AH235" s="372">
        <v>11707</v>
      </c>
      <c r="AI235" s="372">
        <v>978277</v>
      </c>
      <c r="AK235" s="372" t="s">
        <v>628</v>
      </c>
    </row>
    <row r="236" spans="1:37" x14ac:dyDescent="0.2">
      <c r="A236" s="376">
        <v>43466</v>
      </c>
      <c r="B236" s="372" t="s">
        <v>1026</v>
      </c>
      <c r="C236" s="372">
        <v>15665</v>
      </c>
      <c r="D236" s="372">
        <v>40391</v>
      </c>
      <c r="E236" s="372">
        <v>12229</v>
      </c>
      <c r="F236" s="372">
        <v>6006</v>
      </c>
      <c r="G236" s="372">
        <v>33847</v>
      </c>
      <c r="H236" s="372">
        <v>10182</v>
      </c>
      <c r="I236" s="372">
        <v>14165</v>
      </c>
      <c r="J236" s="372">
        <v>39099</v>
      </c>
      <c r="K236" s="372">
        <v>115375</v>
      </c>
      <c r="L236" s="372">
        <v>14040</v>
      </c>
      <c r="M236" s="372">
        <v>48141</v>
      </c>
      <c r="N236" s="372">
        <v>13735</v>
      </c>
      <c r="O236" s="372">
        <v>15264</v>
      </c>
      <c r="P236" s="374">
        <v>93414</v>
      </c>
      <c r="Q236" s="372">
        <v>70803</v>
      </c>
      <c r="R236" s="372">
        <v>34828</v>
      </c>
      <c r="S236" s="372">
        <v>12086</v>
      </c>
      <c r="T236" s="372">
        <v>12125</v>
      </c>
      <c r="U236" s="372">
        <v>67243</v>
      </c>
      <c r="V236" s="372">
        <v>13478</v>
      </c>
      <c r="W236" s="372">
        <v>32159</v>
      </c>
      <c r="X236" s="372">
        <v>24537</v>
      </c>
      <c r="Y236" s="372">
        <v>16193</v>
      </c>
      <c r="Z236" s="372">
        <v>22396</v>
      </c>
      <c r="AA236" s="372">
        <v>39045</v>
      </c>
      <c r="AB236" s="372">
        <v>37387</v>
      </c>
      <c r="AC236" s="372">
        <v>10426</v>
      </c>
      <c r="AD236" s="372">
        <v>33848</v>
      </c>
      <c r="AE236" s="372">
        <v>4988</v>
      </c>
      <c r="AF236" s="372">
        <v>43526</v>
      </c>
      <c r="AG236" s="372">
        <v>19250</v>
      </c>
      <c r="AH236" s="372">
        <v>11635</v>
      </c>
      <c r="AI236" s="372">
        <v>977506</v>
      </c>
      <c r="AJ236" s="372">
        <v>2019</v>
      </c>
      <c r="AK236" s="372" t="s">
        <v>620</v>
      </c>
    </row>
    <row r="237" spans="1:37" x14ac:dyDescent="0.2">
      <c r="A237" s="376">
        <v>43497</v>
      </c>
      <c r="B237" s="372" t="s">
        <v>970</v>
      </c>
      <c r="C237" s="372">
        <v>15777</v>
      </c>
      <c r="D237" s="372">
        <v>40660</v>
      </c>
      <c r="E237" s="372">
        <v>12283</v>
      </c>
      <c r="F237" s="372">
        <v>6018</v>
      </c>
      <c r="G237" s="372">
        <v>33990</v>
      </c>
      <c r="H237" s="372">
        <v>10196</v>
      </c>
      <c r="I237" s="372">
        <v>14169</v>
      </c>
      <c r="J237" s="372">
        <v>39235</v>
      </c>
      <c r="K237" s="372">
        <v>115712</v>
      </c>
      <c r="L237" s="372">
        <v>14093</v>
      </c>
      <c r="M237" s="372">
        <v>48232</v>
      </c>
      <c r="N237" s="372">
        <v>13706</v>
      </c>
      <c r="O237" s="372">
        <v>15336</v>
      </c>
      <c r="P237" s="374">
        <v>93942</v>
      </c>
      <c r="Q237" s="372">
        <v>71118</v>
      </c>
      <c r="R237" s="372">
        <v>35000</v>
      </c>
      <c r="S237" s="372">
        <v>12114</v>
      </c>
      <c r="T237" s="372">
        <v>12185</v>
      </c>
      <c r="U237" s="372">
        <v>67562</v>
      </c>
      <c r="V237" s="372">
        <v>13522</v>
      </c>
      <c r="W237" s="372">
        <v>32249</v>
      </c>
      <c r="X237" s="372">
        <v>24693</v>
      </c>
      <c r="Y237" s="372">
        <v>16214</v>
      </c>
      <c r="Z237" s="372">
        <v>22458</v>
      </c>
      <c r="AA237" s="372">
        <v>39158</v>
      </c>
      <c r="AB237" s="372">
        <v>37431</v>
      </c>
      <c r="AC237" s="372">
        <v>10453</v>
      </c>
      <c r="AD237" s="372">
        <v>33901</v>
      </c>
      <c r="AE237" s="372">
        <v>5011</v>
      </c>
      <c r="AF237" s="372">
        <v>43587</v>
      </c>
      <c r="AG237" s="372">
        <v>19394</v>
      </c>
      <c r="AH237" s="372">
        <v>11692</v>
      </c>
      <c r="AI237" s="372">
        <v>981091</v>
      </c>
      <c r="AK237" s="372" t="s">
        <v>621</v>
      </c>
    </row>
    <row r="238" spans="1:37" x14ac:dyDescent="0.2">
      <c r="A238" s="376">
        <v>43525</v>
      </c>
      <c r="B238" s="372" t="s">
        <v>971</v>
      </c>
      <c r="C238" s="372">
        <v>15868</v>
      </c>
      <c r="D238" s="372">
        <v>40748</v>
      </c>
      <c r="E238" s="372">
        <v>12360</v>
      </c>
      <c r="F238" s="372">
        <v>6014</v>
      </c>
      <c r="G238" s="372">
        <v>34143</v>
      </c>
      <c r="H238" s="372">
        <v>10259</v>
      </c>
      <c r="I238" s="372">
        <v>14186</v>
      </c>
      <c r="J238" s="372">
        <v>39317</v>
      </c>
      <c r="K238" s="372">
        <v>115720</v>
      </c>
      <c r="L238" s="372">
        <v>14139</v>
      </c>
      <c r="M238" s="372">
        <v>48308</v>
      </c>
      <c r="N238" s="372">
        <v>13696</v>
      </c>
      <c r="O238" s="372">
        <v>15312</v>
      </c>
      <c r="P238" s="374">
        <v>94228</v>
      </c>
      <c r="Q238" s="372">
        <v>71332</v>
      </c>
      <c r="R238" s="372">
        <v>35093</v>
      </c>
      <c r="S238" s="372">
        <v>12122</v>
      </c>
      <c r="T238" s="372">
        <v>12267</v>
      </c>
      <c r="U238" s="372">
        <v>67620</v>
      </c>
      <c r="V238" s="372">
        <v>13538</v>
      </c>
      <c r="W238" s="372">
        <v>32301</v>
      </c>
      <c r="X238" s="372">
        <v>24712</v>
      </c>
      <c r="Y238" s="372">
        <v>16273</v>
      </c>
      <c r="Z238" s="372">
        <v>22489</v>
      </c>
      <c r="AA238" s="372">
        <v>39334</v>
      </c>
      <c r="AB238" s="372">
        <v>37547</v>
      </c>
      <c r="AC238" s="372">
        <v>10426</v>
      </c>
      <c r="AD238" s="372">
        <v>33789</v>
      </c>
      <c r="AE238" s="372">
        <v>5017</v>
      </c>
      <c r="AF238" s="372">
        <v>43590</v>
      </c>
      <c r="AG238" s="372">
        <v>19419</v>
      </c>
      <c r="AH238" s="372">
        <v>11733</v>
      </c>
      <c r="AI238" s="372">
        <v>982900</v>
      </c>
      <c r="AK238" s="372" t="s">
        <v>578</v>
      </c>
    </row>
    <row r="239" spans="1:37" x14ac:dyDescent="0.2">
      <c r="A239" s="376">
        <v>43556</v>
      </c>
      <c r="B239" s="372" t="s">
        <v>972</v>
      </c>
      <c r="C239" s="372">
        <v>15960</v>
      </c>
      <c r="D239" s="372">
        <v>41011</v>
      </c>
      <c r="E239" s="372">
        <v>12418</v>
      </c>
      <c r="F239" s="372">
        <v>6033</v>
      </c>
      <c r="G239" s="372">
        <v>34198</v>
      </c>
      <c r="H239" s="372">
        <v>10283</v>
      </c>
      <c r="I239" s="372">
        <v>14229</v>
      </c>
      <c r="J239" s="372">
        <v>39398</v>
      </c>
      <c r="K239" s="372">
        <v>115867</v>
      </c>
      <c r="L239" s="372">
        <v>14151</v>
      </c>
      <c r="M239" s="372">
        <v>48492</v>
      </c>
      <c r="N239" s="372">
        <v>13786</v>
      </c>
      <c r="O239" s="372">
        <v>15379</v>
      </c>
      <c r="P239" s="374">
        <v>94774</v>
      </c>
      <c r="Q239" s="372">
        <v>71485</v>
      </c>
      <c r="R239" s="372">
        <v>35213</v>
      </c>
      <c r="S239" s="372">
        <v>12151</v>
      </c>
      <c r="T239" s="372">
        <v>12328</v>
      </c>
      <c r="U239" s="372">
        <v>67905</v>
      </c>
      <c r="V239" s="372">
        <v>13607</v>
      </c>
      <c r="W239" s="372">
        <v>32435</v>
      </c>
      <c r="X239" s="372">
        <v>24830</v>
      </c>
      <c r="Y239" s="372">
        <v>16441</v>
      </c>
      <c r="Z239" s="372">
        <v>22556</v>
      </c>
      <c r="AA239" s="372">
        <v>39515</v>
      </c>
      <c r="AB239" s="372">
        <v>37712</v>
      </c>
      <c r="AC239" s="372">
        <v>10488</v>
      </c>
      <c r="AD239" s="372">
        <v>33806</v>
      </c>
      <c r="AE239" s="372">
        <v>5042</v>
      </c>
      <c r="AF239" s="372">
        <v>43679</v>
      </c>
      <c r="AG239" s="372">
        <v>19524</v>
      </c>
      <c r="AH239" s="372">
        <v>11786</v>
      </c>
      <c r="AI239" s="372">
        <v>986482</v>
      </c>
      <c r="AK239" s="372" t="s">
        <v>617</v>
      </c>
    </row>
    <row r="240" spans="1:37" x14ac:dyDescent="0.2">
      <c r="A240" s="376">
        <v>43586</v>
      </c>
      <c r="B240" s="372" t="s">
        <v>973</v>
      </c>
      <c r="C240" s="372">
        <v>15903</v>
      </c>
      <c r="D240" s="372">
        <v>41082</v>
      </c>
      <c r="E240" s="372">
        <v>12464</v>
      </c>
      <c r="F240" s="372">
        <v>6033</v>
      </c>
      <c r="G240" s="372">
        <v>34250</v>
      </c>
      <c r="H240" s="372">
        <v>10278</v>
      </c>
      <c r="I240" s="372">
        <v>14256</v>
      </c>
      <c r="J240" s="372">
        <v>39458</v>
      </c>
      <c r="K240" s="372">
        <v>116050</v>
      </c>
      <c r="L240" s="372">
        <v>14184</v>
      </c>
      <c r="M240" s="372">
        <v>48593</v>
      </c>
      <c r="N240" s="372">
        <v>13878</v>
      </c>
      <c r="O240" s="372">
        <v>15359</v>
      </c>
      <c r="P240" s="374">
        <v>95184</v>
      </c>
      <c r="Q240" s="372">
        <v>71695</v>
      </c>
      <c r="R240" s="372">
        <v>35284</v>
      </c>
      <c r="S240" s="372">
        <v>12179</v>
      </c>
      <c r="T240" s="372">
        <v>12313</v>
      </c>
      <c r="U240" s="372">
        <v>68060</v>
      </c>
      <c r="V240" s="372">
        <v>13647</v>
      </c>
      <c r="W240" s="372">
        <v>32543</v>
      </c>
      <c r="X240" s="372">
        <v>24845</v>
      </c>
      <c r="Y240" s="372">
        <v>16538</v>
      </c>
      <c r="Z240" s="372">
        <v>22503</v>
      </c>
      <c r="AA240" s="372">
        <v>39586</v>
      </c>
      <c r="AB240" s="372">
        <v>37840</v>
      </c>
      <c r="AC240" s="372">
        <v>10483</v>
      </c>
      <c r="AD240" s="372">
        <v>33945</v>
      </c>
      <c r="AE240" s="372">
        <v>5066</v>
      </c>
      <c r="AF240" s="372">
        <v>43632</v>
      </c>
      <c r="AG240" s="372">
        <v>19553</v>
      </c>
      <c r="AH240" s="372">
        <v>11804</v>
      </c>
      <c r="AI240" s="372">
        <v>988488</v>
      </c>
      <c r="AK240" s="372" t="s">
        <v>619</v>
      </c>
    </row>
    <row r="241" spans="1:37" x14ac:dyDescent="0.2">
      <c r="A241" s="376">
        <v>43617</v>
      </c>
      <c r="B241" s="372" t="s">
        <v>974</v>
      </c>
      <c r="C241" s="372">
        <v>15927</v>
      </c>
      <c r="D241" s="372">
        <v>40988</v>
      </c>
      <c r="E241" s="372">
        <v>12528</v>
      </c>
      <c r="F241" s="372">
        <v>6015</v>
      </c>
      <c r="G241" s="372">
        <v>34338</v>
      </c>
      <c r="H241" s="372">
        <v>10353</v>
      </c>
      <c r="I241" s="372">
        <v>14329</v>
      </c>
      <c r="J241" s="372">
        <v>39509</v>
      </c>
      <c r="K241" s="372">
        <v>116159</v>
      </c>
      <c r="L241" s="372">
        <v>14178</v>
      </c>
      <c r="M241" s="372">
        <v>48733</v>
      </c>
      <c r="N241" s="372">
        <v>13913</v>
      </c>
      <c r="O241" s="372">
        <v>15409</v>
      </c>
      <c r="P241" s="374">
        <v>95497</v>
      </c>
      <c r="Q241" s="372">
        <v>71868</v>
      </c>
      <c r="R241" s="372">
        <v>35453</v>
      </c>
      <c r="S241" s="372">
        <v>12206</v>
      </c>
      <c r="T241" s="372">
        <v>12429</v>
      </c>
      <c r="U241" s="372">
        <v>68241</v>
      </c>
      <c r="V241" s="372">
        <v>13754</v>
      </c>
      <c r="W241" s="372">
        <v>32670</v>
      </c>
      <c r="X241" s="372">
        <v>24970</v>
      </c>
      <c r="Y241" s="372">
        <v>16651</v>
      </c>
      <c r="Z241" s="372">
        <v>22644</v>
      </c>
      <c r="AA241" s="372">
        <v>39813</v>
      </c>
      <c r="AB241" s="372">
        <v>38003</v>
      </c>
      <c r="AC241" s="372">
        <v>10485</v>
      </c>
      <c r="AD241" s="372">
        <v>33949</v>
      </c>
      <c r="AE241" s="372">
        <v>5082</v>
      </c>
      <c r="AF241" s="372">
        <v>43749</v>
      </c>
      <c r="AG241" s="372">
        <v>19589</v>
      </c>
      <c r="AH241" s="372">
        <v>11854</v>
      </c>
      <c r="AI241" s="372">
        <v>991286</v>
      </c>
      <c r="AK241" s="372" t="s">
        <v>622</v>
      </c>
    </row>
    <row r="242" spans="1:37" x14ac:dyDescent="0.2">
      <c r="A242" s="376">
        <v>43647</v>
      </c>
      <c r="B242" s="372" t="s">
        <v>975</v>
      </c>
      <c r="C242" s="372">
        <v>15950</v>
      </c>
      <c r="D242" s="372">
        <v>41186</v>
      </c>
      <c r="E242" s="372">
        <v>12562</v>
      </c>
      <c r="F242" s="372">
        <v>6019</v>
      </c>
      <c r="G242" s="372">
        <v>34392</v>
      </c>
      <c r="H242" s="372">
        <v>10407</v>
      </c>
      <c r="I242" s="372">
        <v>14364</v>
      </c>
      <c r="J242" s="372">
        <v>39529</v>
      </c>
      <c r="K242" s="372">
        <v>116459</v>
      </c>
      <c r="L242" s="372">
        <v>14140</v>
      </c>
      <c r="M242" s="372">
        <v>48802</v>
      </c>
      <c r="N242" s="372">
        <v>13904</v>
      </c>
      <c r="O242" s="372">
        <v>15465</v>
      </c>
      <c r="P242" s="374">
        <v>95833</v>
      </c>
      <c r="Q242" s="372">
        <v>71961</v>
      </c>
      <c r="R242" s="372">
        <v>35614</v>
      </c>
      <c r="S242" s="372">
        <v>12191</v>
      </c>
      <c r="T242" s="372">
        <v>12480</v>
      </c>
      <c r="U242" s="372">
        <v>68407</v>
      </c>
      <c r="V242" s="372">
        <v>13807</v>
      </c>
      <c r="W242" s="372">
        <v>32850</v>
      </c>
      <c r="X242" s="372">
        <v>25042</v>
      </c>
      <c r="Y242" s="372">
        <v>16758</v>
      </c>
      <c r="Z242" s="372">
        <v>22758</v>
      </c>
      <c r="AA242" s="372">
        <v>39854</v>
      </c>
      <c r="AB242" s="372">
        <v>38161</v>
      </c>
      <c r="AC242" s="372">
        <v>10479</v>
      </c>
      <c r="AD242" s="372">
        <v>33993</v>
      </c>
      <c r="AE242" s="372">
        <v>5111</v>
      </c>
      <c r="AF242" s="372">
        <v>43770</v>
      </c>
      <c r="AG242" s="372">
        <v>19689</v>
      </c>
      <c r="AH242" s="372">
        <v>11843</v>
      </c>
      <c r="AI242" s="372">
        <v>993780</v>
      </c>
      <c r="AK242" s="372" t="s">
        <v>623</v>
      </c>
    </row>
    <row r="243" spans="1:37" x14ac:dyDescent="0.2">
      <c r="A243" s="376">
        <v>43678</v>
      </c>
      <c r="B243" s="372" t="s">
        <v>976</v>
      </c>
      <c r="C243" s="372">
        <v>15950</v>
      </c>
      <c r="D243" s="372">
        <v>41192</v>
      </c>
      <c r="E243" s="372">
        <v>12610</v>
      </c>
      <c r="F243" s="372">
        <v>6014</v>
      </c>
      <c r="G243" s="372">
        <v>34488</v>
      </c>
      <c r="H243" s="372">
        <v>10429</v>
      </c>
      <c r="I243" s="372">
        <v>14376</v>
      </c>
      <c r="J243" s="372">
        <v>39565</v>
      </c>
      <c r="K243" s="372">
        <v>116824</v>
      </c>
      <c r="L243" s="372">
        <v>14156</v>
      </c>
      <c r="M243" s="372">
        <v>48894</v>
      </c>
      <c r="N243" s="372">
        <v>13900</v>
      </c>
      <c r="O243" s="372">
        <v>15504</v>
      </c>
      <c r="P243" s="374">
        <v>96210</v>
      </c>
      <c r="Q243" s="372">
        <v>72134</v>
      </c>
      <c r="R243" s="372">
        <v>35764</v>
      </c>
      <c r="S243" s="372">
        <v>12241</v>
      </c>
      <c r="T243" s="372">
        <v>12580</v>
      </c>
      <c r="U243" s="372">
        <v>68437</v>
      </c>
      <c r="V243" s="372">
        <v>13865</v>
      </c>
      <c r="W243" s="372">
        <v>33063</v>
      </c>
      <c r="X243" s="372">
        <v>25281</v>
      </c>
      <c r="Y243" s="372">
        <v>16836</v>
      </c>
      <c r="Z243" s="372">
        <v>22787</v>
      </c>
      <c r="AA243" s="372">
        <v>39995</v>
      </c>
      <c r="AB243" s="372">
        <v>38173</v>
      </c>
      <c r="AC243" s="372">
        <v>10533</v>
      </c>
      <c r="AD243" s="372">
        <v>34070</v>
      </c>
      <c r="AE243" s="372">
        <v>5187</v>
      </c>
      <c r="AF243" s="372">
        <v>43827</v>
      </c>
      <c r="AG243" s="372">
        <v>19687</v>
      </c>
      <c r="AH243" s="372">
        <v>11847</v>
      </c>
      <c r="AI243" s="372">
        <v>996419</v>
      </c>
      <c r="AK243" s="372" t="s">
        <v>624</v>
      </c>
    </row>
    <row r="244" spans="1:37" x14ac:dyDescent="0.2">
      <c r="A244" s="376">
        <v>43709</v>
      </c>
      <c r="B244" s="372" t="s">
        <v>977</v>
      </c>
      <c r="C244" s="372">
        <v>16005</v>
      </c>
      <c r="D244" s="372">
        <v>41068</v>
      </c>
      <c r="E244" s="372">
        <v>12643</v>
      </c>
      <c r="F244" s="372">
        <v>6028</v>
      </c>
      <c r="G244" s="372">
        <v>34522</v>
      </c>
      <c r="H244" s="372">
        <v>10436</v>
      </c>
      <c r="I244" s="372">
        <v>14386</v>
      </c>
      <c r="J244" s="372">
        <v>39637</v>
      </c>
      <c r="K244" s="372">
        <v>117073</v>
      </c>
      <c r="L244" s="372">
        <v>14172</v>
      </c>
      <c r="M244" s="372">
        <v>48828</v>
      </c>
      <c r="N244" s="372">
        <v>13927</v>
      </c>
      <c r="O244" s="372">
        <v>15575</v>
      </c>
      <c r="P244" s="374">
        <v>96528</v>
      </c>
      <c r="Q244" s="372">
        <v>72194</v>
      </c>
      <c r="R244" s="372">
        <v>35800</v>
      </c>
      <c r="S244" s="372">
        <v>12228</v>
      </c>
      <c r="T244" s="372">
        <v>12608</v>
      </c>
      <c r="U244" s="372">
        <v>68560</v>
      </c>
      <c r="V244" s="372">
        <v>13942</v>
      </c>
      <c r="W244" s="372">
        <v>33169</v>
      </c>
      <c r="X244" s="372">
        <v>25493</v>
      </c>
      <c r="Y244" s="372">
        <v>16922</v>
      </c>
      <c r="Z244" s="372">
        <v>22892</v>
      </c>
      <c r="AA244" s="372">
        <v>40116</v>
      </c>
      <c r="AB244" s="372">
        <v>38221</v>
      </c>
      <c r="AC244" s="372">
        <v>10575</v>
      </c>
      <c r="AD244" s="372">
        <v>34007</v>
      </c>
      <c r="AE244" s="372">
        <v>5211</v>
      </c>
      <c r="AF244" s="372">
        <v>43918</v>
      </c>
      <c r="AG244" s="372">
        <v>19679</v>
      </c>
      <c r="AH244" s="372">
        <v>11895</v>
      </c>
      <c r="AI244" s="372">
        <v>998258</v>
      </c>
      <c r="AK244" s="372" t="s">
        <v>625</v>
      </c>
    </row>
    <row r="245" spans="1:37" x14ac:dyDescent="0.2">
      <c r="A245" s="376">
        <v>43739</v>
      </c>
      <c r="B245" s="372" t="s">
        <v>978</v>
      </c>
      <c r="C245" s="372">
        <v>16131</v>
      </c>
      <c r="D245" s="372">
        <v>41325</v>
      </c>
      <c r="E245" s="372">
        <v>12738</v>
      </c>
      <c r="F245" s="372">
        <v>6033</v>
      </c>
      <c r="G245" s="372">
        <v>34546</v>
      </c>
      <c r="H245" s="372">
        <v>10502</v>
      </c>
      <c r="I245" s="372">
        <v>14494</v>
      </c>
      <c r="J245" s="372">
        <v>39746</v>
      </c>
      <c r="K245" s="372">
        <v>117496</v>
      </c>
      <c r="L245" s="372">
        <v>14274</v>
      </c>
      <c r="M245" s="372">
        <v>48907</v>
      </c>
      <c r="N245" s="372">
        <v>14008</v>
      </c>
      <c r="O245" s="372">
        <v>15705</v>
      </c>
      <c r="P245" s="374">
        <v>97149</v>
      </c>
      <c r="Q245" s="372">
        <v>72544</v>
      </c>
      <c r="R245" s="372">
        <v>35996</v>
      </c>
      <c r="S245" s="372">
        <v>12275</v>
      </c>
      <c r="T245" s="372">
        <v>12745</v>
      </c>
      <c r="U245" s="372">
        <v>68863</v>
      </c>
      <c r="V245" s="372">
        <v>14024</v>
      </c>
      <c r="W245" s="372">
        <v>33387</v>
      </c>
      <c r="X245" s="372">
        <v>25639</v>
      </c>
      <c r="Y245" s="372">
        <v>17047</v>
      </c>
      <c r="Z245" s="372">
        <v>22995</v>
      </c>
      <c r="AA245" s="372">
        <v>40420</v>
      </c>
      <c r="AB245" s="372">
        <v>38273</v>
      </c>
      <c r="AC245" s="372">
        <v>10663</v>
      </c>
      <c r="AD245" s="372">
        <v>34147</v>
      </c>
      <c r="AE245" s="372">
        <v>5231</v>
      </c>
      <c r="AF245" s="372">
        <v>44002</v>
      </c>
      <c r="AG245" s="372">
        <v>19757</v>
      </c>
      <c r="AH245" s="372">
        <v>11984</v>
      </c>
      <c r="AI245" s="372">
        <v>1003046</v>
      </c>
      <c r="AK245" s="372" t="s">
        <v>626</v>
      </c>
    </row>
    <row r="246" spans="1:37" x14ac:dyDescent="0.2">
      <c r="A246" s="376">
        <v>43770</v>
      </c>
      <c r="B246" s="372" t="s">
        <v>979</v>
      </c>
      <c r="C246" s="372">
        <v>16145</v>
      </c>
      <c r="D246" s="372">
        <v>41485</v>
      </c>
      <c r="E246" s="372">
        <v>12794</v>
      </c>
      <c r="F246" s="372">
        <v>5976</v>
      </c>
      <c r="G246" s="372">
        <v>34496</v>
      </c>
      <c r="H246" s="372">
        <v>10503</v>
      </c>
      <c r="I246" s="372">
        <v>14454</v>
      </c>
      <c r="J246" s="372">
        <v>39790</v>
      </c>
      <c r="K246" s="372">
        <v>117624</v>
      </c>
      <c r="L246" s="372">
        <v>14267</v>
      </c>
      <c r="M246" s="372">
        <v>48774</v>
      </c>
      <c r="N246" s="372">
        <v>13999</v>
      </c>
      <c r="O246" s="372">
        <v>15726</v>
      </c>
      <c r="P246" s="374">
        <v>97410</v>
      </c>
      <c r="Q246" s="372">
        <v>72679</v>
      </c>
      <c r="R246" s="372">
        <v>36102</v>
      </c>
      <c r="S246" s="372">
        <v>12269</v>
      </c>
      <c r="T246" s="372">
        <v>12782</v>
      </c>
      <c r="U246" s="372">
        <v>68997</v>
      </c>
      <c r="V246" s="372">
        <v>14129</v>
      </c>
      <c r="W246" s="372">
        <v>33456</v>
      </c>
      <c r="X246" s="372">
        <v>25679</v>
      </c>
      <c r="Y246" s="372">
        <v>17068</v>
      </c>
      <c r="Z246" s="372">
        <v>23005</v>
      </c>
      <c r="AA246" s="372">
        <v>40518</v>
      </c>
      <c r="AB246" s="372">
        <v>38090</v>
      </c>
      <c r="AC246" s="372">
        <v>10655</v>
      </c>
      <c r="AD246" s="372">
        <v>34165</v>
      </c>
      <c r="AE246" s="372">
        <v>5260</v>
      </c>
      <c r="AF246" s="372">
        <v>44036</v>
      </c>
      <c r="AG246" s="372">
        <v>19786</v>
      </c>
      <c r="AH246" s="372">
        <v>11980</v>
      </c>
      <c r="AI246" s="372">
        <v>1004099</v>
      </c>
      <c r="AK246" s="372" t="s">
        <v>627</v>
      </c>
    </row>
    <row r="247" spans="1:37" x14ac:dyDescent="0.2">
      <c r="A247" s="376">
        <v>43800</v>
      </c>
      <c r="B247" s="372" t="s">
        <v>980</v>
      </c>
      <c r="C247" s="372">
        <v>16102</v>
      </c>
      <c r="D247" s="372">
        <v>41193</v>
      </c>
      <c r="E247" s="372">
        <v>12718</v>
      </c>
      <c r="F247" s="372">
        <v>5954</v>
      </c>
      <c r="G247" s="372">
        <v>34423</v>
      </c>
      <c r="H247" s="372">
        <v>10523</v>
      </c>
      <c r="I247" s="372">
        <v>14418</v>
      </c>
      <c r="J247" s="372">
        <v>39728</v>
      </c>
      <c r="K247" s="372">
        <v>117463</v>
      </c>
      <c r="L247" s="372">
        <v>14178</v>
      </c>
      <c r="M247" s="372">
        <v>48574</v>
      </c>
      <c r="N247" s="372">
        <v>13934</v>
      </c>
      <c r="O247" s="372">
        <v>15696</v>
      </c>
      <c r="P247" s="374">
        <v>97390</v>
      </c>
      <c r="Q247" s="372">
        <v>72401</v>
      </c>
      <c r="R247" s="372">
        <v>36095</v>
      </c>
      <c r="S247" s="372">
        <v>12216</v>
      </c>
      <c r="T247" s="372">
        <v>12743</v>
      </c>
      <c r="U247" s="372">
        <v>68877</v>
      </c>
      <c r="V247" s="372">
        <v>14034</v>
      </c>
      <c r="W247" s="372">
        <v>33355</v>
      </c>
      <c r="X247" s="372">
        <v>25663</v>
      </c>
      <c r="Y247" s="372">
        <v>17059</v>
      </c>
      <c r="Z247" s="372">
        <v>23003</v>
      </c>
      <c r="AA247" s="372">
        <v>40500</v>
      </c>
      <c r="AB247" s="372">
        <v>38042</v>
      </c>
      <c r="AC247" s="372">
        <v>10607</v>
      </c>
      <c r="AD247" s="372">
        <v>34140</v>
      </c>
      <c r="AE247" s="372">
        <v>5232</v>
      </c>
      <c r="AF247" s="372">
        <v>43793</v>
      </c>
      <c r="AG247" s="372">
        <v>19819</v>
      </c>
      <c r="AH247" s="372">
        <v>11920</v>
      </c>
      <c r="AI247" s="372">
        <v>1001793</v>
      </c>
      <c r="AK247" s="372" t="s">
        <v>628</v>
      </c>
    </row>
    <row r="248" spans="1:37" x14ac:dyDescent="0.2">
      <c r="A248" s="376">
        <v>43831</v>
      </c>
      <c r="B248" s="372" t="s">
        <v>1027</v>
      </c>
      <c r="C248" s="372">
        <v>16089</v>
      </c>
      <c r="D248" s="372">
        <v>41127</v>
      </c>
      <c r="E248" s="372">
        <v>12690</v>
      </c>
      <c r="F248" s="372">
        <v>5939</v>
      </c>
      <c r="G248" s="372">
        <v>34387</v>
      </c>
      <c r="H248" s="372">
        <v>10544</v>
      </c>
      <c r="I248" s="372">
        <v>14286</v>
      </c>
      <c r="J248" s="372">
        <v>39731</v>
      </c>
      <c r="K248" s="372">
        <v>117736</v>
      </c>
      <c r="L248" s="372">
        <v>14182</v>
      </c>
      <c r="M248" s="372">
        <v>48487</v>
      </c>
      <c r="N248" s="372">
        <v>13823</v>
      </c>
      <c r="O248" s="372">
        <v>15637</v>
      </c>
      <c r="P248" s="374">
        <v>97293</v>
      </c>
      <c r="Q248" s="372">
        <v>72242</v>
      </c>
      <c r="R248" s="372">
        <v>36056</v>
      </c>
      <c r="S248" s="372">
        <v>12182</v>
      </c>
      <c r="T248" s="372">
        <v>12755</v>
      </c>
      <c r="U248" s="372">
        <v>69003</v>
      </c>
      <c r="V248" s="372">
        <v>13933</v>
      </c>
      <c r="W248" s="372">
        <v>33247</v>
      </c>
      <c r="X248" s="372">
        <v>25744</v>
      </c>
      <c r="Y248" s="372">
        <v>17124</v>
      </c>
      <c r="Z248" s="372">
        <v>22980</v>
      </c>
      <c r="AA248" s="372">
        <v>40522</v>
      </c>
      <c r="AB248" s="372">
        <v>37863</v>
      </c>
      <c r="AC248" s="372">
        <v>10537</v>
      </c>
      <c r="AD248" s="372">
        <v>34148</v>
      </c>
      <c r="AE248" s="372">
        <v>5207</v>
      </c>
      <c r="AF248" s="372">
        <v>43661</v>
      </c>
      <c r="AG248" s="372">
        <v>19862</v>
      </c>
      <c r="AH248" s="372">
        <v>11878</v>
      </c>
      <c r="AI248" s="372">
        <v>1000895</v>
      </c>
      <c r="AJ248" s="372">
        <v>2020</v>
      </c>
      <c r="AK248" s="372" t="s">
        <v>620</v>
      </c>
    </row>
    <row r="249" spans="1:37" x14ac:dyDescent="0.2">
      <c r="A249" s="376">
        <v>43862</v>
      </c>
      <c r="B249" s="372" t="s">
        <v>981</v>
      </c>
      <c r="C249" s="372">
        <v>16120</v>
      </c>
      <c r="D249" s="372">
        <v>41311</v>
      </c>
      <c r="E249" s="372">
        <v>12777</v>
      </c>
      <c r="F249" s="372">
        <v>5954</v>
      </c>
      <c r="G249" s="372">
        <v>34477</v>
      </c>
      <c r="H249" s="372">
        <v>10661</v>
      </c>
      <c r="I249" s="372">
        <v>14305</v>
      </c>
      <c r="J249" s="372">
        <v>39935</v>
      </c>
      <c r="K249" s="372">
        <v>118417</v>
      </c>
      <c r="L249" s="372">
        <v>14275</v>
      </c>
      <c r="M249" s="372">
        <v>48624</v>
      </c>
      <c r="N249" s="372">
        <v>13860</v>
      </c>
      <c r="O249" s="372">
        <v>15747</v>
      </c>
      <c r="P249" s="374">
        <v>97837</v>
      </c>
      <c r="Q249" s="372">
        <v>72451</v>
      </c>
      <c r="R249" s="372">
        <v>36186</v>
      </c>
      <c r="S249" s="372">
        <v>12266</v>
      </c>
      <c r="T249" s="372">
        <v>12822</v>
      </c>
      <c r="U249" s="372">
        <v>69140</v>
      </c>
      <c r="V249" s="372">
        <v>13991</v>
      </c>
      <c r="W249" s="372">
        <v>33422</v>
      </c>
      <c r="X249" s="372">
        <v>25945</v>
      </c>
      <c r="Y249" s="372">
        <v>17259</v>
      </c>
      <c r="Z249" s="372">
        <v>23086</v>
      </c>
      <c r="AA249" s="372">
        <v>40696</v>
      </c>
      <c r="AB249" s="372">
        <v>38010</v>
      </c>
      <c r="AC249" s="372">
        <v>10591</v>
      </c>
      <c r="AD249" s="372">
        <v>34305</v>
      </c>
      <c r="AE249" s="372">
        <v>5240</v>
      </c>
      <c r="AF249" s="372">
        <v>43818</v>
      </c>
      <c r="AG249" s="372">
        <v>19885</v>
      </c>
      <c r="AH249" s="372">
        <v>11934</v>
      </c>
      <c r="AI249" s="372">
        <v>1005347</v>
      </c>
      <c r="AK249" s="372" t="s">
        <v>621</v>
      </c>
    </row>
    <row r="250" spans="1:37" x14ac:dyDescent="0.2">
      <c r="A250" s="376">
        <v>43891</v>
      </c>
      <c r="B250" s="372" t="s">
        <v>982</v>
      </c>
      <c r="C250" s="372">
        <v>16126</v>
      </c>
      <c r="D250" s="372">
        <v>41472</v>
      </c>
      <c r="E250" s="372">
        <v>12773</v>
      </c>
      <c r="F250" s="372">
        <v>5961</v>
      </c>
      <c r="G250" s="372">
        <v>34492</v>
      </c>
      <c r="H250" s="372">
        <v>10719</v>
      </c>
      <c r="I250" s="372">
        <v>14304</v>
      </c>
      <c r="J250" s="372">
        <v>40033</v>
      </c>
      <c r="K250" s="372">
        <v>118835</v>
      </c>
      <c r="L250" s="372">
        <v>14320</v>
      </c>
      <c r="M250" s="372">
        <v>48599</v>
      </c>
      <c r="N250" s="372">
        <v>13895</v>
      </c>
      <c r="O250" s="372">
        <v>15743</v>
      </c>
      <c r="P250" s="374">
        <v>98367</v>
      </c>
      <c r="Q250" s="372">
        <v>72590</v>
      </c>
      <c r="R250" s="372">
        <v>36257</v>
      </c>
      <c r="S250" s="372">
        <v>12306</v>
      </c>
      <c r="T250" s="372">
        <v>12828</v>
      </c>
      <c r="U250" s="372">
        <v>69395</v>
      </c>
      <c r="V250" s="372">
        <v>14001</v>
      </c>
      <c r="W250" s="372">
        <v>33470</v>
      </c>
      <c r="X250" s="372">
        <v>26071</v>
      </c>
      <c r="Y250" s="372">
        <v>17267</v>
      </c>
      <c r="Z250" s="372">
        <v>23094</v>
      </c>
      <c r="AA250" s="372">
        <v>40775</v>
      </c>
      <c r="AB250" s="372">
        <v>38045</v>
      </c>
      <c r="AC250" s="372">
        <v>10643</v>
      </c>
      <c r="AD250" s="372">
        <v>34279</v>
      </c>
      <c r="AE250" s="372">
        <v>5234</v>
      </c>
      <c r="AF250" s="372">
        <v>43925</v>
      </c>
      <c r="AG250" s="372">
        <v>20001</v>
      </c>
      <c r="AH250" s="372">
        <v>11931</v>
      </c>
      <c r="AI250" s="372">
        <v>1007751</v>
      </c>
      <c r="AK250" s="372" t="s">
        <v>578</v>
      </c>
    </row>
    <row r="251" spans="1:37" x14ac:dyDescent="0.2">
      <c r="A251" s="376">
        <v>43922</v>
      </c>
      <c r="B251" s="372" t="s">
        <v>983</v>
      </c>
      <c r="C251" s="372">
        <v>16028</v>
      </c>
      <c r="D251" s="372">
        <v>41132</v>
      </c>
      <c r="E251" s="372">
        <v>12587</v>
      </c>
      <c r="F251" s="372">
        <v>5935</v>
      </c>
      <c r="G251" s="372">
        <v>34298</v>
      </c>
      <c r="H251" s="372">
        <v>10679</v>
      </c>
      <c r="I251" s="372">
        <v>14277</v>
      </c>
      <c r="J251" s="372">
        <v>39876</v>
      </c>
      <c r="K251" s="372">
        <v>118394</v>
      </c>
      <c r="L251" s="372">
        <v>14245</v>
      </c>
      <c r="M251" s="372">
        <v>48197</v>
      </c>
      <c r="N251" s="372">
        <v>13832</v>
      </c>
      <c r="O251" s="372">
        <v>15591</v>
      </c>
      <c r="P251" s="374">
        <v>97741</v>
      </c>
      <c r="Q251" s="372">
        <v>72249</v>
      </c>
      <c r="R251" s="372">
        <v>36156</v>
      </c>
      <c r="S251" s="372">
        <v>12188</v>
      </c>
      <c r="T251" s="372">
        <v>12691</v>
      </c>
      <c r="U251" s="372">
        <v>68958</v>
      </c>
      <c r="V251" s="372">
        <v>13877</v>
      </c>
      <c r="W251" s="372">
        <v>33120</v>
      </c>
      <c r="X251" s="372">
        <v>25834</v>
      </c>
      <c r="Y251" s="372">
        <v>16843</v>
      </c>
      <c r="Z251" s="372">
        <v>22951</v>
      </c>
      <c r="AA251" s="372">
        <v>40504</v>
      </c>
      <c r="AB251" s="372">
        <v>37854</v>
      </c>
      <c r="AC251" s="372">
        <v>10625</v>
      </c>
      <c r="AD251" s="372">
        <v>34120</v>
      </c>
      <c r="AE251" s="372">
        <v>5191</v>
      </c>
      <c r="AF251" s="372">
        <v>43542</v>
      </c>
      <c r="AG251" s="372">
        <v>19728</v>
      </c>
      <c r="AH251" s="372">
        <v>11819</v>
      </c>
      <c r="AI251" s="372">
        <v>1001062</v>
      </c>
      <c r="AK251" s="372" t="s">
        <v>617</v>
      </c>
    </row>
    <row r="252" spans="1:37" x14ac:dyDescent="0.2">
      <c r="A252" s="376">
        <v>43952</v>
      </c>
      <c r="B252" s="372" t="s">
        <v>984</v>
      </c>
      <c r="C252" s="372">
        <v>15950</v>
      </c>
      <c r="D252" s="372">
        <v>40992</v>
      </c>
      <c r="E252" s="372">
        <v>12493</v>
      </c>
      <c r="F252" s="372">
        <v>5908</v>
      </c>
      <c r="G252" s="372">
        <v>34180</v>
      </c>
      <c r="H252" s="372">
        <v>10634</v>
      </c>
      <c r="I252" s="372">
        <v>14285</v>
      </c>
      <c r="J252" s="372">
        <v>39760</v>
      </c>
      <c r="K252" s="372">
        <v>118016</v>
      </c>
      <c r="L252" s="372">
        <v>14218</v>
      </c>
      <c r="M252" s="372">
        <v>47920</v>
      </c>
      <c r="N252" s="372">
        <v>13760</v>
      </c>
      <c r="O252" s="372">
        <v>15513</v>
      </c>
      <c r="P252" s="374">
        <v>97536</v>
      </c>
      <c r="Q252" s="372">
        <v>72175</v>
      </c>
      <c r="R252" s="372">
        <v>36027</v>
      </c>
      <c r="S252" s="372">
        <v>12119</v>
      </c>
      <c r="T252" s="372">
        <v>12615</v>
      </c>
      <c r="U252" s="372">
        <v>68981</v>
      </c>
      <c r="V252" s="372">
        <v>13822</v>
      </c>
      <c r="W252" s="372">
        <v>32994</v>
      </c>
      <c r="X252" s="372">
        <v>25776</v>
      </c>
      <c r="Y252" s="372">
        <v>16719</v>
      </c>
      <c r="Z252" s="372">
        <v>22888</v>
      </c>
      <c r="AA252" s="372">
        <v>40280</v>
      </c>
      <c r="AB252" s="372">
        <v>37753</v>
      </c>
      <c r="AC252" s="372">
        <v>10590</v>
      </c>
      <c r="AD252" s="372">
        <v>34110</v>
      </c>
      <c r="AE252" s="372">
        <v>5188</v>
      </c>
      <c r="AF252" s="372">
        <v>43256</v>
      </c>
      <c r="AG252" s="372">
        <v>19586</v>
      </c>
      <c r="AH252" s="372">
        <v>11723</v>
      </c>
      <c r="AI252" s="372">
        <v>997767</v>
      </c>
      <c r="AK252" s="372" t="s">
        <v>619</v>
      </c>
    </row>
    <row r="253" spans="1:37" x14ac:dyDescent="0.2">
      <c r="A253" s="376">
        <v>43983</v>
      </c>
      <c r="B253" s="372" t="s">
        <v>985</v>
      </c>
      <c r="C253" s="372">
        <v>15986</v>
      </c>
      <c r="D253" s="372">
        <v>40999</v>
      </c>
      <c r="E253" s="372">
        <v>12605</v>
      </c>
      <c r="F253" s="372">
        <v>5920</v>
      </c>
      <c r="G253" s="372">
        <v>34259</v>
      </c>
      <c r="H253" s="372">
        <v>10700</v>
      </c>
      <c r="I253" s="372">
        <v>14346</v>
      </c>
      <c r="J253" s="372">
        <v>39807</v>
      </c>
      <c r="K253" s="372">
        <v>118336</v>
      </c>
      <c r="L253" s="372">
        <v>14261</v>
      </c>
      <c r="M253" s="372">
        <v>47903</v>
      </c>
      <c r="N253" s="372">
        <v>13810</v>
      </c>
      <c r="O253" s="372">
        <v>15545</v>
      </c>
      <c r="P253" s="374">
        <v>97749</v>
      </c>
      <c r="Q253" s="372">
        <v>72635</v>
      </c>
      <c r="R253" s="372">
        <v>36064</v>
      </c>
      <c r="S253" s="372">
        <v>12115</v>
      </c>
      <c r="T253" s="372">
        <v>12629</v>
      </c>
      <c r="U253" s="372">
        <v>69441</v>
      </c>
      <c r="V253" s="372">
        <v>13831</v>
      </c>
      <c r="W253" s="372">
        <v>33065</v>
      </c>
      <c r="X253" s="372">
        <v>25903</v>
      </c>
      <c r="Y253" s="372">
        <v>16859</v>
      </c>
      <c r="Z253" s="372">
        <v>22922</v>
      </c>
      <c r="AA253" s="372">
        <v>40317</v>
      </c>
      <c r="AB253" s="372">
        <v>37774</v>
      </c>
      <c r="AC253" s="372">
        <v>10633</v>
      </c>
      <c r="AD253" s="372">
        <v>34210</v>
      </c>
      <c r="AE253" s="372">
        <v>5192</v>
      </c>
      <c r="AF253" s="372">
        <v>43353</v>
      </c>
      <c r="AG253" s="372">
        <v>19684</v>
      </c>
      <c r="AH253" s="372">
        <v>11737</v>
      </c>
      <c r="AI253" s="372">
        <v>1000590</v>
      </c>
      <c r="AK253" s="372" t="s">
        <v>622</v>
      </c>
    </row>
    <row r="254" spans="1:37" x14ac:dyDescent="0.2">
      <c r="A254" s="376">
        <v>44013</v>
      </c>
      <c r="B254" s="372" t="s">
        <v>986</v>
      </c>
      <c r="C254" s="372">
        <v>15996</v>
      </c>
      <c r="D254" s="372">
        <v>40992</v>
      </c>
      <c r="E254" s="372">
        <v>12656</v>
      </c>
      <c r="F254" s="372">
        <v>5902</v>
      </c>
      <c r="G254" s="372">
        <v>34269</v>
      </c>
      <c r="H254" s="372">
        <v>10715</v>
      </c>
      <c r="I254" s="372">
        <v>14390</v>
      </c>
      <c r="J254" s="372">
        <v>39778</v>
      </c>
      <c r="K254" s="372">
        <v>118631</v>
      </c>
      <c r="L254" s="372">
        <v>14232</v>
      </c>
      <c r="M254" s="372">
        <v>47892</v>
      </c>
      <c r="N254" s="372">
        <v>13791</v>
      </c>
      <c r="O254" s="372">
        <v>15502</v>
      </c>
      <c r="P254" s="374">
        <v>97738</v>
      </c>
      <c r="Q254" s="372">
        <v>72768</v>
      </c>
      <c r="R254" s="372">
        <v>36086</v>
      </c>
      <c r="S254" s="372">
        <v>12108</v>
      </c>
      <c r="T254" s="372">
        <v>12620</v>
      </c>
      <c r="U254" s="372">
        <v>69665</v>
      </c>
      <c r="V254" s="372">
        <v>13863</v>
      </c>
      <c r="W254" s="372">
        <v>33048</v>
      </c>
      <c r="X254" s="372">
        <v>25996</v>
      </c>
      <c r="Y254" s="372">
        <v>16883</v>
      </c>
      <c r="Z254" s="372">
        <v>23013</v>
      </c>
      <c r="AA254" s="372">
        <v>40410</v>
      </c>
      <c r="AB254" s="372">
        <v>37690</v>
      </c>
      <c r="AC254" s="372">
        <v>10637</v>
      </c>
      <c r="AD254" s="372">
        <v>34091</v>
      </c>
      <c r="AE254" s="372">
        <v>5146</v>
      </c>
      <c r="AF254" s="372">
        <v>43389</v>
      </c>
      <c r="AG254" s="372">
        <v>19697</v>
      </c>
      <c r="AH254" s="372">
        <v>11721</v>
      </c>
      <c r="AI254" s="372">
        <v>1001315</v>
      </c>
      <c r="AK254" s="372" t="s">
        <v>623</v>
      </c>
    </row>
    <row r="255" spans="1:37" x14ac:dyDescent="0.2">
      <c r="A255" s="376">
        <v>44044</v>
      </c>
      <c r="B255" s="372" t="s">
        <v>987</v>
      </c>
      <c r="C255" s="372">
        <v>16023</v>
      </c>
      <c r="D255" s="372">
        <v>41084</v>
      </c>
      <c r="E255" s="372">
        <v>12692</v>
      </c>
      <c r="F255" s="372">
        <v>5861</v>
      </c>
      <c r="G255" s="372">
        <v>34182</v>
      </c>
      <c r="H255" s="372">
        <v>10722</v>
      </c>
      <c r="I255" s="372">
        <v>14389</v>
      </c>
      <c r="J255" s="372">
        <v>39803</v>
      </c>
      <c r="K255" s="372">
        <v>118642</v>
      </c>
      <c r="L255" s="372">
        <v>14272</v>
      </c>
      <c r="M255" s="372">
        <v>47904</v>
      </c>
      <c r="N255" s="372">
        <v>13836</v>
      </c>
      <c r="O255" s="372">
        <v>15498</v>
      </c>
      <c r="P255" s="374">
        <v>98006</v>
      </c>
      <c r="Q255" s="372">
        <v>72959</v>
      </c>
      <c r="R255" s="372">
        <v>36098</v>
      </c>
      <c r="S255" s="372">
        <v>12084</v>
      </c>
      <c r="T255" s="372">
        <v>12697</v>
      </c>
      <c r="U255" s="372">
        <v>69910</v>
      </c>
      <c r="V255" s="372">
        <v>13840</v>
      </c>
      <c r="W255" s="372">
        <v>33173</v>
      </c>
      <c r="X255" s="372">
        <v>25985</v>
      </c>
      <c r="Y255" s="372">
        <v>16918</v>
      </c>
      <c r="Z255" s="372">
        <v>22998</v>
      </c>
      <c r="AA255" s="372">
        <v>40467</v>
      </c>
      <c r="AB255" s="372">
        <v>37661</v>
      </c>
      <c r="AC255" s="372">
        <v>10669</v>
      </c>
      <c r="AD255" s="372">
        <v>34046</v>
      </c>
      <c r="AE255" s="372">
        <v>5133</v>
      </c>
      <c r="AF255" s="372">
        <v>43352</v>
      </c>
      <c r="AG255" s="372">
        <v>19711</v>
      </c>
      <c r="AH255" s="372">
        <v>11727</v>
      </c>
      <c r="AI255" s="372">
        <v>1002342</v>
      </c>
      <c r="AK255" s="372" t="s">
        <v>624</v>
      </c>
    </row>
    <row r="256" spans="1:37" x14ac:dyDescent="0.2">
      <c r="A256" s="376">
        <v>44075</v>
      </c>
      <c r="B256" s="372" t="s">
        <v>988</v>
      </c>
      <c r="C256" s="372">
        <v>16036</v>
      </c>
      <c r="D256" s="372">
        <v>41066</v>
      </c>
      <c r="E256" s="372">
        <v>12692</v>
      </c>
      <c r="F256" s="372">
        <v>5831</v>
      </c>
      <c r="G256" s="372">
        <v>34161</v>
      </c>
      <c r="H256" s="372">
        <v>10723</v>
      </c>
      <c r="I256" s="372">
        <v>14396</v>
      </c>
      <c r="J256" s="372">
        <v>39785</v>
      </c>
      <c r="K256" s="372">
        <v>118439</v>
      </c>
      <c r="L256" s="372">
        <v>14278</v>
      </c>
      <c r="M256" s="372">
        <v>47804</v>
      </c>
      <c r="N256" s="372">
        <v>13802</v>
      </c>
      <c r="O256" s="372">
        <v>15506</v>
      </c>
      <c r="P256" s="374">
        <v>98038</v>
      </c>
      <c r="Q256" s="372">
        <v>73041</v>
      </c>
      <c r="R256" s="372">
        <v>36127</v>
      </c>
      <c r="S256" s="372">
        <v>12014</v>
      </c>
      <c r="T256" s="372">
        <v>12700</v>
      </c>
      <c r="U256" s="372">
        <v>69980</v>
      </c>
      <c r="V256" s="372">
        <v>13813</v>
      </c>
      <c r="W256" s="372">
        <v>33217</v>
      </c>
      <c r="X256" s="372">
        <v>26000</v>
      </c>
      <c r="Y256" s="372">
        <v>16762</v>
      </c>
      <c r="Z256" s="372">
        <v>22966</v>
      </c>
      <c r="AA256" s="372">
        <v>40419</v>
      </c>
      <c r="AB256" s="372">
        <v>37616</v>
      </c>
      <c r="AC256" s="372">
        <v>10737</v>
      </c>
      <c r="AD256" s="372">
        <v>34006</v>
      </c>
      <c r="AE256" s="372">
        <v>5123</v>
      </c>
      <c r="AF256" s="372">
        <v>43261</v>
      </c>
      <c r="AG256" s="372">
        <v>19639</v>
      </c>
      <c r="AH256" s="372">
        <v>11714</v>
      </c>
      <c r="AI256" s="372">
        <v>1001692</v>
      </c>
      <c r="AK256" s="372" t="s">
        <v>625</v>
      </c>
    </row>
    <row r="257" spans="1:37" x14ac:dyDescent="0.2">
      <c r="A257" s="376">
        <v>44105</v>
      </c>
      <c r="B257" s="372" t="s">
        <v>989</v>
      </c>
      <c r="C257" s="372">
        <v>16033</v>
      </c>
      <c r="D257" s="372">
        <v>41170</v>
      </c>
      <c r="E257" s="372">
        <v>12766</v>
      </c>
      <c r="F257" s="372">
        <v>5811</v>
      </c>
      <c r="G257" s="372">
        <v>34166</v>
      </c>
      <c r="H257" s="372">
        <v>10739</v>
      </c>
      <c r="I257" s="372">
        <v>14431</v>
      </c>
      <c r="J257" s="372">
        <v>39922</v>
      </c>
      <c r="K257" s="372">
        <v>118395</v>
      </c>
      <c r="L257" s="372">
        <v>14371</v>
      </c>
      <c r="M257" s="372">
        <v>47896</v>
      </c>
      <c r="N257" s="372">
        <v>13797</v>
      </c>
      <c r="O257" s="372">
        <v>15513</v>
      </c>
      <c r="P257" s="374">
        <v>98224</v>
      </c>
      <c r="Q257" s="372">
        <v>73167</v>
      </c>
      <c r="R257" s="372">
        <v>36185</v>
      </c>
      <c r="S257" s="372">
        <v>12079</v>
      </c>
      <c r="T257" s="372">
        <v>12779</v>
      </c>
      <c r="U257" s="372">
        <v>69964</v>
      </c>
      <c r="V257" s="372">
        <v>13883</v>
      </c>
      <c r="W257" s="372">
        <v>33276</v>
      </c>
      <c r="X257" s="372">
        <v>26045</v>
      </c>
      <c r="Y257" s="372">
        <v>16759</v>
      </c>
      <c r="Z257" s="372">
        <v>22906</v>
      </c>
      <c r="AA257" s="372">
        <v>40481</v>
      </c>
      <c r="AB257" s="372">
        <v>37625</v>
      </c>
      <c r="AC257" s="372">
        <v>10822</v>
      </c>
      <c r="AD257" s="372">
        <v>34021</v>
      </c>
      <c r="AE257" s="372">
        <v>5190</v>
      </c>
      <c r="AF257" s="372">
        <v>43224</v>
      </c>
      <c r="AG257" s="372">
        <v>19492</v>
      </c>
      <c r="AH257" s="372">
        <v>11768</v>
      </c>
      <c r="AI257" s="372">
        <v>1002900</v>
      </c>
      <c r="AK257" s="372" t="s">
        <v>626</v>
      </c>
    </row>
    <row r="258" spans="1:37" x14ac:dyDescent="0.2">
      <c r="A258" s="376">
        <v>44136</v>
      </c>
      <c r="B258" s="372" t="s">
        <v>990</v>
      </c>
      <c r="C258" s="372">
        <v>16063</v>
      </c>
      <c r="D258" s="372">
        <v>41307</v>
      </c>
      <c r="E258" s="372">
        <v>12798</v>
      </c>
      <c r="F258" s="372">
        <v>5803</v>
      </c>
      <c r="G258" s="372">
        <v>34138</v>
      </c>
      <c r="H258" s="372">
        <v>10766</v>
      </c>
      <c r="I258" s="372">
        <v>14403</v>
      </c>
      <c r="J258" s="372">
        <v>39839</v>
      </c>
      <c r="K258" s="372">
        <v>118382</v>
      </c>
      <c r="L258" s="372">
        <v>14365</v>
      </c>
      <c r="M258" s="372">
        <v>47933</v>
      </c>
      <c r="N258" s="372">
        <v>13757</v>
      </c>
      <c r="O258" s="372">
        <v>15526</v>
      </c>
      <c r="P258" s="374">
        <v>98316</v>
      </c>
      <c r="Q258" s="372">
        <v>73185</v>
      </c>
      <c r="R258" s="372">
        <v>36262</v>
      </c>
      <c r="S258" s="372">
        <v>12097</v>
      </c>
      <c r="T258" s="372">
        <v>12792</v>
      </c>
      <c r="U258" s="372">
        <v>69980</v>
      </c>
      <c r="V258" s="372">
        <v>13903</v>
      </c>
      <c r="W258" s="372">
        <v>33314</v>
      </c>
      <c r="X258" s="372">
        <v>26110</v>
      </c>
      <c r="Y258" s="372">
        <v>16716</v>
      </c>
      <c r="Z258" s="372">
        <v>22858</v>
      </c>
      <c r="AA258" s="372">
        <v>40582</v>
      </c>
      <c r="AB258" s="372">
        <v>37597</v>
      </c>
      <c r="AC258" s="372">
        <v>10814</v>
      </c>
      <c r="AD258" s="372">
        <v>33968</v>
      </c>
      <c r="AE258" s="372">
        <v>5194</v>
      </c>
      <c r="AF258" s="372">
        <v>43183</v>
      </c>
      <c r="AG258" s="372">
        <v>19514</v>
      </c>
      <c r="AH258" s="372">
        <v>11796</v>
      </c>
      <c r="AI258" s="372">
        <v>1003261</v>
      </c>
      <c r="AK258" s="372" t="s">
        <v>627</v>
      </c>
    </row>
    <row r="259" spans="1:37" x14ac:dyDescent="0.2">
      <c r="A259" s="376">
        <v>44166</v>
      </c>
      <c r="B259" s="372" t="s">
        <v>991</v>
      </c>
      <c r="C259" s="372">
        <v>16017</v>
      </c>
      <c r="D259" s="372">
        <v>41338</v>
      </c>
      <c r="E259" s="372">
        <v>12767</v>
      </c>
      <c r="F259" s="372">
        <v>5807</v>
      </c>
      <c r="G259" s="372">
        <v>34021</v>
      </c>
      <c r="H259" s="372">
        <v>10753</v>
      </c>
      <c r="I259" s="372">
        <v>14324</v>
      </c>
      <c r="J259" s="372">
        <v>39670</v>
      </c>
      <c r="K259" s="372">
        <v>118117</v>
      </c>
      <c r="L259" s="372">
        <v>14267</v>
      </c>
      <c r="M259" s="372">
        <v>47776</v>
      </c>
      <c r="N259" s="372">
        <v>13652</v>
      </c>
      <c r="O259" s="372">
        <v>15458</v>
      </c>
      <c r="P259" s="374">
        <v>98067</v>
      </c>
      <c r="Q259" s="372">
        <v>72960</v>
      </c>
      <c r="R259" s="372">
        <v>36276</v>
      </c>
      <c r="S259" s="372">
        <v>12099</v>
      </c>
      <c r="T259" s="372">
        <v>12766</v>
      </c>
      <c r="U259" s="372">
        <v>69698</v>
      </c>
      <c r="V259" s="372">
        <v>13897</v>
      </c>
      <c r="W259" s="372">
        <v>33169</v>
      </c>
      <c r="X259" s="372">
        <v>26076</v>
      </c>
      <c r="Y259" s="372">
        <v>16569</v>
      </c>
      <c r="Z259" s="372">
        <v>22803</v>
      </c>
      <c r="AA259" s="372">
        <v>40632</v>
      </c>
      <c r="AB259" s="372">
        <v>37552</v>
      </c>
      <c r="AC259" s="372">
        <v>10735</v>
      </c>
      <c r="AD259" s="372">
        <v>33799</v>
      </c>
      <c r="AE259" s="372">
        <v>5146</v>
      </c>
      <c r="AF259" s="372">
        <v>43019</v>
      </c>
      <c r="AG259" s="372">
        <v>19413</v>
      </c>
      <c r="AH259" s="372">
        <v>11771</v>
      </c>
      <c r="AI259" s="372">
        <v>1000414</v>
      </c>
      <c r="AK259" s="372" t="s">
        <v>628</v>
      </c>
    </row>
    <row r="260" spans="1:37" x14ac:dyDescent="0.2">
      <c r="A260" s="376">
        <v>44197</v>
      </c>
      <c r="B260" s="372" t="s">
        <v>1028</v>
      </c>
      <c r="C260" s="372">
        <v>16040</v>
      </c>
      <c r="D260" s="372">
        <v>41313</v>
      </c>
      <c r="E260" s="372">
        <v>12811</v>
      </c>
      <c r="F260" s="372">
        <v>5775</v>
      </c>
      <c r="G260" s="372">
        <v>33975</v>
      </c>
      <c r="H260" s="372">
        <v>10722</v>
      </c>
      <c r="I260" s="372">
        <v>14276</v>
      </c>
      <c r="J260" s="372">
        <v>39677</v>
      </c>
      <c r="K260" s="372">
        <v>117796</v>
      </c>
      <c r="L260" s="372">
        <v>14279</v>
      </c>
      <c r="M260" s="372">
        <v>47633</v>
      </c>
      <c r="N260" s="372">
        <v>13569</v>
      </c>
      <c r="O260" s="372">
        <v>15405</v>
      </c>
      <c r="P260" s="374">
        <v>98213</v>
      </c>
      <c r="Q260" s="372">
        <v>72785</v>
      </c>
      <c r="R260" s="372">
        <v>36158</v>
      </c>
      <c r="S260" s="372">
        <v>12098</v>
      </c>
      <c r="T260" s="372">
        <v>12782</v>
      </c>
      <c r="U260" s="372">
        <v>69706</v>
      </c>
      <c r="V260" s="372">
        <v>13814</v>
      </c>
      <c r="W260" s="372">
        <v>33009</v>
      </c>
      <c r="X260" s="372">
        <v>26010</v>
      </c>
      <c r="Y260" s="372">
        <v>16622</v>
      </c>
      <c r="Z260" s="372">
        <v>22812</v>
      </c>
      <c r="AA260" s="372">
        <v>40656</v>
      </c>
      <c r="AB260" s="372">
        <v>37470</v>
      </c>
      <c r="AC260" s="372">
        <v>10760</v>
      </c>
      <c r="AD260" s="372">
        <v>33797</v>
      </c>
      <c r="AE260" s="372">
        <v>5151</v>
      </c>
      <c r="AF260" s="372">
        <v>42890</v>
      </c>
      <c r="AG260" s="372">
        <v>19328</v>
      </c>
      <c r="AH260" s="372">
        <v>11710</v>
      </c>
      <c r="AI260" s="372">
        <v>999042</v>
      </c>
      <c r="AJ260" s="372">
        <v>2021</v>
      </c>
      <c r="AK260" s="372" t="s">
        <v>620</v>
      </c>
    </row>
    <row r="261" spans="1:37" x14ac:dyDescent="0.2">
      <c r="A261" s="376">
        <v>44228</v>
      </c>
      <c r="B261" s="372" t="s">
        <v>992</v>
      </c>
      <c r="C261" s="372">
        <v>16087</v>
      </c>
      <c r="D261" s="372">
        <v>41481</v>
      </c>
      <c r="E261" s="372">
        <v>12903</v>
      </c>
      <c r="F261" s="372">
        <v>5814</v>
      </c>
      <c r="G261" s="372">
        <v>34085</v>
      </c>
      <c r="H261" s="372">
        <v>10744</v>
      </c>
      <c r="I261" s="372">
        <v>14327</v>
      </c>
      <c r="J261" s="372">
        <v>39752</v>
      </c>
      <c r="K261" s="372">
        <v>117824</v>
      </c>
      <c r="L261" s="372">
        <v>14342</v>
      </c>
      <c r="M261" s="372">
        <v>47646</v>
      </c>
      <c r="N261" s="372">
        <v>13526</v>
      </c>
      <c r="O261" s="372">
        <v>15439</v>
      </c>
      <c r="P261" s="374">
        <v>98474</v>
      </c>
      <c r="Q261" s="372">
        <v>72749</v>
      </c>
      <c r="R261" s="372">
        <v>36276</v>
      </c>
      <c r="S261" s="372">
        <v>12100</v>
      </c>
      <c r="T261" s="372">
        <v>12776</v>
      </c>
      <c r="U261" s="372">
        <v>69678</v>
      </c>
      <c r="V261" s="372">
        <v>13855</v>
      </c>
      <c r="W261" s="372">
        <v>33097</v>
      </c>
      <c r="X261" s="372">
        <v>26121</v>
      </c>
      <c r="Y261" s="372">
        <v>16718</v>
      </c>
      <c r="Z261" s="372">
        <v>22874</v>
      </c>
      <c r="AA261" s="372">
        <v>40759</v>
      </c>
      <c r="AB261" s="372">
        <v>37502</v>
      </c>
      <c r="AC261" s="372">
        <v>10864</v>
      </c>
      <c r="AD261" s="372">
        <v>33816</v>
      </c>
      <c r="AE261" s="372">
        <v>5166</v>
      </c>
      <c r="AF261" s="372">
        <v>42905</v>
      </c>
      <c r="AG261" s="372">
        <v>19440</v>
      </c>
      <c r="AH261" s="372">
        <v>11770</v>
      </c>
      <c r="AI261" s="372">
        <v>1000910</v>
      </c>
      <c r="AK261" s="372" t="s">
        <v>621</v>
      </c>
    </row>
    <row r="262" spans="1:37" x14ac:dyDescent="0.2">
      <c r="A262" s="376">
        <v>44256</v>
      </c>
      <c r="B262" s="372" t="s">
        <v>993</v>
      </c>
      <c r="C262" s="372">
        <v>16126</v>
      </c>
      <c r="D262" s="372">
        <v>41658</v>
      </c>
      <c r="E262" s="372">
        <v>12933</v>
      </c>
      <c r="F262" s="372">
        <v>5831</v>
      </c>
      <c r="G262" s="372">
        <v>34104</v>
      </c>
      <c r="H262" s="372">
        <v>10794</v>
      </c>
      <c r="I262" s="372">
        <v>14373</v>
      </c>
      <c r="J262" s="372">
        <v>39950</v>
      </c>
      <c r="K262" s="372">
        <v>117841</v>
      </c>
      <c r="L262" s="372">
        <v>14316</v>
      </c>
      <c r="M262" s="372">
        <v>47663</v>
      </c>
      <c r="N262" s="372">
        <v>13558</v>
      </c>
      <c r="O262" s="372">
        <v>15440</v>
      </c>
      <c r="P262" s="374">
        <v>98700</v>
      </c>
      <c r="Q262" s="372">
        <v>72421</v>
      </c>
      <c r="R262" s="372">
        <v>36281</v>
      </c>
      <c r="S262" s="372">
        <v>12102</v>
      </c>
      <c r="T262" s="372">
        <v>12803</v>
      </c>
      <c r="U262" s="372">
        <v>69882</v>
      </c>
      <c r="V262" s="372">
        <v>13866</v>
      </c>
      <c r="W262" s="372">
        <v>33102</v>
      </c>
      <c r="X262" s="372">
        <v>26255</v>
      </c>
      <c r="Y262" s="372">
        <v>16865</v>
      </c>
      <c r="Z262" s="372">
        <v>22910</v>
      </c>
      <c r="AA262" s="372">
        <v>40970</v>
      </c>
      <c r="AB262" s="372">
        <v>37594</v>
      </c>
      <c r="AC262" s="372">
        <v>10952</v>
      </c>
      <c r="AD262" s="372">
        <v>33776</v>
      </c>
      <c r="AE262" s="372">
        <v>5187</v>
      </c>
      <c r="AF262" s="372">
        <v>42925</v>
      </c>
      <c r="AG262" s="372">
        <v>19565</v>
      </c>
      <c r="AH262" s="372">
        <v>11794</v>
      </c>
      <c r="AI262" s="372">
        <v>1002537</v>
      </c>
      <c r="AK262" s="372" t="s">
        <v>578</v>
      </c>
    </row>
    <row r="263" spans="1:37" x14ac:dyDescent="0.2">
      <c r="A263" s="376">
        <v>44287</v>
      </c>
      <c r="B263" s="372" t="s">
        <v>994</v>
      </c>
      <c r="C263" s="372">
        <v>16189</v>
      </c>
      <c r="D263" s="372">
        <v>41850</v>
      </c>
      <c r="E263" s="372">
        <v>12988</v>
      </c>
      <c r="F263" s="372">
        <v>5860</v>
      </c>
      <c r="G263" s="372">
        <v>34235</v>
      </c>
      <c r="H263" s="372">
        <v>10897</v>
      </c>
      <c r="I263" s="372">
        <v>14418</v>
      </c>
      <c r="J263" s="372">
        <v>40094</v>
      </c>
      <c r="K263" s="372">
        <v>117816</v>
      </c>
      <c r="L263" s="372">
        <v>14313</v>
      </c>
      <c r="M263" s="372">
        <v>47685</v>
      </c>
      <c r="N263" s="372">
        <v>13535</v>
      </c>
      <c r="O263" s="372">
        <v>15508</v>
      </c>
      <c r="P263" s="374">
        <v>98877</v>
      </c>
      <c r="Q263" s="372">
        <v>72325</v>
      </c>
      <c r="R263" s="372">
        <v>36326</v>
      </c>
      <c r="S263" s="372">
        <v>12135</v>
      </c>
      <c r="T263" s="372">
        <v>12871</v>
      </c>
      <c r="U263" s="372">
        <v>69827</v>
      </c>
      <c r="V263" s="372">
        <v>13940</v>
      </c>
      <c r="W263" s="372">
        <v>33006</v>
      </c>
      <c r="X263" s="372">
        <v>26314</v>
      </c>
      <c r="Y263" s="372">
        <v>16958</v>
      </c>
      <c r="Z263" s="372">
        <v>22964</v>
      </c>
      <c r="AA263" s="372">
        <v>41101</v>
      </c>
      <c r="AB263" s="372">
        <v>37585</v>
      </c>
      <c r="AC263" s="372">
        <v>10935</v>
      </c>
      <c r="AD263" s="372">
        <v>33844</v>
      </c>
      <c r="AE263" s="372">
        <v>5236</v>
      </c>
      <c r="AF263" s="372">
        <v>43156</v>
      </c>
      <c r="AG263" s="372">
        <v>19630</v>
      </c>
      <c r="AH263" s="372">
        <v>11847</v>
      </c>
      <c r="AI263" s="372">
        <v>1004265</v>
      </c>
      <c r="AK263" s="372" t="s">
        <v>617</v>
      </c>
    </row>
    <row r="264" spans="1:37" x14ac:dyDescent="0.2">
      <c r="A264" s="376">
        <v>44317</v>
      </c>
      <c r="B264" s="372" t="s">
        <v>995</v>
      </c>
      <c r="C264" s="372">
        <v>16211</v>
      </c>
      <c r="D264" s="372">
        <v>42065</v>
      </c>
      <c r="E264" s="372">
        <v>13024</v>
      </c>
      <c r="F264" s="372">
        <v>5894</v>
      </c>
      <c r="G264" s="372">
        <v>34327</v>
      </c>
      <c r="H264" s="372">
        <v>10925</v>
      </c>
      <c r="I264" s="372">
        <v>14366</v>
      </c>
      <c r="J264" s="372">
        <v>40230</v>
      </c>
      <c r="K264" s="372">
        <v>117947</v>
      </c>
      <c r="L264" s="372">
        <v>14323</v>
      </c>
      <c r="M264" s="372">
        <v>47805</v>
      </c>
      <c r="N264" s="372">
        <v>13561</v>
      </c>
      <c r="O264" s="372">
        <v>15535</v>
      </c>
      <c r="P264" s="374">
        <v>99245</v>
      </c>
      <c r="Q264" s="372">
        <v>72265</v>
      </c>
      <c r="R264" s="372">
        <v>36342</v>
      </c>
      <c r="S264" s="372">
        <v>12150</v>
      </c>
      <c r="T264" s="372">
        <v>12903</v>
      </c>
      <c r="U264" s="372">
        <v>70064</v>
      </c>
      <c r="V264" s="372">
        <v>13919</v>
      </c>
      <c r="W264" s="372">
        <v>32984</v>
      </c>
      <c r="X264" s="372">
        <v>26425</v>
      </c>
      <c r="Y264" s="372">
        <v>17142</v>
      </c>
      <c r="Z264" s="372">
        <v>22967</v>
      </c>
      <c r="AA264" s="372">
        <v>41236</v>
      </c>
      <c r="AB264" s="372">
        <v>37680</v>
      </c>
      <c r="AC264" s="372">
        <v>10939</v>
      </c>
      <c r="AD264" s="372">
        <v>33906</v>
      </c>
      <c r="AE264" s="372">
        <v>5215</v>
      </c>
      <c r="AF264" s="372">
        <v>43190</v>
      </c>
      <c r="AG264" s="372">
        <v>19720</v>
      </c>
      <c r="AH264" s="372">
        <v>11869</v>
      </c>
      <c r="AI264" s="372">
        <v>1006374</v>
      </c>
      <c r="AK264" s="372" t="s">
        <v>619</v>
      </c>
    </row>
    <row r="265" spans="1:37" x14ac:dyDescent="0.2">
      <c r="A265" s="376">
        <v>44348</v>
      </c>
      <c r="B265" s="372" t="s">
        <v>996</v>
      </c>
      <c r="C265" s="372">
        <v>16255</v>
      </c>
      <c r="D265" s="372">
        <v>42355</v>
      </c>
      <c r="E265" s="372">
        <v>13133</v>
      </c>
      <c r="F265" s="372">
        <v>5921</v>
      </c>
      <c r="G265" s="372">
        <v>34490</v>
      </c>
      <c r="H265" s="372">
        <v>11020</v>
      </c>
      <c r="I265" s="372">
        <v>14447</v>
      </c>
      <c r="J265" s="372">
        <v>40523</v>
      </c>
      <c r="K265" s="372">
        <v>118428</v>
      </c>
      <c r="L265" s="372">
        <v>14356</v>
      </c>
      <c r="M265" s="372">
        <v>48063</v>
      </c>
      <c r="N265" s="372">
        <v>13554</v>
      </c>
      <c r="O265" s="372">
        <v>15549</v>
      </c>
      <c r="P265" s="374">
        <v>99679</v>
      </c>
      <c r="Q265" s="372">
        <v>72470</v>
      </c>
      <c r="R265" s="372">
        <v>36500</v>
      </c>
      <c r="S265" s="372">
        <v>12169</v>
      </c>
      <c r="T265" s="372">
        <v>13053</v>
      </c>
      <c r="U265" s="372">
        <v>70678</v>
      </c>
      <c r="V265" s="372">
        <v>14047</v>
      </c>
      <c r="W265" s="372">
        <v>33138</v>
      </c>
      <c r="X265" s="372">
        <v>26639</v>
      </c>
      <c r="Y265" s="372">
        <v>17389</v>
      </c>
      <c r="Z265" s="372">
        <v>23041</v>
      </c>
      <c r="AA265" s="372">
        <v>41559</v>
      </c>
      <c r="AB265" s="372">
        <v>38030</v>
      </c>
      <c r="AC265" s="372">
        <v>11015</v>
      </c>
      <c r="AD265" s="372">
        <v>34032</v>
      </c>
      <c r="AE265" s="372">
        <v>5252</v>
      </c>
      <c r="AF265" s="372">
        <v>43366</v>
      </c>
      <c r="AG265" s="372">
        <v>19904</v>
      </c>
      <c r="AH265" s="372">
        <v>11919</v>
      </c>
      <c r="AI265" s="372">
        <v>1011974</v>
      </c>
      <c r="AK265" s="372" t="s">
        <v>622</v>
      </c>
    </row>
    <row r="266" spans="1:37" x14ac:dyDescent="0.2">
      <c r="A266" s="376">
        <v>44378</v>
      </c>
      <c r="B266" s="372" t="s">
        <v>997</v>
      </c>
      <c r="C266" s="372">
        <v>16473</v>
      </c>
      <c r="D266" s="372">
        <v>43092</v>
      </c>
      <c r="E266" s="372">
        <v>13392</v>
      </c>
      <c r="F266" s="372">
        <v>6066</v>
      </c>
      <c r="G266" s="372">
        <v>35062</v>
      </c>
      <c r="H266" s="372">
        <v>11173</v>
      </c>
      <c r="I266" s="372">
        <v>14671</v>
      </c>
      <c r="J266" s="372">
        <v>41096</v>
      </c>
      <c r="K266" s="372">
        <v>120984</v>
      </c>
      <c r="L266" s="372">
        <v>14515</v>
      </c>
      <c r="M266" s="372">
        <v>48679</v>
      </c>
      <c r="N266" s="372">
        <v>13680</v>
      </c>
      <c r="O266" s="372">
        <v>15750</v>
      </c>
      <c r="P266" s="374">
        <v>100963</v>
      </c>
      <c r="Q266" s="372">
        <v>74305</v>
      </c>
      <c r="R266" s="372">
        <v>36738</v>
      </c>
      <c r="S266" s="372">
        <v>12356</v>
      </c>
      <c r="T266" s="372">
        <v>13268</v>
      </c>
      <c r="U266" s="372">
        <v>72034</v>
      </c>
      <c r="V266" s="372">
        <v>14214</v>
      </c>
      <c r="W266" s="372">
        <v>33656</v>
      </c>
      <c r="X266" s="372">
        <v>27264</v>
      </c>
      <c r="Y266" s="372">
        <v>18033</v>
      </c>
      <c r="Z266" s="372">
        <v>23311</v>
      </c>
      <c r="AA266" s="372">
        <v>42178</v>
      </c>
      <c r="AB266" s="372">
        <v>38675</v>
      </c>
      <c r="AC266" s="372">
        <v>11282</v>
      </c>
      <c r="AD266" s="372">
        <v>34370</v>
      </c>
      <c r="AE266" s="372">
        <v>5322</v>
      </c>
      <c r="AF266" s="372">
        <v>43928</v>
      </c>
      <c r="AG266" s="372">
        <v>20210</v>
      </c>
      <c r="AH266" s="372">
        <v>12017</v>
      </c>
      <c r="AI266" s="372">
        <v>1028757</v>
      </c>
      <c r="AK266" s="372" t="s">
        <v>623</v>
      </c>
    </row>
    <row r="267" spans="1:37" x14ac:dyDescent="0.2">
      <c r="A267" s="376">
        <v>44409</v>
      </c>
      <c r="B267" s="372" t="s">
        <v>998</v>
      </c>
      <c r="C267" s="372">
        <v>16597</v>
      </c>
      <c r="D267" s="372">
        <v>43604</v>
      </c>
      <c r="E267" s="372">
        <v>13503</v>
      </c>
      <c r="F267" s="372">
        <v>6139</v>
      </c>
      <c r="G267" s="372">
        <v>35290</v>
      </c>
      <c r="H267" s="372">
        <v>11279</v>
      </c>
      <c r="I267" s="372">
        <v>14683</v>
      </c>
      <c r="J267" s="372">
        <v>41443</v>
      </c>
      <c r="K267" s="372">
        <v>122640</v>
      </c>
      <c r="L267" s="372">
        <v>14584</v>
      </c>
      <c r="M267" s="372">
        <v>48978</v>
      </c>
      <c r="N267" s="372">
        <v>13765</v>
      </c>
      <c r="O267" s="372">
        <v>15814</v>
      </c>
      <c r="P267" s="374">
        <v>101796</v>
      </c>
      <c r="Q267" s="372">
        <v>75223</v>
      </c>
      <c r="R267" s="372">
        <v>36908</v>
      </c>
      <c r="S267" s="372">
        <v>12437</v>
      </c>
      <c r="T267" s="372">
        <v>13376</v>
      </c>
      <c r="U267" s="372">
        <v>73017</v>
      </c>
      <c r="V267" s="372">
        <v>14286</v>
      </c>
      <c r="W267" s="372">
        <v>33954</v>
      </c>
      <c r="X267" s="372">
        <v>27761</v>
      </c>
      <c r="Y267" s="372">
        <v>18458</v>
      </c>
      <c r="Z267" s="372">
        <v>23505</v>
      </c>
      <c r="AA267" s="372">
        <v>42434</v>
      </c>
      <c r="AB267" s="372">
        <v>38969</v>
      </c>
      <c r="AC267" s="372">
        <v>11358</v>
      </c>
      <c r="AD267" s="372">
        <v>34614</v>
      </c>
      <c r="AE267" s="372">
        <v>5343</v>
      </c>
      <c r="AF267" s="372">
        <v>44079</v>
      </c>
      <c r="AG267" s="372">
        <v>20382</v>
      </c>
      <c r="AH267" s="372">
        <v>12067</v>
      </c>
      <c r="AI267" s="372">
        <v>1038286</v>
      </c>
      <c r="AK267" s="372" t="s">
        <v>624</v>
      </c>
    </row>
    <row r="268" spans="1:37" x14ac:dyDescent="0.2">
      <c r="A268" s="376">
        <v>44440</v>
      </c>
      <c r="B268" s="372" t="s">
        <v>999</v>
      </c>
      <c r="C268" s="372">
        <v>16724</v>
      </c>
      <c r="D268" s="372">
        <v>44193</v>
      </c>
      <c r="E268" s="372">
        <v>13662</v>
      </c>
      <c r="F268" s="372">
        <v>6206</v>
      </c>
      <c r="G268" s="372">
        <v>35420</v>
      </c>
      <c r="H268" s="372">
        <v>11339</v>
      </c>
      <c r="I268" s="372">
        <v>14778</v>
      </c>
      <c r="J268" s="372">
        <v>41777</v>
      </c>
      <c r="K268" s="372">
        <v>124086</v>
      </c>
      <c r="L268" s="372">
        <v>14612</v>
      </c>
      <c r="M268" s="372">
        <v>49169</v>
      </c>
      <c r="N268" s="372">
        <v>13745</v>
      </c>
      <c r="O268" s="372">
        <v>15889</v>
      </c>
      <c r="P268" s="374">
        <v>102475</v>
      </c>
      <c r="Q268" s="372">
        <v>76166</v>
      </c>
      <c r="R268" s="372">
        <v>37019</v>
      </c>
      <c r="S268" s="372">
        <v>12516</v>
      </c>
      <c r="T268" s="372">
        <v>13478</v>
      </c>
      <c r="U268" s="372">
        <v>74025</v>
      </c>
      <c r="V268" s="372">
        <v>14322</v>
      </c>
      <c r="W268" s="372">
        <v>34133</v>
      </c>
      <c r="X268" s="372">
        <v>28158</v>
      </c>
      <c r="Y268" s="372">
        <v>18704</v>
      </c>
      <c r="Z268" s="372">
        <v>23622</v>
      </c>
      <c r="AA268" s="372">
        <v>42665</v>
      </c>
      <c r="AB268" s="372">
        <v>39166</v>
      </c>
      <c r="AC268" s="372">
        <v>11405</v>
      </c>
      <c r="AD268" s="372">
        <v>34741</v>
      </c>
      <c r="AE268" s="372">
        <v>5367</v>
      </c>
      <c r="AF268" s="372">
        <v>44117</v>
      </c>
      <c r="AG268" s="372">
        <v>20574</v>
      </c>
      <c r="AH268" s="372">
        <v>12087</v>
      </c>
      <c r="AI268" s="372">
        <v>1046340</v>
      </c>
      <c r="AK268" s="372" t="s">
        <v>625</v>
      </c>
    </row>
    <row r="269" spans="1:37" x14ac:dyDescent="0.2">
      <c r="A269" s="376">
        <v>44470</v>
      </c>
      <c r="B269" s="372" t="s">
        <v>1000</v>
      </c>
      <c r="C269" s="372">
        <v>16788</v>
      </c>
      <c r="D269" s="372">
        <v>44527</v>
      </c>
      <c r="E269" s="372">
        <v>13905</v>
      </c>
      <c r="F269" s="372">
        <v>6208</v>
      </c>
      <c r="G269" s="372">
        <v>35640</v>
      </c>
      <c r="H269" s="372">
        <v>11417</v>
      </c>
      <c r="I269" s="372">
        <v>14805</v>
      </c>
      <c r="J269" s="372">
        <v>42026</v>
      </c>
      <c r="K269" s="372">
        <v>124614</v>
      </c>
      <c r="L269" s="372">
        <v>14658</v>
      </c>
      <c r="M269" s="372">
        <v>49324</v>
      </c>
      <c r="N269" s="372">
        <v>13754</v>
      </c>
      <c r="O269" s="372">
        <v>15993</v>
      </c>
      <c r="P269" s="374">
        <v>102866</v>
      </c>
      <c r="Q269" s="372">
        <v>76825</v>
      </c>
      <c r="R269" s="372">
        <v>37053</v>
      </c>
      <c r="S269" s="372">
        <v>12560</v>
      </c>
      <c r="T269" s="372">
        <v>13541</v>
      </c>
      <c r="U269" s="372">
        <v>74370</v>
      </c>
      <c r="V269" s="372">
        <v>14433</v>
      </c>
      <c r="W269" s="372">
        <v>34280</v>
      </c>
      <c r="X269" s="372">
        <v>28379</v>
      </c>
      <c r="Y269" s="372">
        <v>19036</v>
      </c>
      <c r="Z269" s="372">
        <v>23752</v>
      </c>
      <c r="AA269" s="372">
        <v>42810</v>
      </c>
      <c r="AB269" s="372">
        <v>39220</v>
      </c>
      <c r="AC269" s="372">
        <v>11457</v>
      </c>
      <c r="AD269" s="372">
        <v>34913</v>
      </c>
      <c r="AE269" s="372">
        <v>5403</v>
      </c>
      <c r="AF269" s="372">
        <v>44292</v>
      </c>
      <c r="AG269" s="372">
        <v>20660</v>
      </c>
      <c r="AH269" s="372">
        <v>12110</v>
      </c>
      <c r="AI269" s="372">
        <v>1051619</v>
      </c>
      <c r="AK269" s="372" t="s">
        <v>626</v>
      </c>
    </row>
    <row r="270" spans="1:37" x14ac:dyDescent="0.2">
      <c r="A270" s="376">
        <v>44501</v>
      </c>
      <c r="B270" s="372" t="s">
        <v>1001</v>
      </c>
      <c r="C270" s="372">
        <v>16770</v>
      </c>
      <c r="D270" s="372">
        <v>44564</v>
      </c>
      <c r="E270" s="372">
        <v>13977</v>
      </c>
      <c r="F270" s="372">
        <v>6232</v>
      </c>
      <c r="G270" s="372">
        <v>35712</v>
      </c>
      <c r="H270" s="372">
        <v>11421</v>
      </c>
      <c r="I270" s="372">
        <v>14864</v>
      </c>
      <c r="J270" s="372">
        <v>42209</v>
      </c>
      <c r="K270" s="372">
        <v>125176</v>
      </c>
      <c r="L270" s="372">
        <v>14686</v>
      </c>
      <c r="M270" s="372">
        <v>49490</v>
      </c>
      <c r="N270" s="372">
        <v>13739</v>
      </c>
      <c r="O270" s="372">
        <v>16050</v>
      </c>
      <c r="P270" s="374">
        <v>103172</v>
      </c>
      <c r="Q270" s="372">
        <v>77219</v>
      </c>
      <c r="R270" s="372">
        <v>37101</v>
      </c>
      <c r="S270" s="372">
        <v>12612</v>
      </c>
      <c r="T270" s="372">
        <v>13569</v>
      </c>
      <c r="U270" s="372">
        <v>74878</v>
      </c>
      <c r="V270" s="372">
        <v>14443</v>
      </c>
      <c r="W270" s="372">
        <v>34485</v>
      </c>
      <c r="X270" s="372">
        <v>28561</v>
      </c>
      <c r="Y270" s="372">
        <v>19219</v>
      </c>
      <c r="Z270" s="372">
        <v>23778</v>
      </c>
      <c r="AA270" s="372">
        <v>42879</v>
      </c>
      <c r="AB270" s="372">
        <v>39233</v>
      </c>
      <c r="AC270" s="372">
        <v>11461</v>
      </c>
      <c r="AD270" s="372">
        <v>34872</v>
      </c>
      <c r="AE270" s="372">
        <v>5453</v>
      </c>
      <c r="AF270" s="372">
        <v>44225</v>
      </c>
      <c r="AG270" s="372">
        <v>20780</v>
      </c>
      <c r="AH270" s="372">
        <v>12049</v>
      </c>
      <c r="AI270" s="372">
        <v>1054879</v>
      </c>
      <c r="AK270" s="372" t="s">
        <v>627</v>
      </c>
    </row>
    <row r="271" spans="1:37" x14ac:dyDescent="0.2">
      <c r="A271" s="376">
        <v>44531</v>
      </c>
      <c r="B271" s="372" t="s">
        <v>1002</v>
      </c>
      <c r="C271" s="372">
        <v>16746</v>
      </c>
      <c r="D271" s="372">
        <v>44540</v>
      </c>
      <c r="E271" s="372">
        <v>13964</v>
      </c>
      <c r="F271" s="372">
        <v>6254</v>
      </c>
      <c r="G271" s="372">
        <v>35642</v>
      </c>
      <c r="H271" s="372">
        <v>11397</v>
      </c>
      <c r="I271" s="372">
        <v>14789</v>
      </c>
      <c r="J271" s="372">
        <v>42167</v>
      </c>
      <c r="K271" s="372">
        <v>125199</v>
      </c>
      <c r="L271" s="372">
        <v>14609</v>
      </c>
      <c r="M271" s="372">
        <v>49358</v>
      </c>
      <c r="N271" s="372">
        <v>13674</v>
      </c>
      <c r="O271" s="372">
        <v>15980</v>
      </c>
      <c r="P271" s="374">
        <v>103251</v>
      </c>
      <c r="Q271" s="372">
        <v>77044</v>
      </c>
      <c r="R271" s="372">
        <v>37104</v>
      </c>
      <c r="S271" s="372">
        <v>12579</v>
      </c>
      <c r="T271" s="372">
        <v>13590</v>
      </c>
      <c r="U271" s="372">
        <v>74823</v>
      </c>
      <c r="V271" s="372">
        <v>14401</v>
      </c>
      <c r="W271" s="372">
        <v>34423</v>
      </c>
      <c r="X271" s="372">
        <v>28507</v>
      </c>
      <c r="Y271" s="372">
        <v>19275</v>
      </c>
      <c r="Z271" s="372">
        <v>23707</v>
      </c>
      <c r="AA271" s="372">
        <v>42868</v>
      </c>
      <c r="AB271" s="372">
        <v>39139</v>
      </c>
      <c r="AC271" s="372">
        <v>11432</v>
      </c>
      <c r="AD271" s="372">
        <v>34785</v>
      </c>
      <c r="AE271" s="372">
        <v>5466</v>
      </c>
      <c r="AF271" s="372">
        <v>44116</v>
      </c>
      <c r="AG271" s="372">
        <v>20773</v>
      </c>
      <c r="AH271" s="372">
        <v>12068</v>
      </c>
      <c r="AI271" s="372">
        <v>1053670</v>
      </c>
      <c r="AK271" s="372" t="s">
        <v>628</v>
      </c>
    </row>
    <row r="272" spans="1:37" x14ac:dyDescent="0.2">
      <c r="A272" s="376">
        <v>44562</v>
      </c>
      <c r="B272" s="372" t="s">
        <v>1029</v>
      </c>
      <c r="C272" s="372">
        <v>16734</v>
      </c>
      <c r="D272" s="372">
        <v>44593</v>
      </c>
      <c r="E272" s="372">
        <v>14006</v>
      </c>
      <c r="F272" s="372">
        <v>6295</v>
      </c>
      <c r="G272" s="372">
        <v>35582</v>
      </c>
      <c r="H272" s="372">
        <v>11363</v>
      </c>
      <c r="I272" s="372">
        <v>14753</v>
      </c>
      <c r="J272" s="372">
        <v>42125</v>
      </c>
      <c r="K272" s="372">
        <v>124898</v>
      </c>
      <c r="L272" s="372">
        <v>14605</v>
      </c>
      <c r="M272" s="372">
        <v>49238</v>
      </c>
      <c r="N272" s="372">
        <v>13586</v>
      </c>
      <c r="O272" s="372">
        <v>15961</v>
      </c>
      <c r="P272" s="374">
        <v>103200</v>
      </c>
      <c r="Q272" s="372">
        <v>77149</v>
      </c>
      <c r="R272" s="372">
        <v>36985</v>
      </c>
      <c r="S272" s="372">
        <v>12565</v>
      </c>
      <c r="T272" s="372">
        <v>13588</v>
      </c>
      <c r="U272" s="372">
        <v>74930</v>
      </c>
      <c r="V272" s="372">
        <v>14299</v>
      </c>
      <c r="W272" s="372">
        <v>34468</v>
      </c>
      <c r="X272" s="372">
        <v>28619</v>
      </c>
      <c r="Y272" s="372">
        <v>19462</v>
      </c>
      <c r="Z272" s="372">
        <v>23673</v>
      </c>
      <c r="AA272" s="372">
        <v>42858</v>
      </c>
      <c r="AB272" s="372">
        <v>39129</v>
      </c>
      <c r="AC272" s="372">
        <v>11428</v>
      </c>
      <c r="AD272" s="372">
        <v>34764</v>
      </c>
      <c r="AE272" s="372">
        <v>5449</v>
      </c>
      <c r="AF272" s="372">
        <v>43912</v>
      </c>
      <c r="AG272" s="372">
        <v>20863</v>
      </c>
      <c r="AH272" s="372">
        <v>12015</v>
      </c>
      <c r="AI272" s="372">
        <v>1053095</v>
      </c>
      <c r="AJ272" s="372">
        <v>2022</v>
      </c>
      <c r="AK272" s="372" t="s">
        <v>620</v>
      </c>
    </row>
    <row r="273" spans="1:37" x14ac:dyDescent="0.2">
      <c r="A273" s="376">
        <v>44593</v>
      </c>
      <c r="B273" s="372" t="s">
        <v>1030</v>
      </c>
      <c r="C273" s="372">
        <v>16759</v>
      </c>
      <c r="D273" s="372">
        <v>44231</v>
      </c>
      <c r="E273" s="372">
        <v>14112</v>
      </c>
      <c r="F273" s="372">
        <v>6311</v>
      </c>
      <c r="G273" s="372">
        <v>35733</v>
      </c>
      <c r="H273" s="372">
        <v>11379</v>
      </c>
      <c r="I273" s="372">
        <v>14730</v>
      </c>
      <c r="J273" s="372">
        <v>42291</v>
      </c>
      <c r="K273" s="372">
        <v>125331</v>
      </c>
      <c r="L273" s="372">
        <v>14634</v>
      </c>
      <c r="M273" s="372">
        <v>49257</v>
      </c>
      <c r="N273" s="372">
        <v>13648</v>
      </c>
      <c r="O273" s="372">
        <v>16003</v>
      </c>
      <c r="P273" s="374">
        <v>103626</v>
      </c>
      <c r="Q273" s="372">
        <v>77507</v>
      </c>
      <c r="R273" s="372">
        <v>37036</v>
      </c>
      <c r="S273" s="372">
        <v>12597</v>
      </c>
      <c r="T273" s="372">
        <v>13626</v>
      </c>
      <c r="U273" s="372">
        <v>75221</v>
      </c>
      <c r="V273" s="372">
        <v>14330</v>
      </c>
      <c r="W273" s="372">
        <v>34612</v>
      </c>
      <c r="X273" s="372">
        <v>28845</v>
      </c>
      <c r="Y273" s="372">
        <v>19640</v>
      </c>
      <c r="Z273" s="372">
        <v>23699</v>
      </c>
      <c r="AA273" s="372">
        <v>42995</v>
      </c>
      <c r="AB273" s="372">
        <v>39261</v>
      </c>
      <c r="AC273" s="372">
        <v>11468</v>
      </c>
      <c r="AD273" s="372">
        <v>34767</v>
      </c>
      <c r="AE273" s="372">
        <v>5457</v>
      </c>
      <c r="AF273" s="372">
        <v>44020</v>
      </c>
      <c r="AG273" s="372">
        <v>20892</v>
      </c>
      <c r="AH273" s="372">
        <v>12038</v>
      </c>
      <c r="AI273" s="372">
        <v>1056056</v>
      </c>
      <c r="AK273" s="372" t="s">
        <v>621</v>
      </c>
    </row>
    <row r="274" spans="1:37" x14ac:dyDescent="0.2">
      <c r="A274" s="376">
        <v>44621</v>
      </c>
      <c r="B274" s="372" t="s">
        <v>1037</v>
      </c>
      <c r="C274" s="372">
        <v>16740</v>
      </c>
      <c r="D274" s="372">
        <v>44201</v>
      </c>
      <c r="E274" s="372">
        <v>14186</v>
      </c>
      <c r="F274" s="372">
        <v>6282</v>
      </c>
      <c r="G274" s="372">
        <v>35841</v>
      </c>
      <c r="H274" s="372">
        <v>11440</v>
      </c>
      <c r="I274" s="372">
        <v>14736</v>
      </c>
      <c r="J274" s="372">
        <v>42340</v>
      </c>
      <c r="K274" s="372">
        <v>125741</v>
      </c>
      <c r="L274" s="372">
        <v>14679</v>
      </c>
      <c r="M274" s="372">
        <v>49366</v>
      </c>
      <c r="N274" s="372">
        <v>13642</v>
      </c>
      <c r="O274" s="372">
        <v>16042</v>
      </c>
      <c r="P274" s="374">
        <v>103976</v>
      </c>
      <c r="Q274" s="372">
        <v>77647</v>
      </c>
      <c r="R274" s="372">
        <v>37108</v>
      </c>
      <c r="S274" s="372">
        <v>12585</v>
      </c>
      <c r="T274" s="372">
        <v>13616</v>
      </c>
      <c r="U274" s="372">
        <v>75415</v>
      </c>
      <c r="V274" s="372">
        <v>14300</v>
      </c>
      <c r="W274" s="372">
        <v>34645</v>
      </c>
      <c r="X274" s="372">
        <v>28982</v>
      </c>
      <c r="Y274" s="372">
        <v>19364</v>
      </c>
      <c r="Z274" s="372">
        <v>23712</v>
      </c>
      <c r="AA274" s="372">
        <v>43021</v>
      </c>
      <c r="AB274" s="372">
        <v>39290</v>
      </c>
      <c r="AC274" s="372">
        <v>11534</v>
      </c>
      <c r="AD274" s="372">
        <v>34725</v>
      </c>
      <c r="AE274" s="372">
        <v>5461</v>
      </c>
      <c r="AF274" s="372">
        <v>44039</v>
      </c>
      <c r="AG274" s="372">
        <v>20914</v>
      </c>
      <c r="AH274" s="372">
        <v>12054</v>
      </c>
      <c r="AI274" s="372">
        <v>1057624</v>
      </c>
      <c r="AK274" s="372" t="s">
        <v>578</v>
      </c>
    </row>
    <row r="275" spans="1:37" x14ac:dyDescent="0.2">
      <c r="A275" s="376">
        <v>44652</v>
      </c>
      <c r="B275" s="372" t="s">
        <v>1084</v>
      </c>
      <c r="C275" s="372">
        <v>16760</v>
      </c>
      <c r="D275" s="372">
        <v>44407</v>
      </c>
      <c r="E275" s="372">
        <v>14264</v>
      </c>
      <c r="F275" s="372">
        <v>6282</v>
      </c>
      <c r="G275" s="372">
        <v>35845</v>
      </c>
      <c r="H275" s="372">
        <v>11491</v>
      </c>
      <c r="I275" s="372">
        <v>14749</v>
      </c>
      <c r="J275" s="372">
        <v>42392</v>
      </c>
      <c r="K275" s="372">
        <v>125850</v>
      </c>
      <c r="L275" s="372">
        <v>14691</v>
      </c>
      <c r="M275" s="372">
        <v>49438</v>
      </c>
      <c r="N275" s="372">
        <v>13607</v>
      </c>
      <c r="O275" s="372">
        <v>16045</v>
      </c>
      <c r="P275" s="374">
        <v>104232</v>
      </c>
      <c r="Q275" s="372">
        <v>77839</v>
      </c>
      <c r="R275" s="372">
        <v>37211</v>
      </c>
      <c r="S275" s="372">
        <v>12608</v>
      </c>
      <c r="T275" s="372">
        <v>13668</v>
      </c>
      <c r="U275" s="372">
        <v>75353</v>
      </c>
      <c r="V275" s="372">
        <v>14338</v>
      </c>
      <c r="W275" s="372">
        <v>34668</v>
      </c>
      <c r="X275" s="372">
        <v>28992</v>
      </c>
      <c r="Y275" s="372">
        <v>19607</v>
      </c>
      <c r="Z275" s="372">
        <v>23705</v>
      </c>
      <c r="AA275" s="372">
        <v>43033</v>
      </c>
      <c r="AB275" s="372">
        <v>39364</v>
      </c>
      <c r="AC275" s="372">
        <v>11534</v>
      </c>
      <c r="AD275" s="372">
        <v>34740</v>
      </c>
      <c r="AE275" s="372">
        <v>5453</v>
      </c>
      <c r="AF275" s="372">
        <v>44111</v>
      </c>
      <c r="AG275" s="372">
        <v>20936</v>
      </c>
      <c r="AH275" s="372">
        <v>12042</v>
      </c>
      <c r="AI275" s="372">
        <v>1059255</v>
      </c>
      <c r="AK275" s="372" t="s">
        <v>617</v>
      </c>
    </row>
    <row r="276" spans="1:37" x14ac:dyDescent="0.2">
      <c r="A276" s="376">
        <v>44682</v>
      </c>
      <c r="B276" s="372" t="s">
        <v>1090</v>
      </c>
      <c r="C276" s="372">
        <v>16722</v>
      </c>
      <c r="D276" s="372">
        <v>44535</v>
      </c>
      <c r="E276" s="372">
        <v>14393</v>
      </c>
      <c r="F276" s="372">
        <v>6293</v>
      </c>
      <c r="G276" s="372">
        <v>35895</v>
      </c>
      <c r="H276" s="372">
        <v>11536</v>
      </c>
      <c r="I276" s="372">
        <v>14760</v>
      </c>
      <c r="J276" s="372">
        <v>42400</v>
      </c>
      <c r="K276" s="372">
        <v>126268</v>
      </c>
      <c r="L276" s="372">
        <v>14671</v>
      </c>
      <c r="M276" s="372">
        <v>49554</v>
      </c>
      <c r="N276" s="372">
        <v>13625</v>
      </c>
      <c r="O276" s="372">
        <v>16095</v>
      </c>
      <c r="P276" s="374">
        <v>104578</v>
      </c>
      <c r="Q276" s="372">
        <v>77908</v>
      </c>
      <c r="R276" s="372">
        <v>37225</v>
      </c>
      <c r="S276" s="372">
        <v>12634</v>
      </c>
      <c r="T276" s="372">
        <v>13646</v>
      </c>
      <c r="U276" s="372">
        <v>75634</v>
      </c>
      <c r="V276" s="372">
        <v>14439</v>
      </c>
      <c r="W276" s="372">
        <v>34797</v>
      </c>
      <c r="X276" s="372">
        <v>29096</v>
      </c>
      <c r="Y276" s="372">
        <v>19835</v>
      </c>
      <c r="Z276" s="372">
        <v>23744</v>
      </c>
      <c r="AA276" s="372">
        <v>43163</v>
      </c>
      <c r="AB276" s="372">
        <v>38919</v>
      </c>
      <c r="AC276" s="372">
        <v>11596</v>
      </c>
      <c r="AD276" s="372">
        <v>34737</v>
      </c>
      <c r="AE276" s="372">
        <v>5455</v>
      </c>
      <c r="AF276" s="372">
        <v>44149</v>
      </c>
      <c r="AG276" s="372">
        <v>21129</v>
      </c>
      <c r="AH276" s="372">
        <v>12023</v>
      </c>
      <c r="AI276" s="372">
        <v>1061454</v>
      </c>
      <c r="AK276" s="372" t="s">
        <v>619</v>
      </c>
    </row>
    <row r="277" spans="1:37" x14ac:dyDescent="0.2">
      <c r="A277" s="376">
        <v>44713</v>
      </c>
      <c r="B277" s="372" t="s">
        <v>1100</v>
      </c>
      <c r="C277" s="372">
        <v>16756</v>
      </c>
      <c r="D277" s="372">
        <v>44751</v>
      </c>
      <c r="E277" s="372">
        <v>14487</v>
      </c>
      <c r="F277" s="372">
        <v>6332</v>
      </c>
      <c r="G277" s="372">
        <v>35828</v>
      </c>
      <c r="H277" s="372">
        <v>11541</v>
      </c>
      <c r="I277" s="372">
        <v>14830</v>
      </c>
      <c r="J277" s="372">
        <v>42452</v>
      </c>
      <c r="K277" s="372">
        <v>126545</v>
      </c>
      <c r="L277" s="372">
        <v>14676</v>
      </c>
      <c r="M277" s="372">
        <v>49689</v>
      </c>
      <c r="N277" s="372">
        <v>13679</v>
      </c>
      <c r="O277" s="372">
        <v>16178</v>
      </c>
      <c r="P277" s="374">
        <v>104918</v>
      </c>
      <c r="Q277" s="372">
        <v>78102</v>
      </c>
      <c r="R277" s="372">
        <v>37244</v>
      </c>
      <c r="S277" s="372">
        <v>12630</v>
      </c>
      <c r="T277" s="372">
        <v>13677</v>
      </c>
      <c r="U277" s="372">
        <v>75827</v>
      </c>
      <c r="V277" s="372">
        <v>14512</v>
      </c>
      <c r="W277" s="372">
        <v>34911</v>
      </c>
      <c r="X277" s="372">
        <v>29302</v>
      </c>
      <c r="Y277" s="372">
        <v>20108</v>
      </c>
      <c r="Z277" s="372">
        <v>23830</v>
      </c>
      <c r="AA277" s="372">
        <v>43261</v>
      </c>
      <c r="AB277" s="372">
        <v>39151</v>
      </c>
      <c r="AC277" s="372">
        <v>11633</v>
      </c>
      <c r="AD277" s="372">
        <v>34725</v>
      </c>
      <c r="AE277" s="372">
        <v>5467</v>
      </c>
      <c r="AF277" s="372">
        <v>44276</v>
      </c>
      <c r="AG277" s="372">
        <v>21273</v>
      </c>
      <c r="AH277" s="372">
        <v>12040</v>
      </c>
      <c r="AI277" s="372">
        <v>1064631</v>
      </c>
      <c r="AK277" s="372" t="s">
        <v>622</v>
      </c>
    </row>
    <row r="278" spans="1:37" x14ac:dyDescent="0.2">
      <c r="A278" s="376">
        <v>44743</v>
      </c>
      <c r="B278" s="372" t="s">
        <v>1111</v>
      </c>
      <c r="C278" s="372">
        <v>16757</v>
      </c>
      <c r="D278" s="372">
        <v>44387</v>
      </c>
      <c r="E278" s="372">
        <v>14512</v>
      </c>
      <c r="F278" s="372">
        <v>6365</v>
      </c>
      <c r="G278" s="372">
        <v>35784</v>
      </c>
      <c r="H278" s="372">
        <v>11563</v>
      </c>
      <c r="I278" s="372">
        <v>14813</v>
      </c>
      <c r="J278" s="372">
        <v>42398</v>
      </c>
      <c r="K278" s="372">
        <v>126772</v>
      </c>
      <c r="L278" s="372">
        <v>14641</v>
      </c>
      <c r="M278" s="372">
        <v>49725</v>
      </c>
      <c r="N278" s="372">
        <v>13710</v>
      </c>
      <c r="O278" s="372">
        <v>16207</v>
      </c>
      <c r="P278" s="374">
        <v>105078</v>
      </c>
      <c r="Q278" s="372">
        <v>78218</v>
      </c>
      <c r="R278" s="372">
        <v>37185</v>
      </c>
      <c r="S278" s="372">
        <v>12659</v>
      </c>
      <c r="T278" s="372">
        <v>13706</v>
      </c>
      <c r="U278" s="372">
        <v>75889</v>
      </c>
      <c r="V278" s="372">
        <v>14490</v>
      </c>
      <c r="W278" s="372">
        <v>34766</v>
      </c>
      <c r="X278" s="372">
        <v>29396</v>
      </c>
      <c r="Y278" s="372">
        <v>20179</v>
      </c>
      <c r="Z278" s="372">
        <v>23810</v>
      </c>
      <c r="AA278" s="372">
        <v>43273</v>
      </c>
      <c r="AB278" s="372">
        <v>39292</v>
      </c>
      <c r="AC278" s="372">
        <v>11626</v>
      </c>
      <c r="AD278" s="372">
        <v>34667</v>
      </c>
      <c r="AE278" s="372">
        <v>5462</v>
      </c>
      <c r="AF278" s="372">
        <v>44222</v>
      </c>
      <c r="AG278" s="372">
        <v>21204</v>
      </c>
      <c r="AH278" s="372">
        <v>12031</v>
      </c>
      <c r="AI278" s="372">
        <v>1064787</v>
      </c>
      <c r="AK278" s="372" t="s">
        <v>623</v>
      </c>
    </row>
    <row r="279" spans="1:37" x14ac:dyDescent="0.2">
      <c r="A279" s="376">
        <v>44774</v>
      </c>
      <c r="B279" s="372" t="s">
        <v>1125</v>
      </c>
      <c r="C279" s="372">
        <v>16755</v>
      </c>
      <c r="D279" s="372">
        <v>44462</v>
      </c>
      <c r="E279" s="372">
        <v>14588</v>
      </c>
      <c r="F279" s="372">
        <v>6404</v>
      </c>
      <c r="G279" s="372">
        <v>35816</v>
      </c>
      <c r="H279" s="372">
        <v>11625</v>
      </c>
      <c r="I279" s="372">
        <v>14835</v>
      </c>
      <c r="J279" s="372">
        <v>42383</v>
      </c>
      <c r="K279" s="372">
        <v>127108</v>
      </c>
      <c r="L279" s="372">
        <v>14655</v>
      </c>
      <c r="M279" s="372">
        <v>49801</v>
      </c>
      <c r="N279" s="372">
        <v>13775</v>
      </c>
      <c r="O279" s="372">
        <v>16259</v>
      </c>
      <c r="P279" s="374">
        <v>105454</v>
      </c>
      <c r="Q279" s="372">
        <v>78492</v>
      </c>
      <c r="R279" s="372">
        <v>37273</v>
      </c>
      <c r="S279" s="372">
        <v>12656</v>
      </c>
      <c r="T279" s="372">
        <v>13772</v>
      </c>
      <c r="U279" s="372">
        <v>76111</v>
      </c>
      <c r="V279" s="372">
        <v>14509</v>
      </c>
      <c r="W279" s="372">
        <v>34917</v>
      </c>
      <c r="X279" s="372">
        <v>29505</v>
      </c>
      <c r="Y279" s="372">
        <v>20311</v>
      </c>
      <c r="Z279" s="372">
        <v>23845</v>
      </c>
      <c r="AA279" s="372">
        <v>43393</v>
      </c>
      <c r="AB279" s="372">
        <v>39374</v>
      </c>
      <c r="AC279" s="372">
        <v>11695</v>
      </c>
      <c r="AD279" s="372">
        <v>34651</v>
      </c>
      <c r="AE279" s="372">
        <v>5519</v>
      </c>
      <c r="AF279" s="372">
        <v>44205</v>
      </c>
      <c r="AG279" s="372">
        <v>21309</v>
      </c>
      <c r="AH279" s="372">
        <v>12029</v>
      </c>
      <c r="AI279" s="372">
        <v>1067486</v>
      </c>
      <c r="AK279" s="372" t="s">
        <v>624</v>
      </c>
    </row>
    <row r="280" spans="1:37" x14ac:dyDescent="0.2">
      <c r="A280" s="376">
        <v>44805</v>
      </c>
      <c r="B280" s="372" t="s">
        <v>1134</v>
      </c>
      <c r="C280" s="372">
        <v>16722</v>
      </c>
      <c r="D280" s="372">
        <v>44544</v>
      </c>
      <c r="E280" s="372">
        <v>14593</v>
      </c>
      <c r="F280" s="372">
        <v>6411</v>
      </c>
      <c r="G280" s="372">
        <v>35742</v>
      </c>
      <c r="H280" s="372">
        <v>11600</v>
      </c>
      <c r="I280" s="372">
        <v>14805</v>
      </c>
      <c r="J280" s="372">
        <v>42282</v>
      </c>
      <c r="K280" s="372">
        <v>127017</v>
      </c>
      <c r="L280" s="372">
        <v>14574</v>
      </c>
      <c r="M280" s="372">
        <v>49745</v>
      </c>
      <c r="N280" s="372">
        <v>13770</v>
      </c>
      <c r="O280" s="372">
        <v>16307</v>
      </c>
      <c r="P280" s="374">
        <v>105603</v>
      </c>
      <c r="Q280" s="372">
        <v>78279</v>
      </c>
      <c r="R280" s="372">
        <v>37282</v>
      </c>
      <c r="S280" s="372">
        <v>12632</v>
      </c>
      <c r="T280" s="372">
        <v>13797</v>
      </c>
      <c r="U280" s="372">
        <v>76016</v>
      </c>
      <c r="V280" s="372">
        <v>14501</v>
      </c>
      <c r="W280" s="372">
        <v>34973</v>
      </c>
      <c r="X280" s="372">
        <v>29483</v>
      </c>
      <c r="Y280" s="372">
        <v>20426</v>
      </c>
      <c r="Z280" s="372">
        <v>23824</v>
      </c>
      <c r="AA280" s="372">
        <v>43396</v>
      </c>
      <c r="AB280" s="372">
        <v>39157</v>
      </c>
      <c r="AC280" s="372">
        <v>11727</v>
      </c>
      <c r="AD280" s="372">
        <v>34566</v>
      </c>
      <c r="AE280" s="372">
        <v>5505</v>
      </c>
      <c r="AF280" s="372">
        <v>44070</v>
      </c>
      <c r="AG280" s="372">
        <v>21305</v>
      </c>
      <c r="AH280" s="372">
        <v>11966</v>
      </c>
      <c r="AI280" s="372">
        <v>1066620</v>
      </c>
      <c r="AK280" s="372" t="s">
        <v>625</v>
      </c>
    </row>
    <row r="281" spans="1:37" x14ac:dyDescent="0.2">
      <c r="A281" s="376">
        <v>44835</v>
      </c>
      <c r="B281" s="372" t="s">
        <v>1136</v>
      </c>
      <c r="C281" s="372">
        <v>16710</v>
      </c>
      <c r="D281" s="372">
        <v>44714</v>
      </c>
      <c r="E281" s="372">
        <v>14700</v>
      </c>
      <c r="F281" s="372">
        <v>6457</v>
      </c>
      <c r="G281" s="372">
        <v>35793</v>
      </c>
      <c r="H281" s="372">
        <v>11643</v>
      </c>
      <c r="I281" s="372">
        <v>14834</v>
      </c>
      <c r="J281" s="372">
        <v>42399</v>
      </c>
      <c r="K281" s="372">
        <v>127138</v>
      </c>
      <c r="L281" s="372">
        <v>14584</v>
      </c>
      <c r="M281" s="372">
        <v>49706</v>
      </c>
      <c r="N281" s="372">
        <v>13802</v>
      </c>
      <c r="O281" s="372">
        <v>16312</v>
      </c>
      <c r="P281" s="374">
        <v>105902</v>
      </c>
      <c r="Q281" s="372">
        <v>78348</v>
      </c>
      <c r="R281" s="372">
        <v>37352</v>
      </c>
      <c r="S281" s="372">
        <v>12659</v>
      </c>
      <c r="T281" s="372">
        <v>13880</v>
      </c>
      <c r="U281" s="372">
        <v>76282</v>
      </c>
      <c r="V281" s="372">
        <v>14562</v>
      </c>
      <c r="W281" s="372">
        <v>35060</v>
      </c>
      <c r="X281" s="372">
        <v>29643</v>
      </c>
      <c r="Y281" s="372">
        <v>20596</v>
      </c>
      <c r="Z281" s="372">
        <v>23864</v>
      </c>
      <c r="AA281" s="372">
        <v>43482</v>
      </c>
      <c r="AB281" s="372">
        <v>39113</v>
      </c>
      <c r="AC281" s="372">
        <v>11792</v>
      </c>
      <c r="AD281" s="372">
        <v>34493</v>
      </c>
      <c r="AE281" s="372">
        <v>5536</v>
      </c>
      <c r="AF281" s="372">
        <v>44046</v>
      </c>
      <c r="AG281" s="372">
        <v>21431</v>
      </c>
      <c r="AH281" s="372">
        <v>11961</v>
      </c>
      <c r="AI281" s="372">
        <v>1068794</v>
      </c>
      <c r="AK281" s="372" t="s">
        <v>626</v>
      </c>
    </row>
    <row r="282" spans="1:37" x14ac:dyDescent="0.2">
      <c r="A282" s="376">
        <v>44866</v>
      </c>
      <c r="B282" s="372" t="s">
        <v>1154</v>
      </c>
      <c r="C282" s="372">
        <v>16698</v>
      </c>
      <c r="D282" s="372">
        <v>44819</v>
      </c>
      <c r="E282" s="372">
        <v>14786</v>
      </c>
      <c r="F282" s="372">
        <v>6443</v>
      </c>
      <c r="G282" s="372">
        <v>35796</v>
      </c>
      <c r="H282" s="372">
        <v>11674</v>
      </c>
      <c r="I282" s="372">
        <v>14861</v>
      </c>
      <c r="J282" s="372">
        <v>42371</v>
      </c>
      <c r="K282" s="372">
        <v>126815</v>
      </c>
      <c r="L282" s="372">
        <v>14583</v>
      </c>
      <c r="M282" s="372">
        <v>49740</v>
      </c>
      <c r="N282" s="372">
        <v>13820</v>
      </c>
      <c r="O282" s="372">
        <v>16318</v>
      </c>
      <c r="P282" s="374">
        <v>105908</v>
      </c>
      <c r="Q282" s="372">
        <v>78267</v>
      </c>
      <c r="R282" s="372">
        <v>37289</v>
      </c>
      <c r="S282" s="372">
        <v>12625</v>
      </c>
      <c r="T282" s="372">
        <v>13888</v>
      </c>
      <c r="U282" s="372">
        <v>76316</v>
      </c>
      <c r="V282" s="372">
        <v>14553</v>
      </c>
      <c r="W282" s="372">
        <v>35048</v>
      </c>
      <c r="X282" s="372">
        <v>29711</v>
      </c>
      <c r="Y282" s="372">
        <v>20780</v>
      </c>
      <c r="Z282" s="372">
        <v>23845</v>
      </c>
      <c r="AA282" s="372">
        <v>43476</v>
      </c>
      <c r="AB282" s="372">
        <v>39037</v>
      </c>
      <c r="AC282" s="372">
        <v>11795</v>
      </c>
      <c r="AD282" s="372">
        <v>34367</v>
      </c>
      <c r="AE282" s="372">
        <v>5590</v>
      </c>
      <c r="AF282" s="372">
        <v>43864</v>
      </c>
      <c r="AG282" s="372">
        <v>21446</v>
      </c>
      <c r="AH282" s="372">
        <v>11980</v>
      </c>
      <c r="AI282" s="372">
        <v>1068509</v>
      </c>
      <c r="AK282" s="372" t="s">
        <v>627</v>
      </c>
    </row>
    <row r="283" spans="1:37" x14ac:dyDescent="0.2">
      <c r="A283" s="376">
        <v>44896</v>
      </c>
      <c r="B283" s="372" t="s">
        <v>1182</v>
      </c>
      <c r="C283" s="372">
        <v>16707</v>
      </c>
      <c r="D283" s="372">
        <v>44653</v>
      </c>
      <c r="E283" s="372">
        <v>14759</v>
      </c>
      <c r="F283" s="372">
        <v>6418</v>
      </c>
      <c r="G283" s="372">
        <v>35695</v>
      </c>
      <c r="H283" s="372">
        <v>11673</v>
      </c>
      <c r="I283" s="372">
        <v>14786</v>
      </c>
      <c r="J283" s="372">
        <v>42300</v>
      </c>
      <c r="K283" s="372">
        <v>126560</v>
      </c>
      <c r="L283" s="372">
        <v>14532</v>
      </c>
      <c r="M283" s="372">
        <v>49507</v>
      </c>
      <c r="N283" s="372">
        <v>13719</v>
      </c>
      <c r="O283" s="372">
        <v>16245</v>
      </c>
      <c r="P283" s="374">
        <v>105675</v>
      </c>
      <c r="Q283" s="372">
        <v>78074</v>
      </c>
      <c r="R283" s="372">
        <v>37170</v>
      </c>
      <c r="S283" s="372">
        <v>12596</v>
      </c>
      <c r="T283" s="372">
        <v>13869</v>
      </c>
      <c r="U283" s="372">
        <v>76087</v>
      </c>
      <c r="V283" s="372">
        <v>14448</v>
      </c>
      <c r="W283" s="372">
        <v>35020</v>
      </c>
      <c r="X283" s="372">
        <v>29588</v>
      </c>
      <c r="Y283" s="372">
        <v>20714</v>
      </c>
      <c r="Z283" s="372">
        <v>23802</v>
      </c>
      <c r="AA283" s="372">
        <v>43507</v>
      </c>
      <c r="AB283" s="372">
        <v>39024</v>
      </c>
      <c r="AC283" s="372">
        <v>11763</v>
      </c>
      <c r="AD283" s="372">
        <v>34174</v>
      </c>
      <c r="AE283" s="372">
        <v>5549</v>
      </c>
      <c r="AF283" s="372">
        <v>43533</v>
      </c>
      <c r="AG283" s="372">
        <v>21443</v>
      </c>
      <c r="AH283" s="372">
        <v>11966</v>
      </c>
      <c r="AI283" s="372">
        <v>1065556</v>
      </c>
      <c r="AK283" s="372" t="s">
        <v>628</v>
      </c>
    </row>
    <row r="284" spans="1:37" x14ac:dyDescent="0.2">
      <c r="A284" s="376">
        <v>44927</v>
      </c>
      <c r="B284" s="372" t="s">
        <v>1197</v>
      </c>
      <c r="C284" s="372">
        <v>16656</v>
      </c>
      <c r="D284" s="372">
        <v>44615</v>
      </c>
      <c r="E284" s="372">
        <v>14772</v>
      </c>
      <c r="F284" s="372">
        <v>6369</v>
      </c>
      <c r="G284" s="372">
        <v>35642</v>
      </c>
      <c r="H284" s="372">
        <v>11607</v>
      </c>
      <c r="I284" s="372">
        <v>14747</v>
      </c>
      <c r="J284" s="372">
        <v>42172</v>
      </c>
      <c r="K284" s="372">
        <v>126345</v>
      </c>
      <c r="L284" s="372">
        <v>14500</v>
      </c>
      <c r="M284" s="372">
        <v>49458</v>
      </c>
      <c r="N284" s="372">
        <v>13594</v>
      </c>
      <c r="O284" s="372">
        <v>16200</v>
      </c>
      <c r="P284" s="374">
        <v>105609</v>
      </c>
      <c r="Q284" s="372">
        <v>77908</v>
      </c>
      <c r="R284" s="372">
        <v>36990</v>
      </c>
      <c r="S284" s="372">
        <v>12537</v>
      </c>
      <c r="T284" s="372">
        <v>13826</v>
      </c>
      <c r="U284" s="372">
        <v>76188</v>
      </c>
      <c r="V284" s="372">
        <v>14336</v>
      </c>
      <c r="W284" s="372">
        <v>34995</v>
      </c>
      <c r="X284" s="372">
        <v>29593</v>
      </c>
      <c r="Y284" s="372">
        <v>20683</v>
      </c>
      <c r="Z284" s="372">
        <v>23741</v>
      </c>
      <c r="AA284" s="372">
        <v>43394</v>
      </c>
      <c r="AB284" s="372">
        <v>38890</v>
      </c>
      <c r="AC284" s="372">
        <v>11759</v>
      </c>
      <c r="AD284" s="372">
        <v>34014</v>
      </c>
      <c r="AE284" s="372">
        <v>5498</v>
      </c>
      <c r="AF284" s="372">
        <v>43333</v>
      </c>
      <c r="AG284" s="372">
        <v>21515</v>
      </c>
      <c r="AH284" s="372">
        <v>11943</v>
      </c>
      <c r="AI284" s="372">
        <v>1063429</v>
      </c>
      <c r="AJ284" s="372">
        <v>2023</v>
      </c>
      <c r="AK284" s="372" t="s">
        <v>620</v>
      </c>
    </row>
    <row r="285" spans="1:37" x14ac:dyDescent="0.2">
      <c r="A285" s="376">
        <v>44958</v>
      </c>
      <c r="B285" s="372" t="s">
        <v>1210</v>
      </c>
      <c r="C285" s="372">
        <v>16687</v>
      </c>
      <c r="D285" s="372">
        <v>44283</v>
      </c>
      <c r="E285" s="372">
        <v>14823</v>
      </c>
      <c r="F285" s="372">
        <v>6385</v>
      </c>
      <c r="G285" s="372">
        <v>35736</v>
      </c>
      <c r="H285" s="372">
        <v>11658</v>
      </c>
      <c r="I285" s="372">
        <v>14828</v>
      </c>
      <c r="J285" s="372">
        <v>42372</v>
      </c>
      <c r="K285" s="372">
        <v>126731</v>
      </c>
      <c r="L285" s="372">
        <v>14538</v>
      </c>
      <c r="M285" s="372">
        <v>49590</v>
      </c>
      <c r="N285" s="372">
        <v>13616</v>
      </c>
      <c r="O285" s="372">
        <v>16263</v>
      </c>
      <c r="P285" s="374">
        <v>105971</v>
      </c>
      <c r="Q285" s="372">
        <v>78225</v>
      </c>
      <c r="R285" s="372">
        <v>37100</v>
      </c>
      <c r="S285" s="372">
        <v>12563</v>
      </c>
      <c r="T285" s="372">
        <v>13881</v>
      </c>
      <c r="U285" s="372">
        <v>76346</v>
      </c>
      <c r="V285" s="372">
        <v>14377</v>
      </c>
      <c r="W285" s="372">
        <v>35135</v>
      </c>
      <c r="X285" s="372">
        <v>29719</v>
      </c>
      <c r="Y285" s="372">
        <v>20787</v>
      </c>
      <c r="Z285" s="372">
        <v>23839</v>
      </c>
      <c r="AA285" s="372">
        <v>43552</v>
      </c>
      <c r="AB285" s="372">
        <v>38848</v>
      </c>
      <c r="AC285" s="372">
        <v>11778</v>
      </c>
      <c r="AD285" s="372">
        <v>34105</v>
      </c>
      <c r="AE285" s="372">
        <v>5530</v>
      </c>
      <c r="AF285" s="372">
        <v>43400</v>
      </c>
      <c r="AG285" s="372">
        <v>21655</v>
      </c>
      <c r="AH285" s="372">
        <v>12017</v>
      </c>
      <c r="AI285" s="372">
        <v>1066338</v>
      </c>
      <c r="AK285" s="372" t="s">
        <v>621</v>
      </c>
    </row>
    <row r="286" spans="1:37" x14ac:dyDescent="0.2">
      <c r="A286" s="376">
        <v>44986</v>
      </c>
      <c r="B286" s="372" t="s">
        <v>1240</v>
      </c>
      <c r="C286" s="372">
        <v>16763</v>
      </c>
      <c r="D286" s="372">
        <v>44501</v>
      </c>
      <c r="E286" s="372">
        <v>14908</v>
      </c>
      <c r="F286" s="372">
        <v>6415</v>
      </c>
      <c r="G286" s="372">
        <v>35746</v>
      </c>
      <c r="H286" s="372">
        <v>11694</v>
      </c>
      <c r="I286" s="372">
        <v>14883</v>
      </c>
      <c r="J286" s="372">
        <v>42481</v>
      </c>
      <c r="K286" s="372">
        <v>126917</v>
      </c>
      <c r="L286" s="372">
        <v>14557</v>
      </c>
      <c r="M286" s="372">
        <v>49779</v>
      </c>
      <c r="N286" s="372">
        <v>13596</v>
      </c>
      <c r="O286" s="372">
        <v>16365</v>
      </c>
      <c r="P286" s="374">
        <v>106341</v>
      </c>
      <c r="Q286" s="372">
        <v>78420</v>
      </c>
      <c r="R286" s="372">
        <v>37067</v>
      </c>
      <c r="S286" s="372">
        <v>12552</v>
      </c>
      <c r="T286" s="372">
        <v>13918</v>
      </c>
      <c r="U286" s="372">
        <v>76657</v>
      </c>
      <c r="V286" s="372">
        <v>14447</v>
      </c>
      <c r="W286" s="372">
        <v>35207</v>
      </c>
      <c r="X286" s="372">
        <v>29856</v>
      </c>
      <c r="Y286" s="372">
        <v>20928</v>
      </c>
      <c r="Z286" s="372">
        <v>23886</v>
      </c>
      <c r="AA286" s="372">
        <v>43592</v>
      </c>
      <c r="AB286" s="372">
        <v>38834</v>
      </c>
      <c r="AC286" s="372">
        <v>11856</v>
      </c>
      <c r="AD286" s="372">
        <v>34223</v>
      </c>
      <c r="AE286" s="372">
        <v>5522</v>
      </c>
      <c r="AF286" s="372">
        <v>43401</v>
      </c>
      <c r="AG286" s="372">
        <v>21763</v>
      </c>
      <c r="AH286" s="372">
        <v>11992</v>
      </c>
      <c r="AI286" s="372">
        <v>1069067</v>
      </c>
      <c r="AK286" s="372" t="s">
        <v>578</v>
      </c>
    </row>
    <row r="287" spans="1:37" x14ac:dyDescent="0.2">
      <c r="A287" s="376">
        <v>45017</v>
      </c>
      <c r="B287" s="372" t="s">
        <v>1528</v>
      </c>
      <c r="C287" s="372">
        <v>16722</v>
      </c>
      <c r="D287" s="372">
        <v>44565</v>
      </c>
      <c r="E287" s="372">
        <v>14961</v>
      </c>
      <c r="F287" s="372">
        <v>6426</v>
      </c>
      <c r="G287" s="372">
        <v>35830</v>
      </c>
      <c r="H287" s="372">
        <v>11705</v>
      </c>
      <c r="I287" s="372">
        <v>14912</v>
      </c>
      <c r="J287" s="372">
        <v>42483</v>
      </c>
      <c r="K287" s="372">
        <v>126869</v>
      </c>
      <c r="L287" s="372">
        <v>14549</v>
      </c>
      <c r="M287" s="372">
        <v>49802</v>
      </c>
      <c r="N287" s="372">
        <v>13630</v>
      </c>
      <c r="O287" s="372">
        <v>16407</v>
      </c>
      <c r="P287" s="374">
        <v>106467</v>
      </c>
      <c r="Q287" s="372">
        <v>78471</v>
      </c>
      <c r="R287" s="372">
        <v>37057</v>
      </c>
      <c r="S287" s="372">
        <v>12534</v>
      </c>
      <c r="T287" s="372">
        <v>13917</v>
      </c>
      <c r="U287" s="372">
        <v>76763</v>
      </c>
      <c r="V287" s="372">
        <v>14484</v>
      </c>
      <c r="W287" s="372">
        <v>35275</v>
      </c>
      <c r="X287" s="372">
        <v>29876</v>
      </c>
      <c r="Y287" s="372">
        <v>21046</v>
      </c>
      <c r="Z287" s="372">
        <v>23888</v>
      </c>
      <c r="AA287" s="372">
        <v>43656</v>
      </c>
      <c r="AB287" s="372">
        <v>38818</v>
      </c>
      <c r="AC287" s="372">
        <v>11878</v>
      </c>
      <c r="AD287" s="372">
        <v>34190</v>
      </c>
      <c r="AE287" s="372">
        <v>5512</v>
      </c>
      <c r="AF287" s="372">
        <v>43496</v>
      </c>
      <c r="AG287" s="372">
        <v>21577</v>
      </c>
      <c r="AH287" s="372">
        <v>11938</v>
      </c>
      <c r="AI287" s="372">
        <v>1069704</v>
      </c>
      <c r="AK287" s="372" t="s">
        <v>617</v>
      </c>
    </row>
  </sheetData>
  <mergeCells count="1">
    <mergeCell ref="H1:I1"/>
  </mergeCells>
  <hyperlinks>
    <hyperlink ref="H1:I1" location="Index!A1" display="Regresar al �ndice" xr:uid="{C03E747A-DD17-4693-82B6-8010A36F593A}"/>
  </hyperlinks>
  <pageMargins left="0.7" right="0.7" top="0.75" bottom="0.75" header="0.3" footer="0.3"/>
  <pageSetup paperSize="9" orientation="portrait" horizontalDpi="300" verticalDpi="300"/>
  <drawing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838E21-EBEE-451F-A986-867E9841D811}">
  <sheetPr codeName="Hoja74"/>
  <dimension ref="A1:P217"/>
  <sheetViews>
    <sheetView zoomScaleNormal="100" workbookViewId="0"/>
  </sheetViews>
  <sheetFormatPr baseColWidth="10" defaultColWidth="11.42578125" defaultRowHeight="12.75" x14ac:dyDescent="0.2"/>
  <cols>
    <col min="1" max="1" width="13.5703125" style="279" customWidth="1"/>
    <col min="2" max="2" width="13.28515625" style="128" bestFit="1" customWidth="1"/>
    <col min="3" max="16384" width="11.42578125" style="279"/>
  </cols>
  <sheetData>
    <row r="1" spans="1:16" x14ac:dyDescent="0.2">
      <c r="A1" s="69" t="s">
        <v>2083</v>
      </c>
      <c r="H1" s="346" t="s">
        <v>2143</v>
      </c>
      <c r="I1" s="346"/>
      <c r="O1" s="280"/>
      <c r="P1" s="280"/>
    </row>
    <row r="2" spans="1:16" x14ac:dyDescent="0.2">
      <c r="A2" s="279" t="s">
        <v>1417</v>
      </c>
    </row>
    <row r="5" spans="1:16" x14ac:dyDescent="0.2">
      <c r="A5" s="279" t="s">
        <v>297</v>
      </c>
      <c r="B5" s="10" t="s">
        <v>340</v>
      </c>
    </row>
    <row r="6" spans="1:16" x14ac:dyDescent="0.2">
      <c r="A6" s="279">
        <v>2013</v>
      </c>
      <c r="B6" s="130">
        <v>78051</v>
      </c>
    </row>
    <row r="7" spans="1:16" x14ac:dyDescent="0.2">
      <c r="A7" s="279">
        <v>2014</v>
      </c>
      <c r="B7" s="130">
        <v>79961</v>
      </c>
    </row>
    <row r="8" spans="1:16" x14ac:dyDescent="0.2">
      <c r="A8" s="279">
        <v>2015</v>
      </c>
      <c r="B8" s="130">
        <v>82957</v>
      </c>
    </row>
    <row r="9" spans="1:16" x14ac:dyDescent="0.2">
      <c r="A9" s="279">
        <v>2016</v>
      </c>
      <c r="B9" s="130">
        <v>86097</v>
      </c>
    </row>
    <row r="10" spans="1:16" x14ac:dyDescent="0.2">
      <c r="A10" s="279">
        <v>2017</v>
      </c>
      <c r="B10" s="130">
        <v>90125</v>
      </c>
    </row>
    <row r="11" spans="1:16" x14ac:dyDescent="0.2">
      <c r="A11" s="279">
        <v>2018</v>
      </c>
      <c r="B11" s="130">
        <v>93370</v>
      </c>
      <c r="N11" s="279" t="s">
        <v>1523</v>
      </c>
    </row>
    <row r="12" spans="1:16" x14ac:dyDescent="0.2">
      <c r="A12" s="279">
        <v>2019</v>
      </c>
      <c r="B12" s="130">
        <v>97390</v>
      </c>
    </row>
    <row r="13" spans="1:16" x14ac:dyDescent="0.2">
      <c r="A13" s="279">
        <v>2020</v>
      </c>
      <c r="B13" s="130">
        <v>98067</v>
      </c>
      <c r="C13" s="138"/>
    </row>
    <row r="14" spans="1:16" x14ac:dyDescent="0.2">
      <c r="A14" s="279">
        <v>2021</v>
      </c>
      <c r="B14" s="130">
        <v>103251</v>
      </c>
    </row>
    <row r="15" spans="1:16" x14ac:dyDescent="0.2">
      <c r="A15" s="282">
        <v>2022</v>
      </c>
      <c r="B15" s="283">
        <v>105675</v>
      </c>
    </row>
    <row r="16" spans="1:16" x14ac:dyDescent="0.2">
      <c r="A16" s="89">
        <v>45017</v>
      </c>
      <c r="B16" s="161">
        <v>106467</v>
      </c>
    </row>
    <row r="17" spans="1:2" x14ac:dyDescent="0.2">
      <c r="B17" s="133"/>
    </row>
    <row r="18" spans="1:2" x14ac:dyDescent="0.2">
      <c r="B18" s="10"/>
    </row>
    <row r="19" spans="1:2" hidden="1" x14ac:dyDescent="0.2">
      <c r="A19" s="279">
        <v>43709</v>
      </c>
      <c r="B19" s="10">
        <v>96528</v>
      </c>
    </row>
    <row r="20" spans="1:2" hidden="1" x14ac:dyDescent="0.2">
      <c r="A20" s="279">
        <v>43739</v>
      </c>
      <c r="B20" s="10">
        <v>97149</v>
      </c>
    </row>
    <row r="21" spans="1:2" hidden="1" x14ac:dyDescent="0.2">
      <c r="A21" s="279">
        <v>43770</v>
      </c>
      <c r="B21" s="10">
        <v>97410</v>
      </c>
    </row>
    <row r="22" spans="1:2" hidden="1" x14ac:dyDescent="0.2">
      <c r="A22" s="279">
        <v>43800</v>
      </c>
      <c r="B22" s="10">
        <v>97390</v>
      </c>
    </row>
    <row r="23" spans="1:2" x14ac:dyDescent="0.2">
      <c r="A23" s="279" t="s">
        <v>1507</v>
      </c>
      <c r="B23" s="133">
        <f>B16/B15-1</f>
        <v>7.4946770759403147E-3</v>
      </c>
    </row>
    <row r="24" spans="1:2" x14ac:dyDescent="0.2">
      <c r="A24" s="279" t="s">
        <v>1510</v>
      </c>
      <c r="B24" s="130">
        <f>B16-B15</f>
        <v>792</v>
      </c>
    </row>
    <row r="25" spans="1:2" x14ac:dyDescent="0.2">
      <c r="B25" s="10"/>
    </row>
    <row r="26" spans="1:2" x14ac:dyDescent="0.2">
      <c r="B26" s="10"/>
    </row>
    <row r="27" spans="1:2" x14ac:dyDescent="0.2">
      <c r="B27" s="10"/>
    </row>
    <row r="28" spans="1:2" x14ac:dyDescent="0.2">
      <c r="B28" s="10"/>
    </row>
    <row r="29" spans="1:2" x14ac:dyDescent="0.2">
      <c r="B29" s="10"/>
    </row>
    <row r="30" spans="1:2" x14ac:dyDescent="0.2">
      <c r="B30" s="10"/>
    </row>
    <row r="31" spans="1:2" x14ac:dyDescent="0.2">
      <c r="B31" s="10"/>
    </row>
    <row r="32" spans="1:2" x14ac:dyDescent="0.2">
      <c r="B32" s="10"/>
    </row>
    <row r="33" spans="2:2" x14ac:dyDescent="0.2">
      <c r="B33" s="10"/>
    </row>
    <row r="34" spans="2:2" x14ac:dyDescent="0.2">
      <c r="B34" s="10"/>
    </row>
    <row r="35" spans="2:2" x14ac:dyDescent="0.2">
      <c r="B35" s="10"/>
    </row>
    <row r="36" spans="2:2" x14ac:dyDescent="0.2">
      <c r="B36" s="10"/>
    </row>
    <row r="37" spans="2:2" x14ac:dyDescent="0.2">
      <c r="B37" s="10"/>
    </row>
    <row r="38" spans="2:2" x14ac:dyDescent="0.2">
      <c r="B38" s="10"/>
    </row>
    <row r="39" spans="2:2" x14ac:dyDescent="0.2">
      <c r="B39" s="10"/>
    </row>
    <row r="40" spans="2:2" x14ac:dyDescent="0.2">
      <c r="B40" s="10"/>
    </row>
    <row r="41" spans="2:2" x14ac:dyDescent="0.2">
      <c r="B41" s="10"/>
    </row>
    <row r="42" spans="2:2" x14ac:dyDescent="0.2">
      <c r="B42" s="10"/>
    </row>
    <row r="43" spans="2:2" x14ac:dyDescent="0.2">
      <c r="B43" s="10"/>
    </row>
    <row r="44" spans="2:2" x14ac:dyDescent="0.2">
      <c r="B44" s="10"/>
    </row>
    <row r="45" spans="2:2" x14ac:dyDescent="0.2">
      <c r="B45" s="10"/>
    </row>
    <row r="46" spans="2:2" x14ac:dyDescent="0.2">
      <c r="B46" s="10"/>
    </row>
    <row r="47" spans="2:2" x14ac:dyDescent="0.2">
      <c r="B47" s="10"/>
    </row>
    <row r="48" spans="2:2" x14ac:dyDescent="0.2">
      <c r="B48" s="10"/>
    </row>
    <row r="49" spans="2:2" x14ac:dyDescent="0.2">
      <c r="B49" s="10"/>
    </row>
    <row r="50" spans="2:2" x14ac:dyDescent="0.2">
      <c r="B50" s="10"/>
    </row>
    <row r="51" spans="2:2" x14ac:dyDescent="0.2">
      <c r="B51" s="10"/>
    </row>
    <row r="52" spans="2:2" x14ac:dyDescent="0.2">
      <c r="B52" s="10"/>
    </row>
    <row r="53" spans="2:2" x14ac:dyDescent="0.2">
      <c r="B53" s="10"/>
    </row>
    <row r="54" spans="2:2" x14ac:dyDescent="0.2">
      <c r="B54" s="10"/>
    </row>
    <row r="55" spans="2:2" x14ac:dyDescent="0.2">
      <c r="B55" s="10"/>
    </row>
    <row r="56" spans="2:2" x14ac:dyDescent="0.2">
      <c r="B56" s="10"/>
    </row>
    <row r="57" spans="2:2" x14ac:dyDescent="0.2">
      <c r="B57" s="10"/>
    </row>
    <row r="58" spans="2:2" x14ac:dyDescent="0.2">
      <c r="B58" s="10"/>
    </row>
    <row r="59" spans="2:2" x14ac:dyDescent="0.2">
      <c r="B59" s="10"/>
    </row>
    <row r="60" spans="2:2" x14ac:dyDescent="0.2">
      <c r="B60" s="10"/>
    </row>
    <row r="61" spans="2:2" x14ac:dyDescent="0.2">
      <c r="B61" s="10"/>
    </row>
    <row r="62" spans="2:2" x14ac:dyDescent="0.2">
      <c r="B62" s="10"/>
    </row>
    <row r="63" spans="2:2" x14ac:dyDescent="0.2">
      <c r="B63" s="10"/>
    </row>
    <row r="64" spans="2:2" x14ac:dyDescent="0.2">
      <c r="B64" s="10"/>
    </row>
    <row r="65" spans="2:2" x14ac:dyDescent="0.2">
      <c r="B65" s="10"/>
    </row>
    <row r="66" spans="2:2" x14ac:dyDescent="0.2">
      <c r="B66" s="10"/>
    </row>
    <row r="67" spans="2:2" x14ac:dyDescent="0.2">
      <c r="B67" s="10"/>
    </row>
    <row r="68" spans="2:2" x14ac:dyDescent="0.2">
      <c r="B68" s="10"/>
    </row>
    <row r="69" spans="2:2" x14ac:dyDescent="0.2">
      <c r="B69" s="10"/>
    </row>
    <row r="70" spans="2:2" x14ac:dyDescent="0.2">
      <c r="B70" s="10"/>
    </row>
    <row r="71" spans="2:2" x14ac:dyDescent="0.2">
      <c r="B71" s="10"/>
    </row>
    <row r="72" spans="2:2" x14ac:dyDescent="0.2">
      <c r="B72" s="10"/>
    </row>
    <row r="73" spans="2:2" x14ac:dyDescent="0.2">
      <c r="B73" s="10"/>
    </row>
    <row r="74" spans="2:2" x14ac:dyDescent="0.2">
      <c r="B74" s="10"/>
    </row>
    <row r="75" spans="2:2" x14ac:dyDescent="0.2">
      <c r="B75" s="10"/>
    </row>
    <row r="76" spans="2:2" x14ac:dyDescent="0.2">
      <c r="B76" s="10"/>
    </row>
    <row r="77" spans="2:2" x14ac:dyDescent="0.2">
      <c r="B77" s="10"/>
    </row>
    <row r="78" spans="2:2" x14ac:dyDescent="0.2">
      <c r="B78" s="10"/>
    </row>
    <row r="79" spans="2:2" x14ac:dyDescent="0.2">
      <c r="B79" s="10"/>
    </row>
    <row r="80" spans="2:2" x14ac:dyDescent="0.2">
      <c r="B80" s="10"/>
    </row>
    <row r="81" spans="2:2" x14ac:dyDescent="0.2">
      <c r="B81" s="10"/>
    </row>
    <row r="82" spans="2:2" x14ac:dyDescent="0.2">
      <c r="B82" s="10"/>
    </row>
    <row r="83" spans="2:2" x14ac:dyDescent="0.2">
      <c r="B83" s="10"/>
    </row>
    <row r="84" spans="2:2" x14ac:dyDescent="0.2">
      <c r="B84" s="10"/>
    </row>
    <row r="85" spans="2:2" x14ac:dyDescent="0.2">
      <c r="B85" s="10"/>
    </row>
    <row r="86" spans="2:2" x14ac:dyDescent="0.2">
      <c r="B86" s="10"/>
    </row>
    <row r="87" spans="2:2" x14ac:dyDescent="0.2">
      <c r="B87" s="10"/>
    </row>
    <row r="88" spans="2:2" x14ac:dyDescent="0.2">
      <c r="B88" s="10"/>
    </row>
    <row r="89" spans="2:2" x14ac:dyDescent="0.2">
      <c r="B89" s="10"/>
    </row>
    <row r="90" spans="2:2" x14ac:dyDescent="0.2">
      <c r="B90" s="10"/>
    </row>
    <row r="91" spans="2:2" x14ac:dyDescent="0.2">
      <c r="B91" s="10"/>
    </row>
    <row r="92" spans="2:2" x14ac:dyDescent="0.2">
      <c r="B92" s="10"/>
    </row>
    <row r="93" spans="2:2" x14ac:dyDescent="0.2">
      <c r="B93" s="10"/>
    </row>
    <row r="94" spans="2:2" x14ac:dyDescent="0.2">
      <c r="B94" s="10"/>
    </row>
    <row r="95" spans="2:2" x14ac:dyDescent="0.2">
      <c r="B95" s="10"/>
    </row>
    <row r="96" spans="2:2" x14ac:dyDescent="0.2">
      <c r="B96" s="10"/>
    </row>
    <row r="97" spans="2:2" x14ac:dyDescent="0.2">
      <c r="B97" s="10"/>
    </row>
    <row r="98" spans="2:2" x14ac:dyDescent="0.2">
      <c r="B98" s="10"/>
    </row>
    <row r="99" spans="2:2" x14ac:dyDescent="0.2">
      <c r="B99" s="10"/>
    </row>
    <row r="100" spans="2:2" x14ac:dyDescent="0.2">
      <c r="B100" s="10"/>
    </row>
    <row r="101" spans="2:2" x14ac:dyDescent="0.2">
      <c r="B101" s="10"/>
    </row>
    <row r="102" spans="2:2" x14ac:dyDescent="0.2">
      <c r="B102" s="10"/>
    </row>
    <row r="103" spans="2:2" x14ac:dyDescent="0.2">
      <c r="B103" s="10"/>
    </row>
    <row r="104" spans="2:2" x14ac:dyDescent="0.2">
      <c r="B104" s="10"/>
    </row>
    <row r="105" spans="2:2" x14ac:dyDescent="0.2">
      <c r="B105" s="10"/>
    </row>
    <row r="106" spans="2:2" x14ac:dyDescent="0.2">
      <c r="B106" s="10"/>
    </row>
    <row r="107" spans="2:2" x14ac:dyDescent="0.2">
      <c r="B107" s="10"/>
    </row>
    <row r="108" spans="2:2" x14ac:dyDescent="0.2">
      <c r="B108" s="10"/>
    </row>
    <row r="109" spans="2:2" x14ac:dyDescent="0.2">
      <c r="B109" s="10"/>
    </row>
    <row r="110" spans="2:2" x14ac:dyDescent="0.2">
      <c r="B110" s="10"/>
    </row>
    <row r="111" spans="2:2" x14ac:dyDescent="0.2">
      <c r="B111" s="10"/>
    </row>
    <row r="112" spans="2:2" x14ac:dyDescent="0.2">
      <c r="B112" s="10"/>
    </row>
    <row r="113" spans="2:2" x14ac:dyDescent="0.2">
      <c r="B113" s="10"/>
    </row>
    <row r="114" spans="2:2" x14ac:dyDescent="0.2">
      <c r="B114" s="10"/>
    </row>
    <row r="115" spans="2:2" x14ac:dyDescent="0.2">
      <c r="B115" s="10"/>
    </row>
    <row r="116" spans="2:2" x14ac:dyDescent="0.2">
      <c r="B116" s="10"/>
    </row>
    <row r="117" spans="2:2" x14ac:dyDescent="0.2">
      <c r="B117" s="10"/>
    </row>
    <row r="118" spans="2:2" x14ac:dyDescent="0.2">
      <c r="B118" s="10"/>
    </row>
    <row r="119" spans="2:2" x14ac:dyDescent="0.2">
      <c r="B119" s="10"/>
    </row>
    <row r="120" spans="2:2" x14ac:dyDescent="0.2">
      <c r="B120" s="10"/>
    </row>
    <row r="121" spans="2:2" x14ac:dyDescent="0.2">
      <c r="B121" s="10"/>
    </row>
    <row r="122" spans="2:2" x14ac:dyDescent="0.2">
      <c r="B122" s="10"/>
    </row>
    <row r="123" spans="2:2" x14ac:dyDescent="0.2">
      <c r="B123" s="10"/>
    </row>
    <row r="124" spans="2:2" x14ac:dyDescent="0.2">
      <c r="B124" s="10"/>
    </row>
    <row r="125" spans="2:2" x14ac:dyDescent="0.2">
      <c r="B125" s="10"/>
    </row>
    <row r="126" spans="2:2" x14ac:dyDescent="0.2">
      <c r="B126" s="10"/>
    </row>
    <row r="127" spans="2:2" x14ac:dyDescent="0.2">
      <c r="B127" s="10"/>
    </row>
    <row r="128" spans="2:2" x14ac:dyDescent="0.2">
      <c r="B128" s="10"/>
    </row>
    <row r="129" spans="2:2" x14ac:dyDescent="0.2">
      <c r="B129" s="10"/>
    </row>
    <row r="130" spans="2:2" x14ac:dyDescent="0.2">
      <c r="B130" s="10"/>
    </row>
    <row r="131" spans="2:2" x14ac:dyDescent="0.2">
      <c r="B131" s="10"/>
    </row>
    <row r="132" spans="2:2" x14ac:dyDescent="0.2">
      <c r="B132" s="10"/>
    </row>
    <row r="133" spans="2:2" x14ac:dyDescent="0.2">
      <c r="B133" s="10"/>
    </row>
    <row r="134" spans="2:2" x14ac:dyDescent="0.2">
      <c r="B134" s="10"/>
    </row>
    <row r="135" spans="2:2" x14ac:dyDescent="0.2">
      <c r="B135" s="10"/>
    </row>
    <row r="136" spans="2:2" x14ac:dyDescent="0.2">
      <c r="B136" s="10"/>
    </row>
    <row r="137" spans="2:2" x14ac:dyDescent="0.2">
      <c r="B137" s="10"/>
    </row>
    <row r="138" spans="2:2" x14ac:dyDescent="0.2">
      <c r="B138" s="10"/>
    </row>
    <row r="139" spans="2:2" x14ac:dyDescent="0.2">
      <c r="B139" s="10"/>
    </row>
    <row r="140" spans="2:2" x14ac:dyDescent="0.2">
      <c r="B140" s="10"/>
    </row>
    <row r="141" spans="2:2" x14ac:dyDescent="0.2">
      <c r="B141" s="10"/>
    </row>
    <row r="142" spans="2:2" x14ac:dyDescent="0.2">
      <c r="B142" s="10"/>
    </row>
    <row r="143" spans="2:2" x14ac:dyDescent="0.2">
      <c r="B143" s="10"/>
    </row>
    <row r="144" spans="2:2" x14ac:dyDescent="0.2">
      <c r="B144" s="10"/>
    </row>
    <row r="145" spans="2:2" x14ac:dyDescent="0.2">
      <c r="B145" s="10"/>
    </row>
    <row r="146" spans="2:2" x14ac:dyDescent="0.2">
      <c r="B146" s="10"/>
    </row>
    <row r="147" spans="2:2" x14ac:dyDescent="0.2">
      <c r="B147" s="10"/>
    </row>
    <row r="148" spans="2:2" x14ac:dyDescent="0.2">
      <c r="B148" s="10"/>
    </row>
    <row r="149" spans="2:2" x14ac:dyDescent="0.2">
      <c r="B149" s="10"/>
    </row>
    <row r="150" spans="2:2" x14ac:dyDescent="0.2">
      <c r="B150" s="10"/>
    </row>
    <row r="151" spans="2:2" x14ac:dyDescent="0.2">
      <c r="B151" s="10"/>
    </row>
    <row r="152" spans="2:2" x14ac:dyDescent="0.2">
      <c r="B152" s="10"/>
    </row>
    <row r="153" spans="2:2" x14ac:dyDescent="0.2">
      <c r="B153" s="10"/>
    </row>
    <row r="154" spans="2:2" x14ac:dyDescent="0.2">
      <c r="B154" s="10"/>
    </row>
    <row r="155" spans="2:2" x14ac:dyDescent="0.2">
      <c r="B155" s="10"/>
    </row>
    <row r="156" spans="2:2" x14ac:dyDescent="0.2">
      <c r="B156" s="10"/>
    </row>
    <row r="157" spans="2:2" x14ac:dyDescent="0.2">
      <c r="B157" s="10"/>
    </row>
    <row r="158" spans="2:2" x14ac:dyDescent="0.2">
      <c r="B158" s="10"/>
    </row>
    <row r="159" spans="2:2" x14ac:dyDescent="0.2">
      <c r="B159" s="10"/>
    </row>
    <row r="160" spans="2:2" x14ac:dyDescent="0.2">
      <c r="B160" s="10"/>
    </row>
    <row r="161" spans="2:2" x14ac:dyDescent="0.2">
      <c r="B161" s="10"/>
    </row>
    <row r="162" spans="2:2" x14ac:dyDescent="0.2">
      <c r="B162" s="10"/>
    </row>
    <row r="163" spans="2:2" x14ac:dyDescent="0.2">
      <c r="B163" s="10"/>
    </row>
    <row r="164" spans="2:2" x14ac:dyDescent="0.2">
      <c r="B164" s="10"/>
    </row>
    <row r="165" spans="2:2" x14ac:dyDescent="0.2">
      <c r="B165" s="10"/>
    </row>
    <row r="166" spans="2:2" x14ac:dyDescent="0.2">
      <c r="B166" s="10"/>
    </row>
    <row r="167" spans="2:2" x14ac:dyDescent="0.2">
      <c r="B167" s="10"/>
    </row>
    <row r="168" spans="2:2" x14ac:dyDescent="0.2">
      <c r="B168" s="10"/>
    </row>
    <row r="169" spans="2:2" x14ac:dyDescent="0.2">
      <c r="B169" s="10"/>
    </row>
    <row r="170" spans="2:2" x14ac:dyDescent="0.2">
      <c r="B170" s="10"/>
    </row>
    <row r="171" spans="2:2" x14ac:dyDescent="0.2">
      <c r="B171" s="10"/>
    </row>
    <row r="172" spans="2:2" x14ac:dyDescent="0.2">
      <c r="B172" s="10"/>
    </row>
    <row r="173" spans="2:2" x14ac:dyDescent="0.2">
      <c r="B173" s="10"/>
    </row>
    <row r="174" spans="2:2" x14ac:dyDescent="0.2">
      <c r="B174" s="10"/>
    </row>
    <row r="175" spans="2:2" x14ac:dyDescent="0.2">
      <c r="B175" s="10"/>
    </row>
    <row r="176" spans="2:2" x14ac:dyDescent="0.2">
      <c r="B176" s="10"/>
    </row>
    <row r="177" spans="2:2" x14ac:dyDescent="0.2">
      <c r="B177" s="10"/>
    </row>
    <row r="178" spans="2:2" x14ac:dyDescent="0.2">
      <c r="B178" s="10"/>
    </row>
    <row r="179" spans="2:2" x14ac:dyDescent="0.2">
      <c r="B179" s="10"/>
    </row>
    <row r="180" spans="2:2" x14ac:dyDescent="0.2">
      <c r="B180" s="10"/>
    </row>
    <row r="181" spans="2:2" x14ac:dyDescent="0.2">
      <c r="B181" s="10"/>
    </row>
    <row r="182" spans="2:2" x14ac:dyDescent="0.2">
      <c r="B182" s="10"/>
    </row>
    <row r="183" spans="2:2" x14ac:dyDescent="0.2">
      <c r="B183" s="10"/>
    </row>
    <row r="184" spans="2:2" x14ac:dyDescent="0.2">
      <c r="B184" s="10"/>
    </row>
    <row r="185" spans="2:2" x14ac:dyDescent="0.2">
      <c r="B185" s="10"/>
    </row>
    <row r="186" spans="2:2" x14ac:dyDescent="0.2">
      <c r="B186" s="10"/>
    </row>
    <row r="187" spans="2:2" x14ac:dyDescent="0.2">
      <c r="B187" s="10"/>
    </row>
    <row r="188" spans="2:2" x14ac:dyDescent="0.2">
      <c r="B188" s="10"/>
    </row>
    <row r="189" spans="2:2" x14ac:dyDescent="0.2">
      <c r="B189" s="10"/>
    </row>
    <row r="190" spans="2:2" x14ac:dyDescent="0.2">
      <c r="B190" s="10"/>
    </row>
    <row r="191" spans="2:2" x14ac:dyDescent="0.2">
      <c r="B191" s="10"/>
    </row>
    <row r="192" spans="2:2" x14ac:dyDescent="0.2">
      <c r="B192" s="10"/>
    </row>
    <row r="193" spans="2:2" x14ac:dyDescent="0.2">
      <c r="B193" s="10"/>
    </row>
    <row r="194" spans="2:2" x14ac:dyDescent="0.2">
      <c r="B194" s="10"/>
    </row>
    <row r="195" spans="2:2" x14ac:dyDescent="0.2">
      <c r="B195" s="10"/>
    </row>
    <row r="196" spans="2:2" x14ac:dyDescent="0.2">
      <c r="B196" s="10"/>
    </row>
    <row r="197" spans="2:2" x14ac:dyDescent="0.2">
      <c r="B197" s="10"/>
    </row>
    <row r="198" spans="2:2" x14ac:dyDescent="0.2">
      <c r="B198" s="10"/>
    </row>
    <row r="199" spans="2:2" x14ac:dyDescent="0.2">
      <c r="B199" s="10"/>
    </row>
    <row r="200" spans="2:2" x14ac:dyDescent="0.2">
      <c r="B200" s="10"/>
    </row>
    <row r="201" spans="2:2" x14ac:dyDescent="0.2">
      <c r="B201" s="10"/>
    </row>
    <row r="202" spans="2:2" x14ac:dyDescent="0.2">
      <c r="B202" s="10"/>
    </row>
    <row r="203" spans="2:2" x14ac:dyDescent="0.2">
      <c r="B203" s="10"/>
    </row>
    <row r="204" spans="2:2" x14ac:dyDescent="0.2">
      <c r="B204" s="10"/>
    </row>
    <row r="205" spans="2:2" x14ac:dyDescent="0.2">
      <c r="B205" s="10"/>
    </row>
    <row r="206" spans="2:2" x14ac:dyDescent="0.2">
      <c r="B206" s="10"/>
    </row>
    <row r="207" spans="2:2" x14ac:dyDescent="0.2">
      <c r="B207" s="10"/>
    </row>
    <row r="208" spans="2:2" x14ac:dyDescent="0.2">
      <c r="B208" s="10"/>
    </row>
    <row r="209" spans="2:2" x14ac:dyDescent="0.2">
      <c r="B209" s="10"/>
    </row>
    <row r="210" spans="2:2" x14ac:dyDescent="0.2">
      <c r="B210" s="10"/>
    </row>
    <row r="211" spans="2:2" x14ac:dyDescent="0.2">
      <c r="B211" s="10"/>
    </row>
    <row r="212" spans="2:2" x14ac:dyDescent="0.2">
      <c r="B212" s="10"/>
    </row>
    <row r="213" spans="2:2" x14ac:dyDescent="0.2">
      <c r="B213" s="10"/>
    </row>
    <row r="214" spans="2:2" x14ac:dyDescent="0.2">
      <c r="B214" s="10"/>
    </row>
    <row r="215" spans="2:2" x14ac:dyDescent="0.2">
      <c r="B215" s="10"/>
    </row>
    <row r="216" spans="2:2" x14ac:dyDescent="0.2">
      <c r="B216" s="10"/>
    </row>
    <row r="217" spans="2:2" x14ac:dyDescent="0.2">
      <c r="B217" s="10"/>
    </row>
  </sheetData>
  <mergeCells count="2">
    <mergeCell ref="H1:I1"/>
    <mergeCell ref="O1:P1"/>
  </mergeCells>
  <hyperlinks>
    <hyperlink ref="H1:I1" location="Index!A1" display="Regresar al �ndice" xr:uid="{EAC9D95B-E11F-473A-900C-F9F91BF2DE0C}"/>
  </hyperlinks>
  <pageMargins left="0.7" right="0.7" top="0.75" bottom="0.75" header="0.3" footer="0.3"/>
  <pageSetup orientation="portrait" horizontalDpi="4294967295" verticalDpi="4294967295"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66B54-B663-4639-9B19-A308F4C3783A}">
  <sheetPr codeName="Hoja103"/>
  <dimension ref="A1:I13"/>
  <sheetViews>
    <sheetView workbookViewId="0"/>
  </sheetViews>
  <sheetFormatPr baseColWidth="10" defaultRowHeight="12.75" x14ac:dyDescent="0.2"/>
  <cols>
    <col min="1" max="1" width="17.7109375" style="266" customWidth="1"/>
    <col min="2" max="2" width="11.42578125" style="266"/>
    <col min="3" max="3" width="11.42578125" style="266" customWidth="1"/>
    <col min="4" max="4" width="11.42578125" style="266"/>
    <col min="5" max="5" width="14.28515625" style="266" customWidth="1"/>
    <col min="6" max="16384" width="11.42578125" style="266"/>
  </cols>
  <sheetData>
    <row r="1" spans="1:9" x14ac:dyDescent="0.2">
      <c r="A1" s="69" t="s">
        <v>1970</v>
      </c>
      <c r="H1" s="346" t="s">
        <v>2143</v>
      </c>
      <c r="I1" s="346"/>
    </row>
    <row r="6" spans="1:9" ht="51" x14ac:dyDescent="0.2">
      <c r="A6" s="506" t="s">
        <v>577</v>
      </c>
      <c r="B6" s="507" t="s">
        <v>1831</v>
      </c>
      <c r="C6" s="507" t="s">
        <v>1832</v>
      </c>
      <c r="D6" s="507" t="s">
        <v>1833</v>
      </c>
      <c r="E6" s="507" t="s">
        <v>1834</v>
      </c>
    </row>
    <row r="7" spans="1:9" x14ac:dyDescent="0.2">
      <c r="A7" s="508" t="s">
        <v>165</v>
      </c>
      <c r="B7" s="515">
        <v>1</v>
      </c>
      <c r="C7" s="515">
        <f>D7-B7</f>
        <v>114</v>
      </c>
      <c r="D7" s="515">
        <v>115</v>
      </c>
      <c r="E7" s="512">
        <f>B7/D7</f>
        <v>8.6956521739130436E-3</v>
      </c>
    </row>
    <row r="8" spans="1:9" x14ac:dyDescent="0.2">
      <c r="A8" s="508" t="s">
        <v>55</v>
      </c>
      <c r="B8" s="513">
        <v>86</v>
      </c>
      <c r="C8" s="513">
        <f t="shared" ref="C8:C13" si="0">D8-B8</f>
        <v>206</v>
      </c>
      <c r="D8" s="513">
        <v>292</v>
      </c>
      <c r="E8" s="514">
        <f>B8/D8</f>
        <v>0.29452054794520549</v>
      </c>
    </row>
    <row r="9" spans="1:9" x14ac:dyDescent="0.2">
      <c r="A9" s="508" t="s">
        <v>1835</v>
      </c>
      <c r="B9" s="515">
        <v>64</v>
      </c>
      <c r="C9" s="515">
        <f t="shared" si="0"/>
        <v>297</v>
      </c>
      <c r="D9" s="515">
        <v>361</v>
      </c>
      <c r="E9" s="512">
        <f t="shared" ref="E9:E12" si="1">B9/D9</f>
        <v>0.17728531855955679</v>
      </c>
    </row>
    <row r="10" spans="1:9" x14ac:dyDescent="0.2">
      <c r="A10" s="508" t="s">
        <v>154</v>
      </c>
      <c r="B10" s="513">
        <v>34</v>
      </c>
      <c r="C10" s="513">
        <f t="shared" si="0"/>
        <v>235</v>
      </c>
      <c r="D10" s="513">
        <v>269</v>
      </c>
      <c r="E10" s="514">
        <f t="shared" si="1"/>
        <v>0.12639405204460966</v>
      </c>
    </row>
    <row r="11" spans="1:9" x14ac:dyDescent="0.2">
      <c r="A11" s="508" t="s">
        <v>1877</v>
      </c>
      <c r="B11" s="515">
        <v>9</v>
      </c>
      <c r="C11" s="515">
        <f t="shared" si="0"/>
        <v>324</v>
      </c>
      <c r="D11" s="515">
        <v>333</v>
      </c>
      <c r="E11" s="512">
        <f t="shared" si="1"/>
        <v>2.7027027027027029E-2</v>
      </c>
    </row>
    <row r="12" spans="1:9" x14ac:dyDescent="0.2">
      <c r="A12" s="508" t="s">
        <v>151</v>
      </c>
      <c r="B12" s="513">
        <v>241</v>
      </c>
      <c r="C12" s="513">
        <f t="shared" si="0"/>
        <v>475</v>
      </c>
      <c r="D12" s="513">
        <v>716</v>
      </c>
      <c r="E12" s="514">
        <f t="shared" si="1"/>
        <v>0.33659217877094971</v>
      </c>
    </row>
    <row r="13" spans="1:9" x14ac:dyDescent="0.2">
      <c r="A13" s="508" t="s">
        <v>52</v>
      </c>
      <c r="B13" s="518">
        <v>435</v>
      </c>
      <c r="C13" s="518">
        <f t="shared" si="0"/>
        <v>1651</v>
      </c>
      <c r="D13" s="518">
        <v>2086</v>
      </c>
      <c r="E13" s="519">
        <f>B13/D13</f>
        <v>0.20853307766059445</v>
      </c>
    </row>
  </sheetData>
  <mergeCells count="1">
    <mergeCell ref="H1:I1"/>
  </mergeCells>
  <hyperlinks>
    <hyperlink ref="H1:I1" location="Index!A1" display="Regresar al �ndice" xr:uid="{A48DCB46-CB24-45F9-AA7F-90991F0FDB3D}"/>
  </hyperlink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BF9DE-2127-4ABF-9A86-D7892931A6DB}">
  <sheetPr codeName="Hoja75"/>
  <dimension ref="A1:P216"/>
  <sheetViews>
    <sheetView zoomScaleNormal="100" workbookViewId="0"/>
  </sheetViews>
  <sheetFormatPr baseColWidth="10" defaultColWidth="11.42578125" defaultRowHeight="12.75" x14ac:dyDescent="0.2"/>
  <cols>
    <col min="1" max="1" width="37.140625" style="279" customWidth="1"/>
    <col min="2" max="2" width="13.42578125" style="128" bestFit="1" customWidth="1"/>
    <col min="3" max="3" width="6.5703125" style="279" customWidth="1"/>
    <col min="4" max="16384" width="11.42578125" style="279"/>
  </cols>
  <sheetData>
    <row r="1" spans="1:16" x14ac:dyDescent="0.2">
      <c r="A1" s="69" t="s">
        <v>2084</v>
      </c>
      <c r="H1" s="346" t="s">
        <v>2143</v>
      </c>
      <c r="I1" s="346"/>
      <c r="O1" s="280"/>
      <c r="P1" s="280"/>
    </row>
    <row r="2" spans="1:16" x14ac:dyDescent="0.2">
      <c r="A2" s="279" t="s">
        <v>1417</v>
      </c>
    </row>
    <row r="5" spans="1:16" x14ac:dyDescent="0.2">
      <c r="A5" s="279" t="s">
        <v>291</v>
      </c>
      <c r="B5" s="129" t="s">
        <v>293</v>
      </c>
    </row>
    <row r="6" spans="1:16" x14ac:dyDescent="0.2">
      <c r="A6" s="279" t="s">
        <v>278</v>
      </c>
      <c r="B6" s="133">
        <f t="shared" ref="B6:B13" si="0">B20/$B$28</f>
        <v>3.7701823100115529E-2</v>
      </c>
      <c r="C6" s="138"/>
    </row>
    <row r="7" spans="1:16" x14ac:dyDescent="0.2">
      <c r="A7" s="279" t="s">
        <v>279</v>
      </c>
      <c r="B7" s="133">
        <f t="shared" si="0"/>
        <v>0.3009477114974593</v>
      </c>
      <c r="C7" s="138"/>
    </row>
    <row r="8" spans="1:16" x14ac:dyDescent="0.2">
      <c r="A8" s="279" t="s">
        <v>280</v>
      </c>
      <c r="B8" s="133">
        <f t="shared" si="0"/>
        <v>0.12700649027398161</v>
      </c>
      <c r="C8" s="138"/>
    </row>
    <row r="9" spans="1:16" x14ac:dyDescent="0.2">
      <c r="A9" s="279" t="s">
        <v>294</v>
      </c>
      <c r="B9" s="133">
        <f t="shared" si="0"/>
        <v>1.9442644199611147E-3</v>
      </c>
      <c r="C9" s="138"/>
    </row>
    <row r="10" spans="1:16" x14ac:dyDescent="0.2">
      <c r="A10" s="279" t="s">
        <v>282</v>
      </c>
      <c r="B10" s="133">
        <f t="shared" si="0"/>
        <v>0.15017798942395297</v>
      </c>
      <c r="C10" s="138"/>
    </row>
    <row r="11" spans="1:16" x14ac:dyDescent="0.2">
      <c r="A11" s="279" t="s">
        <v>283</v>
      </c>
      <c r="B11" s="133">
        <f t="shared" si="0"/>
        <v>1.1177172269341675E-3</v>
      </c>
      <c r="C11" s="138"/>
    </row>
    <row r="12" spans="1:16" x14ac:dyDescent="0.2">
      <c r="A12" s="279" t="s">
        <v>284</v>
      </c>
      <c r="B12" s="133">
        <f t="shared" si="0"/>
        <v>0.32217494622746956</v>
      </c>
      <c r="C12" s="138"/>
    </row>
    <row r="13" spans="1:16" x14ac:dyDescent="0.2">
      <c r="A13" s="279" t="s">
        <v>285</v>
      </c>
      <c r="B13" s="133">
        <f t="shared" si="0"/>
        <v>5.8929057830125767E-2</v>
      </c>
      <c r="C13" s="138"/>
    </row>
    <row r="14" spans="1:16" x14ac:dyDescent="0.2">
      <c r="A14" s="279" t="s">
        <v>295</v>
      </c>
      <c r="B14" s="133">
        <f>SUM(B6:B13)</f>
        <v>1</v>
      </c>
    </row>
    <row r="15" spans="1:16" x14ac:dyDescent="0.2">
      <c r="B15" s="10"/>
    </row>
    <row r="16" spans="1:16" x14ac:dyDescent="0.2">
      <c r="B16" s="10"/>
    </row>
    <row r="17" spans="1:3" x14ac:dyDescent="0.2">
      <c r="B17" s="10"/>
    </row>
    <row r="18" spans="1:3" ht="13.7" customHeight="1" x14ac:dyDescent="0.2">
      <c r="B18" s="10"/>
    </row>
    <row r="19" spans="1:3" hidden="1" x14ac:dyDescent="0.2">
      <c r="A19" s="279" t="s">
        <v>291</v>
      </c>
      <c r="B19" s="129" t="s">
        <v>1520</v>
      </c>
    </row>
    <row r="20" spans="1:3" hidden="1" x14ac:dyDescent="0.2">
      <c r="A20" s="279" t="s">
        <v>278</v>
      </c>
      <c r="B20" s="10">
        <v>4014</v>
      </c>
      <c r="C20" s="138"/>
    </row>
    <row r="21" spans="1:3" hidden="1" x14ac:dyDescent="0.2">
      <c r="A21" s="279" t="s">
        <v>279</v>
      </c>
      <c r="B21" s="10">
        <v>32041</v>
      </c>
      <c r="C21" s="138"/>
    </row>
    <row r="22" spans="1:3" hidden="1" x14ac:dyDescent="0.2">
      <c r="A22" s="279" t="s">
        <v>280</v>
      </c>
      <c r="B22" s="10">
        <v>13522</v>
      </c>
      <c r="C22" s="138"/>
    </row>
    <row r="23" spans="1:3" hidden="1" x14ac:dyDescent="0.2">
      <c r="A23" s="279" t="s">
        <v>294</v>
      </c>
      <c r="B23" s="10">
        <v>207</v>
      </c>
      <c r="C23" s="138"/>
    </row>
    <row r="24" spans="1:3" hidden="1" x14ac:dyDescent="0.2">
      <c r="A24" s="279" t="s">
        <v>282</v>
      </c>
      <c r="B24" s="10">
        <v>15989</v>
      </c>
      <c r="C24" s="138"/>
    </row>
    <row r="25" spans="1:3" hidden="1" x14ac:dyDescent="0.2">
      <c r="A25" s="279" t="s">
        <v>283</v>
      </c>
      <c r="B25" s="10">
        <v>119</v>
      </c>
      <c r="C25" s="138"/>
    </row>
    <row r="26" spans="1:3" hidden="1" x14ac:dyDescent="0.2">
      <c r="A26" s="279" t="s">
        <v>284</v>
      </c>
      <c r="B26" s="10">
        <v>34301</v>
      </c>
      <c r="C26" s="138"/>
    </row>
    <row r="27" spans="1:3" hidden="1" x14ac:dyDescent="0.2">
      <c r="A27" s="279" t="s">
        <v>285</v>
      </c>
      <c r="B27" s="10">
        <v>6274</v>
      </c>
      <c r="C27" s="138"/>
    </row>
    <row r="28" spans="1:3" hidden="1" x14ac:dyDescent="0.2">
      <c r="A28" s="135" t="s">
        <v>295</v>
      </c>
      <c r="B28" s="10">
        <f>SUM(B20:B27)</f>
        <v>106467</v>
      </c>
      <c r="C28" s="281"/>
    </row>
    <row r="29" spans="1:3" hidden="1" x14ac:dyDescent="0.2">
      <c r="B29" s="10"/>
    </row>
    <row r="30" spans="1:3" x14ac:dyDescent="0.2">
      <c r="B30" s="10"/>
    </row>
    <row r="31" spans="1:3" x14ac:dyDescent="0.2">
      <c r="B31" s="10"/>
    </row>
    <row r="32" spans="1:3" x14ac:dyDescent="0.2">
      <c r="B32" s="10"/>
    </row>
    <row r="33" spans="2:2" x14ac:dyDescent="0.2">
      <c r="B33" s="10"/>
    </row>
    <row r="34" spans="2:2" x14ac:dyDescent="0.2">
      <c r="B34" s="10"/>
    </row>
    <row r="35" spans="2:2" x14ac:dyDescent="0.2">
      <c r="B35" s="10"/>
    </row>
    <row r="36" spans="2:2" x14ac:dyDescent="0.2">
      <c r="B36" s="10"/>
    </row>
    <row r="37" spans="2:2" x14ac:dyDescent="0.2">
      <c r="B37" s="10"/>
    </row>
    <row r="39" spans="2:2" x14ac:dyDescent="0.2">
      <c r="B39" s="10"/>
    </row>
    <row r="40" spans="2:2" x14ac:dyDescent="0.2">
      <c r="B40" s="10"/>
    </row>
    <row r="42" spans="2:2" x14ac:dyDescent="0.2">
      <c r="B42" s="10"/>
    </row>
    <row r="43" spans="2:2" x14ac:dyDescent="0.2">
      <c r="B43" s="10"/>
    </row>
    <row r="44" spans="2:2" x14ac:dyDescent="0.2">
      <c r="B44" s="10"/>
    </row>
    <row r="45" spans="2:2" x14ac:dyDescent="0.2">
      <c r="B45" s="10"/>
    </row>
    <row r="46" spans="2:2" x14ac:dyDescent="0.2">
      <c r="B46" s="10"/>
    </row>
    <row r="47" spans="2:2" x14ac:dyDescent="0.2">
      <c r="B47" s="10"/>
    </row>
    <row r="48" spans="2:2" x14ac:dyDescent="0.2">
      <c r="B48" s="10"/>
    </row>
    <row r="49" spans="2:2" x14ac:dyDescent="0.2">
      <c r="B49" s="10"/>
    </row>
    <row r="50" spans="2:2" x14ac:dyDescent="0.2">
      <c r="B50" s="10"/>
    </row>
    <row r="51" spans="2:2" x14ac:dyDescent="0.2">
      <c r="B51" s="10"/>
    </row>
    <row r="52" spans="2:2" x14ac:dyDescent="0.2">
      <c r="B52" s="10"/>
    </row>
    <row r="53" spans="2:2" x14ac:dyDescent="0.2">
      <c r="B53" s="10"/>
    </row>
    <row r="54" spans="2:2" x14ac:dyDescent="0.2">
      <c r="B54" s="10"/>
    </row>
    <row r="55" spans="2:2" x14ac:dyDescent="0.2">
      <c r="B55" s="10"/>
    </row>
    <row r="56" spans="2:2" x14ac:dyDescent="0.2">
      <c r="B56" s="10"/>
    </row>
    <row r="57" spans="2:2" x14ac:dyDescent="0.2">
      <c r="B57" s="10"/>
    </row>
    <row r="58" spans="2:2" x14ac:dyDescent="0.2">
      <c r="B58" s="10"/>
    </row>
    <row r="59" spans="2:2" x14ac:dyDescent="0.2">
      <c r="B59" s="10"/>
    </row>
    <row r="60" spans="2:2" x14ac:dyDescent="0.2">
      <c r="B60" s="10"/>
    </row>
    <row r="61" spans="2:2" x14ac:dyDescent="0.2">
      <c r="B61" s="10"/>
    </row>
    <row r="62" spans="2:2" x14ac:dyDescent="0.2">
      <c r="B62" s="10"/>
    </row>
    <row r="63" spans="2:2" x14ac:dyDescent="0.2">
      <c r="B63" s="10"/>
    </row>
    <row r="64" spans="2:2" x14ac:dyDescent="0.2">
      <c r="B64" s="10"/>
    </row>
    <row r="65" spans="2:2" x14ac:dyDescent="0.2">
      <c r="B65" s="10"/>
    </row>
    <row r="66" spans="2:2" x14ac:dyDescent="0.2">
      <c r="B66" s="10"/>
    </row>
    <row r="67" spans="2:2" x14ac:dyDescent="0.2">
      <c r="B67" s="10"/>
    </row>
    <row r="68" spans="2:2" x14ac:dyDescent="0.2">
      <c r="B68" s="10"/>
    </row>
    <row r="69" spans="2:2" x14ac:dyDescent="0.2">
      <c r="B69" s="10"/>
    </row>
    <row r="70" spans="2:2" x14ac:dyDescent="0.2">
      <c r="B70" s="10"/>
    </row>
    <row r="71" spans="2:2" x14ac:dyDescent="0.2">
      <c r="B71" s="10"/>
    </row>
    <row r="72" spans="2:2" x14ac:dyDescent="0.2">
      <c r="B72" s="10"/>
    </row>
    <row r="73" spans="2:2" x14ac:dyDescent="0.2">
      <c r="B73" s="10"/>
    </row>
    <row r="74" spans="2:2" x14ac:dyDescent="0.2">
      <c r="B74" s="10"/>
    </row>
    <row r="75" spans="2:2" x14ac:dyDescent="0.2">
      <c r="B75" s="10"/>
    </row>
    <row r="76" spans="2:2" x14ac:dyDescent="0.2">
      <c r="B76" s="10"/>
    </row>
    <row r="77" spans="2:2" x14ac:dyDescent="0.2">
      <c r="B77" s="10"/>
    </row>
    <row r="78" spans="2:2" x14ac:dyDescent="0.2">
      <c r="B78" s="10"/>
    </row>
    <row r="79" spans="2:2" x14ac:dyDescent="0.2">
      <c r="B79" s="10"/>
    </row>
    <row r="80" spans="2:2" x14ac:dyDescent="0.2">
      <c r="B80" s="10"/>
    </row>
    <row r="81" spans="2:2" x14ac:dyDescent="0.2">
      <c r="B81" s="10"/>
    </row>
    <row r="82" spans="2:2" x14ac:dyDescent="0.2">
      <c r="B82" s="10"/>
    </row>
    <row r="83" spans="2:2" x14ac:dyDescent="0.2">
      <c r="B83" s="10"/>
    </row>
    <row r="84" spans="2:2" x14ac:dyDescent="0.2">
      <c r="B84" s="10"/>
    </row>
    <row r="85" spans="2:2" x14ac:dyDescent="0.2">
      <c r="B85" s="10"/>
    </row>
    <row r="86" spans="2:2" x14ac:dyDescent="0.2">
      <c r="B86" s="10"/>
    </row>
    <row r="87" spans="2:2" x14ac:dyDescent="0.2">
      <c r="B87" s="10"/>
    </row>
    <row r="88" spans="2:2" x14ac:dyDescent="0.2">
      <c r="B88" s="10"/>
    </row>
    <row r="89" spans="2:2" x14ac:dyDescent="0.2">
      <c r="B89" s="10"/>
    </row>
    <row r="90" spans="2:2" x14ac:dyDescent="0.2">
      <c r="B90" s="10"/>
    </row>
    <row r="91" spans="2:2" x14ac:dyDescent="0.2">
      <c r="B91" s="10"/>
    </row>
    <row r="92" spans="2:2" x14ac:dyDescent="0.2">
      <c r="B92" s="10"/>
    </row>
    <row r="93" spans="2:2" x14ac:dyDescent="0.2">
      <c r="B93" s="10"/>
    </row>
    <row r="94" spans="2:2" x14ac:dyDescent="0.2">
      <c r="B94" s="10"/>
    </row>
    <row r="95" spans="2:2" x14ac:dyDescent="0.2">
      <c r="B95" s="10"/>
    </row>
    <row r="96" spans="2:2" x14ac:dyDescent="0.2">
      <c r="B96" s="10"/>
    </row>
    <row r="97" spans="2:2" x14ac:dyDescent="0.2">
      <c r="B97" s="10"/>
    </row>
    <row r="98" spans="2:2" x14ac:dyDescent="0.2">
      <c r="B98" s="10"/>
    </row>
    <row r="99" spans="2:2" x14ac:dyDescent="0.2">
      <c r="B99" s="10"/>
    </row>
    <row r="100" spans="2:2" x14ac:dyDescent="0.2">
      <c r="B100" s="10"/>
    </row>
    <row r="101" spans="2:2" x14ac:dyDescent="0.2">
      <c r="B101" s="10"/>
    </row>
    <row r="102" spans="2:2" x14ac:dyDescent="0.2">
      <c r="B102" s="10"/>
    </row>
    <row r="103" spans="2:2" x14ac:dyDescent="0.2">
      <c r="B103" s="10"/>
    </row>
    <row r="104" spans="2:2" x14ac:dyDescent="0.2">
      <c r="B104" s="10"/>
    </row>
    <row r="105" spans="2:2" x14ac:dyDescent="0.2">
      <c r="B105" s="10"/>
    </row>
    <row r="106" spans="2:2" x14ac:dyDescent="0.2">
      <c r="B106" s="10"/>
    </row>
    <row r="107" spans="2:2" x14ac:dyDescent="0.2">
      <c r="B107" s="10"/>
    </row>
    <row r="108" spans="2:2" x14ac:dyDescent="0.2">
      <c r="B108" s="10"/>
    </row>
    <row r="109" spans="2:2" x14ac:dyDescent="0.2">
      <c r="B109" s="10"/>
    </row>
    <row r="110" spans="2:2" x14ac:dyDescent="0.2">
      <c r="B110" s="10"/>
    </row>
    <row r="111" spans="2:2" x14ac:dyDescent="0.2">
      <c r="B111" s="10"/>
    </row>
    <row r="112" spans="2:2" x14ac:dyDescent="0.2">
      <c r="B112" s="10"/>
    </row>
    <row r="113" spans="2:2" x14ac:dyDescent="0.2">
      <c r="B113" s="10"/>
    </row>
    <row r="114" spans="2:2" x14ac:dyDescent="0.2">
      <c r="B114" s="10"/>
    </row>
    <row r="115" spans="2:2" x14ac:dyDescent="0.2">
      <c r="B115" s="10"/>
    </row>
    <row r="116" spans="2:2" x14ac:dyDescent="0.2">
      <c r="B116" s="10"/>
    </row>
    <row r="117" spans="2:2" x14ac:dyDescent="0.2">
      <c r="B117" s="10"/>
    </row>
    <row r="118" spans="2:2" x14ac:dyDescent="0.2">
      <c r="B118" s="10"/>
    </row>
    <row r="119" spans="2:2" x14ac:dyDescent="0.2">
      <c r="B119" s="10"/>
    </row>
    <row r="120" spans="2:2" x14ac:dyDescent="0.2">
      <c r="B120" s="10"/>
    </row>
    <row r="121" spans="2:2" x14ac:dyDescent="0.2">
      <c r="B121" s="10"/>
    </row>
    <row r="122" spans="2:2" x14ac:dyDescent="0.2">
      <c r="B122" s="10"/>
    </row>
    <row r="123" spans="2:2" x14ac:dyDescent="0.2">
      <c r="B123" s="10"/>
    </row>
    <row r="124" spans="2:2" x14ac:dyDescent="0.2">
      <c r="B124" s="10"/>
    </row>
    <row r="125" spans="2:2" x14ac:dyDescent="0.2">
      <c r="B125" s="10"/>
    </row>
    <row r="126" spans="2:2" x14ac:dyDescent="0.2">
      <c r="B126" s="10"/>
    </row>
    <row r="127" spans="2:2" x14ac:dyDescent="0.2">
      <c r="B127" s="10"/>
    </row>
    <row r="128" spans="2:2" x14ac:dyDescent="0.2">
      <c r="B128" s="10"/>
    </row>
    <row r="129" spans="2:2" x14ac:dyDescent="0.2">
      <c r="B129" s="10"/>
    </row>
    <row r="130" spans="2:2" x14ac:dyDescent="0.2">
      <c r="B130" s="10"/>
    </row>
    <row r="131" spans="2:2" x14ac:dyDescent="0.2">
      <c r="B131" s="10"/>
    </row>
    <row r="132" spans="2:2" x14ac:dyDescent="0.2">
      <c r="B132" s="10"/>
    </row>
    <row r="133" spans="2:2" x14ac:dyDescent="0.2">
      <c r="B133" s="10"/>
    </row>
    <row r="134" spans="2:2" x14ac:dyDescent="0.2">
      <c r="B134" s="10"/>
    </row>
    <row r="135" spans="2:2" x14ac:dyDescent="0.2">
      <c r="B135" s="10"/>
    </row>
    <row r="136" spans="2:2" x14ac:dyDescent="0.2">
      <c r="B136" s="10"/>
    </row>
    <row r="137" spans="2:2" x14ac:dyDescent="0.2">
      <c r="B137" s="10"/>
    </row>
    <row r="138" spans="2:2" x14ac:dyDescent="0.2">
      <c r="B138" s="10"/>
    </row>
    <row r="139" spans="2:2" x14ac:dyDescent="0.2">
      <c r="B139" s="10"/>
    </row>
    <row r="140" spans="2:2" x14ac:dyDescent="0.2">
      <c r="B140" s="10"/>
    </row>
    <row r="141" spans="2:2" x14ac:dyDescent="0.2">
      <c r="B141" s="10"/>
    </row>
    <row r="142" spans="2:2" x14ac:dyDescent="0.2">
      <c r="B142" s="10"/>
    </row>
    <row r="143" spans="2:2" x14ac:dyDescent="0.2">
      <c r="B143" s="10"/>
    </row>
    <row r="144" spans="2:2" x14ac:dyDescent="0.2">
      <c r="B144" s="10"/>
    </row>
    <row r="145" spans="2:2" x14ac:dyDescent="0.2">
      <c r="B145" s="10"/>
    </row>
    <row r="146" spans="2:2" x14ac:dyDescent="0.2">
      <c r="B146" s="10"/>
    </row>
    <row r="147" spans="2:2" x14ac:dyDescent="0.2">
      <c r="B147" s="10"/>
    </row>
    <row r="148" spans="2:2" x14ac:dyDescent="0.2">
      <c r="B148" s="10"/>
    </row>
    <row r="149" spans="2:2" x14ac:dyDescent="0.2">
      <c r="B149" s="10"/>
    </row>
    <row r="150" spans="2:2" x14ac:dyDescent="0.2">
      <c r="B150" s="10"/>
    </row>
    <row r="151" spans="2:2" x14ac:dyDescent="0.2">
      <c r="B151" s="10"/>
    </row>
    <row r="152" spans="2:2" x14ac:dyDescent="0.2">
      <c r="B152" s="10"/>
    </row>
    <row r="153" spans="2:2" x14ac:dyDescent="0.2">
      <c r="B153" s="10"/>
    </row>
    <row r="154" spans="2:2" x14ac:dyDescent="0.2">
      <c r="B154" s="10"/>
    </row>
    <row r="155" spans="2:2" x14ac:dyDescent="0.2">
      <c r="B155" s="10"/>
    </row>
    <row r="156" spans="2:2" x14ac:dyDescent="0.2">
      <c r="B156" s="10"/>
    </row>
    <row r="157" spans="2:2" x14ac:dyDescent="0.2">
      <c r="B157" s="10"/>
    </row>
    <row r="158" spans="2:2" x14ac:dyDescent="0.2">
      <c r="B158" s="10"/>
    </row>
    <row r="159" spans="2:2" x14ac:dyDescent="0.2">
      <c r="B159" s="10"/>
    </row>
    <row r="160" spans="2:2" x14ac:dyDescent="0.2">
      <c r="B160" s="10"/>
    </row>
    <row r="161" spans="2:2" x14ac:dyDescent="0.2">
      <c r="B161" s="10"/>
    </row>
    <row r="162" spans="2:2" x14ac:dyDescent="0.2">
      <c r="B162" s="10"/>
    </row>
    <row r="163" spans="2:2" x14ac:dyDescent="0.2">
      <c r="B163" s="10"/>
    </row>
    <row r="164" spans="2:2" x14ac:dyDescent="0.2">
      <c r="B164" s="10"/>
    </row>
    <row r="165" spans="2:2" x14ac:dyDescent="0.2">
      <c r="B165" s="10"/>
    </row>
    <row r="166" spans="2:2" x14ac:dyDescent="0.2">
      <c r="B166" s="10"/>
    </row>
    <row r="167" spans="2:2" x14ac:dyDescent="0.2">
      <c r="B167" s="10"/>
    </row>
    <row r="168" spans="2:2" x14ac:dyDescent="0.2">
      <c r="B168" s="10"/>
    </row>
    <row r="169" spans="2:2" x14ac:dyDescent="0.2">
      <c r="B169" s="10"/>
    </row>
    <row r="170" spans="2:2" x14ac:dyDescent="0.2">
      <c r="B170" s="10"/>
    </row>
    <row r="171" spans="2:2" x14ac:dyDescent="0.2">
      <c r="B171" s="10"/>
    </row>
    <row r="172" spans="2:2" x14ac:dyDescent="0.2">
      <c r="B172" s="10"/>
    </row>
    <row r="173" spans="2:2" x14ac:dyDescent="0.2">
      <c r="B173" s="10"/>
    </row>
    <row r="174" spans="2:2" x14ac:dyDescent="0.2">
      <c r="B174" s="10"/>
    </row>
    <row r="175" spans="2:2" x14ac:dyDescent="0.2">
      <c r="B175" s="10"/>
    </row>
    <row r="176" spans="2:2" x14ac:dyDescent="0.2">
      <c r="B176" s="10"/>
    </row>
    <row r="177" spans="2:2" x14ac:dyDescent="0.2">
      <c r="B177" s="10"/>
    </row>
    <row r="178" spans="2:2" x14ac:dyDescent="0.2">
      <c r="B178" s="10"/>
    </row>
    <row r="179" spans="2:2" x14ac:dyDescent="0.2">
      <c r="B179" s="10"/>
    </row>
    <row r="180" spans="2:2" x14ac:dyDescent="0.2">
      <c r="B180" s="10"/>
    </row>
    <row r="181" spans="2:2" x14ac:dyDescent="0.2">
      <c r="B181" s="10"/>
    </row>
    <row r="182" spans="2:2" x14ac:dyDescent="0.2">
      <c r="B182" s="10"/>
    </row>
    <row r="183" spans="2:2" x14ac:dyDescent="0.2">
      <c r="B183" s="10"/>
    </row>
    <row r="184" spans="2:2" x14ac:dyDescent="0.2">
      <c r="B184" s="10"/>
    </row>
    <row r="185" spans="2:2" x14ac:dyDescent="0.2">
      <c r="B185" s="10"/>
    </row>
    <row r="186" spans="2:2" x14ac:dyDescent="0.2">
      <c r="B186" s="10"/>
    </row>
    <row r="187" spans="2:2" x14ac:dyDescent="0.2">
      <c r="B187" s="10"/>
    </row>
    <row r="188" spans="2:2" x14ac:dyDescent="0.2">
      <c r="B188" s="10"/>
    </row>
    <row r="189" spans="2:2" x14ac:dyDescent="0.2">
      <c r="B189" s="10"/>
    </row>
    <row r="190" spans="2:2" x14ac:dyDescent="0.2">
      <c r="B190" s="10"/>
    </row>
    <row r="191" spans="2:2" x14ac:dyDescent="0.2">
      <c r="B191" s="10"/>
    </row>
    <row r="192" spans="2:2" x14ac:dyDescent="0.2">
      <c r="B192" s="10"/>
    </row>
    <row r="193" spans="2:2" x14ac:dyDescent="0.2">
      <c r="B193" s="10"/>
    </row>
    <row r="194" spans="2:2" x14ac:dyDescent="0.2">
      <c r="B194" s="10"/>
    </row>
    <row r="195" spans="2:2" x14ac:dyDescent="0.2">
      <c r="B195" s="10"/>
    </row>
    <row r="196" spans="2:2" x14ac:dyDescent="0.2">
      <c r="B196" s="10"/>
    </row>
    <row r="197" spans="2:2" x14ac:dyDescent="0.2">
      <c r="B197" s="10"/>
    </row>
    <row r="198" spans="2:2" x14ac:dyDescent="0.2">
      <c r="B198" s="10"/>
    </row>
    <row r="199" spans="2:2" x14ac:dyDescent="0.2">
      <c r="B199" s="10"/>
    </row>
    <row r="200" spans="2:2" x14ac:dyDescent="0.2">
      <c r="B200" s="10"/>
    </row>
    <row r="201" spans="2:2" x14ac:dyDescent="0.2">
      <c r="B201" s="10"/>
    </row>
    <row r="202" spans="2:2" x14ac:dyDescent="0.2">
      <c r="B202" s="10"/>
    </row>
    <row r="203" spans="2:2" x14ac:dyDescent="0.2">
      <c r="B203" s="10"/>
    </row>
    <row r="204" spans="2:2" x14ac:dyDescent="0.2">
      <c r="B204" s="10"/>
    </row>
    <row r="205" spans="2:2" x14ac:dyDescent="0.2">
      <c r="B205" s="10"/>
    </row>
    <row r="206" spans="2:2" x14ac:dyDescent="0.2">
      <c r="B206" s="10"/>
    </row>
    <row r="207" spans="2:2" x14ac:dyDescent="0.2">
      <c r="B207" s="10"/>
    </row>
    <row r="208" spans="2:2" x14ac:dyDescent="0.2">
      <c r="B208" s="10"/>
    </row>
    <row r="209" spans="2:2" x14ac:dyDescent="0.2">
      <c r="B209" s="10"/>
    </row>
    <row r="210" spans="2:2" x14ac:dyDescent="0.2">
      <c r="B210" s="10"/>
    </row>
    <row r="211" spans="2:2" x14ac:dyDescent="0.2">
      <c r="B211" s="10"/>
    </row>
    <row r="212" spans="2:2" x14ac:dyDescent="0.2">
      <c r="B212" s="10"/>
    </row>
    <row r="213" spans="2:2" x14ac:dyDescent="0.2">
      <c r="B213" s="10"/>
    </row>
    <row r="214" spans="2:2" x14ac:dyDescent="0.2">
      <c r="B214" s="10"/>
    </row>
    <row r="215" spans="2:2" x14ac:dyDescent="0.2">
      <c r="B215" s="10"/>
    </row>
    <row r="216" spans="2:2" x14ac:dyDescent="0.2">
      <c r="B216" s="10"/>
    </row>
  </sheetData>
  <mergeCells count="2">
    <mergeCell ref="H1:I1"/>
    <mergeCell ref="O1:P1"/>
  </mergeCells>
  <hyperlinks>
    <hyperlink ref="H1:I1" location="Index!A1" display="Regresar al �ndice" xr:uid="{20481EA9-82D9-4E80-8A82-B25D33A3159D}"/>
  </hyperlinks>
  <pageMargins left="0.7" right="0.7" top="0.75" bottom="0.75" header="0.3" footer="0.3"/>
  <pageSetup paperSize="9" orientation="portrait"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D26C0-79B1-4ACF-8AEC-DED04DBA616B}">
  <sheetPr codeName="Hoja77"/>
  <dimension ref="A1:I40"/>
  <sheetViews>
    <sheetView workbookViewId="0"/>
  </sheetViews>
  <sheetFormatPr baseColWidth="10" defaultRowHeight="12.75" x14ac:dyDescent="0.2"/>
  <cols>
    <col min="1" max="1" width="40.7109375" style="372" customWidth="1"/>
    <col min="2" max="3" width="10.7109375" style="372" customWidth="1"/>
    <col min="4" max="4" width="12" style="372" customWidth="1"/>
    <col min="5" max="5" width="10.7109375" style="372" customWidth="1"/>
    <col min="6" max="6" width="7.42578125" style="372" customWidth="1"/>
    <col min="7" max="7" width="3" style="372" customWidth="1"/>
    <col min="8" max="8" width="3.7109375" style="372" customWidth="1"/>
    <col min="9" max="11" width="9.140625" style="372" customWidth="1"/>
    <col min="12" max="16384" width="11.42578125" style="372"/>
  </cols>
  <sheetData>
    <row r="1" spans="1:9" x14ac:dyDescent="0.2">
      <c r="A1" s="69" t="s">
        <v>2085</v>
      </c>
      <c r="B1" s="372" t="s">
        <v>53</v>
      </c>
      <c r="C1" s="372" t="s">
        <v>53</v>
      </c>
      <c r="D1" s="372" t="s">
        <v>53</v>
      </c>
      <c r="E1" s="372" t="s">
        <v>53</v>
      </c>
      <c r="F1" s="372" t="s">
        <v>53</v>
      </c>
      <c r="G1" s="372" t="s">
        <v>53</v>
      </c>
      <c r="H1" s="346" t="s">
        <v>2143</v>
      </c>
      <c r="I1" s="346"/>
    </row>
    <row r="2" spans="1:9" x14ac:dyDescent="0.2">
      <c r="A2" s="372" t="s">
        <v>150</v>
      </c>
      <c r="B2" s="372" t="s">
        <v>53</v>
      </c>
      <c r="C2" s="372" t="s">
        <v>53</v>
      </c>
      <c r="D2" s="372" t="s">
        <v>53</v>
      </c>
      <c r="E2" s="372" t="s">
        <v>53</v>
      </c>
      <c r="F2" s="372" t="s">
        <v>53</v>
      </c>
      <c r="G2" s="372" t="s">
        <v>53</v>
      </c>
      <c r="H2" s="372" t="s">
        <v>53</v>
      </c>
    </row>
    <row r="6" spans="1:9" x14ac:dyDescent="0.2">
      <c r="A6" s="372" t="s">
        <v>428</v>
      </c>
      <c r="B6" s="372" t="s">
        <v>1279</v>
      </c>
      <c r="C6" s="372" t="s">
        <v>1178</v>
      </c>
      <c r="D6" s="372" t="s">
        <v>1245</v>
      </c>
      <c r="E6" s="372" t="s">
        <v>1490</v>
      </c>
      <c r="F6" s="372" t="s">
        <v>429</v>
      </c>
    </row>
    <row r="7" spans="1:9" x14ac:dyDescent="0.2">
      <c r="A7" s="374" t="s">
        <v>32</v>
      </c>
      <c r="B7" s="374">
        <v>20936</v>
      </c>
      <c r="C7" s="374">
        <v>21443</v>
      </c>
      <c r="D7" s="374">
        <v>21763</v>
      </c>
      <c r="E7" s="374">
        <v>21577</v>
      </c>
      <c r="F7" s="374">
        <v>-186</v>
      </c>
      <c r="G7" s="372">
        <f>_xlfn.RANK.EQ(F7,$F$7:$F$38,0)</f>
        <v>32</v>
      </c>
    </row>
    <row r="8" spans="1:9" x14ac:dyDescent="0.2">
      <c r="A8" s="374" t="s">
        <v>33</v>
      </c>
      <c r="B8" s="374">
        <v>12042</v>
      </c>
      <c r="C8" s="374">
        <v>11966</v>
      </c>
      <c r="D8" s="374">
        <v>11992</v>
      </c>
      <c r="E8" s="374">
        <v>11938</v>
      </c>
      <c r="F8" s="374">
        <v>-54</v>
      </c>
      <c r="G8" s="372">
        <f t="shared" ref="G8:G38" si="0">_xlfn.RANK.EQ(F8,$F$7:$F$38,0)</f>
        <v>31</v>
      </c>
    </row>
    <row r="9" spans="1:9" x14ac:dyDescent="0.2">
      <c r="A9" s="374" t="s">
        <v>9</v>
      </c>
      <c r="B9" s="374">
        <v>125850</v>
      </c>
      <c r="C9" s="374">
        <v>126560</v>
      </c>
      <c r="D9" s="374">
        <v>126917</v>
      </c>
      <c r="E9" s="374">
        <v>126869</v>
      </c>
      <c r="F9" s="374">
        <v>-48</v>
      </c>
      <c r="G9" s="372">
        <f t="shared" si="0"/>
        <v>30</v>
      </c>
    </row>
    <row r="10" spans="1:9" x14ac:dyDescent="0.2">
      <c r="A10" s="374" t="s">
        <v>3</v>
      </c>
      <c r="B10" s="374">
        <v>16760</v>
      </c>
      <c r="C10" s="374">
        <v>16707</v>
      </c>
      <c r="D10" s="374">
        <v>16763</v>
      </c>
      <c r="E10" s="374">
        <v>16722</v>
      </c>
      <c r="F10" s="374">
        <v>-41</v>
      </c>
      <c r="G10" s="372">
        <f t="shared" si="0"/>
        <v>29</v>
      </c>
    </row>
    <row r="11" spans="1:9" x14ac:dyDescent="0.2">
      <c r="A11" s="374" t="s">
        <v>29</v>
      </c>
      <c r="B11" s="374">
        <v>34740</v>
      </c>
      <c r="C11" s="374">
        <v>34174</v>
      </c>
      <c r="D11" s="374">
        <v>34223</v>
      </c>
      <c r="E11" s="374">
        <v>34190</v>
      </c>
      <c r="F11" s="374">
        <v>-33</v>
      </c>
      <c r="G11" s="372">
        <f t="shared" si="0"/>
        <v>28</v>
      </c>
    </row>
    <row r="12" spans="1:9" x14ac:dyDescent="0.2">
      <c r="A12" s="374" t="s">
        <v>18</v>
      </c>
      <c r="B12" s="374">
        <v>12608</v>
      </c>
      <c r="C12" s="374">
        <v>12596</v>
      </c>
      <c r="D12" s="374">
        <v>12552</v>
      </c>
      <c r="E12" s="374">
        <v>12534</v>
      </c>
      <c r="F12" s="374">
        <v>-18</v>
      </c>
      <c r="G12" s="372">
        <f t="shared" si="0"/>
        <v>27</v>
      </c>
    </row>
    <row r="13" spans="1:9" x14ac:dyDescent="0.2">
      <c r="A13" s="374" t="s">
        <v>27</v>
      </c>
      <c r="B13" s="374">
        <v>39364</v>
      </c>
      <c r="C13" s="374">
        <v>39024</v>
      </c>
      <c r="D13" s="374">
        <v>38834</v>
      </c>
      <c r="E13" s="374">
        <v>38818</v>
      </c>
      <c r="F13" s="374">
        <v>-16</v>
      </c>
      <c r="G13" s="372">
        <f t="shared" si="0"/>
        <v>26</v>
      </c>
    </row>
    <row r="14" spans="1:9" x14ac:dyDescent="0.2">
      <c r="A14" s="374" t="s">
        <v>17</v>
      </c>
      <c r="B14" s="374">
        <v>37211</v>
      </c>
      <c r="C14" s="374">
        <v>37170</v>
      </c>
      <c r="D14" s="374">
        <v>37067</v>
      </c>
      <c r="E14" s="374">
        <v>37057</v>
      </c>
      <c r="F14" s="374">
        <v>-10</v>
      </c>
      <c r="G14" s="372">
        <f t="shared" si="0"/>
        <v>24</v>
      </c>
    </row>
    <row r="15" spans="1:9" x14ac:dyDescent="0.2">
      <c r="A15" s="374" t="s">
        <v>30</v>
      </c>
      <c r="B15" s="374">
        <v>5453</v>
      </c>
      <c r="C15" s="374">
        <v>5549</v>
      </c>
      <c r="D15" s="374">
        <v>5522</v>
      </c>
      <c r="E15" s="374">
        <v>5512</v>
      </c>
      <c r="F15" s="374">
        <v>-10</v>
      </c>
      <c r="G15" s="372">
        <f t="shared" si="0"/>
        <v>24</v>
      </c>
    </row>
    <row r="16" spans="1:9" x14ac:dyDescent="0.2">
      <c r="A16" s="374" t="s">
        <v>12</v>
      </c>
      <c r="B16" s="374">
        <v>14691</v>
      </c>
      <c r="C16" s="374">
        <v>14532</v>
      </c>
      <c r="D16" s="374">
        <v>14557</v>
      </c>
      <c r="E16" s="374">
        <v>14549</v>
      </c>
      <c r="F16" s="374">
        <v>-8</v>
      </c>
      <c r="G16" s="372">
        <f t="shared" si="0"/>
        <v>23</v>
      </c>
    </row>
    <row r="17" spans="1:7" x14ac:dyDescent="0.2">
      <c r="A17" s="374" t="s">
        <v>19</v>
      </c>
      <c r="B17" s="374">
        <v>13668</v>
      </c>
      <c r="C17" s="374">
        <v>13869</v>
      </c>
      <c r="D17" s="374">
        <v>13918</v>
      </c>
      <c r="E17" s="374">
        <v>13917</v>
      </c>
      <c r="F17" s="374">
        <v>-1</v>
      </c>
      <c r="G17" s="372">
        <f t="shared" si="0"/>
        <v>22</v>
      </c>
    </row>
    <row r="18" spans="1:7" x14ac:dyDescent="0.2">
      <c r="A18" s="374" t="s">
        <v>8</v>
      </c>
      <c r="B18" s="374">
        <v>42392</v>
      </c>
      <c r="C18" s="374">
        <v>42300</v>
      </c>
      <c r="D18" s="374">
        <v>42481</v>
      </c>
      <c r="E18" s="374">
        <v>42483</v>
      </c>
      <c r="F18" s="374">
        <v>2</v>
      </c>
      <c r="G18" s="372">
        <f t="shared" si="0"/>
        <v>20</v>
      </c>
    </row>
    <row r="19" spans="1:7" x14ac:dyDescent="0.2">
      <c r="A19" s="374" t="s">
        <v>25</v>
      </c>
      <c r="B19" s="374">
        <v>23705</v>
      </c>
      <c r="C19" s="374">
        <v>23802</v>
      </c>
      <c r="D19" s="374">
        <v>23886</v>
      </c>
      <c r="E19" s="374">
        <v>23888</v>
      </c>
      <c r="F19" s="374">
        <v>2</v>
      </c>
      <c r="G19" s="372">
        <f t="shared" si="0"/>
        <v>20</v>
      </c>
    </row>
    <row r="20" spans="1:7" x14ac:dyDescent="0.2">
      <c r="A20" s="374" t="s">
        <v>6</v>
      </c>
      <c r="B20" s="374">
        <v>6282</v>
      </c>
      <c r="C20" s="374">
        <v>6418</v>
      </c>
      <c r="D20" s="374">
        <v>6415</v>
      </c>
      <c r="E20" s="374">
        <v>6426</v>
      </c>
      <c r="F20" s="374">
        <v>11</v>
      </c>
      <c r="G20" s="372">
        <f t="shared" si="0"/>
        <v>18</v>
      </c>
    </row>
    <row r="21" spans="1:7" x14ac:dyDescent="0.2">
      <c r="A21" s="374" t="s">
        <v>11</v>
      </c>
      <c r="B21" s="374">
        <v>11491</v>
      </c>
      <c r="C21" s="374">
        <v>11673</v>
      </c>
      <c r="D21" s="374">
        <v>11694</v>
      </c>
      <c r="E21" s="374">
        <v>11705</v>
      </c>
      <c r="F21" s="374">
        <v>11</v>
      </c>
      <c r="G21" s="372">
        <f t="shared" si="0"/>
        <v>18</v>
      </c>
    </row>
    <row r="22" spans="1:7" x14ac:dyDescent="0.2">
      <c r="A22" s="374" t="s">
        <v>23</v>
      </c>
      <c r="B22" s="374">
        <v>28992</v>
      </c>
      <c r="C22" s="374">
        <v>29588</v>
      </c>
      <c r="D22" s="374">
        <v>29856</v>
      </c>
      <c r="E22" s="374">
        <v>29876</v>
      </c>
      <c r="F22" s="374">
        <v>20</v>
      </c>
      <c r="G22" s="372">
        <f t="shared" si="0"/>
        <v>17</v>
      </c>
    </row>
    <row r="23" spans="1:7" x14ac:dyDescent="0.2">
      <c r="A23" s="374" t="s">
        <v>28</v>
      </c>
      <c r="B23" s="374">
        <v>11534</v>
      </c>
      <c r="C23" s="374">
        <v>11763</v>
      </c>
      <c r="D23" s="374">
        <v>11856</v>
      </c>
      <c r="E23" s="374">
        <v>11878</v>
      </c>
      <c r="F23" s="374">
        <v>22</v>
      </c>
      <c r="G23" s="372">
        <f t="shared" si="0"/>
        <v>16</v>
      </c>
    </row>
    <row r="24" spans="1:7" x14ac:dyDescent="0.2">
      <c r="A24" s="374" t="s">
        <v>14</v>
      </c>
      <c r="B24" s="374">
        <v>49438</v>
      </c>
      <c r="C24" s="374">
        <v>49507</v>
      </c>
      <c r="D24" s="374">
        <v>49779</v>
      </c>
      <c r="E24" s="374">
        <v>49802</v>
      </c>
      <c r="F24" s="374">
        <v>23</v>
      </c>
      <c r="G24" s="372">
        <f t="shared" si="0"/>
        <v>15</v>
      </c>
    </row>
    <row r="25" spans="1:7" x14ac:dyDescent="0.2">
      <c r="A25" s="374" t="s">
        <v>7</v>
      </c>
      <c r="B25" s="374">
        <v>14749</v>
      </c>
      <c r="C25" s="374">
        <v>14786</v>
      </c>
      <c r="D25" s="374">
        <v>14883</v>
      </c>
      <c r="E25" s="374">
        <v>14912</v>
      </c>
      <c r="F25" s="374">
        <v>29</v>
      </c>
      <c r="G25" s="372">
        <f t="shared" si="0"/>
        <v>14</v>
      </c>
    </row>
    <row r="26" spans="1:7" x14ac:dyDescent="0.2">
      <c r="A26" s="374" t="s">
        <v>15</v>
      </c>
      <c r="B26" s="374">
        <v>13607</v>
      </c>
      <c r="C26" s="374">
        <v>13719</v>
      </c>
      <c r="D26" s="374">
        <v>13596</v>
      </c>
      <c r="E26" s="374">
        <v>13630</v>
      </c>
      <c r="F26" s="374">
        <v>34</v>
      </c>
      <c r="G26" s="372">
        <f t="shared" si="0"/>
        <v>13</v>
      </c>
    </row>
    <row r="27" spans="1:7" x14ac:dyDescent="0.2">
      <c r="A27" s="374" t="s">
        <v>21</v>
      </c>
      <c r="B27" s="374">
        <v>14338</v>
      </c>
      <c r="C27" s="374">
        <v>14448</v>
      </c>
      <c r="D27" s="374">
        <v>14447</v>
      </c>
      <c r="E27" s="374">
        <v>14484</v>
      </c>
      <c r="F27" s="374">
        <v>37</v>
      </c>
      <c r="G27" s="372">
        <f t="shared" si="0"/>
        <v>12</v>
      </c>
    </row>
    <row r="28" spans="1:7" x14ac:dyDescent="0.2">
      <c r="A28" s="374" t="s">
        <v>16</v>
      </c>
      <c r="B28" s="374">
        <v>16045</v>
      </c>
      <c r="C28" s="374">
        <v>16245</v>
      </c>
      <c r="D28" s="374">
        <v>16365</v>
      </c>
      <c r="E28" s="374">
        <v>16407</v>
      </c>
      <c r="F28" s="374">
        <v>42</v>
      </c>
      <c r="G28" s="372">
        <f t="shared" si="0"/>
        <v>11</v>
      </c>
    </row>
    <row r="29" spans="1:7" x14ac:dyDescent="0.2">
      <c r="A29" s="374" t="s">
        <v>13</v>
      </c>
      <c r="B29" s="374">
        <v>77839</v>
      </c>
      <c r="C29" s="374">
        <v>78074</v>
      </c>
      <c r="D29" s="374">
        <v>78420</v>
      </c>
      <c r="E29" s="374">
        <v>78471</v>
      </c>
      <c r="F29" s="374">
        <v>51</v>
      </c>
      <c r="G29" s="372">
        <f t="shared" si="0"/>
        <v>10</v>
      </c>
    </row>
    <row r="30" spans="1:7" x14ac:dyDescent="0.2">
      <c r="A30" s="374" t="s">
        <v>5</v>
      </c>
      <c r="B30" s="374">
        <v>14264</v>
      </c>
      <c r="C30" s="374">
        <v>14759</v>
      </c>
      <c r="D30" s="374">
        <v>14908</v>
      </c>
      <c r="E30" s="374">
        <v>14961</v>
      </c>
      <c r="F30" s="374">
        <v>53</v>
      </c>
      <c r="G30" s="372">
        <f t="shared" si="0"/>
        <v>9</v>
      </c>
    </row>
    <row r="31" spans="1:7" x14ac:dyDescent="0.2">
      <c r="A31" s="374" t="s">
        <v>4</v>
      </c>
      <c r="B31" s="374">
        <v>44407</v>
      </c>
      <c r="C31" s="374">
        <v>44653</v>
      </c>
      <c r="D31" s="374">
        <v>44501</v>
      </c>
      <c r="E31" s="374">
        <v>44565</v>
      </c>
      <c r="F31" s="374">
        <v>64</v>
      </c>
      <c r="G31" s="372">
        <f t="shared" si="0"/>
        <v>7</v>
      </c>
    </row>
    <row r="32" spans="1:7" x14ac:dyDescent="0.2">
      <c r="A32" s="374" t="s">
        <v>26</v>
      </c>
      <c r="B32" s="374">
        <v>43033</v>
      </c>
      <c r="C32" s="374">
        <v>43507</v>
      </c>
      <c r="D32" s="374">
        <v>43592</v>
      </c>
      <c r="E32" s="374">
        <v>43656</v>
      </c>
      <c r="F32" s="374">
        <v>64</v>
      </c>
      <c r="G32" s="372">
        <f t="shared" si="0"/>
        <v>7</v>
      </c>
    </row>
    <row r="33" spans="1:7" x14ac:dyDescent="0.2">
      <c r="A33" s="374" t="s">
        <v>22</v>
      </c>
      <c r="B33" s="374">
        <v>34668</v>
      </c>
      <c r="C33" s="374">
        <v>35020</v>
      </c>
      <c r="D33" s="374">
        <v>35207</v>
      </c>
      <c r="E33" s="374">
        <v>35275</v>
      </c>
      <c r="F33" s="374">
        <v>68</v>
      </c>
      <c r="G33" s="372">
        <f t="shared" si="0"/>
        <v>6</v>
      </c>
    </row>
    <row r="34" spans="1:7" x14ac:dyDescent="0.2">
      <c r="A34" s="374" t="s">
        <v>10</v>
      </c>
      <c r="B34" s="374">
        <v>35845</v>
      </c>
      <c r="C34" s="374">
        <v>35695</v>
      </c>
      <c r="D34" s="374">
        <v>35746</v>
      </c>
      <c r="E34" s="374">
        <v>35830</v>
      </c>
      <c r="F34" s="374">
        <v>84</v>
      </c>
      <c r="G34" s="372">
        <f t="shared" si="0"/>
        <v>5</v>
      </c>
    </row>
    <row r="35" spans="1:7" x14ac:dyDescent="0.2">
      <c r="A35" s="374" t="s">
        <v>31</v>
      </c>
      <c r="B35" s="374">
        <v>44111</v>
      </c>
      <c r="C35" s="374">
        <v>43533</v>
      </c>
      <c r="D35" s="374">
        <v>43401</v>
      </c>
      <c r="E35" s="374">
        <v>43496</v>
      </c>
      <c r="F35" s="374">
        <v>95</v>
      </c>
      <c r="G35" s="372">
        <f t="shared" si="0"/>
        <v>4</v>
      </c>
    </row>
    <row r="36" spans="1:7" x14ac:dyDescent="0.2">
      <c r="A36" s="374" t="s">
        <v>20</v>
      </c>
      <c r="B36" s="374">
        <v>75353</v>
      </c>
      <c r="C36" s="374">
        <v>76087</v>
      </c>
      <c r="D36" s="374">
        <v>76657</v>
      </c>
      <c r="E36" s="374">
        <v>76763</v>
      </c>
      <c r="F36" s="374">
        <v>106</v>
      </c>
      <c r="G36" s="372">
        <f t="shared" si="0"/>
        <v>3</v>
      </c>
    </row>
    <row r="37" spans="1:7" x14ac:dyDescent="0.2">
      <c r="A37" s="374" t="s">
        <v>24</v>
      </c>
      <c r="B37" s="374">
        <v>19607</v>
      </c>
      <c r="C37" s="374">
        <v>20714</v>
      </c>
      <c r="D37" s="374">
        <v>20928</v>
      </c>
      <c r="E37" s="374">
        <v>21046</v>
      </c>
      <c r="F37" s="374">
        <v>118</v>
      </c>
      <c r="G37" s="372">
        <f t="shared" si="0"/>
        <v>2</v>
      </c>
    </row>
    <row r="38" spans="1:7" x14ac:dyDescent="0.2">
      <c r="A38" s="374" t="s">
        <v>0</v>
      </c>
      <c r="B38" s="374">
        <v>104232</v>
      </c>
      <c r="C38" s="374">
        <v>105675</v>
      </c>
      <c r="D38" s="374">
        <v>106341</v>
      </c>
      <c r="E38" s="374">
        <v>106467</v>
      </c>
      <c r="F38" s="374">
        <v>126</v>
      </c>
      <c r="G38" s="372">
        <f t="shared" si="0"/>
        <v>1</v>
      </c>
    </row>
    <row r="39" spans="1:7" x14ac:dyDescent="0.2">
      <c r="A39" s="374" t="s">
        <v>1</v>
      </c>
      <c r="B39" s="374">
        <v>1059255</v>
      </c>
      <c r="C39" s="374">
        <v>1065556</v>
      </c>
      <c r="D39" s="374">
        <v>1069067</v>
      </c>
      <c r="E39" s="374">
        <v>1069704</v>
      </c>
      <c r="F39" s="374">
        <v>637</v>
      </c>
    </row>
    <row r="40" spans="1:7" x14ac:dyDescent="0.2">
      <c r="F40" s="374"/>
    </row>
  </sheetData>
  <mergeCells count="1">
    <mergeCell ref="H1:I1"/>
  </mergeCells>
  <hyperlinks>
    <hyperlink ref="H1:I1" location="Index!A1" display="Regresar al �ndice" xr:uid="{9081C436-465E-418E-957D-86AF444633DC}"/>
  </hyperlinks>
  <pageMargins left="0.7" right="0.7" top="0.75" bottom="0.75" header="0.3" footer="0.3"/>
  <pageSetup paperSize="9" orientation="portrait" horizontalDpi="300" verticalDpi="300"/>
  <drawing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4A086-B13B-491F-8876-9F3A55F531D9}">
  <sheetPr codeName="Hoja78"/>
  <dimension ref="A1:I39"/>
  <sheetViews>
    <sheetView workbookViewId="0"/>
  </sheetViews>
  <sheetFormatPr baseColWidth="10" defaultRowHeight="12.75" x14ac:dyDescent="0.2"/>
  <cols>
    <col min="1" max="6" width="11.42578125" style="372"/>
    <col min="7" max="7" width="11.85546875" style="372" customWidth="1"/>
    <col min="8" max="16384" width="11.42578125" style="372"/>
  </cols>
  <sheetData>
    <row r="1" spans="1:9" x14ac:dyDescent="0.2">
      <c r="A1" s="69" t="s">
        <v>2086</v>
      </c>
      <c r="B1" s="372" t="s">
        <v>53</v>
      </c>
      <c r="C1" s="372" t="s">
        <v>53</v>
      </c>
      <c r="D1" s="372" t="s">
        <v>53</v>
      </c>
      <c r="E1" s="372" t="s">
        <v>53</v>
      </c>
      <c r="F1" s="372" t="s">
        <v>53</v>
      </c>
      <c r="G1" s="372" t="s">
        <v>53</v>
      </c>
      <c r="H1" s="346" t="s">
        <v>2143</v>
      </c>
      <c r="I1" s="346"/>
    </row>
    <row r="2" spans="1:9" x14ac:dyDescent="0.2">
      <c r="A2" s="372" t="s">
        <v>150</v>
      </c>
      <c r="B2" s="372" t="s">
        <v>53</v>
      </c>
      <c r="C2" s="372" t="s">
        <v>53</v>
      </c>
      <c r="D2" s="372" t="s">
        <v>53</v>
      </c>
      <c r="E2" s="372" t="s">
        <v>53</v>
      </c>
      <c r="F2" s="372" t="s">
        <v>53</v>
      </c>
      <c r="G2" s="372" t="s">
        <v>53</v>
      </c>
      <c r="H2" s="372" t="s">
        <v>53</v>
      </c>
    </row>
    <row r="6" spans="1:9" x14ac:dyDescent="0.2">
      <c r="A6" s="372" t="s">
        <v>428</v>
      </c>
      <c r="B6" s="372" t="s">
        <v>1279</v>
      </c>
      <c r="C6" s="372" t="s">
        <v>1178</v>
      </c>
      <c r="D6" s="372" t="s">
        <v>1245</v>
      </c>
      <c r="E6" s="372" t="s">
        <v>1490</v>
      </c>
      <c r="F6" s="372" t="s">
        <v>430</v>
      </c>
    </row>
    <row r="7" spans="1:9" x14ac:dyDescent="0.2">
      <c r="A7" s="372" t="s">
        <v>32</v>
      </c>
      <c r="B7" s="374">
        <v>20936</v>
      </c>
      <c r="C7" s="374">
        <v>21443</v>
      </c>
      <c r="D7" s="374">
        <v>21763</v>
      </c>
      <c r="E7" s="374">
        <v>21577</v>
      </c>
      <c r="F7" s="375">
        <v>-8.5466158158342704E-3</v>
      </c>
      <c r="G7" s="372">
        <f>_xlfn.RANK.EQ(F7,$F$7:$F$39,0)</f>
        <v>33</v>
      </c>
    </row>
    <row r="8" spans="1:9" x14ac:dyDescent="0.2">
      <c r="A8" s="372" t="s">
        <v>33</v>
      </c>
      <c r="B8" s="374">
        <v>12042</v>
      </c>
      <c r="C8" s="374">
        <v>11966</v>
      </c>
      <c r="D8" s="374">
        <v>11992</v>
      </c>
      <c r="E8" s="374">
        <v>11938</v>
      </c>
      <c r="F8" s="375">
        <v>-4.5030020013342399E-3</v>
      </c>
      <c r="G8" s="372">
        <f t="shared" ref="G8:G39" si="0">_xlfn.RANK.EQ(F8,$F$7:$F$39,0)</f>
        <v>32</v>
      </c>
    </row>
    <row r="9" spans="1:9" x14ac:dyDescent="0.2">
      <c r="A9" s="372" t="s">
        <v>3</v>
      </c>
      <c r="B9" s="374">
        <v>16760</v>
      </c>
      <c r="C9" s="374">
        <v>16707</v>
      </c>
      <c r="D9" s="374">
        <v>16763</v>
      </c>
      <c r="E9" s="374">
        <v>16722</v>
      </c>
      <c r="F9" s="375">
        <v>-2.4458629123664801E-3</v>
      </c>
      <c r="G9" s="372">
        <f t="shared" si="0"/>
        <v>31</v>
      </c>
    </row>
    <row r="10" spans="1:9" x14ac:dyDescent="0.2">
      <c r="A10" s="372" t="s">
        <v>30</v>
      </c>
      <c r="B10" s="374">
        <v>5453</v>
      </c>
      <c r="C10" s="374">
        <v>5549</v>
      </c>
      <c r="D10" s="374">
        <v>5522</v>
      </c>
      <c r="E10" s="374">
        <v>5512</v>
      </c>
      <c r="F10" s="375">
        <v>-1.8109380659181401E-3</v>
      </c>
      <c r="G10" s="372">
        <f t="shared" si="0"/>
        <v>30</v>
      </c>
    </row>
    <row r="11" spans="1:9" x14ac:dyDescent="0.2">
      <c r="A11" s="372" t="s">
        <v>18</v>
      </c>
      <c r="B11" s="374">
        <v>12608</v>
      </c>
      <c r="C11" s="374">
        <v>12596</v>
      </c>
      <c r="D11" s="374">
        <v>12552</v>
      </c>
      <c r="E11" s="374">
        <v>12534</v>
      </c>
      <c r="F11" s="375">
        <v>-1.43403441682599E-3</v>
      </c>
      <c r="G11" s="372">
        <f t="shared" si="0"/>
        <v>29</v>
      </c>
    </row>
    <row r="12" spans="1:9" x14ac:dyDescent="0.2">
      <c r="A12" s="372" t="s">
        <v>29</v>
      </c>
      <c r="B12" s="374">
        <v>34740</v>
      </c>
      <c r="C12" s="374">
        <v>34174</v>
      </c>
      <c r="D12" s="374">
        <v>34223</v>
      </c>
      <c r="E12" s="374">
        <v>34190</v>
      </c>
      <c r="F12" s="375">
        <v>-9.6426379919933901E-4</v>
      </c>
      <c r="G12" s="372">
        <f t="shared" si="0"/>
        <v>28</v>
      </c>
    </row>
    <row r="13" spans="1:9" x14ac:dyDescent="0.2">
      <c r="A13" s="372" t="s">
        <v>12</v>
      </c>
      <c r="B13" s="374">
        <v>14691</v>
      </c>
      <c r="C13" s="374">
        <v>14532</v>
      </c>
      <c r="D13" s="374">
        <v>14557</v>
      </c>
      <c r="E13" s="374">
        <v>14549</v>
      </c>
      <c r="F13" s="375">
        <v>-5.4956378374659799E-4</v>
      </c>
      <c r="G13" s="372">
        <f t="shared" si="0"/>
        <v>27</v>
      </c>
    </row>
    <row r="14" spans="1:9" x14ac:dyDescent="0.2">
      <c r="A14" s="372" t="s">
        <v>27</v>
      </c>
      <c r="B14" s="374">
        <v>39364</v>
      </c>
      <c r="C14" s="374">
        <v>39024</v>
      </c>
      <c r="D14" s="374">
        <v>38834</v>
      </c>
      <c r="E14" s="374">
        <v>38818</v>
      </c>
      <c r="F14" s="375">
        <v>-4.1201009424729501E-4</v>
      </c>
      <c r="G14" s="372">
        <f t="shared" si="0"/>
        <v>26</v>
      </c>
    </row>
    <row r="15" spans="1:9" x14ac:dyDescent="0.2">
      <c r="A15" s="372" t="s">
        <v>9</v>
      </c>
      <c r="B15" s="374">
        <v>125850</v>
      </c>
      <c r="C15" s="374">
        <v>126560</v>
      </c>
      <c r="D15" s="374">
        <v>126917</v>
      </c>
      <c r="E15" s="374">
        <v>126869</v>
      </c>
      <c r="F15" s="375">
        <v>-3.7819992593579599E-4</v>
      </c>
      <c r="G15" s="372">
        <f t="shared" si="0"/>
        <v>25</v>
      </c>
    </row>
    <row r="16" spans="1:9" x14ac:dyDescent="0.2">
      <c r="A16" s="372" t="s">
        <v>17</v>
      </c>
      <c r="B16" s="374">
        <v>37211</v>
      </c>
      <c r="C16" s="374">
        <v>37170</v>
      </c>
      <c r="D16" s="374">
        <v>37067</v>
      </c>
      <c r="E16" s="374">
        <v>37057</v>
      </c>
      <c r="F16" s="375">
        <v>-2.69781746566999E-4</v>
      </c>
      <c r="G16" s="372">
        <f t="shared" si="0"/>
        <v>24</v>
      </c>
    </row>
    <row r="17" spans="1:7" x14ac:dyDescent="0.2">
      <c r="A17" s="372" t="s">
        <v>19</v>
      </c>
      <c r="B17" s="374">
        <v>13668</v>
      </c>
      <c r="C17" s="374">
        <v>13869</v>
      </c>
      <c r="D17" s="374">
        <v>13918</v>
      </c>
      <c r="E17" s="374">
        <v>13917</v>
      </c>
      <c r="F17" s="375">
        <v>-7.1849403649903998E-5</v>
      </c>
      <c r="G17" s="372">
        <f t="shared" si="0"/>
        <v>23</v>
      </c>
    </row>
    <row r="18" spans="1:7" x14ac:dyDescent="0.2">
      <c r="A18" s="372" t="s">
        <v>8</v>
      </c>
      <c r="B18" s="374">
        <v>42392</v>
      </c>
      <c r="C18" s="374">
        <v>42300</v>
      </c>
      <c r="D18" s="374">
        <v>42481</v>
      </c>
      <c r="E18" s="374">
        <v>42483</v>
      </c>
      <c r="F18" s="375">
        <v>4.7079871001054499E-5</v>
      </c>
      <c r="G18" s="372">
        <f t="shared" si="0"/>
        <v>22</v>
      </c>
    </row>
    <row r="19" spans="1:7" x14ac:dyDescent="0.2">
      <c r="A19" s="372" t="s">
        <v>25</v>
      </c>
      <c r="B19" s="374">
        <v>23705</v>
      </c>
      <c r="C19" s="374">
        <v>23802</v>
      </c>
      <c r="D19" s="374">
        <v>23886</v>
      </c>
      <c r="E19" s="374">
        <v>23888</v>
      </c>
      <c r="F19" s="375">
        <v>8.3731055848579303E-5</v>
      </c>
      <c r="G19" s="372">
        <f t="shared" si="0"/>
        <v>21</v>
      </c>
    </row>
    <row r="20" spans="1:7" x14ac:dyDescent="0.2">
      <c r="A20" s="372" t="s">
        <v>14</v>
      </c>
      <c r="B20" s="374">
        <v>49438</v>
      </c>
      <c r="C20" s="374">
        <v>49507</v>
      </c>
      <c r="D20" s="374">
        <v>49779</v>
      </c>
      <c r="E20" s="374">
        <v>49802</v>
      </c>
      <c r="F20" s="375">
        <v>4.6204222664170098E-4</v>
      </c>
      <c r="G20" s="372">
        <f t="shared" si="0"/>
        <v>20</v>
      </c>
    </row>
    <row r="21" spans="1:7" x14ac:dyDescent="0.2">
      <c r="A21" s="372" t="s">
        <v>1</v>
      </c>
      <c r="B21" s="374">
        <v>1059255</v>
      </c>
      <c r="C21" s="374">
        <v>1065556</v>
      </c>
      <c r="D21" s="374">
        <v>1069067</v>
      </c>
      <c r="E21" s="374">
        <v>1069704</v>
      </c>
      <c r="F21" s="375">
        <v>5.9584665881562404E-4</v>
      </c>
      <c r="G21" s="372">
        <f t="shared" si="0"/>
        <v>19</v>
      </c>
    </row>
    <row r="22" spans="1:7" x14ac:dyDescent="0.2">
      <c r="A22" s="372" t="s">
        <v>13</v>
      </c>
      <c r="B22" s="374">
        <v>77839</v>
      </c>
      <c r="C22" s="374">
        <v>78074</v>
      </c>
      <c r="D22" s="374">
        <v>78420</v>
      </c>
      <c r="E22" s="374">
        <v>78471</v>
      </c>
      <c r="F22" s="375">
        <v>6.5034429992349996E-4</v>
      </c>
      <c r="G22" s="372">
        <f t="shared" si="0"/>
        <v>18</v>
      </c>
    </row>
    <row r="23" spans="1:7" x14ac:dyDescent="0.2">
      <c r="A23" s="372" t="s">
        <v>23</v>
      </c>
      <c r="B23" s="374">
        <v>28992</v>
      </c>
      <c r="C23" s="374">
        <v>29588</v>
      </c>
      <c r="D23" s="374">
        <v>29856</v>
      </c>
      <c r="E23" s="374">
        <v>29876</v>
      </c>
      <c r="F23" s="375">
        <v>6.6988210075025201E-4</v>
      </c>
      <c r="G23" s="372">
        <f t="shared" si="0"/>
        <v>17</v>
      </c>
    </row>
    <row r="24" spans="1:7" x14ac:dyDescent="0.2">
      <c r="A24" s="372" t="s">
        <v>11</v>
      </c>
      <c r="B24" s="374">
        <v>11491</v>
      </c>
      <c r="C24" s="374">
        <v>11673</v>
      </c>
      <c r="D24" s="374">
        <v>11694</v>
      </c>
      <c r="E24" s="374">
        <v>11705</v>
      </c>
      <c r="F24" s="375">
        <v>9.4065332649218003E-4</v>
      </c>
      <c r="G24" s="372">
        <f t="shared" si="0"/>
        <v>16</v>
      </c>
    </row>
    <row r="25" spans="1:7" x14ac:dyDescent="0.2">
      <c r="A25" s="372" t="s">
        <v>0</v>
      </c>
      <c r="B25" s="374">
        <v>104232</v>
      </c>
      <c r="C25" s="374">
        <v>105675</v>
      </c>
      <c r="D25" s="374">
        <v>106341</v>
      </c>
      <c r="E25" s="374">
        <v>106467</v>
      </c>
      <c r="F25" s="375">
        <v>1.1848675487347001E-3</v>
      </c>
      <c r="G25" s="372">
        <f t="shared" si="0"/>
        <v>15</v>
      </c>
    </row>
    <row r="26" spans="1:7" x14ac:dyDescent="0.2">
      <c r="A26" s="372" t="s">
        <v>20</v>
      </c>
      <c r="B26" s="374">
        <v>75353</v>
      </c>
      <c r="C26" s="374">
        <v>76087</v>
      </c>
      <c r="D26" s="374">
        <v>76657</v>
      </c>
      <c r="E26" s="374">
        <v>76763</v>
      </c>
      <c r="F26" s="375">
        <v>1.3827830465580301E-3</v>
      </c>
      <c r="G26" s="372">
        <f t="shared" si="0"/>
        <v>14</v>
      </c>
    </row>
    <row r="27" spans="1:7" x14ac:dyDescent="0.2">
      <c r="A27" s="372" t="s">
        <v>4</v>
      </c>
      <c r="B27" s="374">
        <v>44407</v>
      </c>
      <c r="C27" s="374">
        <v>44653</v>
      </c>
      <c r="D27" s="374">
        <v>44501</v>
      </c>
      <c r="E27" s="374">
        <v>44565</v>
      </c>
      <c r="F27" s="375">
        <v>1.4381699287655499E-3</v>
      </c>
      <c r="G27" s="372">
        <f t="shared" si="0"/>
        <v>13</v>
      </c>
    </row>
    <row r="28" spans="1:7" x14ac:dyDescent="0.2">
      <c r="A28" s="372" t="s">
        <v>26</v>
      </c>
      <c r="B28" s="374">
        <v>43033</v>
      </c>
      <c r="C28" s="374">
        <v>43507</v>
      </c>
      <c r="D28" s="374">
        <v>43592</v>
      </c>
      <c r="E28" s="374">
        <v>43656</v>
      </c>
      <c r="F28" s="375">
        <v>1.46815929528343E-3</v>
      </c>
      <c r="G28" s="372">
        <f t="shared" si="0"/>
        <v>12</v>
      </c>
    </row>
    <row r="29" spans="1:7" x14ac:dyDescent="0.2">
      <c r="A29" s="372" t="s">
        <v>6</v>
      </c>
      <c r="B29" s="374">
        <v>6282</v>
      </c>
      <c r="C29" s="374">
        <v>6418</v>
      </c>
      <c r="D29" s="374">
        <v>6415</v>
      </c>
      <c r="E29" s="374">
        <v>6426</v>
      </c>
      <c r="F29" s="375">
        <v>1.7147310989866799E-3</v>
      </c>
      <c r="G29" s="372">
        <f t="shared" si="0"/>
        <v>11</v>
      </c>
    </row>
    <row r="30" spans="1:7" x14ac:dyDescent="0.2">
      <c r="A30" s="372" t="s">
        <v>28</v>
      </c>
      <c r="B30" s="374">
        <v>11534</v>
      </c>
      <c r="C30" s="374">
        <v>11763</v>
      </c>
      <c r="D30" s="374">
        <v>11856</v>
      </c>
      <c r="E30" s="374">
        <v>11878</v>
      </c>
      <c r="F30" s="375">
        <v>1.85560053981115E-3</v>
      </c>
      <c r="G30" s="372">
        <f t="shared" si="0"/>
        <v>10</v>
      </c>
    </row>
    <row r="31" spans="1:7" x14ac:dyDescent="0.2">
      <c r="A31" s="372" t="s">
        <v>22</v>
      </c>
      <c r="B31" s="374">
        <v>34668</v>
      </c>
      <c r="C31" s="374">
        <v>35020</v>
      </c>
      <c r="D31" s="374">
        <v>35207</v>
      </c>
      <c r="E31" s="374">
        <v>35275</v>
      </c>
      <c r="F31" s="375">
        <v>1.9314340898117801E-3</v>
      </c>
      <c r="G31" s="372">
        <f t="shared" si="0"/>
        <v>9</v>
      </c>
    </row>
    <row r="32" spans="1:7" x14ac:dyDescent="0.2">
      <c r="A32" s="372" t="s">
        <v>7</v>
      </c>
      <c r="B32" s="374">
        <v>14749</v>
      </c>
      <c r="C32" s="374">
        <v>14786</v>
      </c>
      <c r="D32" s="374">
        <v>14883</v>
      </c>
      <c r="E32" s="374">
        <v>14912</v>
      </c>
      <c r="F32" s="375">
        <v>1.94853188201294E-3</v>
      </c>
      <c r="G32" s="372">
        <f t="shared" si="0"/>
        <v>8</v>
      </c>
    </row>
    <row r="33" spans="1:7" x14ac:dyDescent="0.2">
      <c r="A33" s="372" t="s">
        <v>31</v>
      </c>
      <c r="B33" s="374">
        <v>44111</v>
      </c>
      <c r="C33" s="374">
        <v>43533</v>
      </c>
      <c r="D33" s="374">
        <v>43401</v>
      </c>
      <c r="E33" s="374">
        <v>43496</v>
      </c>
      <c r="F33" s="375">
        <v>2.1888896569204298E-3</v>
      </c>
      <c r="G33" s="372">
        <f t="shared" si="0"/>
        <v>7</v>
      </c>
    </row>
    <row r="34" spans="1:7" x14ac:dyDescent="0.2">
      <c r="A34" s="372" t="s">
        <v>10</v>
      </c>
      <c r="B34" s="374">
        <v>35845</v>
      </c>
      <c r="C34" s="374">
        <v>35695</v>
      </c>
      <c r="D34" s="374">
        <v>35746</v>
      </c>
      <c r="E34" s="374">
        <v>35830</v>
      </c>
      <c r="F34" s="375">
        <v>2.34991327700995E-3</v>
      </c>
      <c r="G34" s="372">
        <f t="shared" si="0"/>
        <v>6</v>
      </c>
    </row>
    <row r="35" spans="1:7" x14ac:dyDescent="0.2">
      <c r="A35" s="372" t="s">
        <v>15</v>
      </c>
      <c r="B35" s="374">
        <v>13607</v>
      </c>
      <c r="C35" s="374">
        <v>13719</v>
      </c>
      <c r="D35" s="374">
        <v>13596</v>
      </c>
      <c r="E35" s="374">
        <v>13630</v>
      </c>
      <c r="F35" s="375">
        <v>2.5007355104442702E-3</v>
      </c>
      <c r="G35" s="372">
        <f t="shared" si="0"/>
        <v>5</v>
      </c>
    </row>
    <row r="36" spans="1:7" x14ac:dyDescent="0.2">
      <c r="A36" s="372" t="s">
        <v>21</v>
      </c>
      <c r="B36" s="374">
        <v>14338</v>
      </c>
      <c r="C36" s="374">
        <v>14448</v>
      </c>
      <c r="D36" s="374">
        <v>14447</v>
      </c>
      <c r="E36" s="374">
        <v>14484</v>
      </c>
      <c r="F36" s="375">
        <v>2.5610853464386198E-3</v>
      </c>
      <c r="G36" s="372">
        <f t="shared" si="0"/>
        <v>4</v>
      </c>
    </row>
    <row r="37" spans="1:7" x14ac:dyDescent="0.2">
      <c r="A37" s="372" t="s">
        <v>16</v>
      </c>
      <c r="B37" s="374">
        <v>16045</v>
      </c>
      <c r="C37" s="374">
        <v>16245</v>
      </c>
      <c r="D37" s="374">
        <v>16365</v>
      </c>
      <c r="E37" s="374">
        <v>16407</v>
      </c>
      <c r="F37" s="375">
        <v>2.5664527956004201E-3</v>
      </c>
      <c r="G37" s="372">
        <f t="shared" si="0"/>
        <v>3</v>
      </c>
    </row>
    <row r="38" spans="1:7" x14ac:dyDescent="0.2">
      <c r="A38" s="372" t="s">
        <v>5</v>
      </c>
      <c r="B38" s="374">
        <v>14264</v>
      </c>
      <c r="C38" s="374">
        <v>14759</v>
      </c>
      <c r="D38" s="374">
        <v>14908</v>
      </c>
      <c r="E38" s="374">
        <v>14961</v>
      </c>
      <c r="F38" s="375">
        <v>3.55513818084252E-3</v>
      </c>
      <c r="G38" s="372">
        <f t="shared" si="0"/>
        <v>2</v>
      </c>
    </row>
    <row r="39" spans="1:7" x14ac:dyDescent="0.2">
      <c r="A39" s="372" t="s">
        <v>24</v>
      </c>
      <c r="B39" s="374">
        <v>19607</v>
      </c>
      <c r="C39" s="374">
        <v>20714</v>
      </c>
      <c r="D39" s="374">
        <v>20928</v>
      </c>
      <c r="E39" s="374">
        <v>21046</v>
      </c>
      <c r="F39" s="375">
        <v>5.6383792048930702E-3</v>
      </c>
      <c r="G39" s="372">
        <f t="shared" si="0"/>
        <v>1</v>
      </c>
    </row>
  </sheetData>
  <mergeCells count="1">
    <mergeCell ref="H1:I1"/>
  </mergeCells>
  <hyperlinks>
    <hyperlink ref="H1:I1" location="Index!A1" display="Regresar al �ndice" xr:uid="{446FA499-081B-4ECD-B5F3-1F8B562C6545}"/>
  </hyperlinks>
  <pageMargins left="0.7" right="0.7" top="0.75" bottom="0.75" header="0.3" footer="0.3"/>
  <pageSetup paperSize="9" orientation="portrait" horizontalDpi="300" verticalDpi="300"/>
  <drawing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2F2DC-39FE-4899-8E10-C7538001240A}">
  <sheetPr codeName="Hoja15"/>
  <dimension ref="A1:I39"/>
  <sheetViews>
    <sheetView workbookViewId="0"/>
  </sheetViews>
  <sheetFormatPr baseColWidth="10" defaultRowHeight="12.75" x14ac:dyDescent="0.2"/>
  <cols>
    <col min="1" max="1" width="40.7109375" style="372" customWidth="1"/>
    <col min="2" max="5" width="10.7109375" style="372" customWidth="1"/>
    <col min="6" max="6" width="6.28515625" style="372" customWidth="1"/>
    <col min="7" max="7" width="5.5703125" style="372" customWidth="1"/>
    <col min="8" max="8" width="3.7109375" style="372" customWidth="1"/>
    <col min="9" max="11" width="9.140625" style="372" customWidth="1"/>
    <col min="12" max="16384" width="11.42578125" style="372"/>
  </cols>
  <sheetData>
    <row r="1" spans="1:9" x14ac:dyDescent="0.2">
      <c r="A1" s="69" t="s">
        <v>2087</v>
      </c>
      <c r="B1" s="372" t="s">
        <v>53</v>
      </c>
      <c r="C1" s="372" t="s">
        <v>53</v>
      </c>
      <c r="D1" s="372" t="s">
        <v>53</v>
      </c>
      <c r="E1" s="372" t="s">
        <v>53</v>
      </c>
      <c r="F1" s="372" t="s">
        <v>53</v>
      </c>
      <c r="G1" s="372" t="s">
        <v>53</v>
      </c>
      <c r="H1" s="346" t="s">
        <v>2143</v>
      </c>
      <c r="I1" s="346"/>
    </row>
    <row r="2" spans="1:9" x14ac:dyDescent="0.2">
      <c r="A2" s="372" t="s">
        <v>150</v>
      </c>
      <c r="B2" s="372" t="s">
        <v>53</v>
      </c>
      <c r="C2" s="372" t="s">
        <v>53</v>
      </c>
      <c r="D2" s="372" t="s">
        <v>53</v>
      </c>
      <c r="E2" s="372" t="s">
        <v>53</v>
      </c>
      <c r="F2" s="372" t="s">
        <v>53</v>
      </c>
      <c r="G2" s="372" t="s">
        <v>53</v>
      </c>
      <c r="H2" s="372" t="s">
        <v>53</v>
      </c>
    </row>
    <row r="6" spans="1:9" x14ac:dyDescent="0.2">
      <c r="A6" s="372" t="s">
        <v>428</v>
      </c>
      <c r="B6" s="372" t="s">
        <v>1279</v>
      </c>
      <c r="C6" s="372" t="s">
        <v>1178</v>
      </c>
      <c r="D6" s="372" t="s">
        <v>1245</v>
      </c>
      <c r="E6" s="372" t="s">
        <v>1490</v>
      </c>
      <c r="F6" s="372" t="s">
        <v>1944</v>
      </c>
    </row>
    <row r="7" spans="1:9" x14ac:dyDescent="0.2">
      <c r="A7" s="372" t="s">
        <v>31</v>
      </c>
      <c r="B7" s="374">
        <v>44111</v>
      </c>
      <c r="C7" s="374">
        <v>43533</v>
      </c>
      <c r="D7" s="374">
        <v>43401</v>
      </c>
      <c r="E7" s="374">
        <v>43496</v>
      </c>
      <c r="F7" s="374">
        <v>-615</v>
      </c>
      <c r="G7" s="372">
        <f t="shared" ref="G7:G39" si="0">_xlfn.RANK.EQ(F7,$F$7:$F$38,0)</f>
        <v>32</v>
      </c>
    </row>
    <row r="8" spans="1:9" x14ac:dyDescent="0.2">
      <c r="A8" s="372" t="s">
        <v>29</v>
      </c>
      <c r="B8" s="374">
        <v>34740</v>
      </c>
      <c r="C8" s="374">
        <v>34174</v>
      </c>
      <c r="D8" s="374">
        <v>34223</v>
      </c>
      <c r="E8" s="374">
        <v>34190</v>
      </c>
      <c r="F8" s="374">
        <v>-550</v>
      </c>
      <c r="G8" s="372">
        <f t="shared" si="0"/>
        <v>31</v>
      </c>
    </row>
    <row r="9" spans="1:9" x14ac:dyDescent="0.2">
      <c r="A9" s="372" t="s">
        <v>27</v>
      </c>
      <c r="B9" s="374">
        <v>39364</v>
      </c>
      <c r="C9" s="374">
        <v>39024</v>
      </c>
      <c r="D9" s="374">
        <v>38834</v>
      </c>
      <c r="E9" s="374">
        <v>38818</v>
      </c>
      <c r="F9" s="374">
        <v>-546</v>
      </c>
      <c r="G9" s="372">
        <f t="shared" si="0"/>
        <v>30</v>
      </c>
    </row>
    <row r="10" spans="1:9" x14ac:dyDescent="0.2">
      <c r="A10" s="372" t="s">
        <v>17</v>
      </c>
      <c r="B10" s="374">
        <v>37211</v>
      </c>
      <c r="C10" s="374">
        <v>37170</v>
      </c>
      <c r="D10" s="374">
        <v>37067</v>
      </c>
      <c r="E10" s="374">
        <v>37057</v>
      </c>
      <c r="F10" s="374">
        <v>-154</v>
      </c>
      <c r="G10" s="372">
        <f t="shared" si="0"/>
        <v>29</v>
      </c>
    </row>
    <row r="11" spans="1:9" x14ac:dyDescent="0.2">
      <c r="A11" s="372" t="s">
        <v>12</v>
      </c>
      <c r="B11" s="374">
        <v>14691</v>
      </c>
      <c r="C11" s="374">
        <v>14532</v>
      </c>
      <c r="D11" s="374">
        <v>14557</v>
      </c>
      <c r="E11" s="374">
        <v>14549</v>
      </c>
      <c r="F11" s="374">
        <v>-142</v>
      </c>
      <c r="G11" s="372">
        <f t="shared" si="0"/>
        <v>28</v>
      </c>
    </row>
    <row r="12" spans="1:9" x14ac:dyDescent="0.2">
      <c r="A12" s="372" t="s">
        <v>33</v>
      </c>
      <c r="B12" s="374">
        <v>12042</v>
      </c>
      <c r="C12" s="374">
        <v>11966</v>
      </c>
      <c r="D12" s="374">
        <v>11992</v>
      </c>
      <c r="E12" s="374">
        <v>11938</v>
      </c>
      <c r="F12" s="374">
        <v>-104</v>
      </c>
      <c r="G12" s="372">
        <f t="shared" si="0"/>
        <v>27</v>
      </c>
    </row>
    <row r="13" spans="1:9" x14ac:dyDescent="0.2">
      <c r="A13" s="372" t="s">
        <v>18</v>
      </c>
      <c r="B13" s="374">
        <v>12608</v>
      </c>
      <c r="C13" s="374">
        <v>12596</v>
      </c>
      <c r="D13" s="374">
        <v>12552</v>
      </c>
      <c r="E13" s="374">
        <v>12534</v>
      </c>
      <c r="F13" s="374">
        <v>-74</v>
      </c>
      <c r="G13" s="372">
        <f t="shared" si="0"/>
        <v>26</v>
      </c>
    </row>
    <row r="14" spans="1:9" x14ac:dyDescent="0.2">
      <c r="A14" s="372" t="s">
        <v>3</v>
      </c>
      <c r="B14" s="374">
        <v>16760</v>
      </c>
      <c r="C14" s="374">
        <v>16707</v>
      </c>
      <c r="D14" s="374">
        <v>16763</v>
      </c>
      <c r="E14" s="374">
        <v>16722</v>
      </c>
      <c r="F14" s="374">
        <v>-38</v>
      </c>
      <c r="G14" s="372">
        <f t="shared" si="0"/>
        <v>25</v>
      </c>
    </row>
    <row r="15" spans="1:9" x14ac:dyDescent="0.2">
      <c r="A15" s="372" t="s">
        <v>10</v>
      </c>
      <c r="B15" s="374">
        <v>35845</v>
      </c>
      <c r="C15" s="374">
        <v>35695</v>
      </c>
      <c r="D15" s="374">
        <v>35746</v>
      </c>
      <c r="E15" s="374">
        <v>35830</v>
      </c>
      <c r="F15" s="374">
        <v>-15</v>
      </c>
      <c r="G15" s="372">
        <f t="shared" si="0"/>
        <v>24</v>
      </c>
    </row>
    <row r="16" spans="1:9" x14ac:dyDescent="0.2">
      <c r="A16" s="372" t="s">
        <v>15</v>
      </c>
      <c r="B16" s="374">
        <v>13607</v>
      </c>
      <c r="C16" s="374">
        <v>13719</v>
      </c>
      <c r="D16" s="374">
        <v>13596</v>
      </c>
      <c r="E16" s="374">
        <v>13630</v>
      </c>
      <c r="F16" s="374">
        <v>23</v>
      </c>
      <c r="G16" s="372">
        <f t="shared" si="0"/>
        <v>23</v>
      </c>
    </row>
    <row r="17" spans="1:7" x14ac:dyDescent="0.2">
      <c r="A17" s="372" t="s">
        <v>30</v>
      </c>
      <c r="B17" s="374">
        <v>5453</v>
      </c>
      <c r="C17" s="374">
        <v>5549</v>
      </c>
      <c r="D17" s="374">
        <v>5522</v>
      </c>
      <c r="E17" s="374">
        <v>5512</v>
      </c>
      <c r="F17" s="374">
        <v>59</v>
      </c>
      <c r="G17" s="372">
        <f t="shared" si="0"/>
        <v>22</v>
      </c>
    </row>
    <row r="18" spans="1:7" x14ac:dyDescent="0.2">
      <c r="A18" s="372" t="s">
        <v>8</v>
      </c>
      <c r="B18" s="374">
        <v>42392</v>
      </c>
      <c r="C18" s="374">
        <v>42300</v>
      </c>
      <c r="D18" s="374">
        <v>42481</v>
      </c>
      <c r="E18" s="374">
        <v>42483</v>
      </c>
      <c r="F18" s="374">
        <v>91</v>
      </c>
      <c r="G18" s="372">
        <f t="shared" si="0"/>
        <v>21</v>
      </c>
    </row>
    <row r="19" spans="1:7" x14ac:dyDescent="0.2">
      <c r="A19" s="372" t="s">
        <v>6</v>
      </c>
      <c r="B19" s="374">
        <v>6282</v>
      </c>
      <c r="C19" s="374">
        <v>6418</v>
      </c>
      <c r="D19" s="374">
        <v>6415</v>
      </c>
      <c r="E19" s="374">
        <v>6426</v>
      </c>
      <c r="F19" s="374">
        <v>144</v>
      </c>
      <c r="G19" s="372">
        <f t="shared" si="0"/>
        <v>20</v>
      </c>
    </row>
    <row r="20" spans="1:7" x14ac:dyDescent="0.2">
      <c r="A20" s="372" t="s">
        <v>21</v>
      </c>
      <c r="B20" s="374">
        <v>14338</v>
      </c>
      <c r="C20" s="374">
        <v>14448</v>
      </c>
      <c r="D20" s="374">
        <v>14447</v>
      </c>
      <c r="E20" s="374">
        <v>14484</v>
      </c>
      <c r="F20" s="374">
        <v>146</v>
      </c>
      <c r="G20" s="372">
        <f t="shared" si="0"/>
        <v>19</v>
      </c>
    </row>
    <row r="21" spans="1:7" x14ac:dyDescent="0.2">
      <c r="A21" s="372" t="s">
        <v>4</v>
      </c>
      <c r="B21" s="374">
        <v>44407</v>
      </c>
      <c r="C21" s="374">
        <v>44653</v>
      </c>
      <c r="D21" s="374">
        <v>44501</v>
      </c>
      <c r="E21" s="374">
        <v>44565</v>
      </c>
      <c r="F21" s="374">
        <v>158</v>
      </c>
      <c r="G21" s="372">
        <f t="shared" si="0"/>
        <v>18</v>
      </c>
    </row>
    <row r="22" spans="1:7" x14ac:dyDescent="0.2">
      <c r="A22" s="372" t="s">
        <v>7</v>
      </c>
      <c r="B22" s="374">
        <v>14749</v>
      </c>
      <c r="C22" s="374">
        <v>14786</v>
      </c>
      <c r="D22" s="374">
        <v>14883</v>
      </c>
      <c r="E22" s="374">
        <v>14912</v>
      </c>
      <c r="F22" s="374">
        <v>163</v>
      </c>
      <c r="G22" s="372">
        <f t="shared" si="0"/>
        <v>17</v>
      </c>
    </row>
    <row r="23" spans="1:7" x14ac:dyDescent="0.2">
      <c r="A23" s="372" t="s">
        <v>25</v>
      </c>
      <c r="B23" s="374">
        <v>23705</v>
      </c>
      <c r="C23" s="374">
        <v>23802</v>
      </c>
      <c r="D23" s="374">
        <v>23886</v>
      </c>
      <c r="E23" s="374">
        <v>23888</v>
      </c>
      <c r="F23" s="374">
        <v>183</v>
      </c>
      <c r="G23" s="372">
        <f t="shared" si="0"/>
        <v>16</v>
      </c>
    </row>
    <row r="24" spans="1:7" x14ac:dyDescent="0.2">
      <c r="A24" s="372" t="s">
        <v>11</v>
      </c>
      <c r="B24" s="374">
        <v>11491</v>
      </c>
      <c r="C24" s="374">
        <v>11673</v>
      </c>
      <c r="D24" s="374">
        <v>11694</v>
      </c>
      <c r="E24" s="374">
        <v>11705</v>
      </c>
      <c r="F24" s="374">
        <v>214</v>
      </c>
      <c r="G24" s="372">
        <f t="shared" si="0"/>
        <v>15</v>
      </c>
    </row>
    <row r="25" spans="1:7" x14ac:dyDescent="0.2">
      <c r="A25" s="372" t="s">
        <v>19</v>
      </c>
      <c r="B25" s="374">
        <v>13668</v>
      </c>
      <c r="C25" s="374">
        <v>13869</v>
      </c>
      <c r="D25" s="374">
        <v>13918</v>
      </c>
      <c r="E25" s="374">
        <v>13917</v>
      </c>
      <c r="F25" s="374">
        <v>249</v>
      </c>
      <c r="G25" s="372">
        <f t="shared" si="0"/>
        <v>14</v>
      </c>
    </row>
    <row r="26" spans="1:7" x14ac:dyDescent="0.2">
      <c r="A26" s="372" t="s">
        <v>28</v>
      </c>
      <c r="B26" s="374">
        <v>11534</v>
      </c>
      <c r="C26" s="374">
        <v>11763</v>
      </c>
      <c r="D26" s="374">
        <v>11856</v>
      </c>
      <c r="E26" s="374">
        <v>11878</v>
      </c>
      <c r="F26" s="374">
        <v>344</v>
      </c>
      <c r="G26" s="372">
        <f t="shared" si="0"/>
        <v>13</v>
      </c>
    </row>
    <row r="27" spans="1:7" x14ac:dyDescent="0.2">
      <c r="A27" s="372" t="s">
        <v>16</v>
      </c>
      <c r="B27" s="374">
        <v>16045</v>
      </c>
      <c r="C27" s="374">
        <v>16245</v>
      </c>
      <c r="D27" s="374">
        <v>16365</v>
      </c>
      <c r="E27" s="374">
        <v>16407</v>
      </c>
      <c r="F27" s="374">
        <v>362</v>
      </c>
      <c r="G27" s="372">
        <f t="shared" si="0"/>
        <v>12</v>
      </c>
    </row>
    <row r="28" spans="1:7" x14ac:dyDescent="0.2">
      <c r="A28" s="372" t="s">
        <v>14</v>
      </c>
      <c r="B28" s="374">
        <v>49438</v>
      </c>
      <c r="C28" s="374">
        <v>49507</v>
      </c>
      <c r="D28" s="374">
        <v>49779</v>
      </c>
      <c r="E28" s="374">
        <v>49802</v>
      </c>
      <c r="F28" s="374">
        <v>364</v>
      </c>
      <c r="G28" s="372">
        <f t="shared" si="0"/>
        <v>11</v>
      </c>
    </row>
    <row r="29" spans="1:7" x14ac:dyDescent="0.2">
      <c r="A29" s="372" t="s">
        <v>22</v>
      </c>
      <c r="B29" s="374">
        <v>34668</v>
      </c>
      <c r="C29" s="374">
        <v>35020</v>
      </c>
      <c r="D29" s="374">
        <v>35207</v>
      </c>
      <c r="E29" s="374">
        <v>35275</v>
      </c>
      <c r="F29" s="374">
        <v>607</v>
      </c>
      <c r="G29" s="372">
        <f t="shared" si="0"/>
        <v>10</v>
      </c>
    </row>
    <row r="30" spans="1:7" x14ac:dyDescent="0.2">
      <c r="A30" s="372" t="s">
        <v>26</v>
      </c>
      <c r="B30" s="374">
        <v>43033</v>
      </c>
      <c r="C30" s="374">
        <v>43507</v>
      </c>
      <c r="D30" s="374">
        <v>43592</v>
      </c>
      <c r="E30" s="374">
        <v>43656</v>
      </c>
      <c r="F30" s="374">
        <v>623</v>
      </c>
      <c r="G30" s="372">
        <f t="shared" si="0"/>
        <v>9</v>
      </c>
    </row>
    <row r="31" spans="1:7" x14ac:dyDescent="0.2">
      <c r="A31" s="372" t="s">
        <v>13</v>
      </c>
      <c r="B31" s="374">
        <v>77839</v>
      </c>
      <c r="C31" s="374">
        <v>78074</v>
      </c>
      <c r="D31" s="374">
        <v>78420</v>
      </c>
      <c r="E31" s="374">
        <v>78471</v>
      </c>
      <c r="F31" s="374">
        <v>632</v>
      </c>
      <c r="G31" s="372">
        <f t="shared" si="0"/>
        <v>8</v>
      </c>
    </row>
    <row r="32" spans="1:7" x14ac:dyDescent="0.2">
      <c r="A32" s="372" t="s">
        <v>32</v>
      </c>
      <c r="B32" s="374">
        <v>20936</v>
      </c>
      <c r="C32" s="374">
        <v>21443</v>
      </c>
      <c r="D32" s="374">
        <v>21763</v>
      </c>
      <c r="E32" s="374">
        <v>21577</v>
      </c>
      <c r="F32" s="374">
        <v>641</v>
      </c>
      <c r="G32" s="372">
        <f t="shared" si="0"/>
        <v>7</v>
      </c>
    </row>
    <row r="33" spans="1:7" x14ac:dyDescent="0.2">
      <c r="A33" s="372" t="s">
        <v>5</v>
      </c>
      <c r="B33" s="374">
        <v>14264</v>
      </c>
      <c r="C33" s="374">
        <v>14759</v>
      </c>
      <c r="D33" s="374">
        <v>14908</v>
      </c>
      <c r="E33" s="374">
        <v>14961</v>
      </c>
      <c r="F33" s="374">
        <v>697</v>
      </c>
      <c r="G33" s="372">
        <f t="shared" si="0"/>
        <v>6</v>
      </c>
    </row>
    <row r="34" spans="1:7" x14ac:dyDescent="0.2">
      <c r="A34" s="372" t="s">
        <v>23</v>
      </c>
      <c r="B34" s="374">
        <v>28992</v>
      </c>
      <c r="C34" s="374">
        <v>29588</v>
      </c>
      <c r="D34" s="374">
        <v>29856</v>
      </c>
      <c r="E34" s="374">
        <v>29876</v>
      </c>
      <c r="F34" s="374">
        <v>884</v>
      </c>
      <c r="G34" s="372">
        <f t="shared" si="0"/>
        <v>5</v>
      </c>
    </row>
    <row r="35" spans="1:7" x14ac:dyDescent="0.2">
      <c r="A35" s="372" t="s">
        <v>9</v>
      </c>
      <c r="B35" s="374">
        <v>125850</v>
      </c>
      <c r="C35" s="374">
        <v>126560</v>
      </c>
      <c r="D35" s="374">
        <v>126917</v>
      </c>
      <c r="E35" s="374">
        <v>126869</v>
      </c>
      <c r="F35" s="374">
        <v>1019</v>
      </c>
      <c r="G35" s="372">
        <f t="shared" si="0"/>
        <v>4</v>
      </c>
    </row>
    <row r="36" spans="1:7" x14ac:dyDescent="0.2">
      <c r="A36" s="372" t="s">
        <v>20</v>
      </c>
      <c r="B36" s="374">
        <v>75353</v>
      </c>
      <c r="C36" s="374">
        <v>76087</v>
      </c>
      <c r="D36" s="374">
        <v>76657</v>
      </c>
      <c r="E36" s="374">
        <v>76763</v>
      </c>
      <c r="F36" s="374">
        <v>1410</v>
      </c>
      <c r="G36" s="372">
        <f t="shared" si="0"/>
        <v>3</v>
      </c>
    </row>
    <row r="37" spans="1:7" x14ac:dyDescent="0.2">
      <c r="A37" s="372" t="s">
        <v>24</v>
      </c>
      <c r="B37" s="374">
        <v>19607</v>
      </c>
      <c r="C37" s="374">
        <v>20714</v>
      </c>
      <c r="D37" s="374">
        <v>20928</v>
      </c>
      <c r="E37" s="374">
        <v>21046</v>
      </c>
      <c r="F37" s="374">
        <v>1439</v>
      </c>
      <c r="G37" s="372">
        <f t="shared" si="0"/>
        <v>2</v>
      </c>
    </row>
    <row r="38" spans="1:7" x14ac:dyDescent="0.2">
      <c r="A38" s="372" t="s">
        <v>0</v>
      </c>
      <c r="B38" s="374">
        <v>104232</v>
      </c>
      <c r="C38" s="374">
        <v>105675</v>
      </c>
      <c r="D38" s="374">
        <v>106341</v>
      </c>
      <c r="E38" s="374">
        <v>106467</v>
      </c>
      <c r="F38" s="374">
        <v>2235</v>
      </c>
      <c r="G38" s="372">
        <f t="shared" si="0"/>
        <v>1</v>
      </c>
    </row>
    <row r="39" spans="1:7" x14ac:dyDescent="0.2">
      <c r="A39" s="372" t="s">
        <v>1</v>
      </c>
      <c r="B39" s="374">
        <v>1059255</v>
      </c>
      <c r="C39" s="374">
        <v>1065556</v>
      </c>
      <c r="D39" s="374">
        <v>1069067</v>
      </c>
      <c r="E39" s="374">
        <v>1069704</v>
      </c>
      <c r="F39" s="374">
        <v>10449</v>
      </c>
      <c r="G39" s="372" t="e">
        <f t="shared" si="0"/>
        <v>#N/A</v>
      </c>
    </row>
  </sheetData>
  <mergeCells count="1">
    <mergeCell ref="H1:I1"/>
  </mergeCells>
  <hyperlinks>
    <hyperlink ref="H1:I1" location="Index!A1" display="Regresar al �ndice" xr:uid="{B604DE0D-93AA-44CF-89EE-11465F06A58B}"/>
  </hyperlinks>
  <pageMargins left="0.7" right="0.7" top="0.75" bottom="0.75" header="0.3" footer="0.3"/>
  <pageSetup paperSize="9" orientation="portrait" horizontalDpi="300" verticalDpi="300"/>
  <drawing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631AA-F50E-4378-ACFF-488D7BBC1081}">
  <sheetPr codeName="Hoja79"/>
  <dimension ref="A1:I39"/>
  <sheetViews>
    <sheetView workbookViewId="0"/>
  </sheetViews>
  <sheetFormatPr baseColWidth="10" defaultRowHeight="12.75" x14ac:dyDescent="0.2"/>
  <cols>
    <col min="1" max="1" width="40.7109375" style="372" customWidth="1"/>
    <col min="2" max="2" width="10.7109375" style="372" customWidth="1"/>
    <col min="3" max="5" width="10.42578125" style="372" customWidth="1"/>
    <col min="6" max="6" width="7" style="372" customWidth="1"/>
    <col min="7" max="8" width="3.7109375" style="372" customWidth="1"/>
    <col min="9" max="11" width="9.140625" style="372" customWidth="1"/>
    <col min="12" max="16384" width="11.42578125" style="372"/>
  </cols>
  <sheetData>
    <row r="1" spans="1:9" x14ac:dyDescent="0.2">
      <c r="A1" s="69" t="s">
        <v>2088</v>
      </c>
      <c r="B1" s="372" t="s">
        <v>53</v>
      </c>
      <c r="C1" s="372" t="s">
        <v>53</v>
      </c>
      <c r="D1" s="372" t="s">
        <v>53</v>
      </c>
      <c r="E1" s="372" t="s">
        <v>53</v>
      </c>
      <c r="F1" s="372" t="s">
        <v>53</v>
      </c>
      <c r="G1" s="372" t="s">
        <v>53</v>
      </c>
      <c r="H1" s="346" t="s">
        <v>2143</v>
      </c>
      <c r="I1" s="346"/>
    </row>
    <row r="2" spans="1:9" x14ac:dyDescent="0.2">
      <c r="A2" s="372" t="s">
        <v>150</v>
      </c>
      <c r="B2" s="372" t="s">
        <v>53</v>
      </c>
      <c r="C2" s="372" t="s">
        <v>53</v>
      </c>
      <c r="D2" s="372" t="s">
        <v>53</v>
      </c>
      <c r="E2" s="372" t="s">
        <v>53</v>
      </c>
      <c r="F2" s="372" t="s">
        <v>53</v>
      </c>
      <c r="G2" s="372" t="s">
        <v>53</v>
      </c>
      <c r="H2" s="372" t="s">
        <v>53</v>
      </c>
    </row>
    <row r="6" spans="1:9" x14ac:dyDescent="0.2">
      <c r="A6" s="372" t="s">
        <v>428</v>
      </c>
      <c r="B6" s="372" t="s">
        <v>1279</v>
      </c>
      <c r="C6" s="372" t="s">
        <v>1178</v>
      </c>
      <c r="D6" s="372" t="s">
        <v>1245</v>
      </c>
      <c r="E6" s="372" t="s">
        <v>1490</v>
      </c>
      <c r="F6" s="372" t="s">
        <v>1003</v>
      </c>
    </row>
    <row r="7" spans="1:9" x14ac:dyDescent="0.2">
      <c r="A7" s="372" t="s">
        <v>29</v>
      </c>
      <c r="B7" s="374">
        <v>34740</v>
      </c>
      <c r="C7" s="374">
        <v>34174</v>
      </c>
      <c r="D7" s="374">
        <v>34223</v>
      </c>
      <c r="E7" s="374">
        <v>34190</v>
      </c>
      <c r="F7" s="375">
        <v>-1.5831894070236E-2</v>
      </c>
      <c r="G7" s="372">
        <f>_xlfn.RANK.EQ(F7,$F$7:$F$39,0)</f>
        <v>33</v>
      </c>
    </row>
    <row r="8" spans="1:9" x14ac:dyDescent="0.2">
      <c r="A8" s="372" t="s">
        <v>31</v>
      </c>
      <c r="B8" s="374">
        <v>44111</v>
      </c>
      <c r="C8" s="374">
        <v>43533</v>
      </c>
      <c r="D8" s="374">
        <v>43401</v>
      </c>
      <c r="E8" s="374">
        <v>43496</v>
      </c>
      <c r="F8" s="375">
        <v>-1.39421006098253E-2</v>
      </c>
      <c r="G8" s="372">
        <f t="shared" ref="G8:G39" si="0">_xlfn.RANK.EQ(F8,$F$7:$F$39,0)</f>
        <v>32</v>
      </c>
    </row>
    <row r="9" spans="1:9" x14ac:dyDescent="0.2">
      <c r="A9" s="372" t="s">
        <v>27</v>
      </c>
      <c r="B9" s="374">
        <v>39364</v>
      </c>
      <c r="C9" s="374">
        <v>39024</v>
      </c>
      <c r="D9" s="374">
        <v>38834</v>
      </c>
      <c r="E9" s="374">
        <v>38818</v>
      </c>
      <c r="F9" s="375">
        <v>-1.38705416116248E-2</v>
      </c>
      <c r="G9" s="372">
        <f t="shared" si="0"/>
        <v>31</v>
      </c>
    </row>
    <row r="10" spans="1:9" x14ac:dyDescent="0.2">
      <c r="A10" s="372" t="s">
        <v>12</v>
      </c>
      <c r="B10" s="374">
        <v>14691</v>
      </c>
      <c r="C10" s="374">
        <v>14532</v>
      </c>
      <c r="D10" s="374">
        <v>14557</v>
      </c>
      <c r="E10" s="374">
        <v>14549</v>
      </c>
      <c r="F10" s="375">
        <v>-9.6657817711524006E-3</v>
      </c>
      <c r="G10" s="372">
        <f t="shared" si="0"/>
        <v>30</v>
      </c>
    </row>
    <row r="11" spans="1:9" x14ac:dyDescent="0.2">
      <c r="A11" s="372" t="s">
        <v>33</v>
      </c>
      <c r="B11" s="374">
        <v>12042</v>
      </c>
      <c r="C11" s="374">
        <v>11966</v>
      </c>
      <c r="D11" s="374">
        <v>11992</v>
      </c>
      <c r="E11" s="374">
        <v>11938</v>
      </c>
      <c r="F11" s="375">
        <v>-8.6364391297126808E-3</v>
      </c>
      <c r="G11" s="372">
        <f t="shared" si="0"/>
        <v>29</v>
      </c>
    </row>
    <row r="12" spans="1:9" x14ac:dyDescent="0.2">
      <c r="A12" s="372" t="s">
        <v>18</v>
      </c>
      <c r="B12" s="374">
        <v>12608</v>
      </c>
      <c r="C12" s="374">
        <v>12596</v>
      </c>
      <c r="D12" s="374">
        <v>12552</v>
      </c>
      <c r="E12" s="374">
        <v>12534</v>
      </c>
      <c r="F12" s="375">
        <v>-5.8692893401015604E-3</v>
      </c>
      <c r="G12" s="372">
        <f t="shared" si="0"/>
        <v>28</v>
      </c>
    </row>
    <row r="13" spans="1:9" x14ac:dyDescent="0.2">
      <c r="A13" s="372" t="s">
        <v>17</v>
      </c>
      <c r="B13" s="374">
        <v>37211</v>
      </c>
      <c r="C13" s="374">
        <v>37170</v>
      </c>
      <c r="D13" s="374">
        <v>37067</v>
      </c>
      <c r="E13" s="374">
        <v>37057</v>
      </c>
      <c r="F13" s="375">
        <v>-4.1385611781462597E-3</v>
      </c>
      <c r="G13" s="372">
        <f t="shared" si="0"/>
        <v>27</v>
      </c>
    </row>
    <row r="14" spans="1:9" x14ac:dyDescent="0.2">
      <c r="A14" s="372" t="s">
        <v>3</v>
      </c>
      <c r="B14" s="374">
        <v>16760</v>
      </c>
      <c r="C14" s="374">
        <v>16707</v>
      </c>
      <c r="D14" s="374">
        <v>16763</v>
      </c>
      <c r="E14" s="374">
        <v>16722</v>
      </c>
      <c r="F14" s="375">
        <v>-2.2673031026253501E-3</v>
      </c>
      <c r="G14" s="372">
        <f t="shared" si="0"/>
        <v>26</v>
      </c>
    </row>
    <row r="15" spans="1:9" x14ac:dyDescent="0.2">
      <c r="A15" s="372" t="s">
        <v>10</v>
      </c>
      <c r="B15" s="374">
        <v>35845</v>
      </c>
      <c r="C15" s="374">
        <v>35695</v>
      </c>
      <c r="D15" s="374">
        <v>35746</v>
      </c>
      <c r="E15" s="374">
        <v>35830</v>
      </c>
      <c r="F15" s="375">
        <v>-4.1846840563541899E-4</v>
      </c>
      <c r="G15" s="372">
        <f t="shared" si="0"/>
        <v>25</v>
      </c>
    </row>
    <row r="16" spans="1:9" x14ac:dyDescent="0.2">
      <c r="A16" s="372" t="s">
        <v>15</v>
      </c>
      <c r="B16" s="374">
        <v>13607</v>
      </c>
      <c r="C16" s="374">
        <v>13719</v>
      </c>
      <c r="D16" s="374">
        <v>13596</v>
      </c>
      <c r="E16" s="374">
        <v>13630</v>
      </c>
      <c r="F16" s="375">
        <v>1.6903064599103101E-3</v>
      </c>
      <c r="G16" s="372">
        <f t="shared" si="0"/>
        <v>24</v>
      </c>
    </row>
    <row r="17" spans="1:7" x14ac:dyDescent="0.2">
      <c r="A17" s="372" t="s">
        <v>8</v>
      </c>
      <c r="B17" s="374">
        <v>42392</v>
      </c>
      <c r="C17" s="374">
        <v>42300</v>
      </c>
      <c r="D17" s="374">
        <v>42481</v>
      </c>
      <c r="E17" s="374">
        <v>42483</v>
      </c>
      <c r="F17" s="375">
        <v>2.1466314398943501E-3</v>
      </c>
      <c r="G17" s="372">
        <f t="shared" si="0"/>
        <v>23</v>
      </c>
    </row>
    <row r="18" spans="1:7" x14ac:dyDescent="0.2">
      <c r="A18" s="372" t="s">
        <v>4</v>
      </c>
      <c r="B18" s="374">
        <v>44407</v>
      </c>
      <c r="C18" s="374">
        <v>44653</v>
      </c>
      <c r="D18" s="374">
        <v>44501</v>
      </c>
      <c r="E18" s="374">
        <v>44565</v>
      </c>
      <c r="F18" s="375">
        <v>3.5579976129889198E-3</v>
      </c>
      <c r="G18" s="372">
        <f t="shared" si="0"/>
        <v>22</v>
      </c>
    </row>
    <row r="19" spans="1:7" x14ac:dyDescent="0.2">
      <c r="A19" s="372" t="s">
        <v>14</v>
      </c>
      <c r="B19" s="374">
        <v>49438</v>
      </c>
      <c r="C19" s="374">
        <v>49507</v>
      </c>
      <c r="D19" s="374">
        <v>49779</v>
      </c>
      <c r="E19" s="374">
        <v>49802</v>
      </c>
      <c r="F19" s="375">
        <v>7.3627573930983301E-3</v>
      </c>
      <c r="G19" s="372">
        <f t="shared" si="0"/>
        <v>21</v>
      </c>
    </row>
    <row r="20" spans="1:7" x14ac:dyDescent="0.2">
      <c r="A20" s="372" t="s">
        <v>25</v>
      </c>
      <c r="B20" s="374">
        <v>23705</v>
      </c>
      <c r="C20" s="374">
        <v>23802</v>
      </c>
      <c r="D20" s="374">
        <v>23886</v>
      </c>
      <c r="E20" s="374">
        <v>23888</v>
      </c>
      <c r="F20" s="375">
        <v>7.7198903184982903E-3</v>
      </c>
      <c r="G20" s="372">
        <f t="shared" si="0"/>
        <v>20</v>
      </c>
    </row>
    <row r="21" spans="1:7" x14ac:dyDescent="0.2">
      <c r="A21" s="372" t="s">
        <v>9</v>
      </c>
      <c r="B21" s="374">
        <v>125850</v>
      </c>
      <c r="C21" s="374">
        <v>126560</v>
      </c>
      <c r="D21" s="374">
        <v>126917</v>
      </c>
      <c r="E21" s="374">
        <v>126869</v>
      </c>
      <c r="F21" s="375">
        <v>8.0969408025426404E-3</v>
      </c>
      <c r="G21" s="372">
        <f t="shared" si="0"/>
        <v>19</v>
      </c>
    </row>
    <row r="22" spans="1:7" x14ac:dyDescent="0.2">
      <c r="A22" s="372" t="s">
        <v>13</v>
      </c>
      <c r="B22" s="374">
        <v>77839</v>
      </c>
      <c r="C22" s="374">
        <v>78074</v>
      </c>
      <c r="D22" s="374">
        <v>78420</v>
      </c>
      <c r="E22" s="374">
        <v>78471</v>
      </c>
      <c r="F22" s="375">
        <v>8.1193232184379998E-3</v>
      </c>
      <c r="G22" s="372">
        <f t="shared" si="0"/>
        <v>18</v>
      </c>
    </row>
    <row r="23" spans="1:7" x14ac:dyDescent="0.2">
      <c r="A23" s="372" t="s">
        <v>1</v>
      </c>
      <c r="B23" s="374">
        <v>1059255</v>
      </c>
      <c r="C23" s="374">
        <v>1065556</v>
      </c>
      <c r="D23" s="374">
        <v>1069067</v>
      </c>
      <c r="E23" s="374">
        <v>1069704</v>
      </c>
      <c r="F23" s="375">
        <v>9.8644802243086395E-3</v>
      </c>
      <c r="G23" s="372">
        <f t="shared" si="0"/>
        <v>17</v>
      </c>
    </row>
    <row r="24" spans="1:7" x14ac:dyDescent="0.2">
      <c r="A24" s="372" t="s">
        <v>21</v>
      </c>
      <c r="B24" s="374">
        <v>14338</v>
      </c>
      <c r="C24" s="374">
        <v>14448</v>
      </c>
      <c r="D24" s="374">
        <v>14447</v>
      </c>
      <c r="E24" s="374">
        <v>14484</v>
      </c>
      <c r="F24" s="375">
        <v>1.01827312037941E-2</v>
      </c>
      <c r="G24" s="372">
        <f t="shared" si="0"/>
        <v>16</v>
      </c>
    </row>
    <row r="25" spans="1:7" x14ac:dyDescent="0.2">
      <c r="A25" s="372" t="s">
        <v>30</v>
      </c>
      <c r="B25" s="374">
        <v>5453</v>
      </c>
      <c r="C25" s="374">
        <v>5549</v>
      </c>
      <c r="D25" s="374">
        <v>5522</v>
      </c>
      <c r="E25" s="374">
        <v>5512</v>
      </c>
      <c r="F25" s="375">
        <v>1.0819732257473E-2</v>
      </c>
      <c r="G25" s="372">
        <f t="shared" si="0"/>
        <v>15</v>
      </c>
    </row>
    <row r="26" spans="1:7" x14ac:dyDescent="0.2">
      <c r="A26" s="372" t="s">
        <v>7</v>
      </c>
      <c r="B26" s="374">
        <v>14749</v>
      </c>
      <c r="C26" s="374">
        <v>14786</v>
      </c>
      <c r="D26" s="374">
        <v>14883</v>
      </c>
      <c r="E26" s="374">
        <v>14912</v>
      </c>
      <c r="F26" s="375">
        <v>1.10515967184215E-2</v>
      </c>
      <c r="G26" s="372">
        <f t="shared" si="0"/>
        <v>14</v>
      </c>
    </row>
    <row r="27" spans="1:7" x14ac:dyDescent="0.2">
      <c r="A27" s="372" t="s">
        <v>26</v>
      </c>
      <c r="B27" s="374">
        <v>43033</v>
      </c>
      <c r="C27" s="374">
        <v>43507</v>
      </c>
      <c r="D27" s="374">
        <v>43592</v>
      </c>
      <c r="E27" s="374">
        <v>43656</v>
      </c>
      <c r="F27" s="375">
        <v>1.44772616364186E-2</v>
      </c>
      <c r="G27" s="372">
        <f t="shared" si="0"/>
        <v>13</v>
      </c>
    </row>
    <row r="28" spans="1:7" x14ac:dyDescent="0.2">
      <c r="A28" s="372" t="s">
        <v>22</v>
      </c>
      <c r="B28" s="374">
        <v>34668</v>
      </c>
      <c r="C28" s="374">
        <v>35020</v>
      </c>
      <c r="D28" s="374">
        <v>35207</v>
      </c>
      <c r="E28" s="374">
        <v>35275</v>
      </c>
      <c r="F28" s="375">
        <v>1.7508941963770602E-2</v>
      </c>
      <c r="G28" s="372">
        <f t="shared" si="0"/>
        <v>12</v>
      </c>
    </row>
    <row r="29" spans="1:7" x14ac:dyDescent="0.2">
      <c r="A29" s="372" t="s">
        <v>19</v>
      </c>
      <c r="B29" s="374">
        <v>13668</v>
      </c>
      <c r="C29" s="374">
        <v>13869</v>
      </c>
      <c r="D29" s="374">
        <v>13918</v>
      </c>
      <c r="E29" s="374">
        <v>13917</v>
      </c>
      <c r="F29" s="375">
        <v>1.8217734855136E-2</v>
      </c>
      <c r="G29" s="372">
        <f t="shared" si="0"/>
        <v>11</v>
      </c>
    </row>
    <row r="30" spans="1:7" x14ac:dyDescent="0.2">
      <c r="A30" s="372" t="s">
        <v>11</v>
      </c>
      <c r="B30" s="374">
        <v>11491</v>
      </c>
      <c r="C30" s="374">
        <v>11673</v>
      </c>
      <c r="D30" s="374">
        <v>11694</v>
      </c>
      <c r="E30" s="374">
        <v>11705</v>
      </c>
      <c r="F30" s="375">
        <v>1.86232703855191E-2</v>
      </c>
      <c r="G30" s="372">
        <f t="shared" si="0"/>
        <v>10</v>
      </c>
    </row>
    <row r="31" spans="1:7" x14ac:dyDescent="0.2">
      <c r="A31" s="372" t="s">
        <v>20</v>
      </c>
      <c r="B31" s="374">
        <v>75353</v>
      </c>
      <c r="C31" s="374">
        <v>76087</v>
      </c>
      <c r="D31" s="374">
        <v>76657</v>
      </c>
      <c r="E31" s="374">
        <v>76763</v>
      </c>
      <c r="F31" s="375">
        <v>1.8711929186628201E-2</v>
      </c>
      <c r="G31" s="372">
        <f t="shared" si="0"/>
        <v>9</v>
      </c>
    </row>
    <row r="32" spans="1:7" x14ac:dyDescent="0.2">
      <c r="A32" s="372" t="s">
        <v>0</v>
      </c>
      <c r="B32" s="374">
        <v>104232</v>
      </c>
      <c r="C32" s="374">
        <v>105675</v>
      </c>
      <c r="D32" s="374">
        <v>106341</v>
      </c>
      <c r="E32" s="374">
        <v>106467</v>
      </c>
      <c r="F32" s="375">
        <v>2.1442551231867401E-2</v>
      </c>
      <c r="G32" s="372">
        <f t="shared" si="0"/>
        <v>8</v>
      </c>
    </row>
    <row r="33" spans="1:7" x14ac:dyDescent="0.2">
      <c r="A33" s="372" t="s">
        <v>16</v>
      </c>
      <c r="B33" s="374">
        <v>16045</v>
      </c>
      <c r="C33" s="374">
        <v>16245</v>
      </c>
      <c r="D33" s="374">
        <v>16365</v>
      </c>
      <c r="E33" s="374">
        <v>16407</v>
      </c>
      <c r="F33" s="375">
        <v>2.25615456528514E-2</v>
      </c>
      <c r="G33" s="372">
        <f t="shared" si="0"/>
        <v>7</v>
      </c>
    </row>
    <row r="34" spans="1:7" x14ac:dyDescent="0.2">
      <c r="A34" s="372" t="s">
        <v>6</v>
      </c>
      <c r="B34" s="374">
        <v>6282</v>
      </c>
      <c r="C34" s="374">
        <v>6418</v>
      </c>
      <c r="D34" s="374">
        <v>6415</v>
      </c>
      <c r="E34" s="374">
        <v>6426</v>
      </c>
      <c r="F34" s="375">
        <v>2.2922636103151799E-2</v>
      </c>
      <c r="G34" s="372">
        <f t="shared" si="0"/>
        <v>6</v>
      </c>
    </row>
    <row r="35" spans="1:7" x14ac:dyDescent="0.2">
      <c r="A35" s="372" t="s">
        <v>28</v>
      </c>
      <c r="B35" s="374">
        <v>11534</v>
      </c>
      <c r="C35" s="374">
        <v>11763</v>
      </c>
      <c r="D35" s="374">
        <v>11856</v>
      </c>
      <c r="E35" s="374">
        <v>11878</v>
      </c>
      <c r="F35" s="375">
        <v>2.9824865614704401E-2</v>
      </c>
      <c r="G35" s="372">
        <f t="shared" si="0"/>
        <v>5</v>
      </c>
    </row>
    <row r="36" spans="1:7" x14ac:dyDescent="0.2">
      <c r="A36" s="372" t="s">
        <v>23</v>
      </c>
      <c r="B36" s="374">
        <v>28992</v>
      </c>
      <c r="C36" s="374">
        <v>29588</v>
      </c>
      <c r="D36" s="374">
        <v>29856</v>
      </c>
      <c r="E36" s="374">
        <v>29876</v>
      </c>
      <c r="F36" s="375">
        <v>3.0491169977924899E-2</v>
      </c>
      <c r="G36" s="372">
        <f t="shared" si="0"/>
        <v>4</v>
      </c>
    </row>
    <row r="37" spans="1:7" x14ac:dyDescent="0.2">
      <c r="A37" s="372" t="s">
        <v>32</v>
      </c>
      <c r="B37" s="374">
        <v>20936</v>
      </c>
      <c r="C37" s="374">
        <v>21443</v>
      </c>
      <c r="D37" s="374">
        <v>21763</v>
      </c>
      <c r="E37" s="374">
        <v>21577</v>
      </c>
      <c r="F37" s="375">
        <v>3.0617118838364599E-2</v>
      </c>
      <c r="G37" s="372">
        <f t="shared" si="0"/>
        <v>3</v>
      </c>
    </row>
    <row r="38" spans="1:7" x14ac:dyDescent="0.2">
      <c r="A38" s="372" t="s">
        <v>5</v>
      </c>
      <c r="B38" s="374">
        <v>14264</v>
      </c>
      <c r="C38" s="374">
        <v>14759</v>
      </c>
      <c r="D38" s="374">
        <v>14908</v>
      </c>
      <c r="E38" s="374">
        <v>14961</v>
      </c>
      <c r="F38" s="375">
        <v>4.8864273696017903E-2</v>
      </c>
      <c r="G38" s="372">
        <f t="shared" si="0"/>
        <v>2</v>
      </c>
    </row>
    <row r="39" spans="1:7" x14ac:dyDescent="0.2">
      <c r="A39" s="372" t="s">
        <v>24</v>
      </c>
      <c r="B39" s="374">
        <v>19607</v>
      </c>
      <c r="C39" s="374">
        <v>20714</v>
      </c>
      <c r="D39" s="374">
        <v>20928</v>
      </c>
      <c r="E39" s="374">
        <v>21046</v>
      </c>
      <c r="F39" s="375">
        <v>7.3392155862702202E-2</v>
      </c>
      <c r="G39" s="372">
        <f t="shared" si="0"/>
        <v>1</v>
      </c>
    </row>
  </sheetData>
  <mergeCells count="1">
    <mergeCell ref="H1:I1"/>
  </mergeCells>
  <hyperlinks>
    <hyperlink ref="H1:I1" location="Index!A1" display="Regresar al �ndice" xr:uid="{38A5D22C-0C5E-43DB-8ABB-D824FC59343D}"/>
  </hyperlinks>
  <pageMargins left="0.7" right="0.7" top="0.75" bottom="0.75" header="0.3" footer="0.3"/>
  <pageSetup paperSize="9" orientation="portrait" horizontalDpi="300" verticalDpi="300"/>
  <drawing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EDE9E-E9E0-40CE-9DA0-5119A93591BE}">
  <sheetPr codeName="Hoja108"/>
  <dimension ref="A1:I42"/>
  <sheetViews>
    <sheetView workbookViewId="0"/>
  </sheetViews>
  <sheetFormatPr baseColWidth="10" defaultRowHeight="12.75" x14ac:dyDescent="0.2"/>
  <cols>
    <col min="1" max="1" width="40.7109375" style="372" customWidth="1"/>
    <col min="2" max="5" width="10.7109375" style="372" customWidth="1"/>
    <col min="6" max="6" width="7" style="372" customWidth="1"/>
    <col min="7" max="8" width="3.7109375" style="372" customWidth="1"/>
    <col min="9" max="11" width="9.140625" style="372" customWidth="1"/>
    <col min="12" max="16384" width="11.42578125" style="372"/>
  </cols>
  <sheetData>
    <row r="1" spans="1:9" x14ac:dyDescent="0.2">
      <c r="A1" s="69" t="s">
        <v>2089</v>
      </c>
      <c r="B1" s="372" t="s">
        <v>53</v>
      </c>
      <c r="C1" s="372" t="s">
        <v>53</v>
      </c>
      <c r="D1" s="372" t="s">
        <v>53</v>
      </c>
      <c r="E1" s="372" t="s">
        <v>53</v>
      </c>
      <c r="F1" s="372" t="s">
        <v>53</v>
      </c>
      <c r="G1" s="372" t="s">
        <v>53</v>
      </c>
      <c r="H1" s="346" t="s">
        <v>2143</v>
      </c>
      <c r="I1" s="346"/>
    </row>
    <row r="2" spans="1:9" x14ac:dyDescent="0.2">
      <c r="A2" s="372" t="s">
        <v>150</v>
      </c>
      <c r="B2" s="372" t="s">
        <v>53</v>
      </c>
      <c r="C2" s="372" t="s">
        <v>53</v>
      </c>
      <c r="D2" s="372" t="s">
        <v>53</v>
      </c>
      <c r="E2" s="372" t="s">
        <v>53</v>
      </c>
      <c r="F2" s="372" t="s">
        <v>53</v>
      </c>
      <c r="G2" s="372" t="s">
        <v>53</v>
      </c>
      <c r="H2" s="372" t="s">
        <v>53</v>
      </c>
    </row>
    <row r="6" spans="1:9" x14ac:dyDescent="0.2">
      <c r="A6" s="372" t="s">
        <v>428</v>
      </c>
      <c r="B6" s="372" t="s">
        <v>1279</v>
      </c>
      <c r="C6" s="372" t="s">
        <v>1178</v>
      </c>
      <c r="D6" s="372" t="s">
        <v>1245</v>
      </c>
      <c r="E6" s="372" t="s">
        <v>1490</v>
      </c>
      <c r="F6" s="372" t="s">
        <v>1945</v>
      </c>
    </row>
    <row r="7" spans="1:9" x14ac:dyDescent="0.2">
      <c r="A7" s="372" t="s">
        <v>27</v>
      </c>
      <c r="B7" s="374">
        <v>39364</v>
      </c>
      <c r="C7" s="374">
        <v>39024</v>
      </c>
      <c r="D7" s="374">
        <v>38834</v>
      </c>
      <c r="E7" s="374">
        <v>38818</v>
      </c>
      <c r="F7" s="374">
        <v>-206</v>
      </c>
      <c r="G7" s="372">
        <f>_xlfn.RANK.EQ(F7,$F$7:$F$39,0)</f>
        <v>33</v>
      </c>
    </row>
    <row r="8" spans="1:9" x14ac:dyDescent="0.2">
      <c r="A8" s="372" t="s">
        <v>17</v>
      </c>
      <c r="B8" s="374">
        <v>37211</v>
      </c>
      <c r="C8" s="374">
        <v>37170</v>
      </c>
      <c r="D8" s="374">
        <v>37067</v>
      </c>
      <c r="E8" s="374">
        <v>37057</v>
      </c>
      <c r="F8" s="374">
        <v>-113</v>
      </c>
      <c r="G8" s="372">
        <f t="shared" ref="G8:G39" si="0">_xlfn.RANK.EQ(F8,$F$7:$F$39,0)</f>
        <v>32</v>
      </c>
    </row>
    <row r="9" spans="1:9" x14ac:dyDescent="0.2">
      <c r="A9" s="372" t="s">
        <v>15</v>
      </c>
      <c r="B9" s="374">
        <v>13607</v>
      </c>
      <c r="C9" s="374">
        <v>13719</v>
      </c>
      <c r="D9" s="374">
        <v>13596</v>
      </c>
      <c r="E9" s="374">
        <v>13630</v>
      </c>
      <c r="F9" s="374">
        <v>-89</v>
      </c>
      <c r="G9" s="372">
        <f t="shared" si="0"/>
        <v>31</v>
      </c>
    </row>
    <row r="10" spans="1:9" x14ac:dyDescent="0.2">
      <c r="A10" s="372" t="s">
        <v>4</v>
      </c>
      <c r="B10" s="374">
        <v>44407</v>
      </c>
      <c r="C10" s="374">
        <v>44653</v>
      </c>
      <c r="D10" s="374">
        <v>44501</v>
      </c>
      <c r="E10" s="374">
        <v>44565</v>
      </c>
      <c r="F10" s="374">
        <v>-88</v>
      </c>
      <c r="G10" s="372">
        <f t="shared" si="0"/>
        <v>30</v>
      </c>
    </row>
    <row r="11" spans="1:9" x14ac:dyDescent="0.2">
      <c r="A11" s="372" t="s">
        <v>18</v>
      </c>
      <c r="B11" s="374">
        <v>12608</v>
      </c>
      <c r="C11" s="374">
        <v>12596</v>
      </c>
      <c r="D11" s="374">
        <v>12552</v>
      </c>
      <c r="E11" s="374">
        <v>12534</v>
      </c>
      <c r="F11" s="374">
        <v>-62</v>
      </c>
      <c r="G11" s="372">
        <f t="shared" si="0"/>
        <v>29</v>
      </c>
    </row>
    <row r="12" spans="1:9" x14ac:dyDescent="0.2">
      <c r="A12" s="372" t="s">
        <v>30</v>
      </c>
      <c r="B12" s="374">
        <v>5453</v>
      </c>
      <c r="C12" s="374">
        <v>5549</v>
      </c>
      <c r="D12" s="374">
        <v>5522</v>
      </c>
      <c r="E12" s="374">
        <v>5512</v>
      </c>
      <c r="F12" s="374">
        <v>-37</v>
      </c>
      <c r="G12" s="372">
        <f t="shared" si="0"/>
        <v>27</v>
      </c>
    </row>
    <row r="13" spans="1:9" x14ac:dyDescent="0.2">
      <c r="A13" s="372" t="s">
        <v>31</v>
      </c>
      <c r="B13" s="374">
        <v>44111</v>
      </c>
      <c r="C13" s="374">
        <v>43533</v>
      </c>
      <c r="D13" s="374">
        <v>43401</v>
      </c>
      <c r="E13" s="374">
        <v>43496</v>
      </c>
      <c r="F13" s="374">
        <v>-37</v>
      </c>
      <c r="G13" s="372">
        <f t="shared" si="0"/>
        <v>27</v>
      </c>
    </row>
    <row r="14" spans="1:9" x14ac:dyDescent="0.2">
      <c r="A14" s="372" t="s">
        <v>33</v>
      </c>
      <c r="B14" s="374">
        <v>12042</v>
      </c>
      <c r="C14" s="374">
        <v>11966</v>
      </c>
      <c r="D14" s="374">
        <v>11992</v>
      </c>
      <c r="E14" s="374">
        <v>11938</v>
      </c>
      <c r="F14" s="374">
        <v>-28</v>
      </c>
      <c r="G14" s="372">
        <f t="shared" si="0"/>
        <v>26</v>
      </c>
    </row>
    <row r="15" spans="1:9" x14ac:dyDescent="0.2">
      <c r="A15" s="372" t="s">
        <v>6</v>
      </c>
      <c r="B15" s="374">
        <v>6282</v>
      </c>
      <c r="C15" s="374">
        <v>6418</v>
      </c>
      <c r="D15" s="374">
        <v>6415</v>
      </c>
      <c r="E15" s="374">
        <v>6426</v>
      </c>
      <c r="F15" s="374">
        <v>8</v>
      </c>
      <c r="G15" s="372">
        <f t="shared" si="0"/>
        <v>25</v>
      </c>
    </row>
    <row r="16" spans="1:9" x14ac:dyDescent="0.2">
      <c r="A16" s="372" t="s">
        <v>3</v>
      </c>
      <c r="B16" s="374">
        <v>16760</v>
      </c>
      <c r="C16" s="374">
        <v>16707</v>
      </c>
      <c r="D16" s="374">
        <v>16763</v>
      </c>
      <c r="E16" s="374">
        <v>16722</v>
      </c>
      <c r="F16" s="374">
        <v>15</v>
      </c>
      <c r="G16" s="372">
        <f t="shared" si="0"/>
        <v>24</v>
      </c>
    </row>
    <row r="17" spans="1:7" x14ac:dyDescent="0.2">
      <c r="A17" s="372" t="s">
        <v>29</v>
      </c>
      <c r="B17" s="374">
        <v>34740</v>
      </c>
      <c r="C17" s="374">
        <v>34174</v>
      </c>
      <c r="D17" s="374">
        <v>34223</v>
      </c>
      <c r="E17" s="374">
        <v>34190</v>
      </c>
      <c r="F17" s="374">
        <v>16</v>
      </c>
      <c r="G17" s="372">
        <f t="shared" si="0"/>
        <v>23</v>
      </c>
    </row>
    <row r="18" spans="1:7" x14ac:dyDescent="0.2">
      <c r="A18" s="372" t="s">
        <v>12</v>
      </c>
      <c r="B18" s="374">
        <v>14691</v>
      </c>
      <c r="C18" s="374">
        <v>14532</v>
      </c>
      <c r="D18" s="374">
        <v>14557</v>
      </c>
      <c r="E18" s="374">
        <v>14549</v>
      </c>
      <c r="F18" s="374">
        <v>17</v>
      </c>
      <c r="G18" s="372">
        <f t="shared" si="0"/>
        <v>22</v>
      </c>
    </row>
    <row r="19" spans="1:7" x14ac:dyDescent="0.2">
      <c r="A19" s="372" t="s">
        <v>11</v>
      </c>
      <c r="B19" s="374">
        <v>11491</v>
      </c>
      <c r="C19" s="374">
        <v>11673</v>
      </c>
      <c r="D19" s="374">
        <v>11694</v>
      </c>
      <c r="E19" s="374">
        <v>11705</v>
      </c>
      <c r="F19" s="374">
        <v>32</v>
      </c>
      <c r="G19" s="372">
        <f t="shared" si="0"/>
        <v>21</v>
      </c>
    </row>
    <row r="20" spans="1:7" x14ac:dyDescent="0.2">
      <c r="A20" s="372" t="s">
        <v>21</v>
      </c>
      <c r="B20" s="374">
        <v>14338</v>
      </c>
      <c r="C20" s="374">
        <v>14448</v>
      </c>
      <c r="D20" s="374">
        <v>14447</v>
      </c>
      <c r="E20" s="374">
        <v>14484</v>
      </c>
      <c r="F20" s="374">
        <v>36</v>
      </c>
      <c r="G20" s="372">
        <f t="shared" si="0"/>
        <v>20</v>
      </c>
    </row>
    <row r="21" spans="1:7" x14ac:dyDescent="0.2">
      <c r="A21" s="372" t="s">
        <v>19</v>
      </c>
      <c r="B21" s="374">
        <v>13668</v>
      </c>
      <c r="C21" s="374">
        <v>13869</v>
      </c>
      <c r="D21" s="374">
        <v>13918</v>
      </c>
      <c r="E21" s="374">
        <v>13917</v>
      </c>
      <c r="F21" s="374">
        <v>48</v>
      </c>
      <c r="G21" s="372">
        <f t="shared" si="0"/>
        <v>19</v>
      </c>
    </row>
    <row r="22" spans="1:7" x14ac:dyDescent="0.2">
      <c r="A22" s="372" t="s">
        <v>25</v>
      </c>
      <c r="B22" s="374">
        <v>23705</v>
      </c>
      <c r="C22" s="374">
        <v>23802</v>
      </c>
      <c r="D22" s="374">
        <v>23886</v>
      </c>
      <c r="E22" s="374">
        <v>23888</v>
      </c>
      <c r="F22" s="374">
        <v>86</v>
      </c>
      <c r="G22" s="372">
        <f t="shared" si="0"/>
        <v>18</v>
      </c>
    </row>
    <row r="23" spans="1:7" x14ac:dyDescent="0.2">
      <c r="A23" s="372" t="s">
        <v>28</v>
      </c>
      <c r="B23" s="374">
        <v>11534</v>
      </c>
      <c r="C23" s="374">
        <v>11763</v>
      </c>
      <c r="D23" s="374">
        <v>11856</v>
      </c>
      <c r="E23" s="374">
        <v>11878</v>
      </c>
      <c r="F23" s="374">
        <v>115</v>
      </c>
      <c r="G23" s="372">
        <f t="shared" si="0"/>
        <v>17</v>
      </c>
    </row>
    <row r="24" spans="1:7" x14ac:dyDescent="0.2">
      <c r="A24" s="372" t="s">
        <v>7</v>
      </c>
      <c r="B24" s="374">
        <v>14749</v>
      </c>
      <c r="C24" s="374">
        <v>14786</v>
      </c>
      <c r="D24" s="374">
        <v>14883</v>
      </c>
      <c r="E24" s="374">
        <v>14912</v>
      </c>
      <c r="F24" s="374">
        <v>126</v>
      </c>
      <c r="G24" s="372">
        <f t="shared" si="0"/>
        <v>16</v>
      </c>
    </row>
    <row r="25" spans="1:7" x14ac:dyDescent="0.2">
      <c r="A25" s="372" t="s">
        <v>32</v>
      </c>
      <c r="B25" s="374">
        <v>20936</v>
      </c>
      <c r="C25" s="374">
        <v>21443</v>
      </c>
      <c r="D25" s="374">
        <v>21763</v>
      </c>
      <c r="E25" s="374">
        <v>21577</v>
      </c>
      <c r="F25" s="374">
        <v>134</v>
      </c>
      <c r="G25" s="372">
        <f t="shared" si="0"/>
        <v>15</v>
      </c>
    </row>
    <row r="26" spans="1:7" x14ac:dyDescent="0.2">
      <c r="A26" s="372" t="s">
        <v>10</v>
      </c>
      <c r="B26" s="374">
        <v>35845</v>
      </c>
      <c r="C26" s="374">
        <v>35695</v>
      </c>
      <c r="D26" s="374">
        <v>35746</v>
      </c>
      <c r="E26" s="374">
        <v>35830</v>
      </c>
      <c r="F26" s="374">
        <v>135</v>
      </c>
      <c r="G26" s="372">
        <f t="shared" si="0"/>
        <v>14</v>
      </c>
    </row>
    <row r="27" spans="1:7" x14ac:dyDescent="0.2">
      <c r="A27" s="372" t="s">
        <v>26</v>
      </c>
      <c r="B27" s="374">
        <v>43033</v>
      </c>
      <c r="C27" s="374">
        <v>43507</v>
      </c>
      <c r="D27" s="374">
        <v>43592</v>
      </c>
      <c r="E27" s="374">
        <v>43656</v>
      </c>
      <c r="F27" s="374">
        <v>149</v>
      </c>
      <c r="G27" s="372">
        <f t="shared" si="0"/>
        <v>13</v>
      </c>
    </row>
    <row r="28" spans="1:7" x14ac:dyDescent="0.2">
      <c r="A28" s="372" t="s">
        <v>16</v>
      </c>
      <c r="B28" s="374">
        <v>16045</v>
      </c>
      <c r="C28" s="374">
        <v>16245</v>
      </c>
      <c r="D28" s="374">
        <v>16365</v>
      </c>
      <c r="E28" s="374">
        <v>16407</v>
      </c>
      <c r="F28" s="374">
        <v>162</v>
      </c>
      <c r="G28" s="372">
        <f t="shared" si="0"/>
        <v>12</v>
      </c>
    </row>
    <row r="29" spans="1:7" x14ac:dyDescent="0.2">
      <c r="A29" s="372" t="s">
        <v>8</v>
      </c>
      <c r="B29" s="374">
        <v>42392</v>
      </c>
      <c r="C29" s="374">
        <v>42300</v>
      </c>
      <c r="D29" s="374">
        <v>42481</v>
      </c>
      <c r="E29" s="374">
        <v>42483</v>
      </c>
      <c r="F29" s="374">
        <v>183</v>
      </c>
      <c r="G29" s="372">
        <f t="shared" si="0"/>
        <v>11</v>
      </c>
    </row>
    <row r="30" spans="1:7" x14ac:dyDescent="0.2">
      <c r="A30" s="372" t="s">
        <v>5</v>
      </c>
      <c r="B30" s="374">
        <v>14264</v>
      </c>
      <c r="C30" s="374">
        <v>14759</v>
      </c>
      <c r="D30" s="374">
        <v>14908</v>
      </c>
      <c r="E30" s="374">
        <v>14961</v>
      </c>
      <c r="F30" s="374">
        <v>202</v>
      </c>
      <c r="G30" s="372">
        <f t="shared" si="0"/>
        <v>10</v>
      </c>
    </row>
    <row r="31" spans="1:7" x14ac:dyDescent="0.2">
      <c r="A31" s="372" t="s">
        <v>22</v>
      </c>
      <c r="B31" s="374">
        <v>34668</v>
      </c>
      <c r="C31" s="374">
        <v>35020</v>
      </c>
      <c r="D31" s="374">
        <v>35207</v>
      </c>
      <c r="E31" s="374">
        <v>35275</v>
      </c>
      <c r="F31" s="374">
        <v>255</v>
      </c>
      <c r="G31" s="372">
        <f t="shared" si="0"/>
        <v>9</v>
      </c>
    </row>
    <row r="32" spans="1:7" x14ac:dyDescent="0.2">
      <c r="A32" s="372" t="s">
        <v>23</v>
      </c>
      <c r="B32" s="374">
        <v>28992</v>
      </c>
      <c r="C32" s="374">
        <v>29588</v>
      </c>
      <c r="D32" s="374">
        <v>29856</v>
      </c>
      <c r="E32" s="374">
        <v>29876</v>
      </c>
      <c r="F32" s="374">
        <v>288</v>
      </c>
      <c r="G32" s="372">
        <f t="shared" si="0"/>
        <v>8</v>
      </c>
    </row>
    <row r="33" spans="1:7" x14ac:dyDescent="0.2">
      <c r="A33" s="372" t="s">
        <v>14</v>
      </c>
      <c r="B33" s="374">
        <v>49438</v>
      </c>
      <c r="C33" s="374">
        <v>49507</v>
      </c>
      <c r="D33" s="374">
        <v>49779</v>
      </c>
      <c r="E33" s="374">
        <v>49802</v>
      </c>
      <c r="F33" s="374">
        <v>295</v>
      </c>
      <c r="G33" s="372">
        <f t="shared" si="0"/>
        <v>7</v>
      </c>
    </row>
    <row r="34" spans="1:7" x14ac:dyDescent="0.2">
      <c r="A34" s="372" t="s">
        <v>9</v>
      </c>
      <c r="B34" s="374">
        <v>125850</v>
      </c>
      <c r="C34" s="374">
        <v>126560</v>
      </c>
      <c r="D34" s="374">
        <v>126917</v>
      </c>
      <c r="E34" s="374">
        <v>126869</v>
      </c>
      <c r="F34" s="374">
        <v>309</v>
      </c>
      <c r="G34" s="372">
        <f t="shared" si="0"/>
        <v>6</v>
      </c>
    </row>
    <row r="35" spans="1:7" x14ac:dyDescent="0.2">
      <c r="A35" s="372" t="s">
        <v>24</v>
      </c>
      <c r="B35" s="374">
        <v>19607</v>
      </c>
      <c r="C35" s="374">
        <v>20714</v>
      </c>
      <c r="D35" s="374">
        <v>20928</v>
      </c>
      <c r="E35" s="374">
        <v>21046</v>
      </c>
      <c r="F35" s="374">
        <v>332</v>
      </c>
      <c r="G35" s="372">
        <f t="shared" si="0"/>
        <v>5</v>
      </c>
    </row>
    <row r="36" spans="1:7" x14ac:dyDescent="0.2">
      <c r="A36" s="372" t="s">
        <v>13</v>
      </c>
      <c r="B36" s="374">
        <v>77839</v>
      </c>
      <c r="C36" s="374">
        <v>78074</v>
      </c>
      <c r="D36" s="374">
        <v>78420</v>
      </c>
      <c r="E36" s="374">
        <v>78471</v>
      </c>
      <c r="F36" s="374">
        <v>397</v>
      </c>
      <c r="G36" s="372">
        <f t="shared" si="0"/>
        <v>4</v>
      </c>
    </row>
    <row r="37" spans="1:7" x14ac:dyDescent="0.2">
      <c r="A37" s="372" t="s">
        <v>20</v>
      </c>
      <c r="B37" s="374">
        <v>75353</v>
      </c>
      <c r="C37" s="374">
        <v>76087</v>
      </c>
      <c r="D37" s="374">
        <v>76657</v>
      </c>
      <c r="E37" s="374">
        <v>76763</v>
      </c>
      <c r="F37" s="374">
        <v>676</v>
      </c>
      <c r="G37" s="372">
        <f t="shared" si="0"/>
        <v>3</v>
      </c>
    </row>
    <row r="38" spans="1:7" x14ac:dyDescent="0.2">
      <c r="A38" s="372" t="s">
        <v>0</v>
      </c>
      <c r="B38" s="374">
        <v>104232</v>
      </c>
      <c r="C38" s="374">
        <v>105675</v>
      </c>
      <c r="D38" s="374">
        <v>106341</v>
      </c>
      <c r="E38" s="374">
        <v>106467</v>
      </c>
      <c r="F38" s="374">
        <v>792</v>
      </c>
      <c r="G38" s="372">
        <f t="shared" si="0"/>
        <v>2</v>
      </c>
    </row>
    <row r="39" spans="1:7" x14ac:dyDescent="0.2">
      <c r="A39" s="372" t="s">
        <v>1</v>
      </c>
      <c r="B39" s="374">
        <v>1059255</v>
      </c>
      <c r="C39" s="374">
        <v>1065556</v>
      </c>
      <c r="D39" s="374">
        <v>1069067</v>
      </c>
      <c r="E39" s="374">
        <v>1069704</v>
      </c>
      <c r="F39" s="374">
        <v>4148</v>
      </c>
      <c r="G39" s="372">
        <f t="shared" si="0"/>
        <v>1</v>
      </c>
    </row>
    <row r="40" spans="1:7" x14ac:dyDescent="0.2">
      <c r="F40" s="374"/>
    </row>
    <row r="41" spans="1:7" x14ac:dyDescent="0.2">
      <c r="F41" s="374"/>
    </row>
    <row r="42" spans="1:7" x14ac:dyDescent="0.2">
      <c r="F42" s="374"/>
    </row>
  </sheetData>
  <mergeCells count="1">
    <mergeCell ref="H1:I1"/>
  </mergeCells>
  <hyperlinks>
    <hyperlink ref="H1:I1" location="Index!A1" display="Regresar al �ndice" xr:uid="{ED6DB770-9141-4FB5-872E-7B9FD77A6B05}"/>
  </hyperlinks>
  <pageMargins left="0.7" right="0.7" top="0.75" bottom="0.75" header="0.3" footer="0.3"/>
  <pageSetup paperSize="9" orientation="portrait" horizontalDpi="300" verticalDpi="300"/>
  <drawing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0BA5A-1684-4078-A6E8-097EB485728D}">
  <sheetPr codeName="Hoja80"/>
  <dimension ref="A1:I39"/>
  <sheetViews>
    <sheetView workbookViewId="0"/>
  </sheetViews>
  <sheetFormatPr baseColWidth="10" defaultRowHeight="12.75" x14ac:dyDescent="0.2"/>
  <cols>
    <col min="1" max="1" width="40.7109375" style="372" customWidth="1"/>
    <col min="2" max="5" width="10.7109375" style="372" customWidth="1"/>
    <col min="6" max="6" width="11.7109375" style="372" customWidth="1"/>
    <col min="7" max="8" width="3.7109375" style="372" customWidth="1"/>
    <col min="9" max="11" width="9.140625" style="372" customWidth="1"/>
    <col min="12" max="16384" width="11.42578125" style="372"/>
  </cols>
  <sheetData>
    <row r="1" spans="1:9" x14ac:dyDescent="0.2">
      <c r="A1" s="69" t="s">
        <v>2090</v>
      </c>
      <c r="B1" s="372" t="s">
        <v>53</v>
      </c>
      <c r="C1" s="372" t="s">
        <v>53</v>
      </c>
      <c r="D1" s="372" t="s">
        <v>53</v>
      </c>
      <c r="E1" s="372" t="s">
        <v>53</v>
      </c>
      <c r="F1" s="372" t="s">
        <v>53</v>
      </c>
      <c r="G1" s="372" t="s">
        <v>53</v>
      </c>
      <c r="H1" s="346" t="s">
        <v>2143</v>
      </c>
      <c r="I1" s="346"/>
    </row>
    <row r="2" spans="1:9" x14ac:dyDescent="0.2">
      <c r="A2" s="372" t="s">
        <v>150</v>
      </c>
      <c r="B2" s="372" t="s">
        <v>53</v>
      </c>
      <c r="C2" s="372" t="s">
        <v>53</v>
      </c>
      <c r="D2" s="372" t="s">
        <v>53</v>
      </c>
      <c r="E2" s="372" t="s">
        <v>53</v>
      </c>
      <c r="F2" s="372" t="s">
        <v>53</v>
      </c>
      <c r="G2" s="372" t="s">
        <v>53</v>
      </c>
      <c r="H2" s="372" t="s">
        <v>53</v>
      </c>
    </row>
    <row r="6" spans="1:9" x14ac:dyDescent="0.2">
      <c r="A6" s="372" t="s">
        <v>428</v>
      </c>
      <c r="B6" s="372" t="s">
        <v>1279</v>
      </c>
      <c r="C6" s="372" t="s">
        <v>1178</v>
      </c>
      <c r="D6" s="372" t="s">
        <v>1245</v>
      </c>
      <c r="E6" s="372" t="s">
        <v>1490</v>
      </c>
      <c r="F6" s="372" t="s">
        <v>1211</v>
      </c>
    </row>
    <row r="7" spans="1:9" x14ac:dyDescent="0.2">
      <c r="A7" s="372" t="s">
        <v>30</v>
      </c>
      <c r="B7" s="374">
        <v>5453</v>
      </c>
      <c r="C7" s="374">
        <v>5549</v>
      </c>
      <c r="D7" s="374">
        <v>5522</v>
      </c>
      <c r="E7" s="374">
        <v>5512</v>
      </c>
      <c r="F7" s="375">
        <v>-6.6678680843395002E-3</v>
      </c>
      <c r="G7" s="372">
        <f>_xlfn.RANK.EQ(F7,$F$7:$F$39,0)</f>
        <v>33</v>
      </c>
    </row>
    <row r="8" spans="1:9" x14ac:dyDescent="0.2">
      <c r="A8" s="372" t="s">
        <v>15</v>
      </c>
      <c r="B8" s="374">
        <v>13607</v>
      </c>
      <c r="C8" s="374">
        <v>13719</v>
      </c>
      <c r="D8" s="374">
        <v>13596</v>
      </c>
      <c r="E8" s="374">
        <v>13630</v>
      </c>
      <c r="F8" s="375">
        <v>-6.4873533056345502E-3</v>
      </c>
      <c r="G8" s="372">
        <f t="shared" ref="G8:G39" si="0">_xlfn.RANK.EQ(F8,$F$7:$F$39,0)</f>
        <v>32</v>
      </c>
    </row>
    <row r="9" spans="1:9" x14ac:dyDescent="0.2">
      <c r="A9" s="372" t="s">
        <v>27</v>
      </c>
      <c r="B9" s="374">
        <v>39364</v>
      </c>
      <c r="C9" s="374">
        <v>39024</v>
      </c>
      <c r="D9" s="374">
        <v>38834</v>
      </c>
      <c r="E9" s="374">
        <v>38818</v>
      </c>
      <c r="F9" s="375">
        <v>-5.27880278802784E-3</v>
      </c>
      <c r="G9" s="372">
        <f t="shared" si="0"/>
        <v>31</v>
      </c>
    </row>
    <row r="10" spans="1:9" x14ac:dyDescent="0.2">
      <c r="A10" s="372" t="s">
        <v>18</v>
      </c>
      <c r="B10" s="374">
        <v>12608</v>
      </c>
      <c r="C10" s="374">
        <v>12596</v>
      </c>
      <c r="D10" s="374">
        <v>12552</v>
      </c>
      <c r="E10" s="374">
        <v>12534</v>
      </c>
      <c r="F10" s="375">
        <v>-4.9221975230231401E-3</v>
      </c>
      <c r="G10" s="372">
        <f t="shared" si="0"/>
        <v>30</v>
      </c>
    </row>
    <row r="11" spans="1:9" x14ac:dyDescent="0.2">
      <c r="A11" s="372" t="s">
        <v>17</v>
      </c>
      <c r="B11" s="374">
        <v>37211</v>
      </c>
      <c r="C11" s="374">
        <v>37170</v>
      </c>
      <c r="D11" s="374">
        <v>37067</v>
      </c>
      <c r="E11" s="374">
        <v>37057</v>
      </c>
      <c r="F11" s="375">
        <v>-3.0400860909335402E-3</v>
      </c>
      <c r="G11" s="372">
        <f t="shared" si="0"/>
        <v>29</v>
      </c>
    </row>
    <row r="12" spans="1:9" x14ac:dyDescent="0.2">
      <c r="A12" s="372" t="s">
        <v>33</v>
      </c>
      <c r="B12" s="374">
        <v>12042</v>
      </c>
      <c r="C12" s="374">
        <v>11966</v>
      </c>
      <c r="D12" s="374">
        <v>11992</v>
      </c>
      <c r="E12" s="374">
        <v>11938</v>
      </c>
      <c r="F12" s="375">
        <v>-2.3399632291493098E-3</v>
      </c>
      <c r="G12" s="372">
        <f t="shared" si="0"/>
        <v>28</v>
      </c>
    </row>
    <row r="13" spans="1:9" x14ac:dyDescent="0.2">
      <c r="A13" s="372" t="s">
        <v>4</v>
      </c>
      <c r="B13" s="374">
        <v>44407</v>
      </c>
      <c r="C13" s="374">
        <v>44653</v>
      </c>
      <c r="D13" s="374">
        <v>44501</v>
      </c>
      <c r="E13" s="374">
        <v>44565</v>
      </c>
      <c r="F13" s="375">
        <v>-1.9707522450899098E-3</v>
      </c>
      <c r="G13" s="372">
        <f t="shared" si="0"/>
        <v>27</v>
      </c>
    </row>
    <row r="14" spans="1:9" x14ac:dyDescent="0.2">
      <c r="A14" s="372" t="s">
        <v>31</v>
      </c>
      <c r="B14" s="374">
        <v>44111</v>
      </c>
      <c r="C14" s="374">
        <v>43533</v>
      </c>
      <c r="D14" s="374">
        <v>43401</v>
      </c>
      <c r="E14" s="374">
        <v>43496</v>
      </c>
      <c r="F14" s="375">
        <v>-8.4992993820776097E-4</v>
      </c>
      <c r="G14" s="372">
        <f t="shared" si="0"/>
        <v>26</v>
      </c>
    </row>
    <row r="15" spans="1:9" x14ac:dyDescent="0.2">
      <c r="A15" s="372" t="s">
        <v>29</v>
      </c>
      <c r="B15" s="374">
        <v>34740</v>
      </c>
      <c r="C15" s="374">
        <v>34174</v>
      </c>
      <c r="D15" s="374">
        <v>34223</v>
      </c>
      <c r="E15" s="374">
        <v>34190</v>
      </c>
      <c r="F15" s="375">
        <v>4.6819219289528902E-4</v>
      </c>
      <c r="G15" s="372">
        <f t="shared" si="0"/>
        <v>25</v>
      </c>
    </row>
    <row r="16" spans="1:9" x14ac:dyDescent="0.2">
      <c r="A16" s="372" t="s">
        <v>3</v>
      </c>
      <c r="B16" s="374">
        <v>16760</v>
      </c>
      <c r="C16" s="374">
        <v>16707</v>
      </c>
      <c r="D16" s="374">
        <v>16763</v>
      </c>
      <c r="E16" s="374">
        <v>16722</v>
      </c>
      <c r="F16" s="375">
        <v>8.9782725803555497E-4</v>
      </c>
      <c r="G16" s="372">
        <f t="shared" si="0"/>
        <v>24</v>
      </c>
    </row>
    <row r="17" spans="1:7" x14ac:dyDescent="0.2">
      <c r="A17" s="372" t="s">
        <v>12</v>
      </c>
      <c r="B17" s="374">
        <v>14691</v>
      </c>
      <c r="C17" s="374">
        <v>14532</v>
      </c>
      <c r="D17" s="374">
        <v>14557</v>
      </c>
      <c r="E17" s="374">
        <v>14549</v>
      </c>
      <c r="F17" s="375">
        <v>1.1698320946875701E-3</v>
      </c>
      <c r="G17" s="372">
        <f t="shared" si="0"/>
        <v>23</v>
      </c>
    </row>
    <row r="18" spans="1:7" x14ac:dyDescent="0.2">
      <c r="A18" s="372" t="s">
        <v>6</v>
      </c>
      <c r="B18" s="374">
        <v>6282</v>
      </c>
      <c r="C18" s="374">
        <v>6418</v>
      </c>
      <c r="D18" s="374">
        <v>6415</v>
      </c>
      <c r="E18" s="374">
        <v>6426</v>
      </c>
      <c r="F18" s="375">
        <v>1.24649423496415E-3</v>
      </c>
      <c r="G18" s="372">
        <f t="shared" si="0"/>
        <v>22</v>
      </c>
    </row>
    <row r="19" spans="1:7" x14ac:dyDescent="0.2">
      <c r="A19" s="372" t="s">
        <v>9</v>
      </c>
      <c r="B19" s="374">
        <v>125850</v>
      </c>
      <c r="C19" s="374">
        <v>126560</v>
      </c>
      <c r="D19" s="374">
        <v>126917</v>
      </c>
      <c r="E19" s="374">
        <v>126869</v>
      </c>
      <c r="F19" s="375">
        <v>2.4415297092288402E-3</v>
      </c>
      <c r="G19" s="372">
        <f t="shared" si="0"/>
        <v>21</v>
      </c>
    </row>
    <row r="20" spans="1:7" x14ac:dyDescent="0.2">
      <c r="A20" s="372" t="s">
        <v>21</v>
      </c>
      <c r="B20" s="374">
        <v>14338</v>
      </c>
      <c r="C20" s="374">
        <v>14448</v>
      </c>
      <c r="D20" s="374">
        <v>14447</v>
      </c>
      <c r="E20" s="374">
        <v>14484</v>
      </c>
      <c r="F20" s="375">
        <v>2.4916943521595702E-3</v>
      </c>
      <c r="G20" s="372">
        <f t="shared" si="0"/>
        <v>20</v>
      </c>
    </row>
    <row r="21" spans="1:7" x14ac:dyDescent="0.2">
      <c r="A21" s="372" t="s">
        <v>11</v>
      </c>
      <c r="B21" s="374">
        <v>11491</v>
      </c>
      <c r="C21" s="374">
        <v>11673</v>
      </c>
      <c r="D21" s="374">
        <v>11694</v>
      </c>
      <c r="E21" s="374">
        <v>11705</v>
      </c>
      <c r="F21" s="375">
        <v>2.7413689711299799E-3</v>
      </c>
      <c r="G21" s="372">
        <f t="shared" si="0"/>
        <v>19</v>
      </c>
    </row>
    <row r="22" spans="1:7" x14ac:dyDescent="0.2">
      <c r="A22" s="372" t="s">
        <v>26</v>
      </c>
      <c r="B22" s="374">
        <v>43033</v>
      </c>
      <c r="C22" s="374">
        <v>43507</v>
      </c>
      <c r="D22" s="374">
        <v>43592</v>
      </c>
      <c r="E22" s="374">
        <v>43656</v>
      </c>
      <c r="F22" s="375">
        <v>3.4247362493391399E-3</v>
      </c>
      <c r="G22" s="372">
        <f t="shared" si="0"/>
        <v>18</v>
      </c>
    </row>
    <row r="23" spans="1:7" x14ac:dyDescent="0.2">
      <c r="A23" s="372" t="s">
        <v>19</v>
      </c>
      <c r="B23" s="374">
        <v>13668</v>
      </c>
      <c r="C23" s="374">
        <v>13869</v>
      </c>
      <c r="D23" s="374">
        <v>13918</v>
      </c>
      <c r="E23" s="374">
        <v>13917</v>
      </c>
      <c r="F23" s="375">
        <v>3.4609560891196698E-3</v>
      </c>
      <c r="G23" s="372">
        <f t="shared" si="0"/>
        <v>17</v>
      </c>
    </row>
    <row r="24" spans="1:7" x14ac:dyDescent="0.2">
      <c r="A24" s="372" t="s">
        <v>25</v>
      </c>
      <c r="B24" s="374">
        <v>23705</v>
      </c>
      <c r="C24" s="374">
        <v>23802</v>
      </c>
      <c r="D24" s="374">
        <v>23886</v>
      </c>
      <c r="E24" s="374">
        <v>23888</v>
      </c>
      <c r="F24" s="375">
        <v>3.6131417527938102E-3</v>
      </c>
      <c r="G24" s="372">
        <f t="shared" si="0"/>
        <v>16</v>
      </c>
    </row>
    <row r="25" spans="1:7" x14ac:dyDescent="0.2">
      <c r="A25" s="372" t="s">
        <v>10</v>
      </c>
      <c r="B25" s="374">
        <v>35845</v>
      </c>
      <c r="C25" s="374">
        <v>35695</v>
      </c>
      <c r="D25" s="374">
        <v>35746</v>
      </c>
      <c r="E25" s="374">
        <v>35830</v>
      </c>
      <c r="F25" s="375">
        <v>3.7820423028436202E-3</v>
      </c>
      <c r="G25" s="372">
        <f t="shared" si="0"/>
        <v>15</v>
      </c>
    </row>
    <row r="26" spans="1:7" x14ac:dyDescent="0.2">
      <c r="A26" s="372" t="s">
        <v>1</v>
      </c>
      <c r="B26" s="374">
        <v>1059255</v>
      </c>
      <c r="C26" s="374">
        <v>1065556</v>
      </c>
      <c r="D26" s="374">
        <v>1069067</v>
      </c>
      <c r="E26" s="374">
        <v>1069704</v>
      </c>
      <c r="F26" s="375">
        <v>3.8928033815210901E-3</v>
      </c>
      <c r="G26" s="372">
        <f t="shared" si="0"/>
        <v>14</v>
      </c>
    </row>
    <row r="27" spans="1:7" x14ac:dyDescent="0.2">
      <c r="A27" s="372" t="s">
        <v>8</v>
      </c>
      <c r="B27" s="374">
        <v>42392</v>
      </c>
      <c r="C27" s="374">
        <v>42300</v>
      </c>
      <c r="D27" s="374">
        <v>42481</v>
      </c>
      <c r="E27" s="374">
        <v>42483</v>
      </c>
      <c r="F27" s="375">
        <v>4.3262411347517703E-3</v>
      </c>
      <c r="G27" s="372">
        <f t="shared" si="0"/>
        <v>13</v>
      </c>
    </row>
    <row r="28" spans="1:7" x14ac:dyDescent="0.2">
      <c r="A28" s="372" t="s">
        <v>13</v>
      </c>
      <c r="B28" s="374">
        <v>77839</v>
      </c>
      <c r="C28" s="374">
        <v>78074</v>
      </c>
      <c r="D28" s="374">
        <v>78420</v>
      </c>
      <c r="E28" s="374">
        <v>78471</v>
      </c>
      <c r="F28" s="375">
        <v>5.0849194354074499E-3</v>
      </c>
      <c r="G28" s="372">
        <f t="shared" si="0"/>
        <v>12</v>
      </c>
    </row>
    <row r="29" spans="1:7" x14ac:dyDescent="0.2">
      <c r="A29" s="372" t="s">
        <v>14</v>
      </c>
      <c r="B29" s="374">
        <v>49438</v>
      </c>
      <c r="C29" s="374">
        <v>49507</v>
      </c>
      <c r="D29" s="374">
        <v>49779</v>
      </c>
      <c r="E29" s="374">
        <v>49802</v>
      </c>
      <c r="F29" s="375">
        <v>5.9587533076130798E-3</v>
      </c>
      <c r="G29" s="372">
        <f t="shared" si="0"/>
        <v>11</v>
      </c>
    </row>
    <row r="30" spans="1:7" x14ac:dyDescent="0.2">
      <c r="A30" s="372" t="s">
        <v>32</v>
      </c>
      <c r="B30" s="374">
        <v>20936</v>
      </c>
      <c r="C30" s="374">
        <v>21443</v>
      </c>
      <c r="D30" s="374">
        <v>21763</v>
      </c>
      <c r="E30" s="374">
        <v>21577</v>
      </c>
      <c r="F30" s="375">
        <v>6.2491255887702204E-3</v>
      </c>
      <c r="G30" s="372">
        <f t="shared" si="0"/>
        <v>10</v>
      </c>
    </row>
    <row r="31" spans="1:7" x14ac:dyDescent="0.2">
      <c r="A31" s="372" t="s">
        <v>22</v>
      </c>
      <c r="B31" s="374">
        <v>34668</v>
      </c>
      <c r="C31" s="374">
        <v>35020</v>
      </c>
      <c r="D31" s="374">
        <v>35207</v>
      </c>
      <c r="E31" s="374">
        <v>35275</v>
      </c>
      <c r="F31" s="375">
        <v>7.2815533980583602E-3</v>
      </c>
      <c r="G31" s="372">
        <f t="shared" si="0"/>
        <v>9</v>
      </c>
    </row>
    <row r="32" spans="1:7" x14ac:dyDescent="0.2">
      <c r="A32" s="372" t="s">
        <v>0</v>
      </c>
      <c r="B32" s="374">
        <v>104232</v>
      </c>
      <c r="C32" s="374">
        <v>105675</v>
      </c>
      <c r="D32" s="374">
        <v>106341</v>
      </c>
      <c r="E32" s="374">
        <v>106467</v>
      </c>
      <c r="F32" s="375">
        <v>7.4946770759403104E-3</v>
      </c>
      <c r="G32" s="372">
        <f t="shared" si="0"/>
        <v>8</v>
      </c>
    </row>
    <row r="33" spans="1:7" x14ac:dyDescent="0.2">
      <c r="A33" s="372" t="s">
        <v>7</v>
      </c>
      <c r="B33" s="374">
        <v>14749</v>
      </c>
      <c r="C33" s="374">
        <v>14786</v>
      </c>
      <c r="D33" s="374">
        <v>14883</v>
      </c>
      <c r="E33" s="374">
        <v>14912</v>
      </c>
      <c r="F33" s="375">
        <v>8.5215744623292605E-3</v>
      </c>
      <c r="G33" s="372">
        <f t="shared" si="0"/>
        <v>7</v>
      </c>
    </row>
    <row r="34" spans="1:7" x14ac:dyDescent="0.2">
      <c r="A34" s="372" t="s">
        <v>20</v>
      </c>
      <c r="B34" s="374">
        <v>75353</v>
      </c>
      <c r="C34" s="374">
        <v>76087</v>
      </c>
      <c r="D34" s="374">
        <v>76657</v>
      </c>
      <c r="E34" s="374">
        <v>76763</v>
      </c>
      <c r="F34" s="375">
        <v>8.8845663516763408E-3</v>
      </c>
      <c r="G34" s="372">
        <f t="shared" si="0"/>
        <v>6</v>
      </c>
    </row>
    <row r="35" spans="1:7" x14ac:dyDescent="0.2">
      <c r="A35" s="372" t="s">
        <v>23</v>
      </c>
      <c r="B35" s="374">
        <v>28992</v>
      </c>
      <c r="C35" s="374">
        <v>29588</v>
      </c>
      <c r="D35" s="374">
        <v>29856</v>
      </c>
      <c r="E35" s="374">
        <v>29876</v>
      </c>
      <c r="F35" s="375">
        <v>9.7336758145194508E-3</v>
      </c>
      <c r="G35" s="372">
        <f t="shared" si="0"/>
        <v>5</v>
      </c>
    </row>
    <row r="36" spans="1:7" x14ac:dyDescent="0.2">
      <c r="A36" s="372" t="s">
        <v>28</v>
      </c>
      <c r="B36" s="374">
        <v>11534</v>
      </c>
      <c r="C36" s="374">
        <v>11763</v>
      </c>
      <c r="D36" s="374">
        <v>11856</v>
      </c>
      <c r="E36" s="374">
        <v>11878</v>
      </c>
      <c r="F36" s="375">
        <v>9.7764175805492605E-3</v>
      </c>
      <c r="G36" s="372">
        <f t="shared" si="0"/>
        <v>4</v>
      </c>
    </row>
    <row r="37" spans="1:7" x14ac:dyDescent="0.2">
      <c r="A37" s="372" t="s">
        <v>16</v>
      </c>
      <c r="B37" s="374">
        <v>16045</v>
      </c>
      <c r="C37" s="374">
        <v>16245</v>
      </c>
      <c r="D37" s="374">
        <v>16365</v>
      </c>
      <c r="E37" s="374">
        <v>16407</v>
      </c>
      <c r="F37" s="375">
        <v>9.9722991689750202E-3</v>
      </c>
      <c r="G37" s="372">
        <f t="shared" si="0"/>
        <v>3</v>
      </c>
    </row>
    <row r="38" spans="1:7" x14ac:dyDescent="0.2">
      <c r="A38" s="372" t="s">
        <v>5</v>
      </c>
      <c r="B38" s="374">
        <v>14264</v>
      </c>
      <c r="C38" s="374">
        <v>14759</v>
      </c>
      <c r="D38" s="374">
        <v>14908</v>
      </c>
      <c r="E38" s="374">
        <v>14961</v>
      </c>
      <c r="F38" s="375">
        <v>1.3686564130361199E-2</v>
      </c>
      <c r="G38" s="372">
        <f t="shared" si="0"/>
        <v>2</v>
      </c>
    </row>
    <row r="39" spans="1:7" x14ac:dyDescent="0.2">
      <c r="A39" s="372" t="s">
        <v>24</v>
      </c>
      <c r="B39" s="374">
        <v>19607</v>
      </c>
      <c r="C39" s="374">
        <v>20714</v>
      </c>
      <c r="D39" s="374">
        <v>20928</v>
      </c>
      <c r="E39" s="374">
        <v>21046</v>
      </c>
      <c r="F39" s="375">
        <v>1.6027807280100299E-2</v>
      </c>
      <c r="G39" s="372">
        <f t="shared" si="0"/>
        <v>1</v>
      </c>
    </row>
  </sheetData>
  <mergeCells count="1">
    <mergeCell ref="H1:I1"/>
  </mergeCells>
  <hyperlinks>
    <hyperlink ref="H1:I1" location="Index!A1" display="Regresar al �ndice" xr:uid="{0E6440EF-85B2-4886-B559-624B2A6E1B7E}"/>
  </hyperlinks>
  <pageMargins left="0.7" right="0.7" top="0.75" bottom="0.75" header="0.3" footer="0.3"/>
  <pageSetup paperSize="9" orientation="portrait" horizontalDpi="300" verticalDpi="300"/>
  <drawing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03298-6F29-45F1-B76F-C1A7C6F568DB}">
  <sheetPr codeName="Hoja73"/>
  <dimension ref="A1:I126"/>
  <sheetViews>
    <sheetView workbookViewId="0"/>
  </sheetViews>
  <sheetFormatPr baseColWidth="10" defaultRowHeight="12.75" x14ac:dyDescent="0.2"/>
  <cols>
    <col min="1" max="16384" width="11.42578125" style="372"/>
  </cols>
  <sheetData>
    <row r="1" spans="1:9" x14ac:dyDescent="0.2">
      <c r="A1" s="69" t="s">
        <v>2091</v>
      </c>
      <c r="H1" s="346" t="s">
        <v>2143</v>
      </c>
      <c r="I1" s="346"/>
    </row>
    <row r="2" spans="1:9" x14ac:dyDescent="0.2">
      <c r="A2" s="372" t="s">
        <v>1529</v>
      </c>
    </row>
    <row r="5" spans="1:9" x14ac:dyDescent="0.2">
      <c r="A5" s="372" t="s">
        <v>297</v>
      </c>
      <c r="B5" s="372" t="s">
        <v>341</v>
      </c>
      <c r="C5" s="372" t="s">
        <v>51</v>
      </c>
      <c r="D5" s="372" t="s">
        <v>342</v>
      </c>
    </row>
    <row r="6" spans="1:9" x14ac:dyDescent="0.2">
      <c r="A6" s="372" t="s">
        <v>59</v>
      </c>
      <c r="B6" s="372" t="s">
        <v>138</v>
      </c>
      <c r="C6" s="373">
        <v>1.028536511197</v>
      </c>
      <c r="D6" s="373">
        <v>3.92661902100892</v>
      </c>
    </row>
    <row r="7" spans="1:9" x14ac:dyDescent="0.2">
      <c r="A7" s="372" t="s">
        <v>53</v>
      </c>
      <c r="B7" s="372" t="s">
        <v>139</v>
      </c>
      <c r="C7" s="373">
        <v>2.7224128748730001</v>
      </c>
      <c r="D7" s="373">
        <v>3.6952641229335002</v>
      </c>
    </row>
    <row r="8" spans="1:9" x14ac:dyDescent="0.2">
      <c r="A8" s="372" t="s">
        <v>53</v>
      </c>
      <c r="B8" s="372" t="s">
        <v>140</v>
      </c>
      <c r="C8" s="373">
        <v>-4.0246762657420003</v>
      </c>
      <c r="D8" s="373">
        <v>2.6846846618535798</v>
      </c>
    </row>
    <row r="9" spans="1:9" x14ac:dyDescent="0.2">
      <c r="A9" s="372" t="s">
        <v>53</v>
      </c>
      <c r="B9" s="372" t="s">
        <v>141</v>
      </c>
      <c r="C9" s="373">
        <v>7.9404131484659999</v>
      </c>
      <c r="D9" s="373">
        <v>3.3065130087411698</v>
      </c>
    </row>
    <row r="10" spans="1:9" x14ac:dyDescent="0.2">
      <c r="A10" s="372" t="s">
        <v>53</v>
      </c>
      <c r="B10" s="372" t="s">
        <v>142</v>
      </c>
      <c r="C10" s="373">
        <v>0.94795596536600002</v>
      </c>
      <c r="D10" s="373">
        <v>2.8096858883448301</v>
      </c>
    </row>
    <row r="11" spans="1:9" x14ac:dyDescent="0.2">
      <c r="A11" s="372" t="s">
        <v>53</v>
      </c>
      <c r="B11" s="372" t="s">
        <v>143</v>
      </c>
      <c r="C11" s="373">
        <v>6.1528287342999997E-2</v>
      </c>
      <c r="D11" s="373">
        <v>2.4367352566523302</v>
      </c>
    </row>
    <row r="12" spans="1:9" x14ac:dyDescent="0.2">
      <c r="A12" s="372" t="s">
        <v>53</v>
      </c>
      <c r="B12" s="372" t="s">
        <v>144</v>
      </c>
      <c r="C12" s="373">
        <v>1.8397864961549999</v>
      </c>
      <c r="D12" s="373">
        <v>1.8741591003929201</v>
      </c>
    </row>
    <row r="13" spans="1:9" x14ac:dyDescent="0.2">
      <c r="A13" s="372" t="s">
        <v>53</v>
      </c>
      <c r="B13" s="372" t="s">
        <v>145</v>
      </c>
      <c r="C13" s="373">
        <v>5.0786328562119998</v>
      </c>
      <c r="D13" s="373">
        <v>1.89662317312125</v>
      </c>
    </row>
    <row r="14" spans="1:9" x14ac:dyDescent="0.2">
      <c r="A14" s="372" t="s">
        <v>53</v>
      </c>
      <c r="B14" s="372" t="s">
        <v>146</v>
      </c>
      <c r="C14" s="373">
        <v>3.673794626666</v>
      </c>
      <c r="D14" s="373">
        <v>1.9973313171660001</v>
      </c>
    </row>
    <row r="15" spans="1:9" x14ac:dyDescent="0.2">
      <c r="A15" s="372" t="s">
        <v>53</v>
      </c>
      <c r="B15" s="372" t="s">
        <v>147</v>
      </c>
      <c r="C15" s="373">
        <v>8.0135256010060001</v>
      </c>
      <c r="D15" s="373">
        <v>2.4302039737580001</v>
      </c>
    </row>
    <row r="16" spans="1:9" x14ac:dyDescent="0.2">
      <c r="A16" s="372" t="s">
        <v>53</v>
      </c>
      <c r="B16" s="372" t="s">
        <v>148</v>
      </c>
      <c r="C16" s="373">
        <v>4.6293547860649999</v>
      </c>
      <c r="D16" s="373">
        <v>2.7817554304915002</v>
      </c>
    </row>
    <row r="17" spans="1:4" x14ac:dyDescent="0.2">
      <c r="A17" s="372" t="s">
        <v>53</v>
      </c>
      <c r="B17" s="372" t="s">
        <v>149</v>
      </c>
      <c r="C17" s="373">
        <v>5.131460693717</v>
      </c>
      <c r="D17" s="373">
        <v>3.0868937984436702</v>
      </c>
    </row>
    <row r="18" spans="1:4" x14ac:dyDescent="0.2">
      <c r="A18" s="372" t="s">
        <v>72</v>
      </c>
      <c r="B18" s="372" t="s">
        <v>138</v>
      </c>
      <c r="C18" s="373">
        <v>5.8807987494839997</v>
      </c>
      <c r="D18" s="373">
        <v>3.4912489849675801</v>
      </c>
    </row>
    <row r="19" spans="1:4" x14ac:dyDescent="0.2">
      <c r="A19" s="372" t="s">
        <v>53</v>
      </c>
      <c r="B19" s="372" t="s">
        <v>139</v>
      </c>
      <c r="C19" s="373">
        <v>3.4970096434819999</v>
      </c>
      <c r="D19" s="373">
        <v>3.5557987156849999</v>
      </c>
    </row>
    <row r="20" spans="1:4" x14ac:dyDescent="0.2">
      <c r="A20" s="372" t="s">
        <v>53</v>
      </c>
      <c r="B20" s="372" t="s">
        <v>140</v>
      </c>
      <c r="C20" s="373">
        <v>12.292692224148</v>
      </c>
      <c r="D20" s="373">
        <v>4.9155794231758296</v>
      </c>
    </row>
    <row r="21" spans="1:4" x14ac:dyDescent="0.2">
      <c r="A21" s="372" t="s">
        <v>53</v>
      </c>
      <c r="B21" s="372" t="s">
        <v>141</v>
      </c>
      <c r="C21" s="373">
        <v>6.8373109882860001</v>
      </c>
      <c r="D21" s="373">
        <v>4.8236542431608296</v>
      </c>
    </row>
    <row r="22" spans="1:4" x14ac:dyDescent="0.2">
      <c r="A22" s="372" t="s">
        <v>53</v>
      </c>
      <c r="B22" s="372" t="s">
        <v>142</v>
      </c>
      <c r="C22" s="373">
        <v>13.353300013665001</v>
      </c>
      <c r="D22" s="373">
        <v>5.8574329138524197</v>
      </c>
    </row>
    <row r="23" spans="1:4" x14ac:dyDescent="0.2">
      <c r="A23" s="372" t="s">
        <v>53</v>
      </c>
      <c r="B23" s="372" t="s">
        <v>143</v>
      </c>
      <c r="C23" s="373">
        <v>12.409618293735001</v>
      </c>
      <c r="D23" s="373">
        <v>6.8864404143850804</v>
      </c>
    </row>
    <row r="24" spans="1:4" x14ac:dyDescent="0.2">
      <c r="A24" s="372" t="s">
        <v>53</v>
      </c>
      <c r="B24" s="372" t="s">
        <v>144</v>
      </c>
      <c r="C24" s="373">
        <v>7.4083142664280004</v>
      </c>
      <c r="D24" s="373">
        <v>7.3504843952411703</v>
      </c>
    </row>
    <row r="25" spans="1:4" x14ac:dyDescent="0.2">
      <c r="A25" s="372" t="s">
        <v>53</v>
      </c>
      <c r="B25" s="372" t="s">
        <v>145</v>
      </c>
      <c r="C25" s="373">
        <v>4.5745139717859997</v>
      </c>
      <c r="D25" s="373">
        <v>7.30847448820567</v>
      </c>
    </row>
    <row r="26" spans="1:4" x14ac:dyDescent="0.2">
      <c r="A26" s="372" t="s">
        <v>53</v>
      </c>
      <c r="B26" s="372" t="s">
        <v>146</v>
      </c>
      <c r="C26" s="373">
        <v>9.2811047057970004</v>
      </c>
      <c r="D26" s="373">
        <v>7.7757503281332498</v>
      </c>
    </row>
    <row r="27" spans="1:4" x14ac:dyDescent="0.2">
      <c r="A27" s="372" t="s">
        <v>53</v>
      </c>
      <c r="B27" s="372" t="s">
        <v>147</v>
      </c>
      <c r="C27" s="373">
        <v>6.3789544641699996</v>
      </c>
      <c r="D27" s="373">
        <v>7.6395360667302503</v>
      </c>
    </row>
    <row r="28" spans="1:4" x14ac:dyDescent="0.2">
      <c r="A28" s="372" t="s">
        <v>53</v>
      </c>
      <c r="B28" s="372" t="s">
        <v>148</v>
      </c>
      <c r="C28" s="373">
        <v>6.9465060539180001</v>
      </c>
      <c r="D28" s="373">
        <v>7.8326320057179997</v>
      </c>
    </row>
    <row r="29" spans="1:4" x14ac:dyDescent="0.2">
      <c r="A29" s="372" t="s">
        <v>53</v>
      </c>
      <c r="B29" s="372" t="s">
        <v>149</v>
      </c>
      <c r="C29" s="373">
        <v>10.880841157113</v>
      </c>
      <c r="D29" s="373">
        <v>8.3117470443343304</v>
      </c>
    </row>
    <row r="30" spans="1:4" x14ac:dyDescent="0.2">
      <c r="A30" s="372" t="s">
        <v>73</v>
      </c>
      <c r="B30" s="372" t="s">
        <v>138</v>
      </c>
      <c r="C30" s="373">
        <v>10.519736115317</v>
      </c>
      <c r="D30" s="373">
        <v>8.6983251581537502</v>
      </c>
    </row>
    <row r="31" spans="1:4" x14ac:dyDescent="0.2">
      <c r="A31" s="372" t="s">
        <v>53</v>
      </c>
      <c r="B31" s="372" t="s">
        <v>139</v>
      </c>
      <c r="C31" s="373">
        <v>6.8262448166730003</v>
      </c>
      <c r="D31" s="373">
        <v>8.9757614225863307</v>
      </c>
    </row>
    <row r="32" spans="1:4" x14ac:dyDescent="0.2">
      <c r="A32" s="372" t="s">
        <v>53</v>
      </c>
      <c r="B32" s="372" t="s">
        <v>140</v>
      </c>
      <c r="C32" s="373">
        <v>2.2921912876969999</v>
      </c>
      <c r="D32" s="373">
        <v>8.1423863445487505</v>
      </c>
    </row>
    <row r="33" spans="1:4" x14ac:dyDescent="0.2">
      <c r="A33" s="372" t="s">
        <v>53</v>
      </c>
      <c r="B33" s="372" t="s">
        <v>141</v>
      </c>
      <c r="C33" s="373">
        <v>2.2070886310820002</v>
      </c>
      <c r="D33" s="373">
        <v>7.7565344814484201</v>
      </c>
    </row>
    <row r="34" spans="1:4" x14ac:dyDescent="0.2">
      <c r="A34" s="372" t="s">
        <v>53</v>
      </c>
      <c r="B34" s="372" t="s">
        <v>142</v>
      </c>
      <c r="C34" s="373">
        <v>1.078912142019</v>
      </c>
      <c r="D34" s="373">
        <v>6.7336688254779196</v>
      </c>
    </row>
    <row r="35" spans="1:4" x14ac:dyDescent="0.2">
      <c r="A35" s="372" t="s">
        <v>53</v>
      </c>
      <c r="B35" s="372" t="s">
        <v>143</v>
      </c>
      <c r="C35" s="373">
        <v>4.4841227445329999</v>
      </c>
      <c r="D35" s="373">
        <v>6.0732108630444204</v>
      </c>
    </row>
    <row r="36" spans="1:4" x14ac:dyDescent="0.2">
      <c r="A36" s="372" t="s">
        <v>53</v>
      </c>
      <c r="B36" s="372" t="s">
        <v>144</v>
      </c>
      <c r="C36" s="373">
        <v>9.3545304981079997</v>
      </c>
      <c r="D36" s="373">
        <v>6.2353955490177499</v>
      </c>
    </row>
    <row r="37" spans="1:4" x14ac:dyDescent="0.2">
      <c r="A37" s="372" t="s">
        <v>53</v>
      </c>
      <c r="B37" s="372" t="s">
        <v>145</v>
      </c>
      <c r="C37" s="373">
        <v>8.4389278552209994</v>
      </c>
      <c r="D37" s="373">
        <v>6.5574300393040001</v>
      </c>
    </row>
    <row r="38" spans="1:4" x14ac:dyDescent="0.2">
      <c r="A38" s="372" t="s">
        <v>53</v>
      </c>
      <c r="B38" s="372" t="s">
        <v>146</v>
      </c>
      <c r="C38" s="373">
        <v>15.371210776813999</v>
      </c>
      <c r="D38" s="373">
        <v>7.0649388785554201</v>
      </c>
    </row>
    <row r="39" spans="1:4" x14ac:dyDescent="0.2">
      <c r="A39" s="372" t="s">
        <v>53</v>
      </c>
      <c r="B39" s="372" t="s">
        <v>147</v>
      </c>
      <c r="C39" s="373">
        <v>1.5674818043259999</v>
      </c>
      <c r="D39" s="373">
        <v>6.6639828235684204</v>
      </c>
    </row>
    <row r="40" spans="1:4" x14ac:dyDescent="0.2">
      <c r="A40" s="372" t="s">
        <v>53</v>
      </c>
      <c r="B40" s="372" t="s">
        <v>148</v>
      </c>
      <c r="C40" s="373">
        <v>2.5234574823020002</v>
      </c>
      <c r="D40" s="373">
        <v>6.2953954426004204</v>
      </c>
    </row>
    <row r="41" spans="1:4" x14ac:dyDescent="0.2">
      <c r="A41" s="372" t="s">
        <v>53</v>
      </c>
      <c r="B41" s="372" t="s">
        <v>149</v>
      </c>
      <c r="C41" s="373">
        <v>4.1394425159760004</v>
      </c>
      <c r="D41" s="373">
        <v>5.7336122225056698</v>
      </c>
    </row>
    <row r="42" spans="1:4" x14ac:dyDescent="0.2">
      <c r="A42" s="372" t="s">
        <v>74</v>
      </c>
      <c r="B42" s="372" t="s">
        <v>138</v>
      </c>
      <c r="C42" s="373">
        <v>3.0262720001069998</v>
      </c>
      <c r="D42" s="373">
        <v>5.1091568795714997</v>
      </c>
    </row>
    <row r="43" spans="1:4" x14ac:dyDescent="0.2">
      <c r="A43" s="372" t="s">
        <v>53</v>
      </c>
      <c r="B43" s="372" t="s">
        <v>139</v>
      </c>
      <c r="C43" s="373">
        <v>6.0900161900930003</v>
      </c>
      <c r="D43" s="373">
        <v>5.0478044940231701</v>
      </c>
    </row>
    <row r="44" spans="1:4" x14ac:dyDescent="0.2">
      <c r="A44" s="372" t="s">
        <v>53</v>
      </c>
      <c r="B44" s="372" t="s">
        <v>140</v>
      </c>
      <c r="C44" s="373">
        <v>3.4067139252669998</v>
      </c>
      <c r="D44" s="373">
        <v>5.1406813804873304</v>
      </c>
    </row>
    <row r="45" spans="1:4" x14ac:dyDescent="0.2">
      <c r="A45" s="372" t="s">
        <v>53</v>
      </c>
      <c r="B45" s="372" t="s">
        <v>141</v>
      </c>
      <c r="C45" s="373">
        <v>6.6936190633330002</v>
      </c>
      <c r="D45" s="373">
        <v>5.5145589165082498</v>
      </c>
    </row>
    <row r="46" spans="1:4" x14ac:dyDescent="0.2">
      <c r="A46" s="372" t="s">
        <v>53</v>
      </c>
      <c r="B46" s="372" t="s">
        <v>142</v>
      </c>
      <c r="C46" s="373">
        <v>2.5296044142370002</v>
      </c>
      <c r="D46" s="373">
        <v>5.6354499391930801</v>
      </c>
    </row>
    <row r="47" spans="1:4" x14ac:dyDescent="0.2">
      <c r="A47" s="372" t="s">
        <v>53</v>
      </c>
      <c r="B47" s="372" t="s">
        <v>143</v>
      </c>
      <c r="C47" s="373">
        <v>2.1389658825229998</v>
      </c>
      <c r="D47" s="373">
        <v>5.44002020069225</v>
      </c>
    </row>
    <row r="48" spans="1:4" x14ac:dyDescent="0.2">
      <c r="A48" s="372" t="s">
        <v>53</v>
      </c>
      <c r="B48" s="372" t="s">
        <v>144</v>
      </c>
      <c r="C48" s="373">
        <v>-5.7910617536329996</v>
      </c>
      <c r="D48" s="373">
        <v>4.1778875130471702</v>
      </c>
    </row>
    <row r="49" spans="1:4" x14ac:dyDescent="0.2">
      <c r="A49" s="372" t="s">
        <v>53</v>
      </c>
      <c r="B49" s="372" t="s">
        <v>145</v>
      </c>
      <c r="C49" s="373">
        <v>-2.1300034505209999</v>
      </c>
      <c r="D49" s="373">
        <v>3.2971432375686698</v>
      </c>
    </row>
    <row r="50" spans="1:4" x14ac:dyDescent="0.2">
      <c r="A50" s="372" t="s">
        <v>53</v>
      </c>
      <c r="B50" s="372" t="s">
        <v>146</v>
      </c>
      <c r="C50" s="373">
        <v>-7.4897879516990002</v>
      </c>
      <c r="D50" s="373">
        <v>1.39206001019258</v>
      </c>
    </row>
    <row r="51" spans="1:4" x14ac:dyDescent="0.2">
      <c r="A51" s="372" t="s">
        <v>53</v>
      </c>
      <c r="B51" s="372" t="s">
        <v>147</v>
      </c>
      <c r="C51" s="373">
        <v>-2.9510925358879998</v>
      </c>
      <c r="D51" s="373">
        <v>1.01551214850808</v>
      </c>
    </row>
    <row r="52" spans="1:4" x14ac:dyDescent="0.2">
      <c r="A52" s="372" t="s">
        <v>53</v>
      </c>
      <c r="B52" s="372" t="s">
        <v>148</v>
      </c>
      <c r="C52" s="373">
        <v>1.1073287594750001</v>
      </c>
      <c r="D52" s="373">
        <v>0.89750142160583302</v>
      </c>
    </row>
    <row r="53" spans="1:4" x14ac:dyDescent="0.2">
      <c r="A53" s="372" t="s">
        <v>53</v>
      </c>
      <c r="B53" s="372" t="s">
        <v>149</v>
      </c>
      <c r="C53" s="373">
        <v>-1.8457562059929999</v>
      </c>
      <c r="D53" s="373">
        <v>0.39873486144175002</v>
      </c>
    </row>
    <row r="54" spans="1:4" x14ac:dyDescent="0.2">
      <c r="A54" s="372" t="s">
        <v>75</v>
      </c>
      <c r="B54" s="372" t="s">
        <v>138</v>
      </c>
      <c r="C54" s="373">
        <v>-0.80837598077299999</v>
      </c>
      <c r="D54" s="373">
        <v>7.9180863035083399E-2</v>
      </c>
    </row>
    <row r="55" spans="1:4" x14ac:dyDescent="0.2">
      <c r="A55" s="372" t="s">
        <v>53</v>
      </c>
      <c r="B55" s="372" t="s">
        <v>139</v>
      </c>
      <c r="C55" s="373">
        <v>0.53461465153900001</v>
      </c>
      <c r="D55" s="373">
        <v>-0.38376926517775001</v>
      </c>
    </row>
    <row r="56" spans="1:4" x14ac:dyDescent="0.2">
      <c r="A56" s="372" t="s">
        <v>53</v>
      </c>
      <c r="B56" s="372" t="s">
        <v>140</v>
      </c>
      <c r="C56" s="373">
        <v>7.3685260017849998</v>
      </c>
      <c r="D56" s="373">
        <v>-5.3618258801249999E-2</v>
      </c>
    </row>
    <row r="57" spans="1:4" x14ac:dyDescent="0.2">
      <c r="A57" s="372" t="s">
        <v>53</v>
      </c>
      <c r="B57" s="372" t="s">
        <v>141</v>
      </c>
      <c r="C57" s="373">
        <v>-4.9013812515000001</v>
      </c>
      <c r="D57" s="373">
        <v>-1.01986828503733</v>
      </c>
    </row>
    <row r="58" spans="1:4" x14ac:dyDescent="0.2">
      <c r="A58" s="372" t="s">
        <v>53</v>
      </c>
      <c r="B58" s="372" t="s">
        <v>142</v>
      </c>
      <c r="C58" s="373">
        <v>1.448673462678</v>
      </c>
      <c r="D58" s="373">
        <v>-1.10994586433392</v>
      </c>
    </row>
    <row r="59" spans="1:4" x14ac:dyDescent="0.2">
      <c r="A59" s="372" t="s">
        <v>53</v>
      </c>
      <c r="B59" s="372" t="s">
        <v>143</v>
      </c>
      <c r="C59" s="373">
        <v>3.6189606915830002</v>
      </c>
      <c r="D59" s="373">
        <v>-0.98661296357891703</v>
      </c>
    </row>
    <row r="60" spans="1:4" x14ac:dyDescent="0.2">
      <c r="A60" s="372" t="s">
        <v>53</v>
      </c>
      <c r="B60" s="372" t="s">
        <v>144</v>
      </c>
      <c r="C60" s="373">
        <v>2.2123137515960001</v>
      </c>
      <c r="D60" s="373">
        <v>-0.31966500480983301</v>
      </c>
    </row>
    <row r="61" spans="1:4" x14ac:dyDescent="0.2">
      <c r="A61" s="372" t="s">
        <v>53</v>
      </c>
      <c r="B61" s="372" t="s">
        <v>145</v>
      </c>
      <c r="C61" s="373">
        <v>2.9787120449079998</v>
      </c>
      <c r="D61" s="373">
        <v>0.106061286475917</v>
      </c>
    </row>
    <row r="62" spans="1:4" x14ac:dyDescent="0.2">
      <c r="A62" s="372" t="s">
        <v>53</v>
      </c>
      <c r="B62" s="372" t="s">
        <v>146</v>
      </c>
      <c r="C62" s="373">
        <v>3.1238025396100002</v>
      </c>
      <c r="D62" s="373">
        <v>0.99052716075166702</v>
      </c>
    </row>
    <row r="63" spans="1:4" x14ac:dyDescent="0.2">
      <c r="A63" s="372" t="s">
        <v>53</v>
      </c>
      <c r="B63" s="372" t="s">
        <v>147</v>
      </c>
      <c r="C63" s="373">
        <v>1.121916470633</v>
      </c>
      <c r="D63" s="373">
        <v>1.32994457796175</v>
      </c>
    </row>
    <row r="64" spans="1:4" x14ac:dyDescent="0.2">
      <c r="A64" s="372" t="s">
        <v>53</v>
      </c>
      <c r="B64" s="372" t="s">
        <v>148</v>
      </c>
      <c r="C64" s="373">
        <v>0.39248058133399999</v>
      </c>
      <c r="D64" s="373">
        <v>1.27037389645</v>
      </c>
    </row>
    <row r="65" spans="1:4" x14ac:dyDescent="0.2">
      <c r="A65" s="372" t="s">
        <v>53</v>
      </c>
      <c r="B65" s="372" t="s">
        <v>149</v>
      </c>
      <c r="C65" s="373">
        <v>4.4588168712689997</v>
      </c>
      <c r="D65" s="373">
        <v>1.7957549862218301</v>
      </c>
    </row>
    <row r="66" spans="1:4" x14ac:dyDescent="0.2">
      <c r="A66" s="372" t="s">
        <v>76</v>
      </c>
      <c r="B66" s="372" t="s">
        <v>138</v>
      </c>
      <c r="C66" s="373">
        <v>4.3573138755469998</v>
      </c>
      <c r="D66" s="373">
        <v>2.2262291409151702</v>
      </c>
    </row>
    <row r="67" spans="1:4" x14ac:dyDescent="0.2">
      <c r="A67" s="372" t="s">
        <v>53</v>
      </c>
      <c r="B67" s="372" t="s">
        <v>139</v>
      </c>
      <c r="C67" s="373">
        <v>1.248533973335</v>
      </c>
      <c r="D67" s="373">
        <v>2.2857224177314999</v>
      </c>
    </row>
    <row r="68" spans="1:4" x14ac:dyDescent="0.2">
      <c r="A68" s="372" t="s">
        <v>53</v>
      </c>
      <c r="B68" s="372" t="s">
        <v>140</v>
      </c>
      <c r="C68" s="373">
        <v>-2.9426580333849999</v>
      </c>
      <c r="D68" s="373">
        <v>1.4264570814673301</v>
      </c>
    </row>
    <row r="69" spans="1:4" x14ac:dyDescent="0.2">
      <c r="A69" s="372" t="s">
        <v>53</v>
      </c>
      <c r="B69" s="372" t="s">
        <v>141</v>
      </c>
      <c r="C69" s="373">
        <v>5.2008290276029996</v>
      </c>
      <c r="D69" s="373">
        <v>2.2683079380592499</v>
      </c>
    </row>
    <row r="70" spans="1:4" x14ac:dyDescent="0.2">
      <c r="A70" s="372" t="s">
        <v>53</v>
      </c>
      <c r="B70" s="372" t="s">
        <v>142</v>
      </c>
      <c r="C70" s="373">
        <v>0.49398610989000002</v>
      </c>
      <c r="D70" s="373">
        <v>2.1887506586602501</v>
      </c>
    </row>
    <row r="71" spans="1:4" x14ac:dyDescent="0.2">
      <c r="A71" s="372" t="s">
        <v>53</v>
      </c>
      <c r="B71" s="372" t="s">
        <v>143</v>
      </c>
      <c r="C71" s="373">
        <v>-2.5618431095859999</v>
      </c>
      <c r="D71" s="373">
        <v>1.6736836752294999</v>
      </c>
    </row>
    <row r="72" spans="1:4" x14ac:dyDescent="0.2">
      <c r="A72" s="372" t="s">
        <v>53</v>
      </c>
      <c r="B72" s="372" t="s">
        <v>144</v>
      </c>
      <c r="C72" s="373">
        <v>2.6342514951139999</v>
      </c>
      <c r="D72" s="373">
        <v>1.7088451538560001</v>
      </c>
    </row>
    <row r="73" spans="1:4" x14ac:dyDescent="0.2">
      <c r="A73" s="372" t="s">
        <v>53</v>
      </c>
      <c r="B73" s="372" t="s">
        <v>145</v>
      </c>
      <c r="C73" s="373">
        <v>2.2234434086479999</v>
      </c>
      <c r="D73" s="373">
        <v>1.6459061008343301</v>
      </c>
    </row>
    <row r="74" spans="1:4" x14ac:dyDescent="0.2">
      <c r="A74" s="372" t="s">
        <v>53</v>
      </c>
      <c r="B74" s="372" t="s">
        <v>146</v>
      </c>
      <c r="C74" s="373">
        <v>-2.7852860089439999</v>
      </c>
      <c r="D74" s="373">
        <v>1.1534820551214999</v>
      </c>
    </row>
    <row r="75" spans="1:4" x14ac:dyDescent="0.2">
      <c r="A75" s="372" t="s">
        <v>53</v>
      </c>
      <c r="B75" s="372" t="s">
        <v>147</v>
      </c>
      <c r="C75" s="373">
        <v>4.0915670318549999</v>
      </c>
      <c r="D75" s="373">
        <v>1.4009529352233301</v>
      </c>
    </row>
    <row r="76" spans="1:4" x14ac:dyDescent="0.2">
      <c r="A76" s="372" t="s">
        <v>53</v>
      </c>
      <c r="B76" s="372" t="s">
        <v>148</v>
      </c>
      <c r="C76" s="373">
        <v>-1.9479407490409999</v>
      </c>
      <c r="D76" s="373">
        <v>1.2059178243587501</v>
      </c>
    </row>
    <row r="77" spans="1:4" x14ac:dyDescent="0.2">
      <c r="A77" s="372" t="s">
        <v>53</v>
      </c>
      <c r="B77" s="372" t="s">
        <v>149</v>
      </c>
      <c r="C77" s="373">
        <v>-4.9338475239240003</v>
      </c>
      <c r="D77" s="373">
        <v>0.423195791426</v>
      </c>
    </row>
    <row r="78" spans="1:4" x14ac:dyDescent="0.2">
      <c r="A78" s="372" t="s">
        <v>77</v>
      </c>
      <c r="B78" s="372" t="s">
        <v>138</v>
      </c>
      <c r="C78" s="373">
        <v>-0.82951024701700005</v>
      </c>
      <c r="D78" s="373">
        <v>-9.0395521210000392E-3</v>
      </c>
    </row>
    <row r="79" spans="1:4" x14ac:dyDescent="0.2">
      <c r="A79" s="372" t="s">
        <v>53</v>
      </c>
      <c r="B79" s="372" t="s">
        <v>139</v>
      </c>
      <c r="C79" s="373">
        <v>2.4087100482410002</v>
      </c>
      <c r="D79" s="373">
        <v>8.7641787454500006E-2</v>
      </c>
    </row>
    <row r="80" spans="1:4" x14ac:dyDescent="0.2">
      <c r="A80" s="372" t="s">
        <v>53</v>
      </c>
      <c r="B80" s="372" t="s">
        <v>140</v>
      </c>
      <c r="C80" s="373">
        <v>4.3393070906959998</v>
      </c>
      <c r="D80" s="373">
        <v>0.69447221446124996</v>
      </c>
    </row>
    <row r="81" spans="1:4" x14ac:dyDescent="0.2">
      <c r="A81" s="372" t="s">
        <v>53</v>
      </c>
      <c r="B81" s="372" t="s">
        <v>141</v>
      </c>
      <c r="C81" s="373">
        <v>2.2459923804150002</v>
      </c>
      <c r="D81" s="373">
        <v>0.44823582719558303</v>
      </c>
    </row>
    <row r="82" spans="1:4" x14ac:dyDescent="0.2">
      <c r="A82" s="372" t="s">
        <v>53</v>
      </c>
      <c r="B82" s="372" t="s">
        <v>142</v>
      </c>
      <c r="C82" s="373">
        <v>0.63983935239500001</v>
      </c>
      <c r="D82" s="373">
        <v>0.46039026407099998</v>
      </c>
    </row>
    <row r="83" spans="1:4" x14ac:dyDescent="0.2">
      <c r="A83" s="372" t="s">
        <v>53</v>
      </c>
      <c r="B83" s="372" t="s">
        <v>143</v>
      </c>
      <c r="C83" s="373">
        <v>-0.4819568964</v>
      </c>
      <c r="D83" s="373">
        <v>0.633714115169833</v>
      </c>
    </row>
    <row r="84" spans="1:4" x14ac:dyDescent="0.2">
      <c r="A84" s="372" t="s">
        <v>53</v>
      </c>
      <c r="B84" s="372" t="s">
        <v>144</v>
      </c>
      <c r="C84" s="373">
        <v>0.30165395023899999</v>
      </c>
      <c r="D84" s="373">
        <v>0.43933098643024998</v>
      </c>
    </row>
    <row r="85" spans="1:4" x14ac:dyDescent="0.2">
      <c r="A85" s="372" t="s">
        <v>53</v>
      </c>
      <c r="B85" s="372" t="s">
        <v>145</v>
      </c>
      <c r="C85" s="373">
        <v>-0.74724354722899999</v>
      </c>
      <c r="D85" s="373">
        <v>0.191773740107167</v>
      </c>
    </row>
    <row r="86" spans="1:4" x14ac:dyDescent="0.2">
      <c r="A86" s="372" t="s">
        <v>53</v>
      </c>
      <c r="B86" s="372" t="s">
        <v>146</v>
      </c>
      <c r="C86" s="373">
        <v>-1.2510810828650001</v>
      </c>
      <c r="D86" s="373">
        <v>0.31962415061374999</v>
      </c>
    </row>
    <row r="87" spans="1:4" x14ac:dyDescent="0.2">
      <c r="A87" s="372" t="s">
        <v>53</v>
      </c>
      <c r="B87" s="372" t="s">
        <v>147</v>
      </c>
      <c r="C87" s="373">
        <v>-3.3946045965890002</v>
      </c>
      <c r="D87" s="373">
        <v>-0.30422348508991698</v>
      </c>
    </row>
    <row r="88" spans="1:4" x14ac:dyDescent="0.2">
      <c r="A88" s="372" t="s">
        <v>53</v>
      </c>
      <c r="B88" s="372" t="s">
        <v>148</v>
      </c>
      <c r="C88" s="373">
        <v>-9.0039008175999996E-2</v>
      </c>
      <c r="D88" s="373">
        <v>-0.149398340017833</v>
      </c>
    </row>
    <row r="89" spans="1:4" x14ac:dyDescent="0.2">
      <c r="A89" s="372" t="s">
        <v>53</v>
      </c>
      <c r="B89" s="372" t="s">
        <v>149</v>
      </c>
      <c r="C89" s="373">
        <v>-1.660347226938</v>
      </c>
      <c r="D89" s="373">
        <v>0.12339335139766699</v>
      </c>
    </row>
    <row r="90" spans="1:4" x14ac:dyDescent="0.2">
      <c r="A90" s="372" t="s">
        <v>78</v>
      </c>
      <c r="B90" s="372" t="s">
        <v>138</v>
      </c>
      <c r="C90" s="373">
        <v>0.29265066065899997</v>
      </c>
      <c r="D90" s="373">
        <v>0.216906760370667</v>
      </c>
    </row>
    <row r="91" spans="1:4" x14ac:dyDescent="0.2">
      <c r="A91" s="372" t="s">
        <v>53</v>
      </c>
      <c r="B91" s="372" t="s">
        <v>139</v>
      </c>
      <c r="C91" s="373">
        <v>-3.2406301761290002</v>
      </c>
      <c r="D91" s="373">
        <v>-0.25387159166016698</v>
      </c>
    </row>
    <row r="92" spans="1:4" x14ac:dyDescent="0.2">
      <c r="A92" s="372" t="s">
        <v>53</v>
      </c>
      <c r="B92" s="372" t="s">
        <v>140</v>
      </c>
      <c r="C92" s="373">
        <v>-6.1456340939349996</v>
      </c>
      <c r="D92" s="373">
        <v>-1.12761669037942</v>
      </c>
    </row>
    <row r="93" spans="1:4" x14ac:dyDescent="0.2">
      <c r="A93" s="372" t="s">
        <v>53</v>
      </c>
      <c r="B93" s="372" t="s">
        <v>141</v>
      </c>
      <c r="C93" s="373">
        <v>-27.834675166993001</v>
      </c>
      <c r="D93" s="373">
        <v>-3.6343389859967501</v>
      </c>
    </row>
    <row r="94" spans="1:4" x14ac:dyDescent="0.2">
      <c r="A94" s="372" t="s">
        <v>53</v>
      </c>
      <c r="B94" s="372" t="s">
        <v>142</v>
      </c>
      <c r="C94" s="373">
        <v>-27.601243893629</v>
      </c>
      <c r="D94" s="373">
        <v>-5.9877625898320801</v>
      </c>
    </row>
    <row r="95" spans="1:4" x14ac:dyDescent="0.2">
      <c r="A95" s="372" t="s">
        <v>53</v>
      </c>
      <c r="B95" s="372" t="s">
        <v>143</v>
      </c>
      <c r="C95" s="373">
        <v>-16.324690623639</v>
      </c>
      <c r="D95" s="373">
        <v>-7.3079904004353304</v>
      </c>
    </row>
    <row r="96" spans="1:4" x14ac:dyDescent="0.2">
      <c r="A96" s="372" t="s">
        <v>53</v>
      </c>
      <c r="B96" s="372" t="s">
        <v>144</v>
      </c>
      <c r="C96" s="373">
        <v>-12.904078466506</v>
      </c>
      <c r="D96" s="373">
        <v>-8.4084681018307492</v>
      </c>
    </row>
    <row r="97" spans="1:4" x14ac:dyDescent="0.2">
      <c r="A97" s="372" t="s">
        <v>53</v>
      </c>
      <c r="B97" s="372" t="s">
        <v>145</v>
      </c>
      <c r="C97" s="373">
        <v>-11.603617480147999</v>
      </c>
      <c r="D97" s="373">
        <v>-9.3131659295739997</v>
      </c>
    </row>
    <row r="98" spans="1:4" x14ac:dyDescent="0.2">
      <c r="A98" s="372" t="s">
        <v>53</v>
      </c>
      <c r="B98" s="372" t="s">
        <v>146</v>
      </c>
      <c r="C98" s="373">
        <v>-5.0122905584659998</v>
      </c>
      <c r="D98" s="373">
        <v>-9.6266000525407502</v>
      </c>
    </row>
    <row r="99" spans="1:4" x14ac:dyDescent="0.2">
      <c r="A99" s="372" t="s">
        <v>53</v>
      </c>
      <c r="B99" s="372" t="s">
        <v>147</v>
      </c>
      <c r="C99" s="373">
        <v>-5.1451986721990002</v>
      </c>
      <c r="D99" s="373">
        <v>-9.7724828921749207</v>
      </c>
    </row>
    <row r="100" spans="1:4" x14ac:dyDescent="0.2">
      <c r="A100" s="372" t="s">
        <v>53</v>
      </c>
      <c r="B100" s="372" t="s">
        <v>148</v>
      </c>
      <c r="C100" s="373">
        <v>-1.9967962495760001</v>
      </c>
      <c r="D100" s="373">
        <v>-9.9313793289582506</v>
      </c>
    </row>
    <row r="101" spans="1:4" x14ac:dyDescent="0.2">
      <c r="A101" s="372" t="s">
        <v>53</v>
      </c>
      <c r="B101" s="372" t="s">
        <v>149</v>
      </c>
      <c r="C101" s="373">
        <v>2.845778027698</v>
      </c>
      <c r="D101" s="373">
        <v>-9.5558688910719205</v>
      </c>
    </row>
    <row r="102" spans="1:4" x14ac:dyDescent="0.2">
      <c r="A102" s="372" t="s">
        <v>450</v>
      </c>
      <c r="B102" s="372" t="s">
        <v>138</v>
      </c>
      <c r="C102" s="373">
        <v>-6.9645229726520004</v>
      </c>
      <c r="D102" s="373">
        <v>-10.160633360514501</v>
      </c>
    </row>
    <row r="103" spans="1:4" x14ac:dyDescent="0.2">
      <c r="A103" s="372" t="s">
        <v>53</v>
      </c>
      <c r="B103" s="372" t="s">
        <v>139</v>
      </c>
      <c r="C103" s="373">
        <v>-3.3860979407779999</v>
      </c>
      <c r="D103" s="373">
        <v>-10.1727556742352</v>
      </c>
    </row>
    <row r="104" spans="1:4" x14ac:dyDescent="0.2">
      <c r="A104" s="372" t="s">
        <v>53</v>
      </c>
      <c r="B104" s="372" t="s">
        <v>140</v>
      </c>
      <c r="C104" s="373">
        <v>-0.38733456997900001</v>
      </c>
      <c r="D104" s="373">
        <v>-9.6928973805722496</v>
      </c>
    </row>
    <row r="105" spans="1:4" x14ac:dyDescent="0.2">
      <c r="A105" s="372" t="s">
        <v>53</v>
      </c>
      <c r="B105" s="372" t="s">
        <v>141</v>
      </c>
      <c r="C105" s="373">
        <v>27.563636442387001</v>
      </c>
      <c r="D105" s="373">
        <v>-5.0763714131239199</v>
      </c>
    </row>
    <row r="106" spans="1:4" x14ac:dyDescent="0.2">
      <c r="A106" s="372" t="s">
        <v>53</v>
      </c>
      <c r="B106" s="372" t="s">
        <v>142</v>
      </c>
      <c r="C106" s="373">
        <v>27.127171963744001</v>
      </c>
      <c r="D106" s="373">
        <v>-0.51567009167616695</v>
      </c>
    </row>
    <row r="107" spans="1:4" x14ac:dyDescent="0.2">
      <c r="A107" s="372" t="s">
        <v>53</v>
      </c>
      <c r="B107" s="372" t="s">
        <v>143</v>
      </c>
      <c r="C107" s="373">
        <v>10.136237673451999</v>
      </c>
      <c r="D107" s="373">
        <v>1.6894072664147499</v>
      </c>
    </row>
    <row r="108" spans="1:4" x14ac:dyDescent="0.2">
      <c r="A108" s="372" t="s">
        <v>53</v>
      </c>
      <c r="B108" s="372" t="s">
        <v>144</v>
      </c>
      <c r="C108" s="373">
        <v>10.428613398429</v>
      </c>
      <c r="D108" s="373">
        <v>3.6337982551593302</v>
      </c>
    </row>
    <row r="109" spans="1:4" x14ac:dyDescent="0.2">
      <c r="A109" s="372" t="s">
        <v>53</v>
      </c>
      <c r="B109" s="372" t="s">
        <v>145</v>
      </c>
      <c r="C109" s="373">
        <v>7.6648727961110001</v>
      </c>
      <c r="D109" s="373">
        <v>5.23950577818092</v>
      </c>
    </row>
    <row r="110" spans="1:4" x14ac:dyDescent="0.2">
      <c r="A110" s="372" t="s">
        <v>53</v>
      </c>
      <c r="B110" s="372" t="s">
        <v>146</v>
      </c>
      <c r="C110" s="373">
        <v>0.36550448977</v>
      </c>
      <c r="D110" s="373">
        <v>5.6876553655339199</v>
      </c>
    </row>
    <row r="111" spans="1:4" x14ac:dyDescent="0.2">
      <c r="A111" s="372" t="s">
        <v>53</v>
      </c>
      <c r="B111" s="372" t="s">
        <v>147</v>
      </c>
      <c r="C111" s="373">
        <v>1.5312056500889999</v>
      </c>
      <c r="D111" s="373">
        <v>6.2440223923912503</v>
      </c>
    </row>
    <row r="112" spans="1:4" x14ac:dyDescent="0.2">
      <c r="A112" s="372" t="s">
        <v>53</v>
      </c>
      <c r="B112" s="372" t="s">
        <v>148</v>
      </c>
      <c r="C112" s="373">
        <v>1.6249139593369999</v>
      </c>
      <c r="D112" s="373">
        <v>6.5458315764673296</v>
      </c>
    </row>
    <row r="113" spans="1:4" x14ac:dyDescent="0.2">
      <c r="A113" s="372" t="s">
        <v>53</v>
      </c>
      <c r="B113" s="372" t="s">
        <v>149</v>
      </c>
      <c r="C113" s="373">
        <v>-0.109731110196</v>
      </c>
      <c r="D113" s="373">
        <v>6.2995391483095</v>
      </c>
    </row>
    <row r="114" spans="1:4" x14ac:dyDescent="0.2">
      <c r="A114" s="372" t="s">
        <v>754</v>
      </c>
      <c r="B114" s="372" t="s">
        <v>138</v>
      </c>
      <c r="C114" s="373">
        <v>5.2633730047459997</v>
      </c>
      <c r="D114" s="373">
        <v>7.31853047975933</v>
      </c>
    </row>
    <row r="115" spans="1:4" x14ac:dyDescent="0.2">
      <c r="A115" s="372" t="s">
        <v>53</v>
      </c>
      <c r="B115" s="372" t="s">
        <v>139</v>
      </c>
      <c r="C115" s="373">
        <v>6.2207768872529998</v>
      </c>
      <c r="D115" s="373">
        <v>8.1191033820952505</v>
      </c>
    </row>
    <row r="116" spans="1:4" x14ac:dyDescent="0.2">
      <c r="A116" s="372" t="s">
        <v>53</v>
      </c>
      <c r="B116" s="372" t="s">
        <v>140</v>
      </c>
      <c r="C116" s="373">
        <v>8.6218923182699996</v>
      </c>
      <c r="D116" s="373">
        <v>8.8698722894493294</v>
      </c>
    </row>
    <row r="117" spans="1:4" x14ac:dyDescent="0.2">
      <c r="A117" s="372" t="s">
        <v>53</v>
      </c>
      <c r="B117" s="372" t="s">
        <v>141</v>
      </c>
      <c r="C117" s="373">
        <v>9.6871652546359996</v>
      </c>
      <c r="D117" s="373">
        <v>7.3801663571367504</v>
      </c>
    </row>
    <row r="118" spans="1:4" x14ac:dyDescent="0.2">
      <c r="A118" s="372" t="s">
        <v>53</v>
      </c>
      <c r="B118" s="372" t="s">
        <v>142</v>
      </c>
      <c r="C118" s="373">
        <v>12.024375494348</v>
      </c>
      <c r="D118" s="373">
        <v>6.1215999846870801</v>
      </c>
    </row>
    <row r="119" spans="1:4" x14ac:dyDescent="0.2">
      <c r="A119" s="372" t="s">
        <v>53</v>
      </c>
      <c r="B119" s="372" t="s">
        <v>143</v>
      </c>
      <c r="C119" s="373">
        <v>11.722476545072</v>
      </c>
      <c r="D119" s="373">
        <v>6.2537865573220799</v>
      </c>
    </row>
    <row r="120" spans="1:4" x14ac:dyDescent="0.2">
      <c r="A120" s="372" t="s">
        <v>53</v>
      </c>
      <c r="B120" s="372" t="s">
        <v>144</v>
      </c>
      <c r="C120" s="373">
        <v>7.0301631866319996</v>
      </c>
      <c r="D120" s="373">
        <v>5.9705823730056702</v>
      </c>
    </row>
    <row r="121" spans="1:4" x14ac:dyDescent="0.2">
      <c r="A121" s="372" t="s">
        <v>53</v>
      </c>
      <c r="B121" s="372" t="s">
        <v>145</v>
      </c>
      <c r="C121" s="373">
        <v>6.3121887116710003</v>
      </c>
      <c r="D121" s="373">
        <v>5.8578586993023301</v>
      </c>
    </row>
    <row r="122" spans="1:4" x14ac:dyDescent="0.2">
      <c r="A122" s="372" t="s">
        <v>53</v>
      </c>
      <c r="B122" s="372" t="s">
        <v>146</v>
      </c>
      <c r="C122" s="373">
        <v>10.936317649169</v>
      </c>
      <c r="D122" s="373">
        <v>6.73875979591892</v>
      </c>
    </row>
    <row r="123" spans="1:4" x14ac:dyDescent="0.2">
      <c r="A123" s="372" t="s">
        <v>53</v>
      </c>
      <c r="B123" s="372" t="s">
        <v>147</v>
      </c>
      <c r="C123" s="373">
        <v>6.4059823847340001</v>
      </c>
      <c r="D123" s="373">
        <v>7.1449911904726697</v>
      </c>
    </row>
    <row r="124" spans="1:4" x14ac:dyDescent="0.2">
      <c r="A124" s="372" t="s">
        <v>53</v>
      </c>
      <c r="B124" s="372" t="s">
        <v>148</v>
      </c>
      <c r="C124" s="373">
        <v>2.0947703170419998</v>
      </c>
      <c r="D124" s="373">
        <v>7.1841458869480803</v>
      </c>
    </row>
    <row r="125" spans="1:4" x14ac:dyDescent="0.2">
      <c r="A125" s="372" t="s">
        <v>53</v>
      </c>
      <c r="B125" s="372" t="s">
        <v>149</v>
      </c>
      <c r="C125" s="373">
        <v>7.6873349274849998</v>
      </c>
      <c r="D125" s="373">
        <v>7.8339013900881698</v>
      </c>
    </row>
    <row r="126" spans="1:4" x14ac:dyDescent="0.2">
      <c r="A126" s="372" t="s">
        <v>1193</v>
      </c>
      <c r="B126" s="372" t="s">
        <v>138</v>
      </c>
      <c r="C126" s="373">
        <v>2.3246789851240002</v>
      </c>
      <c r="D126" s="373">
        <v>7.5890102217863298</v>
      </c>
    </row>
  </sheetData>
  <mergeCells count="1">
    <mergeCell ref="H1:I1"/>
  </mergeCells>
  <hyperlinks>
    <hyperlink ref="H1:I1" location="Index!A1" display="Regresar al �ndice" xr:uid="{3B46C0FA-1220-4455-B0AD-A9825C9F14A4}"/>
  </hyperlinks>
  <pageMargins left="0.7" right="0.7" top="0.75" bottom="0.75" header="0.3" footer="0.3"/>
  <pageSetup paperSize="9" orientation="portrait" horizontalDpi="300" verticalDpi="300"/>
  <drawing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AB722-2811-4BFB-A755-F8DE85B53B5B}">
  <sheetPr codeName="Hoja81"/>
  <dimension ref="A1:I38"/>
  <sheetViews>
    <sheetView workbookViewId="0"/>
  </sheetViews>
  <sheetFormatPr baseColWidth="10" defaultRowHeight="12.75" x14ac:dyDescent="0.2"/>
  <cols>
    <col min="1" max="16384" width="11.42578125" style="372"/>
  </cols>
  <sheetData>
    <row r="1" spans="1:9" x14ac:dyDescent="0.2">
      <c r="A1" s="69" t="s">
        <v>2092</v>
      </c>
      <c r="H1" s="346" t="s">
        <v>2143</v>
      </c>
      <c r="I1" s="346"/>
    </row>
    <row r="2" spans="1:9" x14ac:dyDescent="0.2">
      <c r="A2" s="372" t="s">
        <v>1529</v>
      </c>
    </row>
    <row r="5" spans="1:9" x14ac:dyDescent="0.2">
      <c r="A5" s="372" t="s">
        <v>2</v>
      </c>
      <c r="B5" s="372" t="s">
        <v>51</v>
      </c>
    </row>
    <row r="6" spans="1:9" x14ac:dyDescent="0.2">
      <c r="A6" s="372" t="s">
        <v>15</v>
      </c>
      <c r="B6" s="373">
        <v>-12.211314008691</v>
      </c>
    </row>
    <row r="7" spans="1:9" x14ac:dyDescent="0.2">
      <c r="A7" s="372" t="s">
        <v>26</v>
      </c>
      <c r="B7" s="373">
        <v>-6.9792755690049999</v>
      </c>
    </row>
    <row r="8" spans="1:9" x14ac:dyDescent="0.2">
      <c r="A8" s="372" t="s">
        <v>6</v>
      </c>
      <c r="B8" s="373">
        <v>-6.4292160439380002</v>
      </c>
    </row>
    <row r="9" spans="1:9" x14ac:dyDescent="0.2">
      <c r="A9" s="372" t="s">
        <v>32</v>
      </c>
      <c r="B9" s="373">
        <v>-4.822951511946</v>
      </c>
    </row>
    <row r="10" spans="1:9" x14ac:dyDescent="0.2">
      <c r="A10" s="372" t="s">
        <v>29</v>
      </c>
      <c r="B10" s="373">
        <v>-2.9254158697429999</v>
      </c>
    </row>
    <row r="11" spans="1:9" x14ac:dyDescent="0.2">
      <c r="A11" s="372" t="s">
        <v>10</v>
      </c>
      <c r="B11" s="373">
        <v>-1.550729448916</v>
      </c>
    </row>
    <row r="12" spans="1:9" x14ac:dyDescent="0.2">
      <c r="A12" s="372" t="s">
        <v>18</v>
      </c>
      <c r="B12" s="373">
        <v>-1.4886502098450001</v>
      </c>
    </row>
    <row r="13" spans="1:9" x14ac:dyDescent="0.2">
      <c r="A13" s="372" t="s">
        <v>12</v>
      </c>
      <c r="B13" s="373">
        <v>-1.0850972011990001</v>
      </c>
    </row>
    <row r="14" spans="1:9" x14ac:dyDescent="0.2">
      <c r="A14" s="372" t="s">
        <v>28</v>
      </c>
      <c r="B14" s="373">
        <v>-0.68539862042099997</v>
      </c>
    </row>
    <row r="15" spans="1:9" x14ac:dyDescent="0.2">
      <c r="A15" s="372" t="s">
        <v>3</v>
      </c>
      <c r="B15" s="373">
        <v>-0.59198824160399999</v>
      </c>
    </row>
    <row r="16" spans="1:9" x14ac:dyDescent="0.2">
      <c r="A16" s="372" t="s">
        <v>33</v>
      </c>
      <c r="B16" s="373">
        <v>-0.40691648268199998</v>
      </c>
    </row>
    <row r="17" spans="1:2" x14ac:dyDescent="0.2">
      <c r="A17" s="372" t="s">
        <v>11</v>
      </c>
      <c r="B17" s="373">
        <v>0.72503435098400004</v>
      </c>
    </row>
    <row r="18" spans="1:2" x14ac:dyDescent="0.2">
      <c r="A18" s="372" t="s">
        <v>27</v>
      </c>
      <c r="B18" s="373">
        <v>1.0497302185849999</v>
      </c>
    </row>
    <row r="19" spans="1:2" x14ac:dyDescent="0.2">
      <c r="A19" s="372" t="s">
        <v>7</v>
      </c>
      <c r="B19" s="373">
        <v>1.2935598994549999</v>
      </c>
    </row>
    <row r="20" spans="1:2" x14ac:dyDescent="0.2">
      <c r="A20" s="372" t="s">
        <v>31</v>
      </c>
      <c r="B20" s="373">
        <v>1.726984020525</v>
      </c>
    </row>
    <row r="21" spans="1:2" x14ac:dyDescent="0.2">
      <c r="A21" s="372" t="s">
        <v>0</v>
      </c>
      <c r="B21" s="373">
        <v>2.3246789851240002</v>
      </c>
    </row>
    <row r="22" spans="1:2" x14ac:dyDescent="0.2">
      <c r="A22" s="372" t="s">
        <v>13</v>
      </c>
      <c r="B22" s="373">
        <v>2.329381889729</v>
      </c>
    </row>
    <row r="23" spans="1:2" x14ac:dyDescent="0.2">
      <c r="A23" s="372" t="s">
        <v>1</v>
      </c>
      <c r="B23" s="373">
        <v>2.667045480069</v>
      </c>
    </row>
    <row r="24" spans="1:2" x14ac:dyDescent="0.2">
      <c r="A24" s="372" t="s">
        <v>4</v>
      </c>
      <c r="B24" s="373">
        <v>3.0024281765129999</v>
      </c>
    </row>
    <row r="25" spans="1:2" x14ac:dyDescent="0.2">
      <c r="A25" s="372" t="s">
        <v>20</v>
      </c>
      <c r="B25" s="373">
        <v>3.3498773147150001</v>
      </c>
    </row>
    <row r="26" spans="1:2" x14ac:dyDescent="0.2">
      <c r="A26" s="372" t="s">
        <v>9</v>
      </c>
      <c r="B26" s="373">
        <v>5.3660188616260003</v>
      </c>
    </row>
    <row r="27" spans="1:2" x14ac:dyDescent="0.2">
      <c r="A27" s="372" t="s">
        <v>17</v>
      </c>
      <c r="B27" s="373">
        <v>6.1342635841069999</v>
      </c>
    </row>
    <row r="28" spans="1:2" x14ac:dyDescent="0.2">
      <c r="A28" s="372" t="s">
        <v>22</v>
      </c>
      <c r="B28" s="373">
        <v>6.3674692152160004</v>
      </c>
    </row>
    <row r="29" spans="1:2" x14ac:dyDescent="0.2">
      <c r="A29" s="372" t="s">
        <v>25</v>
      </c>
      <c r="B29" s="373">
        <v>6.8193272492360002</v>
      </c>
    </row>
    <row r="30" spans="1:2" x14ac:dyDescent="0.2">
      <c r="A30" s="372" t="s">
        <v>19</v>
      </c>
      <c r="B30" s="373">
        <v>6.910542335633</v>
      </c>
    </row>
    <row r="31" spans="1:2" x14ac:dyDescent="0.2">
      <c r="A31" s="372" t="s">
        <v>8</v>
      </c>
      <c r="B31" s="373">
        <v>8.4674663479580001</v>
      </c>
    </row>
    <row r="32" spans="1:2" x14ac:dyDescent="0.2">
      <c r="A32" s="372" t="s">
        <v>30</v>
      </c>
      <c r="B32" s="373">
        <v>9.8663959992630001</v>
      </c>
    </row>
    <row r="33" spans="1:2" x14ac:dyDescent="0.2">
      <c r="A33" s="372" t="s">
        <v>23</v>
      </c>
      <c r="B33" s="373">
        <v>10.017840977572</v>
      </c>
    </row>
    <row r="34" spans="1:2" x14ac:dyDescent="0.2">
      <c r="A34" s="372" t="s">
        <v>16</v>
      </c>
      <c r="B34" s="373">
        <v>11.363854773456</v>
      </c>
    </row>
    <row r="35" spans="1:2" x14ac:dyDescent="0.2">
      <c r="A35" s="372" t="s">
        <v>14</v>
      </c>
      <c r="B35" s="373">
        <v>11.63389385144</v>
      </c>
    </row>
    <row r="36" spans="1:2" x14ac:dyDescent="0.2">
      <c r="A36" s="372" t="s">
        <v>24</v>
      </c>
      <c r="B36" s="373">
        <v>18.159560054389999</v>
      </c>
    </row>
    <row r="37" spans="1:2" x14ac:dyDescent="0.2">
      <c r="A37" s="372" t="s">
        <v>5</v>
      </c>
      <c r="B37" s="373">
        <v>24.409977508206001</v>
      </c>
    </row>
    <row r="38" spans="1:2" x14ac:dyDescent="0.2">
      <c r="A38" s="372" t="s">
        <v>21</v>
      </c>
      <c r="B38" s="373">
        <v>28.725749938391001</v>
      </c>
    </row>
  </sheetData>
  <mergeCells count="1">
    <mergeCell ref="H1:I1"/>
  </mergeCells>
  <hyperlinks>
    <hyperlink ref="H1:I1" location="Index!A1" display="Regresar al �ndice" xr:uid="{A1C24BBB-AA83-4AA5-A269-0C4AFA77F55E}"/>
  </hyperlinks>
  <pageMargins left="0.7" right="0.7" top="0.75" bottom="0.75" header="0.3" footer="0.3"/>
  <pageSetup paperSize="9" orientation="portrait" horizontalDpi="300" verticalDpi="300"/>
  <drawing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79713-9161-464B-86DE-EE47327D090C}">
  <sheetPr codeName="Hoja82"/>
  <dimension ref="A1:I126"/>
  <sheetViews>
    <sheetView workbookViewId="0"/>
  </sheetViews>
  <sheetFormatPr baseColWidth="10" defaultRowHeight="12.75" x14ac:dyDescent="0.2"/>
  <cols>
    <col min="1" max="16384" width="11.42578125" style="372"/>
  </cols>
  <sheetData>
    <row r="1" spans="1:9" x14ac:dyDescent="0.2">
      <c r="A1" s="69" t="s">
        <v>2093</v>
      </c>
      <c r="H1" s="346" t="s">
        <v>2143</v>
      </c>
      <c r="I1" s="346"/>
    </row>
    <row r="2" spans="1:9" x14ac:dyDescent="0.2">
      <c r="A2" s="372" t="s">
        <v>1529</v>
      </c>
    </row>
    <row r="5" spans="1:9" x14ac:dyDescent="0.2">
      <c r="A5" s="372" t="s">
        <v>297</v>
      </c>
      <c r="B5" s="372" t="s">
        <v>341</v>
      </c>
      <c r="C5" s="372" t="s">
        <v>655</v>
      </c>
      <c r="D5" s="372" t="s">
        <v>656</v>
      </c>
    </row>
    <row r="6" spans="1:9" x14ac:dyDescent="0.2">
      <c r="A6" s="372" t="s">
        <v>59</v>
      </c>
      <c r="B6" s="372" t="s">
        <v>138</v>
      </c>
      <c r="C6" s="373">
        <v>94.795809634601994</v>
      </c>
      <c r="D6" s="373">
        <v>98.038144413704998</v>
      </c>
    </row>
    <row r="7" spans="1:9" x14ac:dyDescent="0.2">
      <c r="A7" s="372" t="s">
        <v>53</v>
      </c>
      <c r="B7" s="372" t="s">
        <v>139</v>
      </c>
      <c r="C7" s="373">
        <v>99.373809417762999</v>
      </c>
      <c r="D7" s="373">
        <v>97.949708559781001</v>
      </c>
    </row>
    <row r="8" spans="1:9" x14ac:dyDescent="0.2">
      <c r="A8" s="372" t="s">
        <v>53</v>
      </c>
      <c r="B8" s="372" t="s">
        <v>140</v>
      </c>
      <c r="C8" s="373">
        <v>97.432781465562996</v>
      </c>
      <c r="D8" s="373">
        <v>97.832450386163003</v>
      </c>
    </row>
    <row r="9" spans="1:9" x14ac:dyDescent="0.2">
      <c r="A9" s="372" t="s">
        <v>53</v>
      </c>
      <c r="B9" s="372" t="s">
        <v>141</v>
      </c>
      <c r="C9" s="373">
        <v>98.071534882082005</v>
      </c>
      <c r="D9" s="373">
        <v>97.867564554192995</v>
      </c>
    </row>
    <row r="10" spans="1:9" x14ac:dyDescent="0.2">
      <c r="A10" s="372" t="s">
        <v>53</v>
      </c>
      <c r="B10" s="372" t="s">
        <v>142</v>
      </c>
      <c r="C10" s="373">
        <v>97.002732769152999</v>
      </c>
      <c r="D10" s="373">
        <v>98.229997494046003</v>
      </c>
    </row>
    <row r="11" spans="1:9" x14ac:dyDescent="0.2">
      <c r="A11" s="372" t="s">
        <v>53</v>
      </c>
      <c r="B11" s="372" t="s">
        <v>143</v>
      </c>
      <c r="C11" s="373">
        <v>98.294997083344995</v>
      </c>
      <c r="D11" s="373">
        <v>98.986374100044003</v>
      </c>
    </row>
    <row r="12" spans="1:9" x14ac:dyDescent="0.2">
      <c r="A12" s="372" t="s">
        <v>53</v>
      </c>
      <c r="B12" s="372" t="s">
        <v>144</v>
      </c>
      <c r="C12" s="373">
        <v>100.15488071868801</v>
      </c>
      <c r="D12" s="373">
        <v>99.991264790182996</v>
      </c>
    </row>
    <row r="13" spans="1:9" x14ac:dyDescent="0.2">
      <c r="A13" s="372" t="s">
        <v>53</v>
      </c>
      <c r="B13" s="372" t="s">
        <v>145</v>
      </c>
      <c r="C13" s="373">
        <v>102.686884569681</v>
      </c>
      <c r="D13" s="373">
        <v>101.048730905959</v>
      </c>
    </row>
    <row r="14" spans="1:9" x14ac:dyDescent="0.2">
      <c r="A14" s="372" t="s">
        <v>53</v>
      </c>
      <c r="B14" s="372" t="s">
        <v>146</v>
      </c>
      <c r="C14" s="373">
        <v>101.063683002508</v>
      </c>
      <c r="D14" s="373">
        <v>101.87784016157499</v>
      </c>
    </row>
    <row r="15" spans="1:9" x14ac:dyDescent="0.2">
      <c r="A15" s="372" t="s">
        <v>53</v>
      </c>
      <c r="B15" s="372" t="s">
        <v>147</v>
      </c>
      <c r="C15" s="373">
        <v>104.89892808700399</v>
      </c>
      <c r="D15" s="373">
        <v>102.329051469372</v>
      </c>
    </row>
    <row r="16" spans="1:9" x14ac:dyDescent="0.2">
      <c r="A16" s="372" t="s">
        <v>53</v>
      </c>
      <c r="B16" s="372" t="s">
        <v>148</v>
      </c>
      <c r="C16" s="373">
        <v>102.377892524372</v>
      </c>
      <c r="D16" s="373">
        <v>102.54366740477199</v>
      </c>
    </row>
    <row r="17" spans="1:4" x14ac:dyDescent="0.2">
      <c r="A17" s="372" t="s">
        <v>53</v>
      </c>
      <c r="B17" s="372" t="s">
        <v>149</v>
      </c>
      <c r="C17" s="373">
        <v>102.498091954994</v>
      </c>
      <c r="D17" s="373">
        <v>102.839032066592</v>
      </c>
    </row>
    <row r="18" spans="1:4" x14ac:dyDescent="0.2">
      <c r="A18" s="372" t="s">
        <v>72</v>
      </c>
      <c r="B18" s="372" t="s">
        <v>138</v>
      </c>
      <c r="C18" s="373">
        <v>100.28721697526601</v>
      </c>
      <c r="D18" s="373">
        <v>103.60205666083</v>
      </c>
    </row>
    <row r="19" spans="1:4" x14ac:dyDescent="0.2">
      <c r="A19" s="372" t="s">
        <v>53</v>
      </c>
      <c r="B19" s="372" t="s">
        <v>139</v>
      </c>
      <c r="C19" s="373">
        <v>102.861798536607</v>
      </c>
      <c r="D19" s="373">
        <v>104.88989615681</v>
      </c>
    </row>
    <row r="20" spans="1:4" x14ac:dyDescent="0.2">
      <c r="A20" s="372" t="s">
        <v>53</v>
      </c>
      <c r="B20" s="372" t="s">
        <v>140</v>
      </c>
      <c r="C20" s="373">
        <v>106.639363865935</v>
      </c>
      <c r="D20" s="373">
        <v>106.439410358228</v>
      </c>
    </row>
    <row r="21" spans="1:4" x14ac:dyDescent="0.2">
      <c r="A21" s="372" t="s">
        <v>53</v>
      </c>
      <c r="B21" s="372" t="s">
        <v>141</v>
      </c>
      <c r="C21" s="373">
        <v>108.297764519662</v>
      </c>
      <c r="D21" s="373">
        <v>107.787809521963</v>
      </c>
    </row>
    <row r="22" spans="1:4" x14ac:dyDescent="0.2">
      <c r="A22" s="372" t="s">
        <v>53</v>
      </c>
      <c r="B22" s="372" t="s">
        <v>142</v>
      </c>
      <c r="C22" s="373">
        <v>110.64953763947599</v>
      </c>
      <c r="D22" s="373">
        <v>108.671021808354</v>
      </c>
    </row>
    <row r="23" spans="1:4" x14ac:dyDescent="0.2">
      <c r="A23" s="372" t="s">
        <v>53</v>
      </c>
      <c r="B23" s="372" t="s">
        <v>143</v>
      </c>
      <c r="C23" s="373">
        <v>110.212757233936</v>
      </c>
      <c r="D23" s="373">
        <v>109.038009982692</v>
      </c>
    </row>
    <row r="24" spans="1:4" x14ac:dyDescent="0.2">
      <c r="A24" s="372" t="s">
        <v>53</v>
      </c>
      <c r="B24" s="372" t="s">
        <v>144</v>
      </c>
      <c r="C24" s="373">
        <v>107.729149010985</v>
      </c>
      <c r="D24" s="373">
        <v>109.127326227718</v>
      </c>
    </row>
    <row r="25" spans="1:4" x14ac:dyDescent="0.2">
      <c r="A25" s="372" t="s">
        <v>53</v>
      </c>
      <c r="B25" s="372" t="s">
        <v>145</v>
      </c>
      <c r="C25" s="373">
        <v>107.895189311956</v>
      </c>
      <c r="D25" s="373">
        <v>109.281054734004</v>
      </c>
    </row>
    <row r="26" spans="1:4" x14ac:dyDescent="0.2">
      <c r="A26" s="372" t="s">
        <v>53</v>
      </c>
      <c r="B26" s="372" t="s">
        <v>146</v>
      </c>
      <c r="C26" s="373">
        <v>108.248849883894</v>
      </c>
      <c r="D26" s="373">
        <v>109.708567112564</v>
      </c>
    </row>
    <row r="27" spans="1:4" x14ac:dyDescent="0.2">
      <c r="A27" s="372" t="s">
        <v>53</v>
      </c>
      <c r="B27" s="372" t="s">
        <v>147</v>
      </c>
      <c r="C27" s="373">
        <v>111.81076433914799</v>
      </c>
      <c r="D27" s="373">
        <v>110.376247482496</v>
      </c>
    </row>
    <row r="28" spans="1:4" x14ac:dyDescent="0.2">
      <c r="A28" s="372" t="s">
        <v>53</v>
      </c>
      <c r="B28" s="372" t="s">
        <v>148</v>
      </c>
      <c r="C28" s="373">
        <v>112.008845430904</v>
      </c>
      <c r="D28" s="373">
        <v>110.96063282953401</v>
      </c>
    </row>
    <row r="29" spans="1:4" x14ac:dyDescent="0.2">
      <c r="A29" s="372" t="s">
        <v>53</v>
      </c>
      <c r="B29" s="372" t="s">
        <v>149</v>
      </c>
      <c r="C29" s="373">
        <v>111.475012799628</v>
      </c>
      <c r="D29" s="373">
        <v>111.206695630045</v>
      </c>
    </row>
    <row r="30" spans="1:4" x14ac:dyDescent="0.2">
      <c r="A30" s="372" t="s">
        <v>73</v>
      </c>
      <c r="B30" s="372" t="s">
        <v>138</v>
      </c>
      <c r="C30" s="373">
        <v>111.750513253191</v>
      </c>
      <c r="D30" s="373">
        <v>110.985545688884</v>
      </c>
    </row>
    <row r="31" spans="1:4" x14ac:dyDescent="0.2">
      <c r="A31" s="372" t="s">
        <v>53</v>
      </c>
      <c r="B31" s="372" t="s">
        <v>139</v>
      </c>
      <c r="C31" s="373">
        <v>109.79633067379299</v>
      </c>
      <c r="D31" s="373">
        <v>110.593305508819</v>
      </c>
    </row>
    <row r="32" spans="1:4" x14ac:dyDescent="0.2">
      <c r="A32" s="372" t="s">
        <v>53</v>
      </c>
      <c r="B32" s="372" t="s">
        <v>140</v>
      </c>
      <c r="C32" s="373">
        <v>109.901403467205</v>
      </c>
      <c r="D32" s="373">
        <v>110.549904656731</v>
      </c>
    </row>
    <row r="33" spans="1:4" x14ac:dyDescent="0.2">
      <c r="A33" s="372" t="s">
        <v>53</v>
      </c>
      <c r="B33" s="372" t="s">
        <v>141</v>
      </c>
      <c r="C33" s="373">
        <v>110.333122327094</v>
      </c>
      <c r="D33" s="373">
        <v>111.22593646726899</v>
      </c>
    </row>
    <row r="34" spans="1:4" x14ac:dyDescent="0.2">
      <c r="A34" s="372" t="s">
        <v>53</v>
      </c>
      <c r="B34" s="372" t="s">
        <v>142</v>
      </c>
      <c r="C34" s="373">
        <v>112.49331756943199</v>
      </c>
      <c r="D34" s="373">
        <v>112.585466678437</v>
      </c>
    </row>
    <row r="35" spans="1:4" x14ac:dyDescent="0.2">
      <c r="A35" s="372" t="s">
        <v>53</v>
      </c>
      <c r="B35" s="372" t="s">
        <v>143</v>
      </c>
      <c r="C35" s="373">
        <v>113.024189080539</v>
      </c>
      <c r="D35" s="373">
        <v>114.199429551354</v>
      </c>
    </row>
    <row r="36" spans="1:4" x14ac:dyDescent="0.2">
      <c r="A36" s="372" t="s">
        <v>53</v>
      </c>
      <c r="B36" s="372" t="s">
        <v>144</v>
      </c>
      <c r="C36" s="373">
        <v>117.61716735421101</v>
      </c>
      <c r="D36" s="373">
        <v>115.631083717984</v>
      </c>
    </row>
    <row r="37" spans="1:4" x14ac:dyDescent="0.2">
      <c r="A37" s="372" t="s">
        <v>53</v>
      </c>
      <c r="B37" s="372" t="s">
        <v>145</v>
      </c>
      <c r="C37" s="373">
        <v>117.77485319761</v>
      </c>
      <c r="D37" s="373">
        <v>116.542355129325</v>
      </c>
    </row>
    <row r="38" spans="1:4" x14ac:dyDescent="0.2">
      <c r="A38" s="372" t="s">
        <v>53</v>
      </c>
      <c r="B38" s="372" t="s">
        <v>146</v>
      </c>
      <c r="C38" s="373">
        <v>123.389815819567</v>
      </c>
      <c r="D38" s="373">
        <v>116.87041533675099</v>
      </c>
    </row>
    <row r="39" spans="1:4" x14ac:dyDescent="0.2">
      <c r="A39" s="372" t="s">
        <v>53</v>
      </c>
      <c r="B39" s="372" t="s">
        <v>147</v>
      </c>
      <c r="C39" s="373">
        <v>115.121238986405</v>
      </c>
      <c r="D39" s="373">
        <v>116.73971380434099</v>
      </c>
    </row>
    <row r="40" spans="1:4" x14ac:dyDescent="0.2">
      <c r="A40" s="372" t="s">
        <v>53</v>
      </c>
      <c r="B40" s="372" t="s">
        <v>148</v>
      </c>
      <c r="C40" s="373">
        <v>115.63251676108401</v>
      </c>
      <c r="D40" s="373">
        <v>116.337145562045</v>
      </c>
    </row>
    <row r="41" spans="1:4" x14ac:dyDescent="0.2">
      <c r="A41" s="372" t="s">
        <v>53</v>
      </c>
      <c r="B41" s="372" t="s">
        <v>149</v>
      </c>
      <c r="C41" s="373">
        <v>116.45046261245299</v>
      </c>
      <c r="D41" s="373">
        <v>115.891476795027</v>
      </c>
    </row>
    <row r="42" spans="1:4" x14ac:dyDescent="0.2">
      <c r="A42" s="372" t="s">
        <v>74</v>
      </c>
      <c r="B42" s="372" t="s">
        <v>138</v>
      </c>
      <c r="C42" s="373">
        <v>115.873459874318</v>
      </c>
      <c r="D42" s="373">
        <v>115.612049624318</v>
      </c>
    </row>
    <row r="43" spans="1:4" x14ac:dyDescent="0.2">
      <c r="A43" s="372" t="s">
        <v>53</v>
      </c>
      <c r="B43" s="372" t="s">
        <v>139</v>
      </c>
      <c r="C43" s="373">
        <v>116.153885460973</v>
      </c>
      <c r="D43" s="373">
        <v>115.517615843304</v>
      </c>
    </row>
    <row r="44" spans="1:4" x14ac:dyDescent="0.2">
      <c r="A44" s="372" t="s">
        <v>53</v>
      </c>
      <c r="B44" s="372" t="s">
        <v>140</v>
      </c>
      <c r="C44" s="373">
        <v>113.670685183961</v>
      </c>
      <c r="D44" s="373">
        <v>115.352318475207</v>
      </c>
    </row>
    <row r="45" spans="1:4" x14ac:dyDescent="0.2">
      <c r="A45" s="372" t="s">
        <v>53</v>
      </c>
      <c r="B45" s="372" t="s">
        <v>141</v>
      </c>
      <c r="C45" s="373">
        <v>115.043396973369</v>
      </c>
      <c r="D45" s="373">
        <v>115.038495007553</v>
      </c>
    </row>
    <row r="46" spans="1:4" x14ac:dyDescent="0.2">
      <c r="A46" s="372" t="s">
        <v>53</v>
      </c>
      <c r="B46" s="372" t="s">
        <v>142</v>
      </c>
      <c r="C46" s="373">
        <v>115.69731985131</v>
      </c>
      <c r="D46" s="373">
        <v>114.616476229859</v>
      </c>
    </row>
    <row r="47" spans="1:4" x14ac:dyDescent="0.2">
      <c r="A47" s="372" t="s">
        <v>53</v>
      </c>
      <c r="B47" s="372" t="s">
        <v>143</v>
      </c>
      <c r="C47" s="373">
        <v>115.50206591860599</v>
      </c>
      <c r="D47" s="373">
        <v>114.21474341806299</v>
      </c>
    </row>
    <row r="48" spans="1:4" x14ac:dyDescent="0.2">
      <c r="A48" s="372" t="s">
        <v>53</v>
      </c>
      <c r="B48" s="372" t="s">
        <v>144</v>
      </c>
      <c r="C48" s="373">
        <v>112.54172930713101</v>
      </c>
      <c r="D48" s="373">
        <v>113.925344582213</v>
      </c>
    </row>
    <row r="49" spans="1:4" x14ac:dyDescent="0.2">
      <c r="A49" s="372" t="s">
        <v>53</v>
      </c>
      <c r="B49" s="372" t="s">
        <v>145</v>
      </c>
      <c r="C49" s="373">
        <v>112.31090084582399</v>
      </c>
      <c r="D49" s="373">
        <v>113.79559241326299</v>
      </c>
    </row>
    <row r="50" spans="1:4" x14ac:dyDescent="0.2">
      <c r="A50" s="372" t="s">
        <v>53</v>
      </c>
      <c r="B50" s="372" t="s">
        <v>146</v>
      </c>
      <c r="C50" s="373">
        <v>114.916791510161</v>
      </c>
      <c r="D50" s="373">
        <v>113.855494902109</v>
      </c>
    </row>
    <row r="51" spans="1:4" x14ac:dyDescent="0.2">
      <c r="A51" s="372" t="s">
        <v>53</v>
      </c>
      <c r="B51" s="372" t="s">
        <v>147</v>
      </c>
      <c r="C51" s="373">
        <v>114.15657967814001</v>
      </c>
      <c r="D51" s="373">
        <v>114.16250358545599</v>
      </c>
    </row>
    <row r="52" spans="1:4" x14ac:dyDescent="0.2">
      <c r="A52" s="372" t="s">
        <v>53</v>
      </c>
      <c r="B52" s="372" t="s">
        <v>148</v>
      </c>
      <c r="C52" s="373">
        <v>114.960337489848</v>
      </c>
      <c r="D52" s="373">
        <v>114.68447604701301</v>
      </c>
    </row>
    <row r="53" spans="1:4" x14ac:dyDescent="0.2">
      <c r="A53" s="372" t="s">
        <v>53</v>
      </c>
      <c r="B53" s="372" t="s">
        <v>149</v>
      </c>
      <c r="C53" s="373">
        <v>115.16634584539</v>
      </c>
      <c r="D53" s="373">
        <v>115.19834357091101</v>
      </c>
    </row>
    <row r="54" spans="1:4" x14ac:dyDescent="0.2">
      <c r="A54" s="372" t="s">
        <v>75</v>
      </c>
      <c r="B54" s="372" t="s">
        <v>138</v>
      </c>
      <c r="C54" s="373">
        <v>115.009238588383</v>
      </c>
      <c r="D54" s="373">
        <v>115.544333099976</v>
      </c>
    </row>
    <row r="55" spans="1:4" x14ac:dyDescent="0.2">
      <c r="A55" s="372" t="s">
        <v>53</v>
      </c>
      <c r="B55" s="372" t="s">
        <v>139</v>
      </c>
      <c r="C55" s="373">
        <v>115.916188988209</v>
      </c>
      <c r="D55" s="373">
        <v>115.70905795271101</v>
      </c>
    </row>
    <row r="56" spans="1:4" x14ac:dyDescent="0.2">
      <c r="A56" s="372" t="s">
        <v>53</v>
      </c>
      <c r="B56" s="372" t="s">
        <v>140</v>
      </c>
      <c r="C56" s="373">
        <v>117.04293791114</v>
      </c>
      <c r="D56" s="373">
        <v>115.756828060888</v>
      </c>
    </row>
    <row r="57" spans="1:4" x14ac:dyDescent="0.2">
      <c r="A57" s="372" t="s">
        <v>53</v>
      </c>
      <c r="B57" s="372" t="s">
        <v>141</v>
      </c>
      <c r="C57" s="373">
        <v>114.96704319269899</v>
      </c>
      <c r="D57" s="373">
        <v>115.791637199531</v>
      </c>
    </row>
    <row r="58" spans="1:4" x14ac:dyDescent="0.2">
      <c r="A58" s="372" t="s">
        <v>53</v>
      </c>
      <c r="B58" s="372" t="s">
        <v>142</v>
      </c>
      <c r="C58" s="373">
        <v>115.37755154986</v>
      </c>
      <c r="D58" s="373">
        <v>115.83345449488</v>
      </c>
    </row>
    <row r="59" spans="1:4" x14ac:dyDescent="0.2">
      <c r="A59" s="372" t="s">
        <v>53</v>
      </c>
      <c r="B59" s="372" t="s">
        <v>143</v>
      </c>
      <c r="C59" s="373">
        <v>119.830413567333</v>
      </c>
      <c r="D59" s="373">
        <v>115.94207768655301</v>
      </c>
    </row>
    <row r="60" spans="1:4" x14ac:dyDescent="0.2">
      <c r="A60" s="372" t="s">
        <v>53</v>
      </c>
      <c r="B60" s="372" t="s">
        <v>144</v>
      </c>
      <c r="C60" s="373">
        <v>115.92781539884901</v>
      </c>
      <c r="D60" s="373">
        <v>116.125789871995</v>
      </c>
    </row>
    <row r="61" spans="1:4" x14ac:dyDescent="0.2">
      <c r="A61" s="372" t="s">
        <v>53</v>
      </c>
      <c r="B61" s="372" t="s">
        <v>145</v>
      </c>
      <c r="C61" s="373">
        <v>116.086366245042</v>
      </c>
      <c r="D61" s="373">
        <v>116.41056873353899</v>
      </c>
    </row>
    <row r="62" spans="1:4" x14ac:dyDescent="0.2">
      <c r="A62" s="372" t="s">
        <v>53</v>
      </c>
      <c r="B62" s="372" t="s">
        <v>146</v>
      </c>
      <c r="C62" s="373">
        <v>118.17550542794901</v>
      </c>
      <c r="D62" s="373">
        <v>116.724649654697</v>
      </c>
    </row>
    <row r="63" spans="1:4" x14ac:dyDescent="0.2">
      <c r="A63" s="372" t="s">
        <v>53</v>
      </c>
      <c r="B63" s="372" t="s">
        <v>147</v>
      </c>
      <c r="C63" s="373">
        <v>115.454565536624</v>
      </c>
      <c r="D63" s="373">
        <v>116.992611801679</v>
      </c>
    </row>
    <row r="64" spans="1:4" x14ac:dyDescent="0.2">
      <c r="A64" s="372" t="s">
        <v>53</v>
      </c>
      <c r="B64" s="372" t="s">
        <v>148</v>
      </c>
      <c r="C64" s="373">
        <v>117.142570016918</v>
      </c>
      <c r="D64" s="373">
        <v>117.16481511812199</v>
      </c>
    </row>
    <row r="65" spans="1:4" x14ac:dyDescent="0.2">
      <c r="A65" s="372" t="s">
        <v>53</v>
      </c>
      <c r="B65" s="372" t="s">
        <v>149</v>
      </c>
      <c r="C65" s="373">
        <v>121.205506218739</v>
      </c>
      <c r="D65" s="373">
        <v>117.263669747069</v>
      </c>
    </row>
    <row r="66" spans="1:4" x14ac:dyDescent="0.2">
      <c r="A66" s="372" t="s">
        <v>76</v>
      </c>
      <c r="B66" s="372" t="s">
        <v>138</v>
      </c>
      <c r="C66" s="373">
        <v>117.775899132696</v>
      </c>
      <c r="D66" s="373">
        <v>117.240455356474</v>
      </c>
    </row>
    <row r="67" spans="1:4" x14ac:dyDescent="0.2">
      <c r="A67" s="372" t="s">
        <v>53</v>
      </c>
      <c r="B67" s="372" t="s">
        <v>139</v>
      </c>
      <c r="C67" s="373">
        <v>116.48245419117799</v>
      </c>
      <c r="D67" s="373">
        <v>117.109771613541</v>
      </c>
    </row>
    <row r="68" spans="1:4" x14ac:dyDescent="0.2">
      <c r="A68" s="372" t="s">
        <v>53</v>
      </c>
      <c r="B68" s="372" t="s">
        <v>140</v>
      </c>
      <c r="C68" s="373">
        <v>117.782820753295</v>
      </c>
      <c r="D68" s="373">
        <v>116.988088610983</v>
      </c>
    </row>
    <row r="69" spans="1:4" x14ac:dyDescent="0.2">
      <c r="A69" s="372" t="s">
        <v>53</v>
      </c>
      <c r="B69" s="372" t="s">
        <v>141</v>
      </c>
      <c r="C69" s="373">
        <v>116.37772451179499</v>
      </c>
      <c r="D69" s="373">
        <v>116.934580556239</v>
      </c>
    </row>
    <row r="70" spans="1:4" x14ac:dyDescent="0.2">
      <c r="A70" s="372" t="s">
        <v>53</v>
      </c>
      <c r="B70" s="372" t="s">
        <v>142</v>
      </c>
      <c r="C70" s="373">
        <v>116.647538964264</v>
      </c>
      <c r="D70" s="373">
        <v>117.046261913686</v>
      </c>
    </row>
    <row r="71" spans="1:4" x14ac:dyDescent="0.2">
      <c r="A71" s="372" t="s">
        <v>53</v>
      </c>
      <c r="B71" s="372" t="s">
        <v>143</v>
      </c>
      <c r="C71" s="373">
        <v>116.72547022451</v>
      </c>
      <c r="D71" s="373">
        <v>117.344154220806</v>
      </c>
    </row>
    <row r="72" spans="1:4" x14ac:dyDescent="0.2">
      <c r="A72" s="372" t="s">
        <v>53</v>
      </c>
      <c r="B72" s="372" t="s">
        <v>144</v>
      </c>
      <c r="C72" s="373">
        <v>118.201929388599</v>
      </c>
      <c r="D72" s="373">
        <v>117.626388843233</v>
      </c>
    </row>
    <row r="73" spans="1:4" x14ac:dyDescent="0.2">
      <c r="A73" s="372" t="s">
        <v>53</v>
      </c>
      <c r="B73" s="372" t="s">
        <v>145</v>
      </c>
      <c r="C73" s="373">
        <v>118.428131214435</v>
      </c>
      <c r="D73" s="373">
        <v>117.693170553472</v>
      </c>
    </row>
    <row r="74" spans="1:4" x14ac:dyDescent="0.2">
      <c r="A74" s="372" t="s">
        <v>53</v>
      </c>
      <c r="B74" s="372" t="s">
        <v>146</v>
      </c>
      <c r="C74" s="373">
        <v>117.391337893791</v>
      </c>
      <c r="D74" s="373">
        <v>117.498725368916</v>
      </c>
    </row>
    <row r="75" spans="1:4" x14ac:dyDescent="0.2">
      <c r="A75" s="372" t="s">
        <v>53</v>
      </c>
      <c r="B75" s="372" t="s">
        <v>147</v>
      </c>
      <c r="C75" s="373">
        <v>118.53851703045299</v>
      </c>
      <c r="D75" s="373">
        <v>117.14435708895201</v>
      </c>
    </row>
    <row r="76" spans="1:4" x14ac:dyDescent="0.2">
      <c r="A76" s="372" t="s">
        <v>53</v>
      </c>
      <c r="B76" s="372" t="s">
        <v>148</v>
      </c>
      <c r="C76" s="373">
        <v>115.344181925287</v>
      </c>
      <c r="D76" s="373">
        <v>116.90513422111999</v>
      </c>
    </row>
    <row r="77" spans="1:4" x14ac:dyDescent="0.2">
      <c r="A77" s="372" t="s">
        <v>53</v>
      </c>
      <c r="B77" s="372" t="s">
        <v>149</v>
      </c>
      <c r="C77" s="373">
        <v>116.04229562259</v>
      </c>
      <c r="D77" s="373">
        <v>116.994778740632</v>
      </c>
    </row>
    <row r="78" spans="1:4" x14ac:dyDescent="0.2">
      <c r="A78" s="372" t="s">
        <v>77</v>
      </c>
      <c r="B78" s="372" t="s">
        <v>138</v>
      </c>
      <c r="C78" s="373">
        <v>117.063548471647</v>
      </c>
      <c r="D78" s="373">
        <v>117.470514823933</v>
      </c>
    </row>
    <row r="79" spans="1:4" x14ac:dyDescent="0.2">
      <c r="A79" s="372" t="s">
        <v>53</v>
      </c>
      <c r="B79" s="372" t="s">
        <v>139</v>
      </c>
      <c r="C79" s="373">
        <v>118.67033132992</v>
      </c>
      <c r="D79" s="373">
        <v>118.103002843306</v>
      </c>
    </row>
    <row r="80" spans="1:4" x14ac:dyDescent="0.2">
      <c r="A80" s="372" t="s">
        <v>53</v>
      </c>
      <c r="B80" s="372" t="s">
        <v>140</v>
      </c>
      <c r="C80" s="373">
        <v>119.02300870149899</v>
      </c>
      <c r="D80" s="373">
        <v>118.62503011243901</v>
      </c>
    </row>
    <row r="81" spans="1:4" x14ac:dyDescent="0.2">
      <c r="A81" s="372" t="s">
        <v>53</v>
      </c>
      <c r="B81" s="372" t="s">
        <v>141</v>
      </c>
      <c r="C81" s="373">
        <v>120.702478902856</v>
      </c>
      <c r="D81" s="373">
        <v>118.86806154267801</v>
      </c>
    </row>
    <row r="82" spans="1:4" x14ac:dyDescent="0.2">
      <c r="A82" s="372" t="s">
        <v>53</v>
      </c>
      <c r="B82" s="372" t="s">
        <v>142</v>
      </c>
      <c r="C82" s="373">
        <v>117.161399673961</v>
      </c>
      <c r="D82" s="373">
        <v>118.750863805685</v>
      </c>
    </row>
    <row r="83" spans="1:4" x14ac:dyDescent="0.2">
      <c r="A83" s="372" t="s">
        <v>53</v>
      </c>
      <c r="B83" s="372" t="s">
        <v>143</v>
      </c>
      <c r="C83" s="373">
        <v>118.670543920293</v>
      </c>
      <c r="D83" s="373">
        <v>118.329874838764</v>
      </c>
    </row>
    <row r="84" spans="1:4" x14ac:dyDescent="0.2">
      <c r="A84" s="372" t="s">
        <v>53</v>
      </c>
      <c r="B84" s="372" t="s">
        <v>144</v>
      </c>
      <c r="C84" s="373">
        <v>116.23693168469001</v>
      </c>
      <c r="D84" s="373">
        <v>117.752979609421</v>
      </c>
    </row>
    <row r="85" spans="1:4" x14ac:dyDescent="0.2">
      <c r="A85" s="372" t="s">
        <v>53</v>
      </c>
      <c r="B85" s="372" t="s">
        <v>145</v>
      </c>
      <c r="C85" s="373">
        <v>118.783476589595</v>
      </c>
      <c r="D85" s="373">
        <v>117.066960404768</v>
      </c>
    </row>
    <row r="86" spans="1:4" x14ac:dyDescent="0.2">
      <c r="A86" s="372" t="s">
        <v>53</v>
      </c>
      <c r="B86" s="372" t="s">
        <v>146</v>
      </c>
      <c r="C86" s="373">
        <v>116.581152251698</v>
      </c>
      <c r="D86" s="373">
        <v>116.370949609894</v>
      </c>
    </row>
    <row r="87" spans="1:4" x14ac:dyDescent="0.2">
      <c r="A87" s="372" t="s">
        <v>53</v>
      </c>
      <c r="B87" s="372" t="s">
        <v>147</v>
      </c>
      <c r="C87" s="373">
        <v>115.11207201131199</v>
      </c>
      <c r="D87" s="373">
        <v>115.67829039595</v>
      </c>
    </row>
    <row r="88" spans="1:4" x14ac:dyDescent="0.2">
      <c r="A88" s="372" t="s">
        <v>53</v>
      </c>
      <c r="B88" s="372" t="s">
        <v>148</v>
      </c>
      <c r="C88" s="373">
        <v>115.072538945719</v>
      </c>
      <c r="D88" s="373">
        <v>114.99003312292299</v>
      </c>
    </row>
    <row r="89" spans="1:4" x14ac:dyDescent="0.2">
      <c r="A89" s="372" t="s">
        <v>53</v>
      </c>
      <c r="B89" s="372" t="s">
        <v>149</v>
      </c>
      <c r="C89" s="373">
        <v>113.181323352471</v>
      </c>
      <c r="D89" s="373">
        <v>114.32171042437</v>
      </c>
    </row>
    <row r="90" spans="1:4" x14ac:dyDescent="0.2">
      <c r="A90" s="372" t="s">
        <v>78</v>
      </c>
      <c r="B90" s="372" t="s">
        <v>138</v>
      </c>
      <c r="C90" s="373">
        <v>117.18870095217299</v>
      </c>
      <c r="D90" s="373">
        <v>113.72831124060799</v>
      </c>
    </row>
    <row r="91" spans="1:4" x14ac:dyDescent="0.2">
      <c r="A91" s="372" t="s">
        <v>53</v>
      </c>
      <c r="B91" s="372" t="s">
        <v>139</v>
      </c>
      <c r="C91" s="373">
        <v>114.54725226542701</v>
      </c>
      <c r="D91" s="373">
        <v>113.14632706985201</v>
      </c>
    </row>
    <row r="92" spans="1:4" x14ac:dyDescent="0.2">
      <c r="A92" s="372" t="s">
        <v>53</v>
      </c>
      <c r="B92" s="372" t="s">
        <v>140</v>
      </c>
      <c r="C92" s="373">
        <v>111.573393815074</v>
      </c>
      <c r="D92" s="373">
        <v>112.49859063129</v>
      </c>
    </row>
    <row r="93" spans="1:4" x14ac:dyDescent="0.2">
      <c r="A93" s="372" t="s">
        <v>53</v>
      </c>
      <c r="B93" s="372" t="s">
        <v>141</v>
      </c>
      <c r="C93" s="373">
        <v>86.918994868195</v>
      </c>
      <c r="D93" s="373">
        <v>111.64231462737401</v>
      </c>
    </row>
    <row r="94" spans="1:4" x14ac:dyDescent="0.2">
      <c r="A94" s="372" t="s">
        <v>53</v>
      </c>
      <c r="B94" s="372" t="s">
        <v>142</v>
      </c>
      <c r="C94" s="373">
        <v>86.066518731618004</v>
      </c>
      <c r="D94" s="373">
        <v>110.661920554425</v>
      </c>
    </row>
    <row r="95" spans="1:4" x14ac:dyDescent="0.2">
      <c r="A95" s="372" t="s">
        <v>53</v>
      </c>
      <c r="B95" s="372" t="s">
        <v>143</v>
      </c>
      <c r="C95" s="373">
        <v>98.058849628095004</v>
      </c>
      <c r="D95" s="373">
        <v>109.72487140182599</v>
      </c>
    </row>
    <row r="96" spans="1:4" x14ac:dyDescent="0.2">
      <c r="A96" s="372" t="s">
        <v>53</v>
      </c>
      <c r="B96" s="372" t="s">
        <v>144</v>
      </c>
      <c r="C96" s="373">
        <v>101.176419605882</v>
      </c>
      <c r="D96" s="373">
        <v>109.11759178623601</v>
      </c>
    </row>
    <row r="97" spans="1:4" x14ac:dyDescent="0.2">
      <c r="A97" s="372" t="s">
        <v>53</v>
      </c>
      <c r="B97" s="372" t="s">
        <v>145</v>
      </c>
      <c r="C97" s="373">
        <v>106.789513507872</v>
      </c>
      <c r="D97" s="373">
        <v>109.041252634028</v>
      </c>
    </row>
    <row r="98" spans="1:4" x14ac:dyDescent="0.2">
      <c r="A98" s="372" t="s">
        <v>53</v>
      </c>
      <c r="B98" s="372" t="s">
        <v>146</v>
      </c>
      <c r="C98" s="373">
        <v>108.610794135394</v>
      </c>
      <c r="D98" s="373">
        <v>109.404787675569</v>
      </c>
    </row>
    <row r="99" spans="1:4" x14ac:dyDescent="0.2">
      <c r="A99" s="372" t="s">
        <v>53</v>
      </c>
      <c r="B99" s="372" t="s">
        <v>147</v>
      </c>
      <c r="C99" s="373">
        <v>110.08606644225</v>
      </c>
      <c r="D99" s="373">
        <v>110.066458833562</v>
      </c>
    </row>
    <row r="100" spans="1:4" x14ac:dyDescent="0.2">
      <c r="A100" s="372" t="s">
        <v>53</v>
      </c>
      <c r="B100" s="372" t="s">
        <v>148</v>
      </c>
      <c r="C100" s="373">
        <v>114.936593816803</v>
      </c>
      <c r="D100" s="373">
        <v>110.775092830799</v>
      </c>
    </row>
    <row r="101" spans="1:4" x14ac:dyDescent="0.2">
      <c r="A101" s="372" t="s">
        <v>53</v>
      </c>
      <c r="B101" s="372" t="s">
        <v>149</v>
      </c>
      <c r="C101" s="373">
        <v>114.261796927671</v>
      </c>
      <c r="D101" s="373">
        <v>111.20937506251499</v>
      </c>
    </row>
    <row r="102" spans="1:4" x14ac:dyDescent="0.2">
      <c r="A102" s="372" t="s">
        <v>450</v>
      </c>
      <c r="B102" s="372" t="s">
        <v>138</v>
      </c>
      <c r="C102" s="373">
        <v>110.665507333403</v>
      </c>
      <c r="D102" s="373">
        <v>111.176026141093</v>
      </c>
    </row>
    <row r="103" spans="1:4" x14ac:dyDescent="0.2">
      <c r="A103" s="372" t="s">
        <v>53</v>
      </c>
      <c r="B103" s="372" t="s">
        <v>139</v>
      </c>
      <c r="C103" s="373">
        <v>110.28744580441401</v>
      </c>
      <c r="D103" s="373">
        <v>110.76035749237499</v>
      </c>
    </row>
    <row r="104" spans="1:4" x14ac:dyDescent="0.2">
      <c r="A104" s="372" t="s">
        <v>53</v>
      </c>
      <c r="B104" s="372" t="s">
        <v>140</v>
      </c>
      <c r="C104" s="373">
        <v>111.295277320572</v>
      </c>
      <c r="D104" s="373">
        <v>110.282199878095</v>
      </c>
    </row>
    <row r="105" spans="1:4" x14ac:dyDescent="0.2">
      <c r="A105" s="372" t="s">
        <v>53</v>
      </c>
      <c r="B105" s="372" t="s">
        <v>141</v>
      </c>
      <c r="C105" s="373">
        <v>108.561313178269</v>
      </c>
      <c r="D105" s="373">
        <v>110.041302546674</v>
      </c>
    </row>
    <row r="106" spans="1:4" x14ac:dyDescent="0.2">
      <c r="A106" s="372" t="s">
        <v>53</v>
      </c>
      <c r="B106" s="372" t="s">
        <v>142</v>
      </c>
      <c r="C106" s="373">
        <v>109.882932513637</v>
      </c>
      <c r="D106" s="373">
        <v>110.12156396418401</v>
      </c>
    </row>
    <row r="107" spans="1:4" x14ac:dyDescent="0.2">
      <c r="A107" s="372" t="s">
        <v>53</v>
      </c>
      <c r="B107" s="372" t="s">
        <v>143</v>
      </c>
      <c r="C107" s="373">
        <v>107.436312760717</v>
      </c>
      <c r="D107" s="373">
        <v>110.52745975157001</v>
      </c>
    </row>
    <row r="108" spans="1:4" x14ac:dyDescent="0.2">
      <c r="A108" s="372" t="s">
        <v>53</v>
      </c>
      <c r="B108" s="372" t="s">
        <v>144</v>
      </c>
      <c r="C108" s="373">
        <v>112.432358109635</v>
      </c>
      <c r="D108" s="373">
        <v>111.07929470531199</v>
      </c>
    </row>
    <row r="109" spans="1:4" x14ac:dyDescent="0.2">
      <c r="A109" s="372" t="s">
        <v>53</v>
      </c>
      <c r="B109" s="372" t="s">
        <v>145</v>
      </c>
      <c r="C109" s="373">
        <v>114.814836514935</v>
      </c>
      <c r="D109" s="373">
        <v>111.672903543155</v>
      </c>
    </row>
    <row r="110" spans="1:4" x14ac:dyDescent="0.2">
      <c r="A110" s="372" t="s">
        <v>53</v>
      </c>
      <c r="B110" s="372" t="s">
        <v>146</v>
      </c>
      <c r="C110" s="373">
        <v>110.30483910265001</v>
      </c>
      <c r="D110" s="373">
        <v>112.32069307762499</v>
      </c>
    </row>
    <row r="111" spans="1:4" x14ac:dyDescent="0.2">
      <c r="A111" s="372" t="s">
        <v>53</v>
      </c>
      <c r="B111" s="372" t="s">
        <v>147</v>
      </c>
      <c r="C111" s="373">
        <v>112.672502298974</v>
      </c>
      <c r="D111" s="373">
        <v>113.016739117569</v>
      </c>
    </row>
    <row r="112" spans="1:4" x14ac:dyDescent="0.2">
      <c r="A112" s="372" t="s">
        <v>53</v>
      </c>
      <c r="B112" s="372" t="s">
        <v>148</v>
      </c>
      <c r="C112" s="373">
        <v>115.00037666409099</v>
      </c>
      <c r="D112" s="373">
        <v>113.82925817436499</v>
      </c>
    </row>
    <row r="113" spans="1:4" x14ac:dyDescent="0.2">
      <c r="A113" s="372" t="s">
        <v>53</v>
      </c>
      <c r="B113" s="372" t="s">
        <v>149</v>
      </c>
      <c r="C113" s="373">
        <v>113.407844243399</v>
      </c>
      <c r="D113" s="373">
        <v>114.933986340822</v>
      </c>
    </row>
    <row r="114" spans="1:4" x14ac:dyDescent="0.2">
      <c r="A114" s="372" t="s">
        <v>754</v>
      </c>
      <c r="B114" s="372" t="s">
        <v>138</v>
      </c>
      <c r="C114" s="373">
        <v>117.411794342192</v>
      </c>
      <c r="D114" s="373">
        <v>116.321821475517</v>
      </c>
    </row>
    <row r="115" spans="1:4" x14ac:dyDescent="0.2">
      <c r="A115" s="372" t="s">
        <v>53</v>
      </c>
      <c r="B115" s="372" t="s">
        <v>139</v>
      </c>
      <c r="C115" s="373">
        <v>117.032276244659</v>
      </c>
      <c r="D115" s="373">
        <v>117.862942834257</v>
      </c>
    </row>
    <row r="116" spans="1:4" x14ac:dyDescent="0.2">
      <c r="A116" s="372" t="s">
        <v>53</v>
      </c>
      <c r="B116" s="372" t="s">
        <v>140</v>
      </c>
      <c r="C116" s="373">
        <v>118.901032425184</v>
      </c>
      <c r="D116" s="373">
        <v>119.24572527471</v>
      </c>
    </row>
    <row r="117" spans="1:4" x14ac:dyDescent="0.2">
      <c r="A117" s="372" t="s">
        <v>53</v>
      </c>
      <c r="B117" s="372" t="s">
        <v>141</v>
      </c>
      <c r="C117" s="373">
        <v>121.084514985921</v>
      </c>
      <c r="D117" s="373">
        <v>120.334139330246</v>
      </c>
    </row>
    <row r="118" spans="1:4" x14ac:dyDescent="0.2">
      <c r="A118" s="372" t="s">
        <v>53</v>
      </c>
      <c r="B118" s="372" t="s">
        <v>142</v>
      </c>
      <c r="C118" s="373">
        <v>122.159498723081</v>
      </c>
      <c r="D118" s="373">
        <v>121.08559797077</v>
      </c>
    </row>
    <row r="119" spans="1:4" x14ac:dyDescent="0.2">
      <c r="A119" s="372" t="s">
        <v>53</v>
      </c>
      <c r="B119" s="372" t="s">
        <v>143</v>
      </c>
      <c r="C119" s="373">
        <v>121.302616432839</v>
      </c>
      <c r="D119" s="373">
        <v>121.427176484784</v>
      </c>
    </row>
    <row r="120" spans="1:4" x14ac:dyDescent="0.2">
      <c r="A120" s="372" t="s">
        <v>53</v>
      </c>
      <c r="B120" s="372" t="s">
        <v>144</v>
      </c>
      <c r="C120" s="373">
        <v>121.04911490279299</v>
      </c>
      <c r="D120" s="373">
        <v>121.477449818503</v>
      </c>
    </row>
    <row r="121" spans="1:4" x14ac:dyDescent="0.2">
      <c r="A121" s="372" t="s">
        <v>53</v>
      </c>
      <c r="B121" s="372" t="s">
        <v>145</v>
      </c>
      <c r="C121" s="373">
        <v>120.14157470148</v>
      </c>
      <c r="D121" s="373">
        <v>121.395175048414</v>
      </c>
    </row>
    <row r="122" spans="1:4" x14ac:dyDescent="0.2">
      <c r="A122" s="372" t="s">
        <v>53</v>
      </c>
      <c r="B122" s="372" t="s">
        <v>146</v>
      </c>
      <c r="C122" s="373">
        <v>122.62045719127001</v>
      </c>
      <c r="D122" s="373">
        <v>121.254114307731</v>
      </c>
    </row>
    <row r="123" spans="1:4" x14ac:dyDescent="0.2">
      <c r="A123" s="372" t="s">
        <v>53</v>
      </c>
      <c r="B123" s="372" t="s">
        <v>147</v>
      </c>
      <c r="C123" s="373">
        <v>120.797595141518</v>
      </c>
      <c r="D123" s="373">
        <v>121.127859081951</v>
      </c>
    </row>
    <row r="124" spans="1:4" x14ac:dyDescent="0.2">
      <c r="A124" s="372" t="s">
        <v>53</v>
      </c>
      <c r="B124" s="372" t="s">
        <v>148</v>
      </c>
      <c r="C124" s="373">
        <v>116.53568967362401</v>
      </c>
      <c r="D124" s="373">
        <v>120.984166787566</v>
      </c>
    </row>
    <row r="125" spans="1:4" x14ac:dyDescent="0.2">
      <c r="A125" s="372" t="s">
        <v>53</v>
      </c>
      <c r="B125" s="372" t="s">
        <v>149</v>
      </c>
      <c r="C125" s="373">
        <v>122.746322847447</v>
      </c>
      <c r="D125" s="373">
        <v>120.770430881894</v>
      </c>
    </row>
    <row r="126" spans="1:4" x14ac:dyDescent="0.2">
      <c r="A126" s="372" t="s">
        <v>1193</v>
      </c>
      <c r="B126" s="372" t="s">
        <v>138</v>
      </c>
      <c r="C126" s="373">
        <v>119.424217062818</v>
      </c>
      <c r="D126" s="373">
        <v>120.507349782297</v>
      </c>
    </row>
  </sheetData>
  <mergeCells count="1">
    <mergeCell ref="H1:I1"/>
  </mergeCells>
  <hyperlinks>
    <hyperlink ref="H1:I1" location="Index!A1" display="Regresar al �ndice" xr:uid="{C019C178-159F-42F8-9477-F7AC00B775F5}"/>
  </hyperlinks>
  <pageMargins left="0.7" right="0.7" top="0.75" bottom="0.75" header="0.3" footer="0.3"/>
  <pageSetup paperSize="9" orientation="portrait"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99045-6928-44EC-91FE-CC4BA890B102}">
  <sheetPr codeName="Hoja104"/>
  <dimension ref="A1:I12"/>
  <sheetViews>
    <sheetView workbookViewId="0"/>
  </sheetViews>
  <sheetFormatPr baseColWidth="10" defaultRowHeight="12.75" x14ac:dyDescent="0.2"/>
  <cols>
    <col min="1" max="1" width="21.85546875" style="266" customWidth="1"/>
    <col min="2" max="16384" width="11.42578125" style="266"/>
  </cols>
  <sheetData>
    <row r="1" spans="1:9" x14ac:dyDescent="0.2">
      <c r="A1" s="69" t="s">
        <v>1972</v>
      </c>
      <c r="H1" s="346" t="s">
        <v>2143</v>
      </c>
      <c r="I1" s="346"/>
    </row>
    <row r="6" spans="1:9" ht="25.5" x14ac:dyDescent="0.2">
      <c r="A6" s="506" t="s">
        <v>1892</v>
      </c>
      <c r="B6" s="507" t="s">
        <v>1842</v>
      </c>
      <c r="C6" s="507" t="s">
        <v>1843</v>
      </c>
    </row>
    <row r="7" spans="1:9" x14ac:dyDescent="0.2">
      <c r="A7" s="508" t="s">
        <v>1893</v>
      </c>
      <c r="B7" s="511">
        <v>97</v>
      </c>
      <c r="C7" s="512">
        <f>B7/B$12</f>
        <v>0.22298850574712645</v>
      </c>
    </row>
    <row r="8" spans="1:9" x14ac:dyDescent="0.2">
      <c r="A8" s="508" t="s">
        <v>1894</v>
      </c>
      <c r="B8" s="513">
        <v>178</v>
      </c>
      <c r="C8" s="514">
        <f t="shared" ref="C8:C12" si="0">B8/B$12</f>
        <v>0.4091954022988506</v>
      </c>
    </row>
    <row r="9" spans="1:9" x14ac:dyDescent="0.2">
      <c r="A9" s="508" t="s">
        <v>1895</v>
      </c>
      <c r="B9" s="515">
        <v>91</v>
      </c>
      <c r="C9" s="512">
        <f t="shared" si="0"/>
        <v>0.20919540229885059</v>
      </c>
    </row>
    <row r="10" spans="1:9" x14ac:dyDescent="0.2">
      <c r="A10" s="508" t="s">
        <v>1896</v>
      </c>
      <c r="B10" s="513">
        <v>31</v>
      </c>
      <c r="C10" s="514">
        <f t="shared" si="0"/>
        <v>7.1264367816091953E-2</v>
      </c>
    </row>
    <row r="11" spans="1:9" x14ac:dyDescent="0.2">
      <c r="A11" s="508" t="s">
        <v>1897</v>
      </c>
      <c r="B11" s="515">
        <v>38</v>
      </c>
      <c r="C11" s="512">
        <f t="shared" si="0"/>
        <v>8.7356321839080459E-2</v>
      </c>
    </row>
    <row r="12" spans="1:9" x14ac:dyDescent="0.2">
      <c r="A12" s="508" t="s">
        <v>1201</v>
      </c>
      <c r="B12" s="516">
        <v>435</v>
      </c>
      <c r="C12" s="517">
        <f t="shared" si="0"/>
        <v>1</v>
      </c>
    </row>
  </sheetData>
  <mergeCells count="1">
    <mergeCell ref="H1:I1"/>
  </mergeCells>
  <hyperlinks>
    <hyperlink ref="H1:I1" location="Index!A1" display="Regresar al �ndice" xr:uid="{CA6A8B9C-033D-41A4-B9F3-73817B35434A}"/>
  </hyperlinks>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BFAFF-D556-4206-95F4-D519236BEFEF}">
  <sheetPr codeName="Hoja83"/>
  <dimension ref="A1:I38"/>
  <sheetViews>
    <sheetView workbookViewId="0"/>
  </sheetViews>
  <sheetFormatPr baseColWidth="10" defaultRowHeight="12.75" x14ac:dyDescent="0.2"/>
  <cols>
    <col min="1" max="16384" width="11.42578125" style="372"/>
  </cols>
  <sheetData>
    <row r="1" spans="1:9" x14ac:dyDescent="0.2">
      <c r="A1" s="69" t="s">
        <v>2094</v>
      </c>
      <c r="H1" s="346" t="s">
        <v>2143</v>
      </c>
      <c r="I1" s="346"/>
    </row>
    <row r="2" spans="1:9" x14ac:dyDescent="0.2">
      <c r="A2" s="372" t="s">
        <v>1529</v>
      </c>
    </row>
    <row r="5" spans="1:9" x14ac:dyDescent="0.2">
      <c r="A5" s="372" t="s">
        <v>2</v>
      </c>
      <c r="B5" s="372" t="s">
        <v>51</v>
      </c>
    </row>
    <row r="6" spans="1:9" x14ac:dyDescent="0.2">
      <c r="A6" s="372" t="s">
        <v>15</v>
      </c>
      <c r="B6" s="373">
        <v>-11.811037785533999</v>
      </c>
    </row>
    <row r="7" spans="1:9" x14ac:dyDescent="0.2">
      <c r="A7" s="372" t="s">
        <v>26</v>
      </c>
      <c r="B7" s="373">
        <v>-7.6323968382320002</v>
      </c>
    </row>
    <row r="8" spans="1:9" x14ac:dyDescent="0.2">
      <c r="A8" s="372" t="s">
        <v>6</v>
      </c>
      <c r="B8" s="373">
        <v>-6.5088020689080004</v>
      </c>
    </row>
    <row r="9" spans="1:9" x14ac:dyDescent="0.2">
      <c r="A9" s="372" t="s">
        <v>32</v>
      </c>
      <c r="B9" s="373">
        <v>-5.2771287927079999</v>
      </c>
    </row>
    <row r="10" spans="1:9" x14ac:dyDescent="0.2">
      <c r="A10" s="372" t="s">
        <v>29</v>
      </c>
      <c r="B10" s="373">
        <v>-3.30142291171</v>
      </c>
    </row>
    <row r="11" spans="1:9" x14ac:dyDescent="0.2">
      <c r="A11" s="372" t="s">
        <v>3</v>
      </c>
      <c r="B11" s="373">
        <v>-2.2545347602780001</v>
      </c>
    </row>
    <row r="12" spans="1:9" x14ac:dyDescent="0.2">
      <c r="A12" s="372" t="s">
        <v>18</v>
      </c>
      <c r="B12" s="373">
        <v>-2.2523599435800001</v>
      </c>
    </row>
    <row r="13" spans="1:9" x14ac:dyDescent="0.2">
      <c r="A13" s="372" t="s">
        <v>10</v>
      </c>
      <c r="B13" s="373">
        <v>-1.7828878028290001</v>
      </c>
    </row>
    <row r="14" spans="1:9" x14ac:dyDescent="0.2">
      <c r="A14" s="372" t="s">
        <v>12</v>
      </c>
      <c r="B14" s="373">
        <v>-1.6098400770729999</v>
      </c>
    </row>
    <row r="15" spans="1:9" x14ac:dyDescent="0.2">
      <c r="A15" s="372" t="s">
        <v>33</v>
      </c>
      <c r="B15" s="373">
        <v>-1.5251565647459999</v>
      </c>
    </row>
    <row r="16" spans="1:9" x14ac:dyDescent="0.2">
      <c r="A16" s="372" t="s">
        <v>27</v>
      </c>
      <c r="B16" s="373">
        <v>-1.2811978348540001</v>
      </c>
    </row>
    <row r="17" spans="1:2" x14ac:dyDescent="0.2">
      <c r="A17" s="372" t="s">
        <v>11</v>
      </c>
      <c r="B17" s="373">
        <v>-0.57217025621499995</v>
      </c>
    </row>
    <row r="18" spans="1:2" x14ac:dyDescent="0.2">
      <c r="A18" s="372" t="s">
        <v>28</v>
      </c>
      <c r="B18" s="373">
        <v>-0.208499307577</v>
      </c>
    </row>
    <row r="19" spans="1:2" x14ac:dyDescent="0.2">
      <c r="A19" s="372" t="s">
        <v>7</v>
      </c>
      <c r="B19" s="373">
        <v>1.2077482140569999</v>
      </c>
    </row>
    <row r="20" spans="1:2" x14ac:dyDescent="0.2">
      <c r="A20" s="372" t="s">
        <v>13</v>
      </c>
      <c r="B20" s="373">
        <v>1.2400264262509999</v>
      </c>
    </row>
    <row r="21" spans="1:2" x14ac:dyDescent="0.2">
      <c r="A21" s="372" t="s">
        <v>31</v>
      </c>
      <c r="B21" s="373">
        <v>1.43986068829</v>
      </c>
    </row>
    <row r="22" spans="1:2" x14ac:dyDescent="0.2">
      <c r="A22" s="372" t="s">
        <v>0</v>
      </c>
      <c r="B22" s="373">
        <v>1.7139868544729999</v>
      </c>
    </row>
    <row r="23" spans="1:2" x14ac:dyDescent="0.2">
      <c r="A23" s="372" t="s">
        <v>20</v>
      </c>
      <c r="B23" s="373">
        <v>1.920836960857</v>
      </c>
    </row>
    <row r="24" spans="1:2" x14ac:dyDescent="0.2">
      <c r="A24" s="372" t="s">
        <v>1</v>
      </c>
      <c r="B24" s="373">
        <v>2.4296501372939998</v>
      </c>
    </row>
    <row r="25" spans="1:2" x14ac:dyDescent="0.2">
      <c r="A25" s="372" t="s">
        <v>4</v>
      </c>
      <c r="B25" s="373">
        <v>3.103903859911</v>
      </c>
    </row>
    <row r="26" spans="1:2" x14ac:dyDescent="0.2">
      <c r="A26" s="372" t="s">
        <v>9</v>
      </c>
      <c r="B26" s="373">
        <v>4.6372019990510003</v>
      </c>
    </row>
    <row r="27" spans="1:2" x14ac:dyDescent="0.2">
      <c r="A27" s="372" t="s">
        <v>22</v>
      </c>
      <c r="B27" s="373">
        <v>5.0400003180640001</v>
      </c>
    </row>
    <row r="28" spans="1:2" x14ac:dyDescent="0.2">
      <c r="A28" s="372" t="s">
        <v>25</v>
      </c>
      <c r="B28" s="373">
        <v>5.0833338682339999</v>
      </c>
    </row>
    <row r="29" spans="1:2" x14ac:dyDescent="0.2">
      <c r="A29" s="372" t="s">
        <v>17</v>
      </c>
      <c r="B29" s="373">
        <v>6.1340488445950001</v>
      </c>
    </row>
    <row r="30" spans="1:2" x14ac:dyDescent="0.2">
      <c r="A30" s="372" t="s">
        <v>19</v>
      </c>
      <c r="B30" s="373">
        <v>6.8057705837029996</v>
      </c>
    </row>
    <row r="31" spans="1:2" x14ac:dyDescent="0.2">
      <c r="A31" s="372" t="s">
        <v>8</v>
      </c>
      <c r="B31" s="373">
        <v>7.5680840601290003</v>
      </c>
    </row>
    <row r="32" spans="1:2" x14ac:dyDescent="0.2">
      <c r="A32" s="372" t="s">
        <v>23</v>
      </c>
      <c r="B32" s="373">
        <v>9.0930558198129994</v>
      </c>
    </row>
    <row r="33" spans="1:2" x14ac:dyDescent="0.2">
      <c r="A33" s="372" t="s">
        <v>30</v>
      </c>
      <c r="B33" s="373">
        <v>9.7645137652660008</v>
      </c>
    </row>
    <row r="34" spans="1:2" x14ac:dyDescent="0.2">
      <c r="A34" s="372" t="s">
        <v>16</v>
      </c>
      <c r="B34" s="373">
        <v>10.286827538958001</v>
      </c>
    </row>
    <row r="35" spans="1:2" x14ac:dyDescent="0.2">
      <c r="A35" s="372" t="s">
        <v>14</v>
      </c>
      <c r="B35" s="373">
        <v>10.305460750906001</v>
      </c>
    </row>
    <row r="36" spans="1:2" x14ac:dyDescent="0.2">
      <c r="A36" s="372" t="s">
        <v>24</v>
      </c>
      <c r="B36" s="373">
        <v>18.159673254089</v>
      </c>
    </row>
    <row r="37" spans="1:2" x14ac:dyDescent="0.2">
      <c r="A37" s="372" t="s">
        <v>5</v>
      </c>
      <c r="B37" s="373">
        <v>23.008680833025</v>
      </c>
    </row>
    <row r="38" spans="1:2" x14ac:dyDescent="0.2">
      <c r="A38" s="372" t="s">
        <v>21</v>
      </c>
      <c r="B38" s="373">
        <v>28.073941722890002</v>
      </c>
    </row>
  </sheetData>
  <mergeCells count="1">
    <mergeCell ref="H1:I1"/>
  </mergeCells>
  <hyperlinks>
    <hyperlink ref="H1:I1" location="Index!A1" display="Regresar al �ndice" xr:uid="{32A0CE16-FC49-438E-A898-7A2687F21483}"/>
  </hyperlinks>
  <pageMargins left="0.7" right="0.7" top="0.75" bottom="0.75" header="0.3" footer="0.3"/>
  <pageSetup paperSize="9" orientation="portrait" horizontalDpi="300" verticalDpi="300"/>
  <drawing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7EB31-2593-49E3-B5D4-50899436C410}">
  <sheetPr codeName="Hoja131"/>
  <dimension ref="A1:I38"/>
  <sheetViews>
    <sheetView workbookViewId="0"/>
  </sheetViews>
  <sheetFormatPr baseColWidth="10" defaultRowHeight="12.75" x14ac:dyDescent="0.2"/>
  <cols>
    <col min="1" max="16384" width="11.42578125" style="372"/>
  </cols>
  <sheetData>
    <row r="1" spans="1:9" x14ac:dyDescent="0.2">
      <c r="A1" s="69" t="s">
        <v>2095</v>
      </c>
      <c r="H1" s="346" t="s">
        <v>2143</v>
      </c>
      <c r="I1" s="346"/>
    </row>
    <row r="2" spans="1:9" x14ac:dyDescent="0.2">
      <c r="A2" s="372" t="s">
        <v>1529</v>
      </c>
    </row>
    <row r="5" spans="1:9" x14ac:dyDescent="0.2">
      <c r="A5" s="372" t="s">
        <v>2</v>
      </c>
      <c r="B5" s="372" t="s">
        <v>51</v>
      </c>
    </row>
    <row r="6" spans="1:9" x14ac:dyDescent="0.2">
      <c r="A6" s="372" t="s">
        <v>10</v>
      </c>
      <c r="B6" s="373">
        <v>-10.042185212835999</v>
      </c>
    </row>
    <row r="7" spans="1:9" x14ac:dyDescent="0.2">
      <c r="A7" s="372" t="s">
        <v>9</v>
      </c>
      <c r="B7" s="373">
        <v>-8.6099950499549998</v>
      </c>
    </row>
    <row r="8" spans="1:9" x14ac:dyDescent="0.2">
      <c r="A8" s="372" t="s">
        <v>21</v>
      </c>
      <c r="B8" s="373">
        <v>-5.2949952720419997</v>
      </c>
    </row>
    <row r="9" spans="1:9" x14ac:dyDescent="0.2">
      <c r="A9" s="372" t="s">
        <v>22</v>
      </c>
      <c r="B9" s="373">
        <v>-3.2397632207920002</v>
      </c>
    </row>
    <row r="10" spans="1:9" x14ac:dyDescent="0.2">
      <c r="A10" s="372" t="s">
        <v>0</v>
      </c>
      <c r="B10" s="373">
        <v>-2.7064809010680002</v>
      </c>
    </row>
    <row r="11" spans="1:9" x14ac:dyDescent="0.2">
      <c r="A11" s="372" t="s">
        <v>13</v>
      </c>
      <c r="B11" s="373">
        <v>-2.602475789409</v>
      </c>
    </row>
    <row r="12" spans="1:9" x14ac:dyDescent="0.2">
      <c r="A12" s="372" t="s">
        <v>15</v>
      </c>
      <c r="B12" s="373">
        <v>-2.288998869202</v>
      </c>
    </row>
    <row r="13" spans="1:9" x14ac:dyDescent="0.2">
      <c r="A13" s="372" t="s">
        <v>28</v>
      </c>
      <c r="B13" s="373">
        <v>-1.7852657125110001</v>
      </c>
    </row>
    <row r="14" spans="1:9" x14ac:dyDescent="0.2">
      <c r="A14" s="372" t="s">
        <v>7</v>
      </c>
      <c r="B14" s="373">
        <v>-0.75919827621500002</v>
      </c>
    </row>
    <row r="15" spans="1:9" x14ac:dyDescent="0.2">
      <c r="A15" s="372" t="s">
        <v>20</v>
      </c>
      <c r="B15" s="373">
        <v>-0.28889726386300002</v>
      </c>
    </row>
    <row r="16" spans="1:9" x14ac:dyDescent="0.2">
      <c r="A16" s="372" t="s">
        <v>1</v>
      </c>
      <c r="B16" s="373">
        <v>-5.4819223899E-2</v>
      </c>
    </row>
    <row r="17" spans="1:2" x14ac:dyDescent="0.2">
      <c r="A17" s="372" t="s">
        <v>25</v>
      </c>
      <c r="B17" s="373">
        <v>0.50700174624799998</v>
      </c>
    </row>
    <row r="18" spans="1:2" x14ac:dyDescent="0.2">
      <c r="A18" s="372" t="s">
        <v>14</v>
      </c>
      <c r="B18" s="373">
        <v>0.57916930483999995</v>
      </c>
    </row>
    <row r="19" spans="1:2" x14ac:dyDescent="0.2">
      <c r="A19" s="372" t="s">
        <v>29</v>
      </c>
      <c r="B19" s="373">
        <v>0.80242214591299998</v>
      </c>
    </row>
    <row r="20" spans="1:2" x14ac:dyDescent="0.2">
      <c r="A20" s="372" t="s">
        <v>4</v>
      </c>
      <c r="B20" s="373">
        <v>0.98162008339499995</v>
      </c>
    </row>
    <row r="21" spans="1:2" x14ac:dyDescent="0.2">
      <c r="A21" s="372" t="s">
        <v>6</v>
      </c>
      <c r="B21" s="373">
        <v>1.0494600175369999</v>
      </c>
    </row>
    <row r="22" spans="1:2" x14ac:dyDescent="0.2">
      <c r="A22" s="372" t="s">
        <v>16</v>
      </c>
      <c r="B22" s="373">
        <v>2.0396985377929999</v>
      </c>
    </row>
    <row r="23" spans="1:2" x14ac:dyDescent="0.2">
      <c r="A23" s="372" t="s">
        <v>26</v>
      </c>
      <c r="B23" s="373">
        <v>2.274975320412</v>
      </c>
    </row>
    <row r="24" spans="1:2" x14ac:dyDescent="0.2">
      <c r="A24" s="372" t="s">
        <v>33</v>
      </c>
      <c r="B24" s="373">
        <v>2.361849378219</v>
      </c>
    </row>
    <row r="25" spans="1:2" x14ac:dyDescent="0.2">
      <c r="A25" s="372" t="s">
        <v>32</v>
      </c>
      <c r="B25" s="373">
        <v>2.5755600654499999</v>
      </c>
    </row>
    <row r="26" spans="1:2" x14ac:dyDescent="0.2">
      <c r="A26" s="372" t="s">
        <v>12</v>
      </c>
      <c r="B26" s="373">
        <v>3.3180969590210001</v>
      </c>
    </row>
    <row r="27" spans="1:2" x14ac:dyDescent="0.2">
      <c r="A27" s="372" t="s">
        <v>27</v>
      </c>
      <c r="B27" s="373">
        <v>4.2435166410800003</v>
      </c>
    </row>
    <row r="28" spans="1:2" x14ac:dyDescent="0.2">
      <c r="A28" s="372" t="s">
        <v>31</v>
      </c>
      <c r="B28" s="373">
        <v>4.4306226398069999</v>
      </c>
    </row>
    <row r="29" spans="1:2" x14ac:dyDescent="0.2">
      <c r="A29" s="372" t="s">
        <v>24</v>
      </c>
      <c r="B29" s="373">
        <v>4.9767718104969996</v>
      </c>
    </row>
    <row r="30" spans="1:2" x14ac:dyDescent="0.2">
      <c r="A30" s="372" t="s">
        <v>8</v>
      </c>
      <c r="B30" s="373">
        <v>5.9514837525719999</v>
      </c>
    </row>
    <row r="31" spans="1:2" x14ac:dyDescent="0.2">
      <c r="A31" s="372" t="s">
        <v>3</v>
      </c>
      <c r="B31" s="373">
        <v>6.370074580472</v>
      </c>
    </row>
    <row r="32" spans="1:2" x14ac:dyDescent="0.2">
      <c r="A32" s="372" t="s">
        <v>23</v>
      </c>
      <c r="B32" s="373">
        <v>7.046855467726</v>
      </c>
    </row>
    <row r="33" spans="1:2" x14ac:dyDescent="0.2">
      <c r="A33" s="372" t="s">
        <v>17</v>
      </c>
      <c r="B33" s="373">
        <v>7.1538350969140003</v>
      </c>
    </row>
    <row r="34" spans="1:2" x14ac:dyDescent="0.2">
      <c r="A34" s="372" t="s">
        <v>19</v>
      </c>
      <c r="B34" s="373">
        <v>7.9156208157950001</v>
      </c>
    </row>
    <row r="35" spans="1:2" x14ac:dyDescent="0.2">
      <c r="A35" s="372" t="s">
        <v>11</v>
      </c>
      <c r="B35" s="373">
        <v>8.8738298234700004</v>
      </c>
    </row>
    <row r="36" spans="1:2" x14ac:dyDescent="0.2">
      <c r="A36" s="372" t="s">
        <v>5</v>
      </c>
      <c r="B36" s="373">
        <v>9.9451805442680001</v>
      </c>
    </row>
    <row r="37" spans="1:2" x14ac:dyDescent="0.2">
      <c r="A37" s="372" t="s">
        <v>30</v>
      </c>
      <c r="B37" s="373">
        <v>12.79780417972</v>
      </c>
    </row>
    <row r="38" spans="1:2" x14ac:dyDescent="0.2">
      <c r="A38" s="372" t="s">
        <v>18</v>
      </c>
      <c r="B38" s="373">
        <v>16.903264753502</v>
      </c>
    </row>
  </sheetData>
  <mergeCells count="1">
    <mergeCell ref="H1:I1"/>
  </mergeCells>
  <hyperlinks>
    <hyperlink ref="H1:I1" location="Index!A1" display="Regresar al �ndice" xr:uid="{2FF9B817-1FF3-4000-A7FE-41D0580C4CEA}"/>
  </hyperlinks>
  <pageMargins left="0.7" right="0.7" top="0.75" bottom="0.75" header="0.3" footer="0.3"/>
  <pageSetup paperSize="9" orientation="portrait" horizontalDpi="300" verticalDpi="300"/>
  <drawing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6A5A1-77A5-4E34-B63B-CBDB77914A57}">
  <sheetPr codeName="Hoja132"/>
  <dimension ref="A1:I10"/>
  <sheetViews>
    <sheetView workbookViewId="0"/>
  </sheetViews>
  <sheetFormatPr baseColWidth="10" defaultRowHeight="12.75" x14ac:dyDescent="0.2"/>
  <cols>
    <col min="1" max="16384" width="11.42578125" style="372"/>
  </cols>
  <sheetData>
    <row r="1" spans="1:9" x14ac:dyDescent="0.2">
      <c r="A1" s="69" t="s">
        <v>2096</v>
      </c>
      <c r="H1" s="346" t="s">
        <v>2143</v>
      </c>
      <c r="I1" s="346"/>
    </row>
    <row r="2" spans="1:9" x14ac:dyDescent="0.2">
      <c r="A2" s="372" t="s">
        <v>1529</v>
      </c>
    </row>
    <row r="5" spans="1:9" x14ac:dyDescent="0.2">
      <c r="A5" s="372" t="s">
        <v>343</v>
      </c>
      <c r="B5" s="372" t="s">
        <v>51</v>
      </c>
    </row>
    <row r="6" spans="1:9" x14ac:dyDescent="0.2">
      <c r="A6" s="372" t="s">
        <v>344</v>
      </c>
      <c r="B6" s="373">
        <v>2.3246789851240002</v>
      </c>
    </row>
    <row r="7" spans="1:9" x14ac:dyDescent="0.2">
      <c r="A7" s="372" t="s">
        <v>299</v>
      </c>
      <c r="B7" s="373">
        <v>-9.5272983061519998</v>
      </c>
    </row>
    <row r="8" spans="1:9" x14ac:dyDescent="0.2">
      <c r="A8" s="372" t="s">
        <v>345</v>
      </c>
      <c r="B8" s="373">
        <v>6.0366109183930003</v>
      </c>
    </row>
    <row r="9" spans="1:9" x14ac:dyDescent="0.2">
      <c r="A9" s="372" t="s">
        <v>433</v>
      </c>
      <c r="B9" s="373">
        <v>7.6310054707959996</v>
      </c>
    </row>
    <row r="10" spans="1:9" x14ac:dyDescent="0.2">
      <c r="A10" s="372" t="s">
        <v>742</v>
      </c>
      <c r="B10" s="373">
        <v>-2.4020931927209999</v>
      </c>
    </row>
  </sheetData>
  <mergeCells count="1">
    <mergeCell ref="H1:I1"/>
  </mergeCells>
  <hyperlinks>
    <hyperlink ref="H1:I1" location="Index!A1" display="Regresar al �ndice" xr:uid="{48314DF2-D976-44DE-BC20-2F4834E67C54}"/>
  </hyperlinks>
  <pageMargins left="0.7" right="0.7" top="0.75" bottom="0.75" header="0.3" footer="0.3"/>
  <pageSetup paperSize="9" orientation="portrait" horizontalDpi="300" verticalDpi="300"/>
  <drawing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0864C-50AD-4488-AAD3-88537E042BA3}">
  <sheetPr codeName="Hoja134"/>
  <dimension ref="A1:I126"/>
  <sheetViews>
    <sheetView workbookViewId="0"/>
  </sheetViews>
  <sheetFormatPr baseColWidth="10" defaultRowHeight="12.75" x14ac:dyDescent="0.2"/>
  <cols>
    <col min="1" max="16384" width="11.42578125" style="372"/>
  </cols>
  <sheetData>
    <row r="1" spans="1:9" x14ac:dyDescent="0.2">
      <c r="A1" s="69" t="s">
        <v>2097</v>
      </c>
      <c r="H1" s="346" t="s">
        <v>2143</v>
      </c>
      <c r="I1" s="346"/>
    </row>
    <row r="2" spans="1:9" x14ac:dyDescent="0.2">
      <c r="A2" s="372" t="s">
        <v>1529</v>
      </c>
    </row>
    <row r="5" spans="1:9" x14ac:dyDescent="0.2">
      <c r="A5" s="372" t="s">
        <v>297</v>
      </c>
      <c r="B5" s="372" t="s">
        <v>341</v>
      </c>
      <c r="C5" s="372" t="s">
        <v>51</v>
      </c>
      <c r="D5" s="372" t="s">
        <v>342</v>
      </c>
    </row>
    <row r="6" spans="1:9" x14ac:dyDescent="0.2">
      <c r="A6" s="372" t="s">
        <v>59</v>
      </c>
      <c r="B6" s="372" t="s">
        <v>138</v>
      </c>
      <c r="C6" s="373">
        <v>-6.3030388102500003</v>
      </c>
      <c r="D6" s="373">
        <v>1.2790675617770799</v>
      </c>
    </row>
    <row r="7" spans="1:9" x14ac:dyDescent="0.2">
      <c r="A7" s="372" t="s">
        <v>53</v>
      </c>
      <c r="B7" s="372" t="s">
        <v>139</v>
      </c>
      <c r="C7" s="373">
        <v>10.537166309092999</v>
      </c>
      <c r="D7" s="373">
        <v>1.8882142780886699</v>
      </c>
    </row>
    <row r="8" spans="1:9" x14ac:dyDescent="0.2">
      <c r="A8" s="372" t="s">
        <v>53</v>
      </c>
      <c r="B8" s="372" t="s">
        <v>140</v>
      </c>
      <c r="C8" s="373">
        <v>0.33568804040900002</v>
      </c>
      <c r="D8" s="373">
        <v>0.97256918009266702</v>
      </c>
    </row>
    <row r="9" spans="1:9" x14ac:dyDescent="0.2">
      <c r="A9" s="372" t="s">
        <v>53</v>
      </c>
      <c r="B9" s="372" t="s">
        <v>141</v>
      </c>
      <c r="C9" s="373">
        <v>5.5321143209760004</v>
      </c>
      <c r="D9" s="373">
        <v>1.77800103433458</v>
      </c>
    </row>
    <row r="10" spans="1:9" x14ac:dyDescent="0.2">
      <c r="A10" s="372" t="s">
        <v>53</v>
      </c>
      <c r="B10" s="372" t="s">
        <v>142</v>
      </c>
      <c r="C10" s="373">
        <v>4.2366484948650003</v>
      </c>
      <c r="D10" s="373">
        <v>1.78399059076808</v>
      </c>
    </row>
    <row r="11" spans="1:9" x14ac:dyDescent="0.2">
      <c r="A11" s="372" t="s">
        <v>53</v>
      </c>
      <c r="B11" s="372" t="s">
        <v>143</v>
      </c>
      <c r="C11" s="373">
        <v>-0.237713817991</v>
      </c>
      <c r="D11" s="373">
        <v>1.922651429806</v>
      </c>
    </row>
    <row r="12" spans="1:9" x14ac:dyDescent="0.2">
      <c r="A12" s="372" t="s">
        <v>53</v>
      </c>
      <c r="B12" s="372" t="s">
        <v>144</v>
      </c>
      <c r="C12" s="373">
        <v>-11.130681708709</v>
      </c>
      <c r="D12" s="373">
        <v>0.253374708835583</v>
      </c>
    </row>
    <row r="13" spans="1:9" x14ac:dyDescent="0.2">
      <c r="A13" s="372" t="s">
        <v>53</v>
      </c>
      <c r="B13" s="372" t="s">
        <v>145</v>
      </c>
      <c r="C13" s="373">
        <v>-4.2002370804730003</v>
      </c>
      <c r="D13" s="373">
        <v>-0.78093929499750003</v>
      </c>
    </row>
    <row r="14" spans="1:9" x14ac:dyDescent="0.2">
      <c r="A14" s="372" t="s">
        <v>53</v>
      </c>
      <c r="B14" s="372" t="s">
        <v>146</v>
      </c>
      <c r="C14" s="373">
        <v>-7.4554859270609999</v>
      </c>
      <c r="D14" s="373">
        <v>-2.05029867219708</v>
      </c>
    </row>
    <row r="15" spans="1:9" x14ac:dyDescent="0.2">
      <c r="A15" s="372" t="s">
        <v>53</v>
      </c>
      <c r="B15" s="372" t="s">
        <v>147</v>
      </c>
      <c r="C15" s="373">
        <v>2.9719639952339998</v>
      </c>
      <c r="D15" s="373">
        <v>-1.4453209666882501</v>
      </c>
    </row>
    <row r="16" spans="1:9" x14ac:dyDescent="0.2">
      <c r="A16" s="372" t="s">
        <v>53</v>
      </c>
      <c r="B16" s="372" t="s">
        <v>148</v>
      </c>
      <c r="C16" s="373">
        <v>-4.2087281755239996</v>
      </c>
      <c r="D16" s="373">
        <v>-1.2131446871298299</v>
      </c>
    </row>
    <row r="17" spans="1:4" x14ac:dyDescent="0.2">
      <c r="A17" s="372" t="s">
        <v>53</v>
      </c>
      <c r="B17" s="372" t="s">
        <v>149</v>
      </c>
      <c r="C17" s="373">
        <v>0.23437665859000001</v>
      </c>
      <c r="D17" s="373">
        <v>-0.80732730840341704</v>
      </c>
    </row>
    <row r="18" spans="1:4" x14ac:dyDescent="0.2">
      <c r="A18" s="372" t="s">
        <v>72</v>
      </c>
      <c r="B18" s="372" t="s">
        <v>138</v>
      </c>
      <c r="C18" s="373">
        <v>-10.169887268804001</v>
      </c>
      <c r="D18" s="373">
        <v>-1.12956467994958</v>
      </c>
    </row>
    <row r="19" spans="1:4" x14ac:dyDescent="0.2">
      <c r="A19" s="372" t="s">
        <v>53</v>
      </c>
      <c r="B19" s="372" t="s">
        <v>139</v>
      </c>
      <c r="C19" s="373">
        <v>-10.979377136831999</v>
      </c>
      <c r="D19" s="373">
        <v>-2.9226099671100001</v>
      </c>
    </row>
    <row r="20" spans="1:4" x14ac:dyDescent="0.2">
      <c r="A20" s="372" t="s">
        <v>53</v>
      </c>
      <c r="B20" s="372" t="s">
        <v>140</v>
      </c>
      <c r="C20" s="373">
        <v>1.1803846758700001</v>
      </c>
      <c r="D20" s="373">
        <v>-2.8522185808215799</v>
      </c>
    </row>
    <row r="21" spans="1:4" x14ac:dyDescent="0.2">
      <c r="A21" s="372" t="s">
        <v>53</v>
      </c>
      <c r="B21" s="372" t="s">
        <v>141</v>
      </c>
      <c r="C21" s="373">
        <v>-0.93329774827</v>
      </c>
      <c r="D21" s="373">
        <v>-3.3910029199254201</v>
      </c>
    </row>
    <row r="22" spans="1:4" x14ac:dyDescent="0.2">
      <c r="A22" s="372" t="s">
        <v>53</v>
      </c>
      <c r="B22" s="372" t="s">
        <v>142</v>
      </c>
      <c r="C22" s="373">
        <v>1.277380309148</v>
      </c>
      <c r="D22" s="373">
        <v>-3.6376086020685001</v>
      </c>
    </row>
    <row r="23" spans="1:4" x14ac:dyDescent="0.2">
      <c r="A23" s="372" t="s">
        <v>53</v>
      </c>
      <c r="B23" s="372" t="s">
        <v>143</v>
      </c>
      <c r="C23" s="373">
        <v>7.2421283930399998</v>
      </c>
      <c r="D23" s="373">
        <v>-3.0142884178159202</v>
      </c>
    </row>
    <row r="24" spans="1:4" x14ac:dyDescent="0.2">
      <c r="A24" s="372" t="s">
        <v>53</v>
      </c>
      <c r="B24" s="372" t="s">
        <v>144</v>
      </c>
      <c r="C24" s="373">
        <v>-4.3924468359409996</v>
      </c>
      <c r="D24" s="373">
        <v>-2.4527688450852501</v>
      </c>
    </row>
    <row r="25" spans="1:4" x14ac:dyDescent="0.2">
      <c r="A25" s="372" t="s">
        <v>53</v>
      </c>
      <c r="B25" s="372" t="s">
        <v>145</v>
      </c>
      <c r="C25" s="373">
        <v>-3.5340396832819998</v>
      </c>
      <c r="D25" s="373">
        <v>-2.3972523953193301</v>
      </c>
    </row>
    <row r="26" spans="1:4" x14ac:dyDescent="0.2">
      <c r="A26" s="372" t="s">
        <v>53</v>
      </c>
      <c r="B26" s="372" t="s">
        <v>146</v>
      </c>
      <c r="C26" s="373">
        <v>-7.5066399642129999</v>
      </c>
      <c r="D26" s="373">
        <v>-2.4015152317486699</v>
      </c>
    </row>
    <row r="27" spans="1:4" x14ac:dyDescent="0.2">
      <c r="A27" s="372" t="s">
        <v>53</v>
      </c>
      <c r="B27" s="372" t="s">
        <v>147</v>
      </c>
      <c r="C27" s="373">
        <v>-2.2528938782460002</v>
      </c>
      <c r="D27" s="373">
        <v>-2.8369200545386701</v>
      </c>
    </row>
    <row r="28" spans="1:4" x14ac:dyDescent="0.2">
      <c r="A28" s="372" t="s">
        <v>53</v>
      </c>
      <c r="B28" s="372" t="s">
        <v>148</v>
      </c>
      <c r="C28" s="373">
        <v>-5.0349158142080004</v>
      </c>
      <c r="D28" s="373">
        <v>-2.905769024429</v>
      </c>
    </row>
    <row r="29" spans="1:4" x14ac:dyDescent="0.2">
      <c r="A29" s="372" t="s">
        <v>53</v>
      </c>
      <c r="B29" s="372" t="s">
        <v>149</v>
      </c>
      <c r="C29" s="373">
        <v>-1.9455998156209999</v>
      </c>
      <c r="D29" s="373">
        <v>-3.0874337306132502</v>
      </c>
    </row>
    <row r="30" spans="1:4" x14ac:dyDescent="0.2">
      <c r="A30" s="372" t="s">
        <v>73</v>
      </c>
      <c r="B30" s="372" t="s">
        <v>138</v>
      </c>
      <c r="C30" s="373">
        <v>3.110790724199</v>
      </c>
      <c r="D30" s="373">
        <v>-1.9807105645296701</v>
      </c>
    </row>
    <row r="31" spans="1:4" x14ac:dyDescent="0.2">
      <c r="A31" s="372" t="s">
        <v>53</v>
      </c>
      <c r="B31" s="372" t="s">
        <v>139</v>
      </c>
      <c r="C31" s="373">
        <v>-8.6215333413300002</v>
      </c>
      <c r="D31" s="373">
        <v>-1.78422358157117</v>
      </c>
    </row>
    <row r="32" spans="1:4" x14ac:dyDescent="0.2">
      <c r="A32" s="372" t="s">
        <v>53</v>
      </c>
      <c r="B32" s="372" t="s">
        <v>140</v>
      </c>
      <c r="C32" s="373">
        <v>-8.6180923180170002</v>
      </c>
      <c r="D32" s="373">
        <v>-2.6007633310617502</v>
      </c>
    </row>
    <row r="33" spans="1:4" x14ac:dyDescent="0.2">
      <c r="A33" s="372" t="s">
        <v>53</v>
      </c>
      <c r="B33" s="372" t="s">
        <v>141</v>
      </c>
      <c r="C33" s="373">
        <v>-1.6146865113969999</v>
      </c>
      <c r="D33" s="373">
        <v>-2.657545727989</v>
      </c>
    </row>
    <row r="34" spans="1:4" x14ac:dyDescent="0.2">
      <c r="A34" s="372" t="s">
        <v>53</v>
      </c>
      <c r="B34" s="372" t="s">
        <v>142</v>
      </c>
      <c r="C34" s="373">
        <v>2.0070108488309999</v>
      </c>
      <c r="D34" s="373">
        <v>-2.5967431830154202</v>
      </c>
    </row>
    <row r="35" spans="1:4" x14ac:dyDescent="0.2">
      <c r="A35" s="372" t="s">
        <v>53</v>
      </c>
      <c r="B35" s="372" t="s">
        <v>143</v>
      </c>
      <c r="C35" s="373">
        <v>7.7227434833849999</v>
      </c>
      <c r="D35" s="373">
        <v>-2.5566919254866698</v>
      </c>
    </row>
    <row r="36" spans="1:4" x14ac:dyDescent="0.2">
      <c r="A36" s="372" t="s">
        <v>53</v>
      </c>
      <c r="B36" s="372" t="s">
        <v>144</v>
      </c>
      <c r="C36" s="373">
        <v>25.745566875714001</v>
      </c>
      <c r="D36" s="373">
        <v>-4.519078284875E-2</v>
      </c>
    </row>
    <row r="37" spans="1:4" x14ac:dyDescent="0.2">
      <c r="A37" s="372" t="s">
        <v>53</v>
      </c>
      <c r="B37" s="372" t="s">
        <v>145</v>
      </c>
      <c r="C37" s="373">
        <v>26.009693408415998</v>
      </c>
      <c r="D37" s="373">
        <v>2.4167869747927502</v>
      </c>
    </row>
    <row r="38" spans="1:4" x14ac:dyDescent="0.2">
      <c r="A38" s="372" t="s">
        <v>53</v>
      </c>
      <c r="B38" s="372" t="s">
        <v>146</v>
      </c>
      <c r="C38" s="373">
        <v>62.382067594139997</v>
      </c>
      <c r="D38" s="373">
        <v>8.2408459379888299</v>
      </c>
    </row>
    <row r="39" spans="1:4" x14ac:dyDescent="0.2">
      <c r="A39" s="372" t="s">
        <v>53</v>
      </c>
      <c r="B39" s="372" t="s">
        <v>147</v>
      </c>
      <c r="C39" s="373">
        <v>2.6541317186720002</v>
      </c>
      <c r="D39" s="373">
        <v>8.6497647377319993</v>
      </c>
    </row>
    <row r="40" spans="1:4" x14ac:dyDescent="0.2">
      <c r="A40" s="372" t="s">
        <v>53</v>
      </c>
      <c r="B40" s="372" t="s">
        <v>148</v>
      </c>
      <c r="C40" s="373">
        <v>7.7159649844780001</v>
      </c>
      <c r="D40" s="373">
        <v>9.7123381376225009</v>
      </c>
    </row>
    <row r="41" spans="1:4" x14ac:dyDescent="0.2">
      <c r="A41" s="372" t="s">
        <v>53</v>
      </c>
      <c r="B41" s="372" t="s">
        <v>149</v>
      </c>
      <c r="C41" s="373">
        <v>7.410099639207</v>
      </c>
      <c r="D41" s="373">
        <v>10.4919797588582</v>
      </c>
    </row>
    <row r="42" spans="1:4" x14ac:dyDescent="0.2">
      <c r="A42" s="372" t="s">
        <v>74</v>
      </c>
      <c r="B42" s="372" t="s">
        <v>138</v>
      </c>
      <c r="C42" s="373">
        <v>20.916623189606</v>
      </c>
      <c r="D42" s="373">
        <v>11.9757991309754</v>
      </c>
    </row>
    <row r="43" spans="1:4" x14ac:dyDescent="0.2">
      <c r="A43" s="372" t="s">
        <v>53</v>
      </c>
      <c r="B43" s="372" t="s">
        <v>139</v>
      </c>
      <c r="C43" s="373">
        <v>22.632525234309</v>
      </c>
      <c r="D43" s="373">
        <v>14.580304012278701</v>
      </c>
    </row>
    <row r="44" spans="1:4" x14ac:dyDescent="0.2">
      <c r="A44" s="372" t="s">
        <v>53</v>
      </c>
      <c r="B44" s="372" t="s">
        <v>140</v>
      </c>
      <c r="C44" s="373">
        <v>14.626096158169</v>
      </c>
      <c r="D44" s="373">
        <v>16.517319718627501</v>
      </c>
    </row>
    <row r="45" spans="1:4" x14ac:dyDescent="0.2">
      <c r="A45" s="372" t="s">
        <v>53</v>
      </c>
      <c r="B45" s="372" t="s">
        <v>141</v>
      </c>
      <c r="C45" s="373">
        <v>10.665984700434</v>
      </c>
      <c r="D45" s="373">
        <v>17.540708986280102</v>
      </c>
    </row>
    <row r="46" spans="1:4" x14ac:dyDescent="0.2">
      <c r="A46" s="372" t="s">
        <v>53</v>
      </c>
      <c r="B46" s="372" t="s">
        <v>142</v>
      </c>
      <c r="C46" s="373">
        <v>6.1182193104240001</v>
      </c>
      <c r="D46" s="373">
        <v>17.883309691412801</v>
      </c>
    </row>
    <row r="47" spans="1:4" x14ac:dyDescent="0.2">
      <c r="A47" s="372" t="s">
        <v>53</v>
      </c>
      <c r="B47" s="372" t="s">
        <v>143</v>
      </c>
      <c r="C47" s="373">
        <v>1.497022412937</v>
      </c>
      <c r="D47" s="373">
        <v>17.364499602208799</v>
      </c>
    </row>
    <row r="48" spans="1:4" x14ac:dyDescent="0.2">
      <c r="A48" s="372" t="s">
        <v>53</v>
      </c>
      <c r="B48" s="372" t="s">
        <v>144</v>
      </c>
      <c r="C48" s="373">
        <v>-16.525902822862001</v>
      </c>
      <c r="D48" s="373">
        <v>13.8418771273275</v>
      </c>
    </row>
    <row r="49" spans="1:4" x14ac:dyDescent="0.2">
      <c r="A49" s="372" t="s">
        <v>53</v>
      </c>
      <c r="B49" s="372" t="s">
        <v>145</v>
      </c>
      <c r="C49" s="373">
        <v>-13.802730871878</v>
      </c>
      <c r="D49" s="373">
        <v>10.5241751039697</v>
      </c>
    </row>
    <row r="50" spans="1:4" x14ac:dyDescent="0.2">
      <c r="A50" s="372" t="s">
        <v>53</v>
      </c>
      <c r="B50" s="372" t="s">
        <v>146</v>
      </c>
      <c r="C50" s="373">
        <v>-21.933979242448999</v>
      </c>
      <c r="D50" s="373">
        <v>3.4978378675872501</v>
      </c>
    </row>
    <row r="51" spans="1:4" x14ac:dyDescent="0.2">
      <c r="A51" s="372" t="s">
        <v>53</v>
      </c>
      <c r="B51" s="372" t="s">
        <v>147</v>
      </c>
      <c r="C51" s="373">
        <v>2.840365310468</v>
      </c>
      <c r="D51" s="373">
        <v>3.5133573335702502</v>
      </c>
    </row>
    <row r="52" spans="1:4" x14ac:dyDescent="0.2">
      <c r="A52" s="372" t="s">
        <v>53</v>
      </c>
      <c r="B52" s="372" t="s">
        <v>148</v>
      </c>
      <c r="C52" s="373">
        <v>14.439603581218</v>
      </c>
      <c r="D52" s="373">
        <v>4.0736605499652496</v>
      </c>
    </row>
    <row r="53" spans="1:4" x14ac:dyDescent="0.2">
      <c r="A53" s="372" t="s">
        <v>53</v>
      </c>
      <c r="B53" s="372" t="s">
        <v>149</v>
      </c>
      <c r="C53" s="373">
        <v>2.1740779912920001</v>
      </c>
      <c r="D53" s="373">
        <v>3.637325412639</v>
      </c>
    </row>
    <row r="54" spans="1:4" x14ac:dyDescent="0.2">
      <c r="A54" s="372" t="s">
        <v>75</v>
      </c>
      <c r="B54" s="372" t="s">
        <v>138</v>
      </c>
      <c r="C54" s="373">
        <v>4.3017152267479997</v>
      </c>
      <c r="D54" s="373">
        <v>2.2527497490675001</v>
      </c>
    </row>
    <row r="55" spans="1:4" x14ac:dyDescent="0.2">
      <c r="A55" s="372" t="s">
        <v>53</v>
      </c>
      <c r="B55" s="372" t="s">
        <v>139</v>
      </c>
      <c r="C55" s="373">
        <v>5.26899374036</v>
      </c>
      <c r="D55" s="373">
        <v>0.80578879123841696</v>
      </c>
    </row>
    <row r="56" spans="1:4" x14ac:dyDescent="0.2">
      <c r="A56" s="372" t="s">
        <v>53</v>
      </c>
      <c r="B56" s="372" t="s">
        <v>140</v>
      </c>
      <c r="C56" s="373">
        <v>9.2988112586810008</v>
      </c>
      <c r="D56" s="373">
        <v>0.36184838294775001</v>
      </c>
    </row>
    <row r="57" spans="1:4" x14ac:dyDescent="0.2">
      <c r="A57" s="372" t="s">
        <v>53</v>
      </c>
      <c r="B57" s="372" t="s">
        <v>141</v>
      </c>
      <c r="C57" s="373">
        <v>-7.4557712764230004</v>
      </c>
      <c r="D57" s="373">
        <v>-1.148297948457</v>
      </c>
    </row>
    <row r="58" spans="1:4" x14ac:dyDescent="0.2">
      <c r="A58" s="372" t="s">
        <v>53</v>
      </c>
      <c r="B58" s="372" t="s">
        <v>142</v>
      </c>
      <c r="C58" s="373">
        <v>-5.8107170292969998</v>
      </c>
      <c r="D58" s="373">
        <v>-2.14237597676708</v>
      </c>
    </row>
    <row r="59" spans="1:4" x14ac:dyDescent="0.2">
      <c r="A59" s="372" t="s">
        <v>53</v>
      </c>
      <c r="B59" s="372" t="s">
        <v>143</v>
      </c>
      <c r="C59" s="373">
        <v>-0.99310176623799995</v>
      </c>
      <c r="D59" s="373">
        <v>-2.3498863250316702</v>
      </c>
    </row>
    <row r="60" spans="1:4" x14ac:dyDescent="0.2">
      <c r="A60" s="372" t="s">
        <v>53</v>
      </c>
      <c r="B60" s="372" t="s">
        <v>144</v>
      </c>
      <c r="C60" s="373">
        <v>4.8289770010849997</v>
      </c>
      <c r="D60" s="373">
        <v>-0.57031300636941695</v>
      </c>
    </row>
    <row r="61" spans="1:4" x14ac:dyDescent="0.2">
      <c r="A61" s="372" t="s">
        <v>53</v>
      </c>
      <c r="B61" s="372" t="s">
        <v>145</v>
      </c>
      <c r="C61" s="373">
        <v>4.429831217117</v>
      </c>
      <c r="D61" s="373">
        <v>0.94906716771349997</v>
      </c>
    </row>
    <row r="62" spans="1:4" x14ac:dyDescent="0.2">
      <c r="A62" s="372" t="s">
        <v>53</v>
      </c>
      <c r="B62" s="372" t="s">
        <v>146</v>
      </c>
      <c r="C62" s="373">
        <v>11.176776922366001</v>
      </c>
      <c r="D62" s="373">
        <v>3.7082968481147498</v>
      </c>
    </row>
    <row r="63" spans="1:4" x14ac:dyDescent="0.2">
      <c r="A63" s="372" t="s">
        <v>53</v>
      </c>
      <c r="B63" s="372" t="s">
        <v>147</v>
      </c>
      <c r="C63" s="373">
        <v>1.323905841043</v>
      </c>
      <c r="D63" s="373">
        <v>3.5819252256626699</v>
      </c>
    </row>
    <row r="64" spans="1:4" x14ac:dyDescent="0.2">
      <c r="A64" s="372" t="s">
        <v>53</v>
      </c>
      <c r="B64" s="372" t="s">
        <v>148</v>
      </c>
      <c r="C64" s="373">
        <v>-1.720407799033</v>
      </c>
      <c r="D64" s="373">
        <v>2.2352576106417499</v>
      </c>
    </row>
    <row r="65" spans="1:4" x14ac:dyDescent="0.2">
      <c r="A65" s="372" t="s">
        <v>53</v>
      </c>
      <c r="B65" s="372" t="s">
        <v>149</v>
      </c>
      <c r="C65" s="373">
        <v>11.144133101014001</v>
      </c>
      <c r="D65" s="373">
        <v>2.9827622031185799</v>
      </c>
    </row>
    <row r="66" spans="1:4" x14ac:dyDescent="0.2">
      <c r="A66" s="372" t="s">
        <v>76</v>
      </c>
      <c r="B66" s="372" t="s">
        <v>138</v>
      </c>
      <c r="C66" s="373">
        <v>1.2113419710619999</v>
      </c>
      <c r="D66" s="373">
        <v>2.7252310984780799</v>
      </c>
    </row>
    <row r="67" spans="1:4" x14ac:dyDescent="0.2">
      <c r="A67" s="372" t="s">
        <v>53</v>
      </c>
      <c r="B67" s="372" t="s">
        <v>139</v>
      </c>
      <c r="C67" s="373">
        <v>-5.2290522854779997</v>
      </c>
      <c r="D67" s="373">
        <v>1.8503939296582499</v>
      </c>
    </row>
    <row r="68" spans="1:4" x14ac:dyDescent="0.2">
      <c r="A68" s="372" t="s">
        <v>53</v>
      </c>
      <c r="B68" s="372" t="s">
        <v>140</v>
      </c>
      <c r="C68" s="373">
        <v>-7.9461423712070003</v>
      </c>
      <c r="D68" s="373">
        <v>0.41331446050091702</v>
      </c>
    </row>
    <row r="69" spans="1:4" x14ac:dyDescent="0.2">
      <c r="A69" s="372" t="s">
        <v>53</v>
      </c>
      <c r="B69" s="372" t="s">
        <v>141</v>
      </c>
      <c r="C69" s="373">
        <v>-2.992866654747</v>
      </c>
      <c r="D69" s="373">
        <v>0.78522317897391702</v>
      </c>
    </row>
    <row r="70" spans="1:4" x14ac:dyDescent="0.2">
      <c r="A70" s="372" t="s">
        <v>53</v>
      </c>
      <c r="B70" s="372" t="s">
        <v>142</v>
      </c>
      <c r="C70" s="373">
        <v>-4.6635322790620002</v>
      </c>
      <c r="D70" s="373">
        <v>0.88082190816016703</v>
      </c>
    </row>
    <row r="71" spans="1:4" x14ac:dyDescent="0.2">
      <c r="A71" s="372" t="s">
        <v>53</v>
      </c>
      <c r="B71" s="372" t="s">
        <v>143</v>
      </c>
      <c r="C71" s="373">
        <v>-15.634308001834</v>
      </c>
      <c r="D71" s="373">
        <v>-0.339278611472833</v>
      </c>
    </row>
    <row r="72" spans="1:4" x14ac:dyDescent="0.2">
      <c r="A72" s="372" t="s">
        <v>53</v>
      </c>
      <c r="B72" s="372" t="s">
        <v>144</v>
      </c>
      <c r="C72" s="373">
        <v>1.058209501196</v>
      </c>
      <c r="D72" s="373">
        <v>-0.65350923646358305</v>
      </c>
    </row>
    <row r="73" spans="1:4" x14ac:dyDescent="0.2">
      <c r="A73" s="372" t="s">
        <v>53</v>
      </c>
      <c r="B73" s="372" t="s">
        <v>145</v>
      </c>
      <c r="C73" s="373">
        <v>-2.6429174142680001</v>
      </c>
      <c r="D73" s="373">
        <v>-1.2429049557456699</v>
      </c>
    </row>
    <row r="74" spans="1:4" x14ac:dyDescent="0.2">
      <c r="A74" s="372" t="s">
        <v>53</v>
      </c>
      <c r="B74" s="372" t="s">
        <v>146</v>
      </c>
      <c r="C74" s="373">
        <v>-14.410181970209001</v>
      </c>
      <c r="D74" s="373">
        <v>-3.3751515301269199</v>
      </c>
    </row>
    <row r="75" spans="1:4" x14ac:dyDescent="0.2">
      <c r="A75" s="372" t="s">
        <v>53</v>
      </c>
      <c r="B75" s="372" t="s">
        <v>147</v>
      </c>
      <c r="C75" s="373">
        <v>1.7555614032769999</v>
      </c>
      <c r="D75" s="373">
        <v>-3.3391802332740799</v>
      </c>
    </row>
    <row r="76" spans="1:4" x14ac:dyDescent="0.2">
      <c r="A76" s="372" t="s">
        <v>53</v>
      </c>
      <c r="B76" s="372" t="s">
        <v>148</v>
      </c>
      <c r="C76" s="373">
        <v>-10.991603041265</v>
      </c>
      <c r="D76" s="373">
        <v>-4.1117798367934197</v>
      </c>
    </row>
    <row r="77" spans="1:4" x14ac:dyDescent="0.2">
      <c r="A77" s="372" t="s">
        <v>53</v>
      </c>
      <c r="B77" s="372" t="s">
        <v>149</v>
      </c>
      <c r="C77" s="373">
        <v>0.96727719596299999</v>
      </c>
      <c r="D77" s="373">
        <v>-4.9598511622143304</v>
      </c>
    </row>
    <row r="78" spans="1:4" x14ac:dyDescent="0.2">
      <c r="A78" s="372" t="s">
        <v>77</v>
      </c>
      <c r="B78" s="372" t="s">
        <v>138</v>
      </c>
      <c r="C78" s="373">
        <v>9.758145470414</v>
      </c>
      <c r="D78" s="373">
        <v>-4.2476175372683302</v>
      </c>
    </row>
    <row r="79" spans="1:4" x14ac:dyDescent="0.2">
      <c r="A79" s="372" t="s">
        <v>53</v>
      </c>
      <c r="B79" s="372" t="s">
        <v>139</v>
      </c>
      <c r="C79" s="373">
        <v>10.883598871862</v>
      </c>
      <c r="D79" s="373">
        <v>-2.90489660749</v>
      </c>
    </row>
    <row r="80" spans="1:4" x14ac:dyDescent="0.2">
      <c r="A80" s="372" t="s">
        <v>53</v>
      </c>
      <c r="B80" s="372" t="s">
        <v>140</v>
      </c>
      <c r="C80" s="373">
        <v>2.1781025468999999</v>
      </c>
      <c r="D80" s="373">
        <v>-2.0612095309810798</v>
      </c>
    </row>
    <row r="81" spans="1:4" x14ac:dyDescent="0.2">
      <c r="A81" s="372" t="s">
        <v>53</v>
      </c>
      <c r="B81" s="372" t="s">
        <v>141</v>
      </c>
      <c r="C81" s="373">
        <v>3.5665780580550002</v>
      </c>
      <c r="D81" s="373">
        <v>-1.51458913824758</v>
      </c>
    </row>
    <row r="82" spans="1:4" x14ac:dyDescent="0.2">
      <c r="A82" s="372" t="s">
        <v>53</v>
      </c>
      <c r="B82" s="372" t="s">
        <v>142</v>
      </c>
      <c r="C82" s="373">
        <v>-11.669951095943</v>
      </c>
      <c r="D82" s="373">
        <v>-2.0984573729876699</v>
      </c>
    </row>
    <row r="83" spans="1:4" x14ac:dyDescent="0.2">
      <c r="A83" s="372" t="s">
        <v>53</v>
      </c>
      <c r="B83" s="372" t="s">
        <v>143</v>
      </c>
      <c r="C83" s="373">
        <v>-3.9800981695209998</v>
      </c>
      <c r="D83" s="373">
        <v>-1.1272732202949201</v>
      </c>
    </row>
    <row r="84" spans="1:4" x14ac:dyDescent="0.2">
      <c r="A84" s="372" t="s">
        <v>53</v>
      </c>
      <c r="B84" s="372" t="s">
        <v>144</v>
      </c>
      <c r="C84" s="373">
        <v>-7.2465116730129999</v>
      </c>
      <c r="D84" s="373">
        <v>-1.8193333181456699</v>
      </c>
    </row>
    <row r="85" spans="1:4" x14ac:dyDescent="0.2">
      <c r="A85" s="372" t="s">
        <v>53</v>
      </c>
      <c r="B85" s="372" t="s">
        <v>145</v>
      </c>
      <c r="C85" s="373">
        <v>-6.3472062572389998</v>
      </c>
      <c r="D85" s="373">
        <v>-2.1280240550599201</v>
      </c>
    </row>
    <row r="86" spans="1:4" x14ac:dyDescent="0.2">
      <c r="A86" s="372" t="s">
        <v>53</v>
      </c>
      <c r="B86" s="372" t="s">
        <v>146</v>
      </c>
      <c r="C86" s="373">
        <v>-14.066716788627</v>
      </c>
      <c r="D86" s="373">
        <v>-2.0994019565947499</v>
      </c>
    </row>
    <row r="87" spans="1:4" x14ac:dyDescent="0.2">
      <c r="A87" s="372" t="s">
        <v>53</v>
      </c>
      <c r="B87" s="372" t="s">
        <v>147</v>
      </c>
      <c r="C87" s="373">
        <v>-16.351220399260999</v>
      </c>
      <c r="D87" s="373">
        <v>-3.6083004401395802</v>
      </c>
    </row>
    <row r="88" spans="1:4" x14ac:dyDescent="0.2">
      <c r="A88" s="372" t="s">
        <v>53</v>
      </c>
      <c r="B88" s="372" t="s">
        <v>148</v>
      </c>
      <c r="C88" s="373">
        <v>-8.5105036247230004</v>
      </c>
      <c r="D88" s="373">
        <v>-3.4015421554277498</v>
      </c>
    </row>
    <row r="89" spans="1:4" x14ac:dyDescent="0.2">
      <c r="A89" s="372" t="s">
        <v>53</v>
      </c>
      <c r="B89" s="372" t="s">
        <v>149</v>
      </c>
      <c r="C89" s="373">
        <v>-19.754815372543</v>
      </c>
      <c r="D89" s="373">
        <v>-5.1283832028032501</v>
      </c>
    </row>
    <row r="90" spans="1:4" x14ac:dyDescent="0.2">
      <c r="A90" s="372" t="s">
        <v>78</v>
      </c>
      <c r="B90" s="372" t="s">
        <v>138</v>
      </c>
      <c r="C90" s="373">
        <v>-15.50578483138</v>
      </c>
      <c r="D90" s="373">
        <v>-7.2337107279527499</v>
      </c>
    </row>
    <row r="91" spans="1:4" x14ac:dyDescent="0.2">
      <c r="A91" s="372" t="s">
        <v>53</v>
      </c>
      <c r="B91" s="372" t="s">
        <v>139</v>
      </c>
      <c r="C91" s="373">
        <v>-14.862726162129</v>
      </c>
      <c r="D91" s="373">
        <v>-9.3792378141186692</v>
      </c>
    </row>
    <row r="92" spans="1:4" x14ac:dyDescent="0.2">
      <c r="A92" s="372" t="s">
        <v>53</v>
      </c>
      <c r="B92" s="372" t="s">
        <v>140</v>
      </c>
      <c r="C92" s="373">
        <v>-2.890845618643</v>
      </c>
      <c r="D92" s="373">
        <v>-9.8016501612472506</v>
      </c>
    </row>
    <row r="93" spans="1:4" x14ac:dyDescent="0.2">
      <c r="A93" s="372" t="s">
        <v>53</v>
      </c>
      <c r="B93" s="372" t="s">
        <v>141</v>
      </c>
      <c r="C93" s="373">
        <v>-44.809709610017002</v>
      </c>
      <c r="D93" s="373">
        <v>-13.8330074669199</v>
      </c>
    </row>
    <row r="94" spans="1:4" x14ac:dyDescent="0.2">
      <c r="A94" s="372" t="s">
        <v>53</v>
      </c>
      <c r="B94" s="372" t="s">
        <v>142</v>
      </c>
      <c r="C94" s="373">
        <v>-30.118374441090999</v>
      </c>
      <c r="D94" s="373">
        <v>-15.3703760790156</v>
      </c>
    </row>
    <row r="95" spans="1:4" x14ac:dyDescent="0.2">
      <c r="A95" s="372" t="s">
        <v>53</v>
      </c>
      <c r="B95" s="372" t="s">
        <v>143</v>
      </c>
      <c r="C95" s="373">
        <v>-14.333894990739999</v>
      </c>
      <c r="D95" s="373">
        <v>-16.233192480783799</v>
      </c>
    </row>
    <row r="96" spans="1:4" x14ac:dyDescent="0.2">
      <c r="A96" s="372" t="s">
        <v>53</v>
      </c>
      <c r="B96" s="372" t="s">
        <v>144</v>
      </c>
      <c r="C96" s="373">
        <v>-22.476179661545</v>
      </c>
      <c r="D96" s="373">
        <v>-17.5023314798282</v>
      </c>
    </row>
    <row r="97" spans="1:4" x14ac:dyDescent="0.2">
      <c r="A97" s="372" t="s">
        <v>53</v>
      </c>
      <c r="B97" s="372" t="s">
        <v>145</v>
      </c>
      <c r="C97" s="373">
        <v>-6.3629153471700004</v>
      </c>
      <c r="D97" s="373">
        <v>-17.503640570655801</v>
      </c>
    </row>
    <row r="98" spans="1:4" x14ac:dyDescent="0.2">
      <c r="A98" s="372" t="s">
        <v>53</v>
      </c>
      <c r="B98" s="372" t="s">
        <v>146</v>
      </c>
      <c r="C98" s="373">
        <v>-9.1114072269299999</v>
      </c>
      <c r="D98" s="373">
        <v>-17.090698107181002</v>
      </c>
    </row>
    <row r="99" spans="1:4" x14ac:dyDescent="0.2">
      <c r="A99" s="372" t="s">
        <v>53</v>
      </c>
      <c r="B99" s="372" t="s">
        <v>147</v>
      </c>
      <c r="C99" s="373">
        <v>4.3071440233090001</v>
      </c>
      <c r="D99" s="373">
        <v>-15.3691677386335</v>
      </c>
    </row>
    <row r="100" spans="1:4" x14ac:dyDescent="0.2">
      <c r="A100" s="372" t="s">
        <v>53</v>
      </c>
      <c r="B100" s="372" t="s">
        <v>148</v>
      </c>
      <c r="C100" s="373">
        <v>15.624420395834999</v>
      </c>
      <c r="D100" s="373">
        <v>-13.3579240702537</v>
      </c>
    </row>
    <row r="101" spans="1:4" x14ac:dyDescent="0.2">
      <c r="A101" s="372" t="s">
        <v>53</v>
      </c>
      <c r="B101" s="372" t="s">
        <v>149</v>
      </c>
      <c r="C101" s="373">
        <v>6.7329599625530001</v>
      </c>
      <c r="D101" s="373">
        <v>-11.150609458995699</v>
      </c>
    </row>
    <row r="102" spans="1:4" x14ac:dyDescent="0.2">
      <c r="A102" s="372" t="s">
        <v>450</v>
      </c>
      <c r="B102" s="372" t="s">
        <v>138</v>
      </c>
      <c r="C102" s="373">
        <v>3.241450695553</v>
      </c>
      <c r="D102" s="373">
        <v>-9.5883398317512505</v>
      </c>
    </row>
    <row r="103" spans="1:4" x14ac:dyDescent="0.2">
      <c r="A103" s="372" t="s">
        <v>53</v>
      </c>
      <c r="B103" s="372" t="s">
        <v>139</v>
      </c>
      <c r="C103" s="373">
        <v>3.0879680439300001</v>
      </c>
      <c r="D103" s="373">
        <v>-8.0924486479130007</v>
      </c>
    </row>
    <row r="104" spans="1:4" x14ac:dyDescent="0.2">
      <c r="A104" s="372" t="s">
        <v>53</v>
      </c>
      <c r="B104" s="372" t="s">
        <v>140</v>
      </c>
      <c r="C104" s="373">
        <v>-3.697815825463</v>
      </c>
      <c r="D104" s="373">
        <v>-8.1596961651480004</v>
      </c>
    </row>
    <row r="105" spans="1:4" x14ac:dyDescent="0.2">
      <c r="A105" s="372" t="s">
        <v>53</v>
      </c>
      <c r="B105" s="372" t="s">
        <v>141</v>
      </c>
      <c r="C105" s="373">
        <v>63.138235329144997</v>
      </c>
      <c r="D105" s="373">
        <v>0.83596591311549995</v>
      </c>
    </row>
    <row r="106" spans="1:4" x14ac:dyDescent="0.2">
      <c r="A106" s="372" t="s">
        <v>53</v>
      </c>
      <c r="B106" s="372" t="s">
        <v>142</v>
      </c>
      <c r="C106" s="373">
        <v>47.839646180922998</v>
      </c>
      <c r="D106" s="373">
        <v>7.3324676316166704</v>
      </c>
    </row>
    <row r="107" spans="1:4" x14ac:dyDescent="0.2">
      <c r="A107" s="372" t="s">
        <v>53</v>
      </c>
      <c r="B107" s="372" t="s">
        <v>143</v>
      </c>
      <c r="C107" s="373">
        <v>0.54362949179599995</v>
      </c>
      <c r="D107" s="373">
        <v>8.5722613384946698</v>
      </c>
    </row>
    <row r="108" spans="1:4" x14ac:dyDescent="0.2">
      <c r="A108" s="372" t="s">
        <v>53</v>
      </c>
      <c r="B108" s="372" t="s">
        <v>144</v>
      </c>
      <c r="C108" s="373">
        <v>22.053996792058999</v>
      </c>
      <c r="D108" s="373">
        <v>12.283109376295</v>
      </c>
    </row>
    <row r="109" spans="1:4" x14ac:dyDescent="0.2">
      <c r="A109" s="372" t="s">
        <v>53</v>
      </c>
      <c r="B109" s="372" t="s">
        <v>145</v>
      </c>
      <c r="C109" s="373">
        <v>10.808655065436</v>
      </c>
      <c r="D109" s="373">
        <v>13.7140735773455</v>
      </c>
    </row>
    <row r="110" spans="1:4" x14ac:dyDescent="0.2">
      <c r="A110" s="372" t="s">
        <v>53</v>
      </c>
      <c r="B110" s="372" t="s">
        <v>146</v>
      </c>
      <c r="C110" s="373">
        <v>18.075236068093002</v>
      </c>
      <c r="D110" s="373">
        <v>15.9796271852641</v>
      </c>
    </row>
    <row r="111" spans="1:4" x14ac:dyDescent="0.2">
      <c r="A111" s="372" t="s">
        <v>53</v>
      </c>
      <c r="B111" s="372" t="s">
        <v>147</v>
      </c>
      <c r="C111" s="373">
        <v>1.064413821454</v>
      </c>
      <c r="D111" s="373">
        <v>15.709399668442799</v>
      </c>
    </row>
    <row r="112" spans="1:4" x14ac:dyDescent="0.2">
      <c r="A112" s="372" t="s">
        <v>53</v>
      </c>
      <c r="B112" s="372" t="s">
        <v>148</v>
      </c>
      <c r="C112" s="373">
        <v>-7.3639302452609998</v>
      </c>
      <c r="D112" s="373">
        <v>13.793703781684799</v>
      </c>
    </row>
    <row r="113" spans="1:4" x14ac:dyDescent="0.2">
      <c r="A113" s="372" t="s">
        <v>53</v>
      </c>
      <c r="B113" s="372" t="s">
        <v>149</v>
      </c>
      <c r="C113" s="373">
        <v>-6.4339850287139999</v>
      </c>
      <c r="D113" s="373">
        <v>12.696458365745899</v>
      </c>
    </row>
    <row r="114" spans="1:4" x14ac:dyDescent="0.2">
      <c r="A114" s="372" t="s">
        <v>754</v>
      </c>
      <c r="B114" s="372" t="s">
        <v>138</v>
      </c>
      <c r="C114" s="373">
        <v>-9.4859457727170007</v>
      </c>
      <c r="D114" s="373">
        <v>11.6358419933901</v>
      </c>
    </row>
    <row r="115" spans="1:4" x14ac:dyDescent="0.2">
      <c r="A115" s="372" t="s">
        <v>53</v>
      </c>
      <c r="B115" s="372" t="s">
        <v>139</v>
      </c>
      <c r="C115" s="373">
        <v>-9.8213686816419994</v>
      </c>
      <c r="D115" s="373">
        <v>10.5600639329258</v>
      </c>
    </row>
    <row r="116" spans="1:4" x14ac:dyDescent="0.2">
      <c r="A116" s="372" t="s">
        <v>53</v>
      </c>
      <c r="B116" s="372" t="s">
        <v>140</v>
      </c>
      <c r="C116" s="373">
        <v>-3.6424343717759999</v>
      </c>
      <c r="D116" s="373">
        <v>10.5646790540663</v>
      </c>
    </row>
    <row r="117" spans="1:4" x14ac:dyDescent="0.2">
      <c r="A117" s="372" t="s">
        <v>53</v>
      </c>
      <c r="B117" s="372" t="s">
        <v>141</v>
      </c>
      <c r="C117" s="373">
        <v>-0.93605900202100001</v>
      </c>
      <c r="D117" s="373">
        <v>5.2251545264691703</v>
      </c>
    </row>
    <row r="118" spans="1:4" x14ac:dyDescent="0.2">
      <c r="A118" s="372" t="s">
        <v>53</v>
      </c>
      <c r="B118" s="372" t="s">
        <v>142</v>
      </c>
      <c r="C118" s="373">
        <v>-3.5288914928250001</v>
      </c>
      <c r="D118" s="373">
        <v>0.94444305365683301</v>
      </c>
    </row>
    <row r="119" spans="1:4" x14ac:dyDescent="0.2">
      <c r="A119" s="372" t="s">
        <v>53</v>
      </c>
      <c r="B119" s="372" t="s">
        <v>143</v>
      </c>
      <c r="C119" s="373">
        <v>10.143044488247</v>
      </c>
      <c r="D119" s="373">
        <v>1.74439430336108</v>
      </c>
    </row>
    <row r="120" spans="1:4" x14ac:dyDescent="0.2">
      <c r="A120" s="372" t="s">
        <v>53</v>
      </c>
      <c r="B120" s="372" t="s">
        <v>144</v>
      </c>
      <c r="C120" s="373">
        <v>-2.0814218077870001</v>
      </c>
      <c r="D120" s="373">
        <v>-0.26689057995941701</v>
      </c>
    </row>
    <row r="121" spans="1:4" x14ac:dyDescent="0.2">
      <c r="A121" s="372" t="s">
        <v>53</v>
      </c>
      <c r="B121" s="372" t="s">
        <v>145</v>
      </c>
      <c r="C121" s="373">
        <v>-7.3684898266459999</v>
      </c>
      <c r="D121" s="373">
        <v>-1.7816526542995801</v>
      </c>
    </row>
    <row r="122" spans="1:4" x14ac:dyDescent="0.2">
      <c r="A122" s="372" t="s">
        <v>53</v>
      </c>
      <c r="B122" s="372" t="s">
        <v>146</v>
      </c>
      <c r="C122" s="373">
        <v>-3.6713437020609998</v>
      </c>
      <c r="D122" s="373">
        <v>-3.5938676351457501</v>
      </c>
    </row>
    <row r="123" spans="1:4" x14ac:dyDescent="0.2">
      <c r="A123" s="372" t="s">
        <v>53</v>
      </c>
      <c r="B123" s="372" t="s">
        <v>147</v>
      </c>
      <c r="C123" s="373">
        <v>-4.3693665252939997</v>
      </c>
      <c r="D123" s="373">
        <v>-4.0466826640414197</v>
      </c>
    </row>
    <row r="124" spans="1:4" x14ac:dyDescent="0.2">
      <c r="A124" s="372" t="s">
        <v>53</v>
      </c>
      <c r="B124" s="372" t="s">
        <v>148</v>
      </c>
      <c r="C124" s="373">
        <v>-5.9550450665980001</v>
      </c>
      <c r="D124" s="373">
        <v>-3.9292755658195002</v>
      </c>
    </row>
    <row r="125" spans="1:4" x14ac:dyDescent="0.2">
      <c r="A125" s="372" t="s">
        <v>53</v>
      </c>
      <c r="B125" s="372" t="s">
        <v>149</v>
      </c>
      <c r="C125" s="373">
        <v>-0.71331472770100002</v>
      </c>
      <c r="D125" s="373">
        <v>-3.4525530407350802</v>
      </c>
    </row>
    <row r="126" spans="1:4" x14ac:dyDescent="0.2">
      <c r="A126" s="372" t="s">
        <v>1193</v>
      </c>
      <c r="B126" s="372" t="s">
        <v>138</v>
      </c>
      <c r="C126" s="373">
        <v>-9.5272983061519998</v>
      </c>
      <c r="D126" s="373">
        <v>-3.455999085188</v>
      </c>
    </row>
  </sheetData>
  <mergeCells count="1">
    <mergeCell ref="H1:I1"/>
  </mergeCells>
  <hyperlinks>
    <hyperlink ref="H1:I1" location="Index!A1" display="Regresar al �ndice" xr:uid="{D65C7F0B-C4CB-4EEA-B35B-72CDD9DD3D25}"/>
  </hyperlinks>
  <pageMargins left="0.7" right="0.7" top="0.75" bottom="0.75" header="0.3" footer="0.3"/>
  <pageSetup paperSize="9" orientation="portrait" horizontalDpi="300" verticalDpi="300"/>
  <drawing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5C442-70BB-4208-B95B-0691B782490E}">
  <sheetPr codeName="Hoja136"/>
  <dimension ref="A1:I38"/>
  <sheetViews>
    <sheetView workbookViewId="0"/>
  </sheetViews>
  <sheetFormatPr baseColWidth="10" defaultRowHeight="12.75" x14ac:dyDescent="0.2"/>
  <cols>
    <col min="1" max="16384" width="11.42578125" style="372"/>
  </cols>
  <sheetData>
    <row r="1" spans="1:9" x14ac:dyDescent="0.2">
      <c r="A1" s="69" t="s">
        <v>2098</v>
      </c>
      <c r="H1" s="346" t="s">
        <v>2143</v>
      </c>
      <c r="I1" s="346"/>
    </row>
    <row r="2" spans="1:9" x14ac:dyDescent="0.2">
      <c r="A2" s="372" t="s">
        <v>1529</v>
      </c>
    </row>
    <row r="5" spans="1:9" x14ac:dyDescent="0.2">
      <c r="A5" s="372" t="s">
        <v>2</v>
      </c>
      <c r="B5" s="372" t="s">
        <v>51</v>
      </c>
    </row>
    <row r="6" spans="1:9" x14ac:dyDescent="0.2">
      <c r="A6" s="372" t="s">
        <v>15</v>
      </c>
      <c r="B6" s="373">
        <v>-25.523922137587999</v>
      </c>
    </row>
    <row r="7" spans="1:9" x14ac:dyDescent="0.2">
      <c r="A7" s="372" t="s">
        <v>3</v>
      </c>
      <c r="B7" s="373">
        <v>-17.934417755106001</v>
      </c>
    </row>
    <row r="8" spans="1:9" x14ac:dyDescent="0.2">
      <c r="A8" s="372" t="s">
        <v>26</v>
      </c>
      <c r="B8" s="373">
        <v>-17.596755509325</v>
      </c>
    </row>
    <row r="9" spans="1:9" x14ac:dyDescent="0.2">
      <c r="A9" s="372" t="s">
        <v>28</v>
      </c>
      <c r="B9" s="373">
        <v>-12.585866497813001</v>
      </c>
    </row>
    <row r="10" spans="1:9" x14ac:dyDescent="0.2">
      <c r="A10" s="372" t="s">
        <v>0</v>
      </c>
      <c r="B10" s="373">
        <v>-9.5272983061519998</v>
      </c>
    </row>
    <row r="11" spans="1:9" x14ac:dyDescent="0.2">
      <c r="A11" s="372" t="s">
        <v>20</v>
      </c>
      <c r="B11" s="373">
        <v>-9.4110489048589994</v>
      </c>
    </row>
    <row r="12" spans="1:9" x14ac:dyDescent="0.2">
      <c r="A12" s="372" t="s">
        <v>7</v>
      </c>
      <c r="B12" s="373">
        <v>-9.2963350890940006</v>
      </c>
    </row>
    <row r="13" spans="1:9" x14ac:dyDescent="0.2">
      <c r="A13" s="372" t="s">
        <v>13</v>
      </c>
      <c r="B13" s="373">
        <v>-9.0308427377139999</v>
      </c>
    </row>
    <row r="14" spans="1:9" x14ac:dyDescent="0.2">
      <c r="A14" s="372" t="s">
        <v>12</v>
      </c>
      <c r="B14" s="373">
        <v>-8.9824641858320007</v>
      </c>
    </row>
    <row r="15" spans="1:9" x14ac:dyDescent="0.2">
      <c r="A15" s="372" t="s">
        <v>18</v>
      </c>
      <c r="B15" s="373">
        <v>-6.8925241926589997</v>
      </c>
    </row>
    <row r="16" spans="1:9" x14ac:dyDescent="0.2">
      <c r="A16" s="372" t="s">
        <v>11</v>
      </c>
      <c r="B16" s="373">
        <v>-5.5395185872350003</v>
      </c>
    </row>
    <row r="17" spans="1:2" x14ac:dyDescent="0.2">
      <c r="A17" s="372" t="s">
        <v>4</v>
      </c>
      <c r="B17" s="373">
        <v>-4.7850388515000004</v>
      </c>
    </row>
    <row r="18" spans="1:2" x14ac:dyDescent="0.2">
      <c r="A18" s="372" t="s">
        <v>32</v>
      </c>
      <c r="B18" s="373">
        <v>-3.79654087175</v>
      </c>
    </row>
    <row r="19" spans="1:2" x14ac:dyDescent="0.2">
      <c r="A19" s="372" t="s">
        <v>22</v>
      </c>
      <c r="B19" s="373">
        <v>-3.0252393694349999</v>
      </c>
    </row>
    <row r="20" spans="1:2" x14ac:dyDescent="0.2">
      <c r="A20" s="372" t="s">
        <v>29</v>
      </c>
      <c r="B20" s="373">
        <v>-2.5849570950560001</v>
      </c>
    </row>
    <row r="21" spans="1:2" x14ac:dyDescent="0.2">
      <c r="A21" s="372" t="s">
        <v>31</v>
      </c>
      <c r="B21" s="373">
        <v>-1.672980714091</v>
      </c>
    </row>
    <row r="22" spans="1:2" x14ac:dyDescent="0.2">
      <c r="A22" s="372" t="s">
        <v>27</v>
      </c>
      <c r="B22" s="373">
        <v>2.4309708727219999</v>
      </c>
    </row>
    <row r="23" spans="1:2" x14ac:dyDescent="0.2">
      <c r="A23" s="372" t="s">
        <v>1</v>
      </c>
      <c r="B23" s="373">
        <v>2.629644986717</v>
      </c>
    </row>
    <row r="24" spans="1:2" x14ac:dyDescent="0.2">
      <c r="A24" s="372" t="s">
        <v>25</v>
      </c>
      <c r="B24" s="373">
        <v>2.8229563144530001</v>
      </c>
    </row>
    <row r="25" spans="1:2" x14ac:dyDescent="0.2">
      <c r="A25" s="372" t="s">
        <v>33</v>
      </c>
      <c r="B25" s="373">
        <v>3.9065660930739998</v>
      </c>
    </row>
    <row r="26" spans="1:2" x14ac:dyDescent="0.2">
      <c r="A26" s="372" t="s">
        <v>17</v>
      </c>
      <c r="B26" s="373">
        <v>6.4256456732230003</v>
      </c>
    </row>
    <row r="27" spans="1:2" x14ac:dyDescent="0.2">
      <c r="A27" s="372" t="s">
        <v>9</v>
      </c>
      <c r="B27" s="373">
        <v>7.1830450069680003</v>
      </c>
    </row>
    <row r="28" spans="1:2" x14ac:dyDescent="0.2">
      <c r="A28" s="372" t="s">
        <v>14</v>
      </c>
      <c r="B28" s="373">
        <v>10.43271934058</v>
      </c>
    </row>
    <row r="29" spans="1:2" x14ac:dyDescent="0.2">
      <c r="A29" s="372" t="s">
        <v>19</v>
      </c>
      <c r="B29" s="373">
        <v>11.472817008645</v>
      </c>
    </row>
    <row r="30" spans="1:2" x14ac:dyDescent="0.2">
      <c r="A30" s="372" t="s">
        <v>10</v>
      </c>
      <c r="B30" s="373">
        <v>13.891355683221001</v>
      </c>
    </row>
    <row r="31" spans="1:2" x14ac:dyDescent="0.2">
      <c r="A31" s="372" t="s">
        <v>23</v>
      </c>
      <c r="B31" s="373">
        <v>22.036883670517</v>
      </c>
    </row>
    <row r="32" spans="1:2" x14ac:dyDescent="0.2">
      <c r="A32" s="372" t="s">
        <v>16</v>
      </c>
      <c r="B32" s="373">
        <v>27.925019838642999</v>
      </c>
    </row>
    <row r="33" spans="1:2" x14ac:dyDescent="0.2">
      <c r="A33" s="372" t="s">
        <v>8</v>
      </c>
      <c r="B33" s="373">
        <v>30.740272036966999</v>
      </c>
    </row>
    <row r="34" spans="1:2" x14ac:dyDescent="0.2">
      <c r="A34" s="372" t="s">
        <v>30</v>
      </c>
      <c r="B34" s="373">
        <v>31.649120587719999</v>
      </c>
    </row>
    <row r="35" spans="1:2" x14ac:dyDescent="0.2">
      <c r="A35" s="372" t="s">
        <v>24</v>
      </c>
      <c r="B35" s="373">
        <v>36.699993863446998</v>
      </c>
    </row>
    <row r="36" spans="1:2" x14ac:dyDescent="0.2">
      <c r="A36" s="372" t="s">
        <v>6</v>
      </c>
      <c r="B36" s="373">
        <v>37.688344840813997</v>
      </c>
    </row>
    <row r="37" spans="1:2" x14ac:dyDescent="0.2">
      <c r="A37" s="372" t="s">
        <v>5</v>
      </c>
      <c r="B37" s="373">
        <v>38.093026723112999</v>
      </c>
    </row>
    <row r="38" spans="1:2" x14ac:dyDescent="0.2">
      <c r="A38" s="372" t="s">
        <v>21</v>
      </c>
      <c r="B38" s="373">
        <v>60.251457558040002</v>
      </c>
    </row>
  </sheetData>
  <mergeCells count="1">
    <mergeCell ref="H1:I1"/>
  </mergeCells>
  <hyperlinks>
    <hyperlink ref="H1:I1" location="Index!A1" display="Regresar al �ndice" xr:uid="{9F8DA994-D8B5-4606-97B5-82EBC37DEC4A}"/>
  </hyperlinks>
  <pageMargins left="0.7" right="0.7" top="0.75" bottom="0.75" header="0.3" footer="0.3"/>
  <pageSetup paperSize="9" orientation="portrait" horizontalDpi="300" verticalDpi="300"/>
  <drawing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21483-6CE4-48AB-A881-E8F4AECFD081}">
  <sheetPr codeName="Hoja137"/>
  <dimension ref="A1:I126"/>
  <sheetViews>
    <sheetView workbookViewId="0"/>
  </sheetViews>
  <sheetFormatPr baseColWidth="10" defaultRowHeight="12.75" x14ac:dyDescent="0.2"/>
  <cols>
    <col min="1" max="16384" width="11.42578125" style="372"/>
  </cols>
  <sheetData>
    <row r="1" spans="1:9" x14ac:dyDescent="0.2">
      <c r="A1" s="69" t="s">
        <v>2099</v>
      </c>
      <c r="H1" s="346" t="s">
        <v>2143</v>
      </c>
      <c r="I1" s="346"/>
    </row>
    <row r="2" spans="1:9" x14ac:dyDescent="0.2">
      <c r="A2" s="372" t="s">
        <v>1529</v>
      </c>
    </row>
    <row r="5" spans="1:9" x14ac:dyDescent="0.2">
      <c r="A5" s="372" t="s">
        <v>297</v>
      </c>
      <c r="B5" s="372" t="s">
        <v>341</v>
      </c>
      <c r="C5" s="372" t="s">
        <v>51</v>
      </c>
      <c r="D5" s="372" t="s">
        <v>342</v>
      </c>
    </row>
    <row r="6" spans="1:9" x14ac:dyDescent="0.2">
      <c r="A6" s="372" t="s">
        <v>59</v>
      </c>
      <c r="B6" s="372" t="s">
        <v>138</v>
      </c>
      <c r="C6" s="373">
        <v>4.3489814822520003</v>
      </c>
      <c r="D6" s="373">
        <v>5.2030053348549199</v>
      </c>
    </row>
    <row r="7" spans="1:9" x14ac:dyDescent="0.2">
      <c r="A7" s="372" t="s">
        <v>53</v>
      </c>
      <c r="B7" s="372" t="s">
        <v>139</v>
      </c>
      <c r="C7" s="373">
        <v>7.6688342542999999E-2</v>
      </c>
      <c r="D7" s="373">
        <v>4.7129195465056704</v>
      </c>
    </row>
    <row r="8" spans="1:9" x14ac:dyDescent="0.2">
      <c r="A8" s="372" t="s">
        <v>53</v>
      </c>
      <c r="B8" s="372" t="s">
        <v>140</v>
      </c>
      <c r="C8" s="373">
        <v>-5.3107610952369999</v>
      </c>
      <c r="D8" s="373">
        <v>3.6913954383451699</v>
      </c>
    </row>
    <row r="9" spans="1:9" x14ac:dyDescent="0.2">
      <c r="A9" s="372" t="s">
        <v>53</v>
      </c>
      <c r="B9" s="372" t="s">
        <v>141</v>
      </c>
      <c r="C9" s="373">
        <v>9.7672991222899999</v>
      </c>
      <c r="D9" s="373">
        <v>4.28521560719983</v>
      </c>
    </row>
    <row r="10" spans="1:9" x14ac:dyDescent="0.2">
      <c r="A10" s="372" t="s">
        <v>53</v>
      </c>
      <c r="B10" s="372" t="s">
        <v>142</v>
      </c>
      <c r="C10" s="373">
        <v>-0.25038604494</v>
      </c>
      <c r="D10" s="373">
        <v>3.5709777579664199</v>
      </c>
    </row>
    <row r="11" spans="1:9" x14ac:dyDescent="0.2">
      <c r="A11" s="372" t="s">
        <v>53</v>
      </c>
      <c r="B11" s="372" t="s">
        <v>143</v>
      </c>
      <c r="C11" s="373">
        <v>0.41425849692400002</v>
      </c>
      <c r="D11" s="373">
        <v>2.9637603172204998</v>
      </c>
    </row>
    <row r="12" spans="1:9" x14ac:dyDescent="0.2">
      <c r="A12" s="372" t="s">
        <v>53</v>
      </c>
      <c r="B12" s="372" t="s">
        <v>144</v>
      </c>
      <c r="C12" s="373">
        <v>8.5280309815350002</v>
      </c>
      <c r="D12" s="373">
        <v>2.9196097435453301</v>
      </c>
    </row>
    <row r="13" spans="1:9" x14ac:dyDescent="0.2">
      <c r="A13" s="372" t="s">
        <v>53</v>
      </c>
      <c r="B13" s="372" t="s">
        <v>145</v>
      </c>
      <c r="C13" s="373">
        <v>9.3677517911389998</v>
      </c>
      <c r="D13" s="373">
        <v>3.4002351250531699</v>
      </c>
    </row>
    <row r="14" spans="1:9" x14ac:dyDescent="0.2">
      <c r="A14" s="372" t="s">
        <v>53</v>
      </c>
      <c r="B14" s="372" t="s">
        <v>146</v>
      </c>
      <c r="C14" s="373">
        <v>8.7003794736369997</v>
      </c>
      <c r="D14" s="373">
        <v>4.09242021374292</v>
      </c>
    </row>
    <row r="15" spans="1:9" x14ac:dyDescent="0.2">
      <c r="A15" s="372" t="s">
        <v>53</v>
      </c>
      <c r="B15" s="372" t="s">
        <v>147</v>
      </c>
      <c r="C15" s="373">
        <v>10.349140011433001</v>
      </c>
      <c r="D15" s="373">
        <v>4.4626172202744998</v>
      </c>
    </row>
    <row r="16" spans="1:9" x14ac:dyDescent="0.2">
      <c r="A16" s="372" t="s">
        <v>53</v>
      </c>
      <c r="B16" s="372" t="s">
        <v>148</v>
      </c>
      <c r="C16" s="373">
        <v>8.4341761885840008</v>
      </c>
      <c r="D16" s="373">
        <v>4.8845333419124204</v>
      </c>
    </row>
    <row r="17" spans="1:4" x14ac:dyDescent="0.2">
      <c r="A17" s="372" t="s">
        <v>53</v>
      </c>
      <c r="B17" s="372" t="s">
        <v>149</v>
      </c>
      <c r="C17" s="373">
        <v>7.3449979922399997</v>
      </c>
      <c r="D17" s="373">
        <v>5.1475463952</v>
      </c>
    </row>
    <row r="18" spans="1:4" x14ac:dyDescent="0.2">
      <c r="A18" s="372" t="s">
        <v>72</v>
      </c>
      <c r="B18" s="372" t="s">
        <v>138</v>
      </c>
      <c r="C18" s="373">
        <v>12.679695661944001</v>
      </c>
      <c r="D18" s="373">
        <v>5.8417725768409996</v>
      </c>
    </row>
    <row r="19" spans="1:4" x14ac:dyDescent="0.2">
      <c r="A19" s="372" t="s">
        <v>53</v>
      </c>
      <c r="B19" s="372" t="s">
        <v>139</v>
      </c>
      <c r="C19" s="373">
        <v>10.472691544741</v>
      </c>
      <c r="D19" s="373">
        <v>6.7081061770241703</v>
      </c>
    </row>
    <row r="20" spans="1:4" x14ac:dyDescent="0.2">
      <c r="A20" s="372" t="s">
        <v>53</v>
      </c>
      <c r="B20" s="372" t="s">
        <v>140</v>
      </c>
      <c r="C20" s="373">
        <v>17.076960310813998</v>
      </c>
      <c r="D20" s="373">
        <v>8.5737496275284197</v>
      </c>
    </row>
    <row r="21" spans="1:4" x14ac:dyDescent="0.2">
      <c r="A21" s="372" t="s">
        <v>53</v>
      </c>
      <c r="B21" s="372" t="s">
        <v>141</v>
      </c>
      <c r="C21" s="373">
        <v>10.079026376462</v>
      </c>
      <c r="D21" s="373">
        <v>8.5997268987094202</v>
      </c>
    </row>
    <row r="22" spans="1:4" x14ac:dyDescent="0.2">
      <c r="A22" s="372" t="s">
        <v>53</v>
      </c>
      <c r="B22" s="372" t="s">
        <v>142</v>
      </c>
      <c r="C22" s="373">
        <v>19.196487897335999</v>
      </c>
      <c r="D22" s="373">
        <v>10.220299727232399</v>
      </c>
    </row>
    <row r="23" spans="1:4" x14ac:dyDescent="0.2">
      <c r="A23" s="372" t="s">
        <v>53</v>
      </c>
      <c r="B23" s="372" t="s">
        <v>143</v>
      </c>
      <c r="C23" s="373">
        <v>14.833549292520001</v>
      </c>
      <c r="D23" s="373">
        <v>11.421907293532101</v>
      </c>
    </row>
    <row r="24" spans="1:4" x14ac:dyDescent="0.2">
      <c r="A24" s="372" t="s">
        <v>53</v>
      </c>
      <c r="B24" s="372" t="s">
        <v>144</v>
      </c>
      <c r="C24" s="373">
        <v>12.098835811023999</v>
      </c>
      <c r="D24" s="373">
        <v>11.7194743626562</v>
      </c>
    </row>
    <row r="25" spans="1:4" x14ac:dyDescent="0.2">
      <c r="A25" s="372" t="s">
        <v>53</v>
      </c>
      <c r="B25" s="372" t="s">
        <v>145</v>
      </c>
      <c r="C25" s="373">
        <v>7.1974996770089996</v>
      </c>
      <c r="D25" s="373">
        <v>11.538620019812001</v>
      </c>
    </row>
    <row r="26" spans="1:4" x14ac:dyDescent="0.2">
      <c r="A26" s="372" t="s">
        <v>53</v>
      </c>
      <c r="B26" s="372" t="s">
        <v>146</v>
      </c>
      <c r="C26" s="373">
        <v>15.484734199774</v>
      </c>
      <c r="D26" s="373">
        <v>12.1039829136568</v>
      </c>
    </row>
    <row r="27" spans="1:4" x14ac:dyDescent="0.2">
      <c r="A27" s="372" t="s">
        <v>53</v>
      </c>
      <c r="B27" s="372" t="s">
        <v>147</v>
      </c>
      <c r="C27" s="373">
        <v>9.2245568760839998</v>
      </c>
      <c r="D27" s="373">
        <v>12.010267652377699</v>
      </c>
    </row>
    <row r="28" spans="1:4" x14ac:dyDescent="0.2">
      <c r="A28" s="372" t="s">
        <v>53</v>
      </c>
      <c r="B28" s="372" t="s">
        <v>148</v>
      </c>
      <c r="C28" s="373">
        <v>10.836714628345</v>
      </c>
      <c r="D28" s="373">
        <v>12.210479189024401</v>
      </c>
    </row>
    <row r="29" spans="1:4" x14ac:dyDescent="0.2">
      <c r="A29" s="372" t="s">
        <v>53</v>
      </c>
      <c r="B29" s="372" t="s">
        <v>149</v>
      </c>
      <c r="C29" s="373">
        <v>15.347833212195001</v>
      </c>
      <c r="D29" s="373">
        <v>12.8773821240207</v>
      </c>
    </row>
    <row r="30" spans="1:4" x14ac:dyDescent="0.2">
      <c r="A30" s="372" t="s">
        <v>73</v>
      </c>
      <c r="B30" s="372" t="s">
        <v>138</v>
      </c>
      <c r="C30" s="373">
        <v>12.581733517883</v>
      </c>
      <c r="D30" s="373">
        <v>12.869218612015599</v>
      </c>
    </row>
    <row r="31" spans="1:4" x14ac:dyDescent="0.2">
      <c r="A31" s="372" t="s">
        <v>53</v>
      </c>
      <c r="B31" s="372" t="s">
        <v>139</v>
      </c>
      <c r="C31" s="373">
        <v>12.340382375542999</v>
      </c>
      <c r="D31" s="373">
        <v>13.024859514582401</v>
      </c>
    </row>
    <row r="32" spans="1:4" x14ac:dyDescent="0.2">
      <c r="A32" s="372" t="s">
        <v>53</v>
      </c>
      <c r="B32" s="372" t="s">
        <v>140</v>
      </c>
      <c r="C32" s="373">
        <v>6.0925930226059997</v>
      </c>
      <c r="D32" s="373">
        <v>12.1094955738984</v>
      </c>
    </row>
    <row r="33" spans="1:4" x14ac:dyDescent="0.2">
      <c r="A33" s="372" t="s">
        <v>53</v>
      </c>
      <c r="B33" s="372" t="s">
        <v>141</v>
      </c>
      <c r="C33" s="373">
        <v>3.9920059982580001</v>
      </c>
      <c r="D33" s="373">
        <v>11.6022438757148</v>
      </c>
    </row>
    <row r="34" spans="1:4" x14ac:dyDescent="0.2">
      <c r="A34" s="372" t="s">
        <v>53</v>
      </c>
      <c r="B34" s="372" t="s">
        <v>142</v>
      </c>
      <c r="C34" s="373">
        <v>0.96123128205800001</v>
      </c>
      <c r="D34" s="373">
        <v>10.082639157774899</v>
      </c>
    </row>
    <row r="35" spans="1:4" x14ac:dyDescent="0.2">
      <c r="A35" s="372" t="s">
        <v>53</v>
      </c>
      <c r="B35" s="372" t="s">
        <v>143</v>
      </c>
      <c r="C35" s="373">
        <v>3.503677285562</v>
      </c>
      <c r="D35" s="373">
        <v>9.1384831571950809</v>
      </c>
    </row>
    <row r="36" spans="1:4" x14ac:dyDescent="0.2">
      <c r="A36" s="372" t="s">
        <v>53</v>
      </c>
      <c r="B36" s="372" t="s">
        <v>144</v>
      </c>
      <c r="C36" s="373">
        <v>4.3477102514850001</v>
      </c>
      <c r="D36" s="373">
        <v>8.4925560272334994</v>
      </c>
    </row>
    <row r="37" spans="1:4" x14ac:dyDescent="0.2">
      <c r="A37" s="372" t="s">
        <v>53</v>
      </c>
      <c r="B37" s="372" t="s">
        <v>145</v>
      </c>
      <c r="C37" s="373">
        <v>3.3938480963759998</v>
      </c>
      <c r="D37" s="373">
        <v>8.1755850621807493</v>
      </c>
    </row>
    <row r="38" spans="1:4" x14ac:dyDescent="0.2">
      <c r="A38" s="372" t="s">
        <v>53</v>
      </c>
      <c r="B38" s="372" t="s">
        <v>146</v>
      </c>
      <c r="C38" s="373">
        <v>2.569342680394</v>
      </c>
      <c r="D38" s="373">
        <v>7.0993024355657504</v>
      </c>
    </row>
    <row r="39" spans="1:4" x14ac:dyDescent="0.2">
      <c r="A39" s="372" t="s">
        <v>53</v>
      </c>
      <c r="B39" s="372" t="s">
        <v>147</v>
      </c>
      <c r="C39" s="373">
        <v>1.2471075522640001</v>
      </c>
      <c r="D39" s="373">
        <v>6.4345149919140798</v>
      </c>
    </row>
    <row r="40" spans="1:4" x14ac:dyDescent="0.2">
      <c r="A40" s="372" t="s">
        <v>53</v>
      </c>
      <c r="B40" s="372" t="s">
        <v>148</v>
      </c>
      <c r="C40" s="373">
        <v>1.083706185729</v>
      </c>
      <c r="D40" s="373">
        <v>5.6217642883627503</v>
      </c>
    </row>
    <row r="41" spans="1:4" x14ac:dyDescent="0.2">
      <c r="A41" s="372" t="s">
        <v>53</v>
      </c>
      <c r="B41" s="372" t="s">
        <v>149</v>
      </c>
      <c r="C41" s="373">
        <v>3.728677662045</v>
      </c>
      <c r="D41" s="373">
        <v>4.6535013258502502</v>
      </c>
    </row>
    <row r="42" spans="1:4" x14ac:dyDescent="0.2">
      <c r="A42" s="372" t="s">
        <v>74</v>
      </c>
      <c r="B42" s="372" t="s">
        <v>138</v>
      </c>
      <c r="C42" s="373">
        <v>-1.5802503460999999</v>
      </c>
      <c r="D42" s="373">
        <v>3.4733360038516699</v>
      </c>
    </row>
    <row r="43" spans="1:4" x14ac:dyDescent="0.2">
      <c r="A43" s="372" t="s">
        <v>53</v>
      </c>
      <c r="B43" s="372" t="s">
        <v>139</v>
      </c>
      <c r="C43" s="373">
        <v>1.6608267011069999</v>
      </c>
      <c r="D43" s="373">
        <v>2.583373030982</v>
      </c>
    </row>
    <row r="44" spans="1:4" x14ac:dyDescent="0.2">
      <c r="A44" s="372" t="s">
        <v>53</v>
      </c>
      <c r="B44" s="372" t="s">
        <v>140</v>
      </c>
      <c r="C44" s="373">
        <v>0.22143961993399999</v>
      </c>
      <c r="D44" s="373">
        <v>2.0941102474259998</v>
      </c>
    </row>
    <row r="45" spans="1:4" x14ac:dyDescent="0.2">
      <c r="A45" s="372" t="s">
        <v>53</v>
      </c>
      <c r="B45" s="372" t="s">
        <v>141</v>
      </c>
      <c r="C45" s="373">
        <v>5.4558337595589999</v>
      </c>
      <c r="D45" s="373">
        <v>2.21609589420108</v>
      </c>
    </row>
    <row r="46" spans="1:4" x14ac:dyDescent="0.2">
      <c r="A46" s="372" t="s">
        <v>53</v>
      </c>
      <c r="B46" s="372" t="s">
        <v>142</v>
      </c>
      <c r="C46" s="373">
        <v>1.1027071126650001</v>
      </c>
      <c r="D46" s="373">
        <v>2.2278855467516698</v>
      </c>
    </row>
    <row r="47" spans="1:4" x14ac:dyDescent="0.2">
      <c r="A47" s="372" t="s">
        <v>53</v>
      </c>
      <c r="B47" s="372" t="s">
        <v>143</v>
      </c>
      <c r="C47" s="373">
        <v>2.446162429233</v>
      </c>
      <c r="D47" s="373">
        <v>2.1397593087242499</v>
      </c>
    </row>
    <row r="48" spans="1:4" x14ac:dyDescent="0.2">
      <c r="A48" s="372" t="s">
        <v>53</v>
      </c>
      <c r="B48" s="372" t="s">
        <v>144</v>
      </c>
      <c r="C48" s="373">
        <v>-1.7398381847290001</v>
      </c>
      <c r="D48" s="373">
        <v>1.6324636057064199</v>
      </c>
    </row>
    <row r="49" spans="1:4" x14ac:dyDescent="0.2">
      <c r="A49" s="372" t="s">
        <v>53</v>
      </c>
      <c r="B49" s="372" t="s">
        <v>145</v>
      </c>
      <c r="C49" s="373">
        <v>2.2406719064830001</v>
      </c>
      <c r="D49" s="373">
        <v>1.5363655898819999</v>
      </c>
    </row>
    <row r="50" spans="1:4" x14ac:dyDescent="0.2">
      <c r="A50" s="372" t="s">
        <v>53</v>
      </c>
      <c r="B50" s="372" t="s">
        <v>146</v>
      </c>
      <c r="C50" s="373">
        <v>-1.297198673302</v>
      </c>
      <c r="D50" s="373">
        <v>1.2141538104073299</v>
      </c>
    </row>
    <row r="51" spans="1:4" x14ac:dyDescent="0.2">
      <c r="A51" s="372" t="s">
        <v>53</v>
      </c>
      <c r="B51" s="372" t="s">
        <v>147</v>
      </c>
      <c r="C51" s="373">
        <v>-4.9589783469729998</v>
      </c>
      <c r="D51" s="373">
        <v>0.696979985470917</v>
      </c>
    </row>
    <row r="52" spans="1:4" x14ac:dyDescent="0.2">
      <c r="A52" s="372" t="s">
        <v>53</v>
      </c>
      <c r="B52" s="372" t="s">
        <v>148</v>
      </c>
      <c r="C52" s="373">
        <v>-2.9734585952030002</v>
      </c>
      <c r="D52" s="373">
        <v>0.35888292039324998</v>
      </c>
    </row>
    <row r="53" spans="1:4" x14ac:dyDescent="0.2">
      <c r="A53" s="372" t="s">
        <v>53</v>
      </c>
      <c r="B53" s="372" t="s">
        <v>149</v>
      </c>
      <c r="C53" s="373">
        <v>-3.4627131512129998</v>
      </c>
      <c r="D53" s="373">
        <v>-0.24039964737825001</v>
      </c>
    </row>
    <row r="54" spans="1:4" x14ac:dyDescent="0.2">
      <c r="A54" s="372" t="s">
        <v>75</v>
      </c>
      <c r="B54" s="372" t="s">
        <v>138</v>
      </c>
      <c r="C54" s="373">
        <v>-2.505453673481</v>
      </c>
      <c r="D54" s="373">
        <v>-0.31749992465999999</v>
      </c>
    </row>
    <row r="55" spans="1:4" x14ac:dyDescent="0.2">
      <c r="A55" s="372" t="s">
        <v>53</v>
      </c>
      <c r="B55" s="372" t="s">
        <v>139</v>
      </c>
      <c r="C55" s="373">
        <v>-1.1246399283349999</v>
      </c>
      <c r="D55" s="373">
        <v>-0.54962214378016705</v>
      </c>
    </row>
    <row r="56" spans="1:4" x14ac:dyDescent="0.2">
      <c r="A56" s="372" t="s">
        <v>53</v>
      </c>
      <c r="B56" s="372" t="s">
        <v>140</v>
      </c>
      <c r="C56" s="373">
        <v>7.0054736958459998</v>
      </c>
      <c r="D56" s="373">
        <v>1.5714029212500001E-2</v>
      </c>
    </row>
    <row r="57" spans="1:4" x14ac:dyDescent="0.2">
      <c r="A57" s="372" t="s">
        <v>53</v>
      </c>
      <c r="B57" s="372" t="s">
        <v>141</v>
      </c>
      <c r="C57" s="373">
        <v>-4.2845433174950003</v>
      </c>
      <c r="D57" s="373">
        <v>-0.79598406054199999</v>
      </c>
    </row>
    <row r="58" spans="1:4" x14ac:dyDescent="0.2">
      <c r="A58" s="372" t="s">
        <v>53</v>
      </c>
      <c r="B58" s="372" t="s">
        <v>142</v>
      </c>
      <c r="C58" s="373">
        <v>4.2747418007839997</v>
      </c>
      <c r="D58" s="373">
        <v>-0.53164783653208303</v>
      </c>
    </row>
    <row r="59" spans="1:4" x14ac:dyDescent="0.2">
      <c r="A59" s="372" t="s">
        <v>53</v>
      </c>
      <c r="B59" s="372" t="s">
        <v>143</v>
      </c>
      <c r="C59" s="373">
        <v>5.4941229190850001</v>
      </c>
      <c r="D59" s="373">
        <v>-0.27765112904441702</v>
      </c>
    </row>
    <row r="60" spans="1:4" x14ac:dyDescent="0.2">
      <c r="A60" s="372" t="s">
        <v>53</v>
      </c>
      <c r="B60" s="372" t="s">
        <v>144</v>
      </c>
      <c r="C60" s="373">
        <v>1.5463505636479999</v>
      </c>
      <c r="D60" s="373">
        <v>-3.8020666796666999E-3</v>
      </c>
    </row>
    <row r="61" spans="1:4" x14ac:dyDescent="0.2">
      <c r="A61" s="372" t="s">
        <v>53</v>
      </c>
      <c r="B61" s="372" t="s">
        <v>145</v>
      </c>
      <c r="C61" s="373">
        <v>2.6980369594029998</v>
      </c>
      <c r="D61" s="373">
        <v>3.4311687730333301E-2</v>
      </c>
    </row>
    <row r="62" spans="1:4" x14ac:dyDescent="0.2">
      <c r="A62" s="372" t="s">
        <v>53</v>
      </c>
      <c r="B62" s="372" t="s">
        <v>146</v>
      </c>
      <c r="C62" s="373">
        <v>0.16771004394200001</v>
      </c>
      <c r="D62" s="373">
        <v>0.15638741416733301</v>
      </c>
    </row>
    <row r="63" spans="1:4" x14ac:dyDescent="0.2">
      <c r="A63" s="372" t="s">
        <v>53</v>
      </c>
      <c r="B63" s="372" t="s">
        <v>147</v>
      </c>
      <c r="C63" s="373">
        <v>1.2292601913429999</v>
      </c>
      <c r="D63" s="373">
        <v>0.67207395902699996</v>
      </c>
    </row>
    <row r="64" spans="1:4" x14ac:dyDescent="0.2">
      <c r="A64" s="372" t="s">
        <v>53</v>
      </c>
      <c r="B64" s="372" t="s">
        <v>148</v>
      </c>
      <c r="C64" s="373">
        <v>0.91486294564899995</v>
      </c>
      <c r="D64" s="373">
        <v>0.99610075409800003</v>
      </c>
    </row>
    <row r="65" spans="1:4" x14ac:dyDescent="0.2">
      <c r="A65" s="372" t="s">
        <v>53</v>
      </c>
      <c r="B65" s="372" t="s">
        <v>149</v>
      </c>
      <c r="C65" s="373">
        <v>2.0542082721049999</v>
      </c>
      <c r="D65" s="373">
        <v>1.45584420604117</v>
      </c>
    </row>
    <row r="66" spans="1:4" x14ac:dyDescent="0.2">
      <c r="A66" s="372" t="s">
        <v>76</v>
      </c>
      <c r="B66" s="372" t="s">
        <v>138</v>
      </c>
      <c r="C66" s="373">
        <v>5.4769990498369996</v>
      </c>
      <c r="D66" s="373">
        <v>2.121048599651</v>
      </c>
    </row>
    <row r="67" spans="1:4" x14ac:dyDescent="0.2">
      <c r="A67" s="372" t="s">
        <v>53</v>
      </c>
      <c r="B67" s="372" t="s">
        <v>139</v>
      </c>
      <c r="C67" s="373">
        <v>3.4040632899859999</v>
      </c>
      <c r="D67" s="373">
        <v>2.4984405345110798</v>
      </c>
    </row>
    <row r="68" spans="1:4" x14ac:dyDescent="0.2">
      <c r="A68" s="372" t="s">
        <v>53</v>
      </c>
      <c r="B68" s="372" t="s">
        <v>140</v>
      </c>
      <c r="C68" s="373">
        <v>-1.3884936747650001</v>
      </c>
      <c r="D68" s="373">
        <v>1.7989432536268299</v>
      </c>
    </row>
    <row r="69" spans="1:4" x14ac:dyDescent="0.2">
      <c r="A69" s="372" t="s">
        <v>53</v>
      </c>
      <c r="B69" s="372" t="s">
        <v>141</v>
      </c>
      <c r="C69" s="373">
        <v>7.9669359163219999</v>
      </c>
      <c r="D69" s="373">
        <v>2.8198998564449198</v>
      </c>
    </row>
    <row r="70" spans="1:4" x14ac:dyDescent="0.2">
      <c r="A70" s="372" t="s">
        <v>53</v>
      </c>
      <c r="B70" s="372" t="s">
        <v>142</v>
      </c>
      <c r="C70" s="373">
        <v>2.454945466186</v>
      </c>
      <c r="D70" s="373">
        <v>2.66825016189508</v>
      </c>
    </row>
    <row r="71" spans="1:4" x14ac:dyDescent="0.2">
      <c r="A71" s="372" t="s">
        <v>53</v>
      </c>
      <c r="B71" s="372" t="s">
        <v>143</v>
      </c>
      <c r="C71" s="373">
        <v>1.8007274404389999</v>
      </c>
      <c r="D71" s="373">
        <v>2.3604672053412501</v>
      </c>
    </row>
    <row r="72" spans="1:4" x14ac:dyDescent="0.2">
      <c r="A72" s="372" t="s">
        <v>53</v>
      </c>
      <c r="B72" s="372" t="s">
        <v>144</v>
      </c>
      <c r="C72" s="373">
        <v>2.9218341820710001</v>
      </c>
      <c r="D72" s="373">
        <v>2.4750908402098299</v>
      </c>
    </row>
    <row r="73" spans="1:4" x14ac:dyDescent="0.2">
      <c r="A73" s="372" t="s">
        <v>53</v>
      </c>
      <c r="B73" s="372" t="s">
        <v>145</v>
      </c>
      <c r="C73" s="373">
        <v>3.8362137040070001</v>
      </c>
      <c r="D73" s="373">
        <v>2.5699389022601702</v>
      </c>
    </row>
    <row r="74" spans="1:4" x14ac:dyDescent="0.2">
      <c r="A74" s="372" t="s">
        <v>53</v>
      </c>
      <c r="B74" s="372" t="s">
        <v>146</v>
      </c>
      <c r="C74" s="373">
        <v>1.6821145768220001</v>
      </c>
      <c r="D74" s="373">
        <v>2.6961392800001698</v>
      </c>
    </row>
    <row r="75" spans="1:4" x14ac:dyDescent="0.2">
      <c r="A75" s="372" t="s">
        <v>53</v>
      </c>
      <c r="B75" s="372" t="s">
        <v>147</v>
      </c>
      <c r="C75" s="373">
        <v>4.7389041746549996</v>
      </c>
      <c r="D75" s="373">
        <v>2.98860961194283</v>
      </c>
    </row>
    <row r="76" spans="1:4" x14ac:dyDescent="0.2">
      <c r="A76" s="372" t="s">
        <v>53</v>
      </c>
      <c r="B76" s="372" t="s">
        <v>148</v>
      </c>
      <c r="C76" s="373">
        <v>1.0111262358540001</v>
      </c>
      <c r="D76" s="373">
        <v>2.9966315527932501</v>
      </c>
    </row>
    <row r="77" spans="1:4" x14ac:dyDescent="0.2">
      <c r="A77" s="372" t="s">
        <v>53</v>
      </c>
      <c r="B77" s="372" t="s">
        <v>149</v>
      </c>
      <c r="C77" s="373">
        <v>-7.2123897479909997</v>
      </c>
      <c r="D77" s="373">
        <v>2.2244150511185801</v>
      </c>
    </row>
    <row r="78" spans="1:4" x14ac:dyDescent="0.2">
      <c r="A78" s="372" t="s">
        <v>77</v>
      </c>
      <c r="B78" s="372" t="s">
        <v>138</v>
      </c>
      <c r="C78" s="373">
        <v>-4.7469251201549998</v>
      </c>
      <c r="D78" s="373">
        <v>1.37242137028592</v>
      </c>
    </row>
    <row r="79" spans="1:4" x14ac:dyDescent="0.2">
      <c r="A79" s="372" t="s">
        <v>53</v>
      </c>
      <c r="B79" s="372" t="s">
        <v>139</v>
      </c>
      <c r="C79" s="373">
        <v>-0.204216946639</v>
      </c>
      <c r="D79" s="373">
        <v>1.0717313505671699</v>
      </c>
    </row>
    <row r="80" spans="1:4" x14ac:dyDescent="0.2">
      <c r="A80" s="372" t="s">
        <v>53</v>
      </c>
      <c r="B80" s="372" t="s">
        <v>140</v>
      </c>
      <c r="C80" s="373">
        <v>5.4898010081380004</v>
      </c>
      <c r="D80" s="373">
        <v>1.64492257414242</v>
      </c>
    </row>
    <row r="81" spans="1:4" x14ac:dyDescent="0.2">
      <c r="A81" s="372" t="s">
        <v>53</v>
      </c>
      <c r="B81" s="372" t="s">
        <v>141</v>
      </c>
      <c r="C81" s="373">
        <v>2.1679932632579999</v>
      </c>
      <c r="D81" s="373">
        <v>1.1616773530537501</v>
      </c>
    </row>
    <row r="82" spans="1:4" x14ac:dyDescent="0.2">
      <c r="A82" s="372" t="s">
        <v>53</v>
      </c>
      <c r="B82" s="372" t="s">
        <v>142</v>
      </c>
      <c r="C82" s="373">
        <v>4.9030498187529998</v>
      </c>
      <c r="D82" s="373">
        <v>1.3656860491010001</v>
      </c>
    </row>
    <row r="83" spans="1:4" x14ac:dyDescent="0.2">
      <c r="A83" s="372" t="s">
        <v>53</v>
      </c>
      <c r="B83" s="372" t="s">
        <v>143</v>
      </c>
      <c r="C83" s="373">
        <v>0.83982048721400004</v>
      </c>
      <c r="D83" s="373">
        <v>1.2856104696655799</v>
      </c>
    </row>
    <row r="84" spans="1:4" x14ac:dyDescent="0.2">
      <c r="A84" s="372" t="s">
        <v>53</v>
      </c>
      <c r="B84" s="372" t="s">
        <v>144</v>
      </c>
      <c r="C84" s="373">
        <v>3.0764761667610001</v>
      </c>
      <c r="D84" s="373">
        <v>1.2984973017230801</v>
      </c>
    </row>
    <row r="85" spans="1:4" x14ac:dyDescent="0.2">
      <c r="A85" s="372" t="s">
        <v>53</v>
      </c>
      <c r="B85" s="372" t="s">
        <v>145</v>
      </c>
      <c r="C85" s="373">
        <v>0.99744517075600003</v>
      </c>
      <c r="D85" s="373">
        <v>1.0619332572855</v>
      </c>
    </row>
    <row r="86" spans="1:4" x14ac:dyDescent="0.2">
      <c r="A86" s="372" t="s">
        <v>53</v>
      </c>
      <c r="B86" s="372" t="s">
        <v>146</v>
      </c>
      <c r="C86" s="373">
        <v>2.9292222942100001</v>
      </c>
      <c r="D86" s="373">
        <v>1.1658589004011699</v>
      </c>
    </row>
    <row r="87" spans="1:4" x14ac:dyDescent="0.2">
      <c r="A87" s="372" t="s">
        <v>53</v>
      </c>
      <c r="B87" s="372" t="s">
        <v>147</v>
      </c>
      <c r="C87" s="373">
        <v>0.65342344324699997</v>
      </c>
      <c r="D87" s="373">
        <v>0.82540217278383299</v>
      </c>
    </row>
    <row r="88" spans="1:4" x14ac:dyDescent="0.2">
      <c r="A88" s="372" t="s">
        <v>53</v>
      </c>
      <c r="B88" s="372" t="s">
        <v>148</v>
      </c>
      <c r="C88" s="373">
        <v>2.304396280602</v>
      </c>
      <c r="D88" s="373">
        <v>0.93317467651283303</v>
      </c>
    </row>
    <row r="89" spans="1:4" x14ac:dyDescent="0.2">
      <c r="A89" s="372" t="s">
        <v>53</v>
      </c>
      <c r="B89" s="372" t="s">
        <v>149</v>
      </c>
      <c r="C89" s="373">
        <v>5.2487456399100001</v>
      </c>
      <c r="D89" s="373">
        <v>1.97160262550458</v>
      </c>
    </row>
    <row r="90" spans="1:4" x14ac:dyDescent="0.2">
      <c r="A90" s="372" t="s">
        <v>78</v>
      </c>
      <c r="B90" s="372" t="s">
        <v>138</v>
      </c>
      <c r="C90" s="373">
        <v>6.5398092959670002</v>
      </c>
      <c r="D90" s="373">
        <v>2.9121638268480798</v>
      </c>
    </row>
    <row r="91" spans="1:4" x14ac:dyDescent="0.2">
      <c r="A91" s="372" t="s">
        <v>53</v>
      </c>
      <c r="B91" s="372" t="s">
        <v>139</v>
      </c>
      <c r="C91" s="373">
        <v>0.90690058852900002</v>
      </c>
      <c r="D91" s="373">
        <v>3.0047569547787498</v>
      </c>
    </row>
    <row r="92" spans="1:4" x14ac:dyDescent="0.2">
      <c r="A92" s="372" t="s">
        <v>53</v>
      </c>
      <c r="B92" s="372" t="s">
        <v>140</v>
      </c>
      <c r="C92" s="373">
        <v>-7.9842849611369999</v>
      </c>
      <c r="D92" s="373">
        <v>1.88191645733917</v>
      </c>
    </row>
    <row r="93" spans="1:4" x14ac:dyDescent="0.2">
      <c r="A93" s="372" t="s">
        <v>53</v>
      </c>
      <c r="B93" s="372" t="s">
        <v>141</v>
      </c>
      <c r="C93" s="373">
        <v>-24.628350928591999</v>
      </c>
      <c r="D93" s="373">
        <v>-0.35111222531500003</v>
      </c>
    </row>
    <row r="94" spans="1:4" x14ac:dyDescent="0.2">
      <c r="A94" s="372" t="s">
        <v>53</v>
      </c>
      <c r="B94" s="372" t="s">
        <v>142</v>
      </c>
      <c r="C94" s="373">
        <v>-28.539517184087</v>
      </c>
      <c r="D94" s="373">
        <v>-3.137992808885</v>
      </c>
    </row>
    <row r="95" spans="1:4" x14ac:dyDescent="0.2">
      <c r="A95" s="372" t="s">
        <v>53</v>
      </c>
      <c r="B95" s="372" t="s">
        <v>143</v>
      </c>
      <c r="C95" s="373">
        <v>-18.103365220238</v>
      </c>
      <c r="D95" s="373">
        <v>-4.7165916178393301</v>
      </c>
    </row>
    <row r="96" spans="1:4" x14ac:dyDescent="0.2">
      <c r="A96" s="372" t="s">
        <v>53</v>
      </c>
      <c r="B96" s="372" t="s">
        <v>144</v>
      </c>
      <c r="C96" s="373">
        <v>-10.887123649547</v>
      </c>
      <c r="D96" s="373">
        <v>-5.8802249358649998</v>
      </c>
    </row>
    <row r="97" spans="1:4" x14ac:dyDescent="0.2">
      <c r="A97" s="372" t="s">
        <v>53</v>
      </c>
      <c r="B97" s="372" t="s">
        <v>145</v>
      </c>
      <c r="C97" s="373">
        <v>-14.383621891342999</v>
      </c>
      <c r="D97" s="373">
        <v>-7.1619805243732504</v>
      </c>
    </row>
    <row r="98" spans="1:4" x14ac:dyDescent="0.2">
      <c r="A98" s="372" t="s">
        <v>53</v>
      </c>
      <c r="B98" s="372" t="s">
        <v>146</v>
      </c>
      <c r="C98" s="373">
        <v>-4.5621733655929999</v>
      </c>
      <c r="D98" s="373">
        <v>-7.7862634960235004</v>
      </c>
    </row>
    <row r="99" spans="1:4" x14ac:dyDescent="0.2">
      <c r="A99" s="372" t="s">
        <v>53</v>
      </c>
      <c r="B99" s="372" t="s">
        <v>147</v>
      </c>
      <c r="C99" s="373">
        <v>-8.6215557063970003</v>
      </c>
      <c r="D99" s="373">
        <v>-8.5591784251604999</v>
      </c>
    </row>
    <row r="100" spans="1:4" x14ac:dyDescent="0.2">
      <c r="A100" s="372" t="s">
        <v>53</v>
      </c>
      <c r="B100" s="372" t="s">
        <v>148</v>
      </c>
      <c r="C100" s="373">
        <v>-7.1754910162080003</v>
      </c>
      <c r="D100" s="373">
        <v>-9.3491690332279997</v>
      </c>
    </row>
    <row r="101" spans="1:4" x14ac:dyDescent="0.2">
      <c r="A101" s="372" t="s">
        <v>53</v>
      </c>
      <c r="B101" s="372" t="s">
        <v>149</v>
      </c>
      <c r="C101" s="373">
        <v>1.6371687716800001</v>
      </c>
      <c r="D101" s="373">
        <v>-9.6501337722471696</v>
      </c>
    </row>
    <row r="102" spans="1:4" x14ac:dyDescent="0.2">
      <c r="A102" s="372" t="s">
        <v>450</v>
      </c>
      <c r="B102" s="372" t="s">
        <v>138</v>
      </c>
      <c r="C102" s="373">
        <v>-9.8813196386069997</v>
      </c>
      <c r="D102" s="373">
        <v>-11.018561183461699</v>
      </c>
    </row>
    <row r="103" spans="1:4" x14ac:dyDescent="0.2">
      <c r="A103" s="372" t="s">
        <v>53</v>
      </c>
      <c r="B103" s="372" t="s">
        <v>139</v>
      </c>
      <c r="C103" s="373">
        <v>-4.7567316430849997</v>
      </c>
      <c r="D103" s="373">
        <v>-11.4905305360962</v>
      </c>
    </row>
    <row r="104" spans="1:4" x14ac:dyDescent="0.2">
      <c r="A104" s="372" t="s">
        <v>53</v>
      </c>
      <c r="B104" s="372" t="s">
        <v>140</v>
      </c>
      <c r="C104" s="373">
        <v>1.3485695471720001</v>
      </c>
      <c r="D104" s="373">
        <v>-10.7127926604037</v>
      </c>
    </row>
    <row r="105" spans="1:4" x14ac:dyDescent="0.2">
      <c r="A105" s="372" t="s">
        <v>53</v>
      </c>
      <c r="B105" s="372" t="s">
        <v>141</v>
      </c>
      <c r="C105" s="373">
        <v>22.876777582237001</v>
      </c>
      <c r="D105" s="373">
        <v>-6.7540319511679998</v>
      </c>
    </row>
    <row r="106" spans="1:4" x14ac:dyDescent="0.2">
      <c r="A106" s="372" t="s">
        <v>53</v>
      </c>
      <c r="B106" s="372" t="s">
        <v>142</v>
      </c>
      <c r="C106" s="373">
        <v>24.024668840316998</v>
      </c>
      <c r="D106" s="373">
        <v>-2.3736831158010001</v>
      </c>
    </row>
    <row r="107" spans="1:4" x14ac:dyDescent="0.2">
      <c r="A107" s="372" t="s">
        <v>53</v>
      </c>
      <c r="B107" s="372" t="s">
        <v>143</v>
      </c>
      <c r="C107" s="373">
        <v>14.626882733713</v>
      </c>
      <c r="D107" s="373">
        <v>0.35383754702824999</v>
      </c>
    </row>
    <row r="108" spans="1:4" x14ac:dyDescent="0.2">
      <c r="A108" s="372" t="s">
        <v>53</v>
      </c>
      <c r="B108" s="372" t="s">
        <v>144</v>
      </c>
      <c r="C108" s="373">
        <v>8.7860589592569998</v>
      </c>
      <c r="D108" s="373">
        <v>1.9932694310952499</v>
      </c>
    </row>
    <row r="109" spans="1:4" x14ac:dyDescent="0.2">
      <c r="A109" s="372" t="s">
        <v>53</v>
      </c>
      <c r="B109" s="372" t="s">
        <v>145</v>
      </c>
      <c r="C109" s="373">
        <v>8.5247799704259997</v>
      </c>
      <c r="D109" s="373">
        <v>3.902302919576</v>
      </c>
    </row>
    <row r="110" spans="1:4" x14ac:dyDescent="0.2">
      <c r="A110" s="372" t="s">
        <v>53</v>
      </c>
      <c r="B110" s="372" t="s">
        <v>146</v>
      </c>
      <c r="C110" s="373">
        <v>-3.2260920666790001</v>
      </c>
      <c r="D110" s="373">
        <v>4.01364302781883</v>
      </c>
    </row>
    <row r="111" spans="1:4" x14ac:dyDescent="0.2">
      <c r="A111" s="372" t="s">
        <v>53</v>
      </c>
      <c r="B111" s="372" t="s">
        <v>147</v>
      </c>
      <c r="C111" s="373">
        <v>3.0479312995219998</v>
      </c>
      <c r="D111" s="373">
        <v>4.9861002783120796</v>
      </c>
    </row>
    <row r="112" spans="1:4" x14ac:dyDescent="0.2">
      <c r="A112" s="372" t="s">
        <v>53</v>
      </c>
      <c r="B112" s="372" t="s">
        <v>148</v>
      </c>
      <c r="C112" s="373">
        <v>5.8609182704389999</v>
      </c>
      <c r="D112" s="373">
        <v>6.0724677188660001</v>
      </c>
    </row>
    <row r="113" spans="1:4" x14ac:dyDescent="0.2">
      <c r="A113" s="372" t="s">
        <v>53</v>
      </c>
      <c r="B113" s="372" t="s">
        <v>149</v>
      </c>
      <c r="C113" s="373">
        <v>2.913040070483</v>
      </c>
      <c r="D113" s="373">
        <v>6.1787903270995796</v>
      </c>
    </row>
    <row r="114" spans="1:4" x14ac:dyDescent="0.2">
      <c r="A114" s="372" t="s">
        <v>754</v>
      </c>
      <c r="B114" s="372" t="s">
        <v>138</v>
      </c>
      <c r="C114" s="373">
        <v>11.056521783359001</v>
      </c>
      <c r="D114" s="373">
        <v>7.9236104455967498</v>
      </c>
    </row>
    <row r="115" spans="1:4" x14ac:dyDescent="0.2">
      <c r="A115" s="372" t="s">
        <v>53</v>
      </c>
      <c r="B115" s="372" t="s">
        <v>139</v>
      </c>
      <c r="C115" s="373">
        <v>12.299571867136001</v>
      </c>
      <c r="D115" s="373">
        <v>9.3449690714484994</v>
      </c>
    </row>
    <row r="116" spans="1:4" x14ac:dyDescent="0.2">
      <c r="A116" s="372" t="s">
        <v>53</v>
      </c>
      <c r="B116" s="372" t="s">
        <v>140</v>
      </c>
      <c r="C116" s="373">
        <v>13.072342853406999</v>
      </c>
      <c r="D116" s="373">
        <v>10.3219501803014</v>
      </c>
    </row>
    <row r="117" spans="1:4" x14ac:dyDescent="0.2">
      <c r="A117" s="372" t="s">
        <v>53</v>
      </c>
      <c r="B117" s="372" t="s">
        <v>141</v>
      </c>
      <c r="C117" s="373">
        <v>13.726399088876001</v>
      </c>
      <c r="D117" s="373">
        <v>9.5594186391879994</v>
      </c>
    </row>
    <row r="118" spans="1:4" x14ac:dyDescent="0.2">
      <c r="A118" s="372" t="s">
        <v>53</v>
      </c>
      <c r="B118" s="372" t="s">
        <v>142</v>
      </c>
      <c r="C118" s="373">
        <v>17.873428944467999</v>
      </c>
      <c r="D118" s="373">
        <v>9.0468153145339194</v>
      </c>
    </row>
    <row r="119" spans="1:4" x14ac:dyDescent="0.2">
      <c r="A119" s="372" t="s">
        <v>53</v>
      </c>
      <c r="B119" s="372" t="s">
        <v>143</v>
      </c>
      <c r="C119" s="373">
        <v>12.687927855274999</v>
      </c>
      <c r="D119" s="373">
        <v>8.8852357413307494</v>
      </c>
    </row>
    <row r="120" spans="1:4" x14ac:dyDescent="0.2">
      <c r="A120" s="372" t="s">
        <v>53</v>
      </c>
      <c r="B120" s="372" t="s">
        <v>144</v>
      </c>
      <c r="C120" s="373">
        <v>10.347180120579999</v>
      </c>
      <c r="D120" s="373">
        <v>9.0153291714409995</v>
      </c>
    </row>
    <row r="121" spans="1:4" x14ac:dyDescent="0.2">
      <c r="A121" s="372" t="s">
        <v>53</v>
      </c>
      <c r="B121" s="372" t="s">
        <v>145</v>
      </c>
      <c r="C121" s="373">
        <v>11.099166742894001</v>
      </c>
      <c r="D121" s="373">
        <v>9.2298614024799992</v>
      </c>
    </row>
    <row r="122" spans="1:4" x14ac:dyDescent="0.2">
      <c r="A122" s="372" t="s">
        <v>53</v>
      </c>
      <c r="B122" s="372" t="s">
        <v>146</v>
      </c>
      <c r="C122" s="373">
        <v>16.330428669330999</v>
      </c>
      <c r="D122" s="373">
        <v>10.8595714638142</v>
      </c>
    </row>
    <row r="123" spans="1:4" x14ac:dyDescent="0.2">
      <c r="A123" s="372" t="s">
        <v>53</v>
      </c>
      <c r="B123" s="372" t="s">
        <v>147</v>
      </c>
      <c r="C123" s="373">
        <v>10.076544576143</v>
      </c>
      <c r="D123" s="373">
        <v>11.4452892368659</v>
      </c>
    </row>
    <row r="124" spans="1:4" x14ac:dyDescent="0.2">
      <c r="A124" s="372" t="s">
        <v>53</v>
      </c>
      <c r="B124" s="372" t="s">
        <v>148</v>
      </c>
      <c r="C124" s="373">
        <v>4.7537763257119998</v>
      </c>
      <c r="D124" s="373">
        <v>11.353027408138701</v>
      </c>
    </row>
    <row r="125" spans="1:4" x14ac:dyDescent="0.2">
      <c r="A125" s="372" t="s">
        <v>53</v>
      </c>
      <c r="B125" s="372" t="s">
        <v>149</v>
      </c>
      <c r="C125" s="373">
        <v>10.698592573736001</v>
      </c>
      <c r="D125" s="373">
        <v>12.001823450076399</v>
      </c>
    </row>
    <row r="126" spans="1:4" x14ac:dyDescent="0.2">
      <c r="A126" s="372" t="s">
        <v>1193</v>
      </c>
      <c r="B126" s="372" t="s">
        <v>138</v>
      </c>
      <c r="C126" s="373">
        <v>6.0366109183930003</v>
      </c>
      <c r="D126" s="373">
        <v>11.583497544662601</v>
      </c>
    </row>
  </sheetData>
  <mergeCells count="1">
    <mergeCell ref="H1:I1"/>
  </mergeCells>
  <hyperlinks>
    <hyperlink ref="H1:I1" location="Index!A1" display="Regresar al �ndice" xr:uid="{327958AA-5C03-49C1-8837-8536E6A294A8}"/>
  </hyperlinks>
  <pageMargins left="0.7" right="0.7" top="0.75" bottom="0.75" header="0.3" footer="0.3"/>
  <pageSetup paperSize="9" orientation="portrait" horizontalDpi="300" verticalDpi="300"/>
  <drawing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40722-82F4-4536-9ED6-7E0F91A79803}">
  <sheetPr codeName="Hoja138"/>
  <dimension ref="A1:I38"/>
  <sheetViews>
    <sheetView workbookViewId="0"/>
  </sheetViews>
  <sheetFormatPr baseColWidth="10" defaultRowHeight="12.75" x14ac:dyDescent="0.2"/>
  <cols>
    <col min="1" max="16384" width="11.42578125" style="372"/>
  </cols>
  <sheetData>
    <row r="1" spans="1:9" x14ac:dyDescent="0.2">
      <c r="A1" s="69" t="s">
        <v>2100</v>
      </c>
      <c r="H1" s="346" t="s">
        <v>2143</v>
      </c>
      <c r="I1" s="346"/>
    </row>
    <row r="2" spans="1:9" x14ac:dyDescent="0.2">
      <c r="A2" s="372" t="s">
        <v>1529</v>
      </c>
    </row>
    <row r="5" spans="1:9" x14ac:dyDescent="0.2">
      <c r="A5" s="372" t="s">
        <v>2</v>
      </c>
      <c r="B5" s="372" t="s">
        <v>51</v>
      </c>
    </row>
    <row r="6" spans="1:9" x14ac:dyDescent="0.2">
      <c r="A6" s="372" t="s">
        <v>11</v>
      </c>
      <c r="B6" s="373">
        <v>-5.8538673753369999</v>
      </c>
    </row>
    <row r="7" spans="1:9" x14ac:dyDescent="0.2">
      <c r="A7" s="372" t="s">
        <v>6</v>
      </c>
      <c r="B7" s="373">
        <v>-5.360953774385</v>
      </c>
    </row>
    <row r="8" spans="1:9" x14ac:dyDescent="0.2">
      <c r="A8" s="372" t="s">
        <v>32</v>
      </c>
      <c r="B8" s="373">
        <v>-4.2091956701909998</v>
      </c>
    </row>
    <row r="9" spans="1:9" x14ac:dyDescent="0.2">
      <c r="A9" s="372" t="s">
        <v>33</v>
      </c>
      <c r="B9" s="373">
        <v>-3.8976661421680001</v>
      </c>
    </row>
    <row r="10" spans="1:9" x14ac:dyDescent="0.2">
      <c r="A10" s="372" t="s">
        <v>21</v>
      </c>
      <c r="B10" s="373">
        <v>-3.8772712822509998</v>
      </c>
    </row>
    <row r="11" spans="1:9" x14ac:dyDescent="0.2">
      <c r="A11" s="372" t="s">
        <v>10</v>
      </c>
      <c r="B11" s="373">
        <v>-3.3983066974849998</v>
      </c>
    </row>
    <row r="12" spans="1:9" x14ac:dyDescent="0.2">
      <c r="A12" s="372" t="s">
        <v>29</v>
      </c>
      <c r="B12" s="373">
        <v>-2.6848467805489999</v>
      </c>
    </row>
    <row r="13" spans="1:9" x14ac:dyDescent="0.2">
      <c r="A13" s="372" t="s">
        <v>12</v>
      </c>
      <c r="B13" s="373">
        <v>-1.4407418933160001</v>
      </c>
    </row>
    <row r="14" spans="1:9" x14ac:dyDescent="0.2">
      <c r="A14" s="372" t="s">
        <v>15</v>
      </c>
      <c r="B14" s="373">
        <v>-0.79713348362699998</v>
      </c>
    </row>
    <row r="15" spans="1:9" x14ac:dyDescent="0.2">
      <c r="A15" s="372" t="s">
        <v>19</v>
      </c>
      <c r="B15" s="373">
        <v>-0.78189996319599997</v>
      </c>
    </row>
    <row r="16" spans="1:9" x14ac:dyDescent="0.2">
      <c r="A16" s="372" t="s">
        <v>28</v>
      </c>
      <c r="B16" s="373">
        <v>-0.19310957599600001</v>
      </c>
    </row>
    <row r="17" spans="1:2" x14ac:dyDescent="0.2">
      <c r="A17" s="372" t="s">
        <v>5</v>
      </c>
      <c r="B17" s="373">
        <v>1.3360335502659999</v>
      </c>
    </row>
    <row r="18" spans="1:2" x14ac:dyDescent="0.2">
      <c r="A18" s="372" t="s">
        <v>27</v>
      </c>
      <c r="B18" s="373">
        <v>2.90360496552</v>
      </c>
    </row>
    <row r="19" spans="1:2" x14ac:dyDescent="0.2">
      <c r="A19" s="372" t="s">
        <v>26</v>
      </c>
      <c r="B19" s="373">
        <v>3.1281194221119999</v>
      </c>
    </row>
    <row r="20" spans="1:2" x14ac:dyDescent="0.2">
      <c r="A20" s="372" t="s">
        <v>18</v>
      </c>
      <c r="B20" s="373">
        <v>3.7673355842270002</v>
      </c>
    </row>
    <row r="21" spans="1:2" x14ac:dyDescent="0.2">
      <c r="A21" s="372" t="s">
        <v>8</v>
      </c>
      <c r="B21" s="373">
        <v>4.1581301763229996</v>
      </c>
    </row>
    <row r="22" spans="1:2" x14ac:dyDescent="0.2">
      <c r="A22" s="372" t="s">
        <v>9</v>
      </c>
      <c r="B22" s="373">
        <v>4.660813613467</v>
      </c>
    </row>
    <row r="23" spans="1:2" x14ac:dyDescent="0.2">
      <c r="A23" s="372" t="s">
        <v>13</v>
      </c>
      <c r="B23" s="373">
        <v>4.6852088870279998</v>
      </c>
    </row>
    <row r="24" spans="1:2" x14ac:dyDescent="0.2">
      <c r="A24" s="372" t="s">
        <v>1</v>
      </c>
      <c r="B24" s="373">
        <v>4.7259481430030004</v>
      </c>
    </row>
    <row r="25" spans="1:2" x14ac:dyDescent="0.2">
      <c r="A25" s="372" t="s">
        <v>30</v>
      </c>
      <c r="B25" s="373">
        <v>5.4059416774960001</v>
      </c>
    </row>
    <row r="26" spans="1:2" x14ac:dyDescent="0.2">
      <c r="A26" s="372" t="s">
        <v>4</v>
      </c>
      <c r="B26" s="373">
        <v>5.699616165758</v>
      </c>
    </row>
    <row r="27" spans="1:2" x14ac:dyDescent="0.2">
      <c r="A27" s="372" t="s">
        <v>31</v>
      </c>
      <c r="B27" s="373">
        <v>5.7714223464170002</v>
      </c>
    </row>
    <row r="28" spans="1:2" x14ac:dyDescent="0.2">
      <c r="A28" s="372" t="s">
        <v>3</v>
      </c>
      <c r="B28" s="373">
        <v>5.8582617905690002</v>
      </c>
    </row>
    <row r="29" spans="1:2" x14ac:dyDescent="0.2">
      <c r="A29" s="372" t="s">
        <v>24</v>
      </c>
      <c r="B29" s="373">
        <v>5.9202955598029998</v>
      </c>
    </row>
    <row r="30" spans="1:2" x14ac:dyDescent="0.2">
      <c r="A30" s="372" t="s">
        <v>0</v>
      </c>
      <c r="B30" s="373">
        <v>6.0366109183930003</v>
      </c>
    </row>
    <row r="31" spans="1:2" x14ac:dyDescent="0.2">
      <c r="A31" s="372" t="s">
        <v>25</v>
      </c>
      <c r="B31" s="373">
        <v>6.3205795577990003</v>
      </c>
    </row>
    <row r="32" spans="1:2" x14ac:dyDescent="0.2">
      <c r="A32" s="372" t="s">
        <v>23</v>
      </c>
      <c r="B32" s="373">
        <v>6.500605837558</v>
      </c>
    </row>
    <row r="33" spans="1:2" x14ac:dyDescent="0.2">
      <c r="A33" s="372" t="s">
        <v>20</v>
      </c>
      <c r="B33" s="373">
        <v>6.954234363256</v>
      </c>
    </row>
    <row r="34" spans="1:2" x14ac:dyDescent="0.2">
      <c r="A34" s="372" t="s">
        <v>16</v>
      </c>
      <c r="B34" s="373">
        <v>7.4023917190980004</v>
      </c>
    </row>
    <row r="35" spans="1:2" x14ac:dyDescent="0.2">
      <c r="A35" s="372" t="s">
        <v>17</v>
      </c>
      <c r="B35" s="373">
        <v>8.0499732600589997</v>
      </c>
    </row>
    <row r="36" spans="1:2" x14ac:dyDescent="0.2">
      <c r="A36" s="372" t="s">
        <v>22</v>
      </c>
      <c r="B36" s="373">
        <v>9.2327873598670003</v>
      </c>
    </row>
    <row r="37" spans="1:2" x14ac:dyDescent="0.2">
      <c r="A37" s="372" t="s">
        <v>14</v>
      </c>
      <c r="B37" s="373">
        <v>12.354513399646001</v>
      </c>
    </row>
    <row r="38" spans="1:2" x14ac:dyDescent="0.2">
      <c r="A38" s="372" t="s">
        <v>7</v>
      </c>
      <c r="B38" s="373">
        <v>14.253781416611</v>
      </c>
    </row>
  </sheetData>
  <mergeCells count="1">
    <mergeCell ref="H1:I1"/>
  </mergeCells>
  <hyperlinks>
    <hyperlink ref="H1:I1" location="Index!A1" display="Regresar al �ndice" xr:uid="{9E40BED6-338E-4E25-B989-A53B782D715B}"/>
  </hyperlinks>
  <pageMargins left="0.7" right="0.7" top="0.75" bottom="0.75" header="0.3" footer="0.3"/>
  <pageSetup paperSize="9" orientation="portrait" horizontalDpi="300" verticalDpi="300"/>
  <drawing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757FC-098E-4485-A085-47782B31C47B}">
  <sheetPr codeName="Hoja84"/>
  <dimension ref="A1:I23"/>
  <sheetViews>
    <sheetView workbookViewId="0"/>
  </sheetViews>
  <sheetFormatPr baseColWidth="10" defaultRowHeight="12.75" x14ac:dyDescent="0.2"/>
  <cols>
    <col min="1" max="16384" width="11.42578125" style="372"/>
  </cols>
  <sheetData>
    <row r="1" spans="1:9" x14ac:dyDescent="0.2">
      <c r="A1" s="69" t="s">
        <v>2101</v>
      </c>
      <c r="H1" s="346" t="s">
        <v>2143</v>
      </c>
      <c r="I1" s="346"/>
    </row>
    <row r="2" spans="1:9" x14ac:dyDescent="0.2">
      <c r="A2" s="372" t="s">
        <v>1529</v>
      </c>
    </row>
    <row r="5" spans="1:9" x14ac:dyDescent="0.2">
      <c r="A5" s="372" t="s">
        <v>134</v>
      </c>
      <c r="B5" s="372" t="s">
        <v>629</v>
      </c>
    </row>
    <row r="6" spans="1:9" x14ac:dyDescent="0.2">
      <c r="A6" s="372" t="s">
        <v>1419</v>
      </c>
      <c r="B6" s="374">
        <v>2098.0954817090001</v>
      </c>
    </row>
    <row r="7" spans="1:9" x14ac:dyDescent="0.2">
      <c r="A7" s="372" t="s">
        <v>1420</v>
      </c>
      <c r="B7" s="374">
        <v>2048.6438437450001</v>
      </c>
    </row>
    <row r="8" spans="1:9" x14ac:dyDescent="0.2">
      <c r="A8" s="372" t="s">
        <v>1384</v>
      </c>
      <c r="B8" s="374">
        <v>2470.660673937</v>
      </c>
    </row>
    <row r="9" spans="1:9" x14ac:dyDescent="0.2">
      <c r="A9" s="372" t="s">
        <v>1385</v>
      </c>
      <c r="B9" s="374">
        <v>2354.0505736919999</v>
      </c>
    </row>
    <row r="10" spans="1:9" x14ac:dyDescent="0.2">
      <c r="A10" s="372" t="s">
        <v>1386</v>
      </c>
      <c r="B10" s="374">
        <v>2082.5063160630002</v>
      </c>
    </row>
    <row r="11" spans="1:9" x14ac:dyDescent="0.2">
      <c r="A11" s="372" t="s">
        <v>1387</v>
      </c>
      <c r="B11" s="374">
        <v>2184.5549764150001</v>
      </c>
    </row>
    <row r="12" spans="1:9" x14ac:dyDescent="0.2">
      <c r="A12" s="372" t="s">
        <v>1388</v>
      </c>
      <c r="B12" s="374">
        <v>2002.3716962250001</v>
      </c>
    </row>
    <row r="13" spans="1:9" x14ac:dyDescent="0.2">
      <c r="A13" s="372" t="s">
        <v>1389</v>
      </c>
      <c r="B13" s="374">
        <v>1951.7494531350001</v>
      </c>
    </row>
    <row r="14" spans="1:9" x14ac:dyDescent="0.2">
      <c r="A14" s="372" t="s">
        <v>1390</v>
      </c>
      <c r="B14" s="374">
        <v>1649.649151695</v>
      </c>
    </row>
    <row r="15" spans="1:9" x14ac:dyDescent="0.2">
      <c r="A15" s="372" t="s">
        <v>1391</v>
      </c>
      <c r="B15" s="374">
        <v>2666.4913328950001</v>
      </c>
    </row>
    <row r="16" spans="1:9" x14ac:dyDescent="0.2">
      <c r="A16" s="372" t="s">
        <v>1392</v>
      </c>
      <c r="B16" s="374">
        <v>1919.491318549</v>
      </c>
    </row>
    <row r="17" spans="1:2" x14ac:dyDescent="0.2">
      <c r="A17" s="372" t="s">
        <v>668</v>
      </c>
      <c r="B17" s="374">
        <v>2230.315251774</v>
      </c>
    </row>
    <row r="18" spans="1:2" x14ac:dyDescent="0.2">
      <c r="A18" s="372" t="s">
        <v>687</v>
      </c>
      <c r="B18" s="374">
        <v>1993.3354172859999</v>
      </c>
    </row>
    <row r="19" spans="1:2" x14ac:dyDescent="0.2">
      <c r="A19" s="372" t="s">
        <v>696</v>
      </c>
      <c r="B19" s="374">
        <v>1986.6897139979999</v>
      </c>
    </row>
    <row r="20" spans="1:2" x14ac:dyDescent="0.2">
      <c r="A20" s="372" t="s">
        <v>705</v>
      </c>
      <c r="B20" s="374">
        <v>1555.8531746660001</v>
      </c>
    </row>
    <row r="21" spans="1:2" x14ac:dyDescent="0.2">
      <c r="A21" s="372" t="s">
        <v>714</v>
      </c>
      <c r="B21" s="374">
        <v>1547.5648647600001</v>
      </c>
    </row>
    <row r="22" spans="1:2" x14ac:dyDescent="0.2">
      <c r="A22" s="372" t="s">
        <v>1085</v>
      </c>
      <c r="B22" s="374">
        <v>1718.0126302230001</v>
      </c>
    </row>
    <row r="23" spans="1:2" x14ac:dyDescent="0.2">
      <c r="A23" s="372" t="s">
        <v>1421</v>
      </c>
      <c r="B23" s="374">
        <v>1408.2375851510001</v>
      </c>
    </row>
  </sheetData>
  <mergeCells count="1">
    <mergeCell ref="H1:I1"/>
  </mergeCells>
  <hyperlinks>
    <hyperlink ref="H1:I1" location="Index!A1" display="Regresar al �ndice" xr:uid="{5B917FE4-7AE5-457C-AFBD-65F8C3750678}"/>
  </hyperlinks>
  <pageMargins left="0.7" right="0.7" top="0.75" bottom="0.75" header="0.3" footer="0.3"/>
  <pageSetup paperSize="9" orientation="portrait" horizontalDpi="300" verticalDpi="300"/>
  <drawing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6EB6A-F903-4F42-8C15-A325ABE81750}">
  <sheetPr codeName="Hoja85"/>
  <dimension ref="A1:I128"/>
  <sheetViews>
    <sheetView workbookViewId="0"/>
  </sheetViews>
  <sheetFormatPr baseColWidth="10" defaultRowHeight="12.75" x14ac:dyDescent="0.2"/>
  <cols>
    <col min="1" max="16384" width="11.42578125" style="372"/>
  </cols>
  <sheetData>
    <row r="1" spans="1:9" x14ac:dyDescent="0.2">
      <c r="A1" s="69" t="s">
        <v>2102</v>
      </c>
      <c r="H1" s="346" t="s">
        <v>2143</v>
      </c>
      <c r="I1" s="346"/>
    </row>
    <row r="2" spans="1:9" x14ac:dyDescent="0.2">
      <c r="A2" s="372" t="s">
        <v>1529</v>
      </c>
    </row>
    <row r="3" spans="1:9" x14ac:dyDescent="0.2">
      <c r="A3" s="372" t="s">
        <v>630</v>
      </c>
    </row>
    <row r="5" spans="1:9" x14ac:dyDescent="0.2">
      <c r="A5" s="372" t="s">
        <v>297</v>
      </c>
      <c r="B5" s="372" t="s">
        <v>341</v>
      </c>
      <c r="C5" s="372" t="s">
        <v>629</v>
      </c>
      <c r="D5" s="372" t="s">
        <v>631</v>
      </c>
    </row>
    <row r="6" spans="1:9" x14ac:dyDescent="0.2">
      <c r="A6" s="372" t="s">
        <v>59</v>
      </c>
      <c r="B6" s="372" t="s">
        <v>138</v>
      </c>
      <c r="C6" s="374">
        <v>1894.489002693</v>
      </c>
      <c r="D6" s="374">
        <v>2527.46627940692</v>
      </c>
    </row>
    <row r="7" spans="1:9" x14ac:dyDescent="0.2">
      <c r="A7" s="372" t="s">
        <v>53</v>
      </c>
      <c r="B7" s="372" t="s">
        <v>139</v>
      </c>
      <c r="C7" s="374">
        <v>2285.2278420080002</v>
      </c>
      <c r="D7" s="374">
        <v>2537.5607932408302</v>
      </c>
    </row>
    <row r="8" spans="1:9" x14ac:dyDescent="0.2">
      <c r="A8" s="372" t="s">
        <v>53</v>
      </c>
      <c r="B8" s="372" t="s">
        <v>140</v>
      </c>
      <c r="C8" s="374">
        <v>1951.7494531350001</v>
      </c>
      <c r="D8" s="374">
        <v>2533.3422729833301</v>
      </c>
    </row>
    <row r="9" spans="1:9" x14ac:dyDescent="0.2">
      <c r="A9" s="372" t="s">
        <v>53</v>
      </c>
      <c r="B9" s="372" t="s">
        <v>141</v>
      </c>
      <c r="C9" s="374">
        <v>2175.4812712859998</v>
      </c>
      <c r="D9" s="374">
        <v>2562.3897347269199</v>
      </c>
    </row>
    <row r="10" spans="1:9" x14ac:dyDescent="0.2">
      <c r="A10" s="372" t="s">
        <v>53</v>
      </c>
      <c r="B10" s="372" t="s">
        <v>142</v>
      </c>
      <c r="C10" s="374">
        <v>2035.7041386769999</v>
      </c>
      <c r="D10" s="374">
        <v>2504.9085851989998</v>
      </c>
    </row>
    <row r="11" spans="1:9" x14ac:dyDescent="0.2">
      <c r="A11" s="372" t="s">
        <v>53</v>
      </c>
      <c r="B11" s="372" t="s">
        <v>143</v>
      </c>
      <c r="C11" s="374">
        <v>2248.3396784309998</v>
      </c>
      <c r="D11" s="374">
        <v>2470.5673086624201</v>
      </c>
    </row>
    <row r="12" spans="1:9" x14ac:dyDescent="0.2">
      <c r="A12" s="372" t="s">
        <v>53</v>
      </c>
      <c r="B12" s="372" t="s">
        <v>144</v>
      </c>
      <c r="C12" s="374">
        <v>2348.6737458900002</v>
      </c>
      <c r="D12" s="374">
        <v>2402.0975906121698</v>
      </c>
    </row>
    <row r="13" spans="1:9" x14ac:dyDescent="0.2">
      <c r="A13" s="372" t="s">
        <v>53</v>
      </c>
      <c r="B13" s="372" t="s">
        <v>145</v>
      </c>
      <c r="C13" s="374">
        <v>2738.4397930810001</v>
      </c>
      <c r="D13" s="374">
        <v>2366.8384883630001</v>
      </c>
    </row>
    <row r="14" spans="1:9" x14ac:dyDescent="0.2">
      <c r="A14" s="372" t="s">
        <v>53</v>
      </c>
      <c r="B14" s="372" t="s">
        <v>146</v>
      </c>
      <c r="C14" s="374">
        <v>2491.6026244730001</v>
      </c>
      <c r="D14" s="374">
        <v>2355.9231325444998</v>
      </c>
    </row>
    <row r="15" spans="1:9" x14ac:dyDescent="0.2">
      <c r="A15" s="372" t="s">
        <v>53</v>
      </c>
      <c r="B15" s="372" t="s">
        <v>147</v>
      </c>
      <c r="C15" s="374">
        <v>2368.2431536099998</v>
      </c>
      <c r="D15" s="374">
        <v>2335.9764883971702</v>
      </c>
    </row>
    <row r="16" spans="1:9" x14ac:dyDescent="0.2">
      <c r="A16" s="372" t="s">
        <v>53</v>
      </c>
      <c r="B16" s="372" t="s">
        <v>148</v>
      </c>
      <c r="C16" s="374">
        <v>2485.0202016819999</v>
      </c>
      <c r="D16" s="374">
        <v>2310.78935971192</v>
      </c>
    </row>
    <row r="17" spans="1:4" x14ac:dyDescent="0.2">
      <c r="A17" s="372" t="s">
        <v>53</v>
      </c>
      <c r="B17" s="372" t="s">
        <v>149</v>
      </c>
      <c r="C17" s="374">
        <v>2407.3612207289998</v>
      </c>
      <c r="D17" s="374">
        <v>2285.8610104745799</v>
      </c>
    </row>
    <row r="18" spans="1:4" x14ac:dyDescent="0.2">
      <c r="A18" s="372" t="s">
        <v>72</v>
      </c>
      <c r="B18" s="372" t="s">
        <v>138</v>
      </c>
      <c r="C18" s="374">
        <v>1574.013285857</v>
      </c>
      <c r="D18" s="374">
        <v>2259.1547007382501</v>
      </c>
    </row>
    <row r="19" spans="1:4" x14ac:dyDescent="0.2">
      <c r="A19" s="372" t="s">
        <v>53</v>
      </c>
      <c r="B19" s="372" t="s">
        <v>139</v>
      </c>
      <c r="C19" s="374">
        <v>1679.347788495</v>
      </c>
      <c r="D19" s="374">
        <v>2208.66469627883</v>
      </c>
    </row>
    <row r="20" spans="1:4" x14ac:dyDescent="0.2">
      <c r="A20" s="372" t="s">
        <v>53</v>
      </c>
      <c r="B20" s="372" t="s">
        <v>140</v>
      </c>
      <c r="C20" s="374">
        <v>1649.649151695</v>
      </c>
      <c r="D20" s="374">
        <v>2183.4896711588299</v>
      </c>
    </row>
    <row r="21" spans="1:4" x14ac:dyDescent="0.2">
      <c r="A21" s="372" t="s">
        <v>53</v>
      </c>
      <c r="B21" s="372" t="s">
        <v>141</v>
      </c>
      <c r="C21" s="374">
        <v>1610.1070104119999</v>
      </c>
      <c r="D21" s="374">
        <v>2136.3751494193298</v>
      </c>
    </row>
    <row r="22" spans="1:4" x14ac:dyDescent="0.2">
      <c r="A22" s="372" t="s">
        <v>53</v>
      </c>
      <c r="B22" s="372" t="s">
        <v>142</v>
      </c>
      <c r="C22" s="374">
        <v>1983.8585131570001</v>
      </c>
      <c r="D22" s="374">
        <v>2132.0546806259999</v>
      </c>
    </row>
    <row r="23" spans="1:4" x14ac:dyDescent="0.2">
      <c r="A23" s="372" t="s">
        <v>53</v>
      </c>
      <c r="B23" s="372" t="s">
        <v>143</v>
      </c>
      <c r="C23" s="374">
        <v>1977.752663881</v>
      </c>
      <c r="D23" s="374">
        <v>2109.50576274683</v>
      </c>
    </row>
    <row r="24" spans="1:4" x14ac:dyDescent="0.2">
      <c r="A24" s="372" t="s">
        <v>53</v>
      </c>
      <c r="B24" s="372" t="s">
        <v>144</v>
      </c>
      <c r="C24" s="374">
        <v>1689.822677398</v>
      </c>
      <c r="D24" s="374">
        <v>2054.60150703917</v>
      </c>
    </row>
    <row r="25" spans="1:4" x14ac:dyDescent="0.2">
      <c r="A25" s="372" t="s">
        <v>53</v>
      </c>
      <c r="B25" s="372" t="s">
        <v>145</v>
      </c>
      <c r="C25" s="374">
        <v>2010.1212929789999</v>
      </c>
      <c r="D25" s="374">
        <v>1993.9082986973301</v>
      </c>
    </row>
    <row r="26" spans="1:4" x14ac:dyDescent="0.2">
      <c r="A26" s="372" t="s">
        <v>53</v>
      </c>
      <c r="B26" s="372" t="s">
        <v>146</v>
      </c>
      <c r="C26" s="374">
        <v>2003.0738918500001</v>
      </c>
      <c r="D26" s="374">
        <v>1953.19757097875</v>
      </c>
    </row>
    <row r="27" spans="1:4" x14ac:dyDescent="0.2">
      <c r="A27" s="372" t="s">
        <v>53</v>
      </c>
      <c r="B27" s="372" t="s">
        <v>147</v>
      </c>
      <c r="C27" s="374">
        <v>1928.8196125219999</v>
      </c>
      <c r="D27" s="374">
        <v>1916.57894255475</v>
      </c>
    </row>
    <row r="28" spans="1:4" x14ac:dyDescent="0.2">
      <c r="A28" s="372" t="s">
        <v>53</v>
      </c>
      <c r="B28" s="372" t="s">
        <v>148</v>
      </c>
      <c r="C28" s="374">
        <v>1942.107419833</v>
      </c>
      <c r="D28" s="374">
        <v>1871.3362107339999</v>
      </c>
    </row>
    <row r="29" spans="1:4" x14ac:dyDescent="0.2">
      <c r="A29" s="372" t="s">
        <v>53</v>
      </c>
      <c r="B29" s="372" t="s">
        <v>149</v>
      </c>
      <c r="C29" s="374">
        <v>2321.6522857760001</v>
      </c>
      <c r="D29" s="374">
        <v>1864.1937994879199</v>
      </c>
    </row>
    <row r="30" spans="1:4" x14ac:dyDescent="0.2">
      <c r="A30" s="372" t="s">
        <v>73</v>
      </c>
      <c r="B30" s="372" t="s">
        <v>138</v>
      </c>
      <c r="C30" s="374">
        <v>2209.4747289289999</v>
      </c>
      <c r="D30" s="374">
        <v>1917.14891974392</v>
      </c>
    </row>
    <row r="31" spans="1:4" x14ac:dyDescent="0.2">
      <c r="A31" s="372" t="s">
        <v>53</v>
      </c>
      <c r="B31" s="372" t="s">
        <v>139</v>
      </c>
      <c r="C31" s="374">
        <v>1868.261175443</v>
      </c>
      <c r="D31" s="374">
        <v>1932.89170198958</v>
      </c>
    </row>
    <row r="32" spans="1:4" x14ac:dyDescent="0.2">
      <c r="A32" s="372" t="s">
        <v>53</v>
      </c>
      <c r="B32" s="372" t="s">
        <v>140</v>
      </c>
      <c r="C32" s="374">
        <v>2666.4913328950001</v>
      </c>
      <c r="D32" s="374">
        <v>2017.6285504229199</v>
      </c>
    </row>
    <row r="33" spans="1:4" x14ac:dyDescent="0.2">
      <c r="A33" s="372" t="s">
        <v>53</v>
      </c>
      <c r="B33" s="372" t="s">
        <v>141</v>
      </c>
      <c r="C33" s="374">
        <v>2330.124774075</v>
      </c>
      <c r="D33" s="374">
        <v>2077.6300307281699</v>
      </c>
    </row>
    <row r="34" spans="1:4" x14ac:dyDescent="0.2">
      <c r="A34" s="372" t="s">
        <v>53</v>
      </c>
      <c r="B34" s="372" t="s">
        <v>142</v>
      </c>
      <c r="C34" s="374">
        <v>2615.8516358030001</v>
      </c>
      <c r="D34" s="374">
        <v>2130.2961242820002</v>
      </c>
    </row>
    <row r="35" spans="1:4" x14ac:dyDescent="0.2">
      <c r="A35" s="372" t="s">
        <v>53</v>
      </c>
      <c r="B35" s="372" t="s">
        <v>143</v>
      </c>
      <c r="C35" s="374">
        <v>2317.7733903530002</v>
      </c>
      <c r="D35" s="374">
        <v>2158.63118482133</v>
      </c>
    </row>
    <row r="36" spans="1:4" x14ac:dyDescent="0.2">
      <c r="A36" s="372" t="s">
        <v>53</v>
      </c>
      <c r="B36" s="372" t="s">
        <v>144</v>
      </c>
      <c r="C36" s="374">
        <v>2121.4071263790001</v>
      </c>
      <c r="D36" s="374">
        <v>2194.5965555697499</v>
      </c>
    </row>
    <row r="37" spans="1:4" x14ac:dyDescent="0.2">
      <c r="A37" s="372" t="s">
        <v>53</v>
      </c>
      <c r="B37" s="372" t="s">
        <v>145</v>
      </c>
      <c r="C37" s="374">
        <v>2911.1634085370001</v>
      </c>
      <c r="D37" s="374">
        <v>2269.6833985329199</v>
      </c>
    </row>
    <row r="38" spans="1:4" x14ac:dyDescent="0.2">
      <c r="A38" s="372" t="s">
        <v>53</v>
      </c>
      <c r="B38" s="372" t="s">
        <v>146</v>
      </c>
      <c r="C38" s="374">
        <v>3073.4642871299998</v>
      </c>
      <c r="D38" s="374">
        <v>2358.8825981395798</v>
      </c>
    </row>
    <row r="39" spans="1:4" x14ac:dyDescent="0.2">
      <c r="A39" s="372" t="s">
        <v>53</v>
      </c>
      <c r="B39" s="372" t="s">
        <v>147</v>
      </c>
      <c r="C39" s="374">
        <v>2489.6324842909999</v>
      </c>
      <c r="D39" s="374">
        <v>2405.61700412033</v>
      </c>
    </row>
    <row r="40" spans="1:4" x14ac:dyDescent="0.2">
      <c r="A40" s="372" t="s">
        <v>53</v>
      </c>
      <c r="B40" s="372" t="s">
        <v>148</v>
      </c>
      <c r="C40" s="374">
        <v>2201.8290452659999</v>
      </c>
      <c r="D40" s="374">
        <v>2427.2604729064201</v>
      </c>
    </row>
    <row r="41" spans="1:4" x14ac:dyDescent="0.2">
      <c r="A41" s="372" t="s">
        <v>53</v>
      </c>
      <c r="B41" s="372" t="s">
        <v>149</v>
      </c>
      <c r="C41" s="374">
        <v>2032.009669413</v>
      </c>
      <c r="D41" s="374">
        <v>2403.1235882095002</v>
      </c>
    </row>
    <row r="42" spans="1:4" x14ac:dyDescent="0.2">
      <c r="A42" s="372" t="s">
        <v>74</v>
      </c>
      <c r="B42" s="372" t="s">
        <v>138</v>
      </c>
      <c r="C42" s="374">
        <v>2582.4303394610001</v>
      </c>
      <c r="D42" s="374">
        <v>2434.2032224205</v>
      </c>
    </row>
    <row r="43" spans="1:4" x14ac:dyDescent="0.2">
      <c r="A43" s="372" t="s">
        <v>53</v>
      </c>
      <c r="B43" s="372" t="s">
        <v>139</v>
      </c>
      <c r="C43" s="374">
        <v>2683.0153910640001</v>
      </c>
      <c r="D43" s="374">
        <v>2502.0994070555798</v>
      </c>
    </row>
    <row r="44" spans="1:4" x14ac:dyDescent="0.2">
      <c r="A44" s="372" t="s">
        <v>53</v>
      </c>
      <c r="B44" s="372" t="s">
        <v>140</v>
      </c>
      <c r="C44" s="374">
        <v>1919.491318549</v>
      </c>
      <c r="D44" s="374">
        <v>2439.84940586008</v>
      </c>
    </row>
    <row r="45" spans="1:4" x14ac:dyDescent="0.2">
      <c r="A45" s="372" t="s">
        <v>53</v>
      </c>
      <c r="B45" s="372" t="s">
        <v>141</v>
      </c>
      <c r="C45" s="374">
        <v>2240.3397922559998</v>
      </c>
      <c r="D45" s="374">
        <v>2432.3673240418302</v>
      </c>
    </row>
    <row r="46" spans="1:4" x14ac:dyDescent="0.2">
      <c r="A46" s="372" t="s">
        <v>53</v>
      </c>
      <c r="B46" s="372" t="s">
        <v>142</v>
      </c>
      <c r="C46" s="374">
        <v>2185.518440546</v>
      </c>
      <c r="D46" s="374">
        <v>2396.5062244370802</v>
      </c>
    </row>
    <row r="47" spans="1:4" x14ac:dyDescent="0.2">
      <c r="A47" s="372" t="s">
        <v>53</v>
      </c>
      <c r="B47" s="372" t="s">
        <v>143</v>
      </c>
      <c r="C47" s="374">
        <v>2146.7409138029998</v>
      </c>
      <c r="D47" s="374">
        <v>2382.2535180579198</v>
      </c>
    </row>
    <row r="48" spans="1:4" x14ac:dyDescent="0.2">
      <c r="A48" s="372" t="s">
        <v>53</v>
      </c>
      <c r="B48" s="372" t="s">
        <v>144</v>
      </c>
      <c r="C48" s="374">
        <v>2084.6418898729999</v>
      </c>
      <c r="D48" s="374">
        <v>2379.1897483490802</v>
      </c>
    </row>
    <row r="49" spans="1:4" x14ac:dyDescent="0.2">
      <c r="A49" s="372" t="s">
        <v>53</v>
      </c>
      <c r="B49" s="372" t="s">
        <v>145</v>
      </c>
      <c r="C49" s="374">
        <v>2495.2996727290001</v>
      </c>
      <c r="D49" s="374">
        <v>2344.5344370317498</v>
      </c>
    </row>
    <row r="50" spans="1:4" x14ac:dyDescent="0.2">
      <c r="A50" s="372" t="s">
        <v>53</v>
      </c>
      <c r="B50" s="372" t="s">
        <v>146</v>
      </c>
      <c r="C50" s="374">
        <v>2257.2019772600001</v>
      </c>
      <c r="D50" s="374">
        <v>2276.5125778759202</v>
      </c>
    </row>
    <row r="51" spans="1:4" x14ac:dyDescent="0.2">
      <c r="A51" s="372" t="s">
        <v>53</v>
      </c>
      <c r="B51" s="372" t="s">
        <v>147</v>
      </c>
      <c r="C51" s="374">
        <v>2398.863823528</v>
      </c>
      <c r="D51" s="374">
        <v>2268.9485228123299</v>
      </c>
    </row>
    <row r="52" spans="1:4" x14ac:dyDescent="0.2">
      <c r="A52" s="372" t="s">
        <v>53</v>
      </c>
      <c r="B52" s="372" t="s">
        <v>148</v>
      </c>
      <c r="C52" s="374">
        <v>2524.8973337920002</v>
      </c>
      <c r="D52" s="374">
        <v>2295.8708801895</v>
      </c>
    </row>
    <row r="53" spans="1:4" x14ac:dyDescent="0.2">
      <c r="A53" s="372" t="s">
        <v>53</v>
      </c>
      <c r="B53" s="372" t="s">
        <v>149</v>
      </c>
      <c r="C53" s="374">
        <v>2284.360025473</v>
      </c>
      <c r="D53" s="374">
        <v>2316.9000765278302</v>
      </c>
    </row>
    <row r="54" spans="1:4" x14ac:dyDescent="0.2">
      <c r="A54" s="372" t="s">
        <v>75</v>
      </c>
      <c r="B54" s="372" t="s">
        <v>138</v>
      </c>
      <c r="C54" s="374">
        <v>1933.504086593</v>
      </c>
      <c r="D54" s="374">
        <v>2262.8228887888299</v>
      </c>
    </row>
    <row r="55" spans="1:4" x14ac:dyDescent="0.2">
      <c r="A55" s="372" t="s">
        <v>53</v>
      </c>
      <c r="B55" s="372" t="s">
        <v>139</v>
      </c>
      <c r="C55" s="374">
        <v>2183.8845315489998</v>
      </c>
      <c r="D55" s="374">
        <v>2221.2286504959202</v>
      </c>
    </row>
    <row r="56" spans="1:4" x14ac:dyDescent="0.2">
      <c r="A56" s="372" t="s">
        <v>53</v>
      </c>
      <c r="B56" s="372" t="s">
        <v>140</v>
      </c>
      <c r="C56" s="374">
        <v>2230.315251774</v>
      </c>
      <c r="D56" s="374">
        <v>2247.1306449313302</v>
      </c>
    </row>
    <row r="57" spans="1:4" x14ac:dyDescent="0.2">
      <c r="A57" s="372" t="s">
        <v>53</v>
      </c>
      <c r="B57" s="372" t="s">
        <v>141</v>
      </c>
      <c r="C57" s="374">
        <v>2505.9196947949999</v>
      </c>
      <c r="D57" s="374">
        <v>2269.2623034762501</v>
      </c>
    </row>
    <row r="58" spans="1:4" x14ac:dyDescent="0.2">
      <c r="A58" s="372" t="s">
        <v>53</v>
      </c>
      <c r="B58" s="372" t="s">
        <v>142</v>
      </c>
      <c r="C58" s="374">
        <v>2653.2230326839999</v>
      </c>
      <c r="D58" s="374">
        <v>2308.2376861544199</v>
      </c>
    </row>
    <row r="59" spans="1:4" x14ac:dyDescent="0.2">
      <c r="A59" s="372" t="s">
        <v>53</v>
      </c>
      <c r="B59" s="372" t="s">
        <v>143</v>
      </c>
      <c r="C59" s="374">
        <v>2856.25875189</v>
      </c>
      <c r="D59" s="374">
        <v>2367.3641726616702</v>
      </c>
    </row>
    <row r="60" spans="1:4" x14ac:dyDescent="0.2">
      <c r="A60" s="372" t="s">
        <v>53</v>
      </c>
      <c r="B60" s="372" t="s">
        <v>144</v>
      </c>
      <c r="C60" s="374">
        <v>2113.3048988669998</v>
      </c>
      <c r="D60" s="374">
        <v>2369.7527567444999</v>
      </c>
    </row>
    <row r="61" spans="1:4" x14ac:dyDescent="0.2">
      <c r="A61" s="372" t="s">
        <v>53</v>
      </c>
      <c r="B61" s="372" t="s">
        <v>145</v>
      </c>
      <c r="C61" s="374">
        <v>2341.0457055470001</v>
      </c>
      <c r="D61" s="374">
        <v>2356.8982594793301</v>
      </c>
    </row>
    <row r="62" spans="1:4" x14ac:dyDescent="0.2">
      <c r="A62" s="372" t="s">
        <v>53</v>
      </c>
      <c r="B62" s="372" t="s">
        <v>146</v>
      </c>
      <c r="C62" s="374">
        <v>2138.7394757860002</v>
      </c>
      <c r="D62" s="374">
        <v>2347.0263843564999</v>
      </c>
    </row>
    <row r="63" spans="1:4" x14ac:dyDescent="0.2">
      <c r="A63" s="372" t="s">
        <v>53</v>
      </c>
      <c r="B63" s="372" t="s">
        <v>147</v>
      </c>
      <c r="C63" s="374">
        <v>2328.155214716</v>
      </c>
      <c r="D63" s="374">
        <v>2341.1340002888301</v>
      </c>
    </row>
    <row r="64" spans="1:4" x14ac:dyDescent="0.2">
      <c r="A64" s="372" t="s">
        <v>53</v>
      </c>
      <c r="B64" s="372" t="s">
        <v>148</v>
      </c>
      <c r="C64" s="374">
        <v>2188.4737942239999</v>
      </c>
      <c r="D64" s="374">
        <v>2313.09870532483</v>
      </c>
    </row>
    <row r="65" spans="1:4" x14ac:dyDescent="0.2">
      <c r="A65" s="372" t="s">
        <v>53</v>
      </c>
      <c r="B65" s="372" t="s">
        <v>149</v>
      </c>
      <c r="C65" s="374">
        <v>2738.79935746</v>
      </c>
      <c r="D65" s="374">
        <v>2350.9686496570798</v>
      </c>
    </row>
    <row r="66" spans="1:4" x14ac:dyDescent="0.2">
      <c r="A66" s="372" t="s">
        <v>76</v>
      </c>
      <c r="B66" s="372" t="s">
        <v>138</v>
      </c>
      <c r="C66" s="374">
        <v>1943.3097480609999</v>
      </c>
      <c r="D66" s="374">
        <v>2351.7857881127502</v>
      </c>
    </row>
    <row r="67" spans="1:4" x14ac:dyDescent="0.2">
      <c r="A67" s="372" t="s">
        <v>53</v>
      </c>
      <c r="B67" s="372" t="s">
        <v>139</v>
      </c>
      <c r="C67" s="374">
        <v>1833.0975500510001</v>
      </c>
      <c r="D67" s="374">
        <v>2322.5535396545802</v>
      </c>
    </row>
    <row r="68" spans="1:4" x14ac:dyDescent="0.2">
      <c r="A68" s="372" t="s">
        <v>53</v>
      </c>
      <c r="B68" s="372" t="s">
        <v>140</v>
      </c>
      <c r="C68" s="374">
        <v>1993.3354172859999</v>
      </c>
      <c r="D68" s="374">
        <v>2302.8052201139199</v>
      </c>
    </row>
    <row r="69" spans="1:4" x14ac:dyDescent="0.2">
      <c r="A69" s="372" t="s">
        <v>53</v>
      </c>
      <c r="B69" s="372" t="s">
        <v>141</v>
      </c>
      <c r="C69" s="374">
        <v>2020.074211823</v>
      </c>
      <c r="D69" s="374">
        <v>2262.3180965329202</v>
      </c>
    </row>
    <row r="70" spans="1:4" x14ac:dyDescent="0.2">
      <c r="A70" s="372" t="s">
        <v>53</v>
      </c>
      <c r="B70" s="372" t="s">
        <v>142</v>
      </c>
      <c r="C70" s="374">
        <v>2541.948392153</v>
      </c>
      <c r="D70" s="374">
        <v>2253.0452098219998</v>
      </c>
    </row>
    <row r="71" spans="1:4" x14ac:dyDescent="0.2">
      <c r="A71" s="372" t="s">
        <v>53</v>
      </c>
      <c r="B71" s="372" t="s">
        <v>143</v>
      </c>
      <c r="C71" s="374">
        <v>2100.354253905</v>
      </c>
      <c r="D71" s="374">
        <v>2190.0531683232498</v>
      </c>
    </row>
    <row r="72" spans="1:4" x14ac:dyDescent="0.2">
      <c r="A72" s="372" t="s">
        <v>53</v>
      </c>
      <c r="B72" s="372" t="s">
        <v>144</v>
      </c>
      <c r="C72" s="374">
        <v>2384.4574904649999</v>
      </c>
      <c r="D72" s="374">
        <v>2212.6492176230799</v>
      </c>
    </row>
    <row r="73" spans="1:4" x14ac:dyDescent="0.2">
      <c r="A73" s="372" t="s">
        <v>53</v>
      </c>
      <c r="B73" s="372" t="s">
        <v>145</v>
      </c>
      <c r="C73" s="374">
        <v>2818.0111267080001</v>
      </c>
      <c r="D73" s="374">
        <v>2252.3963360531702</v>
      </c>
    </row>
    <row r="74" spans="1:4" x14ac:dyDescent="0.2">
      <c r="A74" s="372" t="s">
        <v>53</v>
      </c>
      <c r="B74" s="372" t="s">
        <v>146</v>
      </c>
      <c r="C74" s="374">
        <v>1852.7433452539999</v>
      </c>
      <c r="D74" s="374">
        <v>2228.5633251754998</v>
      </c>
    </row>
    <row r="75" spans="1:4" x14ac:dyDescent="0.2">
      <c r="A75" s="372" t="s">
        <v>53</v>
      </c>
      <c r="B75" s="372" t="s">
        <v>147</v>
      </c>
      <c r="C75" s="374">
        <v>2258.9147784229999</v>
      </c>
      <c r="D75" s="374">
        <v>2222.7932888177502</v>
      </c>
    </row>
    <row r="76" spans="1:4" x14ac:dyDescent="0.2">
      <c r="A76" s="372" t="s">
        <v>53</v>
      </c>
      <c r="B76" s="372" t="s">
        <v>148</v>
      </c>
      <c r="C76" s="374">
        <v>1720.1555108</v>
      </c>
      <c r="D76" s="374">
        <v>2183.7667651990801</v>
      </c>
    </row>
    <row r="77" spans="1:4" x14ac:dyDescent="0.2">
      <c r="A77" s="372" t="s">
        <v>53</v>
      </c>
      <c r="B77" s="372" t="s">
        <v>149</v>
      </c>
      <c r="C77" s="374">
        <v>2789.8769758859999</v>
      </c>
      <c r="D77" s="374">
        <v>2188.0232334012499</v>
      </c>
    </row>
    <row r="78" spans="1:4" x14ac:dyDescent="0.2">
      <c r="A78" s="372" t="s">
        <v>77</v>
      </c>
      <c r="B78" s="372" t="s">
        <v>138</v>
      </c>
      <c r="C78" s="374">
        <v>1768.7447041519999</v>
      </c>
      <c r="D78" s="374">
        <v>2173.4761464088301</v>
      </c>
    </row>
    <row r="79" spans="1:4" x14ac:dyDescent="0.2">
      <c r="A79" s="372" t="s">
        <v>53</v>
      </c>
      <c r="B79" s="372" t="s">
        <v>139</v>
      </c>
      <c r="C79" s="374">
        <v>1743.1875806170001</v>
      </c>
      <c r="D79" s="374">
        <v>2165.9836489559998</v>
      </c>
    </row>
    <row r="80" spans="1:4" x14ac:dyDescent="0.2">
      <c r="A80" s="372" t="s">
        <v>53</v>
      </c>
      <c r="B80" s="372" t="s">
        <v>140</v>
      </c>
      <c r="C80" s="374">
        <v>1986.6897139979999</v>
      </c>
      <c r="D80" s="374">
        <v>2165.42984034867</v>
      </c>
    </row>
    <row r="81" spans="1:4" x14ac:dyDescent="0.2">
      <c r="A81" s="372" t="s">
        <v>53</v>
      </c>
      <c r="B81" s="372" t="s">
        <v>141</v>
      </c>
      <c r="C81" s="374">
        <v>1733.73172935</v>
      </c>
      <c r="D81" s="374">
        <v>2141.5679668092498</v>
      </c>
    </row>
    <row r="82" spans="1:4" x14ac:dyDescent="0.2">
      <c r="A82" s="372" t="s">
        <v>53</v>
      </c>
      <c r="B82" s="372" t="s">
        <v>142</v>
      </c>
      <c r="C82" s="374">
        <v>1798.6615119109999</v>
      </c>
      <c r="D82" s="374">
        <v>2079.6273934557498</v>
      </c>
    </row>
    <row r="83" spans="1:4" x14ac:dyDescent="0.2">
      <c r="A83" s="372" t="s">
        <v>53</v>
      </c>
      <c r="B83" s="372" t="s">
        <v>143</v>
      </c>
      <c r="C83" s="374">
        <v>1780.596483992</v>
      </c>
      <c r="D83" s="374">
        <v>2052.98091262967</v>
      </c>
    </row>
    <row r="84" spans="1:4" x14ac:dyDescent="0.2">
      <c r="A84" s="372" t="s">
        <v>53</v>
      </c>
      <c r="B84" s="372" t="s">
        <v>144</v>
      </c>
      <c r="C84" s="374">
        <v>1764.628665447</v>
      </c>
      <c r="D84" s="374">
        <v>2001.3285105448299</v>
      </c>
    </row>
    <row r="85" spans="1:4" x14ac:dyDescent="0.2">
      <c r="A85" s="372" t="s">
        <v>53</v>
      </c>
      <c r="B85" s="372" t="s">
        <v>145</v>
      </c>
      <c r="C85" s="374">
        <v>1883.842661506</v>
      </c>
      <c r="D85" s="374">
        <v>1923.48113844467</v>
      </c>
    </row>
    <row r="86" spans="1:4" x14ac:dyDescent="0.2">
      <c r="A86" s="372" t="s">
        <v>53</v>
      </c>
      <c r="B86" s="372" t="s">
        <v>146</v>
      </c>
      <c r="C86" s="374">
        <v>1869.15929342</v>
      </c>
      <c r="D86" s="374">
        <v>1924.8491341251699</v>
      </c>
    </row>
    <row r="87" spans="1:4" x14ac:dyDescent="0.2">
      <c r="A87" s="372" t="s">
        <v>53</v>
      </c>
      <c r="B87" s="372" t="s">
        <v>147</v>
      </c>
      <c r="C87" s="374">
        <v>1950.5947778069999</v>
      </c>
      <c r="D87" s="374">
        <v>1899.1558007404999</v>
      </c>
    </row>
    <row r="88" spans="1:4" x14ac:dyDescent="0.2">
      <c r="A88" s="372" t="s">
        <v>53</v>
      </c>
      <c r="B88" s="372" t="s">
        <v>148</v>
      </c>
      <c r="C88" s="374">
        <v>1916.1944893360001</v>
      </c>
      <c r="D88" s="374">
        <v>1915.4923822851699</v>
      </c>
    </row>
    <row r="89" spans="1:4" x14ac:dyDescent="0.2">
      <c r="A89" s="372" t="s">
        <v>53</v>
      </c>
      <c r="B89" s="372" t="s">
        <v>149</v>
      </c>
      <c r="C89" s="374">
        <v>1925.1618791159999</v>
      </c>
      <c r="D89" s="374">
        <v>1843.4327908876701</v>
      </c>
    </row>
    <row r="90" spans="1:4" x14ac:dyDescent="0.2">
      <c r="A90" s="372" t="s">
        <v>78</v>
      </c>
      <c r="B90" s="372" t="s">
        <v>138</v>
      </c>
      <c r="C90" s="374">
        <v>1583.2968420730001</v>
      </c>
      <c r="D90" s="374">
        <v>1827.97880238108</v>
      </c>
    </row>
    <row r="91" spans="1:4" x14ac:dyDescent="0.2">
      <c r="A91" s="372" t="s">
        <v>53</v>
      </c>
      <c r="B91" s="372" t="s">
        <v>139</v>
      </c>
      <c r="C91" s="374">
        <v>1672.5844089719999</v>
      </c>
      <c r="D91" s="374">
        <v>1822.0952047440001</v>
      </c>
    </row>
    <row r="92" spans="1:4" x14ac:dyDescent="0.2">
      <c r="A92" s="372" t="s">
        <v>53</v>
      </c>
      <c r="B92" s="372" t="s">
        <v>140</v>
      </c>
      <c r="C92" s="374">
        <v>1555.8531746660001</v>
      </c>
      <c r="D92" s="374">
        <v>1786.19215979967</v>
      </c>
    </row>
    <row r="93" spans="1:4" x14ac:dyDescent="0.2">
      <c r="A93" s="372" t="s">
        <v>53</v>
      </c>
      <c r="B93" s="372" t="s">
        <v>141</v>
      </c>
      <c r="C93" s="374">
        <v>1277.8516513100001</v>
      </c>
      <c r="D93" s="374">
        <v>1748.2021532963299</v>
      </c>
    </row>
    <row r="94" spans="1:4" x14ac:dyDescent="0.2">
      <c r="A94" s="372" t="s">
        <v>53</v>
      </c>
      <c r="B94" s="372" t="s">
        <v>142</v>
      </c>
      <c r="C94" s="374">
        <v>1223.713025258</v>
      </c>
      <c r="D94" s="374">
        <v>1700.28977940858</v>
      </c>
    </row>
    <row r="95" spans="1:4" x14ac:dyDescent="0.2">
      <c r="A95" s="372" t="s">
        <v>53</v>
      </c>
      <c r="B95" s="372" t="s">
        <v>143</v>
      </c>
      <c r="C95" s="374">
        <v>1307.371234209</v>
      </c>
      <c r="D95" s="374">
        <v>1660.85434192667</v>
      </c>
    </row>
    <row r="96" spans="1:4" x14ac:dyDescent="0.2">
      <c r="A96" s="372" t="s">
        <v>53</v>
      </c>
      <c r="B96" s="372" t="s">
        <v>144</v>
      </c>
      <c r="C96" s="374">
        <v>1307.3254495050001</v>
      </c>
      <c r="D96" s="374">
        <v>1622.74574059817</v>
      </c>
    </row>
    <row r="97" spans="1:4" x14ac:dyDescent="0.2">
      <c r="A97" s="372" t="s">
        <v>53</v>
      </c>
      <c r="B97" s="372" t="s">
        <v>145</v>
      </c>
      <c r="C97" s="374">
        <v>1310.3460591789999</v>
      </c>
      <c r="D97" s="374">
        <v>1574.95435707092</v>
      </c>
    </row>
    <row r="98" spans="1:4" x14ac:dyDescent="0.2">
      <c r="A98" s="372" t="s">
        <v>53</v>
      </c>
      <c r="B98" s="372" t="s">
        <v>146</v>
      </c>
      <c r="C98" s="374">
        <v>1471.0050672120001</v>
      </c>
      <c r="D98" s="374">
        <v>1541.7748382202501</v>
      </c>
    </row>
    <row r="99" spans="1:4" x14ac:dyDescent="0.2">
      <c r="A99" s="372" t="s">
        <v>53</v>
      </c>
      <c r="B99" s="372" t="s">
        <v>147</v>
      </c>
      <c r="C99" s="374">
        <v>1363.4424942529999</v>
      </c>
      <c r="D99" s="374">
        <v>1492.84548125742</v>
      </c>
    </row>
    <row r="100" spans="1:4" x14ac:dyDescent="0.2">
      <c r="A100" s="372" t="s">
        <v>53</v>
      </c>
      <c r="B100" s="372" t="s">
        <v>148</v>
      </c>
      <c r="C100" s="374">
        <v>1460.688703861</v>
      </c>
      <c r="D100" s="374">
        <v>1454.88666580117</v>
      </c>
    </row>
    <row r="101" spans="1:4" x14ac:dyDescent="0.2">
      <c r="A101" s="372" t="s">
        <v>53</v>
      </c>
      <c r="B101" s="372" t="s">
        <v>149</v>
      </c>
      <c r="C101" s="374">
        <v>1393.5600072550001</v>
      </c>
      <c r="D101" s="374">
        <v>1410.5865098127499</v>
      </c>
    </row>
    <row r="102" spans="1:4" x14ac:dyDescent="0.2">
      <c r="A102" s="372" t="s">
        <v>450</v>
      </c>
      <c r="B102" s="372" t="s">
        <v>138</v>
      </c>
      <c r="C102" s="374">
        <v>1374.0323922780001</v>
      </c>
      <c r="D102" s="374">
        <v>1393.1478056631699</v>
      </c>
    </row>
    <row r="103" spans="1:4" x14ac:dyDescent="0.2">
      <c r="A103" s="372" t="s">
        <v>53</v>
      </c>
      <c r="B103" s="372" t="s">
        <v>139</v>
      </c>
      <c r="C103" s="374">
        <v>1282.641466066</v>
      </c>
      <c r="D103" s="374">
        <v>1360.6525604210001</v>
      </c>
    </row>
    <row r="104" spans="1:4" x14ac:dyDescent="0.2">
      <c r="A104" s="372" t="s">
        <v>53</v>
      </c>
      <c r="B104" s="372" t="s">
        <v>140</v>
      </c>
      <c r="C104" s="374">
        <v>1547.5648647600001</v>
      </c>
      <c r="D104" s="374">
        <v>1359.9618679288301</v>
      </c>
    </row>
    <row r="105" spans="1:4" x14ac:dyDescent="0.2">
      <c r="A105" s="372" t="s">
        <v>53</v>
      </c>
      <c r="B105" s="372" t="s">
        <v>141</v>
      </c>
      <c r="C105" s="374">
        <v>1429.229989488</v>
      </c>
      <c r="D105" s="374">
        <v>1372.57672944367</v>
      </c>
    </row>
    <row r="106" spans="1:4" x14ac:dyDescent="0.2">
      <c r="A106" s="372" t="s">
        <v>53</v>
      </c>
      <c r="B106" s="372" t="s">
        <v>142</v>
      </c>
      <c r="C106" s="374">
        <v>1396.621149413</v>
      </c>
      <c r="D106" s="374">
        <v>1386.98573978992</v>
      </c>
    </row>
    <row r="107" spans="1:4" x14ac:dyDescent="0.2">
      <c r="A107" s="372" t="s">
        <v>53</v>
      </c>
      <c r="B107" s="372" t="s">
        <v>143</v>
      </c>
      <c r="C107" s="374">
        <v>1263.375675842</v>
      </c>
      <c r="D107" s="374">
        <v>1383.31944325933</v>
      </c>
    </row>
    <row r="108" spans="1:4" x14ac:dyDescent="0.2">
      <c r="A108" s="372" t="s">
        <v>53</v>
      </c>
      <c r="B108" s="372" t="s">
        <v>144</v>
      </c>
      <c r="C108" s="374">
        <v>1569.0249322730001</v>
      </c>
      <c r="D108" s="374">
        <v>1405.1277334900001</v>
      </c>
    </row>
    <row r="109" spans="1:4" x14ac:dyDescent="0.2">
      <c r="A109" s="372" t="s">
        <v>53</v>
      </c>
      <c r="B109" s="372" t="s">
        <v>145</v>
      </c>
      <c r="C109" s="374">
        <v>1383.8764539700001</v>
      </c>
      <c r="D109" s="374">
        <v>1411.25526638925</v>
      </c>
    </row>
    <row r="110" spans="1:4" x14ac:dyDescent="0.2">
      <c r="A110" s="372" t="s">
        <v>53</v>
      </c>
      <c r="B110" s="372" t="s">
        <v>146</v>
      </c>
      <c r="C110" s="374">
        <v>1543.995102864</v>
      </c>
      <c r="D110" s="374">
        <v>1417.3377693602499</v>
      </c>
    </row>
    <row r="111" spans="1:4" x14ac:dyDescent="0.2">
      <c r="A111" s="372" t="s">
        <v>53</v>
      </c>
      <c r="B111" s="372" t="s">
        <v>147</v>
      </c>
      <c r="C111" s="374">
        <v>1674.4945027809999</v>
      </c>
      <c r="D111" s="374">
        <v>1443.25877007092</v>
      </c>
    </row>
    <row r="112" spans="1:4" x14ac:dyDescent="0.2">
      <c r="A112" s="372" t="s">
        <v>53</v>
      </c>
      <c r="B112" s="372" t="s">
        <v>148</v>
      </c>
      <c r="C112" s="374">
        <v>1566.8856219270001</v>
      </c>
      <c r="D112" s="374">
        <v>1452.1085132430801</v>
      </c>
    </row>
    <row r="113" spans="1:4" x14ac:dyDescent="0.2">
      <c r="A113" s="372" t="s">
        <v>53</v>
      </c>
      <c r="B113" s="372" t="s">
        <v>149</v>
      </c>
      <c r="C113" s="374">
        <v>1916.746872036</v>
      </c>
      <c r="D113" s="374">
        <v>1495.7074186415</v>
      </c>
    </row>
    <row r="114" spans="1:4" x14ac:dyDescent="0.2">
      <c r="A114" s="372" t="s">
        <v>754</v>
      </c>
      <c r="B114" s="372" t="s">
        <v>138</v>
      </c>
      <c r="C114" s="374">
        <v>1684.9914587589999</v>
      </c>
      <c r="D114" s="374">
        <v>1521.6206741815799</v>
      </c>
    </row>
    <row r="115" spans="1:4" x14ac:dyDescent="0.2">
      <c r="A115" s="372" t="s">
        <v>53</v>
      </c>
      <c r="B115" s="372" t="s">
        <v>139</v>
      </c>
      <c r="C115" s="374">
        <v>1757.8703063360001</v>
      </c>
      <c r="D115" s="374">
        <v>1561.2230775374201</v>
      </c>
    </row>
    <row r="116" spans="1:4" x14ac:dyDescent="0.2">
      <c r="A116" s="372" t="s">
        <v>53</v>
      </c>
      <c r="B116" s="372" t="s">
        <v>140</v>
      </c>
      <c r="C116" s="374">
        <v>1718.0126302230001</v>
      </c>
      <c r="D116" s="374">
        <v>1575.4270579926699</v>
      </c>
    </row>
    <row r="117" spans="1:4" x14ac:dyDescent="0.2">
      <c r="A117" s="372" t="s">
        <v>53</v>
      </c>
      <c r="B117" s="372" t="s">
        <v>141</v>
      </c>
      <c r="C117" s="374">
        <v>1800.6606182769999</v>
      </c>
      <c r="D117" s="374">
        <v>1606.37961039175</v>
      </c>
    </row>
    <row r="118" spans="1:4" x14ac:dyDescent="0.2">
      <c r="A118" s="372" t="s">
        <v>53</v>
      </c>
      <c r="B118" s="372" t="s">
        <v>142</v>
      </c>
      <c r="C118" s="374">
        <v>1813.264389062</v>
      </c>
      <c r="D118" s="374">
        <v>1641.0998803625</v>
      </c>
    </row>
    <row r="119" spans="1:4" x14ac:dyDescent="0.2">
      <c r="A119" s="372" t="s">
        <v>53</v>
      </c>
      <c r="B119" s="372" t="s">
        <v>143</v>
      </c>
      <c r="C119" s="374">
        <v>1633.802953786</v>
      </c>
      <c r="D119" s="374">
        <v>1671.9688201911699</v>
      </c>
    </row>
    <row r="120" spans="1:4" x14ac:dyDescent="0.2">
      <c r="A120" s="372" t="s">
        <v>53</v>
      </c>
      <c r="B120" s="372" t="s">
        <v>144</v>
      </c>
      <c r="C120" s="374">
        <v>1775.8545098019999</v>
      </c>
      <c r="D120" s="374">
        <v>1689.2046183185801</v>
      </c>
    </row>
    <row r="121" spans="1:4" x14ac:dyDescent="0.2">
      <c r="A121" s="372" t="s">
        <v>53</v>
      </c>
      <c r="B121" s="372" t="s">
        <v>145</v>
      </c>
      <c r="C121" s="374">
        <v>1857.969963864</v>
      </c>
      <c r="D121" s="374">
        <v>1728.7124108097501</v>
      </c>
    </row>
    <row r="122" spans="1:4" x14ac:dyDescent="0.2">
      <c r="A122" s="372" t="s">
        <v>53</v>
      </c>
      <c r="B122" s="372" t="s">
        <v>146</v>
      </c>
      <c r="C122" s="374">
        <v>1713.091630633</v>
      </c>
      <c r="D122" s="374">
        <v>1742.8037881238299</v>
      </c>
    </row>
    <row r="123" spans="1:4" x14ac:dyDescent="0.2">
      <c r="A123" s="372" t="s">
        <v>53</v>
      </c>
      <c r="B123" s="372" t="s">
        <v>147</v>
      </c>
      <c r="C123" s="374">
        <v>1648.032151054</v>
      </c>
      <c r="D123" s="374">
        <v>1740.5985921465799</v>
      </c>
    </row>
    <row r="124" spans="1:4" x14ac:dyDescent="0.2">
      <c r="A124" s="372" t="s">
        <v>53</v>
      </c>
      <c r="B124" s="372" t="s">
        <v>148</v>
      </c>
      <c r="C124" s="374">
        <v>1834.5809242129999</v>
      </c>
      <c r="D124" s="374">
        <v>1762.90653400375</v>
      </c>
    </row>
    <row r="125" spans="1:4" x14ac:dyDescent="0.2">
      <c r="A125" s="372" t="s">
        <v>53</v>
      </c>
      <c r="B125" s="372" t="s">
        <v>149</v>
      </c>
      <c r="C125" s="374">
        <v>2071.6498124919999</v>
      </c>
      <c r="D125" s="374">
        <v>1775.8151123750799</v>
      </c>
    </row>
    <row r="126" spans="1:4" x14ac:dyDescent="0.2">
      <c r="A126" s="372" t="s">
        <v>1193</v>
      </c>
      <c r="B126" s="372" t="s">
        <v>138</v>
      </c>
      <c r="C126" s="374">
        <v>1223.196630248</v>
      </c>
      <c r="D126" s="374">
        <v>1737.3322099991699</v>
      </c>
    </row>
    <row r="127" spans="1:4" x14ac:dyDescent="0.2">
      <c r="A127" s="372" t="s">
        <v>53</v>
      </c>
      <c r="B127" s="372" t="s">
        <v>139</v>
      </c>
      <c r="C127" s="374">
        <v>1167.616659757</v>
      </c>
      <c r="D127" s="374">
        <v>1688.14440611758</v>
      </c>
    </row>
    <row r="128" spans="1:4" x14ac:dyDescent="0.2">
      <c r="A128" s="372" t="s">
        <v>53</v>
      </c>
      <c r="B128" s="372" t="s">
        <v>140</v>
      </c>
      <c r="C128" s="374">
        <v>1408.2375851510001</v>
      </c>
      <c r="D128" s="374">
        <v>1662.3298190282501</v>
      </c>
    </row>
  </sheetData>
  <mergeCells count="1">
    <mergeCell ref="H1:I1"/>
  </mergeCells>
  <hyperlinks>
    <hyperlink ref="H1:I1" location="Index!A1" display="Regresar al �ndice" xr:uid="{D748EAE9-6C87-440B-8880-7B97F49B1A05}"/>
  </hyperlinks>
  <pageMargins left="0.7" right="0.7" top="0.75" bottom="0.75" header="0.3" footer="0.3"/>
  <pageSetup paperSize="9" orientation="portrait" horizontalDpi="300" verticalDpi="300"/>
  <drawing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F48A5-1B8A-47D7-917A-DF9076E75641}">
  <sheetPr codeName="Hoja86"/>
  <dimension ref="A1:I128"/>
  <sheetViews>
    <sheetView workbookViewId="0"/>
  </sheetViews>
  <sheetFormatPr baseColWidth="10" defaultRowHeight="12.75" x14ac:dyDescent="0.2"/>
  <cols>
    <col min="1" max="16384" width="11.42578125" style="372"/>
  </cols>
  <sheetData>
    <row r="1" spans="1:9" x14ac:dyDescent="0.2">
      <c r="A1" s="69" t="s">
        <v>2103</v>
      </c>
      <c r="H1" s="346" t="s">
        <v>2143</v>
      </c>
      <c r="I1" s="346"/>
    </row>
    <row r="2" spans="1:9" x14ac:dyDescent="0.2">
      <c r="A2" s="372" t="s">
        <v>1529</v>
      </c>
    </row>
    <row r="3" spans="1:9" x14ac:dyDescent="0.2">
      <c r="A3" s="372" t="s">
        <v>632</v>
      </c>
    </row>
    <row r="5" spans="1:9" x14ac:dyDescent="0.2">
      <c r="A5" s="372" t="s">
        <v>297</v>
      </c>
      <c r="B5" s="372" t="s">
        <v>341</v>
      </c>
      <c r="C5" s="372" t="s">
        <v>51</v>
      </c>
      <c r="D5" s="372" t="s">
        <v>342</v>
      </c>
    </row>
    <row r="6" spans="1:9" x14ac:dyDescent="0.2">
      <c r="A6" s="372" t="s">
        <v>59</v>
      </c>
      <c r="B6" s="372" t="s">
        <v>138</v>
      </c>
      <c r="C6" s="373">
        <v>-0.47355240180313501</v>
      </c>
      <c r="D6" s="373">
        <v>3.0256728215756099</v>
      </c>
    </row>
    <row r="7" spans="1:9" x14ac:dyDescent="0.2">
      <c r="A7" s="372" t="s">
        <v>53</v>
      </c>
      <c r="B7" s="372" t="s">
        <v>139</v>
      </c>
      <c r="C7" s="373">
        <v>1.57257808595226</v>
      </c>
      <c r="D7" s="373">
        <v>2.4348001194693798</v>
      </c>
    </row>
    <row r="8" spans="1:9" x14ac:dyDescent="0.2">
      <c r="A8" s="372" t="s">
        <v>53</v>
      </c>
      <c r="B8" s="372" t="s">
        <v>140</v>
      </c>
      <c r="C8" s="373">
        <v>2.0237160076320699</v>
      </c>
      <c r="D8" s="373">
        <v>1.96971867507196</v>
      </c>
    </row>
    <row r="9" spans="1:9" x14ac:dyDescent="0.2">
      <c r="A9" s="372" t="s">
        <v>53</v>
      </c>
      <c r="B9" s="372" t="s">
        <v>141</v>
      </c>
      <c r="C9" s="373">
        <v>5.3995302011886599</v>
      </c>
      <c r="D9" s="373">
        <v>2.0539285037026702</v>
      </c>
    </row>
    <row r="10" spans="1:9" x14ac:dyDescent="0.2">
      <c r="A10" s="372" t="s">
        <v>53</v>
      </c>
      <c r="B10" s="372" t="s">
        <v>142</v>
      </c>
      <c r="C10" s="373">
        <v>2.1040767471631301</v>
      </c>
      <c r="D10" s="373">
        <v>1.8672707084586799</v>
      </c>
    </row>
    <row r="11" spans="1:9" x14ac:dyDescent="0.2">
      <c r="A11" s="372" t="s">
        <v>53</v>
      </c>
      <c r="B11" s="372" t="s">
        <v>143</v>
      </c>
      <c r="C11" s="373">
        <v>0.41285680708727002</v>
      </c>
      <c r="D11" s="373">
        <v>1.6124077556816401</v>
      </c>
    </row>
    <row r="12" spans="1:9" x14ac:dyDescent="0.2">
      <c r="A12" s="372" t="s">
        <v>53</v>
      </c>
      <c r="B12" s="372" t="s">
        <v>144</v>
      </c>
      <c r="C12" s="373">
        <v>-3.66970573873227</v>
      </c>
      <c r="D12" s="373">
        <v>1.1412458375688901</v>
      </c>
    </row>
    <row r="13" spans="1:9" x14ac:dyDescent="0.2">
      <c r="A13" s="372" t="s">
        <v>53</v>
      </c>
      <c r="B13" s="372" t="s">
        <v>145</v>
      </c>
      <c r="C13" s="373">
        <v>-7.1657826622313898</v>
      </c>
      <c r="D13" s="373">
        <v>0.27579102671008299</v>
      </c>
    </row>
    <row r="14" spans="1:9" x14ac:dyDescent="0.2">
      <c r="A14" s="372" t="s">
        <v>53</v>
      </c>
      <c r="B14" s="372" t="s">
        <v>146</v>
      </c>
      <c r="C14" s="373">
        <v>-7.2677943431433896</v>
      </c>
      <c r="D14" s="373">
        <v>-0.52054146934540602</v>
      </c>
    </row>
    <row r="15" spans="1:9" x14ac:dyDescent="0.2">
      <c r="A15" s="372" t="s">
        <v>53</v>
      </c>
      <c r="B15" s="372" t="s">
        <v>147</v>
      </c>
      <c r="C15" s="373">
        <v>-8.0094028839736602</v>
      </c>
      <c r="D15" s="373">
        <v>-1.27649241203506</v>
      </c>
    </row>
    <row r="16" spans="1:9" x14ac:dyDescent="0.2">
      <c r="A16" s="372" t="s">
        <v>53</v>
      </c>
      <c r="B16" s="372" t="s">
        <v>148</v>
      </c>
      <c r="C16" s="373">
        <v>-8.8593399601294305</v>
      </c>
      <c r="D16" s="373">
        <v>-1.9968543287577101</v>
      </c>
    </row>
    <row r="17" spans="1:4" x14ac:dyDescent="0.2">
      <c r="A17" s="372" t="s">
        <v>53</v>
      </c>
      <c r="B17" s="372" t="s">
        <v>149</v>
      </c>
      <c r="C17" s="373">
        <v>-10.313004675974</v>
      </c>
      <c r="D17" s="373">
        <v>-2.8538187347469899</v>
      </c>
    </row>
    <row r="18" spans="1:4" x14ac:dyDescent="0.2">
      <c r="A18" s="372" t="s">
        <v>72</v>
      </c>
      <c r="B18" s="372" t="s">
        <v>138</v>
      </c>
      <c r="C18" s="373">
        <v>-10.6158321816118</v>
      </c>
      <c r="D18" s="373">
        <v>-3.6990087163977199</v>
      </c>
    </row>
    <row r="19" spans="1:4" x14ac:dyDescent="0.2">
      <c r="A19" s="372" t="s">
        <v>53</v>
      </c>
      <c r="B19" s="372" t="s">
        <v>139</v>
      </c>
      <c r="C19" s="373">
        <v>-12.961112018993299</v>
      </c>
      <c r="D19" s="373">
        <v>-4.91014955847651</v>
      </c>
    </row>
    <row r="20" spans="1:4" x14ac:dyDescent="0.2">
      <c r="A20" s="372" t="s">
        <v>53</v>
      </c>
      <c r="B20" s="372" t="s">
        <v>140</v>
      </c>
      <c r="C20" s="373">
        <v>-13.80992239207</v>
      </c>
      <c r="D20" s="373">
        <v>-6.2296194251183499</v>
      </c>
    </row>
    <row r="21" spans="1:4" x14ac:dyDescent="0.2">
      <c r="A21" s="372" t="s">
        <v>53</v>
      </c>
      <c r="B21" s="372" t="s">
        <v>141</v>
      </c>
      <c r="C21" s="373">
        <v>-16.625674835252401</v>
      </c>
      <c r="D21" s="373">
        <v>-8.0650531781551003</v>
      </c>
    </row>
    <row r="22" spans="1:4" x14ac:dyDescent="0.2">
      <c r="A22" s="372" t="s">
        <v>53</v>
      </c>
      <c r="B22" s="372" t="s">
        <v>142</v>
      </c>
      <c r="C22" s="373">
        <v>-14.8849306029018</v>
      </c>
      <c r="D22" s="373">
        <v>-9.4808037906605094</v>
      </c>
    </row>
    <row r="23" spans="1:4" x14ac:dyDescent="0.2">
      <c r="A23" s="372" t="s">
        <v>53</v>
      </c>
      <c r="B23" s="372" t="s">
        <v>143</v>
      </c>
      <c r="C23" s="373">
        <v>-14.6145196955215</v>
      </c>
      <c r="D23" s="373">
        <v>-10.733085165877901</v>
      </c>
    </row>
    <row r="24" spans="1:4" x14ac:dyDescent="0.2">
      <c r="A24" s="372" t="s">
        <v>53</v>
      </c>
      <c r="B24" s="372" t="s">
        <v>144</v>
      </c>
      <c r="C24" s="373">
        <v>-14.4663599402072</v>
      </c>
      <c r="D24" s="373">
        <v>-11.6328063493341</v>
      </c>
    </row>
    <row r="25" spans="1:4" x14ac:dyDescent="0.2">
      <c r="A25" s="372" t="s">
        <v>53</v>
      </c>
      <c r="B25" s="372" t="s">
        <v>145</v>
      </c>
      <c r="C25" s="373">
        <v>-15.756469716850001</v>
      </c>
      <c r="D25" s="373">
        <v>-12.348696937219</v>
      </c>
    </row>
    <row r="26" spans="1:4" x14ac:dyDescent="0.2">
      <c r="A26" s="372" t="s">
        <v>53</v>
      </c>
      <c r="B26" s="372" t="s">
        <v>146</v>
      </c>
      <c r="C26" s="373">
        <v>-17.094172386294598</v>
      </c>
      <c r="D26" s="373">
        <v>-13.1675617741483</v>
      </c>
    </row>
    <row r="27" spans="1:4" x14ac:dyDescent="0.2">
      <c r="A27" s="372" t="s">
        <v>53</v>
      </c>
      <c r="B27" s="372" t="s">
        <v>147</v>
      </c>
      <c r="C27" s="373">
        <v>-17.9538427687766</v>
      </c>
      <c r="D27" s="373">
        <v>-13.996265097881899</v>
      </c>
    </row>
    <row r="28" spans="1:4" x14ac:dyDescent="0.2">
      <c r="A28" s="372" t="s">
        <v>53</v>
      </c>
      <c r="B28" s="372" t="s">
        <v>148</v>
      </c>
      <c r="C28" s="373">
        <v>-19.017447312147201</v>
      </c>
      <c r="D28" s="373">
        <v>-14.8427740438834</v>
      </c>
    </row>
    <row r="29" spans="1:4" x14ac:dyDescent="0.2">
      <c r="A29" s="372" t="s">
        <v>53</v>
      </c>
      <c r="B29" s="372" t="s">
        <v>149</v>
      </c>
      <c r="C29" s="373">
        <v>-18.446756344959098</v>
      </c>
      <c r="D29" s="373">
        <v>-15.520586682965501</v>
      </c>
    </row>
    <row r="30" spans="1:4" x14ac:dyDescent="0.2">
      <c r="A30" s="372" t="s">
        <v>73</v>
      </c>
      <c r="B30" s="372" t="s">
        <v>138</v>
      </c>
      <c r="C30" s="373">
        <v>-15.1386614153768</v>
      </c>
      <c r="D30" s="373">
        <v>-15.8974891191125</v>
      </c>
    </row>
    <row r="31" spans="1:4" x14ac:dyDescent="0.2">
      <c r="A31" s="372" t="s">
        <v>53</v>
      </c>
      <c r="B31" s="372" t="s">
        <v>139</v>
      </c>
      <c r="C31" s="373">
        <v>-12.4859601710424</v>
      </c>
      <c r="D31" s="373">
        <v>-15.8578931317833</v>
      </c>
    </row>
    <row r="32" spans="1:4" x14ac:dyDescent="0.2">
      <c r="A32" s="372" t="s">
        <v>53</v>
      </c>
      <c r="B32" s="372" t="s">
        <v>140</v>
      </c>
      <c r="C32" s="373">
        <v>-7.5961486297249197</v>
      </c>
      <c r="D32" s="373">
        <v>-15.3400786515879</v>
      </c>
    </row>
    <row r="33" spans="1:4" x14ac:dyDescent="0.2">
      <c r="A33" s="372" t="s">
        <v>53</v>
      </c>
      <c r="B33" s="372" t="s">
        <v>141</v>
      </c>
      <c r="C33" s="373">
        <v>-2.7497566945175098</v>
      </c>
      <c r="D33" s="373">
        <v>-14.183752139859999</v>
      </c>
    </row>
    <row r="34" spans="1:4" x14ac:dyDescent="0.2">
      <c r="A34" s="372" t="s">
        <v>53</v>
      </c>
      <c r="B34" s="372" t="s">
        <v>142</v>
      </c>
      <c r="C34" s="373">
        <v>-8.2481765593545003E-2</v>
      </c>
      <c r="D34" s="373">
        <v>-12.950214736751001</v>
      </c>
    </row>
    <row r="35" spans="1:4" x14ac:dyDescent="0.2">
      <c r="A35" s="372" t="s">
        <v>53</v>
      </c>
      <c r="B35" s="372" t="s">
        <v>143</v>
      </c>
      <c r="C35" s="373">
        <v>2.3287645353731001</v>
      </c>
      <c r="D35" s="373">
        <v>-11.5382743841764</v>
      </c>
    </row>
    <row r="36" spans="1:4" x14ac:dyDescent="0.2">
      <c r="A36" s="372" t="s">
        <v>53</v>
      </c>
      <c r="B36" s="372" t="s">
        <v>144</v>
      </c>
      <c r="C36" s="373">
        <v>6.8137323977887299</v>
      </c>
      <c r="D36" s="373">
        <v>-9.7649333560100793</v>
      </c>
    </row>
    <row r="37" spans="1:4" x14ac:dyDescent="0.2">
      <c r="A37" s="372" t="s">
        <v>53</v>
      </c>
      <c r="B37" s="372" t="s">
        <v>145</v>
      </c>
      <c r="C37" s="373">
        <v>13.8308817920941</v>
      </c>
      <c r="D37" s="373">
        <v>-7.29932073026474</v>
      </c>
    </row>
    <row r="38" spans="1:4" x14ac:dyDescent="0.2">
      <c r="A38" s="372" t="s">
        <v>53</v>
      </c>
      <c r="B38" s="372" t="s">
        <v>146</v>
      </c>
      <c r="C38" s="373">
        <v>20.7703016422217</v>
      </c>
      <c r="D38" s="373">
        <v>-4.1439478945550396</v>
      </c>
    </row>
    <row r="39" spans="1:4" x14ac:dyDescent="0.2">
      <c r="A39" s="372" t="s">
        <v>53</v>
      </c>
      <c r="B39" s="372" t="s">
        <v>147</v>
      </c>
      <c r="C39" s="373">
        <v>25.516197152500698</v>
      </c>
      <c r="D39" s="373">
        <v>-0.52144456778192705</v>
      </c>
    </row>
    <row r="40" spans="1:4" x14ac:dyDescent="0.2">
      <c r="A40" s="372" t="s">
        <v>53</v>
      </c>
      <c r="B40" s="372" t="s">
        <v>148</v>
      </c>
      <c r="C40" s="373">
        <v>29.7073427523943</v>
      </c>
      <c r="D40" s="373">
        <v>3.5389546042631901</v>
      </c>
    </row>
    <row r="41" spans="1:4" x14ac:dyDescent="0.2">
      <c r="A41" s="372" t="s">
        <v>53</v>
      </c>
      <c r="B41" s="372" t="s">
        <v>149</v>
      </c>
      <c r="C41" s="373">
        <v>28.909536598052402</v>
      </c>
      <c r="D41" s="373">
        <v>7.4853123495141496</v>
      </c>
    </row>
    <row r="42" spans="1:4" x14ac:dyDescent="0.2">
      <c r="A42" s="372" t="s">
        <v>74</v>
      </c>
      <c r="B42" s="372" t="s">
        <v>138</v>
      </c>
      <c r="C42" s="373">
        <v>26.9699603067689</v>
      </c>
      <c r="D42" s="373">
        <v>10.994364159692999</v>
      </c>
    </row>
    <row r="43" spans="1:4" x14ac:dyDescent="0.2">
      <c r="A43" s="372" t="s">
        <v>53</v>
      </c>
      <c r="B43" s="372" t="s">
        <v>139</v>
      </c>
      <c r="C43" s="373">
        <v>29.448504770344702</v>
      </c>
      <c r="D43" s="373">
        <v>14.488902904808601</v>
      </c>
    </row>
    <row r="44" spans="1:4" x14ac:dyDescent="0.2">
      <c r="A44" s="372" t="s">
        <v>53</v>
      </c>
      <c r="B44" s="372" t="s">
        <v>140</v>
      </c>
      <c r="C44" s="373">
        <v>20.926590047938401</v>
      </c>
      <c r="D44" s="373">
        <v>16.865797794613801</v>
      </c>
    </row>
    <row r="45" spans="1:4" x14ac:dyDescent="0.2">
      <c r="A45" s="372" t="s">
        <v>53</v>
      </c>
      <c r="B45" s="372" t="s">
        <v>141</v>
      </c>
      <c r="C45" s="373">
        <v>17.0741319709043</v>
      </c>
      <c r="D45" s="373">
        <v>18.517788516732299</v>
      </c>
    </row>
    <row r="46" spans="1:4" x14ac:dyDescent="0.2">
      <c r="A46" s="372" t="s">
        <v>53</v>
      </c>
      <c r="B46" s="372" t="s">
        <v>142</v>
      </c>
      <c r="C46" s="373">
        <v>12.4963894512462</v>
      </c>
      <c r="D46" s="373">
        <v>19.566027784802301</v>
      </c>
    </row>
    <row r="47" spans="1:4" x14ac:dyDescent="0.2">
      <c r="A47" s="372" t="s">
        <v>53</v>
      </c>
      <c r="B47" s="372" t="s">
        <v>143</v>
      </c>
      <c r="C47" s="373">
        <v>10.359450693059999</v>
      </c>
      <c r="D47" s="373">
        <v>20.235251631276199</v>
      </c>
    </row>
    <row r="48" spans="1:4" x14ac:dyDescent="0.2">
      <c r="A48" s="372" t="s">
        <v>53</v>
      </c>
      <c r="B48" s="372" t="s">
        <v>144</v>
      </c>
      <c r="C48" s="373">
        <v>8.4112586575809196</v>
      </c>
      <c r="D48" s="373">
        <v>20.368378819592198</v>
      </c>
    </row>
    <row r="49" spans="1:4" x14ac:dyDescent="0.2">
      <c r="A49" s="372" t="s">
        <v>53</v>
      </c>
      <c r="B49" s="372" t="s">
        <v>145</v>
      </c>
      <c r="C49" s="373">
        <v>3.2978625365641401</v>
      </c>
      <c r="D49" s="373">
        <v>19.4906272149647</v>
      </c>
    </row>
    <row r="50" spans="1:4" x14ac:dyDescent="0.2">
      <c r="A50" s="372" t="s">
        <v>53</v>
      </c>
      <c r="B50" s="372" t="s">
        <v>146</v>
      </c>
      <c r="C50" s="373">
        <v>-3.4919084285343698</v>
      </c>
      <c r="D50" s="373">
        <v>17.4687763757351</v>
      </c>
    </row>
    <row r="51" spans="1:4" x14ac:dyDescent="0.2">
      <c r="A51" s="372" t="s">
        <v>53</v>
      </c>
      <c r="B51" s="372" t="s">
        <v>147</v>
      </c>
      <c r="C51" s="373">
        <v>-5.6812236143124499</v>
      </c>
      <c r="D51" s="373">
        <v>14.868991311834</v>
      </c>
    </row>
    <row r="52" spans="1:4" x14ac:dyDescent="0.2">
      <c r="A52" s="372" t="s">
        <v>53</v>
      </c>
      <c r="B52" s="372" t="s">
        <v>148</v>
      </c>
      <c r="C52" s="373">
        <v>-5.4130817101631399</v>
      </c>
      <c r="D52" s="373">
        <v>11.9422892732875</v>
      </c>
    </row>
    <row r="53" spans="1:4" x14ac:dyDescent="0.2">
      <c r="A53" s="372" t="s">
        <v>53</v>
      </c>
      <c r="B53" s="372" t="s">
        <v>149</v>
      </c>
      <c r="C53" s="373">
        <v>-3.5879765861692299</v>
      </c>
      <c r="D53" s="373">
        <v>9.2341631746023793</v>
      </c>
    </row>
    <row r="54" spans="1:4" x14ac:dyDescent="0.2">
      <c r="A54" s="372" t="s">
        <v>75</v>
      </c>
      <c r="B54" s="372" t="s">
        <v>138</v>
      </c>
      <c r="C54" s="373">
        <v>-7.0405105068117999</v>
      </c>
      <c r="D54" s="373">
        <v>6.3999572734706502</v>
      </c>
    </row>
    <row r="55" spans="1:4" x14ac:dyDescent="0.2">
      <c r="A55" s="372" t="s">
        <v>53</v>
      </c>
      <c r="B55" s="372" t="s">
        <v>139</v>
      </c>
      <c r="C55" s="373">
        <v>-11.225403585790801</v>
      </c>
      <c r="D55" s="373">
        <v>3.0104649104593602</v>
      </c>
    </row>
    <row r="56" spans="1:4" x14ac:dyDescent="0.2">
      <c r="A56" s="372" t="s">
        <v>53</v>
      </c>
      <c r="B56" s="372" t="s">
        <v>140</v>
      </c>
      <c r="C56" s="373">
        <v>-7.8987973792920902</v>
      </c>
      <c r="D56" s="373">
        <v>0.60834929152348505</v>
      </c>
    </row>
    <row r="57" spans="1:4" x14ac:dyDescent="0.2">
      <c r="A57" s="372" t="s">
        <v>53</v>
      </c>
      <c r="B57" s="372" t="s">
        <v>141</v>
      </c>
      <c r="C57" s="373">
        <v>-6.7056081108076304</v>
      </c>
      <c r="D57" s="373">
        <v>-1.37329571528584</v>
      </c>
    </row>
    <row r="58" spans="1:4" x14ac:dyDescent="0.2">
      <c r="A58" s="372" t="s">
        <v>53</v>
      </c>
      <c r="B58" s="372" t="s">
        <v>142</v>
      </c>
      <c r="C58" s="373">
        <v>-3.6832175682498001</v>
      </c>
      <c r="D58" s="373">
        <v>-2.7215963002438501</v>
      </c>
    </row>
    <row r="59" spans="1:4" x14ac:dyDescent="0.2">
      <c r="A59" s="372" t="s">
        <v>53</v>
      </c>
      <c r="B59" s="372" t="s">
        <v>143</v>
      </c>
      <c r="C59" s="373">
        <v>-0.62501095216718205</v>
      </c>
      <c r="D59" s="373">
        <v>-3.6369681040127801</v>
      </c>
    </row>
    <row r="60" spans="1:4" x14ac:dyDescent="0.2">
      <c r="A60" s="372" t="s">
        <v>53</v>
      </c>
      <c r="B60" s="372" t="s">
        <v>144</v>
      </c>
      <c r="C60" s="373">
        <v>-0.39664728763780799</v>
      </c>
      <c r="D60" s="373">
        <v>-4.3709602661143396</v>
      </c>
    </row>
    <row r="61" spans="1:4" x14ac:dyDescent="0.2">
      <c r="A61" s="372" t="s">
        <v>53</v>
      </c>
      <c r="B61" s="372" t="s">
        <v>145</v>
      </c>
      <c r="C61" s="373">
        <v>0.52734659181361598</v>
      </c>
      <c r="D61" s="373">
        <v>-4.60183659484355</v>
      </c>
    </row>
    <row r="62" spans="1:4" x14ac:dyDescent="0.2">
      <c r="A62" s="372" t="s">
        <v>53</v>
      </c>
      <c r="B62" s="372" t="s">
        <v>146</v>
      </c>
      <c r="C62" s="373">
        <v>3.0974485784030201</v>
      </c>
      <c r="D62" s="373">
        <v>-4.0527235109320996</v>
      </c>
    </row>
    <row r="63" spans="1:4" x14ac:dyDescent="0.2">
      <c r="A63" s="372" t="s">
        <v>53</v>
      </c>
      <c r="B63" s="372" t="s">
        <v>147</v>
      </c>
      <c r="C63" s="373">
        <v>3.1814506477664302</v>
      </c>
      <c r="D63" s="373">
        <v>-3.3141673224255301</v>
      </c>
    </row>
    <row r="64" spans="1:4" x14ac:dyDescent="0.2">
      <c r="A64" s="372" t="s">
        <v>53</v>
      </c>
      <c r="B64" s="372" t="s">
        <v>148</v>
      </c>
      <c r="C64" s="373">
        <v>0.75038301517684802</v>
      </c>
      <c r="D64" s="373">
        <v>-2.8005452619805302</v>
      </c>
    </row>
    <row r="65" spans="1:4" x14ac:dyDescent="0.2">
      <c r="A65" s="372" t="s">
        <v>53</v>
      </c>
      <c r="B65" s="372" t="s">
        <v>149</v>
      </c>
      <c r="C65" s="373">
        <v>1.4704377402544599</v>
      </c>
      <c r="D65" s="373">
        <v>-2.3790107347785598</v>
      </c>
    </row>
    <row r="66" spans="1:4" x14ac:dyDescent="0.2">
      <c r="A66" s="372" t="s">
        <v>76</v>
      </c>
      <c r="B66" s="372" t="s">
        <v>138</v>
      </c>
      <c r="C66" s="373">
        <v>3.9315007712129799</v>
      </c>
      <c r="D66" s="373">
        <v>-1.46467646160983</v>
      </c>
    </row>
    <row r="67" spans="1:4" x14ac:dyDescent="0.2">
      <c r="A67" s="372" t="s">
        <v>53</v>
      </c>
      <c r="B67" s="372" t="s">
        <v>139</v>
      </c>
      <c r="C67" s="373">
        <v>4.5616595633252404</v>
      </c>
      <c r="D67" s="373">
        <v>-0.14908786585016001</v>
      </c>
    </row>
    <row r="68" spans="1:4" x14ac:dyDescent="0.2">
      <c r="A68" s="372" t="s">
        <v>53</v>
      </c>
      <c r="B68" s="372" t="s">
        <v>140</v>
      </c>
      <c r="C68" s="373">
        <v>2.4775851510086202</v>
      </c>
      <c r="D68" s="373">
        <v>0.715610678341566</v>
      </c>
    </row>
    <row r="69" spans="1:4" x14ac:dyDescent="0.2">
      <c r="A69" s="372" t="s">
        <v>53</v>
      </c>
      <c r="B69" s="372" t="s">
        <v>141</v>
      </c>
      <c r="C69" s="373">
        <v>-0.30601164672307002</v>
      </c>
      <c r="D69" s="373">
        <v>1.24891038368195</v>
      </c>
    </row>
    <row r="70" spans="1:4" x14ac:dyDescent="0.2">
      <c r="A70" s="372" t="s">
        <v>53</v>
      </c>
      <c r="B70" s="372" t="s">
        <v>142</v>
      </c>
      <c r="C70" s="373">
        <v>-2.39110888204798</v>
      </c>
      <c r="D70" s="373">
        <v>1.3565861075321</v>
      </c>
    </row>
    <row r="71" spans="1:4" x14ac:dyDescent="0.2">
      <c r="A71" s="372" t="s">
        <v>53</v>
      </c>
      <c r="B71" s="372" t="s">
        <v>143</v>
      </c>
      <c r="C71" s="373">
        <v>-7.4898068656273997</v>
      </c>
      <c r="D71" s="373">
        <v>0.78451978141041201</v>
      </c>
    </row>
    <row r="72" spans="1:4" x14ac:dyDescent="0.2">
      <c r="A72" s="372" t="s">
        <v>53</v>
      </c>
      <c r="B72" s="372" t="s">
        <v>144</v>
      </c>
      <c r="C72" s="373">
        <v>-6.6295329195962696</v>
      </c>
      <c r="D72" s="373">
        <v>0.26511264541387403</v>
      </c>
    </row>
    <row r="73" spans="1:4" x14ac:dyDescent="0.2">
      <c r="A73" s="372" t="s">
        <v>53</v>
      </c>
      <c r="B73" s="372" t="s">
        <v>145</v>
      </c>
      <c r="C73" s="373">
        <v>-4.4338750307046597</v>
      </c>
      <c r="D73" s="373">
        <v>-0.148322489795982</v>
      </c>
    </row>
    <row r="74" spans="1:4" x14ac:dyDescent="0.2">
      <c r="A74" s="372" t="s">
        <v>53</v>
      </c>
      <c r="B74" s="372" t="s">
        <v>146</v>
      </c>
      <c r="C74" s="373">
        <v>-5.0473680215350303</v>
      </c>
      <c r="D74" s="373">
        <v>-0.82705720645748604</v>
      </c>
    </row>
    <row r="75" spans="1:4" x14ac:dyDescent="0.2">
      <c r="A75" s="372" t="s">
        <v>53</v>
      </c>
      <c r="B75" s="372" t="s">
        <v>147</v>
      </c>
      <c r="C75" s="373">
        <v>-5.05484570539247</v>
      </c>
      <c r="D75" s="373">
        <v>-1.51341523588739</v>
      </c>
    </row>
    <row r="76" spans="1:4" x14ac:dyDescent="0.2">
      <c r="A76" s="372" t="s">
        <v>53</v>
      </c>
      <c r="B76" s="372" t="s">
        <v>148</v>
      </c>
      <c r="C76" s="373">
        <v>-5.5912849645379801</v>
      </c>
      <c r="D76" s="373">
        <v>-2.0418875675303001</v>
      </c>
    </row>
    <row r="77" spans="1:4" x14ac:dyDescent="0.2">
      <c r="A77" s="372" t="s">
        <v>53</v>
      </c>
      <c r="B77" s="372" t="s">
        <v>149</v>
      </c>
      <c r="C77" s="373">
        <v>-6.9309906059189998</v>
      </c>
      <c r="D77" s="373">
        <v>-2.7420065963780802</v>
      </c>
    </row>
    <row r="78" spans="1:4" x14ac:dyDescent="0.2">
      <c r="A78" s="372" t="s">
        <v>77</v>
      </c>
      <c r="B78" s="372" t="s">
        <v>138</v>
      </c>
      <c r="C78" s="373">
        <v>-7.5818827805318803</v>
      </c>
      <c r="D78" s="373">
        <v>-3.7014552256901601</v>
      </c>
    </row>
    <row r="79" spans="1:4" x14ac:dyDescent="0.2">
      <c r="A79" s="372" t="s">
        <v>53</v>
      </c>
      <c r="B79" s="372" t="s">
        <v>139</v>
      </c>
      <c r="C79" s="373">
        <v>-6.7412823009397203</v>
      </c>
      <c r="D79" s="373">
        <v>-4.64336704771224</v>
      </c>
    </row>
    <row r="80" spans="1:4" x14ac:dyDescent="0.2">
      <c r="A80" s="372" t="s">
        <v>53</v>
      </c>
      <c r="B80" s="372" t="s">
        <v>140</v>
      </c>
      <c r="C80" s="373">
        <v>-5.9655666300102501</v>
      </c>
      <c r="D80" s="373">
        <v>-5.3469630294638097</v>
      </c>
    </row>
    <row r="81" spans="1:4" x14ac:dyDescent="0.2">
      <c r="A81" s="372" t="s">
        <v>53</v>
      </c>
      <c r="B81" s="372" t="s">
        <v>141</v>
      </c>
      <c r="C81" s="373">
        <v>-5.3374514357074903</v>
      </c>
      <c r="D81" s="373">
        <v>-5.7662496785458401</v>
      </c>
    </row>
    <row r="82" spans="1:4" x14ac:dyDescent="0.2">
      <c r="A82" s="372" t="s">
        <v>53</v>
      </c>
      <c r="B82" s="372" t="s">
        <v>142</v>
      </c>
      <c r="C82" s="373">
        <v>-7.6970411250625004</v>
      </c>
      <c r="D82" s="373">
        <v>-6.2084106987970502</v>
      </c>
    </row>
    <row r="83" spans="1:4" x14ac:dyDescent="0.2">
      <c r="A83" s="372" t="s">
        <v>53</v>
      </c>
      <c r="B83" s="372" t="s">
        <v>143</v>
      </c>
      <c r="C83" s="373">
        <v>-6.2588551582301797</v>
      </c>
      <c r="D83" s="373">
        <v>-6.1058313898472898</v>
      </c>
    </row>
    <row r="84" spans="1:4" x14ac:dyDescent="0.2">
      <c r="A84" s="372" t="s">
        <v>53</v>
      </c>
      <c r="B84" s="372" t="s">
        <v>144</v>
      </c>
      <c r="C84" s="373">
        <v>-9.5505742796980204</v>
      </c>
      <c r="D84" s="373">
        <v>-6.3492515031890999</v>
      </c>
    </row>
    <row r="85" spans="1:4" x14ac:dyDescent="0.2">
      <c r="A85" s="372" t="s">
        <v>53</v>
      </c>
      <c r="B85" s="372" t="s">
        <v>145</v>
      </c>
      <c r="C85" s="373">
        <v>-14.602900579427001</v>
      </c>
      <c r="D85" s="373">
        <v>-7.1966702989159597</v>
      </c>
    </row>
    <row r="86" spans="1:4" x14ac:dyDescent="0.2">
      <c r="A86" s="372" t="s">
        <v>53</v>
      </c>
      <c r="B86" s="372" t="s">
        <v>146</v>
      </c>
      <c r="C86" s="373">
        <v>-13.6282504346793</v>
      </c>
      <c r="D86" s="373">
        <v>-7.9117438333446497</v>
      </c>
    </row>
    <row r="87" spans="1:4" x14ac:dyDescent="0.2">
      <c r="A87" s="372" t="s">
        <v>53</v>
      </c>
      <c r="B87" s="372" t="s">
        <v>147</v>
      </c>
      <c r="C87" s="373">
        <v>-14.559945349186499</v>
      </c>
      <c r="D87" s="373">
        <v>-8.7038354703274798</v>
      </c>
    </row>
    <row r="88" spans="1:4" x14ac:dyDescent="0.2">
      <c r="A88" s="372" t="s">
        <v>53</v>
      </c>
      <c r="B88" s="372" t="s">
        <v>148</v>
      </c>
      <c r="C88" s="373">
        <v>-12.2849375303804</v>
      </c>
      <c r="D88" s="373">
        <v>-9.2616398508143494</v>
      </c>
    </row>
    <row r="89" spans="1:4" x14ac:dyDescent="0.2">
      <c r="A89" s="372" t="s">
        <v>53</v>
      </c>
      <c r="B89" s="372" t="s">
        <v>149</v>
      </c>
      <c r="C89" s="373">
        <v>-15.7489389167922</v>
      </c>
      <c r="D89" s="373">
        <v>-9.9964688767204493</v>
      </c>
    </row>
    <row r="90" spans="1:4" x14ac:dyDescent="0.2">
      <c r="A90" s="372" t="s">
        <v>78</v>
      </c>
      <c r="B90" s="372" t="s">
        <v>138</v>
      </c>
      <c r="C90" s="373">
        <v>-15.896072501122401</v>
      </c>
      <c r="D90" s="373">
        <v>-10.689318020103</v>
      </c>
    </row>
    <row r="91" spans="1:4" x14ac:dyDescent="0.2">
      <c r="A91" s="372" t="s">
        <v>53</v>
      </c>
      <c r="B91" s="372" t="s">
        <v>139</v>
      </c>
      <c r="C91" s="373">
        <v>-15.8767793273857</v>
      </c>
      <c r="D91" s="373">
        <v>-11.450609438973499</v>
      </c>
    </row>
    <row r="92" spans="1:4" x14ac:dyDescent="0.2">
      <c r="A92" s="372" t="s">
        <v>53</v>
      </c>
      <c r="B92" s="372" t="s">
        <v>140</v>
      </c>
      <c r="C92" s="373">
        <v>-17.513274892708498</v>
      </c>
      <c r="D92" s="373">
        <v>-12.412918460865001</v>
      </c>
    </row>
    <row r="93" spans="1:4" x14ac:dyDescent="0.2">
      <c r="A93" s="372" t="s">
        <v>53</v>
      </c>
      <c r="B93" s="372" t="s">
        <v>141</v>
      </c>
      <c r="C93" s="373">
        <v>-18.368121843874899</v>
      </c>
      <c r="D93" s="373">
        <v>-13.4988076615456</v>
      </c>
    </row>
    <row r="94" spans="1:4" x14ac:dyDescent="0.2">
      <c r="A94" s="372" t="s">
        <v>53</v>
      </c>
      <c r="B94" s="372" t="s">
        <v>142</v>
      </c>
      <c r="C94" s="373">
        <v>-18.2406528804574</v>
      </c>
      <c r="D94" s="373">
        <v>-14.3774419744952</v>
      </c>
    </row>
    <row r="95" spans="1:4" x14ac:dyDescent="0.2">
      <c r="A95" s="372" t="s">
        <v>53</v>
      </c>
      <c r="B95" s="372" t="s">
        <v>143</v>
      </c>
      <c r="C95" s="373">
        <v>-19.100351507931201</v>
      </c>
      <c r="D95" s="373">
        <v>-15.447566670303599</v>
      </c>
    </row>
    <row r="96" spans="1:4" x14ac:dyDescent="0.2">
      <c r="A96" s="372" t="s">
        <v>53</v>
      </c>
      <c r="B96" s="372" t="s">
        <v>144</v>
      </c>
      <c r="C96" s="373">
        <v>-18.916573063939602</v>
      </c>
      <c r="D96" s="373">
        <v>-16.2280665689904</v>
      </c>
    </row>
    <row r="97" spans="1:4" x14ac:dyDescent="0.2">
      <c r="A97" s="372" t="s">
        <v>53</v>
      </c>
      <c r="B97" s="372" t="s">
        <v>145</v>
      </c>
      <c r="C97" s="373">
        <v>-18.119584039985401</v>
      </c>
      <c r="D97" s="373">
        <v>-16.521123524036899</v>
      </c>
    </row>
    <row r="98" spans="1:4" x14ac:dyDescent="0.2">
      <c r="A98" s="372" t="s">
        <v>53</v>
      </c>
      <c r="B98" s="372" t="s">
        <v>146</v>
      </c>
      <c r="C98" s="373">
        <v>-19.901523143475998</v>
      </c>
      <c r="D98" s="373">
        <v>-17.04389624977</v>
      </c>
    </row>
    <row r="99" spans="1:4" x14ac:dyDescent="0.2">
      <c r="A99" s="372" t="s">
        <v>53</v>
      </c>
      <c r="B99" s="372" t="s">
        <v>147</v>
      </c>
      <c r="C99" s="373">
        <v>-21.3942594559466</v>
      </c>
      <c r="D99" s="373">
        <v>-17.613422425333301</v>
      </c>
    </row>
    <row r="100" spans="1:4" x14ac:dyDescent="0.2">
      <c r="A100" s="372" t="s">
        <v>53</v>
      </c>
      <c r="B100" s="372" t="s">
        <v>148</v>
      </c>
      <c r="C100" s="373">
        <v>-24.0463350699678</v>
      </c>
      <c r="D100" s="373">
        <v>-18.5935388869656</v>
      </c>
    </row>
    <row r="101" spans="1:4" x14ac:dyDescent="0.2">
      <c r="A101" s="372" t="s">
        <v>53</v>
      </c>
      <c r="B101" s="372" t="s">
        <v>149</v>
      </c>
      <c r="C101" s="373">
        <v>-23.480448173349899</v>
      </c>
      <c r="D101" s="373">
        <v>-19.237831325012099</v>
      </c>
    </row>
    <row r="102" spans="1:4" x14ac:dyDescent="0.2">
      <c r="A102" s="372" t="s">
        <v>450</v>
      </c>
      <c r="B102" s="372" t="s">
        <v>138</v>
      </c>
      <c r="C102" s="373">
        <v>-23.787529491672199</v>
      </c>
      <c r="D102" s="373">
        <v>-19.895452740891301</v>
      </c>
    </row>
    <row r="103" spans="1:4" x14ac:dyDescent="0.2">
      <c r="A103" s="372" t="s">
        <v>53</v>
      </c>
      <c r="B103" s="372" t="s">
        <v>139</v>
      </c>
      <c r="C103" s="373">
        <v>-25.324837205080701</v>
      </c>
      <c r="D103" s="373">
        <v>-20.682790897365798</v>
      </c>
    </row>
    <row r="104" spans="1:4" x14ac:dyDescent="0.2">
      <c r="A104" s="372" t="s">
        <v>53</v>
      </c>
      <c r="B104" s="372" t="s">
        <v>140</v>
      </c>
      <c r="C104" s="373">
        <v>-23.862510510551001</v>
      </c>
      <c r="D104" s="373">
        <v>-21.2118938655194</v>
      </c>
    </row>
    <row r="105" spans="1:4" x14ac:dyDescent="0.2">
      <c r="A105" s="372" t="s">
        <v>53</v>
      </c>
      <c r="B105" s="372" t="s">
        <v>141</v>
      </c>
      <c r="C105" s="373">
        <v>-21.486383776864901</v>
      </c>
      <c r="D105" s="373">
        <v>-21.471749026601898</v>
      </c>
    </row>
    <row r="106" spans="1:4" x14ac:dyDescent="0.2">
      <c r="A106" s="372" t="s">
        <v>53</v>
      </c>
      <c r="B106" s="372" t="s">
        <v>142</v>
      </c>
      <c r="C106" s="373">
        <v>-18.426508434794201</v>
      </c>
      <c r="D106" s="373">
        <v>-21.487236989463302</v>
      </c>
    </row>
    <row r="107" spans="1:4" x14ac:dyDescent="0.2">
      <c r="A107" s="372" t="s">
        <v>53</v>
      </c>
      <c r="B107" s="372" t="s">
        <v>143</v>
      </c>
      <c r="C107" s="373">
        <v>-16.7103695767433</v>
      </c>
      <c r="D107" s="373">
        <v>-21.288071828530999</v>
      </c>
    </row>
    <row r="108" spans="1:4" x14ac:dyDescent="0.2">
      <c r="A108" s="372" t="s">
        <v>53</v>
      </c>
      <c r="B108" s="372" t="s">
        <v>144</v>
      </c>
      <c r="C108" s="373">
        <v>-13.4104808697849</v>
      </c>
      <c r="D108" s="373">
        <v>-20.829230812351401</v>
      </c>
    </row>
    <row r="109" spans="1:4" x14ac:dyDescent="0.2">
      <c r="A109" s="372" t="s">
        <v>53</v>
      </c>
      <c r="B109" s="372" t="s">
        <v>145</v>
      </c>
      <c r="C109" s="373">
        <v>-10.393894270441701</v>
      </c>
      <c r="D109" s="373">
        <v>-20.185423331556098</v>
      </c>
    </row>
    <row r="110" spans="1:4" x14ac:dyDescent="0.2">
      <c r="A110" s="372" t="s">
        <v>53</v>
      </c>
      <c r="B110" s="372" t="s">
        <v>146</v>
      </c>
      <c r="C110" s="373">
        <v>-8.0710273494697802</v>
      </c>
      <c r="D110" s="373">
        <v>-19.1995486820556</v>
      </c>
    </row>
    <row r="111" spans="1:4" x14ac:dyDescent="0.2">
      <c r="A111" s="372" t="s">
        <v>53</v>
      </c>
      <c r="B111" s="372" t="s">
        <v>147</v>
      </c>
      <c r="C111" s="373">
        <v>-3.32162382571124</v>
      </c>
      <c r="D111" s="373">
        <v>-17.6934957128693</v>
      </c>
    </row>
    <row r="112" spans="1:4" x14ac:dyDescent="0.2">
      <c r="A112" s="372" t="s">
        <v>53</v>
      </c>
      <c r="B112" s="372" t="s">
        <v>148</v>
      </c>
      <c r="C112" s="373">
        <v>-0.19095319404508501</v>
      </c>
      <c r="D112" s="373">
        <v>-15.7055472232091</v>
      </c>
    </row>
    <row r="113" spans="1:4" x14ac:dyDescent="0.2">
      <c r="A113" s="372" t="s">
        <v>53</v>
      </c>
      <c r="B113" s="372" t="s">
        <v>149</v>
      </c>
      <c r="C113" s="373">
        <v>6.03443377890021</v>
      </c>
      <c r="D113" s="373">
        <v>-13.245973727188201</v>
      </c>
    </row>
    <row r="114" spans="1:4" x14ac:dyDescent="0.2">
      <c r="A114" s="372" t="s">
        <v>754</v>
      </c>
      <c r="B114" s="372" t="s">
        <v>138</v>
      </c>
      <c r="C114" s="373">
        <v>9.2217687165836004</v>
      </c>
      <c r="D114" s="373">
        <v>-10.4951988765003</v>
      </c>
    </row>
    <row r="115" spans="1:4" x14ac:dyDescent="0.2">
      <c r="A115" s="372" t="s">
        <v>53</v>
      </c>
      <c r="B115" s="372" t="s">
        <v>139</v>
      </c>
      <c r="C115" s="373">
        <v>14.7407591732571</v>
      </c>
      <c r="D115" s="373">
        <v>-7.1563991783054304</v>
      </c>
    </row>
    <row r="116" spans="1:4" x14ac:dyDescent="0.2">
      <c r="A116" s="372" t="s">
        <v>53</v>
      </c>
      <c r="B116" s="372" t="s">
        <v>140</v>
      </c>
      <c r="C116" s="373">
        <v>15.843472905014499</v>
      </c>
      <c r="D116" s="373">
        <v>-3.8475672270083101</v>
      </c>
    </row>
    <row r="117" spans="1:4" x14ac:dyDescent="0.2">
      <c r="A117" s="372" t="s">
        <v>53</v>
      </c>
      <c r="B117" s="372" t="s">
        <v>141</v>
      </c>
      <c r="C117" s="373">
        <v>17.033866007829499</v>
      </c>
      <c r="D117" s="373">
        <v>-0.63754641161710401</v>
      </c>
    </row>
    <row r="118" spans="1:4" x14ac:dyDescent="0.2">
      <c r="A118" s="372" t="s">
        <v>53</v>
      </c>
      <c r="B118" s="372" t="s">
        <v>142</v>
      </c>
      <c r="C118" s="373">
        <v>18.321323232283099</v>
      </c>
      <c r="D118" s="373">
        <v>2.42477289397267</v>
      </c>
    </row>
    <row r="119" spans="1:4" x14ac:dyDescent="0.2">
      <c r="A119" s="372" t="s">
        <v>53</v>
      </c>
      <c r="B119" s="372" t="s">
        <v>143</v>
      </c>
      <c r="C119" s="373">
        <v>20.866429539349699</v>
      </c>
      <c r="D119" s="373">
        <v>5.5561728203137504</v>
      </c>
    </row>
    <row r="120" spans="1:4" x14ac:dyDescent="0.2">
      <c r="A120" s="372" t="s">
        <v>53</v>
      </c>
      <c r="B120" s="372" t="s">
        <v>144</v>
      </c>
      <c r="C120" s="373">
        <v>20.217157348606602</v>
      </c>
      <c r="D120" s="373">
        <v>8.3584760051797105</v>
      </c>
    </row>
    <row r="121" spans="1:4" x14ac:dyDescent="0.2">
      <c r="A121" s="372" t="s">
        <v>53</v>
      </c>
      <c r="B121" s="372" t="s">
        <v>145</v>
      </c>
      <c r="C121" s="373">
        <v>22.494664996554899</v>
      </c>
      <c r="D121" s="373">
        <v>11.099189277429399</v>
      </c>
    </row>
    <row r="122" spans="1:4" x14ac:dyDescent="0.2">
      <c r="A122" s="372" t="s">
        <v>53</v>
      </c>
      <c r="B122" s="372" t="s">
        <v>146</v>
      </c>
      <c r="C122" s="373">
        <v>22.963193798927001</v>
      </c>
      <c r="D122" s="373">
        <v>13.6853743731292</v>
      </c>
    </row>
    <row r="123" spans="1:4" x14ac:dyDescent="0.2">
      <c r="A123" s="372" t="s">
        <v>53</v>
      </c>
      <c r="B123" s="372" t="s">
        <v>147</v>
      </c>
      <c r="C123" s="373">
        <v>20.6019757677313</v>
      </c>
      <c r="D123" s="373">
        <v>15.679007672582699</v>
      </c>
    </row>
    <row r="124" spans="1:4" x14ac:dyDescent="0.2">
      <c r="A124" s="372" t="s">
        <v>53</v>
      </c>
      <c r="B124" s="372" t="s">
        <v>148</v>
      </c>
      <c r="C124" s="373">
        <v>21.40322282572</v>
      </c>
      <c r="D124" s="373">
        <v>17.4785223408965</v>
      </c>
    </row>
    <row r="125" spans="1:4" x14ac:dyDescent="0.2">
      <c r="A125" s="372" t="s">
        <v>53</v>
      </c>
      <c r="B125" s="372" t="s">
        <v>149</v>
      </c>
      <c r="C125" s="373">
        <v>18.727438952465398</v>
      </c>
      <c r="D125" s="373">
        <v>18.536272772026901</v>
      </c>
    </row>
    <row r="126" spans="1:4" x14ac:dyDescent="0.2">
      <c r="A126" s="372" t="s">
        <v>1193</v>
      </c>
      <c r="B126" s="372" t="s">
        <v>138</v>
      </c>
      <c r="C126" s="373">
        <v>14.176433028133401</v>
      </c>
      <c r="D126" s="373">
        <v>18.949161464656001</v>
      </c>
    </row>
    <row r="127" spans="1:4" x14ac:dyDescent="0.2">
      <c r="A127" s="372" t="s">
        <v>53</v>
      </c>
      <c r="B127" s="372" t="s">
        <v>139</v>
      </c>
      <c r="C127" s="373">
        <v>8.1296087923812301</v>
      </c>
      <c r="D127" s="373">
        <v>18.3982322662497</v>
      </c>
    </row>
    <row r="128" spans="1:4" x14ac:dyDescent="0.2">
      <c r="A128" s="372" t="s">
        <v>53</v>
      </c>
      <c r="B128" s="372" t="s">
        <v>140</v>
      </c>
      <c r="C128" s="373">
        <v>5.5161399313726802</v>
      </c>
      <c r="D128" s="373">
        <v>17.537621185112901</v>
      </c>
    </row>
  </sheetData>
  <mergeCells count="1">
    <mergeCell ref="H1:I1"/>
  </mergeCells>
  <hyperlinks>
    <hyperlink ref="H1:I1" location="Index!A1" display="Regresar al �ndice" xr:uid="{C9C0191A-FF4F-420C-B8EA-B38CA0D70B04}"/>
  </hyperlinks>
  <pageMargins left="0.7" right="0.7" top="0.75" bottom="0.75" header="0.3" footer="0.3"/>
  <pageSetup paperSize="9"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ED530-EA70-4454-824C-85209C2B4C28}">
  <sheetPr codeName="Hoja105"/>
  <dimension ref="A1:J26"/>
  <sheetViews>
    <sheetView workbookViewId="0"/>
  </sheetViews>
  <sheetFormatPr baseColWidth="10" defaultRowHeight="12.75" x14ac:dyDescent="0.2"/>
  <cols>
    <col min="1" max="1" width="37.42578125" style="266" customWidth="1"/>
    <col min="2" max="2" width="13.85546875" style="266" customWidth="1"/>
    <col min="3" max="7" width="11.42578125" style="266"/>
    <col min="8" max="8" width="22.5703125" style="266" customWidth="1"/>
    <col min="9" max="9" width="11.42578125" style="266"/>
    <col min="10" max="10" width="11.42578125" style="356"/>
    <col min="11" max="16384" width="11.42578125" style="266"/>
  </cols>
  <sheetData>
    <row r="1" spans="1:10" x14ac:dyDescent="0.2">
      <c r="A1" s="69" t="s">
        <v>1974</v>
      </c>
      <c r="H1" s="346" t="s">
        <v>2143</v>
      </c>
      <c r="I1" s="346"/>
    </row>
    <row r="6" spans="1:10" ht="25.5" x14ac:dyDescent="0.2">
      <c r="A6" s="506" t="s">
        <v>1849</v>
      </c>
      <c r="B6" s="507" t="s">
        <v>577</v>
      </c>
      <c r="C6" s="507" t="s">
        <v>1836</v>
      </c>
      <c r="D6" s="506" t="s">
        <v>1850</v>
      </c>
    </row>
    <row r="7" spans="1:10" x14ac:dyDescent="0.2">
      <c r="A7" s="508" t="s">
        <v>1863</v>
      </c>
      <c r="B7" s="509" t="s">
        <v>151</v>
      </c>
      <c r="C7" s="510">
        <v>83166.666666666701</v>
      </c>
      <c r="D7" s="509">
        <v>6</v>
      </c>
      <c r="J7" s="11"/>
    </row>
    <row r="8" spans="1:10" x14ac:dyDescent="0.2">
      <c r="A8" s="508" t="s">
        <v>1898</v>
      </c>
      <c r="B8" s="266" t="s">
        <v>151</v>
      </c>
      <c r="C8" s="356">
        <v>70000</v>
      </c>
      <c r="D8" s="266">
        <v>3</v>
      </c>
      <c r="J8" s="11"/>
    </row>
    <row r="9" spans="1:10" x14ac:dyDescent="0.2">
      <c r="A9" s="508" t="s">
        <v>1899</v>
      </c>
      <c r="B9" s="509" t="s">
        <v>55</v>
      </c>
      <c r="C9" s="510">
        <v>61000</v>
      </c>
      <c r="D9" s="509">
        <v>5</v>
      </c>
      <c r="J9" s="11"/>
    </row>
    <row r="10" spans="1:10" x14ac:dyDescent="0.2">
      <c r="A10" s="508" t="s">
        <v>1900</v>
      </c>
      <c r="B10" s="266" t="s">
        <v>1835</v>
      </c>
      <c r="C10" s="356">
        <v>57486.666666666701</v>
      </c>
      <c r="D10" s="266">
        <v>15</v>
      </c>
      <c r="J10" s="11"/>
    </row>
    <row r="11" spans="1:10" x14ac:dyDescent="0.2">
      <c r="A11" s="508" t="s">
        <v>1901</v>
      </c>
      <c r="B11" s="509" t="s">
        <v>151</v>
      </c>
      <c r="C11" s="510">
        <v>55633.333333333299</v>
      </c>
      <c r="D11" s="509">
        <v>30</v>
      </c>
      <c r="J11" s="11"/>
    </row>
    <row r="12" spans="1:10" x14ac:dyDescent="0.2">
      <c r="A12" s="508" t="s">
        <v>1902</v>
      </c>
      <c r="B12" s="266" t="s">
        <v>151</v>
      </c>
      <c r="C12" s="356">
        <v>53187.5</v>
      </c>
      <c r="D12" s="266">
        <v>8</v>
      </c>
      <c r="J12" s="11"/>
    </row>
    <row r="13" spans="1:10" x14ac:dyDescent="0.2">
      <c r="A13" s="508" t="s">
        <v>1903</v>
      </c>
      <c r="B13" s="509" t="s">
        <v>151</v>
      </c>
      <c r="C13" s="510">
        <v>48190.900321543399</v>
      </c>
      <c r="D13" s="509">
        <v>311</v>
      </c>
      <c r="J13" s="11"/>
    </row>
    <row r="14" spans="1:10" x14ac:dyDescent="0.2">
      <c r="A14" s="508" t="s">
        <v>1904</v>
      </c>
      <c r="B14" s="266" t="s">
        <v>1835</v>
      </c>
      <c r="C14" s="356">
        <v>47545.4545454545</v>
      </c>
      <c r="D14" s="266">
        <v>11</v>
      </c>
      <c r="J14" s="11"/>
    </row>
    <row r="15" spans="1:10" x14ac:dyDescent="0.2">
      <c r="A15" s="508" t="s">
        <v>1905</v>
      </c>
      <c r="B15" s="509" t="s">
        <v>1835</v>
      </c>
      <c r="C15" s="510">
        <v>46312.5</v>
      </c>
      <c r="D15" s="509">
        <v>8</v>
      </c>
      <c r="J15" s="11"/>
    </row>
    <row r="16" spans="1:10" x14ac:dyDescent="0.2">
      <c r="A16" s="508" t="s">
        <v>1859</v>
      </c>
      <c r="B16" s="266" t="s">
        <v>151</v>
      </c>
      <c r="C16" s="356">
        <v>45000</v>
      </c>
      <c r="D16" s="266">
        <v>3</v>
      </c>
      <c r="J16" s="11"/>
    </row>
    <row r="17" spans="1:10" x14ac:dyDescent="0.2">
      <c r="A17" s="508" t="s">
        <v>1906</v>
      </c>
      <c r="B17" s="509" t="s">
        <v>151</v>
      </c>
      <c r="C17" s="510">
        <v>43500</v>
      </c>
      <c r="D17" s="509">
        <v>4</v>
      </c>
      <c r="J17" s="11"/>
    </row>
    <row r="18" spans="1:10" x14ac:dyDescent="0.2">
      <c r="A18" s="508" t="s">
        <v>1907</v>
      </c>
      <c r="B18" s="266" t="s">
        <v>55</v>
      </c>
      <c r="C18" s="356">
        <v>41742.1052631579</v>
      </c>
      <c r="D18" s="266">
        <v>19</v>
      </c>
      <c r="J18" s="11"/>
    </row>
    <row r="19" spans="1:10" x14ac:dyDescent="0.2">
      <c r="A19" s="508" t="s">
        <v>1908</v>
      </c>
      <c r="B19" s="509" t="s">
        <v>55</v>
      </c>
      <c r="C19" s="510">
        <v>41666.666666666701</v>
      </c>
      <c r="D19" s="509">
        <v>3</v>
      </c>
      <c r="J19" s="11"/>
    </row>
    <row r="20" spans="1:10" x14ac:dyDescent="0.2">
      <c r="A20" s="508" t="s">
        <v>1909</v>
      </c>
      <c r="B20" s="266" t="s">
        <v>151</v>
      </c>
      <c r="C20" s="356">
        <v>40916.666666666701</v>
      </c>
      <c r="D20" s="266">
        <v>12</v>
      </c>
      <c r="J20" s="11"/>
    </row>
    <row r="21" spans="1:10" x14ac:dyDescent="0.2">
      <c r="A21" s="508" t="s">
        <v>1902</v>
      </c>
      <c r="B21" s="509" t="s">
        <v>55</v>
      </c>
      <c r="C21" s="510">
        <v>40915.789473684199</v>
      </c>
      <c r="D21" s="509">
        <v>19</v>
      </c>
      <c r="J21" s="11"/>
    </row>
    <row r="22" spans="1:10" x14ac:dyDescent="0.2">
      <c r="A22" s="508" t="s">
        <v>1910</v>
      </c>
      <c r="B22" s="266" t="s">
        <v>151</v>
      </c>
      <c r="C22" s="356">
        <v>39780</v>
      </c>
      <c r="D22" s="266">
        <v>10</v>
      </c>
      <c r="J22" s="11"/>
    </row>
    <row r="23" spans="1:10" x14ac:dyDescent="0.2">
      <c r="A23" s="508" t="s">
        <v>1911</v>
      </c>
      <c r="B23" s="509" t="s">
        <v>1835</v>
      </c>
      <c r="C23" s="510">
        <v>39666.666666666701</v>
      </c>
      <c r="D23" s="509">
        <v>3</v>
      </c>
      <c r="J23" s="11"/>
    </row>
    <row r="24" spans="1:10" x14ac:dyDescent="0.2">
      <c r="A24" s="508" t="s">
        <v>1912</v>
      </c>
      <c r="B24" s="266" t="s">
        <v>151</v>
      </c>
      <c r="C24" s="356">
        <v>39333.333333333299</v>
      </c>
      <c r="D24" s="266">
        <v>3</v>
      </c>
      <c r="J24" s="11"/>
    </row>
    <row r="25" spans="1:10" x14ac:dyDescent="0.2">
      <c r="A25" s="508" t="s">
        <v>1913</v>
      </c>
      <c r="B25" s="509" t="s">
        <v>55</v>
      </c>
      <c r="C25" s="510">
        <v>39236.842105263197</v>
      </c>
      <c r="D25" s="509">
        <v>19</v>
      </c>
      <c r="J25" s="11"/>
    </row>
    <row r="26" spans="1:10" x14ac:dyDescent="0.2">
      <c r="A26" s="508" t="s">
        <v>1914</v>
      </c>
      <c r="B26" s="266" t="s">
        <v>151</v>
      </c>
      <c r="C26" s="356">
        <v>36833.333333333299</v>
      </c>
      <c r="D26" s="266">
        <v>3</v>
      </c>
      <c r="J26" s="11"/>
    </row>
  </sheetData>
  <autoFilter ref="A6:D26" xr:uid="{DC48A843-9A30-4B70-BD01-1C867513056F}"/>
  <mergeCells count="1">
    <mergeCell ref="H1:I1"/>
  </mergeCells>
  <hyperlinks>
    <hyperlink ref="H1:I1" location="Index!A1" display="Regresar al �ndice" xr:uid="{A2D55DDF-6557-42C0-B2F8-EC22505BBA4B}"/>
  </hyperlinks>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86111-8CBD-497E-B40B-11159883FB25}">
  <sheetPr codeName="Hoja87"/>
  <dimension ref="A1:I37"/>
  <sheetViews>
    <sheetView workbookViewId="0"/>
  </sheetViews>
  <sheetFormatPr baseColWidth="10" defaultRowHeight="12.75" x14ac:dyDescent="0.2"/>
  <cols>
    <col min="1" max="16384" width="11.42578125" style="372"/>
  </cols>
  <sheetData>
    <row r="1" spans="1:9" x14ac:dyDescent="0.2">
      <c r="A1" s="69" t="s">
        <v>2104</v>
      </c>
      <c r="H1" s="346" t="s">
        <v>2143</v>
      </c>
      <c r="I1" s="346"/>
    </row>
    <row r="2" spans="1:9" x14ac:dyDescent="0.2">
      <c r="A2" s="372" t="s">
        <v>1529</v>
      </c>
    </row>
    <row r="5" spans="1:9" x14ac:dyDescent="0.2">
      <c r="A5" s="372" t="s">
        <v>2</v>
      </c>
      <c r="B5" s="372" t="s">
        <v>633</v>
      </c>
    </row>
    <row r="6" spans="1:9" x14ac:dyDescent="0.2">
      <c r="A6" s="372" t="s">
        <v>30</v>
      </c>
      <c r="B6" s="373">
        <v>0.24241369940945201</v>
      </c>
    </row>
    <row r="7" spans="1:9" x14ac:dyDescent="0.2">
      <c r="A7" s="372" t="s">
        <v>18</v>
      </c>
      <c r="B7" s="373">
        <v>0.49806944296320399</v>
      </c>
    </row>
    <row r="8" spans="1:9" x14ac:dyDescent="0.2">
      <c r="A8" s="372" t="s">
        <v>15</v>
      </c>
      <c r="B8" s="373">
        <v>0.50786099568172804</v>
      </c>
    </row>
    <row r="9" spans="1:9" x14ac:dyDescent="0.2">
      <c r="A9" s="372" t="s">
        <v>33</v>
      </c>
      <c r="B9" s="373">
        <v>0.53270574681681904</v>
      </c>
    </row>
    <row r="10" spans="1:9" x14ac:dyDescent="0.2">
      <c r="A10" s="372" t="s">
        <v>5</v>
      </c>
      <c r="B10" s="373">
        <v>0.54817332762619198</v>
      </c>
    </row>
    <row r="11" spans="1:9" x14ac:dyDescent="0.2">
      <c r="A11" s="372" t="s">
        <v>17</v>
      </c>
      <c r="B11" s="373">
        <v>0.69239254972918696</v>
      </c>
    </row>
    <row r="12" spans="1:9" x14ac:dyDescent="0.2">
      <c r="A12" s="372" t="s">
        <v>3</v>
      </c>
      <c r="B12" s="373">
        <v>0.85408051639952098</v>
      </c>
    </row>
    <row r="13" spans="1:9" x14ac:dyDescent="0.2">
      <c r="A13" s="372" t="s">
        <v>22</v>
      </c>
      <c r="B13" s="373">
        <v>1.0396692508974601</v>
      </c>
    </row>
    <row r="14" spans="1:9" x14ac:dyDescent="0.2">
      <c r="A14" s="372" t="s">
        <v>12</v>
      </c>
      <c r="B14" s="373">
        <v>1.1018346952325</v>
      </c>
    </row>
    <row r="15" spans="1:9" x14ac:dyDescent="0.2">
      <c r="A15" s="372" t="s">
        <v>11</v>
      </c>
      <c r="B15" s="373">
        <v>1.20074676153703</v>
      </c>
    </row>
    <row r="16" spans="1:9" x14ac:dyDescent="0.2">
      <c r="A16" s="372" t="s">
        <v>19</v>
      </c>
      <c r="B16" s="373">
        <v>1.35289584768071</v>
      </c>
    </row>
    <row r="17" spans="1:2" x14ac:dyDescent="0.2">
      <c r="A17" s="372" t="s">
        <v>7</v>
      </c>
      <c r="B17" s="373">
        <v>1.5487895647769201</v>
      </c>
    </row>
    <row r="18" spans="1:2" x14ac:dyDescent="0.2">
      <c r="A18" s="372" t="s">
        <v>26</v>
      </c>
      <c r="B18" s="373">
        <v>2.3318651529419698</v>
      </c>
    </row>
    <row r="19" spans="1:2" x14ac:dyDescent="0.2">
      <c r="A19" s="372" t="s">
        <v>29</v>
      </c>
      <c r="B19" s="373">
        <v>2.5035730879878799</v>
      </c>
    </row>
    <row r="20" spans="1:2" x14ac:dyDescent="0.2">
      <c r="A20" s="372" t="s">
        <v>25</v>
      </c>
      <c r="B20" s="373">
        <v>2.5923883735623998</v>
      </c>
    </row>
    <row r="21" spans="1:2" x14ac:dyDescent="0.2">
      <c r="A21" s="372" t="s">
        <v>16</v>
      </c>
      <c r="B21" s="373">
        <v>2.6452190965164601</v>
      </c>
    </row>
    <row r="22" spans="1:2" x14ac:dyDescent="0.2">
      <c r="A22" s="372" t="s">
        <v>10</v>
      </c>
      <c r="B22" s="373">
        <v>2.8004568475049001</v>
      </c>
    </row>
    <row r="23" spans="1:2" x14ac:dyDescent="0.2">
      <c r="A23" s="372" t="s">
        <v>14</v>
      </c>
      <c r="B23" s="373">
        <v>2.8828259601631001</v>
      </c>
    </row>
    <row r="24" spans="1:2" x14ac:dyDescent="0.2">
      <c r="A24" s="372" t="s">
        <v>31</v>
      </c>
      <c r="B24" s="373">
        <v>2.8854294944128802</v>
      </c>
    </row>
    <row r="25" spans="1:2" x14ac:dyDescent="0.2">
      <c r="A25" s="372" t="s">
        <v>32</v>
      </c>
      <c r="B25" s="373">
        <v>3.2500779140013698</v>
      </c>
    </row>
    <row r="26" spans="1:2" x14ac:dyDescent="0.2">
      <c r="A26" s="372" t="s">
        <v>23</v>
      </c>
      <c r="B26" s="373">
        <v>3.3777804603600301</v>
      </c>
    </row>
    <row r="27" spans="1:2" x14ac:dyDescent="0.2">
      <c r="A27" s="372" t="s">
        <v>21</v>
      </c>
      <c r="B27" s="373">
        <v>3.5380473986199799</v>
      </c>
    </row>
    <row r="28" spans="1:2" x14ac:dyDescent="0.2">
      <c r="A28" s="372" t="s">
        <v>8</v>
      </c>
      <c r="B28" s="373">
        <v>4.13467920959949</v>
      </c>
    </row>
    <row r="29" spans="1:2" x14ac:dyDescent="0.2">
      <c r="A29" s="372" t="s">
        <v>4</v>
      </c>
      <c r="B29" s="373">
        <v>4.4264792046621499</v>
      </c>
    </row>
    <row r="30" spans="1:2" x14ac:dyDescent="0.2">
      <c r="A30" s="372" t="s">
        <v>6</v>
      </c>
      <c r="B30" s="373">
        <v>5.3768359110816899</v>
      </c>
    </row>
    <row r="31" spans="1:2" x14ac:dyDescent="0.2">
      <c r="A31" s="372" t="s">
        <v>24</v>
      </c>
      <c r="B31" s="373">
        <v>5.3907652235838404</v>
      </c>
    </row>
    <row r="32" spans="1:2" x14ac:dyDescent="0.2">
      <c r="A32" s="372" t="s">
        <v>13</v>
      </c>
      <c r="B32" s="373">
        <v>5.4512973948785799</v>
      </c>
    </row>
    <row r="33" spans="1:2" x14ac:dyDescent="0.2">
      <c r="A33" s="372" t="s">
        <v>0</v>
      </c>
      <c r="B33" s="373">
        <v>5.5004815527689104</v>
      </c>
    </row>
    <row r="34" spans="1:2" x14ac:dyDescent="0.2">
      <c r="A34" s="372" t="s">
        <v>9</v>
      </c>
      <c r="B34" s="373">
        <v>6.1497015213776498</v>
      </c>
    </row>
    <row r="35" spans="1:2" x14ac:dyDescent="0.2">
      <c r="A35" s="372" t="s">
        <v>27</v>
      </c>
      <c r="B35" s="373">
        <v>6.3940254225463002</v>
      </c>
    </row>
    <row r="36" spans="1:2" x14ac:dyDescent="0.2">
      <c r="A36" s="372" t="s">
        <v>28</v>
      </c>
      <c r="B36" s="373">
        <v>7.2475318677192497</v>
      </c>
    </row>
    <row r="37" spans="1:2" x14ac:dyDescent="0.2">
      <c r="A37" s="372" t="s">
        <v>20</v>
      </c>
      <c r="B37" s="373">
        <v>11.000906506960501</v>
      </c>
    </row>
  </sheetData>
  <mergeCells count="1">
    <mergeCell ref="H1:I1"/>
  </mergeCells>
  <hyperlinks>
    <hyperlink ref="H1:I1" location="Index!A1" display="Regresar al �ndice" xr:uid="{7B51A3ED-037B-4047-964A-8EB1E265B5C7}"/>
  </hyperlinks>
  <pageMargins left="0.7" right="0.7" top="0.75" bottom="0.75" header="0.3" footer="0.3"/>
  <pageSetup paperSize="9" orientation="portrait" horizontalDpi="300" verticalDpi="300"/>
  <drawing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597AE-F9AA-41A9-8B45-A9427B21FFA3}">
  <sheetPr codeName="Hoja88"/>
  <dimension ref="A1:I38"/>
  <sheetViews>
    <sheetView workbookViewId="0"/>
  </sheetViews>
  <sheetFormatPr baseColWidth="10" defaultRowHeight="12.75" x14ac:dyDescent="0.2"/>
  <cols>
    <col min="1" max="16384" width="11.42578125" style="372"/>
  </cols>
  <sheetData>
    <row r="1" spans="1:9" x14ac:dyDescent="0.2">
      <c r="A1" s="69" t="s">
        <v>2105</v>
      </c>
      <c r="H1" s="346" t="s">
        <v>2143</v>
      </c>
      <c r="I1" s="346"/>
    </row>
    <row r="2" spans="1:9" x14ac:dyDescent="0.2">
      <c r="A2" s="372" t="s">
        <v>1529</v>
      </c>
    </row>
    <row r="3" spans="1:9" x14ac:dyDescent="0.2">
      <c r="A3" s="372" t="s">
        <v>634</v>
      </c>
    </row>
    <row r="5" spans="1:9" x14ac:dyDescent="0.2">
      <c r="A5" s="372" t="s">
        <v>2</v>
      </c>
      <c r="B5" s="372" t="s">
        <v>51</v>
      </c>
    </row>
    <row r="6" spans="1:9" x14ac:dyDescent="0.2">
      <c r="A6" s="372" t="s">
        <v>13</v>
      </c>
      <c r="B6" s="373">
        <v>-55.486033877008701</v>
      </c>
    </row>
    <row r="7" spans="1:9" x14ac:dyDescent="0.2">
      <c r="A7" s="372" t="s">
        <v>33</v>
      </c>
      <c r="B7" s="373">
        <v>-48.291199883416702</v>
      </c>
    </row>
    <row r="8" spans="1:9" x14ac:dyDescent="0.2">
      <c r="A8" s="372" t="s">
        <v>28</v>
      </c>
      <c r="B8" s="373">
        <v>-41.4528868016206</v>
      </c>
    </row>
    <row r="9" spans="1:9" x14ac:dyDescent="0.2">
      <c r="A9" s="372" t="s">
        <v>14</v>
      </c>
      <c r="B9" s="373">
        <v>-40.336265178852898</v>
      </c>
    </row>
    <row r="10" spans="1:9" x14ac:dyDescent="0.2">
      <c r="A10" s="372" t="s">
        <v>15</v>
      </c>
      <c r="B10" s="373">
        <v>-26.416792146493101</v>
      </c>
    </row>
    <row r="11" spans="1:9" x14ac:dyDescent="0.2">
      <c r="A11" s="372" t="s">
        <v>3</v>
      </c>
      <c r="B11" s="373">
        <v>-22.150567660085699</v>
      </c>
    </row>
    <row r="12" spans="1:9" x14ac:dyDescent="0.2">
      <c r="A12" s="372" t="s">
        <v>12</v>
      </c>
      <c r="B12" s="373">
        <v>-20.645067853615799</v>
      </c>
    </row>
    <row r="13" spans="1:9" x14ac:dyDescent="0.2">
      <c r="A13" s="372" t="s">
        <v>0</v>
      </c>
      <c r="B13" s="373">
        <v>-18.0310109263743</v>
      </c>
    </row>
    <row r="14" spans="1:9" x14ac:dyDescent="0.2">
      <c r="A14" s="372" t="s">
        <v>5</v>
      </c>
      <c r="B14" s="373">
        <v>-12.1108403445799</v>
      </c>
    </row>
    <row r="15" spans="1:9" x14ac:dyDescent="0.2">
      <c r="A15" s="372" t="s">
        <v>26</v>
      </c>
      <c r="B15" s="373">
        <v>-9.0558662444532008</v>
      </c>
    </row>
    <row r="16" spans="1:9" x14ac:dyDescent="0.2">
      <c r="A16" s="372" t="s">
        <v>11</v>
      </c>
      <c r="B16" s="373">
        <v>-4.4752817900766502</v>
      </c>
    </row>
    <row r="17" spans="1:2" x14ac:dyDescent="0.2">
      <c r="A17" s="372" t="s">
        <v>18</v>
      </c>
      <c r="B17" s="373">
        <v>-2.0071605489459401</v>
      </c>
    </row>
    <row r="18" spans="1:2" x14ac:dyDescent="0.2">
      <c r="A18" s="372" t="s">
        <v>17</v>
      </c>
      <c r="B18" s="373">
        <v>-0.64771183118338405</v>
      </c>
    </row>
    <row r="19" spans="1:2" x14ac:dyDescent="0.2">
      <c r="A19" s="372" t="s">
        <v>20</v>
      </c>
      <c r="B19" s="373">
        <v>2.0808528291195798</v>
      </c>
    </row>
    <row r="20" spans="1:2" x14ac:dyDescent="0.2">
      <c r="A20" s="372" t="s">
        <v>4</v>
      </c>
      <c r="B20" s="373">
        <v>2.5314576805968998</v>
      </c>
    </row>
    <row r="21" spans="1:2" x14ac:dyDescent="0.2">
      <c r="A21" s="372" t="s">
        <v>1</v>
      </c>
      <c r="B21" s="373">
        <v>2.5721108065726899</v>
      </c>
    </row>
    <row r="22" spans="1:2" x14ac:dyDescent="0.2">
      <c r="A22" s="372" t="s">
        <v>29</v>
      </c>
      <c r="B22" s="373">
        <v>9.7909182627813305</v>
      </c>
    </row>
    <row r="23" spans="1:2" x14ac:dyDescent="0.2">
      <c r="A23" s="372" t="s">
        <v>10</v>
      </c>
      <c r="B23" s="373">
        <v>16.218482368333898</v>
      </c>
    </row>
    <row r="24" spans="1:2" x14ac:dyDescent="0.2">
      <c r="A24" s="372" t="s">
        <v>22</v>
      </c>
      <c r="B24" s="373">
        <v>18.425835410760399</v>
      </c>
    </row>
    <row r="25" spans="1:2" x14ac:dyDescent="0.2">
      <c r="A25" s="372" t="s">
        <v>8</v>
      </c>
      <c r="B25" s="373">
        <v>19.256359294102399</v>
      </c>
    </row>
    <row r="26" spans="1:2" x14ac:dyDescent="0.2">
      <c r="A26" s="372" t="s">
        <v>7</v>
      </c>
      <c r="B26" s="373">
        <v>24.125259334052298</v>
      </c>
    </row>
    <row r="27" spans="1:2" x14ac:dyDescent="0.2">
      <c r="A27" s="372" t="s">
        <v>27</v>
      </c>
      <c r="B27" s="373">
        <v>28.8505687678756</v>
      </c>
    </row>
    <row r="28" spans="1:2" x14ac:dyDescent="0.2">
      <c r="A28" s="372" t="s">
        <v>31</v>
      </c>
      <c r="B28" s="373">
        <v>36.905077906555299</v>
      </c>
    </row>
    <row r="29" spans="1:2" x14ac:dyDescent="0.2">
      <c r="A29" s="372" t="s">
        <v>32</v>
      </c>
      <c r="B29" s="373">
        <v>41.277181123687399</v>
      </c>
    </row>
    <row r="30" spans="1:2" x14ac:dyDescent="0.2">
      <c r="A30" s="372" t="s">
        <v>23</v>
      </c>
      <c r="B30" s="373">
        <v>44.3518606457027</v>
      </c>
    </row>
    <row r="31" spans="1:2" x14ac:dyDescent="0.2">
      <c r="A31" s="372" t="s">
        <v>9</v>
      </c>
      <c r="B31" s="373">
        <v>56.7409189420449</v>
      </c>
    </row>
    <row r="32" spans="1:2" x14ac:dyDescent="0.2">
      <c r="A32" s="372" t="s">
        <v>6</v>
      </c>
      <c r="B32" s="373">
        <v>58.9815736575855</v>
      </c>
    </row>
    <row r="33" spans="1:2" x14ac:dyDescent="0.2">
      <c r="A33" s="372" t="s">
        <v>30</v>
      </c>
      <c r="B33" s="373">
        <v>67.474785591253706</v>
      </c>
    </row>
    <row r="34" spans="1:2" x14ac:dyDescent="0.2">
      <c r="A34" s="372" t="s">
        <v>19</v>
      </c>
      <c r="B34" s="373">
        <v>74.226195126302002</v>
      </c>
    </row>
    <row r="35" spans="1:2" x14ac:dyDescent="0.2">
      <c r="A35" s="372" t="s">
        <v>16</v>
      </c>
      <c r="B35" s="373">
        <v>75.525535903227706</v>
      </c>
    </row>
    <row r="36" spans="1:2" x14ac:dyDescent="0.2">
      <c r="A36" s="372" t="s">
        <v>25</v>
      </c>
      <c r="B36" s="373">
        <v>87.863416864920296</v>
      </c>
    </row>
    <row r="37" spans="1:2" x14ac:dyDescent="0.2">
      <c r="A37" s="372" t="s">
        <v>21</v>
      </c>
      <c r="B37" s="373">
        <v>96.430018226356097</v>
      </c>
    </row>
    <row r="38" spans="1:2" x14ac:dyDescent="0.2">
      <c r="A38" s="372" t="s">
        <v>24</v>
      </c>
      <c r="B38" s="373">
        <v>267.44280767600998</v>
      </c>
    </row>
  </sheetData>
  <mergeCells count="1">
    <mergeCell ref="H1:I1"/>
  </mergeCells>
  <hyperlinks>
    <hyperlink ref="H1:I1" location="Index!A1" display="Regresar al �ndice" xr:uid="{9B8972CE-378D-4B2C-9D75-43EDA5FC2408}"/>
  </hyperlinks>
  <pageMargins left="0.7" right="0.7" top="0.75" bottom="0.75" header="0.3" footer="0.3"/>
  <pageSetup paperSize="9" orientation="portrait" horizontalDpi="300" verticalDpi="300"/>
  <drawing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222B9-AF33-493B-9423-EF54CB286DE7}">
  <sheetPr codeName="Hoja89"/>
  <dimension ref="A1:I38"/>
  <sheetViews>
    <sheetView workbookViewId="0"/>
  </sheetViews>
  <sheetFormatPr baseColWidth="10" defaultRowHeight="12.75" x14ac:dyDescent="0.2"/>
  <cols>
    <col min="1" max="16384" width="11.42578125" style="372"/>
  </cols>
  <sheetData>
    <row r="1" spans="1:9" x14ac:dyDescent="0.2">
      <c r="A1" s="69" t="s">
        <v>2106</v>
      </c>
      <c r="H1" s="346" t="s">
        <v>2143</v>
      </c>
      <c r="I1" s="346"/>
    </row>
    <row r="2" spans="1:9" x14ac:dyDescent="0.2">
      <c r="A2" s="372" t="s">
        <v>1529</v>
      </c>
    </row>
    <row r="3" spans="1:9" x14ac:dyDescent="0.2">
      <c r="A3" s="372" t="s">
        <v>635</v>
      </c>
    </row>
    <row r="5" spans="1:9" x14ac:dyDescent="0.2">
      <c r="A5" s="372" t="s">
        <v>2</v>
      </c>
      <c r="B5" s="372" t="s">
        <v>51</v>
      </c>
    </row>
    <row r="6" spans="1:9" x14ac:dyDescent="0.2">
      <c r="A6" s="372" t="s">
        <v>17</v>
      </c>
      <c r="B6" s="373">
        <v>-18.959431892714498</v>
      </c>
    </row>
    <row r="7" spans="1:9" x14ac:dyDescent="0.2">
      <c r="A7" s="372" t="s">
        <v>16</v>
      </c>
      <c r="B7" s="373">
        <v>-18.209774485324399</v>
      </c>
    </row>
    <row r="8" spans="1:9" x14ac:dyDescent="0.2">
      <c r="A8" s="372" t="s">
        <v>5</v>
      </c>
      <c r="B8" s="373">
        <v>-16.908550114302599</v>
      </c>
    </row>
    <row r="9" spans="1:9" x14ac:dyDescent="0.2">
      <c r="A9" s="372" t="s">
        <v>30</v>
      </c>
      <c r="B9" s="373">
        <v>-13.1273631172576</v>
      </c>
    </row>
    <row r="10" spans="1:9" x14ac:dyDescent="0.2">
      <c r="A10" s="372" t="s">
        <v>9</v>
      </c>
      <c r="B10" s="373">
        <v>-8.8568437516221898</v>
      </c>
    </row>
    <row r="11" spans="1:9" x14ac:dyDescent="0.2">
      <c r="A11" s="372" t="s">
        <v>13</v>
      </c>
      <c r="B11" s="373">
        <v>-8.5531790513741193</v>
      </c>
    </row>
    <row r="12" spans="1:9" x14ac:dyDescent="0.2">
      <c r="A12" s="372" t="s">
        <v>20</v>
      </c>
      <c r="B12" s="373">
        <v>-6.8831250265383401</v>
      </c>
    </row>
    <row r="13" spans="1:9" x14ac:dyDescent="0.2">
      <c r="A13" s="372" t="s">
        <v>21</v>
      </c>
      <c r="B13" s="373">
        <v>-4.50350535732571</v>
      </c>
    </row>
    <row r="14" spans="1:9" x14ac:dyDescent="0.2">
      <c r="A14" s="372" t="s">
        <v>14</v>
      </c>
      <c r="B14" s="373">
        <v>-4.4599480327159098</v>
      </c>
    </row>
    <row r="15" spans="1:9" x14ac:dyDescent="0.2">
      <c r="A15" s="372" t="s">
        <v>7</v>
      </c>
      <c r="B15" s="373">
        <v>-3.7745482227916498</v>
      </c>
    </row>
    <row r="16" spans="1:9" x14ac:dyDescent="0.2">
      <c r="A16" s="372" t="s">
        <v>31</v>
      </c>
      <c r="B16" s="373">
        <v>-2.5910265575401898</v>
      </c>
    </row>
    <row r="17" spans="1:2" x14ac:dyDescent="0.2">
      <c r="A17" s="372" t="s">
        <v>8</v>
      </c>
      <c r="B17" s="373">
        <v>-1.06189829102092</v>
      </c>
    </row>
    <row r="18" spans="1:2" x14ac:dyDescent="0.2">
      <c r="A18" s="372" t="s">
        <v>27</v>
      </c>
      <c r="B18" s="373">
        <v>-0.34739691969918302</v>
      </c>
    </row>
    <row r="19" spans="1:2" x14ac:dyDescent="0.2">
      <c r="A19" s="372" t="s">
        <v>22</v>
      </c>
      <c r="B19" s="373">
        <v>-0.142786704926468</v>
      </c>
    </row>
    <row r="20" spans="1:2" x14ac:dyDescent="0.2">
      <c r="A20" s="372" t="s">
        <v>26</v>
      </c>
      <c r="B20" s="373">
        <v>1.5777316146213101</v>
      </c>
    </row>
    <row r="21" spans="1:2" x14ac:dyDescent="0.2">
      <c r="A21" s="372" t="s">
        <v>1</v>
      </c>
      <c r="B21" s="373">
        <v>3.7524486264113102</v>
      </c>
    </row>
    <row r="22" spans="1:2" x14ac:dyDescent="0.2">
      <c r="A22" s="372" t="s">
        <v>10</v>
      </c>
      <c r="B22" s="373">
        <v>4.8489941160128298</v>
      </c>
    </row>
    <row r="23" spans="1:2" x14ac:dyDescent="0.2">
      <c r="A23" s="372" t="s">
        <v>23</v>
      </c>
      <c r="B23" s="373">
        <v>6.7773918596126803</v>
      </c>
    </row>
    <row r="24" spans="1:2" x14ac:dyDescent="0.2">
      <c r="A24" s="372" t="s">
        <v>11</v>
      </c>
      <c r="B24" s="373">
        <v>6.8806579417324496</v>
      </c>
    </row>
    <row r="25" spans="1:2" x14ac:dyDescent="0.2">
      <c r="A25" s="372" t="s">
        <v>15</v>
      </c>
      <c r="B25" s="373">
        <v>7.6386319231602799</v>
      </c>
    </row>
    <row r="26" spans="1:2" x14ac:dyDescent="0.2">
      <c r="A26" s="372" t="s">
        <v>29</v>
      </c>
      <c r="B26" s="373">
        <v>8.9539227592747999</v>
      </c>
    </row>
    <row r="27" spans="1:2" x14ac:dyDescent="0.2">
      <c r="A27" s="372" t="s">
        <v>6</v>
      </c>
      <c r="B27" s="373">
        <v>11.2657892370465</v>
      </c>
    </row>
    <row r="28" spans="1:2" x14ac:dyDescent="0.2">
      <c r="A28" s="372" t="s">
        <v>18</v>
      </c>
      <c r="B28" s="373">
        <v>11.720019427704299</v>
      </c>
    </row>
    <row r="29" spans="1:2" x14ac:dyDescent="0.2">
      <c r="A29" s="372" t="s">
        <v>19</v>
      </c>
      <c r="B29" s="373">
        <v>14.065472400369901</v>
      </c>
    </row>
    <row r="30" spans="1:2" x14ac:dyDescent="0.2">
      <c r="A30" s="372" t="s">
        <v>12</v>
      </c>
      <c r="B30" s="373">
        <v>15.219934547290601</v>
      </c>
    </row>
    <row r="31" spans="1:2" x14ac:dyDescent="0.2">
      <c r="A31" s="372" t="s">
        <v>32</v>
      </c>
      <c r="B31" s="373">
        <v>15.6962465592493</v>
      </c>
    </row>
    <row r="32" spans="1:2" x14ac:dyDescent="0.2">
      <c r="A32" s="372" t="s">
        <v>33</v>
      </c>
      <c r="B32" s="373">
        <v>16.413074261235</v>
      </c>
    </row>
    <row r="33" spans="1:2" x14ac:dyDescent="0.2">
      <c r="A33" s="372" t="s">
        <v>4</v>
      </c>
      <c r="B33" s="373">
        <v>17.198946750726702</v>
      </c>
    </row>
    <row r="34" spans="1:2" x14ac:dyDescent="0.2">
      <c r="A34" s="372" t="s">
        <v>0</v>
      </c>
      <c r="B34" s="373">
        <v>20.607870175822701</v>
      </c>
    </row>
    <row r="35" spans="1:2" x14ac:dyDescent="0.2">
      <c r="A35" s="372" t="s">
        <v>28</v>
      </c>
      <c r="B35" s="373">
        <v>22.349287726404601</v>
      </c>
    </row>
    <row r="36" spans="1:2" x14ac:dyDescent="0.2">
      <c r="A36" s="372" t="s">
        <v>24</v>
      </c>
      <c r="B36" s="373">
        <v>23.641789405952199</v>
      </c>
    </row>
    <row r="37" spans="1:2" x14ac:dyDescent="0.2">
      <c r="A37" s="372" t="s">
        <v>3</v>
      </c>
      <c r="B37" s="373">
        <v>28.923347450544501</v>
      </c>
    </row>
    <row r="38" spans="1:2" x14ac:dyDescent="0.2">
      <c r="A38" s="372" t="s">
        <v>25</v>
      </c>
      <c r="B38" s="373">
        <v>35.810332824071999</v>
      </c>
    </row>
  </sheetData>
  <mergeCells count="1">
    <mergeCell ref="H1:I1"/>
  </mergeCells>
  <hyperlinks>
    <hyperlink ref="H1:I1" location="Index!A1" display="Regresar al �ndice" xr:uid="{FC1B26D9-993C-47BF-9E52-FCBA5973A7EC}"/>
  </hyperlinks>
  <pageMargins left="0.7" right="0.7" top="0.75" bottom="0.75" header="0.3" footer="0.3"/>
  <pageSetup paperSize="9" orientation="portrait" horizontalDpi="300" verticalDpi="300"/>
  <drawing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A9554-4A4E-4714-A41F-D6D82641AF32}">
  <sheetPr codeName="Hoja90"/>
  <dimension ref="A1:I38"/>
  <sheetViews>
    <sheetView workbookViewId="0"/>
  </sheetViews>
  <sheetFormatPr baseColWidth="10" defaultRowHeight="12.75" x14ac:dyDescent="0.2"/>
  <cols>
    <col min="1" max="16384" width="11.42578125" style="372"/>
  </cols>
  <sheetData>
    <row r="1" spans="1:9" x14ac:dyDescent="0.2">
      <c r="A1" s="69" t="s">
        <v>2107</v>
      </c>
      <c r="H1" s="346" t="s">
        <v>2143</v>
      </c>
      <c r="I1" s="346"/>
    </row>
    <row r="2" spans="1:9" x14ac:dyDescent="0.2">
      <c r="A2" s="372" t="s">
        <v>1529</v>
      </c>
    </row>
    <row r="3" spans="1:9" x14ac:dyDescent="0.2">
      <c r="A3" s="372" t="s">
        <v>636</v>
      </c>
    </row>
    <row r="5" spans="1:9" x14ac:dyDescent="0.2">
      <c r="A5" s="372" t="s">
        <v>2</v>
      </c>
      <c r="B5" s="372" t="s">
        <v>51</v>
      </c>
    </row>
    <row r="6" spans="1:9" x14ac:dyDescent="0.2">
      <c r="A6" s="372" t="s">
        <v>6</v>
      </c>
      <c r="B6" s="373">
        <v>-5.3484809803421003</v>
      </c>
    </row>
    <row r="7" spans="1:9" x14ac:dyDescent="0.2">
      <c r="A7" s="372" t="s">
        <v>33</v>
      </c>
      <c r="B7" s="373">
        <v>-4.3901829763317402</v>
      </c>
    </row>
    <row r="8" spans="1:9" x14ac:dyDescent="0.2">
      <c r="A8" s="372" t="s">
        <v>18</v>
      </c>
      <c r="B8" s="373">
        <v>-3.4528600172463402</v>
      </c>
    </row>
    <row r="9" spans="1:9" x14ac:dyDescent="0.2">
      <c r="A9" s="372" t="s">
        <v>29</v>
      </c>
      <c r="B9" s="373">
        <v>-3.1763323415852001</v>
      </c>
    </row>
    <row r="10" spans="1:9" x14ac:dyDescent="0.2">
      <c r="A10" s="372" t="s">
        <v>12</v>
      </c>
      <c r="B10" s="373">
        <v>-2.3147755600400202</v>
      </c>
    </row>
    <row r="11" spans="1:9" x14ac:dyDescent="0.2">
      <c r="A11" s="372" t="s">
        <v>22</v>
      </c>
      <c r="B11" s="373">
        <v>-1.33875044208093</v>
      </c>
    </row>
    <row r="12" spans="1:9" x14ac:dyDescent="0.2">
      <c r="A12" s="372" t="s">
        <v>7</v>
      </c>
      <c r="B12" s="373">
        <v>-1.1632270168855501</v>
      </c>
    </row>
    <row r="13" spans="1:9" x14ac:dyDescent="0.2">
      <c r="A13" s="372" t="s">
        <v>27</v>
      </c>
      <c r="B13" s="373">
        <v>-1.0687312972023</v>
      </c>
    </row>
    <row r="14" spans="1:9" x14ac:dyDescent="0.2">
      <c r="A14" s="372" t="s">
        <v>4</v>
      </c>
      <c r="B14" s="373">
        <v>-0.77382805884699302</v>
      </c>
    </row>
    <row r="15" spans="1:9" x14ac:dyDescent="0.2">
      <c r="A15" s="372" t="s">
        <v>19</v>
      </c>
      <c r="B15" s="373">
        <v>-0.60287825748736001</v>
      </c>
    </row>
    <row r="16" spans="1:9" x14ac:dyDescent="0.2">
      <c r="A16" s="372" t="s">
        <v>32</v>
      </c>
      <c r="B16" s="373">
        <v>-0.48937065880867398</v>
      </c>
    </row>
    <row r="17" spans="1:2" x14ac:dyDescent="0.2">
      <c r="A17" s="372" t="s">
        <v>13</v>
      </c>
      <c r="B17" s="373">
        <v>-0.211979768744053</v>
      </c>
    </row>
    <row r="18" spans="1:2" x14ac:dyDescent="0.2">
      <c r="A18" s="372" t="s">
        <v>21</v>
      </c>
      <c r="B18" s="373">
        <v>-4.5871559633026103E-2</v>
      </c>
    </row>
    <row r="19" spans="1:2" x14ac:dyDescent="0.2">
      <c r="A19" s="372" t="s">
        <v>15</v>
      </c>
      <c r="B19" s="373">
        <v>0.36463081130355701</v>
      </c>
    </row>
    <row r="20" spans="1:2" x14ac:dyDescent="0.2">
      <c r="A20" s="372" t="s">
        <v>16</v>
      </c>
      <c r="B20" s="373">
        <v>0.46840646209731501</v>
      </c>
    </row>
    <row r="21" spans="1:2" x14ac:dyDescent="0.2">
      <c r="A21" s="372" t="s">
        <v>24</v>
      </c>
      <c r="B21" s="373">
        <v>0.49710024855012003</v>
      </c>
    </row>
    <row r="22" spans="1:2" x14ac:dyDescent="0.2">
      <c r="A22" s="372" t="s">
        <v>9</v>
      </c>
      <c r="B22" s="373">
        <v>0.677004058853381</v>
      </c>
    </row>
    <row r="23" spans="1:2" x14ac:dyDescent="0.2">
      <c r="A23" s="372" t="s">
        <v>31</v>
      </c>
      <c r="B23" s="373">
        <v>0.71677217513916902</v>
      </c>
    </row>
    <row r="24" spans="1:2" x14ac:dyDescent="0.2">
      <c r="A24" s="372" t="s">
        <v>1</v>
      </c>
      <c r="B24" s="373">
        <v>0.89619821198945204</v>
      </c>
    </row>
    <row r="25" spans="1:2" x14ac:dyDescent="0.2">
      <c r="A25" s="372" t="s">
        <v>14</v>
      </c>
      <c r="B25" s="373">
        <v>0.949034559809947</v>
      </c>
    </row>
    <row r="26" spans="1:2" x14ac:dyDescent="0.2">
      <c r="A26" s="372" t="s">
        <v>26</v>
      </c>
      <c r="B26" s="373">
        <v>1.1131103046567701</v>
      </c>
    </row>
    <row r="27" spans="1:2" x14ac:dyDescent="0.2">
      <c r="A27" s="372" t="s">
        <v>20</v>
      </c>
      <c r="B27" s="373">
        <v>1.1574222425023899</v>
      </c>
    </row>
    <row r="28" spans="1:2" x14ac:dyDescent="0.2">
      <c r="A28" s="372" t="s">
        <v>17</v>
      </c>
      <c r="B28" s="373">
        <v>1.30587799456656</v>
      </c>
    </row>
    <row r="29" spans="1:2" x14ac:dyDescent="0.2">
      <c r="A29" s="372" t="s">
        <v>3</v>
      </c>
      <c r="B29" s="373">
        <v>1.4590465544144</v>
      </c>
    </row>
    <row r="30" spans="1:2" x14ac:dyDescent="0.2">
      <c r="A30" s="372" t="s">
        <v>23</v>
      </c>
      <c r="B30" s="373">
        <v>1.52174695110983</v>
      </c>
    </row>
    <row r="31" spans="1:2" x14ac:dyDescent="0.2">
      <c r="A31" s="372" t="s">
        <v>28</v>
      </c>
      <c r="B31" s="373">
        <v>1.60935350756535</v>
      </c>
    </row>
    <row r="32" spans="1:2" x14ac:dyDescent="0.2">
      <c r="A32" s="372" t="s">
        <v>8</v>
      </c>
      <c r="B32" s="373">
        <v>2.4319794996386701</v>
      </c>
    </row>
    <row r="33" spans="1:2" x14ac:dyDescent="0.2">
      <c r="A33" s="372" t="s">
        <v>25</v>
      </c>
      <c r="B33" s="373">
        <v>2.8162270764758599</v>
      </c>
    </row>
    <row r="34" spans="1:2" x14ac:dyDescent="0.2">
      <c r="A34" s="372" t="s">
        <v>5</v>
      </c>
      <c r="B34" s="373">
        <v>3.4346846846846901</v>
      </c>
    </row>
    <row r="35" spans="1:2" x14ac:dyDescent="0.2">
      <c r="A35" s="372" t="s">
        <v>30</v>
      </c>
      <c r="B35" s="373">
        <v>3.8739796336236401</v>
      </c>
    </row>
    <row r="36" spans="1:2" x14ac:dyDescent="0.2">
      <c r="A36" s="372" t="s">
        <v>10</v>
      </c>
      <c r="B36" s="373">
        <v>4.0771075169004698</v>
      </c>
    </row>
    <row r="37" spans="1:2" x14ac:dyDescent="0.2">
      <c r="A37" s="372" t="s">
        <v>11</v>
      </c>
      <c r="B37" s="373">
        <v>4.6080760095011897</v>
      </c>
    </row>
    <row r="38" spans="1:2" x14ac:dyDescent="0.2">
      <c r="A38" s="372" t="s">
        <v>0</v>
      </c>
      <c r="B38" s="373">
        <v>4.7710204127774798</v>
      </c>
    </row>
  </sheetData>
  <mergeCells count="1">
    <mergeCell ref="H1:I1"/>
  </mergeCells>
  <hyperlinks>
    <hyperlink ref="H1:I1" location="Index!A1" display="Regresar al �ndice" xr:uid="{2C4663CF-4060-41F2-A61C-ED07E54074FA}"/>
  </hyperlinks>
  <pageMargins left="0.7" right="0.7" top="0.75" bottom="0.75" header="0.3" footer="0.3"/>
  <pageSetup paperSize="9" orientation="portrait" horizontalDpi="300" verticalDpi="300"/>
  <drawing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75A71-48CE-4669-8774-988D958A2DF0}">
  <sheetPr codeName="Hoja91"/>
  <dimension ref="A1:I38"/>
  <sheetViews>
    <sheetView workbookViewId="0"/>
  </sheetViews>
  <sheetFormatPr baseColWidth="10" defaultRowHeight="12.75" x14ac:dyDescent="0.2"/>
  <cols>
    <col min="1" max="16384" width="11.42578125" style="372"/>
  </cols>
  <sheetData>
    <row r="1" spans="1:9" x14ac:dyDescent="0.2">
      <c r="A1" s="69" t="s">
        <v>2108</v>
      </c>
      <c r="H1" s="346" t="s">
        <v>2143</v>
      </c>
      <c r="I1" s="346"/>
    </row>
    <row r="2" spans="1:9" x14ac:dyDescent="0.2">
      <c r="A2" s="372" t="s">
        <v>1529</v>
      </c>
    </row>
    <row r="3" spans="1:9" x14ac:dyDescent="0.2">
      <c r="A3" s="372" t="s">
        <v>732</v>
      </c>
    </row>
    <row r="5" spans="1:9" x14ac:dyDescent="0.2">
      <c r="A5" s="372" t="s">
        <v>2</v>
      </c>
      <c r="B5" s="372" t="s">
        <v>51</v>
      </c>
    </row>
    <row r="6" spans="1:9" x14ac:dyDescent="0.2">
      <c r="A6" s="372" t="s">
        <v>6</v>
      </c>
      <c r="B6" s="373">
        <v>-10.8708357685564</v>
      </c>
    </row>
    <row r="7" spans="1:9" x14ac:dyDescent="0.2">
      <c r="A7" s="372" t="s">
        <v>29</v>
      </c>
      <c r="B7" s="373">
        <v>-6.2190867762292701</v>
      </c>
    </row>
    <row r="8" spans="1:9" x14ac:dyDescent="0.2">
      <c r="A8" s="372" t="s">
        <v>33</v>
      </c>
      <c r="B8" s="373">
        <v>-4.2996428098954897</v>
      </c>
    </row>
    <row r="9" spans="1:9" x14ac:dyDescent="0.2">
      <c r="A9" s="372" t="s">
        <v>18</v>
      </c>
      <c r="B9" s="373">
        <v>-3.7404985626381899</v>
      </c>
    </row>
    <row r="10" spans="1:9" x14ac:dyDescent="0.2">
      <c r="A10" s="372" t="s">
        <v>22</v>
      </c>
      <c r="B10" s="373">
        <v>-2.1949510129430401</v>
      </c>
    </row>
    <row r="11" spans="1:9" x14ac:dyDescent="0.2">
      <c r="A11" s="372" t="s">
        <v>13</v>
      </c>
      <c r="B11" s="373">
        <v>-1.4118790763600999</v>
      </c>
    </row>
    <row r="12" spans="1:9" x14ac:dyDescent="0.2">
      <c r="A12" s="372" t="s">
        <v>4</v>
      </c>
      <c r="B12" s="373">
        <v>-0.86721104685001404</v>
      </c>
    </row>
    <row r="13" spans="1:9" x14ac:dyDescent="0.2">
      <c r="A13" s="372" t="s">
        <v>12</v>
      </c>
      <c r="B13" s="373">
        <v>-0.82055931318455499</v>
      </c>
    </row>
    <row r="14" spans="1:9" x14ac:dyDescent="0.2">
      <c r="A14" s="372" t="s">
        <v>26</v>
      </c>
      <c r="B14" s="373">
        <v>-9.5918782205339795E-2</v>
      </c>
    </row>
    <row r="15" spans="1:9" x14ac:dyDescent="0.2">
      <c r="A15" s="372" t="s">
        <v>27</v>
      </c>
      <c r="B15" s="373">
        <v>8.0688688407448694E-2</v>
      </c>
    </row>
    <row r="16" spans="1:9" x14ac:dyDescent="0.2">
      <c r="A16" s="372" t="s">
        <v>17</v>
      </c>
      <c r="B16" s="373">
        <v>0.16830185396199401</v>
      </c>
    </row>
    <row r="17" spans="1:2" x14ac:dyDescent="0.2">
      <c r="A17" s="372" t="s">
        <v>7</v>
      </c>
      <c r="B17" s="373">
        <v>0.63586630062235605</v>
      </c>
    </row>
    <row r="18" spans="1:2" x14ac:dyDescent="0.2">
      <c r="A18" s="372" t="s">
        <v>16</v>
      </c>
      <c r="B18" s="373">
        <v>0.75296006030034501</v>
      </c>
    </row>
    <row r="19" spans="1:2" x14ac:dyDescent="0.2">
      <c r="A19" s="372" t="s">
        <v>24</v>
      </c>
      <c r="B19" s="373">
        <v>0.85114854410637297</v>
      </c>
    </row>
    <row r="20" spans="1:2" x14ac:dyDescent="0.2">
      <c r="A20" s="372" t="s">
        <v>21</v>
      </c>
      <c r="B20" s="373">
        <v>0.96635331006553704</v>
      </c>
    </row>
    <row r="21" spans="1:2" x14ac:dyDescent="0.2">
      <c r="A21" s="372" t="s">
        <v>1</v>
      </c>
      <c r="B21" s="373">
        <v>1.0508239219025399</v>
      </c>
    </row>
    <row r="22" spans="1:2" x14ac:dyDescent="0.2">
      <c r="A22" s="372" t="s">
        <v>20</v>
      </c>
      <c r="B22" s="373">
        <v>1.12191873257546</v>
      </c>
    </row>
    <row r="23" spans="1:2" x14ac:dyDescent="0.2">
      <c r="A23" s="372" t="s">
        <v>23</v>
      </c>
      <c r="B23" s="373">
        <v>1.2135317824212499</v>
      </c>
    </row>
    <row r="24" spans="1:2" x14ac:dyDescent="0.2">
      <c r="A24" s="372" t="s">
        <v>9</v>
      </c>
      <c r="B24" s="373">
        <v>1.4129887915853301</v>
      </c>
    </row>
    <row r="25" spans="1:2" x14ac:dyDescent="0.2">
      <c r="A25" s="372" t="s">
        <v>14</v>
      </c>
      <c r="B25" s="373">
        <v>2.0027849744718398</v>
      </c>
    </row>
    <row r="26" spans="1:2" x14ac:dyDescent="0.2">
      <c r="A26" s="372" t="s">
        <v>32</v>
      </c>
      <c r="B26" s="373">
        <v>2.2725534314174798</v>
      </c>
    </row>
    <row r="27" spans="1:2" x14ac:dyDescent="0.2">
      <c r="A27" s="372" t="s">
        <v>10</v>
      </c>
      <c r="B27" s="373">
        <v>2.41536503616349</v>
      </c>
    </row>
    <row r="28" spans="1:2" x14ac:dyDescent="0.2">
      <c r="A28" s="372" t="s">
        <v>28</v>
      </c>
      <c r="B28" s="373">
        <v>2.4653027359929198</v>
      </c>
    </row>
    <row r="29" spans="1:2" x14ac:dyDescent="0.2">
      <c r="A29" s="372" t="s">
        <v>31</v>
      </c>
      <c r="B29" s="373">
        <v>3.2489250827240501</v>
      </c>
    </row>
    <row r="30" spans="1:2" x14ac:dyDescent="0.2">
      <c r="A30" s="372" t="s">
        <v>25</v>
      </c>
      <c r="B30" s="373">
        <v>3.7654996987859199</v>
      </c>
    </row>
    <row r="31" spans="1:2" x14ac:dyDescent="0.2">
      <c r="A31" s="372" t="s">
        <v>8</v>
      </c>
      <c r="B31" s="373">
        <v>4.3811920906935402</v>
      </c>
    </row>
    <row r="32" spans="1:2" x14ac:dyDescent="0.2">
      <c r="A32" s="372" t="s">
        <v>30</v>
      </c>
      <c r="B32" s="373">
        <v>5.1402181585419804</v>
      </c>
    </row>
    <row r="33" spans="1:2" x14ac:dyDescent="0.2">
      <c r="A33" s="372" t="s">
        <v>0</v>
      </c>
      <c r="B33" s="373">
        <v>6.1817115924445796</v>
      </c>
    </row>
    <row r="34" spans="1:2" x14ac:dyDescent="0.2">
      <c r="A34" s="372" t="s">
        <v>3</v>
      </c>
      <c r="B34" s="373">
        <v>6.2283148758855997</v>
      </c>
    </row>
    <row r="35" spans="1:2" x14ac:dyDescent="0.2">
      <c r="A35" s="372" t="s">
        <v>15</v>
      </c>
      <c r="B35" s="373">
        <v>6.2284102330216804</v>
      </c>
    </row>
    <row r="36" spans="1:2" x14ac:dyDescent="0.2">
      <c r="A36" s="372" t="s">
        <v>5</v>
      </c>
      <c r="B36" s="373">
        <v>6.2369889877809603</v>
      </c>
    </row>
    <row r="37" spans="1:2" x14ac:dyDescent="0.2">
      <c r="A37" s="372" t="s">
        <v>19</v>
      </c>
      <c r="B37" s="373">
        <v>7.0911268355893702</v>
      </c>
    </row>
    <row r="38" spans="1:2" x14ac:dyDescent="0.2">
      <c r="A38" s="372" t="s">
        <v>11</v>
      </c>
      <c r="B38" s="373">
        <v>7.2254220519881098</v>
      </c>
    </row>
  </sheetData>
  <mergeCells count="1">
    <mergeCell ref="H1:I1"/>
  </mergeCells>
  <hyperlinks>
    <hyperlink ref="H1:I1" location="Index!A1" display="Regresar al �ndice" xr:uid="{5519F66C-6935-4050-8743-662747165481}"/>
  </hyperlinks>
  <pageMargins left="0.7" right="0.7" top="0.75" bottom="0.75" header="0.3" footer="0.3"/>
  <pageSetup paperSize="9" orientation="portrait" horizontalDpi="300" verticalDpi="300"/>
  <drawing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B48BD-1167-4F2C-AB0E-290A55D1E224}">
  <sheetPr codeName="Hoja171"/>
  <dimension ref="A1:L128"/>
  <sheetViews>
    <sheetView workbookViewId="0"/>
  </sheetViews>
  <sheetFormatPr baseColWidth="10" defaultRowHeight="12.75" x14ac:dyDescent="0.2"/>
  <cols>
    <col min="1" max="16384" width="11.42578125" style="372"/>
  </cols>
  <sheetData>
    <row r="1" spans="1:12" x14ac:dyDescent="0.2">
      <c r="A1" s="69" t="s">
        <v>2109</v>
      </c>
      <c r="H1" s="346" t="s">
        <v>2143</v>
      </c>
      <c r="I1" s="346"/>
    </row>
    <row r="2" spans="1:12" x14ac:dyDescent="0.2">
      <c r="A2" s="372" t="s">
        <v>1529</v>
      </c>
    </row>
    <row r="5" spans="1:12" x14ac:dyDescent="0.2">
      <c r="A5" s="372" t="s">
        <v>297</v>
      </c>
      <c r="B5" s="372" t="s">
        <v>341</v>
      </c>
      <c r="C5" s="372" t="s">
        <v>638</v>
      </c>
      <c r="D5" s="372" t="s">
        <v>631</v>
      </c>
      <c r="G5" s="372" t="s">
        <v>1245</v>
      </c>
      <c r="H5" s="372" t="s">
        <v>1244</v>
      </c>
      <c r="I5" s="372" t="s">
        <v>1937</v>
      </c>
      <c r="J5" s="372" t="s">
        <v>1375</v>
      </c>
      <c r="K5" s="372" t="s">
        <v>1938</v>
      </c>
      <c r="L5" s="372" t="s">
        <v>1376</v>
      </c>
    </row>
    <row r="6" spans="1:12" x14ac:dyDescent="0.2">
      <c r="A6" s="372" t="s">
        <v>59</v>
      </c>
      <c r="B6" s="372" t="s">
        <v>138</v>
      </c>
      <c r="C6" s="374">
        <v>6343</v>
      </c>
      <c r="D6" s="374">
        <v>6644</v>
      </c>
      <c r="G6" s="374">
        <v>18302</v>
      </c>
      <c r="H6" s="374">
        <v>15947</v>
      </c>
      <c r="I6" s="373">
        <v>14.8</v>
      </c>
      <c r="J6" s="373">
        <v>8</v>
      </c>
      <c r="K6" s="374">
        <v>16762</v>
      </c>
      <c r="L6" s="374">
        <v>16566</v>
      </c>
    </row>
    <row r="7" spans="1:12" x14ac:dyDescent="0.2">
      <c r="A7" s="372" t="s">
        <v>53</v>
      </c>
      <c r="B7" s="372" t="s">
        <v>139</v>
      </c>
      <c r="C7" s="374">
        <v>6318</v>
      </c>
      <c r="D7" s="374">
        <v>6655</v>
      </c>
    </row>
    <row r="8" spans="1:12" x14ac:dyDescent="0.2">
      <c r="A8" s="372" t="s">
        <v>53</v>
      </c>
      <c r="B8" s="372" t="s">
        <v>140</v>
      </c>
      <c r="C8" s="374">
        <v>6647</v>
      </c>
      <c r="D8" s="374">
        <v>6608</v>
      </c>
    </row>
    <row r="9" spans="1:12" x14ac:dyDescent="0.2">
      <c r="A9" s="372" t="s">
        <v>53</v>
      </c>
      <c r="B9" s="372" t="s">
        <v>141</v>
      </c>
      <c r="C9" s="374">
        <v>6479</v>
      </c>
      <c r="D9" s="374">
        <v>6598</v>
      </c>
    </row>
    <row r="10" spans="1:12" x14ac:dyDescent="0.2">
      <c r="A10" s="372" t="s">
        <v>53</v>
      </c>
      <c r="B10" s="372" t="s">
        <v>142</v>
      </c>
      <c r="C10" s="374">
        <v>6949</v>
      </c>
      <c r="D10" s="374">
        <v>6624</v>
      </c>
    </row>
    <row r="11" spans="1:12" x14ac:dyDescent="0.2">
      <c r="A11" s="372" t="s">
        <v>53</v>
      </c>
      <c r="B11" s="372" t="s">
        <v>143</v>
      </c>
      <c r="C11" s="374">
        <v>6766</v>
      </c>
      <c r="D11" s="374">
        <v>6629</v>
      </c>
    </row>
    <row r="12" spans="1:12" x14ac:dyDescent="0.2">
      <c r="A12" s="372" t="s">
        <v>53</v>
      </c>
      <c r="B12" s="372" t="s">
        <v>144</v>
      </c>
      <c r="C12" s="374">
        <v>6997</v>
      </c>
      <c r="D12" s="374">
        <v>6655</v>
      </c>
    </row>
    <row r="13" spans="1:12" x14ac:dyDescent="0.2">
      <c r="A13" s="372" t="s">
        <v>53</v>
      </c>
      <c r="B13" s="372" t="s">
        <v>145</v>
      </c>
      <c r="C13" s="374">
        <v>7960</v>
      </c>
      <c r="D13" s="374">
        <v>6751</v>
      </c>
    </row>
    <row r="14" spans="1:12" x14ac:dyDescent="0.2">
      <c r="A14" s="372" t="s">
        <v>53</v>
      </c>
      <c r="B14" s="372" t="s">
        <v>146</v>
      </c>
      <c r="C14" s="374">
        <v>7340</v>
      </c>
      <c r="D14" s="374">
        <v>6821</v>
      </c>
    </row>
    <row r="15" spans="1:12" x14ac:dyDescent="0.2">
      <c r="A15" s="372" t="s">
        <v>53</v>
      </c>
      <c r="B15" s="372" t="s">
        <v>147</v>
      </c>
      <c r="C15" s="374">
        <v>7398</v>
      </c>
      <c r="D15" s="374">
        <v>6820</v>
      </c>
    </row>
    <row r="16" spans="1:12" x14ac:dyDescent="0.2">
      <c r="A16" s="372" t="s">
        <v>53</v>
      </c>
      <c r="B16" s="372" t="s">
        <v>148</v>
      </c>
      <c r="C16" s="374">
        <v>7281</v>
      </c>
      <c r="D16" s="374">
        <v>6820</v>
      </c>
    </row>
    <row r="17" spans="1:4" x14ac:dyDescent="0.2">
      <c r="A17" s="372" t="s">
        <v>53</v>
      </c>
      <c r="B17" s="372" t="s">
        <v>149</v>
      </c>
      <c r="C17" s="374">
        <v>5672</v>
      </c>
      <c r="D17" s="374">
        <v>6846</v>
      </c>
    </row>
    <row r="18" spans="1:4" x14ac:dyDescent="0.2">
      <c r="A18" s="372" t="s">
        <v>72</v>
      </c>
      <c r="B18" s="372" t="s">
        <v>138</v>
      </c>
      <c r="C18" s="374">
        <v>6130</v>
      </c>
      <c r="D18" s="374">
        <v>6828</v>
      </c>
    </row>
    <row r="19" spans="1:4" x14ac:dyDescent="0.2">
      <c r="A19" s="372" t="s">
        <v>53</v>
      </c>
      <c r="B19" s="372" t="s">
        <v>139</v>
      </c>
      <c r="C19" s="374">
        <v>6660</v>
      </c>
      <c r="D19" s="374">
        <v>6857</v>
      </c>
    </row>
    <row r="20" spans="1:4" x14ac:dyDescent="0.2">
      <c r="A20" s="372" t="s">
        <v>53</v>
      </c>
      <c r="B20" s="372" t="s">
        <v>140</v>
      </c>
      <c r="C20" s="374">
        <v>7617</v>
      </c>
      <c r="D20" s="374">
        <v>6938</v>
      </c>
    </row>
    <row r="21" spans="1:4" x14ac:dyDescent="0.2">
      <c r="A21" s="372" t="s">
        <v>53</v>
      </c>
      <c r="B21" s="372" t="s">
        <v>141</v>
      </c>
      <c r="C21" s="374">
        <v>8011</v>
      </c>
      <c r="D21" s="374">
        <v>7065</v>
      </c>
    </row>
    <row r="22" spans="1:4" x14ac:dyDescent="0.2">
      <c r="A22" s="372" t="s">
        <v>53</v>
      </c>
      <c r="B22" s="372" t="s">
        <v>142</v>
      </c>
      <c r="C22" s="374">
        <v>7966</v>
      </c>
      <c r="D22" s="374">
        <v>7150</v>
      </c>
    </row>
    <row r="23" spans="1:4" x14ac:dyDescent="0.2">
      <c r="A23" s="372" t="s">
        <v>53</v>
      </c>
      <c r="B23" s="372" t="s">
        <v>143</v>
      </c>
      <c r="C23" s="374">
        <v>7292</v>
      </c>
      <c r="D23" s="374">
        <v>7194</v>
      </c>
    </row>
    <row r="24" spans="1:4" x14ac:dyDescent="0.2">
      <c r="A24" s="372" t="s">
        <v>53</v>
      </c>
      <c r="B24" s="372" t="s">
        <v>144</v>
      </c>
      <c r="C24" s="374">
        <v>7404</v>
      </c>
      <c r="D24" s="374">
        <v>7228</v>
      </c>
    </row>
    <row r="25" spans="1:4" x14ac:dyDescent="0.2">
      <c r="A25" s="372" t="s">
        <v>53</v>
      </c>
      <c r="B25" s="372" t="s">
        <v>145</v>
      </c>
      <c r="C25" s="374">
        <v>7866</v>
      </c>
      <c r="D25" s="374">
        <v>7220</v>
      </c>
    </row>
    <row r="26" spans="1:4" x14ac:dyDescent="0.2">
      <c r="A26" s="372" t="s">
        <v>53</v>
      </c>
      <c r="B26" s="372" t="s">
        <v>146</v>
      </c>
      <c r="C26" s="374">
        <v>7767</v>
      </c>
      <c r="D26" s="374">
        <v>7255</v>
      </c>
    </row>
    <row r="27" spans="1:4" x14ac:dyDescent="0.2">
      <c r="A27" s="372" t="s">
        <v>53</v>
      </c>
      <c r="B27" s="372" t="s">
        <v>147</v>
      </c>
      <c r="C27" s="374">
        <v>8436</v>
      </c>
      <c r="D27" s="374">
        <v>7342</v>
      </c>
    </row>
    <row r="28" spans="1:4" x14ac:dyDescent="0.2">
      <c r="A28" s="372" t="s">
        <v>53</v>
      </c>
      <c r="B28" s="372" t="s">
        <v>148</v>
      </c>
      <c r="C28" s="374">
        <v>7381</v>
      </c>
      <c r="D28" s="374">
        <v>7350</v>
      </c>
    </row>
    <row r="29" spans="1:4" x14ac:dyDescent="0.2">
      <c r="A29" s="372" t="s">
        <v>53</v>
      </c>
      <c r="B29" s="372" t="s">
        <v>149</v>
      </c>
      <c r="C29" s="374">
        <v>7176</v>
      </c>
      <c r="D29" s="374">
        <v>7476</v>
      </c>
    </row>
    <row r="30" spans="1:4" x14ac:dyDescent="0.2">
      <c r="A30" s="372" t="s">
        <v>73</v>
      </c>
      <c r="B30" s="372" t="s">
        <v>138</v>
      </c>
      <c r="C30" s="374">
        <v>7170</v>
      </c>
      <c r="D30" s="374">
        <v>7562</v>
      </c>
    </row>
    <row r="31" spans="1:4" x14ac:dyDescent="0.2">
      <c r="A31" s="372" t="s">
        <v>53</v>
      </c>
      <c r="B31" s="372" t="s">
        <v>139</v>
      </c>
      <c r="C31" s="374">
        <v>7843</v>
      </c>
      <c r="D31" s="374">
        <v>7661</v>
      </c>
    </row>
    <row r="32" spans="1:4" x14ac:dyDescent="0.2">
      <c r="A32" s="372" t="s">
        <v>53</v>
      </c>
      <c r="B32" s="372" t="s">
        <v>140</v>
      </c>
      <c r="C32" s="374">
        <v>8899</v>
      </c>
      <c r="D32" s="374">
        <v>7767</v>
      </c>
    </row>
    <row r="33" spans="1:4" x14ac:dyDescent="0.2">
      <c r="A33" s="372" t="s">
        <v>53</v>
      </c>
      <c r="B33" s="372" t="s">
        <v>141</v>
      </c>
      <c r="C33" s="374">
        <v>8889</v>
      </c>
      <c r="D33" s="374">
        <v>7841</v>
      </c>
    </row>
    <row r="34" spans="1:4" x14ac:dyDescent="0.2">
      <c r="A34" s="372" t="s">
        <v>53</v>
      </c>
      <c r="B34" s="372" t="s">
        <v>142</v>
      </c>
      <c r="C34" s="374">
        <v>8822</v>
      </c>
      <c r="D34" s="374">
        <v>7912</v>
      </c>
    </row>
    <row r="35" spans="1:4" x14ac:dyDescent="0.2">
      <c r="A35" s="372" t="s">
        <v>53</v>
      </c>
      <c r="B35" s="372" t="s">
        <v>143</v>
      </c>
      <c r="C35" s="374">
        <v>8691</v>
      </c>
      <c r="D35" s="374">
        <v>8029</v>
      </c>
    </row>
    <row r="36" spans="1:4" x14ac:dyDescent="0.2">
      <c r="A36" s="372" t="s">
        <v>53</v>
      </c>
      <c r="B36" s="372" t="s">
        <v>144</v>
      </c>
      <c r="C36" s="374">
        <v>9526</v>
      </c>
      <c r="D36" s="374">
        <v>8205</v>
      </c>
    </row>
    <row r="37" spans="1:4" x14ac:dyDescent="0.2">
      <c r="A37" s="372" t="s">
        <v>53</v>
      </c>
      <c r="B37" s="372" t="s">
        <v>145</v>
      </c>
      <c r="C37" s="374">
        <v>9440</v>
      </c>
      <c r="D37" s="374">
        <v>8337</v>
      </c>
    </row>
    <row r="38" spans="1:4" x14ac:dyDescent="0.2">
      <c r="A38" s="372" t="s">
        <v>53</v>
      </c>
      <c r="B38" s="372" t="s">
        <v>146</v>
      </c>
      <c r="C38" s="374">
        <v>9790</v>
      </c>
      <c r="D38" s="374">
        <v>8505</v>
      </c>
    </row>
    <row r="39" spans="1:4" x14ac:dyDescent="0.2">
      <c r="A39" s="372" t="s">
        <v>53</v>
      </c>
      <c r="B39" s="372" t="s">
        <v>147</v>
      </c>
      <c r="C39" s="374">
        <v>9425</v>
      </c>
      <c r="D39" s="374">
        <v>8588</v>
      </c>
    </row>
    <row r="40" spans="1:4" x14ac:dyDescent="0.2">
      <c r="A40" s="372" t="s">
        <v>53</v>
      </c>
      <c r="B40" s="372" t="s">
        <v>148</v>
      </c>
      <c r="C40" s="374">
        <v>9000</v>
      </c>
      <c r="D40" s="374">
        <v>8723</v>
      </c>
    </row>
    <row r="41" spans="1:4" x14ac:dyDescent="0.2">
      <c r="A41" s="372" t="s">
        <v>53</v>
      </c>
      <c r="B41" s="372" t="s">
        <v>149</v>
      </c>
      <c r="C41" s="374">
        <v>8816</v>
      </c>
      <c r="D41" s="374">
        <v>8859</v>
      </c>
    </row>
    <row r="42" spans="1:4" x14ac:dyDescent="0.2">
      <c r="A42" s="372" t="s">
        <v>74</v>
      </c>
      <c r="B42" s="372" t="s">
        <v>138</v>
      </c>
      <c r="C42" s="374">
        <v>8680</v>
      </c>
      <c r="D42" s="374">
        <v>8985</v>
      </c>
    </row>
    <row r="43" spans="1:4" x14ac:dyDescent="0.2">
      <c r="A43" s="372" t="s">
        <v>53</v>
      </c>
      <c r="B43" s="372" t="s">
        <v>139</v>
      </c>
      <c r="C43" s="374">
        <v>9921</v>
      </c>
      <c r="D43" s="374">
        <v>9158</v>
      </c>
    </row>
    <row r="44" spans="1:4" x14ac:dyDescent="0.2">
      <c r="A44" s="372" t="s">
        <v>53</v>
      </c>
      <c r="B44" s="372" t="s">
        <v>140</v>
      </c>
      <c r="C44" s="374">
        <v>9962</v>
      </c>
      <c r="D44" s="374">
        <v>9247</v>
      </c>
    </row>
    <row r="45" spans="1:4" x14ac:dyDescent="0.2">
      <c r="A45" s="372" t="s">
        <v>53</v>
      </c>
      <c r="B45" s="372" t="s">
        <v>141</v>
      </c>
      <c r="C45" s="374">
        <v>10438</v>
      </c>
      <c r="D45" s="374">
        <v>9376</v>
      </c>
    </row>
    <row r="46" spans="1:4" x14ac:dyDescent="0.2">
      <c r="A46" s="372" t="s">
        <v>53</v>
      </c>
      <c r="B46" s="372" t="s">
        <v>142</v>
      </c>
      <c r="C46" s="374">
        <v>10693</v>
      </c>
      <c r="D46" s="374">
        <v>9532</v>
      </c>
    </row>
    <row r="47" spans="1:4" x14ac:dyDescent="0.2">
      <c r="A47" s="372" t="s">
        <v>53</v>
      </c>
      <c r="B47" s="372" t="s">
        <v>143</v>
      </c>
      <c r="C47" s="374">
        <v>10732</v>
      </c>
      <c r="D47" s="374">
        <v>9702</v>
      </c>
    </row>
    <row r="48" spans="1:4" x14ac:dyDescent="0.2">
      <c r="A48" s="372" t="s">
        <v>53</v>
      </c>
      <c r="B48" s="372" t="s">
        <v>144</v>
      </c>
      <c r="C48" s="374">
        <v>10104</v>
      </c>
      <c r="D48" s="374">
        <v>9750</v>
      </c>
    </row>
    <row r="49" spans="1:4" x14ac:dyDescent="0.2">
      <c r="A49" s="372" t="s">
        <v>53</v>
      </c>
      <c r="B49" s="372" t="s">
        <v>145</v>
      </c>
      <c r="C49" s="374">
        <v>10575</v>
      </c>
      <c r="D49" s="374">
        <v>9845</v>
      </c>
    </row>
    <row r="50" spans="1:4" x14ac:dyDescent="0.2">
      <c r="A50" s="372" t="s">
        <v>53</v>
      </c>
      <c r="B50" s="372" t="s">
        <v>146</v>
      </c>
      <c r="C50" s="374">
        <v>10702</v>
      </c>
      <c r="D50" s="374">
        <v>9921</v>
      </c>
    </row>
    <row r="51" spans="1:4" x14ac:dyDescent="0.2">
      <c r="A51" s="372" t="s">
        <v>53</v>
      </c>
      <c r="B51" s="372" t="s">
        <v>147</v>
      </c>
      <c r="C51" s="374">
        <v>11189</v>
      </c>
      <c r="D51" s="374">
        <v>10068</v>
      </c>
    </row>
    <row r="52" spans="1:4" x14ac:dyDescent="0.2">
      <c r="A52" s="372" t="s">
        <v>53</v>
      </c>
      <c r="B52" s="372" t="s">
        <v>148</v>
      </c>
      <c r="C52" s="374">
        <v>10990</v>
      </c>
      <c r="D52" s="374">
        <v>10234</v>
      </c>
    </row>
    <row r="53" spans="1:4" x14ac:dyDescent="0.2">
      <c r="A53" s="372" t="s">
        <v>53</v>
      </c>
      <c r="B53" s="372" t="s">
        <v>149</v>
      </c>
      <c r="C53" s="374">
        <v>9641</v>
      </c>
      <c r="D53" s="374">
        <v>10302</v>
      </c>
    </row>
    <row r="54" spans="1:4" x14ac:dyDescent="0.2">
      <c r="A54" s="372" t="s">
        <v>75</v>
      </c>
      <c r="B54" s="372" t="s">
        <v>138</v>
      </c>
      <c r="C54" s="374">
        <v>9282</v>
      </c>
      <c r="D54" s="374">
        <v>10353</v>
      </c>
    </row>
    <row r="55" spans="1:4" x14ac:dyDescent="0.2">
      <c r="A55" s="372" t="s">
        <v>53</v>
      </c>
      <c r="B55" s="372" t="s">
        <v>139</v>
      </c>
      <c r="C55" s="374">
        <v>10916</v>
      </c>
      <c r="D55" s="374">
        <v>10435</v>
      </c>
    </row>
    <row r="56" spans="1:4" x14ac:dyDescent="0.2">
      <c r="A56" s="372" t="s">
        <v>53</v>
      </c>
      <c r="B56" s="372" t="s">
        <v>140</v>
      </c>
      <c r="C56" s="374">
        <v>12170</v>
      </c>
      <c r="D56" s="374">
        <v>10619</v>
      </c>
    </row>
    <row r="57" spans="1:4" x14ac:dyDescent="0.2">
      <c r="A57" s="372" t="s">
        <v>53</v>
      </c>
      <c r="B57" s="372" t="s">
        <v>141</v>
      </c>
      <c r="C57" s="374">
        <v>9958</v>
      </c>
      <c r="D57" s="374">
        <v>10579</v>
      </c>
    </row>
    <row r="58" spans="1:4" x14ac:dyDescent="0.2">
      <c r="A58" s="372" t="s">
        <v>53</v>
      </c>
      <c r="B58" s="372" t="s">
        <v>142</v>
      </c>
      <c r="C58" s="374">
        <v>11443</v>
      </c>
      <c r="D58" s="374">
        <v>10642</v>
      </c>
    </row>
    <row r="59" spans="1:4" x14ac:dyDescent="0.2">
      <c r="A59" s="372" t="s">
        <v>53</v>
      </c>
      <c r="B59" s="372" t="s">
        <v>143</v>
      </c>
      <c r="C59" s="374">
        <v>11190</v>
      </c>
      <c r="D59" s="374">
        <v>10680</v>
      </c>
    </row>
    <row r="60" spans="1:4" x14ac:dyDescent="0.2">
      <c r="A60" s="372" t="s">
        <v>53</v>
      </c>
      <c r="B60" s="372" t="s">
        <v>144</v>
      </c>
      <c r="C60" s="374">
        <v>10250</v>
      </c>
      <c r="D60" s="374">
        <v>10692</v>
      </c>
    </row>
    <row r="61" spans="1:4" x14ac:dyDescent="0.2">
      <c r="A61" s="372" t="s">
        <v>53</v>
      </c>
      <c r="B61" s="372" t="s">
        <v>145</v>
      </c>
      <c r="C61" s="374">
        <v>10998</v>
      </c>
      <c r="D61" s="374">
        <v>10727</v>
      </c>
    </row>
    <row r="62" spans="1:4" x14ac:dyDescent="0.2">
      <c r="A62" s="372" t="s">
        <v>53</v>
      </c>
      <c r="B62" s="372" t="s">
        <v>146</v>
      </c>
      <c r="C62" s="374">
        <v>10862</v>
      </c>
      <c r="D62" s="374">
        <v>10741</v>
      </c>
    </row>
    <row r="63" spans="1:4" x14ac:dyDescent="0.2">
      <c r="A63" s="372" t="s">
        <v>53</v>
      </c>
      <c r="B63" s="372" t="s">
        <v>147</v>
      </c>
      <c r="C63" s="374">
        <v>11198</v>
      </c>
      <c r="D63" s="374">
        <v>10741</v>
      </c>
    </row>
    <row r="64" spans="1:4" x14ac:dyDescent="0.2">
      <c r="A64" s="372" t="s">
        <v>53</v>
      </c>
      <c r="B64" s="372" t="s">
        <v>148</v>
      </c>
      <c r="C64" s="374">
        <v>11291</v>
      </c>
      <c r="D64" s="374">
        <v>10767</v>
      </c>
    </row>
    <row r="65" spans="1:4" x14ac:dyDescent="0.2">
      <c r="A65" s="372" t="s">
        <v>53</v>
      </c>
      <c r="B65" s="372" t="s">
        <v>149</v>
      </c>
      <c r="C65" s="374">
        <v>10062</v>
      </c>
      <c r="D65" s="374">
        <v>10802</v>
      </c>
    </row>
    <row r="66" spans="1:4" x14ac:dyDescent="0.2">
      <c r="A66" s="372" t="s">
        <v>76</v>
      </c>
      <c r="B66" s="372" t="s">
        <v>138</v>
      </c>
      <c r="C66" s="374">
        <v>11384</v>
      </c>
      <c r="D66" s="374">
        <v>10977</v>
      </c>
    </row>
    <row r="67" spans="1:4" x14ac:dyDescent="0.2">
      <c r="A67" s="372" t="s">
        <v>53</v>
      </c>
      <c r="B67" s="372" t="s">
        <v>139</v>
      </c>
      <c r="C67" s="374">
        <v>10934</v>
      </c>
      <c r="D67" s="374">
        <v>10978</v>
      </c>
    </row>
    <row r="68" spans="1:4" x14ac:dyDescent="0.2">
      <c r="A68" s="372" t="s">
        <v>53</v>
      </c>
      <c r="B68" s="372" t="s">
        <v>140</v>
      </c>
      <c r="C68" s="374">
        <v>12720</v>
      </c>
      <c r="D68" s="374">
        <v>11024</v>
      </c>
    </row>
    <row r="69" spans="1:4" x14ac:dyDescent="0.2">
      <c r="A69" s="372" t="s">
        <v>53</v>
      </c>
      <c r="B69" s="372" t="s">
        <v>141</v>
      </c>
      <c r="C69" s="374">
        <v>12177</v>
      </c>
      <c r="D69" s="374">
        <v>11209</v>
      </c>
    </row>
    <row r="70" spans="1:4" x14ac:dyDescent="0.2">
      <c r="A70" s="372" t="s">
        <v>53</v>
      </c>
      <c r="B70" s="372" t="s">
        <v>142</v>
      </c>
      <c r="C70" s="374">
        <v>13045</v>
      </c>
      <c r="D70" s="374">
        <v>11343</v>
      </c>
    </row>
    <row r="71" spans="1:4" x14ac:dyDescent="0.2">
      <c r="A71" s="372" t="s">
        <v>53</v>
      </c>
      <c r="B71" s="372" t="s">
        <v>143</v>
      </c>
      <c r="C71" s="374">
        <v>12731</v>
      </c>
      <c r="D71" s="374">
        <v>11471</v>
      </c>
    </row>
    <row r="72" spans="1:4" x14ac:dyDescent="0.2">
      <c r="A72" s="372" t="s">
        <v>53</v>
      </c>
      <c r="B72" s="372" t="s">
        <v>144</v>
      </c>
      <c r="C72" s="374">
        <v>12055</v>
      </c>
      <c r="D72" s="374">
        <v>11622</v>
      </c>
    </row>
    <row r="73" spans="1:4" x14ac:dyDescent="0.2">
      <c r="A73" s="372" t="s">
        <v>53</v>
      </c>
      <c r="B73" s="372" t="s">
        <v>145</v>
      </c>
      <c r="C73" s="374">
        <v>12738</v>
      </c>
      <c r="D73" s="374">
        <v>11767</v>
      </c>
    </row>
    <row r="74" spans="1:4" x14ac:dyDescent="0.2">
      <c r="A74" s="372" t="s">
        <v>53</v>
      </c>
      <c r="B74" s="372" t="s">
        <v>146</v>
      </c>
      <c r="C74" s="374">
        <v>12214</v>
      </c>
      <c r="D74" s="374">
        <v>11879</v>
      </c>
    </row>
    <row r="75" spans="1:4" x14ac:dyDescent="0.2">
      <c r="A75" s="372" t="s">
        <v>53</v>
      </c>
      <c r="B75" s="372" t="s">
        <v>147</v>
      </c>
      <c r="C75" s="374">
        <v>12324</v>
      </c>
      <c r="D75" s="374">
        <v>11973</v>
      </c>
    </row>
    <row r="76" spans="1:4" x14ac:dyDescent="0.2">
      <c r="A76" s="372" t="s">
        <v>53</v>
      </c>
      <c r="B76" s="372" t="s">
        <v>148</v>
      </c>
      <c r="C76" s="374">
        <v>12282</v>
      </c>
      <c r="D76" s="374">
        <v>12056</v>
      </c>
    </row>
    <row r="77" spans="1:4" x14ac:dyDescent="0.2">
      <c r="A77" s="372" t="s">
        <v>53</v>
      </c>
      <c r="B77" s="372" t="s">
        <v>149</v>
      </c>
      <c r="C77" s="374">
        <v>11489</v>
      </c>
      <c r="D77" s="374">
        <v>12174</v>
      </c>
    </row>
    <row r="78" spans="1:4" x14ac:dyDescent="0.2">
      <c r="A78" s="372" t="s">
        <v>77</v>
      </c>
      <c r="B78" s="372" t="s">
        <v>138</v>
      </c>
      <c r="C78" s="374">
        <v>12328</v>
      </c>
      <c r="D78" s="374">
        <v>12253</v>
      </c>
    </row>
    <row r="79" spans="1:4" x14ac:dyDescent="0.2">
      <c r="A79" s="372" t="s">
        <v>53</v>
      </c>
      <c r="B79" s="372" t="s">
        <v>139</v>
      </c>
      <c r="C79" s="374">
        <v>12668</v>
      </c>
      <c r="D79" s="374">
        <v>12398</v>
      </c>
    </row>
    <row r="80" spans="1:4" x14ac:dyDescent="0.2">
      <c r="A80" s="372" t="s">
        <v>53</v>
      </c>
      <c r="B80" s="372" t="s">
        <v>140</v>
      </c>
      <c r="C80" s="374">
        <v>14391</v>
      </c>
      <c r="D80" s="374">
        <v>12537</v>
      </c>
    </row>
    <row r="81" spans="1:4" x14ac:dyDescent="0.2">
      <c r="A81" s="372" t="s">
        <v>53</v>
      </c>
      <c r="B81" s="372" t="s">
        <v>141</v>
      </c>
      <c r="C81" s="374">
        <v>13205</v>
      </c>
      <c r="D81" s="374">
        <v>12623</v>
      </c>
    </row>
    <row r="82" spans="1:4" x14ac:dyDescent="0.2">
      <c r="A82" s="372" t="s">
        <v>53</v>
      </c>
      <c r="B82" s="372" t="s">
        <v>142</v>
      </c>
      <c r="C82" s="374">
        <v>14267</v>
      </c>
      <c r="D82" s="374">
        <v>12724</v>
      </c>
    </row>
    <row r="83" spans="1:4" x14ac:dyDescent="0.2">
      <c r="A83" s="372" t="s">
        <v>53</v>
      </c>
      <c r="B83" s="372" t="s">
        <v>143</v>
      </c>
      <c r="C83" s="374">
        <v>13745</v>
      </c>
      <c r="D83" s="374">
        <v>12809</v>
      </c>
    </row>
    <row r="84" spans="1:4" x14ac:dyDescent="0.2">
      <c r="A84" s="372" t="s">
        <v>53</v>
      </c>
      <c r="B84" s="372" t="s">
        <v>144</v>
      </c>
      <c r="C84" s="374">
        <v>13646</v>
      </c>
      <c r="D84" s="374">
        <v>12941</v>
      </c>
    </row>
    <row r="85" spans="1:4" x14ac:dyDescent="0.2">
      <c r="A85" s="372" t="s">
        <v>53</v>
      </c>
      <c r="B85" s="372" t="s">
        <v>145</v>
      </c>
      <c r="C85" s="374">
        <v>13964</v>
      </c>
      <c r="D85" s="374">
        <v>13044</v>
      </c>
    </row>
    <row r="86" spans="1:4" x14ac:dyDescent="0.2">
      <c r="A86" s="372" t="s">
        <v>53</v>
      </c>
      <c r="B86" s="372" t="s">
        <v>146</v>
      </c>
      <c r="C86" s="374">
        <v>13752</v>
      </c>
      <c r="D86" s="374">
        <v>13172</v>
      </c>
    </row>
    <row r="87" spans="1:4" x14ac:dyDescent="0.2">
      <c r="A87" s="372" t="s">
        <v>53</v>
      </c>
      <c r="B87" s="372" t="s">
        <v>147</v>
      </c>
      <c r="C87" s="374">
        <v>13847</v>
      </c>
      <c r="D87" s="374">
        <v>13299</v>
      </c>
    </row>
    <row r="88" spans="1:4" x14ac:dyDescent="0.2">
      <c r="A88" s="372" t="s">
        <v>53</v>
      </c>
      <c r="B88" s="372" t="s">
        <v>148</v>
      </c>
      <c r="C88" s="374">
        <v>13327</v>
      </c>
      <c r="D88" s="374">
        <v>13386</v>
      </c>
    </row>
    <row r="89" spans="1:4" x14ac:dyDescent="0.2">
      <c r="A89" s="372" t="s">
        <v>53</v>
      </c>
      <c r="B89" s="372" t="s">
        <v>149</v>
      </c>
      <c r="C89" s="374">
        <v>11471</v>
      </c>
      <c r="D89" s="374">
        <v>13384</v>
      </c>
    </row>
    <row r="90" spans="1:4" x14ac:dyDescent="0.2">
      <c r="A90" s="372" t="s">
        <v>78</v>
      </c>
      <c r="B90" s="372" t="s">
        <v>138</v>
      </c>
      <c r="C90" s="374">
        <v>11126</v>
      </c>
      <c r="D90" s="374">
        <v>13284</v>
      </c>
    </row>
    <row r="91" spans="1:4" x14ac:dyDescent="0.2">
      <c r="A91" s="372" t="s">
        <v>53</v>
      </c>
      <c r="B91" s="372" t="s">
        <v>139</v>
      </c>
      <c r="C91" s="374">
        <v>11308</v>
      </c>
      <c r="D91" s="374">
        <v>13171</v>
      </c>
    </row>
    <row r="92" spans="1:4" x14ac:dyDescent="0.2">
      <c r="A92" s="372" t="s">
        <v>53</v>
      </c>
      <c r="B92" s="372" t="s">
        <v>140</v>
      </c>
      <c r="C92" s="374">
        <v>13109</v>
      </c>
      <c r="D92" s="374">
        <v>13064</v>
      </c>
    </row>
    <row r="93" spans="1:4" x14ac:dyDescent="0.2">
      <c r="A93" s="372" t="s">
        <v>53</v>
      </c>
      <c r="B93" s="372" t="s">
        <v>141</v>
      </c>
      <c r="C93" s="374">
        <v>9902</v>
      </c>
      <c r="D93" s="374">
        <v>12789</v>
      </c>
    </row>
    <row r="94" spans="1:4" x14ac:dyDescent="0.2">
      <c r="A94" s="372" t="s">
        <v>53</v>
      </c>
      <c r="B94" s="372" t="s">
        <v>142</v>
      </c>
      <c r="C94" s="374">
        <v>8924</v>
      </c>
      <c r="D94" s="374">
        <v>12344</v>
      </c>
    </row>
    <row r="95" spans="1:4" x14ac:dyDescent="0.2">
      <c r="A95" s="372" t="s">
        <v>53</v>
      </c>
      <c r="B95" s="372" t="s">
        <v>143</v>
      </c>
      <c r="C95" s="374">
        <v>11498</v>
      </c>
      <c r="D95" s="374">
        <v>12156</v>
      </c>
    </row>
    <row r="96" spans="1:4" x14ac:dyDescent="0.2">
      <c r="A96" s="372" t="s">
        <v>53</v>
      </c>
      <c r="B96" s="372" t="s">
        <v>144</v>
      </c>
      <c r="C96" s="374">
        <v>13446</v>
      </c>
      <c r="D96" s="374">
        <v>12140</v>
      </c>
    </row>
    <row r="97" spans="1:4" x14ac:dyDescent="0.2">
      <c r="A97" s="372" t="s">
        <v>53</v>
      </c>
      <c r="B97" s="372" t="s">
        <v>145</v>
      </c>
      <c r="C97" s="374">
        <v>12841</v>
      </c>
      <c r="D97" s="374">
        <v>12046</v>
      </c>
    </row>
    <row r="98" spans="1:4" x14ac:dyDescent="0.2">
      <c r="A98" s="372" t="s">
        <v>53</v>
      </c>
      <c r="B98" s="372" t="s">
        <v>146</v>
      </c>
      <c r="C98" s="374">
        <v>13362</v>
      </c>
      <c r="D98" s="374">
        <v>12014</v>
      </c>
    </row>
    <row r="99" spans="1:4" x14ac:dyDescent="0.2">
      <c r="A99" s="372" t="s">
        <v>53</v>
      </c>
      <c r="B99" s="372" t="s">
        <v>147</v>
      </c>
      <c r="C99" s="374">
        <v>13386</v>
      </c>
      <c r="D99" s="374">
        <v>11975</v>
      </c>
    </row>
    <row r="100" spans="1:4" x14ac:dyDescent="0.2">
      <c r="A100" s="372" t="s">
        <v>53</v>
      </c>
      <c r="B100" s="372" t="s">
        <v>148</v>
      </c>
      <c r="C100" s="374">
        <v>12857</v>
      </c>
      <c r="D100" s="374">
        <v>11936</v>
      </c>
    </row>
    <row r="101" spans="1:4" x14ac:dyDescent="0.2">
      <c r="A101" s="372" t="s">
        <v>53</v>
      </c>
      <c r="B101" s="372" t="s">
        <v>149</v>
      </c>
      <c r="C101" s="374">
        <v>12287</v>
      </c>
      <c r="D101" s="374">
        <v>12004</v>
      </c>
    </row>
    <row r="102" spans="1:4" x14ac:dyDescent="0.2">
      <c r="A102" s="372" t="s">
        <v>450</v>
      </c>
      <c r="B102" s="372" t="s">
        <v>138</v>
      </c>
      <c r="C102" s="374">
        <v>11979</v>
      </c>
      <c r="D102" s="374">
        <v>12075</v>
      </c>
    </row>
    <row r="103" spans="1:4" x14ac:dyDescent="0.2">
      <c r="A103" s="372" t="s">
        <v>53</v>
      </c>
      <c r="B103" s="372" t="s">
        <v>139</v>
      </c>
      <c r="C103" s="374">
        <v>12826</v>
      </c>
      <c r="D103" s="374">
        <v>12202</v>
      </c>
    </row>
    <row r="104" spans="1:4" x14ac:dyDescent="0.2">
      <c r="A104" s="372" t="s">
        <v>53</v>
      </c>
      <c r="B104" s="372" t="s">
        <v>140</v>
      </c>
      <c r="C104" s="374">
        <v>14660</v>
      </c>
      <c r="D104" s="374">
        <v>12331</v>
      </c>
    </row>
    <row r="105" spans="1:4" x14ac:dyDescent="0.2">
      <c r="A105" s="372" t="s">
        <v>53</v>
      </c>
      <c r="B105" s="372" t="s">
        <v>141</v>
      </c>
      <c r="C105" s="374">
        <v>13895</v>
      </c>
      <c r="D105" s="374">
        <v>12663</v>
      </c>
    </row>
    <row r="106" spans="1:4" x14ac:dyDescent="0.2">
      <c r="A106" s="372" t="s">
        <v>53</v>
      </c>
      <c r="B106" s="372" t="s">
        <v>142</v>
      </c>
      <c r="C106" s="374">
        <v>13135</v>
      </c>
      <c r="D106" s="374">
        <v>13014</v>
      </c>
    </row>
    <row r="107" spans="1:4" x14ac:dyDescent="0.2">
      <c r="A107" s="372" t="s">
        <v>53</v>
      </c>
      <c r="B107" s="372" t="s">
        <v>143</v>
      </c>
      <c r="C107" s="374">
        <v>13886</v>
      </c>
      <c r="D107" s="374">
        <v>13213</v>
      </c>
    </row>
    <row r="108" spans="1:4" x14ac:dyDescent="0.2">
      <c r="A108" s="372" t="s">
        <v>53</v>
      </c>
      <c r="B108" s="372" t="s">
        <v>144</v>
      </c>
      <c r="C108" s="374">
        <v>14796</v>
      </c>
      <c r="D108" s="374">
        <v>13326</v>
      </c>
    </row>
    <row r="109" spans="1:4" x14ac:dyDescent="0.2">
      <c r="A109" s="372" t="s">
        <v>53</v>
      </c>
      <c r="B109" s="372" t="s">
        <v>145</v>
      </c>
      <c r="C109" s="374">
        <v>13870</v>
      </c>
      <c r="D109" s="374">
        <v>13411</v>
      </c>
    </row>
    <row r="110" spans="1:4" x14ac:dyDescent="0.2">
      <c r="A110" s="372" t="s">
        <v>53</v>
      </c>
      <c r="B110" s="372" t="s">
        <v>146</v>
      </c>
      <c r="C110" s="374">
        <v>13236</v>
      </c>
      <c r="D110" s="374">
        <v>13401</v>
      </c>
    </row>
    <row r="111" spans="1:4" x14ac:dyDescent="0.2">
      <c r="A111" s="372" t="s">
        <v>53</v>
      </c>
      <c r="B111" s="372" t="s">
        <v>147</v>
      </c>
      <c r="C111" s="374">
        <v>14610</v>
      </c>
      <c r="D111" s="374">
        <v>13503</v>
      </c>
    </row>
    <row r="112" spans="1:4" x14ac:dyDescent="0.2">
      <c r="A112" s="372" t="s">
        <v>53</v>
      </c>
      <c r="B112" s="372" t="s">
        <v>148</v>
      </c>
      <c r="C112" s="374">
        <v>14774</v>
      </c>
      <c r="D112" s="374">
        <v>13663</v>
      </c>
    </row>
    <row r="113" spans="1:4" x14ac:dyDescent="0.2">
      <c r="A113" s="372" t="s">
        <v>53</v>
      </c>
      <c r="B113" s="372" t="s">
        <v>149</v>
      </c>
      <c r="C113" s="374">
        <v>14421</v>
      </c>
      <c r="D113" s="374">
        <v>13841</v>
      </c>
    </row>
    <row r="114" spans="1:4" x14ac:dyDescent="0.2">
      <c r="A114" s="372" t="s">
        <v>754</v>
      </c>
      <c r="B114" s="372" t="s">
        <v>138</v>
      </c>
      <c r="C114" s="374">
        <v>14235</v>
      </c>
      <c r="D114" s="374">
        <v>14029</v>
      </c>
    </row>
    <row r="115" spans="1:4" x14ac:dyDescent="0.2">
      <c r="A115" s="372" t="s">
        <v>53</v>
      </c>
      <c r="B115" s="372" t="s">
        <v>139</v>
      </c>
      <c r="C115" s="374">
        <v>15137</v>
      </c>
      <c r="D115" s="374">
        <v>14221</v>
      </c>
    </row>
    <row r="116" spans="1:4" x14ac:dyDescent="0.2">
      <c r="A116" s="372" t="s">
        <v>53</v>
      </c>
      <c r="B116" s="372" t="s">
        <v>140</v>
      </c>
      <c r="C116" s="374">
        <v>15947</v>
      </c>
      <c r="D116" s="374">
        <v>14328</v>
      </c>
    </row>
    <row r="117" spans="1:4" x14ac:dyDescent="0.2">
      <c r="A117" s="372" t="s">
        <v>53</v>
      </c>
      <c r="B117" s="372" t="s">
        <v>141</v>
      </c>
      <c r="C117" s="374">
        <v>15224</v>
      </c>
      <c r="D117" s="374">
        <v>14439</v>
      </c>
    </row>
    <row r="118" spans="1:4" x14ac:dyDescent="0.2">
      <c r="A118" s="372" t="s">
        <v>53</v>
      </c>
      <c r="B118" s="372" t="s">
        <v>142</v>
      </c>
      <c r="C118" s="374">
        <v>16284</v>
      </c>
      <c r="D118" s="374">
        <v>14702</v>
      </c>
    </row>
    <row r="119" spans="1:4" x14ac:dyDescent="0.2">
      <c r="A119" s="372" t="s">
        <v>53</v>
      </c>
      <c r="B119" s="372" t="s">
        <v>143</v>
      </c>
      <c r="C119" s="374">
        <v>16104</v>
      </c>
      <c r="D119" s="374">
        <v>14886</v>
      </c>
    </row>
    <row r="120" spans="1:4" x14ac:dyDescent="0.2">
      <c r="A120" s="372" t="s">
        <v>53</v>
      </c>
      <c r="B120" s="372" t="s">
        <v>144</v>
      </c>
      <c r="C120" s="374">
        <v>16716</v>
      </c>
      <c r="D120" s="374">
        <v>15047</v>
      </c>
    </row>
    <row r="121" spans="1:4" x14ac:dyDescent="0.2">
      <c r="A121" s="372" t="s">
        <v>53</v>
      </c>
      <c r="B121" s="372" t="s">
        <v>145</v>
      </c>
      <c r="C121" s="374">
        <v>17383</v>
      </c>
      <c r="D121" s="374">
        <v>15339</v>
      </c>
    </row>
    <row r="122" spans="1:4" x14ac:dyDescent="0.2">
      <c r="A122" s="372" t="s">
        <v>53</v>
      </c>
      <c r="B122" s="372" t="s">
        <v>146</v>
      </c>
      <c r="C122" s="374">
        <v>17426</v>
      </c>
      <c r="D122" s="374">
        <v>15688</v>
      </c>
    </row>
    <row r="123" spans="1:4" x14ac:dyDescent="0.2">
      <c r="A123" s="372" t="s">
        <v>53</v>
      </c>
      <c r="B123" s="372" t="s">
        <v>147</v>
      </c>
      <c r="C123" s="374">
        <v>16773</v>
      </c>
      <c r="D123" s="374">
        <v>15869</v>
      </c>
    </row>
    <row r="124" spans="1:4" x14ac:dyDescent="0.2">
      <c r="A124" s="372" t="s">
        <v>53</v>
      </c>
      <c r="B124" s="372" t="s">
        <v>148</v>
      </c>
      <c r="C124" s="374">
        <v>16641</v>
      </c>
      <c r="D124" s="374">
        <v>16024</v>
      </c>
    </row>
    <row r="125" spans="1:4" x14ac:dyDescent="0.2">
      <c r="A125" s="372" t="s">
        <v>53</v>
      </c>
      <c r="B125" s="372" t="s">
        <v>149</v>
      </c>
      <c r="C125" s="374">
        <v>17420</v>
      </c>
      <c r="D125" s="374">
        <v>16274</v>
      </c>
    </row>
    <row r="126" spans="1:4" x14ac:dyDescent="0.2">
      <c r="A126" s="372" t="s">
        <v>1193</v>
      </c>
      <c r="B126" s="372" t="s">
        <v>138</v>
      </c>
      <c r="C126" s="374">
        <v>16528</v>
      </c>
      <c r="D126" s="374">
        <v>16465</v>
      </c>
    </row>
    <row r="127" spans="1:4" x14ac:dyDescent="0.2">
      <c r="A127" s="372" t="s">
        <v>53</v>
      </c>
      <c r="B127" s="372" t="s">
        <v>139</v>
      </c>
      <c r="C127" s="374">
        <v>16345</v>
      </c>
      <c r="D127" s="374">
        <v>16566</v>
      </c>
    </row>
    <row r="128" spans="1:4" x14ac:dyDescent="0.2">
      <c r="A128" s="372" t="s">
        <v>53</v>
      </c>
      <c r="B128" s="372" t="s">
        <v>140</v>
      </c>
      <c r="C128" s="374">
        <v>18302</v>
      </c>
      <c r="D128" s="374">
        <v>16762</v>
      </c>
    </row>
  </sheetData>
  <mergeCells count="1">
    <mergeCell ref="H1:I1"/>
  </mergeCells>
  <hyperlinks>
    <hyperlink ref="H1:I1" location="Index!A1" display="Regresar al �ndice" xr:uid="{851C3E30-B57F-499E-9124-DCAA6B5DB4EF}"/>
  </hyperlinks>
  <pageMargins left="0.7" right="0.7" top="0.75" bottom="0.75" header="0.3" footer="0.3"/>
  <pageSetup paperSize="9" orientation="portrait" horizontalDpi="300" verticalDpi="300"/>
  <drawing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B791B-05B4-436E-AAB3-71CD004C5959}">
  <sheetPr codeName="Hoja172"/>
  <dimension ref="A1:L128"/>
  <sheetViews>
    <sheetView workbookViewId="0"/>
  </sheetViews>
  <sheetFormatPr baseColWidth="10" defaultRowHeight="12.75" x14ac:dyDescent="0.2"/>
  <cols>
    <col min="1" max="16384" width="11.42578125" style="372"/>
  </cols>
  <sheetData>
    <row r="1" spans="1:12" x14ac:dyDescent="0.2">
      <c r="A1" s="69" t="s">
        <v>2110</v>
      </c>
      <c r="H1" s="346" t="s">
        <v>2143</v>
      </c>
      <c r="I1" s="346"/>
    </row>
    <row r="2" spans="1:12" x14ac:dyDescent="0.2">
      <c r="A2" s="372" t="s">
        <v>1529</v>
      </c>
    </row>
    <row r="5" spans="1:12" x14ac:dyDescent="0.2">
      <c r="A5" s="372" t="s">
        <v>297</v>
      </c>
      <c r="B5" s="372" t="s">
        <v>341</v>
      </c>
      <c r="C5" s="372" t="s">
        <v>638</v>
      </c>
      <c r="D5" s="372" t="s">
        <v>631</v>
      </c>
      <c r="G5" s="372" t="s">
        <v>1245</v>
      </c>
      <c r="H5" s="372" t="s">
        <v>1244</v>
      </c>
      <c r="I5" s="372" t="s">
        <v>1937</v>
      </c>
      <c r="J5" s="372" t="s">
        <v>1375</v>
      </c>
      <c r="K5" s="372" t="s">
        <v>1938</v>
      </c>
      <c r="L5" s="372" t="s">
        <v>1376</v>
      </c>
    </row>
    <row r="6" spans="1:12" x14ac:dyDescent="0.2">
      <c r="A6" s="372" t="s">
        <v>59</v>
      </c>
      <c r="B6" s="372" t="s">
        <v>138</v>
      </c>
      <c r="C6" s="374">
        <v>652</v>
      </c>
      <c r="D6" s="374">
        <v>513</v>
      </c>
      <c r="G6" s="374">
        <v>1893</v>
      </c>
      <c r="H6" s="374">
        <v>1736</v>
      </c>
      <c r="I6" s="373">
        <v>9</v>
      </c>
      <c r="J6" s="373">
        <v>10.3</v>
      </c>
      <c r="K6" s="374">
        <v>1811</v>
      </c>
      <c r="L6" s="374">
        <v>1798</v>
      </c>
    </row>
    <row r="7" spans="1:12" x14ac:dyDescent="0.2">
      <c r="A7" s="372" t="s">
        <v>53</v>
      </c>
      <c r="B7" s="372" t="s">
        <v>139</v>
      </c>
      <c r="C7" s="374">
        <v>636</v>
      </c>
      <c r="D7" s="374">
        <v>526</v>
      </c>
    </row>
    <row r="8" spans="1:12" x14ac:dyDescent="0.2">
      <c r="A8" s="372" t="s">
        <v>53</v>
      </c>
      <c r="B8" s="372" t="s">
        <v>140</v>
      </c>
      <c r="C8" s="374">
        <v>1033</v>
      </c>
      <c r="D8" s="374">
        <v>551</v>
      </c>
    </row>
    <row r="9" spans="1:12" x14ac:dyDescent="0.2">
      <c r="A9" s="372" t="s">
        <v>53</v>
      </c>
      <c r="B9" s="372" t="s">
        <v>141</v>
      </c>
      <c r="C9" s="374">
        <v>753</v>
      </c>
      <c r="D9" s="374">
        <v>556</v>
      </c>
    </row>
    <row r="10" spans="1:12" x14ac:dyDescent="0.2">
      <c r="A10" s="372" t="s">
        <v>53</v>
      </c>
      <c r="B10" s="372" t="s">
        <v>142</v>
      </c>
      <c r="C10" s="374">
        <v>809</v>
      </c>
      <c r="D10" s="374">
        <v>569</v>
      </c>
    </row>
    <row r="11" spans="1:12" x14ac:dyDescent="0.2">
      <c r="A11" s="372" t="s">
        <v>53</v>
      </c>
      <c r="B11" s="372" t="s">
        <v>143</v>
      </c>
      <c r="C11" s="374">
        <v>548</v>
      </c>
      <c r="D11" s="374">
        <v>579</v>
      </c>
    </row>
    <row r="12" spans="1:12" x14ac:dyDescent="0.2">
      <c r="A12" s="372" t="s">
        <v>53</v>
      </c>
      <c r="B12" s="372" t="s">
        <v>144</v>
      </c>
      <c r="C12" s="374">
        <v>358</v>
      </c>
      <c r="D12" s="374">
        <v>586</v>
      </c>
    </row>
    <row r="13" spans="1:12" x14ac:dyDescent="0.2">
      <c r="A13" s="372" t="s">
        <v>53</v>
      </c>
      <c r="B13" s="372" t="s">
        <v>145</v>
      </c>
      <c r="C13" s="374">
        <v>393</v>
      </c>
      <c r="D13" s="374">
        <v>601</v>
      </c>
    </row>
    <row r="14" spans="1:12" x14ac:dyDescent="0.2">
      <c r="A14" s="372" t="s">
        <v>53</v>
      </c>
      <c r="B14" s="372" t="s">
        <v>146</v>
      </c>
      <c r="C14" s="374">
        <v>438</v>
      </c>
      <c r="D14" s="374">
        <v>613</v>
      </c>
    </row>
    <row r="15" spans="1:12" x14ac:dyDescent="0.2">
      <c r="A15" s="372" t="s">
        <v>53</v>
      </c>
      <c r="B15" s="372" t="s">
        <v>147</v>
      </c>
      <c r="C15" s="374">
        <v>484</v>
      </c>
      <c r="D15" s="374">
        <v>620</v>
      </c>
    </row>
    <row r="16" spans="1:12" x14ac:dyDescent="0.2">
      <c r="A16" s="372" t="s">
        <v>53</v>
      </c>
      <c r="B16" s="372" t="s">
        <v>148</v>
      </c>
      <c r="C16" s="374">
        <v>474</v>
      </c>
      <c r="D16" s="374">
        <v>608</v>
      </c>
    </row>
    <row r="17" spans="1:4" x14ac:dyDescent="0.2">
      <c r="A17" s="372" t="s">
        <v>53</v>
      </c>
      <c r="B17" s="372" t="s">
        <v>149</v>
      </c>
      <c r="C17" s="374">
        <v>624</v>
      </c>
      <c r="D17" s="374">
        <v>600</v>
      </c>
    </row>
    <row r="18" spans="1:4" x14ac:dyDescent="0.2">
      <c r="A18" s="372" t="s">
        <v>72</v>
      </c>
      <c r="B18" s="372" t="s">
        <v>138</v>
      </c>
      <c r="C18" s="374">
        <v>699</v>
      </c>
      <c r="D18" s="374">
        <v>604</v>
      </c>
    </row>
    <row r="19" spans="1:4" x14ac:dyDescent="0.2">
      <c r="A19" s="372" t="s">
        <v>53</v>
      </c>
      <c r="B19" s="372" t="s">
        <v>139</v>
      </c>
      <c r="C19" s="374">
        <v>840</v>
      </c>
      <c r="D19" s="374">
        <v>621</v>
      </c>
    </row>
    <row r="20" spans="1:4" x14ac:dyDescent="0.2">
      <c r="A20" s="372" t="s">
        <v>53</v>
      </c>
      <c r="B20" s="372" t="s">
        <v>140</v>
      </c>
      <c r="C20" s="374">
        <v>939</v>
      </c>
      <c r="D20" s="374">
        <v>613</v>
      </c>
    </row>
    <row r="21" spans="1:4" x14ac:dyDescent="0.2">
      <c r="A21" s="372" t="s">
        <v>53</v>
      </c>
      <c r="B21" s="372" t="s">
        <v>141</v>
      </c>
      <c r="C21" s="374">
        <v>1027</v>
      </c>
      <c r="D21" s="374">
        <v>636</v>
      </c>
    </row>
    <row r="22" spans="1:4" x14ac:dyDescent="0.2">
      <c r="A22" s="372" t="s">
        <v>53</v>
      </c>
      <c r="B22" s="372" t="s">
        <v>142</v>
      </c>
      <c r="C22" s="374">
        <v>828</v>
      </c>
      <c r="D22" s="374">
        <v>638</v>
      </c>
    </row>
    <row r="23" spans="1:4" x14ac:dyDescent="0.2">
      <c r="A23" s="372" t="s">
        <v>53</v>
      </c>
      <c r="B23" s="372" t="s">
        <v>143</v>
      </c>
      <c r="C23" s="374">
        <v>736</v>
      </c>
      <c r="D23" s="374">
        <v>653</v>
      </c>
    </row>
    <row r="24" spans="1:4" x14ac:dyDescent="0.2">
      <c r="A24" s="372" t="s">
        <v>53</v>
      </c>
      <c r="B24" s="372" t="s">
        <v>144</v>
      </c>
      <c r="C24" s="374">
        <v>595</v>
      </c>
      <c r="D24" s="374">
        <v>673</v>
      </c>
    </row>
    <row r="25" spans="1:4" x14ac:dyDescent="0.2">
      <c r="A25" s="372" t="s">
        <v>53</v>
      </c>
      <c r="B25" s="372" t="s">
        <v>145</v>
      </c>
      <c r="C25" s="374">
        <v>559</v>
      </c>
      <c r="D25" s="374">
        <v>687</v>
      </c>
    </row>
    <row r="26" spans="1:4" x14ac:dyDescent="0.2">
      <c r="A26" s="372" t="s">
        <v>53</v>
      </c>
      <c r="B26" s="372" t="s">
        <v>146</v>
      </c>
      <c r="C26" s="374">
        <v>520</v>
      </c>
      <c r="D26" s="374">
        <v>694</v>
      </c>
    </row>
    <row r="27" spans="1:4" x14ac:dyDescent="0.2">
      <c r="A27" s="372" t="s">
        <v>53</v>
      </c>
      <c r="B27" s="372" t="s">
        <v>147</v>
      </c>
      <c r="C27" s="374">
        <v>611</v>
      </c>
      <c r="D27" s="374">
        <v>704</v>
      </c>
    </row>
    <row r="28" spans="1:4" x14ac:dyDescent="0.2">
      <c r="A28" s="372" t="s">
        <v>53</v>
      </c>
      <c r="B28" s="372" t="s">
        <v>148</v>
      </c>
      <c r="C28" s="374">
        <v>644</v>
      </c>
      <c r="D28" s="374">
        <v>718</v>
      </c>
    </row>
    <row r="29" spans="1:4" x14ac:dyDescent="0.2">
      <c r="A29" s="372" t="s">
        <v>53</v>
      </c>
      <c r="B29" s="372" t="s">
        <v>149</v>
      </c>
      <c r="C29" s="374">
        <v>783</v>
      </c>
      <c r="D29" s="374">
        <v>732</v>
      </c>
    </row>
    <row r="30" spans="1:4" x14ac:dyDescent="0.2">
      <c r="A30" s="372" t="s">
        <v>73</v>
      </c>
      <c r="B30" s="372" t="s">
        <v>138</v>
      </c>
      <c r="C30" s="374">
        <v>691</v>
      </c>
      <c r="D30" s="374">
        <v>731</v>
      </c>
    </row>
    <row r="31" spans="1:4" x14ac:dyDescent="0.2">
      <c r="A31" s="372" t="s">
        <v>53</v>
      </c>
      <c r="B31" s="372" t="s">
        <v>139</v>
      </c>
      <c r="C31" s="374">
        <v>721</v>
      </c>
      <c r="D31" s="374">
        <v>721</v>
      </c>
    </row>
    <row r="32" spans="1:4" x14ac:dyDescent="0.2">
      <c r="A32" s="372" t="s">
        <v>53</v>
      </c>
      <c r="B32" s="372" t="s">
        <v>140</v>
      </c>
      <c r="C32" s="374">
        <v>755</v>
      </c>
      <c r="D32" s="374">
        <v>706</v>
      </c>
    </row>
    <row r="33" spans="1:4" x14ac:dyDescent="0.2">
      <c r="A33" s="372" t="s">
        <v>53</v>
      </c>
      <c r="B33" s="372" t="s">
        <v>141</v>
      </c>
      <c r="C33" s="374">
        <v>828</v>
      </c>
      <c r="D33" s="374">
        <v>689</v>
      </c>
    </row>
    <row r="34" spans="1:4" x14ac:dyDescent="0.2">
      <c r="A34" s="372" t="s">
        <v>53</v>
      </c>
      <c r="B34" s="372" t="s">
        <v>142</v>
      </c>
      <c r="C34" s="374">
        <v>882</v>
      </c>
      <c r="D34" s="374">
        <v>694</v>
      </c>
    </row>
    <row r="35" spans="1:4" x14ac:dyDescent="0.2">
      <c r="A35" s="372" t="s">
        <v>53</v>
      </c>
      <c r="B35" s="372" t="s">
        <v>143</v>
      </c>
      <c r="C35" s="374">
        <v>824</v>
      </c>
      <c r="D35" s="374">
        <v>701</v>
      </c>
    </row>
    <row r="36" spans="1:4" x14ac:dyDescent="0.2">
      <c r="A36" s="372" t="s">
        <v>53</v>
      </c>
      <c r="B36" s="372" t="s">
        <v>144</v>
      </c>
      <c r="C36" s="374">
        <v>649</v>
      </c>
      <c r="D36" s="374">
        <v>706</v>
      </c>
    </row>
    <row r="37" spans="1:4" x14ac:dyDescent="0.2">
      <c r="A37" s="372" t="s">
        <v>53</v>
      </c>
      <c r="B37" s="372" t="s">
        <v>145</v>
      </c>
      <c r="C37" s="374">
        <v>594</v>
      </c>
      <c r="D37" s="374">
        <v>709</v>
      </c>
    </row>
    <row r="38" spans="1:4" x14ac:dyDescent="0.2">
      <c r="A38" s="372" t="s">
        <v>53</v>
      </c>
      <c r="B38" s="372" t="s">
        <v>146</v>
      </c>
      <c r="C38" s="374">
        <v>663</v>
      </c>
      <c r="D38" s="374">
        <v>720</v>
      </c>
    </row>
    <row r="39" spans="1:4" x14ac:dyDescent="0.2">
      <c r="A39" s="372" t="s">
        <v>53</v>
      </c>
      <c r="B39" s="372" t="s">
        <v>147</v>
      </c>
      <c r="C39" s="374">
        <v>617</v>
      </c>
      <c r="D39" s="374">
        <v>721</v>
      </c>
    </row>
    <row r="40" spans="1:4" x14ac:dyDescent="0.2">
      <c r="A40" s="372" t="s">
        <v>53</v>
      </c>
      <c r="B40" s="372" t="s">
        <v>148</v>
      </c>
      <c r="C40" s="374">
        <v>715</v>
      </c>
      <c r="D40" s="374">
        <v>727</v>
      </c>
    </row>
    <row r="41" spans="1:4" x14ac:dyDescent="0.2">
      <c r="A41" s="372" t="s">
        <v>53</v>
      </c>
      <c r="B41" s="372" t="s">
        <v>149</v>
      </c>
      <c r="C41" s="374">
        <v>744</v>
      </c>
      <c r="D41" s="374">
        <v>724</v>
      </c>
    </row>
    <row r="42" spans="1:4" x14ac:dyDescent="0.2">
      <c r="A42" s="372" t="s">
        <v>74</v>
      </c>
      <c r="B42" s="372" t="s">
        <v>138</v>
      </c>
      <c r="C42" s="374">
        <v>711</v>
      </c>
      <c r="D42" s="374">
        <v>725</v>
      </c>
    </row>
    <row r="43" spans="1:4" x14ac:dyDescent="0.2">
      <c r="A43" s="372" t="s">
        <v>53</v>
      </c>
      <c r="B43" s="372" t="s">
        <v>139</v>
      </c>
      <c r="C43" s="374">
        <v>745</v>
      </c>
      <c r="D43" s="374">
        <v>727</v>
      </c>
    </row>
    <row r="44" spans="1:4" x14ac:dyDescent="0.2">
      <c r="A44" s="372" t="s">
        <v>53</v>
      </c>
      <c r="B44" s="372" t="s">
        <v>140</v>
      </c>
      <c r="C44" s="374">
        <v>843</v>
      </c>
      <c r="D44" s="374">
        <v>735</v>
      </c>
    </row>
    <row r="45" spans="1:4" x14ac:dyDescent="0.2">
      <c r="A45" s="372" t="s">
        <v>53</v>
      </c>
      <c r="B45" s="372" t="s">
        <v>141</v>
      </c>
      <c r="C45" s="374">
        <v>874</v>
      </c>
      <c r="D45" s="374">
        <v>739</v>
      </c>
    </row>
    <row r="46" spans="1:4" x14ac:dyDescent="0.2">
      <c r="A46" s="372" t="s">
        <v>53</v>
      </c>
      <c r="B46" s="372" t="s">
        <v>142</v>
      </c>
      <c r="C46" s="374">
        <v>894</v>
      </c>
      <c r="D46" s="374">
        <v>739</v>
      </c>
    </row>
    <row r="47" spans="1:4" x14ac:dyDescent="0.2">
      <c r="A47" s="372" t="s">
        <v>53</v>
      </c>
      <c r="B47" s="372" t="s">
        <v>143</v>
      </c>
      <c r="C47" s="374">
        <v>802</v>
      </c>
      <c r="D47" s="374">
        <v>738</v>
      </c>
    </row>
    <row r="48" spans="1:4" x14ac:dyDescent="0.2">
      <c r="A48" s="372" t="s">
        <v>53</v>
      </c>
      <c r="B48" s="372" t="s">
        <v>144</v>
      </c>
      <c r="C48" s="374">
        <v>570</v>
      </c>
      <c r="D48" s="374">
        <v>731</v>
      </c>
    </row>
    <row r="49" spans="1:4" x14ac:dyDescent="0.2">
      <c r="A49" s="372" t="s">
        <v>53</v>
      </c>
      <c r="B49" s="372" t="s">
        <v>145</v>
      </c>
      <c r="C49" s="374">
        <v>561</v>
      </c>
      <c r="D49" s="374">
        <v>728</v>
      </c>
    </row>
    <row r="50" spans="1:4" x14ac:dyDescent="0.2">
      <c r="A50" s="372" t="s">
        <v>53</v>
      </c>
      <c r="B50" s="372" t="s">
        <v>146</v>
      </c>
      <c r="C50" s="374">
        <v>623</v>
      </c>
      <c r="D50" s="374">
        <v>725</v>
      </c>
    </row>
    <row r="51" spans="1:4" x14ac:dyDescent="0.2">
      <c r="A51" s="372" t="s">
        <v>53</v>
      </c>
      <c r="B51" s="372" t="s">
        <v>147</v>
      </c>
      <c r="C51" s="374">
        <v>635</v>
      </c>
      <c r="D51" s="374">
        <v>726</v>
      </c>
    </row>
    <row r="52" spans="1:4" x14ac:dyDescent="0.2">
      <c r="A52" s="372" t="s">
        <v>53</v>
      </c>
      <c r="B52" s="372" t="s">
        <v>148</v>
      </c>
      <c r="C52" s="374">
        <v>590</v>
      </c>
      <c r="D52" s="374">
        <v>716</v>
      </c>
    </row>
    <row r="53" spans="1:4" x14ac:dyDescent="0.2">
      <c r="A53" s="372" t="s">
        <v>53</v>
      </c>
      <c r="B53" s="372" t="s">
        <v>149</v>
      </c>
      <c r="C53" s="374">
        <v>675</v>
      </c>
      <c r="D53" s="374">
        <v>710</v>
      </c>
    </row>
    <row r="54" spans="1:4" x14ac:dyDescent="0.2">
      <c r="A54" s="372" t="s">
        <v>75</v>
      </c>
      <c r="B54" s="372" t="s">
        <v>138</v>
      </c>
      <c r="C54" s="374">
        <v>645</v>
      </c>
      <c r="D54" s="374">
        <v>705</v>
      </c>
    </row>
    <row r="55" spans="1:4" x14ac:dyDescent="0.2">
      <c r="A55" s="372" t="s">
        <v>53</v>
      </c>
      <c r="B55" s="372" t="s">
        <v>139</v>
      </c>
      <c r="C55" s="374">
        <v>871</v>
      </c>
      <c r="D55" s="374">
        <v>715</v>
      </c>
    </row>
    <row r="56" spans="1:4" x14ac:dyDescent="0.2">
      <c r="A56" s="372" t="s">
        <v>53</v>
      </c>
      <c r="B56" s="372" t="s">
        <v>140</v>
      </c>
      <c r="C56" s="374">
        <v>1039</v>
      </c>
      <c r="D56" s="374">
        <v>732</v>
      </c>
    </row>
    <row r="57" spans="1:4" x14ac:dyDescent="0.2">
      <c r="A57" s="372" t="s">
        <v>53</v>
      </c>
      <c r="B57" s="372" t="s">
        <v>141</v>
      </c>
      <c r="C57" s="374">
        <v>992</v>
      </c>
      <c r="D57" s="374">
        <v>741</v>
      </c>
    </row>
    <row r="58" spans="1:4" x14ac:dyDescent="0.2">
      <c r="A58" s="372" t="s">
        <v>53</v>
      </c>
      <c r="B58" s="372" t="s">
        <v>142</v>
      </c>
      <c r="C58" s="374">
        <v>1045</v>
      </c>
      <c r="D58" s="374">
        <v>754</v>
      </c>
    </row>
    <row r="59" spans="1:4" x14ac:dyDescent="0.2">
      <c r="A59" s="372" t="s">
        <v>53</v>
      </c>
      <c r="B59" s="372" t="s">
        <v>143</v>
      </c>
      <c r="C59" s="374">
        <v>949</v>
      </c>
      <c r="D59" s="374">
        <v>766</v>
      </c>
    </row>
    <row r="60" spans="1:4" x14ac:dyDescent="0.2">
      <c r="A60" s="372" t="s">
        <v>53</v>
      </c>
      <c r="B60" s="372" t="s">
        <v>144</v>
      </c>
      <c r="C60" s="374">
        <v>754</v>
      </c>
      <c r="D60" s="374">
        <v>782</v>
      </c>
    </row>
    <row r="61" spans="1:4" x14ac:dyDescent="0.2">
      <c r="A61" s="372" t="s">
        <v>53</v>
      </c>
      <c r="B61" s="372" t="s">
        <v>145</v>
      </c>
      <c r="C61" s="374">
        <v>691</v>
      </c>
      <c r="D61" s="374">
        <v>792</v>
      </c>
    </row>
    <row r="62" spans="1:4" x14ac:dyDescent="0.2">
      <c r="A62" s="372" t="s">
        <v>53</v>
      </c>
      <c r="B62" s="372" t="s">
        <v>146</v>
      </c>
      <c r="C62" s="374">
        <v>759</v>
      </c>
      <c r="D62" s="374">
        <v>804</v>
      </c>
    </row>
    <row r="63" spans="1:4" x14ac:dyDescent="0.2">
      <c r="A63" s="372" t="s">
        <v>53</v>
      </c>
      <c r="B63" s="372" t="s">
        <v>147</v>
      </c>
      <c r="C63" s="374">
        <v>885</v>
      </c>
      <c r="D63" s="374">
        <v>825</v>
      </c>
    </row>
    <row r="64" spans="1:4" x14ac:dyDescent="0.2">
      <c r="A64" s="372" t="s">
        <v>53</v>
      </c>
      <c r="B64" s="372" t="s">
        <v>148</v>
      </c>
      <c r="C64" s="374">
        <v>959</v>
      </c>
      <c r="D64" s="374">
        <v>855</v>
      </c>
    </row>
    <row r="65" spans="1:4" x14ac:dyDescent="0.2">
      <c r="A65" s="372" t="s">
        <v>53</v>
      </c>
      <c r="B65" s="372" t="s">
        <v>149</v>
      </c>
      <c r="C65" s="374">
        <v>1129</v>
      </c>
      <c r="D65" s="374">
        <v>893</v>
      </c>
    </row>
    <row r="66" spans="1:4" x14ac:dyDescent="0.2">
      <c r="A66" s="372" t="s">
        <v>76</v>
      </c>
      <c r="B66" s="372" t="s">
        <v>138</v>
      </c>
      <c r="C66" s="374">
        <v>980</v>
      </c>
      <c r="D66" s="374">
        <v>921</v>
      </c>
    </row>
    <row r="67" spans="1:4" x14ac:dyDescent="0.2">
      <c r="A67" s="372" t="s">
        <v>53</v>
      </c>
      <c r="B67" s="372" t="s">
        <v>139</v>
      </c>
      <c r="C67" s="374">
        <v>983</v>
      </c>
      <c r="D67" s="374">
        <v>931</v>
      </c>
    </row>
    <row r="68" spans="1:4" x14ac:dyDescent="0.2">
      <c r="A68" s="372" t="s">
        <v>53</v>
      </c>
      <c r="B68" s="372" t="s">
        <v>140</v>
      </c>
      <c r="C68" s="374">
        <v>986</v>
      </c>
      <c r="D68" s="374">
        <v>926</v>
      </c>
    </row>
    <row r="69" spans="1:4" x14ac:dyDescent="0.2">
      <c r="A69" s="372" t="s">
        <v>53</v>
      </c>
      <c r="B69" s="372" t="s">
        <v>141</v>
      </c>
      <c r="C69" s="374">
        <v>997</v>
      </c>
      <c r="D69" s="374">
        <v>926</v>
      </c>
    </row>
    <row r="70" spans="1:4" x14ac:dyDescent="0.2">
      <c r="A70" s="372" t="s">
        <v>53</v>
      </c>
      <c r="B70" s="372" t="s">
        <v>142</v>
      </c>
      <c r="C70" s="374">
        <v>990</v>
      </c>
      <c r="D70" s="374">
        <v>922</v>
      </c>
    </row>
    <row r="71" spans="1:4" x14ac:dyDescent="0.2">
      <c r="A71" s="372" t="s">
        <v>53</v>
      </c>
      <c r="B71" s="372" t="s">
        <v>143</v>
      </c>
      <c r="C71" s="374">
        <v>1008</v>
      </c>
      <c r="D71" s="374">
        <v>927</v>
      </c>
    </row>
    <row r="72" spans="1:4" x14ac:dyDescent="0.2">
      <c r="A72" s="372" t="s">
        <v>53</v>
      </c>
      <c r="B72" s="372" t="s">
        <v>144</v>
      </c>
      <c r="C72" s="374">
        <v>759</v>
      </c>
      <c r="D72" s="374">
        <v>927</v>
      </c>
    </row>
    <row r="73" spans="1:4" x14ac:dyDescent="0.2">
      <c r="A73" s="372" t="s">
        <v>53</v>
      </c>
      <c r="B73" s="372" t="s">
        <v>145</v>
      </c>
      <c r="C73" s="374">
        <v>718</v>
      </c>
      <c r="D73" s="374">
        <v>930</v>
      </c>
    </row>
    <row r="74" spans="1:4" x14ac:dyDescent="0.2">
      <c r="A74" s="372" t="s">
        <v>53</v>
      </c>
      <c r="B74" s="372" t="s">
        <v>146</v>
      </c>
      <c r="C74" s="374">
        <v>753</v>
      </c>
      <c r="D74" s="374">
        <v>929</v>
      </c>
    </row>
    <row r="75" spans="1:4" x14ac:dyDescent="0.2">
      <c r="A75" s="372" t="s">
        <v>53</v>
      </c>
      <c r="B75" s="372" t="s">
        <v>147</v>
      </c>
      <c r="C75" s="374">
        <v>777</v>
      </c>
      <c r="D75" s="374">
        <v>920</v>
      </c>
    </row>
    <row r="76" spans="1:4" x14ac:dyDescent="0.2">
      <c r="A76" s="372" t="s">
        <v>53</v>
      </c>
      <c r="B76" s="372" t="s">
        <v>148</v>
      </c>
      <c r="C76" s="374">
        <v>817</v>
      </c>
      <c r="D76" s="374">
        <v>908</v>
      </c>
    </row>
    <row r="77" spans="1:4" x14ac:dyDescent="0.2">
      <c r="A77" s="372" t="s">
        <v>53</v>
      </c>
      <c r="B77" s="372" t="s">
        <v>149</v>
      </c>
      <c r="C77" s="374">
        <v>797</v>
      </c>
      <c r="D77" s="374">
        <v>880</v>
      </c>
    </row>
    <row r="78" spans="1:4" x14ac:dyDescent="0.2">
      <c r="A78" s="372" t="s">
        <v>77</v>
      </c>
      <c r="B78" s="372" t="s">
        <v>138</v>
      </c>
      <c r="C78" s="374">
        <v>859</v>
      </c>
      <c r="D78" s="374">
        <v>870</v>
      </c>
    </row>
    <row r="79" spans="1:4" x14ac:dyDescent="0.2">
      <c r="A79" s="372" t="s">
        <v>53</v>
      </c>
      <c r="B79" s="372" t="s">
        <v>139</v>
      </c>
      <c r="C79" s="374">
        <v>1083</v>
      </c>
      <c r="D79" s="374">
        <v>879</v>
      </c>
    </row>
    <row r="80" spans="1:4" x14ac:dyDescent="0.2">
      <c r="A80" s="372" t="s">
        <v>53</v>
      </c>
      <c r="B80" s="372" t="s">
        <v>140</v>
      </c>
      <c r="C80" s="374">
        <v>1114</v>
      </c>
      <c r="D80" s="374">
        <v>889</v>
      </c>
    </row>
    <row r="81" spans="1:4" x14ac:dyDescent="0.2">
      <c r="A81" s="372" t="s">
        <v>53</v>
      </c>
      <c r="B81" s="372" t="s">
        <v>141</v>
      </c>
      <c r="C81" s="374">
        <v>1143</v>
      </c>
      <c r="D81" s="374">
        <v>902</v>
      </c>
    </row>
    <row r="82" spans="1:4" x14ac:dyDescent="0.2">
      <c r="A82" s="372" t="s">
        <v>53</v>
      </c>
      <c r="B82" s="372" t="s">
        <v>142</v>
      </c>
      <c r="C82" s="374">
        <v>1164</v>
      </c>
      <c r="D82" s="374">
        <v>916</v>
      </c>
    </row>
    <row r="83" spans="1:4" x14ac:dyDescent="0.2">
      <c r="A83" s="372" t="s">
        <v>53</v>
      </c>
      <c r="B83" s="372" t="s">
        <v>143</v>
      </c>
      <c r="C83" s="374">
        <v>1145</v>
      </c>
      <c r="D83" s="374">
        <v>927</v>
      </c>
    </row>
    <row r="84" spans="1:4" x14ac:dyDescent="0.2">
      <c r="A84" s="372" t="s">
        <v>53</v>
      </c>
      <c r="B84" s="372" t="s">
        <v>144</v>
      </c>
      <c r="C84" s="374">
        <v>1080</v>
      </c>
      <c r="D84" s="374">
        <v>954</v>
      </c>
    </row>
    <row r="85" spans="1:4" x14ac:dyDescent="0.2">
      <c r="A85" s="372" t="s">
        <v>53</v>
      </c>
      <c r="B85" s="372" t="s">
        <v>145</v>
      </c>
      <c r="C85" s="374">
        <v>946</v>
      </c>
      <c r="D85" s="374">
        <v>973</v>
      </c>
    </row>
    <row r="86" spans="1:4" x14ac:dyDescent="0.2">
      <c r="A86" s="372" t="s">
        <v>53</v>
      </c>
      <c r="B86" s="372" t="s">
        <v>146</v>
      </c>
      <c r="C86" s="374">
        <v>1021</v>
      </c>
      <c r="D86" s="374">
        <v>996</v>
      </c>
    </row>
    <row r="87" spans="1:4" x14ac:dyDescent="0.2">
      <c r="A87" s="372" t="s">
        <v>53</v>
      </c>
      <c r="B87" s="372" t="s">
        <v>147</v>
      </c>
      <c r="C87" s="374">
        <v>1080</v>
      </c>
      <c r="D87" s="374">
        <v>1021</v>
      </c>
    </row>
    <row r="88" spans="1:4" x14ac:dyDescent="0.2">
      <c r="A88" s="372" t="s">
        <v>53</v>
      </c>
      <c r="B88" s="372" t="s">
        <v>148</v>
      </c>
      <c r="C88" s="374">
        <v>1103</v>
      </c>
      <c r="D88" s="374">
        <v>1045</v>
      </c>
    </row>
    <row r="89" spans="1:4" x14ac:dyDescent="0.2">
      <c r="A89" s="372" t="s">
        <v>53</v>
      </c>
      <c r="B89" s="372" t="s">
        <v>149</v>
      </c>
      <c r="C89" s="374">
        <v>1157</v>
      </c>
      <c r="D89" s="374">
        <v>1075</v>
      </c>
    </row>
    <row r="90" spans="1:4" x14ac:dyDescent="0.2">
      <c r="A90" s="372" t="s">
        <v>78</v>
      </c>
      <c r="B90" s="372" t="s">
        <v>138</v>
      </c>
      <c r="C90" s="374">
        <v>1173</v>
      </c>
      <c r="D90" s="374">
        <v>1101</v>
      </c>
    </row>
    <row r="91" spans="1:4" x14ac:dyDescent="0.2">
      <c r="A91" s="372" t="s">
        <v>53</v>
      </c>
      <c r="B91" s="372" t="s">
        <v>139</v>
      </c>
      <c r="C91" s="374">
        <v>1171</v>
      </c>
      <c r="D91" s="374">
        <v>1108</v>
      </c>
    </row>
    <row r="92" spans="1:4" x14ac:dyDescent="0.2">
      <c r="A92" s="372" t="s">
        <v>53</v>
      </c>
      <c r="B92" s="372" t="s">
        <v>140</v>
      </c>
      <c r="C92" s="374">
        <v>1195</v>
      </c>
      <c r="D92" s="374">
        <v>1115</v>
      </c>
    </row>
    <row r="93" spans="1:4" x14ac:dyDescent="0.2">
      <c r="A93" s="372" t="s">
        <v>53</v>
      </c>
      <c r="B93" s="372" t="s">
        <v>141</v>
      </c>
      <c r="C93" s="374">
        <v>1129</v>
      </c>
      <c r="D93" s="374">
        <v>1114</v>
      </c>
    </row>
    <row r="94" spans="1:4" x14ac:dyDescent="0.2">
      <c r="A94" s="372" t="s">
        <v>53</v>
      </c>
      <c r="B94" s="372" t="s">
        <v>142</v>
      </c>
      <c r="C94" s="374">
        <v>1189</v>
      </c>
      <c r="D94" s="374">
        <v>1116</v>
      </c>
    </row>
    <row r="95" spans="1:4" x14ac:dyDescent="0.2">
      <c r="A95" s="372" t="s">
        <v>53</v>
      </c>
      <c r="B95" s="372" t="s">
        <v>143</v>
      </c>
      <c r="C95" s="374">
        <v>1204</v>
      </c>
      <c r="D95" s="374">
        <v>1121</v>
      </c>
    </row>
    <row r="96" spans="1:4" x14ac:dyDescent="0.2">
      <c r="A96" s="372" t="s">
        <v>53</v>
      </c>
      <c r="B96" s="372" t="s">
        <v>144</v>
      </c>
      <c r="C96" s="374">
        <v>1172</v>
      </c>
      <c r="D96" s="374">
        <v>1128</v>
      </c>
    </row>
    <row r="97" spans="1:4" x14ac:dyDescent="0.2">
      <c r="A97" s="372" t="s">
        <v>53</v>
      </c>
      <c r="B97" s="372" t="s">
        <v>145</v>
      </c>
      <c r="C97" s="374">
        <v>1145</v>
      </c>
      <c r="D97" s="374">
        <v>1145</v>
      </c>
    </row>
    <row r="98" spans="1:4" x14ac:dyDescent="0.2">
      <c r="A98" s="372" t="s">
        <v>53</v>
      </c>
      <c r="B98" s="372" t="s">
        <v>146</v>
      </c>
      <c r="C98" s="374">
        <v>1189</v>
      </c>
      <c r="D98" s="374">
        <v>1159</v>
      </c>
    </row>
    <row r="99" spans="1:4" x14ac:dyDescent="0.2">
      <c r="A99" s="372" t="s">
        <v>53</v>
      </c>
      <c r="B99" s="372" t="s">
        <v>147</v>
      </c>
      <c r="C99" s="374">
        <v>1267</v>
      </c>
      <c r="D99" s="374">
        <v>1175</v>
      </c>
    </row>
    <row r="100" spans="1:4" x14ac:dyDescent="0.2">
      <c r="A100" s="372" t="s">
        <v>53</v>
      </c>
      <c r="B100" s="372" t="s">
        <v>148</v>
      </c>
      <c r="C100" s="374">
        <v>1309</v>
      </c>
      <c r="D100" s="374">
        <v>1192</v>
      </c>
    </row>
    <row r="101" spans="1:4" x14ac:dyDescent="0.2">
      <c r="A101" s="372" t="s">
        <v>53</v>
      </c>
      <c r="B101" s="372" t="s">
        <v>149</v>
      </c>
      <c r="C101" s="374">
        <v>1370</v>
      </c>
      <c r="D101" s="374">
        <v>1209</v>
      </c>
    </row>
    <row r="102" spans="1:4" x14ac:dyDescent="0.2">
      <c r="A102" s="372" t="s">
        <v>450</v>
      </c>
      <c r="B102" s="372" t="s">
        <v>138</v>
      </c>
      <c r="C102" s="374">
        <v>1433</v>
      </c>
      <c r="D102" s="374">
        <v>1231</v>
      </c>
    </row>
    <row r="103" spans="1:4" x14ac:dyDescent="0.2">
      <c r="A103" s="372" t="s">
        <v>53</v>
      </c>
      <c r="B103" s="372" t="s">
        <v>139</v>
      </c>
      <c r="C103" s="374">
        <v>1483</v>
      </c>
      <c r="D103" s="374">
        <v>1257</v>
      </c>
    </row>
    <row r="104" spans="1:4" x14ac:dyDescent="0.2">
      <c r="A104" s="372" t="s">
        <v>53</v>
      </c>
      <c r="B104" s="372" t="s">
        <v>140</v>
      </c>
      <c r="C104" s="374">
        <v>1545</v>
      </c>
      <c r="D104" s="374">
        <v>1286</v>
      </c>
    </row>
    <row r="105" spans="1:4" x14ac:dyDescent="0.2">
      <c r="A105" s="372" t="s">
        <v>53</v>
      </c>
      <c r="B105" s="372" t="s">
        <v>141</v>
      </c>
      <c r="C105" s="374">
        <v>1535</v>
      </c>
      <c r="D105" s="374">
        <v>1320</v>
      </c>
    </row>
    <row r="106" spans="1:4" x14ac:dyDescent="0.2">
      <c r="A106" s="372" t="s">
        <v>53</v>
      </c>
      <c r="B106" s="372" t="s">
        <v>142</v>
      </c>
      <c r="C106" s="374">
        <v>1580</v>
      </c>
      <c r="D106" s="374">
        <v>1353</v>
      </c>
    </row>
    <row r="107" spans="1:4" x14ac:dyDescent="0.2">
      <c r="A107" s="372" t="s">
        <v>53</v>
      </c>
      <c r="B107" s="372" t="s">
        <v>143</v>
      </c>
      <c r="C107" s="374">
        <v>1553</v>
      </c>
      <c r="D107" s="374">
        <v>1382</v>
      </c>
    </row>
    <row r="108" spans="1:4" x14ac:dyDescent="0.2">
      <c r="A108" s="372" t="s">
        <v>53</v>
      </c>
      <c r="B108" s="372" t="s">
        <v>144</v>
      </c>
      <c r="C108" s="374">
        <v>1550</v>
      </c>
      <c r="D108" s="374">
        <v>1413</v>
      </c>
    </row>
    <row r="109" spans="1:4" x14ac:dyDescent="0.2">
      <c r="A109" s="372" t="s">
        <v>53</v>
      </c>
      <c r="B109" s="372" t="s">
        <v>145</v>
      </c>
      <c r="C109" s="374">
        <v>1534</v>
      </c>
      <c r="D109" s="374">
        <v>1446</v>
      </c>
    </row>
    <row r="110" spans="1:4" x14ac:dyDescent="0.2">
      <c r="A110" s="372" t="s">
        <v>53</v>
      </c>
      <c r="B110" s="372" t="s">
        <v>146</v>
      </c>
      <c r="C110" s="374">
        <v>1527</v>
      </c>
      <c r="D110" s="374">
        <v>1474</v>
      </c>
    </row>
    <row r="111" spans="1:4" x14ac:dyDescent="0.2">
      <c r="A111" s="372" t="s">
        <v>53</v>
      </c>
      <c r="B111" s="372" t="s">
        <v>147</v>
      </c>
      <c r="C111" s="374">
        <v>1569</v>
      </c>
      <c r="D111" s="374">
        <v>1499</v>
      </c>
    </row>
    <row r="112" spans="1:4" x14ac:dyDescent="0.2">
      <c r="A112" s="372" t="s">
        <v>53</v>
      </c>
      <c r="B112" s="372" t="s">
        <v>148</v>
      </c>
      <c r="C112" s="374">
        <v>1588</v>
      </c>
      <c r="D112" s="374">
        <v>1522</v>
      </c>
    </row>
    <row r="113" spans="1:4" x14ac:dyDescent="0.2">
      <c r="A113" s="372" t="s">
        <v>53</v>
      </c>
      <c r="B113" s="372" t="s">
        <v>149</v>
      </c>
      <c r="C113" s="374">
        <v>1637</v>
      </c>
      <c r="D113" s="374">
        <v>1545</v>
      </c>
    </row>
    <row r="114" spans="1:4" x14ac:dyDescent="0.2">
      <c r="A114" s="372" t="s">
        <v>754</v>
      </c>
      <c r="B114" s="372" t="s">
        <v>138</v>
      </c>
      <c r="C114" s="374">
        <v>1645</v>
      </c>
      <c r="D114" s="374">
        <v>1562</v>
      </c>
    </row>
    <row r="115" spans="1:4" x14ac:dyDescent="0.2">
      <c r="A115" s="372" t="s">
        <v>53</v>
      </c>
      <c r="B115" s="372" t="s">
        <v>139</v>
      </c>
      <c r="C115" s="374">
        <v>1682</v>
      </c>
      <c r="D115" s="374">
        <v>1579</v>
      </c>
    </row>
    <row r="116" spans="1:4" x14ac:dyDescent="0.2">
      <c r="A116" s="372" t="s">
        <v>53</v>
      </c>
      <c r="B116" s="372" t="s">
        <v>140</v>
      </c>
      <c r="C116" s="374">
        <v>1736</v>
      </c>
      <c r="D116" s="374">
        <v>1595</v>
      </c>
    </row>
    <row r="117" spans="1:4" x14ac:dyDescent="0.2">
      <c r="A117" s="372" t="s">
        <v>53</v>
      </c>
      <c r="B117" s="372" t="s">
        <v>141</v>
      </c>
      <c r="C117" s="374">
        <v>1778</v>
      </c>
      <c r="D117" s="374">
        <v>1615</v>
      </c>
    </row>
    <row r="118" spans="1:4" x14ac:dyDescent="0.2">
      <c r="A118" s="372" t="s">
        <v>53</v>
      </c>
      <c r="B118" s="372" t="s">
        <v>142</v>
      </c>
      <c r="C118" s="374">
        <v>1791</v>
      </c>
      <c r="D118" s="374">
        <v>1632</v>
      </c>
    </row>
    <row r="119" spans="1:4" x14ac:dyDescent="0.2">
      <c r="A119" s="372" t="s">
        <v>53</v>
      </c>
      <c r="B119" s="372" t="s">
        <v>143</v>
      </c>
      <c r="C119" s="374">
        <v>1784</v>
      </c>
      <c r="D119" s="374">
        <v>1652</v>
      </c>
    </row>
    <row r="120" spans="1:4" x14ac:dyDescent="0.2">
      <c r="A120" s="372" t="s">
        <v>53</v>
      </c>
      <c r="B120" s="372" t="s">
        <v>144</v>
      </c>
      <c r="C120" s="374">
        <v>1740</v>
      </c>
      <c r="D120" s="374">
        <v>1668</v>
      </c>
    </row>
    <row r="121" spans="1:4" x14ac:dyDescent="0.2">
      <c r="A121" s="372" t="s">
        <v>53</v>
      </c>
      <c r="B121" s="372" t="s">
        <v>145</v>
      </c>
      <c r="C121" s="374">
        <v>1781</v>
      </c>
      <c r="D121" s="374">
        <v>1688</v>
      </c>
    </row>
    <row r="122" spans="1:4" x14ac:dyDescent="0.2">
      <c r="A122" s="372" t="s">
        <v>53</v>
      </c>
      <c r="B122" s="372" t="s">
        <v>146</v>
      </c>
      <c r="C122" s="374">
        <v>1792</v>
      </c>
      <c r="D122" s="374">
        <v>1710</v>
      </c>
    </row>
    <row r="123" spans="1:4" x14ac:dyDescent="0.2">
      <c r="A123" s="372" t="s">
        <v>53</v>
      </c>
      <c r="B123" s="372" t="s">
        <v>147</v>
      </c>
      <c r="C123" s="374">
        <v>1769</v>
      </c>
      <c r="D123" s="374">
        <v>1727</v>
      </c>
    </row>
    <row r="124" spans="1:4" x14ac:dyDescent="0.2">
      <c r="A124" s="372" t="s">
        <v>53</v>
      </c>
      <c r="B124" s="372" t="s">
        <v>148</v>
      </c>
      <c r="C124" s="374">
        <v>1826</v>
      </c>
      <c r="D124" s="374">
        <v>1747</v>
      </c>
    </row>
    <row r="125" spans="1:4" x14ac:dyDescent="0.2">
      <c r="A125" s="372" t="s">
        <v>53</v>
      </c>
      <c r="B125" s="372" t="s">
        <v>149</v>
      </c>
      <c r="C125" s="374">
        <v>1849</v>
      </c>
      <c r="D125" s="374">
        <v>1764</v>
      </c>
    </row>
    <row r="126" spans="1:4" x14ac:dyDescent="0.2">
      <c r="A126" s="372" t="s">
        <v>1193</v>
      </c>
      <c r="B126" s="372" t="s">
        <v>138</v>
      </c>
      <c r="C126" s="374">
        <v>1879</v>
      </c>
      <c r="D126" s="374">
        <v>1784</v>
      </c>
    </row>
    <row r="127" spans="1:4" x14ac:dyDescent="0.2">
      <c r="A127" s="372" t="s">
        <v>53</v>
      </c>
      <c r="B127" s="372" t="s">
        <v>139</v>
      </c>
      <c r="C127" s="374">
        <v>1856</v>
      </c>
      <c r="D127" s="374">
        <v>1798</v>
      </c>
    </row>
    <row r="128" spans="1:4" x14ac:dyDescent="0.2">
      <c r="A128" s="372" t="s">
        <v>53</v>
      </c>
      <c r="B128" s="372" t="s">
        <v>140</v>
      </c>
      <c r="C128" s="374">
        <v>1893</v>
      </c>
      <c r="D128" s="374">
        <v>1811</v>
      </c>
    </row>
  </sheetData>
  <mergeCells count="1">
    <mergeCell ref="H1:I1"/>
  </mergeCells>
  <hyperlinks>
    <hyperlink ref="H1:I1" location="Index!A1" display="Regresar al �ndice" xr:uid="{4776DA50-2760-4D6B-A769-ACE1130FA77B}"/>
  </hyperlinks>
  <pageMargins left="0.7" right="0.7" top="0.75" bottom="0.75" header="0.3" footer="0.3"/>
  <pageSetup paperSize="9" orientation="portrait" horizontalDpi="300" verticalDpi="300"/>
  <drawing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FB81E-25E2-4EC9-8B91-5D1D3BEBD00E}">
  <sheetPr codeName="Hoja173"/>
  <dimension ref="A1:L128"/>
  <sheetViews>
    <sheetView workbookViewId="0"/>
  </sheetViews>
  <sheetFormatPr baseColWidth="10" defaultRowHeight="12.75" x14ac:dyDescent="0.2"/>
  <cols>
    <col min="1" max="16384" width="11.42578125" style="372"/>
  </cols>
  <sheetData>
    <row r="1" spans="1:12" x14ac:dyDescent="0.2">
      <c r="A1" s="69" t="s">
        <v>2111</v>
      </c>
      <c r="H1" s="346" t="s">
        <v>2143</v>
      </c>
      <c r="I1" s="346"/>
    </row>
    <row r="2" spans="1:12" x14ac:dyDescent="0.2">
      <c r="A2" s="372" t="s">
        <v>1529</v>
      </c>
    </row>
    <row r="3" spans="1:12" x14ac:dyDescent="0.2">
      <c r="A3" s="372" t="s">
        <v>639</v>
      </c>
    </row>
    <row r="5" spans="1:12" x14ac:dyDescent="0.2">
      <c r="A5" s="372" t="s">
        <v>297</v>
      </c>
      <c r="B5" s="372" t="s">
        <v>341</v>
      </c>
      <c r="C5" s="372" t="s">
        <v>638</v>
      </c>
      <c r="D5" s="372" t="s">
        <v>51</v>
      </c>
      <c r="E5" s="372" t="s">
        <v>342</v>
      </c>
      <c r="H5" s="372" t="s">
        <v>1939</v>
      </c>
      <c r="I5" s="372" t="s">
        <v>1377</v>
      </c>
      <c r="J5" s="372" t="s">
        <v>1937</v>
      </c>
      <c r="K5" s="372" t="s">
        <v>1375</v>
      </c>
      <c r="L5" s="372" t="s">
        <v>640</v>
      </c>
    </row>
    <row r="6" spans="1:12" x14ac:dyDescent="0.2">
      <c r="A6" s="372" t="s">
        <v>59</v>
      </c>
      <c r="B6" s="372" t="s">
        <v>138</v>
      </c>
      <c r="C6" s="374">
        <v>85880</v>
      </c>
      <c r="D6" s="373">
        <v>7.1</v>
      </c>
      <c r="E6" s="373">
        <v>11.4</v>
      </c>
      <c r="H6" s="374">
        <v>222883</v>
      </c>
      <c r="I6" s="374">
        <v>220371</v>
      </c>
      <c r="J6" s="373">
        <v>16.600000000000001</v>
      </c>
      <c r="K6" s="373">
        <v>16.2</v>
      </c>
      <c r="L6" s="373">
        <v>15.7</v>
      </c>
    </row>
    <row r="7" spans="1:12" x14ac:dyDescent="0.2">
      <c r="A7" s="372" t="s">
        <v>53</v>
      </c>
      <c r="B7" s="372" t="s">
        <v>139</v>
      </c>
      <c r="C7" s="374">
        <v>86176</v>
      </c>
      <c r="D7" s="373">
        <v>6.3</v>
      </c>
      <c r="E7" s="373">
        <v>11.1</v>
      </c>
    </row>
    <row r="8" spans="1:12" x14ac:dyDescent="0.2">
      <c r="A8" s="372" t="s">
        <v>53</v>
      </c>
      <c r="B8" s="372" t="s">
        <v>140</v>
      </c>
      <c r="C8" s="374">
        <v>85911</v>
      </c>
      <c r="D8" s="373">
        <v>4.9000000000000004</v>
      </c>
      <c r="E8" s="373">
        <v>10.6</v>
      </c>
    </row>
    <row r="9" spans="1:12" x14ac:dyDescent="0.2">
      <c r="A9" s="372" t="s">
        <v>53</v>
      </c>
      <c r="B9" s="372" t="s">
        <v>141</v>
      </c>
      <c r="C9" s="374">
        <v>85846</v>
      </c>
      <c r="D9" s="373">
        <v>3.7</v>
      </c>
      <c r="E9" s="373">
        <v>10.1</v>
      </c>
    </row>
    <row r="10" spans="1:12" x14ac:dyDescent="0.2">
      <c r="A10" s="372" t="s">
        <v>53</v>
      </c>
      <c r="B10" s="372" t="s">
        <v>142</v>
      </c>
      <c r="C10" s="374">
        <v>86325</v>
      </c>
      <c r="D10" s="373">
        <v>2.8</v>
      </c>
      <c r="E10" s="373">
        <v>9.4</v>
      </c>
    </row>
    <row r="11" spans="1:12" x14ac:dyDescent="0.2">
      <c r="A11" s="372" t="s">
        <v>53</v>
      </c>
      <c r="B11" s="372" t="s">
        <v>143</v>
      </c>
      <c r="C11" s="374">
        <v>86504</v>
      </c>
      <c r="D11" s="373">
        <v>1.6</v>
      </c>
      <c r="E11" s="373">
        <v>8.3000000000000007</v>
      </c>
    </row>
    <row r="12" spans="1:12" x14ac:dyDescent="0.2">
      <c r="A12" s="372" t="s">
        <v>53</v>
      </c>
      <c r="B12" s="372" t="s">
        <v>144</v>
      </c>
      <c r="C12" s="374">
        <v>86893</v>
      </c>
      <c r="D12" s="373">
        <v>0.4</v>
      </c>
      <c r="E12" s="373">
        <v>7</v>
      </c>
    </row>
    <row r="13" spans="1:12" x14ac:dyDescent="0.2">
      <c r="A13" s="372" t="s">
        <v>53</v>
      </c>
      <c r="B13" s="372" t="s">
        <v>145</v>
      </c>
      <c r="C13" s="374">
        <v>88222</v>
      </c>
      <c r="D13" s="373">
        <v>1.7</v>
      </c>
      <c r="E13" s="373">
        <v>5.9</v>
      </c>
    </row>
    <row r="14" spans="1:12" x14ac:dyDescent="0.2">
      <c r="A14" s="372" t="s">
        <v>53</v>
      </c>
      <c r="B14" s="372" t="s">
        <v>146</v>
      </c>
      <c r="C14" s="374">
        <v>89213</v>
      </c>
      <c r="D14" s="373">
        <v>3.4</v>
      </c>
      <c r="E14" s="373">
        <v>5.0999999999999996</v>
      </c>
    </row>
    <row r="15" spans="1:12" x14ac:dyDescent="0.2">
      <c r="A15" s="372" t="s">
        <v>53</v>
      </c>
      <c r="B15" s="372" t="s">
        <v>147</v>
      </c>
      <c r="C15" s="374">
        <v>89283</v>
      </c>
      <c r="D15" s="373">
        <v>3.1</v>
      </c>
      <c r="E15" s="373">
        <v>4.3</v>
      </c>
    </row>
    <row r="16" spans="1:12" x14ac:dyDescent="0.2">
      <c r="A16" s="372" t="s">
        <v>53</v>
      </c>
      <c r="B16" s="372" t="s">
        <v>148</v>
      </c>
      <c r="C16" s="374">
        <v>89142</v>
      </c>
      <c r="D16" s="373">
        <v>3.3</v>
      </c>
      <c r="E16" s="373">
        <v>3.8</v>
      </c>
    </row>
    <row r="17" spans="1:5" x14ac:dyDescent="0.2">
      <c r="A17" s="372" t="s">
        <v>53</v>
      </c>
      <c r="B17" s="372" t="s">
        <v>149</v>
      </c>
      <c r="C17" s="374">
        <v>89353</v>
      </c>
      <c r="D17" s="373">
        <v>4.5999999999999996</v>
      </c>
      <c r="E17" s="373">
        <v>3.6</v>
      </c>
    </row>
    <row r="18" spans="1:5" x14ac:dyDescent="0.2">
      <c r="A18" s="372" t="s">
        <v>72</v>
      </c>
      <c r="B18" s="372" t="s">
        <v>138</v>
      </c>
      <c r="C18" s="374">
        <v>89186</v>
      </c>
      <c r="D18" s="373">
        <v>3.8</v>
      </c>
      <c r="E18" s="373">
        <v>3.3</v>
      </c>
    </row>
    <row r="19" spans="1:5" x14ac:dyDescent="0.2">
      <c r="A19" s="372" t="s">
        <v>53</v>
      </c>
      <c r="B19" s="372" t="s">
        <v>139</v>
      </c>
      <c r="C19" s="374">
        <v>89732</v>
      </c>
      <c r="D19" s="373">
        <v>4.0999999999999996</v>
      </c>
      <c r="E19" s="373">
        <v>3.1</v>
      </c>
    </row>
    <row r="20" spans="1:5" x14ac:dyDescent="0.2">
      <c r="A20" s="372" t="s">
        <v>53</v>
      </c>
      <c r="B20" s="372" t="s">
        <v>140</v>
      </c>
      <c r="C20" s="374">
        <v>90608</v>
      </c>
      <c r="D20" s="373">
        <v>5.5</v>
      </c>
      <c r="E20" s="373">
        <v>3.2</v>
      </c>
    </row>
    <row r="21" spans="1:5" x14ac:dyDescent="0.2">
      <c r="A21" s="372" t="s">
        <v>53</v>
      </c>
      <c r="B21" s="372" t="s">
        <v>141</v>
      </c>
      <c r="C21" s="374">
        <v>92414</v>
      </c>
      <c r="D21" s="373">
        <v>7.7</v>
      </c>
      <c r="E21" s="373">
        <v>3.5</v>
      </c>
    </row>
    <row r="22" spans="1:5" x14ac:dyDescent="0.2">
      <c r="A22" s="372" t="s">
        <v>53</v>
      </c>
      <c r="B22" s="372" t="s">
        <v>142</v>
      </c>
      <c r="C22" s="374">
        <v>93450</v>
      </c>
      <c r="D22" s="373">
        <v>8.3000000000000007</v>
      </c>
      <c r="E22" s="373">
        <v>3.9</v>
      </c>
    </row>
    <row r="23" spans="1:5" x14ac:dyDescent="0.2">
      <c r="A23" s="372" t="s">
        <v>53</v>
      </c>
      <c r="B23" s="372" t="s">
        <v>143</v>
      </c>
      <c r="C23" s="374">
        <v>94163</v>
      </c>
      <c r="D23" s="373">
        <v>8.9</v>
      </c>
      <c r="E23" s="373">
        <v>4.5999999999999996</v>
      </c>
    </row>
    <row r="24" spans="1:5" x14ac:dyDescent="0.2">
      <c r="A24" s="372" t="s">
        <v>53</v>
      </c>
      <c r="B24" s="372" t="s">
        <v>144</v>
      </c>
      <c r="C24" s="374">
        <v>94807</v>
      </c>
      <c r="D24" s="373">
        <v>9.1</v>
      </c>
      <c r="E24" s="373">
        <v>5.3</v>
      </c>
    </row>
    <row r="25" spans="1:5" x14ac:dyDescent="0.2">
      <c r="A25" s="372" t="s">
        <v>53</v>
      </c>
      <c r="B25" s="372" t="s">
        <v>145</v>
      </c>
      <c r="C25" s="374">
        <v>94879</v>
      </c>
      <c r="D25" s="373">
        <v>7.5</v>
      </c>
      <c r="E25" s="373">
        <v>5.8</v>
      </c>
    </row>
    <row r="26" spans="1:5" x14ac:dyDescent="0.2">
      <c r="A26" s="372" t="s">
        <v>53</v>
      </c>
      <c r="B26" s="372" t="s">
        <v>146</v>
      </c>
      <c r="C26" s="374">
        <v>95388</v>
      </c>
      <c r="D26" s="373">
        <v>6.9</v>
      </c>
      <c r="E26" s="373">
        <v>6.1</v>
      </c>
    </row>
    <row r="27" spans="1:5" x14ac:dyDescent="0.2">
      <c r="A27" s="372" t="s">
        <v>53</v>
      </c>
      <c r="B27" s="372" t="s">
        <v>147</v>
      </c>
      <c r="C27" s="374">
        <v>96553</v>
      </c>
      <c r="D27" s="373">
        <v>8.1</v>
      </c>
      <c r="E27" s="373">
        <v>6.5</v>
      </c>
    </row>
    <row r="28" spans="1:5" x14ac:dyDescent="0.2">
      <c r="A28" s="372" t="s">
        <v>53</v>
      </c>
      <c r="B28" s="372" t="s">
        <v>148</v>
      </c>
      <c r="C28" s="374">
        <v>96823</v>
      </c>
      <c r="D28" s="373">
        <v>8.6</v>
      </c>
      <c r="E28" s="373">
        <v>6.9</v>
      </c>
    </row>
    <row r="29" spans="1:5" x14ac:dyDescent="0.2">
      <c r="A29" s="372" t="s">
        <v>53</v>
      </c>
      <c r="B29" s="372" t="s">
        <v>149</v>
      </c>
      <c r="C29" s="374">
        <v>98487</v>
      </c>
      <c r="D29" s="373">
        <v>10.199999999999999</v>
      </c>
      <c r="E29" s="373">
        <v>7.4</v>
      </c>
    </row>
    <row r="30" spans="1:5" x14ac:dyDescent="0.2">
      <c r="A30" s="372" t="s">
        <v>73</v>
      </c>
      <c r="B30" s="372" t="s">
        <v>138</v>
      </c>
      <c r="C30" s="374">
        <v>99518</v>
      </c>
      <c r="D30" s="373">
        <v>11.6</v>
      </c>
      <c r="E30" s="373">
        <v>8</v>
      </c>
    </row>
    <row r="31" spans="1:5" x14ac:dyDescent="0.2">
      <c r="A31" s="372" t="s">
        <v>53</v>
      </c>
      <c r="B31" s="372" t="s">
        <v>139</v>
      </c>
      <c r="C31" s="374">
        <v>100582</v>
      </c>
      <c r="D31" s="373">
        <v>12.1</v>
      </c>
      <c r="E31" s="373">
        <v>8.6999999999999993</v>
      </c>
    </row>
    <row r="32" spans="1:5" x14ac:dyDescent="0.2">
      <c r="A32" s="372" t="s">
        <v>53</v>
      </c>
      <c r="B32" s="372" t="s">
        <v>140</v>
      </c>
      <c r="C32" s="374">
        <v>101680</v>
      </c>
      <c r="D32" s="373">
        <v>12.2</v>
      </c>
      <c r="E32" s="373">
        <v>9.3000000000000007</v>
      </c>
    </row>
    <row r="33" spans="1:5" x14ac:dyDescent="0.2">
      <c r="A33" s="372" t="s">
        <v>53</v>
      </c>
      <c r="B33" s="372" t="s">
        <v>141</v>
      </c>
      <c r="C33" s="374">
        <v>102359</v>
      </c>
      <c r="D33" s="373">
        <v>10.8</v>
      </c>
      <c r="E33" s="373">
        <v>9.5</v>
      </c>
    </row>
    <row r="34" spans="1:5" x14ac:dyDescent="0.2">
      <c r="A34" s="372" t="s">
        <v>53</v>
      </c>
      <c r="B34" s="372" t="s">
        <v>142</v>
      </c>
      <c r="C34" s="374">
        <v>103269</v>
      </c>
      <c r="D34" s="373">
        <v>10.5</v>
      </c>
      <c r="E34" s="373">
        <v>9.6999999999999993</v>
      </c>
    </row>
    <row r="35" spans="1:5" x14ac:dyDescent="0.2">
      <c r="A35" s="372" t="s">
        <v>53</v>
      </c>
      <c r="B35" s="372" t="s">
        <v>143</v>
      </c>
      <c r="C35" s="374">
        <v>104756</v>
      </c>
      <c r="D35" s="373">
        <v>11.2</v>
      </c>
      <c r="E35" s="373">
        <v>9.9</v>
      </c>
    </row>
    <row r="36" spans="1:5" x14ac:dyDescent="0.2">
      <c r="A36" s="372" t="s">
        <v>53</v>
      </c>
      <c r="B36" s="372" t="s">
        <v>144</v>
      </c>
      <c r="C36" s="374">
        <v>106933</v>
      </c>
      <c r="D36" s="373">
        <v>12.8</v>
      </c>
      <c r="E36" s="373">
        <v>10.199999999999999</v>
      </c>
    </row>
    <row r="37" spans="1:5" x14ac:dyDescent="0.2">
      <c r="A37" s="372" t="s">
        <v>53</v>
      </c>
      <c r="B37" s="372" t="s">
        <v>145</v>
      </c>
      <c r="C37" s="374">
        <v>108541</v>
      </c>
      <c r="D37" s="373">
        <v>14.4</v>
      </c>
      <c r="E37" s="373">
        <v>10.8</v>
      </c>
    </row>
    <row r="38" spans="1:5" x14ac:dyDescent="0.2">
      <c r="A38" s="372" t="s">
        <v>53</v>
      </c>
      <c r="B38" s="372" t="s">
        <v>146</v>
      </c>
      <c r="C38" s="374">
        <v>110707</v>
      </c>
      <c r="D38" s="373">
        <v>16.100000000000001</v>
      </c>
      <c r="E38" s="373">
        <v>11.6</v>
      </c>
    </row>
    <row r="39" spans="1:5" x14ac:dyDescent="0.2">
      <c r="A39" s="372" t="s">
        <v>53</v>
      </c>
      <c r="B39" s="372" t="s">
        <v>147</v>
      </c>
      <c r="C39" s="374">
        <v>111703</v>
      </c>
      <c r="D39" s="373">
        <v>15.7</v>
      </c>
      <c r="E39" s="373">
        <v>12.2</v>
      </c>
    </row>
    <row r="40" spans="1:5" x14ac:dyDescent="0.2">
      <c r="A40" s="372" t="s">
        <v>53</v>
      </c>
      <c r="B40" s="372" t="s">
        <v>148</v>
      </c>
      <c r="C40" s="374">
        <v>113393</v>
      </c>
      <c r="D40" s="373">
        <v>17.100000000000001</v>
      </c>
      <c r="E40" s="373">
        <v>12.9</v>
      </c>
    </row>
    <row r="41" spans="1:5" x14ac:dyDescent="0.2">
      <c r="A41" s="372" t="s">
        <v>53</v>
      </c>
      <c r="B41" s="372" t="s">
        <v>149</v>
      </c>
      <c r="C41" s="374">
        <v>114994</v>
      </c>
      <c r="D41" s="373">
        <v>16.8</v>
      </c>
      <c r="E41" s="373">
        <v>13.4</v>
      </c>
    </row>
    <row r="42" spans="1:5" x14ac:dyDescent="0.2">
      <c r="A42" s="372" t="s">
        <v>74</v>
      </c>
      <c r="B42" s="372" t="s">
        <v>138</v>
      </c>
      <c r="C42" s="374">
        <v>116525</v>
      </c>
      <c r="D42" s="373">
        <v>17.100000000000001</v>
      </c>
      <c r="E42" s="373">
        <v>13.9</v>
      </c>
    </row>
    <row r="43" spans="1:5" x14ac:dyDescent="0.2">
      <c r="A43" s="372" t="s">
        <v>53</v>
      </c>
      <c r="B43" s="372" t="s">
        <v>139</v>
      </c>
      <c r="C43" s="374">
        <v>118626</v>
      </c>
      <c r="D43" s="373">
        <v>17.899999999999999</v>
      </c>
      <c r="E43" s="373">
        <v>14.4</v>
      </c>
    </row>
    <row r="44" spans="1:5" x14ac:dyDescent="0.2">
      <c r="A44" s="372" t="s">
        <v>53</v>
      </c>
      <c r="B44" s="372" t="s">
        <v>140</v>
      </c>
      <c r="C44" s="374">
        <v>119779</v>
      </c>
      <c r="D44" s="373">
        <v>17.8</v>
      </c>
      <c r="E44" s="373">
        <v>14.8</v>
      </c>
    </row>
    <row r="45" spans="1:5" x14ac:dyDescent="0.2">
      <c r="A45" s="372" t="s">
        <v>53</v>
      </c>
      <c r="B45" s="372" t="s">
        <v>141</v>
      </c>
      <c r="C45" s="374">
        <v>121373</v>
      </c>
      <c r="D45" s="373">
        <v>18.600000000000001</v>
      </c>
      <c r="E45" s="373">
        <v>15.5</v>
      </c>
    </row>
    <row r="46" spans="1:5" x14ac:dyDescent="0.2">
      <c r="A46" s="372" t="s">
        <v>53</v>
      </c>
      <c r="B46" s="372" t="s">
        <v>142</v>
      </c>
      <c r="C46" s="374">
        <v>123257</v>
      </c>
      <c r="D46" s="373">
        <v>19.399999999999999</v>
      </c>
      <c r="E46" s="373">
        <v>16.2</v>
      </c>
    </row>
    <row r="47" spans="1:5" x14ac:dyDescent="0.2">
      <c r="A47" s="372" t="s">
        <v>53</v>
      </c>
      <c r="B47" s="372" t="s">
        <v>143</v>
      </c>
      <c r="C47" s="374">
        <v>125276</v>
      </c>
      <c r="D47" s="373">
        <v>19.600000000000001</v>
      </c>
      <c r="E47" s="373">
        <v>16.899999999999999</v>
      </c>
    </row>
    <row r="48" spans="1:5" x14ac:dyDescent="0.2">
      <c r="A48" s="372" t="s">
        <v>53</v>
      </c>
      <c r="B48" s="372" t="s">
        <v>144</v>
      </c>
      <c r="C48" s="374">
        <v>125775</v>
      </c>
      <c r="D48" s="373">
        <v>17.600000000000001</v>
      </c>
      <c r="E48" s="373">
        <v>17.3</v>
      </c>
    </row>
    <row r="49" spans="1:5" x14ac:dyDescent="0.2">
      <c r="A49" s="372" t="s">
        <v>53</v>
      </c>
      <c r="B49" s="372" t="s">
        <v>145</v>
      </c>
      <c r="C49" s="374">
        <v>126878</v>
      </c>
      <c r="D49" s="373">
        <v>16.899999999999999</v>
      </c>
      <c r="E49" s="373">
        <v>17.5</v>
      </c>
    </row>
    <row r="50" spans="1:5" x14ac:dyDescent="0.2">
      <c r="A50" s="372" t="s">
        <v>53</v>
      </c>
      <c r="B50" s="372" t="s">
        <v>146</v>
      </c>
      <c r="C50" s="374">
        <v>127749</v>
      </c>
      <c r="D50" s="373">
        <v>15.4</v>
      </c>
      <c r="E50" s="373">
        <v>17.5</v>
      </c>
    </row>
    <row r="51" spans="1:5" x14ac:dyDescent="0.2">
      <c r="A51" s="372" t="s">
        <v>53</v>
      </c>
      <c r="B51" s="372" t="s">
        <v>147</v>
      </c>
      <c r="C51" s="374">
        <v>129531</v>
      </c>
      <c r="D51" s="373">
        <v>16</v>
      </c>
      <c r="E51" s="373">
        <v>17.5</v>
      </c>
    </row>
    <row r="52" spans="1:5" x14ac:dyDescent="0.2">
      <c r="A52" s="372" t="s">
        <v>53</v>
      </c>
      <c r="B52" s="372" t="s">
        <v>148</v>
      </c>
      <c r="C52" s="374">
        <v>131396</v>
      </c>
      <c r="D52" s="373">
        <v>15.9</v>
      </c>
      <c r="E52" s="373">
        <v>17.399999999999999</v>
      </c>
    </row>
    <row r="53" spans="1:5" x14ac:dyDescent="0.2">
      <c r="A53" s="372" t="s">
        <v>53</v>
      </c>
      <c r="B53" s="372" t="s">
        <v>149</v>
      </c>
      <c r="C53" s="374">
        <v>132152</v>
      </c>
      <c r="D53" s="373">
        <v>14.9</v>
      </c>
      <c r="E53" s="373">
        <v>17.3</v>
      </c>
    </row>
    <row r="54" spans="1:5" x14ac:dyDescent="0.2">
      <c r="A54" s="372" t="s">
        <v>75</v>
      </c>
      <c r="B54" s="372" t="s">
        <v>138</v>
      </c>
      <c r="C54" s="374">
        <v>132687</v>
      </c>
      <c r="D54" s="373">
        <v>13.9</v>
      </c>
      <c r="E54" s="373">
        <v>17</v>
      </c>
    </row>
    <row r="55" spans="1:5" x14ac:dyDescent="0.2">
      <c r="A55" s="372" t="s">
        <v>53</v>
      </c>
      <c r="B55" s="372" t="s">
        <v>139</v>
      </c>
      <c r="C55" s="374">
        <v>133808</v>
      </c>
      <c r="D55" s="373">
        <v>12.8</v>
      </c>
      <c r="E55" s="373">
        <v>16.600000000000001</v>
      </c>
    </row>
    <row r="56" spans="1:5" x14ac:dyDescent="0.2">
      <c r="A56" s="372" t="s">
        <v>53</v>
      </c>
      <c r="B56" s="372" t="s">
        <v>140</v>
      </c>
      <c r="C56" s="374">
        <v>136212</v>
      </c>
      <c r="D56" s="373">
        <v>13.7</v>
      </c>
      <c r="E56" s="373">
        <v>16.2</v>
      </c>
    </row>
    <row r="57" spans="1:5" x14ac:dyDescent="0.2">
      <c r="A57" s="372" t="s">
        <v>53</v>
      </c>
      <c r="B57" s="372" t="s">
        <v>141</v>
      </c>
      <c r="C57" s="374">
        <v>135850</v>
      </c>
      <c r="D57" s="373">
        <v>11.9</v>
      </c>
      <c r="E57" s="373">
        <v>15.7</v>
      </c>
    </row>
    <row r="58" spans="1:5" x14ac:dyDescent="0.2">
      <c r="A58" s="372" t="s">
        <v>53</v>
      </c>
      <c r="B58" s="372" t="s">
        <v>142</v>
      </c>
      <c r="C58" s="374">
        <v>136751</v>
      </c>
      <c r="D58" s="373">
        <v>10.9</v>
      </c>
      <c r="E58" s="373">
        <v>15</v>
      </c>
    </row>
    <row r="59" spans="1:5" x14ac:dyDescent="0.2">
      <c r="A59" s="372" t="s">
        <v>53</v>
      </c>
      <c r="B59" s="372" t="s">
        <v>143</v>
      </c>
      <c r="C59" s="374">
        <v>137356</v>
      </c>
      <c r="D59" s="373">
        <v>9.6</v>
      </c>
      <c r="E59" s="373">
        <v>14.1</v>
      </c>
    </row>
    <row r="60" spans="1:5" x14ac:dyDescent="0.2">
      <c r="A60" s="372" t="s">
        <v>53</v>
      </c>
      <c r="B60" s="372" t="s">
        <v>144</v>
      </c>
      <c r="C60" s="374">
        <v>137685</v>
      </c>
      <c r="D60" s="373">
        <v>9.5</v>
      </c>
      <c r="E60" s="373">
        <v>13.5</v>
      </c>
    </row>
    <row r="61" spans="1:5" x14ac:dyDescent="0.2">
      <c r="A61" s="372" t="s">
        <v>53</v>
      </c>
      <c r="B61" s="372" t="s">
        <v>145</v>
      </c>
      <c r="C61" s="374">
        <v>138238</v>
      </c>
      <c r="D61" s="373">
        <v>9</v>
      </c>
      <c r="E61" s="373">
        <v>12.8</v>
      </c>
    </row>
    <row r="62" spans="1:5" x14ac:dyDescent="0.2">
      <c r="A62" s="372" t="s">
        <v>53</v>
      </c>
      <c r="B62" s="372" t="s">
        <v>146</v>
      </c>
      <c r="C62" s="374">
        <v>138534</v>
      </c>
      <c r="D62" s="373">
        <v>8.4</v>
      </c>
      <c r="E62" s="373">
        <v>12.2</v>
      </c>
    </row>
    <row r="63" spans="1:5" x14ac:dyDescent="0.2">
      <c r="A63" s="372" t="s">
        <v>53</v>
      </c>
      <c r="B63" s="372" t="s">
        <v>147</v>
      </c>
      <c r="C63" s="374">
        <v>138793</v>
      </c>
      <c r="D63" s="373">
        <v>7.2</v>
      </c>
      <c r="E63" s="373">
        <v>11.5</v>
      </c>
    </row>
    <row r="64" spans="1:5" x14ac:dyDescent="0.2">
      <c r="A64" s="372" t="s">
        <v>53</v>
      </c>
      <c r="B64" s="372" t="s">
        <v>148</v>
      </c>
      <c r="C64" s="374">
        <v>139464</v>
      </c>
      <c r="D64" s="373">
        <v>6.1</v>
      </c>
      <c r="E64" s="373">
        <v>10.7</v>
      </c>
    </row>
    <row r="65" spans="1:5" x14ac:dyDescent="0.2">
      <c r="A65" s="372" t="s">
        <v>53</v>
      </c>
      <c r="B65" s="372" t="s">
        <v>149</v>
      </c>
      <c r="C65" s="374">
        <v>140339</v>
      </c>
      <c r="D65" s="373">
        <v>6.2</v>
      </c>
      <c r="E65" s="373">
        <v>9.9</v>
      </c>
    </row>
    <row r="66" spans="1:5" x14ac:dyDescent="0.2">
      <c r="A66" s="372" t="s">
        <v>76</v>
      </c>
      <c r="B66" s="372" t="s">
        <v>138</v>
      </c>
      <c r="C66" s="374">
        <v>142777</v>
      </c>
      <c r="D66" s="373">
        <v>7.6</v>
      </c>
      <c r="E66" s="373">
        <v>9.4</v>
      </c>
    </row>
    <row r="67" spans="1:5" x14ac:dyDescent="0.2">
      <c r="A67" s="372" t="s">
        <v>53</v>
      </c>
      <c r="B67" s="372" t="s">
        <v>139</v>
      </c>
      <c r="C67" s="374">
        <v>142907</v>
      </c>
      <c r="D67" s="373">
        <v>6.8</v>
      </c>
      <c r="E67" s="373">
        <v>8.9</v>
      </c>
    </row>
    <row r="68" spans="1:5" x14ac:dyDescent="0.2">
      <c r="A68" s="372" t="s">
        <v>53</v>
      </c>
      <c r="B68" s="372" t="s">
        <v>140</v>
      </c>
      <c r="C68" s="374">
        <v>143404</v>
      </c>
      <c r="D68" s="373">
        <v>5.3</v>
      </c>
      <c r="E68" s="373">
        <v>8.1999999999999993</v>
      </c>
    </row>
    <row r="69" spans="1:5" x14ac:dyDescent="0.2">
      <c r="A69" s="372" t="s">
        <v>53</v>
      </c>
      <c r="B69" s="372" t="s">
        <v>141</v>
      </c>
      <c r="C69" s="374">
        <v>145628</v>
      </c>
      <c r="D69" s="373">
        <v>7.2</v>
      </c>
      <c r="E69" s="373">
        <v>7.8</v>
      </c>
    </row>
    <row r="70" spans="1:5" x14ac:dyDescent="0.2">
      <c r="A70" s="372" t="s">
        <v>53</v>
      </c>
      <c r="B70" s="372" t="s">
        <v>142</v>
      </c>
      <c r="C70" s="374">
        <v>147175</v>
      </c>
      <c r="D70" s="373">
        <v>7.6</v>
      </c>
      <c r="E70" s="373">
        <v>7.5</v>
      </c>
    </row>
    <row r="71" spans="1:5" x14ac:dyDescent="0.2">
      <c r="A71" s="372" t="s">
        <v>53</v>
      </c>
      <c r="B71" s="372" t="s">
        <v>143</v>
      </c>
      <c r="C71" s="374">
        <v>148775</v>
      </c>
      <c r="D71" s="373">
        <v>8.3000000000000007</v>
      </c>
      <c r="E71" s="373">
        <v>7.4</v>
      </c>
    </row>
    <row r="72" spans="1:5" x14ac:dyDescent="0.2">
      <c r="A72" s="372" t="s">
        <v>53</v>
      </c>
      <c r="B72" s="372" t="s">
        <v>144</v>
      </c>
      <c r="C72" s="374">
        <v>150585</v>
      </c>
      <c r="D72" s="373">
        <v>9.4</v>
      </c>
      <c r="E72" s="373">
        <v>7.4</v>
      </c>
    </row>
    <row r="73" spans="1:5" x14ac:dyDescent="0.2">
      <c r="A73" s="372" t="s">
        <v>53</v>
      </c>
      <c r="B73" s="372" t="s">
        <v>145</v>
      </c>
      <c r="C73" s="374">
        <v>152352</v>
      </c>
      <c r="D73" s="373">
        <v>10.199999999999999</v>
      </c>
      <c r="E73" s="373">
        <v>7.5</v>
      </c>
    </row>
    <row r="74" spans="1:5" x14ac:dyDescent="0.2">
      <c r="A74" s="372" t="s">
        <v>53</v>
      </c>
      <c r="B74" s="372" t="s">
        <v>146</v>
      </c>
      <c r="C74" s="374">
        <v>153698</v>
      </c>
      <c r="D74" s="373">
        <v>10.9</v>
      </c>
      <c r="E74" s="373">
        <v>7.7</v>
      </c>
    </row>
    <row r="75" spans="1:5" x14ac:dyDescent="0.2">
      <c r="A75" s="372" t="s">
        <v>53</v>
      </c>
      <c r="B75" s="372" t="s">
        <v>147</v>
      </c>
      <c r="C75" s="374">
        <v>154716</v>
      </c>
      <c r="D75" s="373">
        <v>11.5</v>
      </c>
      <c r="E75" s="373">
        <v>8.1</v>
      </c>
    </row>
    <row r="76" spans="1:5" x14ac:dyDescent="0.2">
      <c r="A76" s="372" t="s">
        <v>53</v>
      </c>
      <c r="B76" s="372" t="s">
        <v>148</v>
      </c>
      <c r="C76" s="374">
        <v>155564</v>
      </c>
      <c r="D76" s="373">
        <v>11.5</v>
      </c>
      <c r="E76" s="373">
        <v>8.5</v>
      </c>
    </row>
    <row r="77" spans="1:5" x14ac:dyDescent="0.2">
      <c r="A77" s="372" t="s">
        <v>53</v>
      </c>
      <c r="B77" s="372" t="s">
        <v>149</v>
      </c>
      <c r="C77" s="374">
        <v>156659</v>
      </c>
      <c r="D77" s="373">
        <v>11.6</v>
      </c>
      <c r="E77" s="373">
        <v>9</v>
      </c>
    </row>
    <row r="78" spans="1:5" x14ac:dyDescent="0.2">
      <c r="A78" s="372" t="s">
        <v>77</v>
      </c>
      <c r="B78" s="372" t="s">
        <v>138</v>
      </c>
      <c r="C78" s="374">
        <v>157482</v>
      </c>
      <c r="D78" s="373">
        <v>10.3</v>
      </c>
      <c r="E78" s="373">
        <v>9.1999999999999993</v>
      </c>
    </row>
    <row r="79" spans="1:5" x14ac:dyDescent="0.2">
      <c r="A79" s="372" t="s">
        <v>53</v>
      </c>
      <c r="B79" s="372" t="s">
        <v>139</v>
      </c>
      <c r="C79" s="374">
        <v>159316</v>
      </c>
      <c r="D79" s="373">
        <v>11.5</v>
      </c>
      <c r="E79" s="373">
        <v>9.6</v>
      </c>
    </row>
    <row r="80" spans="1:5" x14ac:dyDescent="0.2">
      <c r="A80" s="372" t="s">
        <v>53</v>
      </c>
      <c r="B80" s="372" t="s">
        <v>140</v>
      </c>
      <c r="C80" s="374">
        <v>161115</v>
      </c>
      <c r="D80" s="373">
        <v>12.4</v>
      </c>
      <c r="E80" s="373">
        <v>10.199999999999999</v>
      </c>
    </row>
    <row r="81" spans="1:5" x14ac:dyDescent="0.2">
      <c r="A81" s="372" t="s">
        <v>53</v>
      </c>
      <c r="B81" s="372" t="s">
        <v>141</v>
      </c>
      <c r="C81" s="374">
        <v>162289</v>
      </c>
      <c r="D81" s="373">
        <v>11.4</v>
      </c>
      <c r="E81" s="373">
        <v>10.6</v>
      </c>
    </row>
    <row r="82" spans="1:5" x14ac:dyDescent="0.2">
      <c r="A82" s="372" t="s">
        <v>53</v>
      </c>
      <c r="B82" s="372" t="s">
        <v>142</v>
      </c>
      <c r="C82" s="374">
        <v>163684</v>
      </c>
      <c r="D82" s="373">
        <v>11.2</v>
      </c>
      <c r="E82" s="373">
        <v>10.9</v>
      </c>
    </row>
    <row r="83" spans="1:5" x14ac:dyDescent="0.2">
      <c r="A83" s="372" t="s">
        <v>53</v>
      </c>
      <c r="B83" s="372" t="s">
        <v>143</v>
      </c>
      <c r="C83" s="374">
        <v>164835</v>
      </c>
      <c r="D83" s="373">
        <v>10.8</v>
      </c>
      <c r="E83" s="373">
        <v>11.1</v>
      </c>
    </row>
    <row r="84" spans="1:5" x14ac:dyDescent="0.2">
      <c r="A84" s="372" t="s">
        <v>53</v>
      </c>
      <c r="B84" s="372" t="s">
        <v>144</v>
      </c>
      <c r="C84" s="374">
        <v>166748</v>
      </c>
      <c r="D84" s="373">
        <v>10.7</v>
      </c>
      <c r="E84" s="373">
        <v>11.2</v>
      </c>
    </row>
    <row r="85" spans="1:5" x14ac:dyDescent="0.2">
      <c r="A85" s="372" t="s">
        <v>53</v>
      </c>
      <c r="B85" s="372" t="s">
        <v>145</v>
      </c>
      <c r="C85" s="374">
        <v>168202</v>
      </c>
      <c r="D85" s="373">
        <v>10.4</v>
      </c>
      <c r="E85" s="373">
        <v>11.2</v>
      </c>
    </row>
    <row r="86" spans="1:5" x14ac:dyDescent="0.2">
      <c r="A86" s="372" t="s">
        <v>53</v>
      </c>
      <c r="B86" s="372" t="s">
        <v>146</v>
      </c>
      <c r="C86" s="374">
        <v>170009</v>
      </c>
      <c r="D86" s="373">
        <v>10.6</v>
      </c>
      <c r="E86" s="373">
        <v>11.2</v>
      </c>
    </row>
    <row r="87" spans="1:5" x14ac:dyDescent="0.2">
      <c r="A87" s="372" t="s">
        <v>53</v>
      </c>
      <c r="B87" s="372" t="s">
        <v>147</v>
      </c>
      <c r="C87" s="374">
        <v>171834</v>
      </c>
      <c r="D87" s="373">
        <v>11.1</v>
      </c>
      <c r="E87" s="373">
        <v>11.1</v>
      </c>
    </row>
    <row r="88" spans="1:5" x14ac:dyDescent="0.2">
      <c r="A88" s="372" t="s">
        <v>53</v>
      </c>
      <c r="B88" s="372" t="s">
        <v>148</v>
      </c>
      <c r="C88" s="374">
        <v>173166</v>
      </c>
      <c r="D88" s="373">
        <v>11.3</v>
      </c>
      <c r="E88" s="373">
        <v>11.1</v>
      </c>
    </row>
    <row r="89" spans="1:5" x14ac:dyDescent="0.2">
      <c r="A89" s="372" t="s">
        <v>53</v>
      </c>
      <c r="B89" s="372" t="s">
        <v>149</v>
      </c>
      <c r="C89" s="374">
        <v>173508</v>
      </c>
      <c r="D89" s="373">
        <v>10.8</v>
      </c>
      <c r="E89" s="373">
        <v>11</v>
      </c>
    </row>
    <row r="90" spans="1:5" x14ac:dyDescent="0.2">
      <c r="A90" s="372" t="s">
        <v>78</v>
      </c>
      <c r="B90" s="372" t="s">
        <v>138</v>
      </c>
      <c r="C90" s="374">
        <v>172619</v>
      </c>
      <c r="D90" s="373">
        <v>9.6</v>
      </c>
      <c r="E90" s="373">
        <v>11</v>
      </c>
    </row>
    <row r="91" spans="1:5" x14ac:dyDescent="0.2">
      <c r="A91" s="372" t="s">
        <v>53</v>
      </c>
      <c r="B91" s="372" t="s">
        <v>139</v>
      </c>
      <c r="C91" s="374">
        <v>171348</v>
      </c>
      <c r="D91" s="373">
        <v>7.6</v>
      </c>
      <c r="E91" s="373">
        <v>10.7</v>
      </c>
    </row>
    <row r="92" spans="1:5" x14ac:dyDescent="0.2">
      <c r="A92" s="372" t="s">
        <v>53</v>
      </c>
      <c r="B92" s="372" t="s">
        <v>140</v>
      </c>
      <c r="C92" s="374">
        <v>170146</v>
      </c>
      <c r="D92" s="373">
        <v>5.6</v>
      </c>
      <c r="E92" s="373">
        <v>10.1</v>
      </c>
    </row>
    <row r="93" spans="1:5" x14ac:dyDescent="0.2">
      <c r="A93" s="372" t="s">
        <v>53</v>
      </c>
      <c r="B93" s="372" t="s">
        <v>141</v>
      </c>
      <c r="C93" s="374">
        <v>166828</v>
      </c>
      <c r="D93" s="373">
        <v>2.8</v>
      </c>
      <c r="E93" s="373">
        <v>9.4</v>
      </c>
    </row>
    <row r="94" spans="1:5" x14ac:dyDescent="0.2">
      <c r="A94" s="372" t="s">
        <v>53</v>
      </c>
      <c r="B94" s="372" t="s">
        <v>142</v>
      </c>
      <c r="C94" s="374">
        <v>161512</v>
      </c>
      <c r="D94" s="373">
        <v>-1.3</v>
      </c>
      <c r="E94" s="373">
        <v>8.3000000000000007</v>
      </c>
    </row>
    <row r="95" spans="1:5" x14ac:dyDescent="0.2">
      <c r="A95" s="372" t="s">
        <v>53</v>
      </c>
      <c r="B95" s="372" t="s">
        <v>143</v>
      </c>
      <c r="C95" s="374">
        <v>159325</v>
      </c>
      <c r="D95" s="373">
        <v>-3.3</v>
      </c>
      <c r="E95" s="373">
        <v>7.1</v>
      </c>
    </row>
    <row r="96" spans="1:5" x14ac:dyDescent="0.2">
      <c r="A96" s="372" t="s">
        <v>53</v>
      </c>
      <c r="B96" s="372" t="s">
        <v>144</v>
      </c>
      <c r="C96" s="374">
        <v>159217</v>
      </c>
      <c r="D96" s="373">
        <v>-4.5</v>
      </c>
      <c r="E96" s="373">
        <v>5.9</v>
      </c>
    </row>
    <row r="97" spans="1:5" x14ac:dyDescent="0.2">
      <c r="A97" s="372" t="s">
        <v>53</v>
      </c>
      <c r="B97" s="372" t="s">
        <v>145</v>
      </c>
      <c r="C97" s="374">
        <v>158293</v>
      </c>
      <c r="D97" s="373">
        <v>-5.9</v>
      </c>
      <c r="E97" s="373">
        <v>4.5</v>
      </c>
    </row>
    <row r="98" spans="1:5" x14ac:dyDescent="0.2">
      <c r="A98" s="372" t="s">
        <v>53</v>
      </c>
      <c r="B98" s="372" t="s">
        <v>146</v>
      </c>
      <c r="C98" s="374">
        <v>158070</v>
      </c>
      <c r="D98" s="373">
        <v>-7</v>
      </c>
      <c r="E98" s="373">
        <v>3.1</v>
      </c>
    </row>
    <row r="99" spans="1:5" x14ac:dyDescent="0.2">
      <c r="A99" s="372" t="s">
        <v>53</v>
      </c>
      <c r="B99" s="372" t="s">
        <v>147</v>
      </c>
      <c r="C99" s="374">
        <v>157797</v>
      </c>
      <c r="D99" s="373">
        <v>-8.1999999999999993</v>
      </c>
      <c r="E99" s="373">
        <v>1.4</v>
      </c>
    </row>
    <row r="100" spans="1:5" x14ac:dyDescent="0.2">
      <c r="A100" s="372" t="s">
        <v>53</v>
      </c>
      <c r="B100" s="372" t="s">
        <v>148</v>
      </c>
      <c r="C100" s="374">
        <v>157532</v>
      </c>
      <c r="D100" s="373">
        <v>-9</v>
      </c>
      <c r="E100" s="373">
        <v>-0.2</v>
      </c>
    </row>
    <row r="101" spans="1:5" x14ac:dyDescent="0.2">
      <c r="A101" s="372" t="s">
        <v>53</v>
      </c>
      <c r="B101" s="372" t="s">
        <v>149</v>
      </c>
      <c r="C101" s="374">
        <v>158562</v>
      </c>
      <c r="D101" s="373">
        <v>-8.6</v>
      </c>
      <c r="E101" s="373">
        <v>-1.9</v>
      </c>
    </row>
    <row r="102" spans="1:5" x14ac:dyDescent="0.2">
      <c r="A102" s="372" t="s">
        <v>450</v>
      </c>
      <c r="B102" s="372" t="s">
        <v>138</v>
      </c>
      <c r="C102" s="374">
        <v>159676</v>
      </c>
      <c r="D102" s="373">
        <v>-7.5</v>
      </c>
      <c r="E102" s="373">
        <v>-3.3</v>
      </c>
    </row>
    <row r="103" spans="1:5" x14ac:dyDescent="0.2">
      <c r="A103" s="372" t="s">
        <v>53</v>
      </c>
      <c r="B103" s="372" t="s">
        <v>139</v>
      </c>
      <c r="C103" s="374">
        <v>161505</v>
      </c>
      <c r="D103" s="373">
        <v>-5.7</v>
      </c>
      <c r="E103" s="373">
        <v>-4.4000000000000004</v>
      </c>
    </row>
    <row r="104" spans="1:5" x14ac:dyDescent="0.2">
      <c r="A104" s="372" t="s">
        <v>53</v>
      </c>
      <c r="B104" s="372" t="s">
        <v>140</v>
      </c>
      <c r="C104" s="374">
        <v>163406</v>
      </c>
      <c r="D104" s="373">
        <v>-4</v>
      </c>
      <c r="E104" s="373">
        <v>-5.2</v>
      </c>
    </row>
    <row r="105" spans="1:5" x14ac:dyDescent="0.2">
      <c r="A105" s="372" t="s">
        <v>53</v>
      </c>
      <c r="B105" s="372" t="s">
        <v>141</v>
      </c>
      <c r="C105" s="374">
        <v>167804</v>
      </c>
      <c r="D105" s="373">
        <v>0.6</v>
      </c>
      <c r="E105" s="373">
        <v>-5.4</v>
      </c>
    </row>
    <row r="106" spans="1:5" x14ac:dyDescent="0.2">
      <c r="A106" s="372" t="s">
        <v>53</v>
      </c>
      <c r="B106" s="372" t="s">
        <v>142</v>
      </c>
      <c r="C106" s="374">
        <v>172405</v>
      </c>
      <c r="D106" s="373">
        <v>6.7</v>
      </c>
      <c r="E106" s="373">
        <v>-4.7</v>
      </c>
    </row>
    <row r="107" spans="1:5" x14ac:dyDescent="0.2">
      <c r="A107" s="372" t="s">
        <v>53</v>
      </c>
      <c r="B107" s="372" t="s">
        <v>143</v>
      </c>
      <c r="C107" s="374">
        <v>175142</v>
      </c>
      <c r="D107" s="373">
        <v>9.9</v>
      </c>
      <c r="E107" s="373">
        <v>-3.6</v>
      </c>
    </row>
    <row r="108" spans="1:5" x14ac:dyDescent="0.2">
      <c r="A108" s="372" t="s">
        <v>53</v>
      </c>
      <c r="B108" s="372" t="s">
        <v>144</v>
      </c>
      <c r="C108" s="374">
        <v>176869</v>
      </c>
      <c r="D108" s="373">
        <v>11.1</v>
      </c>
      <c r="E108" s="373">
        <v>-2.2999999999999998</v>
      </c>
    </row>
    <row r="109" spans="1:5" x14ac:dyDescent="0.2">
      <c r="A109" s="372" t="s">
        <v>53</v>
      </c>
      <c r="B109" s="372" t="s">
        <v>145</v>
      </c>
      <c r="C109" s="374">
        <v>178286</v>
      </c>
      <c r="D109" s="373">
        <v>12.6</v>
      </c>
      <c r="E109" s="373">
        <v>-0.8</v>
      </c>
    </row>
    <row r="110" spans="1:5" x14ac:dyDescent="0.2">
      <c r="A110" s="372" t="s">
        <v>53</v>
      </c>
      <c r="B110" s="372" t="s">
        <v>146</v>
      </c>
      <c r="C110" s="374">
        <v>178498</v>
      </c>
      <c r="D110" s="373">
        <v>12.9</v>
      </c>
      <c r="E110" s="373">
        <v>0.9</v>
      </c>
    </row>
    <row r="111" spans="1:5" x14ac:dyDescent="0.2">
      <c r="A111" s="372" t="s">
        <v>53</v>
      </c>
      <c r="B111" s="372" t="s">
        <v>147</v>
      </c>
      <c r="C111" s="374">
        <v>180023</v>
      </c>
      <c r="D111" s="373">
        <v>14.1</v>
      </c>
      <c r="E111" s="373">
        <v>2.8</v>
      </c>
    </row>
    <row r="112" spans="1:5" x14ac:dyDescent="0.2">
      <c r="A112" s="372" t="s">
        <v>53</v>
      </c>
      <c r="B112" s="372" t="s">
        <v>148</v>
      </c>
      <c r="C112" s="374">
        <v>182221</v>
      </c>
      <c r="D112" s="373">
        <v>15.7</v>
      </c>
      <c r="E112" s="373">
        <v>4.8</v>
      </c>
    </row>
    <row r="113" spans="1:5" x14ac:dyDescent="0.2">
      <c r="A113" s="372" t="s">
        <v>53</v>
      </c>
      <c r="B113" s="372" t="s">
        <v>149</v>
      </c>
      <c r="C113" s="374">
        <v>184620</v>
      </c>
      <c r="D113" s="373">
        <v>16.399999999999999</v>
      </c>
      <c r="E113" s="373">
        <v>6.9</v>
      </c>
    </row>
    <row r="114" spans="1:5" x14ac:dyDescent="0.2">
      <c r="A114" s="372" t="s">
        <v>754</v>
      </c>
      <c r="B114" s="372" t="s">
        <v>138</v>
      </c>
      <c r="C114" s="374">
        <v>187088</v>
      </c>
      <c r="D114" s="373">
        <v>17.2</v>
      </c>
      <c r="E114" s="373">
        <v>9</v>
      </c>
    </row>
    <row r="115" spans="1:5" x14ac:dyDescent="0.2">
      <c r="A115" s="372" t="s">
        <v>53</v>
      </c>
      <c r="B115" s="372" t="s">
        <v>139</v>
      </c>
      <c r="C115" s="374">
        <v>189599</v>
      </c>
      <c r="D115" s="373">
        <v>17.399999999999999</v>
      </c>
      <c r="E115" s="373">
        <v>10.9</v>
      </c>
    </row>
    <row r="116" spans="1:5" x14ac:dyDescent="0.2">
      <c r="A116" s="372" t="s">
        <v>53</v>
      </c>
      <c r="B116" s="372" t="s">
        <v>140</v>
      </c>
      <c r="C116" s="374">
        <v>191077</v>
      </c>
      <c r="D116" s="373">
        <v>16.899999999999999</v>
      </c>
      <c r="E116" s="373">
        <v>12.6</v>
      </c>
    </row>
    <row r="117" spans="1:5" x14ac:dyDescent="0.2">
      <c r="A117" s="372" t="s">
        <v>53</v>
      </c>
      <c r="B117" s="372" t="s">
        <v>141</v>
      </c>
      <c r="C117" s="374">
        <v>192650</v>
      </c>
      <c r="D117" s="373">
        <v>14.8</v>
      </c>
      <c r="E117" s="373">
        <v>13.8</v>
      </c>
    </row>
    <row r="118" spans="1:5" x14ac:dyDescent="0.2">
      <c r="A118" s="372" t="s">
        <v>53</v>
      </c>
      <c r="B118" s="372" t="s">
        <v>142</v>
      </c>
      <c r="C118" s="374">
        <v>196010</v>
      </c>
      <c r="D118" s="373">
        <v>13.7</v>
      </c>
      <c r="E118" s="373">
        <v>14.4</v>
      </c>
    </row>
    <row r="119" spans="1:5" x14ac:dyDescent="0.2">
      <c r="A119" s="372" t="s">
        <v>53</v>
      </c>
      <c r="B119" s="372" t="s">
        <v>143</v>
      </c>
      <c r="C119" s="374">
        <v>198459</v>
      </c>
      <c r="D119" s="373">
        <v>13.3</v>
      </c>
      <c r="E119" s="373">
        <v>14.7</v>
      </c>
    </row>
    <row r="120" spans="1:5" x14ac:dyDescent="0.2">
      <c r="A120" s="372" t="s">
        <v>53</v>
      </c>
      <c r="B120" s="372" t="s">
        <v>144</v>
      </c>
      <c r="C120" s="374">
        <v>200569</v>
      </c>
      <c r="D120" s="373">
        <v>13.4</v>
      </c>
      <c r="E120" s="373">
        <v>14.9</v>
      </c>
    </row>
    <row r="121" spans="1:5" x14ac:dyDescent="0.2">
      <c r="A121" s="372" t="s">
        <v>53</v>
      </c>
      <c r="B121" s="372" t="s">
        <v>145</v>
      </c>
      <c r="C121" s="374">
        <v>204329</v>
      </c>
      <c r="D121" s="373">
        <v>14.6</v>
      </c>
      <c r="E121" s="373">
        <v>15</v>
      </c>
    </row>
    <row r="122" spans="1:5" x14ac:dyDescent="0.2">
      <c r="A122" s="372" t="s">
        <v>53</v>
      </c>
      <c r="B122" s="372" t="s">
        <v>146</v>
      </c>
      <c r="C122" s="374">
        <v>208783</v>
      </c>
      <c r="D122" s="373">
        <v>17</v>
      </c>
      <c r="E122" s="373">
        <v>15.4</v>
      </c>
    </row>
    <row r="123" spans="1:5" x14ac:dyDescent="0.2">
      <c r="A123" s="372" t="s">
        <v>53</v>
      </c>
      <c r="B123" s="372" t="s">
        <v>147</v>
      </c>
      <c r="C123" s="374">
        <v>211146</v>
      </c>
      <c r="D123" s="373">
        <v>17.3</v>
      </c>
      <c r="E123" s="373">
        <v>15.6</v>
      </c>
    </row>
    <row r="124" spans="1:5" x14ac:dyDescent="0.2">
      <c r="A124" s="372" t="s">
        <v>53</v>
      </c>
      <c r="B124" s="372" t="s">
        <v>148</v>
      </c>
      <c r="C124" s="374">
        <v>213250</v>
      </c>
      <c r="D124" s="373">
        <v>17</v>
      </c>
      <c r="E124" s="373">
        <v>15.8</v>
      </c>
    </row>
    <row r="125" spans="1:5" x14ac:dyDescent="0.2">
      <c r="A125" s="372" t="s">
        <v>53</v>
      </c>
      <c r="B125" s="372" t="s">
        <v>149</v>
      </c>
      <c r="C125" s="374">
        <v>216461</v>
      </c>
      <c r="D125" s="373">
        <v>17.2</v>
      </c>
      <c r="E125" s="373">
        <v>15.8</v>
      </c>
    </row>
    <row r="126" spans="1:5" x14ac:dyDescent="0.2">
      <c r="A126" s="372" t="s">
        <v>1193</v>
      </c>
      <c r="B126" s="372" t="s">
        <v>138</v>
      </c>
      <c r="C126" s="374">
        <v>218989</v>
      </c>
      <c r="D126" s="373">
        <v>17.100000000000001</v>
      </c>
      <c r="E126" s="373">
        <v>15.8</v>
      </c>
    </row>
    <row r="127" spans="1:5" x14ac:dyDescent="0.2">
      <c r="A127" s="372" t="s">
        <v>53</v>
      </c>
      <c r="B127" s="372" t="s">
        <v>139</v>
      </c>
      <c r="C127" s="374">
        <v>220371</v>
      </c>
      <c r="D127" s="373">
        <v>16.2</v>
      </c>
      <c r="E127" s="373">
        <v>15.7</v>
      </c>
    </row>
    <row r="128" spans="1:5" x14ac:dyDescent="0.2">
      <c r="A128" s="372" t="s">
        <v>53</v>
      </c>
      <c r="B128" s="372" t="s">
        <v>140</v>
      </c>
      <c r="C128" s="374">
        <v>222883</v>
      </c>
      <c r="D128" s="373">
        <v>16.600000000000001</v>
      </c>
      <c r="E128" s="373">
        <v>15.7</v>
      </c>
    </row>
  </sheetData>
  <mergeCells count="1">
    <mergeCell ref="H1:I1"/>
  </mergeCells>
  <hyperlinks>
    <hyperlink ref="H1:I1" location="Index!A1" display="Regresar al �ndice" xr:uid="{6C610ECE-91AA-4B1C-9468-8289CAF74C7D}"/>
  </hyperlinks>
  <pageMargins left="0.7" right="0.7" top="0.75" bottom="0.75" header="0.3" footer="0.3"/>
  <pageSetup paperSize="9" orientation="portrait" horizontalDpi="300" verticalDpi="300"/>
  <drawing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64D14-D88B-42FD-BD30-41D0AD7C1508}">
  <sheetPr codeName="Hoja174"/>
  <dimension ref="A1:L128"/>
  <sheetViews>
    <sheetView workbookViewId="0"/>
  </sheetViews>
  <sheetFormatPr baseColWidth="10" defaultRowHeight="12.75" x14ac:dyDescent="0.2"/>
  <cols>
    <col min="1" max="16384" width="11.42578125" style="372"/>
  </cols>
  <sheetData>
    <row r="1" spans="1:12" x14ac:dyDescent="0.2">
      <c r="A1" s="69" t="s">
        <v>2112</v>
      </c>
      <c r="H1" s="346" t="s">
        <v>2143</v>
      </c>
      <c r="I1" s="346"/>
    </row>
    <row r="2" spans="1:12" x14ac:dyDescent="0.2">
      <c r="A2" s="372" t="s">
        <v>1529</v>
      </c>
    </row>
    <row r="5" spans="1:12" x14ac:dyDescent="0.2">
      <c r="A5" s="372" t="s">
        <v>297</v>
      </c>
      <c r="B5" s="372" t="s">
        <v>341</v>
      </c>
      <c r="C5" s="372" t="s">
        <v>641</v>
      </c>
      <c r="D5" s="372" t="s">
        <v>631</v>
      </c>
      <c r="G5" s="372" t="s">
        <v>1940</v>
      </c>
      <c r="H5" s="372" t="s">
        <v>1378</v>
      </c>
      <c r="I5" s="372" t="s">
        <v>1941</v>
      </c>
      <c r="J5" s="372" t="s">
        <v>642</v>
      </c>
      <c r="K5" s="372" t="s">
        <v>1938</v>
      </c>
      <c r="L5" s="372" t="s">
        <v>1376</v>
      </c>
    </row>
    <row r="6" spans="1:12" x14ac:dyDescent="0.2">
      <c r="A6" s="372" t="s">
        <v>59</v>
      </c>
      <c r="B6" s="372" t="s">
        <v>138</v>
      </c>
      <c r="C6" s="374">
        <v>448</v>
      </c>
      <c r="D6" s="374">
        <v>427</v>
      </c>
      <c r="G6" s="374">
        <v>420</v>
      </c>
      <c r="H6" s="374">
        <v>422</v>
      </c>
      <c r="I6" s="374">
        <v>422</v>
      </c>
      <c r="J6" s="373">
        <v>-0.5</v>
      </c>
      <c r="K6" s="374">
        <v>420</v>
      </c>
      <c r="L6" s="374">
        <v>420</v>
      </c>
    </row>
    <row r="7" spans="1:12" x14ac:dyDescent="0.2">
      <c r="A7" s="372" t="s">
        <v>53</v>
      </c>
      <c r="B7" s="372" t="s">
        <v>139</v>
      </c>
      <c r="C7" s="374">
        <v>450</v>
      </c>
      <c r="D7" s="374">
        <v>429</v>
      </c>
    </row>
    <row r="8" spans="1:12" x14ac:dyDescent="0.2">
      <c r="A8" s="372" t="s">
        <v>53</v>
      </c>
      <c r="B8" s="372" t="s">
        <v>140</v>
      </c>
      <c r="C8" s="374">
        <v>454</v>
      </c>
      <c r="D8" s="374">
        <v>432</v>
      </c>
    </row>
    <row r="9" spans="1:12" x14ac:dyDescent="0.2">
      <c r="A9" s="372" t="s">
        <v>53</v>
      </c>
      <c r="B9" s="372" t="s">
        <v>141</v>
      </c>
      <c r="C9" s="374">
        <v>452</v>
      </c>
      <c r="D9" s="374">
        <v>434</v>
      </c>
    </row>
    <row r="10" spans="1:12" x14ac:dyDescent="0.2">
      <c r="A10" s="372" t="s">
        <v>53</v>
      </c>
      <c r="B10" s="372" t="s">
        <v>142</v>
      </c>
      <c r="C10" s="374">
        <v>453</v>
      </c>
      <c r="D10" s="374">
        <v>437</v>
      </c>
    </row>
    <row r="11" spans="1:12" x14ac:dyDescent="0.2">
      <c r="A11" s="372" t="s">
        <v>53</v>
      </c>
      <c r="B11" s="372" t="s">
        <v>143</v>
      </c>
      <c r="C11" s="374">
        <v>451</v>
      </c>
      <c r="D11" s="374">
        <v>439</v>
      </c>
    </row>
    <row r="12" spans="1:12" x14ac:dyDescent="0.2">
      <c r="A12" s="372" t="s">
        <v>53</v>
      </c>
      <c r="B12" s="372" t="s">
        <v>144</v>
      </c>
      <c r="C12" s="374">
        <v>444</v>
      </c>
      <c r="D12" s="374">
        <v>440</v>
      </c>
    </row>
    <row r="13" spans="1:12" x14ac:dyDescent="0.2">
      <c r="A13" s="372" t="s">
        <v>53</v>
      </c>
      <c r="B13" s="372" t="s">
        <v>145</v>
      </c>
      <c r="C13" s="374">
        <v>448</v>
      </c>
      <c r="D13" s="374">
        <v>442</v>
      </c>
    </row>
    <row r="14" spans="1:12" x14ac:dyDescent="0.2">
      <c r="A14" s="372" t="s">
        <v>53</v>
      </c>
      <c r="B14" s="372" t="s">
        <v>146</v>
      </c>
      <c r="C14" s="374">
        <v>438</v>
      </c>
      <c r="D14" s="374">
        <v>442</v>
      </c>
    </row>
    <row r="15" spans="1:12" x14ac:dyDescent="0.2">
      <c r="A15" s="372" t="s">
        <v>53</v>
      </c>
      <c r="B15" s="372" t="s">
        <v>147</v>
      </c>
      <c r="C15" s="374">
        <v>439</v>
      </c>
      <c r="D15" s="374">
        <v>444</v>
      </c>
    </row>
    <row r="16" spans="1:12" x14ac:dyDescent="0.2">
      <c r="A16" s="372" t="s">
        <v>53</v>
      </c>
      <c r="B16" s="372" t="s">
        <v>148</v>
      </c>
      <c r="C16" s="374">
        <v>437</v>
      </c>
      <c r="D16" s="374">
        <v>445</v>
      </c>
    </row>
    <row r="17" spans="1:4" x14ac:dyDescent="0.2">
      <c r="A17" s="372" t="s">
        <v>53</v>
      </c>
      <c r="B17" s="372" t="s">
        <v>149</v>
      </c>
      <c r="C17" s="374">
        <v>437</v>
      </c>
      <c r="D17" s="374">
        <v>446</v>
      </c>
    </row>
    <row r="18" spans="1:4" x14ac:dyDescent="0.2">
      <c r="A18" s="372" t="s">
        <v>72</v>
      </c>
      <c r="B18" s="372" t="s">
        <v>138</v>
      </c>
      <c r="C18" s="374">
        <v>425</v>
      </c>
      <c r="D18" s="374">
        <v>444</v>
      </c>
    </row>
    <row r="19" spans="1:4" x14ac:dyDescent="0.2">
      <c r="A19" s="372" t="s">
        <v>53</v>
      </c>
      <c r="B19" s="372" t="s">
        <v>139</v>
      </c>
      <c r="C19" s="374">
        <v>425</v>
      </c>
      <c r="D19" s="374">
        <v>442</v>
      </c>
    </row>
    <row r="20" spans="1:4" x14ac:dyDescent="0.2">
      <c r="A20" s="372" t="s">
        <v>53</v>
      </c>
      <c r="B20" s="372" t="s">
        <v>140</v>
      </c>
      <c r="C20" s="374">
        <v>424</v>
      </c>
      <c r="D20" s="374">
        <v>439</v>
      </c>
    </row>
    <row r="21" spans="1:4" x14ac:dyDescent="0.2">
      <c r="A21" s="372" t="s">
        <v>53</v>
      </c>
      <c r="B21" s="372" t="s">
        <v>141</v>
      </c>
      <c r="C21" s="374">
        <v>425</v>
      </c>
      <c r="D21" s="374">
        <v>437</v>
      </c>
    </row>
    <row r="22" spans="1:4" x14ac:dyDescent="0.2">
      <c r="A22" s="372" t="s">
        <v>53</v>
      </c>
      <c r="B22" s="372" t="s">
        <v>142</v>
      </c>
      <c r="C22" s="374">
        <v>425</v>
      </c>
      <c r="D22" s="374">
        <v>435</v>
      </c>
    </row>
    <row r="23" spans="1:4" x14ac:dyDescent="0.2">
      <c r="A23" s="372" t="s">
        <v>53</v>
      </c>
      <c r="B23" s="372" t="s">
        <v>143</v>
      </c>
      <c r="C23" s="374">
        <v>420</v>
      </c>
      <c r="D23" s="374">
        <v>432</v>
      </c>
    </row>
    <row r="24" spans="1:4" x14ac:dyDescent="0.2">
      <c r="A24" s="372" t="s">
        <v>53</v>
      </c>
      <c r="B24" s="372" t="s">
        <v>144</v>
      </c>
      <c r="C24" s="374">
        <v>421</v>
      </c>
      <c r="D24" s="374">
        <v>430</v>
      </c>
    </row>
    <row r="25" spans="1:4" x14ac:dyDescent="0.2">
      <c r="A25" s="372" t="s">
        <v>53</v>
      </c>
      <c r="B25" s="372" t="s">
        <v>145</v>
      </c>
      <c r="C25" s="374">
        <v>425</v>
      </c>
      <c r="D25" s="374">
        <v>428</v>
      </c>
    </row>
    <row r="26" spans="1:4" x14ac:dyDescent="0.2">
      <c r="A26" s="372" t="s">
        <v>53</v>
      </c>
      <c r="B26" s="372" t="s">
        <v>146</v>
      </c>
      <c r="C26" s="374">
        <v>407</v>
      </c>
      <c r="D26" s="374">
        <v>426</v>
      </c>
    </row>
    <row r="27" spans="1:4" x14ac:dyDescent="0.2">
      <c r="A27" s="372" t="s">
        <v>53</v>
      </c>
      <c r="B27" s="372" t="s">
        <v>147</v>
      </c>
      <c r="C27" s="374">
        <v>409</v>
      </c>
      <c r="D27" s="374">
        <v>423</v>
      </c>
    </row>
    <row r="28" spans="1:4" x14ac:dyDescent="0.2">
      <c r="A28" s="372" t="s">
        <v>53</v>
      </c>
      <c r="B28" s="372" t="s">
        <v>148</v>
      </c>
      <c r="C28" s="374">
        <v>410</v>
      </c>
      <c r="D28" s="374">
        <v>421</v>
      </c>
    </row>
    <row r="29" spans="1:4" x14ac:dyDescent="0.2">
      <c r="A29" s="372" t="s">
        <v>53</v>
      </c>
      <c r="B29" s="372" t="s">
        <v>149</v>
      </c>
      <c r="C29" s="374">
        <v>411</v>
      </c>
      <c r="D29" s="374">
        <v>419</v>
      </c>
    </row>
    <row r="30" spans="1:4" x14ac:dyDescent="0.2">
      <c r="A30" s="372" t="s">
        <v>73</v>
      </c>
      <c r="B30" s="372" t="s">
        <v>138</v>
      </c>
      <c r="C30" s="374">
        <v>411</v>
      </c>
      <c r="D30" s="374">
        <v>418</v>
      </c>
    </row>
    <row r="31" spans="1:4" x14ac:dyDescent="0.2">
      <c r="A31" s="372" t="s">
        <v>53</v>
      </c>
      <c r="B31" s="372" t="s">
        <v>139</v>
      </c>
      <c r="C31" s="374">
        <v>411</v>
      </c>
      <c r="D31" s="374">
        <v>417</v>
      </c>
    </row>
    <row r="32" spans="1:4" x14ac:dyDescent="0.2">
      <c r="A32" s="372" t="s">
        <v>53</v>
      </c>
      <c r="B32" s="372" t="s">
        <v>140</v>
      </c>
      <c r="C32" s="374">
        <v>413</v>
      </c>
      <c r="D32" s="374">
        <v>416</v>
      </c>
    </row>
    <row r="33" spans="1:4" x14ac:dyDescent="0.2">
      <c r="A33" s="372" t="s">
        <v>53</v>
      </c>
      <c r="B33" s="372" t="s">
        <v>141</v>
      </c>
      <c r="C33" s="374">
        <v>413</v>
      </c>
      <c r="D33" s="374">
        <v>415</v>
      </c>
    </row>
    <row r="34" spans="1:4" x14ac:dyDescent="0.2">
      <c r="A34" s="372" t="s">
        <v>53</v>
      </c>
      <c r="B34" s="372" t="s">
        <v>142</v>
      </c>
      <c r="C34" s="374">
        <v>414</v>
      </c>
      <c r="D34" s="374">
        <v>414</v>
      </c>
    </row>
    <row r="35" spans="1:4" x14ac:dyDescent="0.2">
      <c r="A35" s="372" t="s">
        <v>53</v>
      </c>
      <c r="B35" s="372" t="s">
        <v>143</v>
      </c>
      <c r="C35" s="374">
        <v>416</v>
      </c>
      <c r="D35" s="374">
        <v>413</v>
      </c>
    </row>
    <row r="36" spans="1:4" x14ac:dyDescent="0.2">
      <c r="A36" s="372" t="s">
        <v>53</v>
      </c>
      <c r="B36" s="372" t="s">
        <v>144</v>
      </c>
      <c r="C36" s="374">
        <v>410</v>
      </c>
      <c r="D36" s="374">
        <v>412</v>
      </c>
    </row>
    <row r="37" spans="1:4" x14ac:dyDescent="0.2">
      <c r="A37" s="372" t="s">
        <v>53</v>
      </c>
      <c r="B37" s="372" t="s">
        <v>145</v>
      </c>
      <c r="C37" s="374">
        <v>411</v>
      </c>
      <c r="D37" s="374">
        <v>411</v>
      </c>
    </row>
    <row r="38" spans="1:4" x14ac:dyDescent="0.2">
      <c r="A38" s="372" t="s">
        <v>53</v>
      </c>
      <c r="B38" s="372" t="s">
        <v>146</v>
      </c>
      <c r="C38" s="374">
        <v>411</v>
      </c>
      <c r="D38" s="374">
        <v>412</v>
      </c>
    </row>
    <row r="39" spans="1:4" x14ac:dyDescent="0.2">
      <c r="A39" s="372" t="s">
        <v>53</v>
      </c>
      <c r="B39" s="372" t="s">
        <v>147</v>
      </c>
      <c r="C39" s="374">
        <v>409</v>
      </c>
      <c r="D39" s="374">
        <v>412</v>
      </c>
    </row>
    <row r="40" spans="1:4" x14ac:dyDescent="0.2">
      <c r="A40" s="372" t="s">
        <v>53</v>
      </c>
      <c r="B40" s="372" t="s">
        <v>148</v>
      </c>
      <c r="C40" s="374">
        <v>407</v>
      </c>
      <c r="D40" s="374">
        <v>411</v>
      </c>
    </row>
    <row r="41" spans="1:4" x14ac:dyDescent="0.2">
      <c r="A41" s="372" t="s">
        <v>53</v>
      </c>
      <c r="B41" s="372" t="s">
        <v>149</v>
      </c>
      <c r="C41" s="374">
        <v>402</v>
      </c>
      <c r="D41" s="374">
        <v>411</v>
      </c>
    </row>
    <row r="42" spans="1:4" x14ac:dyDescent="0.2">
      <c r="A42" s="372" t="s">
        <v>74</v>
      </c>
      <c r="B42" s="372" t="s">
        <v>138</v>
      </c>
      <c r="C42" s="374">
        <v>396</v>
      </c>
      <c r="D42" s="374">
        <v>409</v>
      </c>
    </row>
    <row r="43" spans="1:4" x14ac:dyDescent="0.2">
      <c r="A43" s="372" t="s">
        <v>53</v>
      </c>
      <c r="B43" s="372" t="s">
        <v>139</v>
      </c>
      <c r="C43" s="374">
        <v>397</v>
      </c>
      <c r="D43" s="374">
        <v>408</v>
      </c>
    </row>
    <row r="44" spans="1:4" x14ac:dyDescent="0.2">
      <c r="A44" s="372" t="s">
        <v>53</v>
      </c>
      <c r="B44" s="372" t="s">
        <v>140</v>
      </c>
      <c r="C44" s="374">
        <v>402</v>
      </c>
      <c r="D44" s="374">
        <v>407</v>
      </c>
    </row>
    <row r="45" spans="1:4" x14ac:dyDescent="0.2">
      <c r="A45" s="372" t="s">
        <v>53</v>
      </c>
      <c r="B45" s="372" t="s">
        <v>141</v>
      </c>
      <c r="C45" s="374">
        <v>401</v>
      </c>
      <c r="D45" s="374">
        <v>406</v>
      </c>
    </row>
    <row r="46" spans="1:4" x14ac:dyDescent="0.2">
      <c r="A46" s="372" t="s">
        <v>53</v>
      </c>
      <c r="B46" s="372" t="s">
        <v>142</v>
      </c>
      <c r="C46" s="374">
        <v>402</v>
      </c>
      <c r="D46" s="374">
        <v>405</v>
      </c>
    </row>
    <row r="47" spans="1:4" x14ac:dyDescent="0.2">
      <c r="A47" s="372" t="s">
        <v>53</v>
      </c>
      <c r="B47" s="372" t="s">
        <v>143</v>
      </c>
      <c r="C47" s="374">
        <v>401</v>
      </c>
      <c r="D47" s="374">
        <v>404</v>
      </c>
    </row>
    <row r="48" spans="1:4" x14ac:dyDescent="0.2">
      <c r="A48" s="372" t="s">
        <v>53</v>
      </c>
      <c r="B48" s="372" t="s">
        <v>144</v>
      </c>
      <c r="C48" s="374">
        <v>406</v>
      </c>
      <c r="D48" s="374">
        <v>404</v>
      </c>
    </row>
    <row r="49" spans="1:4" x14ac:dyDescent="0.2">
      <c r="A49" s="372" t="s">
        <v>53</v>
      </c>
      <c r="B49" s="372" t="s">
        <v>145</v>
      </c>
      <c r="C49" s="374">
        <v>404</v>
      </c>
      <c r="D49" s="374">
        <v>403</v>
      </c>
    </row>
    <row r="50" spans="1:4" x14ac:dyDescent="0.2">
      <c r="A50" s="372" t="s">
        <v>53</v>
      </c>
      <c r="B50" s="372" t="s">
        <v>146</v>
      </c>
      <c r="C50" s="374">
        <v>393</v>
      </c>
      <c r="D50" s="374">
        <v>402</v>
      </c>
    </row>
    <row r="51" spans="1:4" x14ac:dyDescent="0.2">
      <c r="A51" s="372" t="s">
        <v>53</v>
      </c>
      <c r="B51" s="372" t="s">
        <v>147</v>
      </c>
      <c r="C51" s="374">
        <v>394</v>
      </c>
      <c r="D51" s="374">
        <v>400</v>
      </c>
    </row>
    <row r="52" spans="1:4" x14ac:dyDescent="0.2">
      <c r="A52" s="372" t="s">
        <v>53</v>
      </c>
      <c r="B52" s="372" t="s">
        <v>148</v>
      </c>
      <c r="C52" s="374">
        <v>395</v>
      </c>
      <c r="D52" s="374">
        <v>399</v>
      </c>
    </row>
    <row r="53" spans="1:4" x14ac:dyDescent="0.2">
      <c r="A53" s="372" t="s">
        <v>53</v>
      </c>
      <c r="B53" s="372" t="s">
        <v>149</v>
      </c>
      <c r="C53" s="374">
        <v>394</v>
      </c>
      <c r="D53" s="374">
        <v>399</v>
      </c>
    </row>
    <row r="54" spans="1:4" x14ac:dyDescent="0.2">
      <c r="A54" s="372" t="s">
        <v>75</v>
      </c>
      <c r="B54" s="372" t="s">
        <v>138</v>
      </c>
      <c r="C54" s="374">
        <v>395</v>
      </c>
      <c r="D54" s="374">
        <v>399</v>
      </c>
    </row>
    <row r="55" spans="1:4" x14ac:dyDescent="0.2">
      <c r="A55" s="372" t="s">
        <v>53</v>
      </c>
      <c r="B55" s="372" t="s">
        <v>139</v>
      </c>
      <c r="C55" s="374">
        <v>393</v>
      </c>
      <c r="D55" s="374">
        <v>398</v>
      </c>
    </row>
    <row r="56" spans="1:4" x14ac:dyDescent="0.2">
      <c r="A56" s="372" t="s">
        <v>53</v>
      </c>
      <c r="B56" s="372" t="s">
        <v>140</v>
      </c>
      <c r="C56" s="374">
        <v>394</v>
      </c>
      <c r="D56" s="374">
        <v>398</v>
      </c>
    </row>
    <row r="57" spans="1:4" x14ac:dyDescent="0.2">
      <c r="A57" s="372" t="s">
        <v>53</v>
      </c>
      <c r="B57" s="372" t="s">
        <v>141</v>
      </c>
      <c r="C57" s="374">
        <v>390</v>
      </c>
      <c r="D57" s="374">
        <v>397</v>
      </c>
    </row>
    <row r="58" spans="1:4" x14ac:dyDescent="0.2">
      <c r="A58" s="372" t="s">
        <v>53</v>
      </c>
      <c r="B58" s="372" t="s">
        <v>142</v>
      </c>
      <c r="C58" s="374">
        <v>391</v>
      </c>
      <c r="D58" s="374">
        <v>396</v>
      </c>
    </row>
    <row r="59" spans="1:4" x14ac:dyDescent="0.2">
      <c r="A59" s="372" t="s">
        <v>53</v>
      </c>
      <c r="B59" s="372" t="s">
        <v>143</v>
      </c>
      <c r="C59" s="374">
        <v>393</v>
      </c>
      <c r="D59" s="374">
        <v>395</v>
      </c>
    </row>
    <row r="60" spans="1:4" x14ac:dyDescent="0.2">
      <c r="A60" s="372" t="s">
        <v>53</v>
      </c>
      <c r="B60" s="372" t="s">
        <v>144</v>
      </c>
      <c r="C60" s="374">
        <v>394</v>
      </c>
      <c r="D60" s="374">
        <v>394</v>
      </c>
    </row>
    <row r="61" spans="1:4" x14ac:dyDescent="0.2">
      <c r="A61" s="372" t="s">
        <v>53</v>
      </c>
      <c r="B61" s="372" t="s">
        <v>145</v>
      </c>
      <c r="C61" s="374">
        <v>396</v>
      </c>
      <c r="D61" s="374">
        <v>394</v>
      </c>
    </row>
    <row r="62" spans="1:4" x14ac:dyDescent="0.2">
      <c r="A62" s="372" t="s">
        <v>53</v>
      </c>
      <c r="B62" s="372" t="s">
        <v>146</v>
      </c>
      <c r="C62" s="374">
        <v>388</v>
      </c>
      <c r="D62" s="374">
        <v>393</v>
      </c>
    </row>
    <row r="63" spans="1:4" x14ac:dyDescent="0.2">
      <c r="A63" s="372" t="s">
        <v>53</v>
      </c>
      <c r="B63" s="372" t="s">
        <v>147</v>
      </c>
      <c r="C63" s="374">
        <v>389</v>
      </c>
      <c r="D63" s="374">
        <v>393</v>
      </c>
    </row>
    <row r="64" spans="1:4" x14ac:dyDescent="0.2">
      <c r="A64" s="372" t="s">
        <v>53</v>
      </c>
      <c r="B64" s="372" t="s">
        <v>148</v>
      </c>
      <c r="C64" s="374">
        <v>387</v>
      </c>
      <c r="D64" s="374">
        <v>392</v>
      </c>
    </row>
    <row r="65" spans="1:4" x14ac:dyDescent="0.2">
      <c r="A65" s="372" t="s">
        <v>53</v>
      </c>
      <c r="B65" s="372" t="s">
        <v>149</v>
      </c>
      <c r="C65" s="374">
        <v>390</v>
      </c>
      <c r="D65" s="374">
        <v>392</v>
      </c>
    </row>
    <row r="66" spans="1:4" x14ac:dyDescent="0.2">
      <c r="A66" s="372" t="s">
        <v>76</v>
      </c>
      <c r="B66" s="372" t="s">
        <v>138</v>
      </c>
      <c r="C66" s="374">
        <v>389</v>
      </c>
      <c r="D66" s="374">
        <v>391</v>
      </c>
    </row>
    <row r="67" spans="1:4" x14ac:dyDescent="0.2">
      <c r="A67" s="372" t="s">
        <v>53</v>
      </c>
      <c r="B67" s="372" t="s">
        <v>139</v>
      </c>
      <c r="C67" s="374">
        <v>387</v>
      </c>
      <c r="D67" s="374">
        <v>391</v>
      </c>
    </row>
    <row r="68" spans="1:4" x14ac:dyDescent="0.2">
      <c r="A68" s="372" t="s">
        <v>53</v>
      </c>
      <c r="B68" s="372" t="s">
        <v>140</v>
      </c>
      <c r="C68" s="374">
        <v>386</v>
      </c>
      <c r="D68" s="374">
        <v>390</v>
      </c>
    </row>
    <row r="69" spans="1:4" x14ac:dyDescent="0.2">
      <c r="A69" s="372" t="s">
        <v>53</v>
      </c>
      <c r="B69" s="372" t="s">
        <v>141</v>
      </c>
      <c r="C69" s="374">
        <v>386</v>
      </c>
      <c r="D69" s="374">
        <v>390</v>
      </c>
    </row>
    <row r="70" spans="1:4" x14ac:dyDescent="0.2">
      <c r="A70" s="372" t="s">
        <v>53</v>
      </c>
      <c r="B70" s="372" t="s">
        <v>142</v>
      </c>
      <c r="C70" s="374">
        <v>388</v>
      </c>
      <c r="D70" s="374">
        <v>389</v>
      </c>
    </row>
    <row r="71" spans="1:4" x14ac:dyDescent="0.2">
      <c r="A71" s="372" t="s">
        <v>53</v>
      </c>
      <c r="B71" s="372" t="s">
        <v>143</v>
      </c>
      <c r="C71" s="374">
        <v>389</v>
      </c>
      <c r="D71" s="374">
        <v>389</v>
      </c>
    </row>
    <row r="72" spans="1:4" x14ac:dyDescent="0.2">
      <c r="A72" s="372" t="s">
        <v>53</v>
      </c>
      <c r="B72" s="372" t="s">
        <v>144</v>
      </c>
      <c r="C72" s="374">
        <v>389</v>
      </c>
      <c r="D72" s="374">
        <v>389</v>
      </c>
    </row>
    <row r="73" spans="1:4" x14ac:dyDescent="0.2">
      <c r="A73" s="372" t="s">
        <v>53</v>
      </c>
      <c r="B73" s="372" t="s">
        <v>145</v>
      </c>
      <c r="C73" s="374">
        <v>388</v>
      </c>
      <c r="D73" s="374">
        <v>388</v>
      </c>
    </row>
    <row r="74" spans="1:4" x14ac:dyDescent="0.2">
      <c r="A74" s="372" t="s">
        <v>53</v>
      </c>
      <c r="B74" s="372" t="s">
        <v>146</v>
      </c>
      <c r="C74" s="374">
        <v>381</v>
      </c>
      <c r="D74" s="374">
        <v>387</v>
      </c>
    </row>
    <row r="75" spans="1:4" x14ac:dyDescent="0.2">
      <c r="A75" s="372" t="s">
        <v>53</v>
      </c>
      <c r="B75" s="372" t="s">
        <v>147</v>
      </c>
      <c r="C75" s="374">
        <v>385</v>
      </c>
      <c r="D75" s="374">
        <v>387</v>
      </c>
    </row>
    <row r="76" spans="1:4" x14ac:dyDescent="0.2">
      <c r="A76" s="372" t="s">
        <v>53</v>
      </c>
      <c r="B76" s="372" t="s">
        <v>148</v>
      </c>
      <c r="C76" s="374">
        <v>387</v>
      </c>
      <c r="D76" s="374">
        <v>387</v>
      </c>
    </row>
    <row r="77" spans="1:4" x14ac:dyDescent="0.2">
      <c r="A77" s="372" t="s">
        <v>53</v>
      </c>
      <c r="B77" s="372" t="s">
        <v>149</v>
      </c>
      <c r="C77" s="374">
        <v>386</v>
      </c>
      <c r="D77" s="374">
        <v>387</v>
      </c>
    </row>
    <row r="78" spans="1:4" x14ac:dyDescent="0.2">
      <c r="A78" s="372" t="s">
        <v>77</v>
      </c>
      <c r="B78" s="372" t="s">
        <v>138</v>
      </c>
      <c r="C78" s="374">
        <v>388</v>
      </c>
      <c r="D78" s="374">
        <v>387</v>
      </c>
    </row>
    <row r="79" spans="1:4" x14ac:dyDescent="0.2">
      <c r="A79" s="372" t="s">
        <v>53</v>
      </c>
      <c r="B79" s="372" t="s">
        <v>139</v>
      </c>
      <c r="C79" s="374">
        <v>387</v>
      </c>
      <c r="D79" s="374">
        <v>387</v>
      </c>
    </row>
    <row r="80" spans="1:4" x14ac:dyDescent="0.2">
      <c r="A80" s="372" t="s">
        <v>53</v>
      </c>
      <c r="B80" s="372" t="s">
        <v>140</v>
      </c>
      <c r="C80" s="374">
        <v>390</v>
      </c>
      <c r="D80" s="374">
        <v>387</v>
      </c>
    </row>
    <row r="81" spans="1:4" x14ac:dyDescent="0.2">
      <c r="A81" s="372" t="s">
        <v>53</v>
      </c>
      <c r="B81" s="372" t="s">
        <v>141</v>
      </c>
      <c r="C81" s="374">
        <v>392</v>
      </c>
      <c r="D81" s="374">
        <v>388</v>
      </c>
    </row>
    <row r="82" spans="1:4" x14ac:dyDescent="0.2">
      <c r="A82" s="372" t="s">
        <v>53</v>
      </c>
      <c r="B82" s="372" t="s">
        <v>142</v>
      </c>
      <c r="C82" s="374">
        <v>399</v>
      </c>
      <c r="D82" s="374">
        <v>388</v>
      </c>
    </row>
    <row r="83" spans="1:4" x14ac:dyDescent="0.2">
      <c r="A83" s="372" t="s">
        <v>53</v>
      </c>
      <c r="B83" s="372" t="s">
        <v>143</v>
      </c>
      <c r="C83" s="374">
        <v>401</v>
      </c>
      <c r="D83" s="374">
        <v>389</v>
      </c>
    </row>
    <row r="84" spans="1:4" x14ac:dyDescent="0.2">
      <c r="A84" s="372" t="s">
        <v>53</v>
      </c>
      <c r="B84" s="372" t="s">
        <v>144</v>
      </c>
      <c r="C84" s="374">
        <v>402</v>
      </c>
      <c r="D84" s="374">
        <v>390</v>
      </c>
    </row>
    <row r="85" spans="1:4" x14ac:dyDescent="0.2">
      <c r="A85" s="372" t="s">
        <v>53</v>
      </c>
      <c r="B85" s="372" t="s">
        <v>145</v>
      </c>
      <c r="C85" s="374">
        <v>397</v>
      </c>
      <c r="D85" s="374">
        <v>391</v>
      </c>
    </row>
    <row r="86" spans="1:4" x14ac:dyDescent="0.2">
      <c r="A86" s="372" t="s">
        <v>53</v>
      </c>
      <c r="B86" s="372" t="s">
        <v>146</v>
      </c>
      <c r="C86" s="374">
        <v>391</v>
      </c>
      <c r="D86" s="374">
        <v>392</v>
      </c>
    </row>
    <row r="87" spans="1:4" x14ac:dyDescent="0.2">
      <c r="A87" s="372" t="s">
        <v>53</v>
      </c>
      <c r="B87" s="372" t="s">
        <v>147</v>
      </c>
      <c r="C87" s="374">
        <v>389</v>
      </c>
      <c r="D87" s="374">
        <v>392</v>
      </c>
    </row>
    <row r="88" spans="1:4" x14ac:dyDescent="0.2">
      <c r="A88" s="372" t="s">
        <v>53</v>
      </c>
      <c r="B88" s="372" t="s">
        <v>148</v>
      </c>
      <c r="C88" s="374">
        <v>388</v>
      </c>
      <c r="D88" s="374">
        <v>392</v>
      </c>
    </row>
    <row r="89" spans="1:4" x14ac:dyDescent="0.2">
      <c r="A89" s="372" t="s">
        <v>53</v>
      </c>
      <c r="B89" s="372" t="s">
        <v>149</v>
      </c>
      <c r="C89" s="374">
        <v>392</v>
      </c>
      <c r="D89" s="374">
        <v>393</v>
      </c>
    </row>
    <row r="90" spans="1:4" x14ac:dyDescent="0.2">
      <c r="A90" s="372" t="s">
        <v>78</v>
      </c>
      <c r="B90" s="372" t="s">
        <v>138</v>
      </c>
      <c r="C90" s="374">
        <v>394</v>
      </c>
      <c r="D90" s="374">
        <v>394</v>
      </c>
    </row>
    <row r="91" spans="1:4" x14ac:dyDescent="0.2">
      <c r="A91" s="372" t="s">
        <v>53</v>
      </c>
      <c r="B91" s="372" t="s">
        <v>139</v>
      </c>
      <c r="C91" s="374">
        <v>395</v>
      </c>
      <c r="D91" s="374">
        <v>394</v>
      </c>
    </row>
    <row r="92" spans="1:4" x14ac:dyDescent="0.2">
      <c r="A92" s="372" t="s">
        <v>53</v>
      </c>
      <c r="B92" s="372" t="s">
        <v>140</v>
      </c>
      <c r="C92" s="374">
        <v>396</v>
      </c>
      <c r="D92" s="374">
        <v>395</v>
      </c>
    </row>
    <row r="93" spans="1:4" x14ac:dyDescent="0.2">
      <c r="A93" s="372" t="s">
        <v>53</v>
      </c>
      <c r="B93" s="372" t="s">
        <v>141</v>
      </c>
      <c r="C93" s="374">
        <v>395</v>
      </c>
      <c r="D93" s="374">
        <v>395</v>
      </c>
    </row>
    <row r="94" spans="1:4" x14ac:dyDescent="0.2">
      <c r="A94" s="372" t="s">
        <v>53</v>
      </c>
      <c r="B94" s="372" t="s">
        <v>142</v>
      </c>
      <c r="C94" s="374">
        <v>396</v>
      </c>
      <c r="D94" s="374">
        <v>395</v>
      </c>
    </row>
    <row r="95" spans="1:4" x14ac:dyDescent="0.2">
      <c r="A95" s="372" t="s">
        <v>53</v>
      </c>
      <c r="B95" s="372" t="s">
        <v>143</v>
      </c>
      <c r="C95" s="374">
        <v>403</v>
      </c>
      <c r="D95" s="374">
        <v>395</v>
      </c>
    </row>
    <row r="96" spans="1:4" x14ac:dyDescent="0.2">
      <c r="A96" s="372" t="s">
        <v>53</v>
      </c>
      <c r="B96" s="372" t="s">
        <v>144</v>
      </c>
      <c r="C96" s="374">
        <v>407</v>
      </c>
      <c r="D96" s="374">
        <v>395</v>
      </c>
    </row>
    <row r="97" spans="1:4" x14ac:dyDescent="0.2">
      <c r="A97" s="372" t="s">
        <v>53</v>
      </c>
      <c r="B97" s="372" t="s">
        <v>145</v>
      </c>
      <c r="C97" s="374">
        <v>409</v>
      </c>
      <c r="D97" s="374">
        <v>396</v>
      </c>
    </row>
    <row r="98" spans="1:4" x14ac:dyDescent="0.2">
      <c r="A98" s="372" t="s">
        <v>53</v>
      </c>
      <c r="B98" s="372" t="s">
        <v>146</v>
      </c>
      <c r="C98" s="374">
        <v>403</v>
      </c>
      <c r="D98" s="374">
        <v>397</v>
      </c>
    </row>
    <row r="99" spans="1:4" x14ac:dyDescent="0.2">
      <c r="A99" s="372" t="s">
        <v>53</v>
      </c>
      <c r="B99" s="372" t="s">
        <v>147</v>
      </c>
      <c r="C99" s="374">
        <v>402</v>
      </c>
      <c r="D99" s="374">
        <v>398</v>
      </c>
    </row>
    <row r="100" spans="1:4" x14ac:dyDescent="0.2">
      <c r="A100" s="372" t="s">
        <v>53</v>
      </c>
      <c r="B100" s="372" t="s">
        <v>148</v>
      </c>
      <c r="C100" s="374">
        <v>404</v>
      </c>
      <c r="D100" s="374">
        <v>400</v>
      </c>
    </row>
    <row r="101" spans="1:4" x14ac:dyDescent="0.2">
      <c r="A101" s="372" t="s">
        <v>53</v>
      </c>
      <c r="B101" s="372" t="s">
        <v>149</v>
      </c>
      <c r="C101" s="374">
        <v>405</v>
      </c>
      <c r="D101" s="374">
        <v>401</v>
      </c>
    </row>
    <row r="102" spans="1:4" x14ac:dyDescent="0.2">
      <c r="A102" s="372" t="s">
        <v>450</v>
      </c>
      <c r="B102" s="372" t="s">
        <v>138</v>
      </c>
      <c r="C102" s="374">
        <v>405</v>
      </c>
      <c r="D102" s="374">
        <v>402</v>
      </c>
    </row>
    <row r="103" spans="1:4" x14ac:dyDescent="0.2">
      <c r="A103" s="372" t="s">
        <v>53</v>
      </c>
      <c r="B103" s="372" t="s">
        <v>139</v>
      </c>
      <c r="C103" s="374">
        <v>412</v>
      </c>
      <c r="D103" s="374">
        <v>403</v>
      </c>
    </row>
    <row r="104" spans="1:4" x14ac:dyDescent="0.2">
      <c r="A104" s="372" t="s">
        <v>53</v>
      </c>
      <c r="B104" s="372" t="s">
        <v>140</v>
      </c>
      <c r="C104" s="374">
        <v>415</v>
      </c>
      <c r="D104" s="374">
        <v>405</v>
      </c>
    </row>
    <row r="105" spans="1:4" x14ac:dyDescent="0.2">
      <c r="A105" s="372" t="s">
        <v>53</v>
      </c>
      <c r="B105" s="372" t="s">
        <v>141</v>
      </c>
      <c r="C105" s="374">
        <v>418</v>
      </c>
      <c r="D105" s="374">
        <v>407</v>
      </c>
    </row>
    <row r="106" spans="1:4" x14ac:dyDescent="0.2">
      <c r="A106" s="372" t="s">
        <v>53</v>
      </c>
      <c r="B106" s="372" t="s">
        <v>142</v>
      </c>
      <c r="C106" s="374">
        <v>420</v>
      </c>
      <c r="D106" s="374">
        <v>409</v>
      </c>
    </row>
    <row r="107" spans="1:4" x14ac:dyDescent="0.2">
      <c r="A107" s="372" t="s">
        <v>53</v>
      </c>
      <c r="B107" s="372" t="s">
        <v>143</v>
      </c>
      <c r="C107" s="374">
        <v>421</v>
      </c>
      <c r="D107" s="374">
        <v>410</v>
      </c>
    </row>
    <row r="108" spans="1:4" x14ac:dyDescent="0.2">
      <c r="A108" s="372" t="s">
        <v>53</v>
      </c>
      <c r="B108" s="372" t="s">
        <v>144</v>
      </c>
      <c r="C108" s="374">
        <v>420</v>
      </c>
      <c r="D108" s="374">
        <v>411</v>
      </c>
    </row>
    <row r="109" spans="1:4" x14ac:dyDescent="0.2">
      <c r="A109" s="372" t="s">
        <v>53</v>
      </c>
      <c r="B109" s="372" t="s">
        <v>145</v>
      </c>
      <c r="C109" s="374">
        <v>419</v>
      </c>
      <c r="D109" s="374">
        <v>412</v>
      </c>
    </row>
    <row r="110" spans="1:4" x14ac:dyDescent="0.2">
      <c r="A110" s="372" t="s">
        <v>53</v>
      </c>
      <c r="B110" s="372" t="s">
        <v>146</v>
      </c>
      <c r="C110" s="374">
        <v>418</v>
      </c>
      <c r="D110" s="374">
        <v>413</v>
      </c>
    </row>
    <row r="111" spans="1:4" x14ac:dyDescent="0.2">
      <c r="A111" s="372" t="s">
        <v>53</v>
      </c>
      <c r="B111" s="372" t="s">
        <v>147</v>
      </c>
      <c r="C111" s="374">
        <v>418</v>
      </c>
      <c r="D111" s="374">
        <v>415</v>
      </c>
    </row>
    <row r="112" spans="1:4" x14ac:dyDescent="0.2">
      <c r="A112" s="372" t="s">
        <v>53</v>
      </c>
      <c r="B112" s="372" t="s">
        <v>148</v>
      </c>
      <c r="C112" s="374">
        <v>417</v>
      </c>
      <c r="D112" s="374">
        <v>416</v>
      </c>
    </row>
    <row r="113" spans="1:4" x14ac:dyDescent="0.2">
      <c r="A113" s="372" t="s">
        <v>53</v>
      </c>
      <c r="B113" s="372" t="s">
        <v>149</v>
      </c>
      <c r="C113" s="374">
        <v>416</v>
      </c>
      <c r="D113" s="374">
        <v>417</v>
      </c>
    </row>
    <row r="114" spans="1:4" x14ac:dyDescent="0.2">
      <c r="A114" s="372" t="s">
        <v>754</v>
      </c>
      <c r="B114" s="372" t="s">
        <v>138</v>
      </c>
      <c r="C114" s="374">
        <v>416</v>
      </c>
      <c r="D114" s="374">
        <v>418</v>
      </c>
    </row>
    <row r="115" spans="1:4" x14ac:dyDescent="0.2">
      <c r="A115" s="372" t="s">
        <v>53</v>
      </c>
      <c r="B115" s="372" t="s">
        <v>139</v>
      </c>
      <c r="C115" s="374">
        <v>418</v>
      </c>
      <c r="D115" s="374">
        <v>418</v>
      </c>
    </row>
    <row r="116" spans="1:4" x14ac:dyDescent="0.2">
      <c r="A116" s="372" t="s">
        <v>53</v>
      </c>
      <c r="B116" s="372" t="s">
        <v>140</v>
      </c>
      <c r="C116" s="374">
        <v>422</v>
      </c>
      <c r="D116" s="374">
        <v>419</v>
      </c>
    </row>
    <row r="117" spans="1:4" x14ac:dyDescent="0.2">
      <c r="A117" s="372" t="s">
        <v>53</v>
      </c>
      <c r="B117" s="372" t="s">
        <v>141</v>
      </c>
      <c r="C117" s="374">
        <v>419</v>
      </c>
      <c r="D117" s="374">
        <v>419</v>
      </c>
    </row>
    <row r="118" spans="1:4" x14ac:dyDescent="0.2">
      <c r="A118" s="372" t="s">
        <v>53</v>
      </c>
      <c r="B118" s="372" t="s">
        <v>142</v>
      </c>
      <c r="C118" s="374">
        <v>419</v>
      </c>
      <c r="D118" s="374">
        <v>419</v>
      </c>
    </row>
    <row r="119" spans="1:4" x14ac:dyDescent="0.2">
      <c r="A119" s="372" t="s">
        <v>53</v>
      </c>
      <c r="B119" s="372" t="s">
        <v>143</v>
      </c>
      <c r="C119" s="374">
        <v>421</v>
      </c>
      <c r="D119" s="374">
        <v>419</v>
      </c>
    </row>
    <row r="120" spans="1:4" x14ac:dyDescent="0.2">
      <c r="A120" s="372" t="s">
        <v>53</v>
      </c>
      <c r="B120" s="372" t="s">
        <v>144</v>
      </c>
      <c r="C120" s="374">
        <v>420</v>
      </c>
      <c r="D120" s="374">
        <v>419</v>
      </c>
    </row>
    <row r="121" spans="1:4" x14ac:dyDescent="0.2">
      <c r="A121" s="372" t="s">
        <v>53</v>
      </c>
      <c r="B121" s="372" t="s">
        <v>145</v>
      </c>
      <c r="C121" s="374">
        <v>416</v>
      </c>
      <c r="D121" s="374">
        <v>418</v>
      </c>
    </row>
    <row r="122" spans="1:4" x14ac:dyDescent="0.2">
      <c r="A122" s="372" t="s">
        <v>53</v>
      </c>
      <c r="B122" s="372" t="s">
        <v>146</v>
      </c>
      <c r="C122" s="374">
        <v>421</v>
      </c>
      <c r="D122" s="374">
        <v>419</v>
      </c>
    </row>
    <row r="123" spans="1:4" x14ac:dyDescent="0.2">
      <c r="A123" s="372" t="s">
        <v>53</v>
      </c>
      <c r="B123" s="372" t="s">
        <v>147</v>
      </c>
      <c r="C123" s="374">
        <v>418</v>
      </c>
      <c r="D123" s="374">
        <v>419</v>
      </c>
    </row>
    <row r="124" spans="1:4" x14ac:dyDescent="0.2">
      <c r="A124" s="372" t="s">
        <v>53</v>
      </c>
      <c r="B124" s="372" t="s">
        <v>148</v>
      </c>
      <c r="C124" s="374">
        <v>417</v>
      </c>
      <c r="D124" s="374">
        <v>419</v>
      </c>
    </row>
    <row r="125" spans="1:4" x14ac:dyDescent="0.2">
      <c r="A125" s="372" t="s">
        <v>53</v>
      </c>
      <c r="B125" s="372" t="s">
        <v>149</v>
      </c>
      <c r="C125" s="374">
        <v>422</v>
      </c>
      <c r="D125" s="374">
        <v>419</v>
      </c>
    </row>
    <row r="126" spans="1:4" x14ac:dyDescent="0.2">
      <c r="A126" s="372" t="s">
        <v>1193</v>
      </c>
      <c r="B126" s="372" t="s">
        <v>138</v>
      </c>
      <c r="C126" s="374">
        <v>422</v>
      </c>
      <c r="D126" s="374">
        <v>420</v>
      </c>
    </row>
    <row r="127" spans="1:4" x14ac:dyDescent="0.2">
      <c r="A127" s="372" t="s">
        <v>53</v>
      </c>
      <c r="B127" s="372" t="s">
        <v>139</v>
      </c>
      <c r="C127" s="374">
        <v>422</v>
      </c>
      <c r="D127" s="374">
        <v>420</v>
      </c>
    </row>
    <row r="128" spans="1:4" x14ac:dyDescent="0.2">
      <c r="A128" s="372" t="s">
        <v>53</v>
      </c>
      <c r="B128" s="372" t="s">
        <v>140</v>
      </c>
      <c r="C128" s="374">
        <v>420</v>
      </c>
      <c r="D128" s="374">
        <v>420</v>
      </c>
    </row>
  </sheetData>
  <mergeCells count="1">
    <mergeCell ref="H1:I1"/>
  </mergeCells>
  <hyperlinks>
    <hyperlink ref="H1:I1" location="Index!A1" display="Regresar al �ndice" xr:uid="{83BD7F9C-B281-4FB5-9A34-3C867FE087AA}"/>
  </hyperlinks>
  <pageMargins left="0.7" right="0.7" top="0.75" bottom="0.75" header="0.3" footer="0.3"/>
  <pageSetup paperSize="9" orientation="portrait" horizontalDpi="300" verticalDpi="300"/>
  <drawing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55260-CEF2-4CAF-A33F-70FA8DBF66E3}">
  <sheetPr codeName="Hoja175"/>
  <dimension ref="A1:I24"/>
  <sheetViews>
    <sheetView workbookViewId="0"/>
  </sheetViews>
  <sheetFormatPr baseColWidth="10" defaultRowHeight="12.75" x14ac:dyDescent="0.2"/>
  <cols>
    <col min="1" max="16384" width="11.42578125" style="372"/>
  </cols>
  <sheetData>
    <row r="1" spans="1:9" x14ac:dyDescent="0.2">
      <c r="A1" s="69" t="s">
        <v>2113</v>
      </c>
      <c r="H1" s="346" t="s">
        <v>2143</v>
      </c>
      <c r="I1" s="346"/>
    </row>
    <row r="2" spans="1:9" x14ac:dyDescent="0.2">
      <c r="A2" s="372" t="s">
        <v>1529</v>
      </c>
    </row>
    <row r="5" spans="1:9" x14ac:dyDescent="0.2">
      <c r="A5" s="372" t="s">
        <v>2</v>
      </c>
      <c r="B5" s="372" t="s">
        <v>633</v>
      </c>
    </row>
    <row r="6" spans="1:9" x14ac:dyDescent="0.2">
      <c r="A6" s="372" t="s">
        <v>17</v>
      </c>
      <c r="B6" s="373">
        <v>0.40459621297944698</v>
      </c>
    </row>
    <row r="7" spans="1:9" x14ac:dyDescent="0.2">
      <c r="A7" s="372" t="s">
        <v>26</v>
      </c>
      <c r="B7" s="373">
        <v>0.74445703188218204</v>
      </c>
    </row>
    <row r="8" spans="1:9" x14ac:dyDescent="0.2">
      <c r="A8" s="372" t="s">
        <v>32</v>
      </c>
      <c r="B8" s="373">
        <v>0.776824728920537</v>
      </c>
    </row>
    <row r="9" spans="1:9" x14ac:dyDescent="0.2">
      <c r="A9" s="372" t="s">
        <v>31</v>
      </c>
      <c r="B9" s="373">
        <v>0.89011166855478197</v>
      </c>
    </row>
    <row r="10" spans="1:9" x14ac:dyDescent="0.2">
      <c r="A10" s="372" t="s">
        <v>12</v>
      </c>
      <c r="B10" s="373">
        <v>1.1652370933808101</v>
      </c>
    </row>
    <row r="11" spans="1:9" x14ac:dyDescent="0.2">
      <c r="A11" s="372" t="s">
        <v>3</v>
      </c>
      <c r="B11" s="373">
        <v>1.44036251820683</v>
      </c>
    </row>
    <row r="12" spans="1:9" x14ac:dyDescent="0.2">
      <c r="A12" s="372" t="s">
        <v>9</v>
      </c>
      <c r="B12" s="373">
        <v>2.1039003074931202</v>
      </c>
    </row>
    <row r="13" spans="1:9" x14ac:dyDescent="0.2">
      <c r="A13" s="372" t="s">
        <v>22</v>
      </c>
      <c r="B13" s="373">
        <v>2.83217349085613</v>
      </c>
    </row>
    <row r="14" spans="1:9" x14ac:dyDescent="0.2">
      <c r="A14" s="372" t="s">
        <v>25</v>
      </c>
      <c r="B14" s="373">
        <v>2.9292765819711901</v>
      </c>
    </row>
    <row r="15" spans="1:9" x14ac:dyDescent="0.2">
      <c r="A15" s="372" t="s">
        <v>23</v>
      </c>
      <c r="B15" s="373">
        <v>4.0297782812752896</v>
      </c>
    </row>
    <row r="16" spans="1:9" x14ac:dyDescent="0.2">
      <c r="A16" s="372" t="s">
        <v>13</v>
      </c>
      <c r="B16" s="373">
        <v>4.4181906457355602</v>
      </c>
    </row>
    <row r="17" spans="1:2" x14ac:dyDescent="0.2">
      <c r="A17" s="372" t="s">
        <v>27</v>
      </c>
      <c r="B17" s="373">
        <v>5.6319792846738999</v>
      </c>
    </row>
    <row r="18" spans="1:2" x14ac:dyDescent="0.2">
      <c r="A18" s="372" t="s">
        <v>14</v>
      </c>
      <c r="B18" s="373">
        <v>6.4411717106327897</v>
      </c>
    </row>
    <row r="19" spans="1:2" x14ac:dyDescent="0.2">
      <c r="A19" s="372" t="s">
        <v>0</v>
      </c>
      <c r="B19" s="373">
        <v>6.7972163780547001</v>
      </c>
    </row>
    <row r="20" spans="1:2" x14ac:dyDescent="0.2">
      <c r="A20" s="372" t="s">
        <v>29</v>
      </c>
      <c r="B20" s="373">
        <v>6.8457679236122404</v>
      </c>
    </row>
    <row r="21" spans="1:2" x14ac:dyDescent="0.2">
      <c r="A21" s="372" t="s">
        <v>10</v>
      </c>
      <c r="B21" s="373">
        <v>7.2827318336300397</v>
      </c>
    </row>
    <row r="22" spans="1:2" x14ac:dyDescent="0.2">
      <c r="A22" s="372" t="s">
        <v>8</v>
      </c>
      <c r="B22" s="373">
        <v>9.40281598964234</v>
      </c>
    </row>
    <row r="23" spans="1:2" x14ac:dyDescent="0.2">
      <c r="A23" s="372" t="s">
        <v>20</v>
      </c>
      <c r="B23" s="373">
        <v>13.2545719372067</v>
      </c>
    </row>
    <row r="24" spans="1:2" x14ac:dyDescent="0.2">
      <c r="A24" s="372" t="s">
        <v>4</v>
      </c>
      <c r="B24" s="373">
        <v>18.514322705939499</v>
      </c>
    </row>
  </sheetData>
  <mergeCells count="1">
    <mergeCell ref="H1:I1"/>
  </mergeCells>
  <hyperlinks>
    <hyperlink ref="H1:I1" location="Index!A1" display="Regresar al �ndice" xr:uid="{332C82E7-8F00-464E-BCC3-AD21543DE369}"/>
  </hyperlinks>
  <pageMargins left="0.7" right="0.7" top="0.75" bottom="0.75" header="0.3" footer="0.3"/>
  <pageSetup paperSize="9"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B9569-58D0-4A78-9207-2A01B81A3357}">
  <sheetPr codeName="Hoja106"/>
  <dimension ref="A1:I26"/>
  <sheetViews>
    <sheetView workbookViewId="0"/>
  </sheetViews>
  <sheetFormatPr baseColWidth="10" defaultRowHeight="12.75" x14ac:dyDescent="0.2"/>
  <cols>
    <col min="1" max="1" width="32.140625" style="266" customWidth="1"/>
    <col min="2" max="2" width="15" style="266" customWidth="1"/>
    <col min="3" max="16384" width="11.42578125" style="266"/>
  </cols>
  <sheetData>
    <row r="1" spans="1:9" x14ac:dyDescent="0.2">
      <c r="A1" s="69" t="s">
        <v>1976</v>
      </c>
      <c r="H1" s="346" t="s">
        <v>2143</v>
      </c>
      <c r="I1" s="346"/>
    </row>
    <row r="6" spans="1:9" ht="25.5" x14ac:dyDescent="0.2">
      <c r="A6" s="506" t="s">
        <v>1849</v>
      </c>
      <c r="B6" s="507" t="s">
        <v>577</v>
      </c>
      <c r="C6" s="507" t="s">
        <v>1836</v>
      </c>
      <c r="D6" s="507" t="s">
        <v>1850</v>
      </c>
    </row>
    <row r="7" spans="1:9" x14ac:dyDescent="0.2">
      <c r="A7" s="508" t="s">
        <v>1915</v>
      </c>
      <c r="B7" s="509" t="s">
        <v>1835</v>
      </c>
      <c r="C7" s="510">
        <v>5955</v>
      </c>
      <c r="D7" s="509">
        <v>10</v>
      </c>
    </row>
    <row r="8" spans="1:9" x14ac:dyDescent="0.2">
      <c r="A8" s="508" t="s">
        <v>1916</v>
      </c>
      <c r="B8" s="266" t="s">
        <v>151</v>
      </c>
      <c r="C8" s="356">
        <v>6020</v>
      </c>
      <c r="D8" s="266">
        <v>5</v>
      </c>
    </row>
    <row r="9" spans="1:9" x14ac:dyDescent="0.2">
      <c r="A9" s="508" t="s">
        <v>1917</v>
      </c>
      <c r="B9" s="509" t="s">
        <v>151</v>
      </c>
      <c r="C9" s="510">
        <v>6166.6666666666697</v>
      </c>
      <c r="D9" s="509">
        <v>3</v>
      </c>
    </row>
    <row r="10" spans="1:9" x14ac:dyDescent="0.2">
      <c r="A10" s="508" t="s">
        <v>1918</v>
      </c>
      <c r="B10" s="266" t="s">
        <v>151</v>
      </c>
      <c r="C10" s="356">
        <v>6550</v>
      </c>
      <c r="D10" s="266">
        <v>6</v>
      </c>
    </row>
    <row r="11" spans="1:9" x14ac:dyDescent="0.2">
      <c r="A11" s="508" t="s">
        <v>1919</v>
      </c>
      <c r="B11" s="509" t="s">
        <v>154</v>
      </c>
      <c r="C11" s="510">
        <v>6666.6666666666697</v>
      </c>
      <c r="D11" s="509">
        <v>3</v>
      </c>
    </row>
    <row r="12" spans="1:9" x14ac:dyDescent="0.2">
      <c r="A12" s="508" t="s">
        <v>1920</v>
      </c>
      <c r="B12" s="266" t="s">
        <v>151</v>
      </c>
      <c r="C12" s="356">
        <v>6725</v>
      </c>
      <c r="D12" s="266">
        <v>4</v>
      </c>
    </row>
    <row r="13" spans="1:9" x14ac:dyDescent="0.2">
      <c r="A13" s="508" t="s">
        <v>1921</v>
      </c>
      <c r="B13" s="509" t="s">
        <v>151</v>
      </c>
      <c r="C13" s="510">
        <v>7250</v>
      </c>
      <c r="D13" s="509">
        <v>4</v>
      </c>
    </row>
    <row r="14" spans="1:9" x14ac:dyDescent="0.2">
      <c r="A14" s="508" t="s">
        <v>1922</v>
      </c>
      <c r="B14" s="266" t="s">
        <v>151</v>
      </c>
      <c r="C14" s="356">
        <v>7320</v>
      </c>
      <c r="D14" s="266">
        <v>5</v>
      </c>
    </row>
    <row r="15" spans="1:9" x14ac:dyDescent="0.2">
      <c r="A15" s="508" t="s">
        <v>1923</v>
      </c>
      <c r="B15" s="509" t="s">
        <v>1835</v>
      </c>
      <c r="C15" s="510">
        <v>7328.5714285714303</v>
      </c>
      <c r="D15" s="509">
        <v>14</v>
      </c>
    </row>
    <row r="16" spans="1:9" x14ac:dyDescent="0.2">
      <c r="A16" s="508" t="s">
        <v>1924</v>
      </c>
      <c r="B16" s="266" t="s">
        <v>154</v>
      </c>
      <c r="C16" s="356">
        <v>8212.5</v>
      </c>
      <c r="D16" s="266">
        <v>8</v>
      </c>
    </row>
    <row r="17" spans="1:4" x14ac:dyDescent="0.2">
      <c r="A17" s="508" t="s">
        <v>1925</v>
      </c>
      <c r="B17" s="509" t="s">
        <v>154</v>
      </c>
      <c r="C17" s="510">
        <v>8423.6363636363603</v>
      </c>
      <c r="D17" s="509">
        <v>11</v>
      </c>
    </row>
    <row r="18" spans="1:4" x14ac:dyDescent="0.2">
      <c r="A18" s="508" t="s">
        <v>1926</v>
      </c>
      <c r="B18" s="266" t="s">
        <v>55</v>
      </c>
      <c r="C18" s="356">
        <v>8500</v>
      </c>
      <c r="D18" s="266">
        <v>4</v>
      </c>
    </row>
    <row r="19" spans="1:4" x14ac:dyDescent="0.2">
      <c r="A19" s="508" t="s">
        <v>1927</v>
      </c>
      <c r="B19" s="509" t="s">
        <v>154</v>
      </c>
      <c r="C19" s="510">
        <v>8666.6666666666697</v>
      </c>
      <c r="D19" s="509">
        <v>6</v>
      </c>
    </row>
    <row r="20" spans="1:4" x14ac:dyDescent="0.2">
      <c r="A20" s="508" t="s">
        <v>1928</v>
      </c>
      <c r="B20" s="266" t="s">
        <v>55</v>
      </c>
      <c r="C20" s="356">
        <v>8700</v>
      </c>
      <c r="D20" s="266">
        <v>3</v>
      </c>
    </row>
    <row r="21" spans="1:4" x14ac:dyDescent="0.2">
      <c r="A21" s="508" t="s">
        <v>1929</v>
      </c>
      <c r="B21" s="509" t="s">
        <v>151</v>
      </c>
      <c r="C21" s="510">
        <v>8711.5384615384592</v>
      </c>
      <c r="D21" s="509">
        <v>13</v>
      </c>
    </row>
    <row r="22" spans="1:4" x14ac:dyDescent="0.2">
      <c r="A22" s="508" t="s">
        <v>1930</v>
      </c>
      <c r="B22" s="266" t="s">
        <v>55</v>
      </c>
      <c r="C22" s="356">
        <v>9080</v>
      </c>
      <c r="D22" s="266">
        <v>5</v>
      </c>
    </row>
    <row r="23" spans="1:4" x14ac:dyDescent="0.2">
      <c r="A23" s="508" t="s">
        <v>1931</v>
      </c>
      <c r="B23" s="509" t="s">
        <v>154</v>
      </c>
      <c r="C23" s="510">
        <v>9133.3333333333303</v>
      </c>
      <c r="D23" s="509">
        <v>6</v>
      </c>
    </row>
    <row r="24" spans="1:4" x14ac:dyDescent="0.2">
      <c r="A24" s="508" t="s">
        <v>1932</v>
      </c>
      <c r="B24" s="266" t="s">
        <v>1835</v>
      </c>
      <c r="C24" s="356">
        <v>9418.1818181818198</v>
      </c>
      <c r="D24" s="266">
        <v>11</v>
      </c>
    </row>
    <row r="25" spans="1:4" x14ac:dyDescent="0.2">
      <c r="A25" s="508" t="s">
        <v>1933</v>
      </c>
      <c r="B25" s="509" t="s">
        <v>1835</v>
      </c>
      <c r="C25" s="510">
        <v>9586.95652173913</v>
      </c>
      <c r="D25" s="509">
        <v>23</v>
      </c>
    </row>
    <row r="26" spans="1:4" x14ac:dyDescent="0.2">
      <c r="A26" s="508" t="s">
        <v>1934</v>
      </c>
      <c r="B26" s="266" t="s">
        <v>151</v>
      </c>
      <c r="C26" s="356">
        <v>9833.3333333333303</v>
      </c>
      <c r="D26" s="266">
        <v>3</v>
      </c>
    </row>
  </sheetData>
  <autoFilter ref="A6:D26" xr:uid="{687383C2-EA02-482E-B45F-B2B0BFDA775F}"/>
  <mergeCells count="1">
    <mergeCell ref="H1:I1"/>
  </mergeCells>
  <hyperlinks>
    <hyperlink ref="H1:I1" location="Index!A1" display="Regresar al �ndice" xr:uid="{4DF6507D-B960-48A6-B9F2-6EAFD694F127}"/>
  </hyperlinks>
  <pageMargins left="0.7" right="0.7" top="0.75" bottom="0.75" header="0.3" footer="0.3"/>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5120F-4731-4AEF-80DC-4C9217E79FB0}">
  <sheetPr codeName="Hoja177"/>
  <dimension ref="A1:M128"/>
  <sheetViews>
    <sheetView workbookViewId="0"/>
  </sheetViews>
  <sheetFormatPr baseColWidth="10" defaultRowHeight="12.75" x14ac:dyDescent="0.2"/>
  <cols>
    <col min="1" max="16384" width="11.42578125" style="372"/>
  </cols>
  <sheetData>
    <row r="1" spans="1:13" x14ac:dyDescent="0.2">
      <c r="A1" s="69" t="s">
        <v>2114</v>
      </c>
      <c r="H1" s="346" t="s">
        <v>2143</v>
      </c>
      <c r="I1" s="346"/>
    </row>
    <row r="2" spans="1:13" x14ac:dyDescent="0.2">
      <c r="A2" s="372" t="s">
        <v>1529</v>
      </c>
    </row>
    <row r="5" spans="1:13" x14ac:dyDescent="0.2">
      <c r="A5" s="372" t="s">
        <v>297</v>
      </c>
      <c r="B5" s="372" t="s">
        <v>341</v>
      </c>
      <c r="C5" s="372" t="s">
        <v>643</v>
      </c>
      <c r="D5" s="372" t="s">
        <v>631</v>
      </c>
      <c r="G5" s="372" t="s">
        <v>140</v>
      </c>
      <c r="H5" s="372" t="s">
        <v>139</v>
      </c>
      <c r="I5" s="372" t="s">
        <v>1244</v>
      </c>
      <c r="J5" s="372" t="s">
        <v>1937</v>
      </c>
      <c r="K5" s="372" t="s">
        <v>1375</v>
      </c>
      <c r="L5" s="372" t="s">
        <v>1938</v>
      </c>
      <c r="M5" s="372" t="s">
        <v>1376</v>
      </c>
    </row>
    <row r="6" spans="1:13" x14ac:dyDescent="0.2">
      <c r="A6" s="372" t="s">
        <v>59</v>
      </c>
      <c r="B6" s="372" t="s">
        <v>138</v>
      </c>
      <c r="C6" s="374">
        <v>132542</v>
      </c>
      <c r="D6" s="374">
        <v>125560</v>
      </c>
      <c r="G6" s="374">
        <v>225363</v>
      </c>
      <c r="H6" s="374">
        <v>226555</v>
      </c>
      <c r="I6" s="374">
        <v>200810</v>
      </c>
      <c r="J6" s="373">
        <v>12.2</v>
      </c>
      <c r="K6" s="373">
        <v>15.7</v>
      </c>
      <c r="L6" s="374">
        <v>218944</v>
      </c>
      <c r="M6" s="374">
        <v>216898</v>
      </c>
    </row>
    <row r="7" spans="1:13" x14ac:dyDescent="0.2">
      <c r="A7" s="372" t="s">
        <v>53</v>
      </c>
      <c r="B7" s="372" t="s">
        <v>139</v>
      </c>
      <c r="C7" s="374">
        <v>132003</v>
      </c>
      <c r="D7" s="374">
        <v>126180</v>
      </c>
    </row>
    <row r="8" spans="1:13" x14ac:dyDescent="0.2">
      <c r="A8" s="372" t="s">
        <v>53</v>
      </c>
      <c r="B8" s="372" t="s">
        <v>140</v>
      </c>
      <c r="C8" s="374">
        <v>134911</v>
      </c>
      <c r="D8" s="374">
        <v>126844</v>
      </c>
    </row>
    <row r="9" spans="1:13" x14ac:dyDescent="0.2">
      <c r="A9" s="372" t="s">
        <v>53</v>
      </c>
      <c r="B9" s="372" t="s">
        <v>141</v>
      </c>
      <c r="C9" s="374">
        <v>135436</v>
      </c>
      <c r="D9" s="374">
        <v>127707</v>
      </c>
    </row>
    <row r="10" spans="1:13" x14ac:dyDescent="0.2">
      <c r="A10" s="372" t="s">
        <v>53</v>
      </c>
      <c r="B10" s="372" t="s">
        <v>142</v>
      </c>
      <c r="C10" s="374">
        <v>137183</v>
      </c>
      <c r="D10" s="374">
        <v>128808</v>
      </c>
    </row>
    <row r="11" spans="1:13" x14ac:dyDescent="0.2">
      <c r="A11" s="372" t="s">
        <v>53</v>
      </c>
      <c r="B11" s="372" t="s">
        <v>143</v>
      </c>
      <c r="C11" s="374">
        <v>137311</v>
      </c>
      <c r="D11" s="374">
        <v>129765</v>
      </c>
    </row>
    <row r="12" spans="1:13" x14ac:dyDescent="0.2">
      <c r="A12" s="372" t="s">
        <v>53</v>
      </c>
      <c r="B12" s="372" t="s">
        <v>144</v>
      </c>
      <c r="C12" s="374">
        <v>135598</v>
      </c>
      <c r="D12" s="374">
        <v>130719</v>
      </c>
    </row>
    <row r="13" spans="1:13" x14ac:dyDescent="0.2">
      <c r="A13" s="372" t="s">
        <v>53</v>
      </c>
      <c r="B13" s="372" t="s">
        <v>145</v>
      </c>
      <c r="C13" s="374">
        <v>135693</v>
      </c>
      <c r="D13" s="374">
        <v>131835</v>
      </c>
    </row>
    <row r="14" spans="1:13" x14ac:dyDescent="0.2">
      <c r="A14" s="372" t="s">
        <v>53</v>
      </c>
      <c r="B14" s="372" t="s">
        <v>146</v>
      </c>
      <c r="C14" s="374">
        <v>135379</v>
      </c>
      <c r="D14" s="374">
        <v>132891</v>
      </c>
    </row>
    <row r="15" spans="1:13" x14ac:dyDescent="0.2">
      <c r="A15" s="372" t="s">
        <v>53</v>
      </c>
      <c r="B15" s="372" t="s">
        <v>147</v>
      </c>
      <c r="C15" s="374">
        <v>137228</v>
      </c>
      <c r="D15" s="374">
        <v>133881</v>
      </c>
    </row>
    <row r="16" spans="1:13" x14ac:dyDescent="0.2">
      <c r="A16" s="372" t="s">
        <v>53</v>
      </c>
      <c r="B16" s="372" t="s">
        <v>148</v>
      </c>
      <c r="C16" s="374">
        <v>136598</v>
      </c>
      <c r="D16" s="374">
        <v>134732</v>
      </c>
    </row>
    <row r="17" spans="1:4" x14ac:dyDescent="0.2">
      <c r="A17" s="372" t="s">
        <v>53</v>
      </c>
      <c r="B17" s="372" t="s">
        <v>149</v>
      </c>
      <c r="C17" s="374">
        <v>137134</v>
      </c>
      <c r="D17" s="374">
        <v>135585</v>
      </c>
    </row>
    <row r="18" spans="1:4" x14ac:dyDescent="0.2">
      <c r="A18" s="372" t="s">
        <v>72</v>
      </c>
      <c r="B18" s="372" t="s">
        <v>138</v>
      </c>
      <c r="C18" s="374">
        <v>137068</v>
      </c>
      <c r="D18" s="374">
        <v>135962</v>
      </c>
    </row>
    <row r="19" spans="1:4" x14ac:dyDescent="0.2">
      <c r="A19" s="372" t="s">
        <v>53</v>
      </c>
      <c r="B19" s="372" t="s">
        <v>139</v>
      </c>
      <c r="C19" s="374">
        <v>138202</v>
      </c>
      <c r="D19" s="374">
        <v>136478</v>
      </c>
    </row>
    <row r="20" spans="1:4" x14ac:dyDescent="0.2">
      <c r="A20" s="372" t="s">
        <v>53</v>
      </c>
      <c r="B20" s="372" t="s">
        <v>140</v>
      </c>
      <c r="C20" s="374">
        <v>135755</v>
      </c>
      <c r="D20" s="374">
        <v>136549</v>
      </c>
    </row>
    <row r="21" spans="1:4" x14ac:dyDescent="0.2">
      <c r="A21" s="372" t="s">
        <v>53</v>
      </c>
      <c r="B21" s="372" t="s">
        <v>141</v>
      </c>
      <c r="C21" s="374">
        <v>135620</v>
      </c>
      <c r="D21" s="374">
        <v>136564</v>
      </c>
    </row>
    <row r="22" spans="1:4" x14ac:dyDescent="0.2">
      <c r="A22" s="372" t="s">
        <v>53</v>
      </c>
      <c r="B22" s="372" t="s">
        <v>142</v>
      </c>
      <c r="C22" s="374">
        <v>135760</v>
      </c>
      <c r="D22" s="374">
        <v>136446</v>
      </c>
    </row>
    <row r="23" spans="1:4" x14ac:dyDescent="0.2">
      <c r="A23" s="372" t="s">
        <v>53</v>
      </c>
      <c r="B23" s="372" t="s">
        <v>143</v>
      </c>
      <c r="C23" s="374">
        <v>135146</v>
      </c>
      <c r="D23" s="374">
        <v>136265</v>
      </c>
    </row>
    <row r="24" spans="1:4" x14ac:dyDescent="0.2">
      <c r="A24" s="372" t="s">
        <v>53</v>
      </c>
      <c r="B24" s="372" t="s">
        <v>144</v>
      </c>
      <c r="C24" s="374">
        <v>133261</v>
      </c>
      <c r="D24" s="374">
        <v>136070</v>
      </c>
    </row>
    <row r="25" spans="1:4" x14ac:dyDescent="0.2">
      <c r="A25" s="372" t="s">
        <v>53</v>
      </c>
      <c r="B25" s="372" t="s">
        <v>145</v>
      </c>
      <c r="C25" s="374">
        <v>136395</v>
      </c>
      <c r="D25" s="374">
        <v>136129</v>
      </c>
    </row>
    <row r="26" spans="1:4" x14ac:dyDescent="0.2">
      <c r="A26" s="372" t="s">
        <v>53</v>
      </c>
      <c r="B26" s="372" t="s">
        <v>146</v>
      </c>
      <c r="C26" s="374">
        <v>138072</v>
      </c>
      <c r="D26" s="374">
        <v>136353</v>
      </c>
    </row>
    <row r="27" spans="1:4" x14ac:dyDescent="0.2">
      <c r="A27" s="372" t="s">
        <v>53</v>
      </c>
      <c r="B27" s="372" t="s">
        <v>147</v>
      </c>
      <c r="C27" s="374">
        <v>138343</v>
      </c>
      <c r="D27" s="374">
        <v>136446</v>
      </c>
    </row>
    <row r="28" spans="1:4" x14ac:dyDescent="0.2">
      <c r="A28" s="372" t="s">
        <v>53</v>
      </c>
      <c r="B28" s="372" t="s">
        <v>148</v>
      </c>
      <c r="C28" s="374">
        <v>140999</v>
      </c>
      <c r="D28" s="374">
        <v>136813</v>
      </c>
    </row>
    <row r="29" spans="1:4" x14ac:dyDescent="0.2">
      <c r="A29" s="372" t="s">
        <v>53</v>
      </c>
      <c r="B29" s="372" t="s">
        <v>149</v>
      </c>
      <c r="C29" s="374">
        <v>138657</v>
      </c>
      <c r="D29" s="374">
        <v>136940</v>
      </c>
    </row>
    <row r="30" spans="1:4" x14ac:dyDescent="0.2">
      <c r="A30" s="372" t="s">
        <v>73</v>
      </c>
      <c r="B30" s="372" t="s">
        <v>138</v>
      </c>
      <c r="C30" s="374">
        <v>138297</v>
      </c>
      <c r="D30" s="374">
        <v>137042</v>
      </c>
    </row>
    <row r="31" spans="1:4" x14ac:dyDescent="0.2">
      <c r="A31" s="372" t="s">
        <v>53</v>
      </c>
      <c r="B31" s="372" t="s">
        <v>139</v>
      </c>
      <c r="C31" s="374">
        <v>135299</v>
      </c>
      <c r="D31" s="374">
        <v>136800</v>
      </c>
    </row>
    <row r="32" spans="1:4" x14ac:dyDescent="0.2">
      <c r="A32" s="372" t="s">
        <v>53</v>
      </c>
      <c r="B32" s="372" t="s">
        <v>140</v>
      </c>
      <c r="C32" s="374">
        <v>136376</v>
      </c>
      <c r="D32" s="374">
        <v>136852</v>
      </c>
    </row>
    <row r="33" spans="1:4" x14ac:dyDescent="0.2">
      <c r="A33" s="372" t="s">
        <v>53</v>
      </c>
      <c r="B33" s="372" t="s">
        <v>141</v>
      </c>
      <c r="C33" s="374">
        <v>137921</v>
      </c>
      <c r="D33" s="374">
        <v>137044</v>
      </c>
    </row>
    <row r="34" spans="1:4" x14ac:dyDescent="0.2">
      <c r="A34" s="372" t="s">
        <v>53</v>
      </c>
      <c r="B34" s="372" t="s">
        <v>142</v>
      </c>
      <c r="C34" s="374">
        <v>138944</v>
      </c>
      <c r="D34" s="374">
        <v>137309</v>
      </c>
    </row>
    <row r="35" spans="1:4" x14ac:dyDescent="0.2">
      <c r="A35" s="372" t="s">
        <v>53</v>
      </c>
      <c r="B35" s="372" t="s">
        <v>143</v>
      </c>
      <c r="C35" s="374">
        <v>141006</v>
      </c>
      <c r="D35" s="374">
        <v>137798</v>
      </c>
    </row>
    <row r="36" spans="1:4" x14ac:dyDescent="0.2">
      <c r="A36" s="372" t="s">
        <v>53</v>
      </c>
      <c r="B36" s="372" t="s">
        <v>144</v>
      </c>
      <c r="C36" s="374">
        <v>141101</v>
      </c>
      <c r="D36" s="374">
        <v>138451</v>
      </c>
    </row>
    <row r="37" spans="1:4" x14ac:dyDescent="0.2">
      <c r="A37" s="372" t="s">
        <v>53</v>
      </c>
      <c r="B37" s="372" t="s">
        <v>145</v>
      </c>
      <c r="C37" s="374">
        <v>140867</v>
      </c>
      <c r="D37" s="374">
        <v>138824</v>
      </c>
    </row>
    <row r="38" spans="1:4" x14ac:dyDescent="0.2">
      <c r="A38" s="372" t="s">
        <v>53</v>
      </c>
      <c r="B38" s="372" t="s">
        <v>146</v>
      </c>
      <c r="C38" s="374">
        <v>143124</v>
      </c>
      <c r="D38" s="374">
        <v>139244</v>
      </c>
    </row>
    <row r="39" spans="1:4" x14ac:dyDescent="0.2">
      <c r="A39" s="372" t="s">
        <v>53</v>
      </c>
      <c r="B39" s="372" t="s">
        <v>147</v>
      </c>
      <c r="C39" s="374">
        <v>145017</v>
      </c>
      <c r="D39" s="374">
        <v>139801</v>
      </c>
    </row>
    <row r="40" spans="1:4" x14ac:dyDescent="0.2">
      <c r="A40" s="372" t="s">
        <v>53</v>
      </c>
      <c r="B40" s="372" t="s">
        <v>148</v>
      </c>
      <c r="C40" s="374">
        <v>146837</v>
      </c>
      <c r="D40" s="374">
        <v>140287</v>
      </c>
    </row>
    <row r="41" spans="1:4" x14ac:dyDescent="0.2">
      <c r="A41" s="372" t="s">
        <v>53</v>
      </c>
      <c r="B41" s="372" t="s">
        <v>149</v>
      </c>
      <c r="C41" s="374">
        <v>148110</v>
      </c>
      <c r="D41" s="374">
        <v>141075</v>
      </c>
    </row>
    <row r="42" spans="1:4" x14ac:dyDescent="0.2">
      <c r="A42" s="372" t="s">
        <v>74</v>
      </c>
      <c r="B42" s="372" t="s">
        <v>138</v>
      </c>
      <c r="C42" s="374">
        <v>143355</v>
      </c>
      <c r="D42" s="374">
        <v>141496</v>
      </c>
    </row>
    <row r="43" spans="1:4" x14ac:dyDescent="0.2">
      <c r="A43" s="372" t="s">
        <v>53</v>
      </c>
      <c r="B43" s="372" t="s">
        <v>139</v>
      </c>
      <c r="C43" s="374">
        <v>144166</v>
      </c>
      <c r="D43" s="374">
        <v>142235</v>
      </c>
    </row>
    <row r="44" spans="1:4" x14ac:dyDescent="0.2">
      <c r="A44" s="372" t="s">
        <v>53</v>
      </c>
      <c r="B44" s="372" t="s">
        <v>140</v>
      </c>
      <c r="C44" s="374">
        <v>145207</v>
      </c>
      <c r="D44" s="374">
        <v>142971</v>
      </c>
    </row>
    <row r="45" spans="1:4" x14ac:dyDescent="0.2">
      <c r="A45" s="372" t="s">
        <v>53</v>
      </c>
      <c r="B45" s="372" t="s">
        <v>141</v>
      </c>
      <c r="C45" s="374">
        <v>147078</v>
      </c>
      <c r="D45" s="374">
        <v>143734</v>
      </c>
    </row>
    <row r="46" spans="1:4" x14ac:dyDescent="0.2">
      <c r="A46" s="372" t="s">
        <v>53</v>
      </c>
      <c r="B46" s="372" t="s">
        <v>142</v>
      </c>
      <c r="C46" s="374">
        <v>145950</v>
      </c>
      <c r="D46" s="374">
        <v>144318</v>
      </c>
    </row>
    <row r="47" spans="1:4" x14ac:dyDescent="0.2">
      <c r="A47" s="372" t="s">
        <v>53</v>
      </c>
      <c r="B47" s="372" t="s">
        <v>143</v>
      </c>
      <c r="C47" s="374">
        <v>148723</v>
      </c>
      <c r="D47" s="374">
        <v>144961</v>
      </c>
    </row>
    <row r="48" spans="1:4" x14ac:dyDescent="0.2">
      <c r="A48" s="372" t="s">
        <v>53</v>
      </c>
      <c r="B48" s="372" t="s">
        <v>144</v>
      </c>
      <c r="C48" s="374">
        <v>147632</v>
      </c>
      <c r="D48" s="374">
        <v>145506</v>
      </c>
    </row>
    <row r="49" spans="1:4" x14ac:dyDescent="0.2">
      <c r="A49" s="372" t="s">
        <v>53</v>
      </c>
      <c r="B49" s="372" t="s">
        <v>145</v>
      </c>
      <c r="C49" s="374">
        <v>152741</v>
      </c>
      <c r="D49" s="374">
        <v>146495</v>
      </c>
    </row>
    <row r="50" spans="1:4" x14ac:dyDescent="0.2">
      <c r="A50" s="372" t="s">
        <v>53</v>
      </c>
      <c r="B50" s="372" t="s">
        <v>146</v>
      </c>
      <c r="C50" s="374">
        <v>156454</v>
      </c>
      <c r="D50" s="374">
        <v>147606</v>
      </c>
    </row>
    <row r="51" spans="1:4" x14ac:dyDescent="0.2">
      <c r="A51" s="372" t="s">
        <v>53</v>
      </c>
      <c r="B51" s="372" t="s">
        <v>147</v>
      </c>
      <c r="C51" s="374">
        <v>162705</v>
      </c>
      <c r="D51" s="374">
        <v>149080</v>
      </c>
    </row>
    <row r="52" spans="1:4" x14ac:dyDescent="0.2">
      <c r="A52" s="372" t="s">
        <v>53</v>
      </c>
      <c r="B52" s="372" t="s">
        <v>148</v>
      </c>
      <c r="C52" s="374">
        <v>166273</v>
      </c>
      <c r="D52" s="374">
        <v>150700</v>
      </c>
    </row>
    <row r="53" spans="1:4" x14ac:dyDescent="0.2">
      <c r="A53" s="372" t="s">
        <v>53</v>
      </c>
      <c r="B53" s="372" t="s">
        <v>149</v>
      </c>
      <c r="C53" s="374">
        <v>167561</v>
      </c>
      <c r="D53" s="374">
        <v>152320</v>
      </c>
    </row>
    <row r="54" spans="1:4" x14ac:dyDescent="0.2">
      <c r="A54" s="372" t="s">
        <v>75</v>
      </c>
      <c r="B54" s="372" t="s">
        <v>138</v>
      </c>
      <c r="C54" s="374">
        <v>166202</v>
      </c>
      <c r="D54" s="374">
        <v>154224</v>
      </c>
    </row>
    <row r="55" spans="1:4" x14ac:dyDescent="0.2">
      <c r="A55" s="372" t="s">
        <v>53</v>
      </c>
      <c r="B55" s="372" t="s">
        <v>139</v>
      </c>
      <c r="C55" s="374">
        <v>165255</v>
      </c>
      <c r="D55" s="374">
        <v>155982</v>
      </c>
    </row>
    <row r="56" spans="1:4" x14ac:dyDescent="0.2">
      <c r="A56" s="372" t="s">
        <v>53</v>
      </c>
      <c r="B56" s="372" t="s">
        <v>140</v>
      </c>
      <c r="C56" s="374">
        <v>169563</v>
      </c>
      <c r="D56" s="374">
        <v>158011</v>
      </c>
    </row>
    <row r="57" spans="1:4" x14ac:dyDescent="0.2">
      <c r="A57" s="372" t="s">
        <v>53</v>
      </c>
      <c r="B57" s="372" t="s">
        <v>141</v>
      </c>
      <c r="C57" s="374">
        <v>169234</v>
      </c>
      <c r="D57" s="374">
        <v>159858</v>
      </c>
    </row>
    <row r="58" spans="1:4" x14ac:dyDescent="0.2">
      <c r="A58" s="372" t="s">
        <v>53</v>
      </c>
      <c r="B58" s="372" t="s">
        <v>142</v>
      </c>
      <c r="C58" s="374">
        <v>167441</v>
      </c>
      <c r="D58" s="374">
        <v>161649</v>
      </c>
    </row>
    <row r="59" spans="1:4" x14ac:dyDescent="0.2">
      <c r="A59" s="372" t="s">
        <v>53</v>
      </c>
      <c r="B59" s="372" t="s">
        <v>143</v>
      </c>
      <c r="C59" s="374">
        <v>167945</v>
      </c>
      <c r="D59" s="374">
        <v>163250</v>
      </c>
    </row>
    <row r="60" spans="1:4" x14ac:dyDescent="0.2">
      <c r="A60" s="372" t="s">
        <v>53</v>
      </c>
      <c r="B60" s="372" t="s">
        <v>144</v>
      </c>
      <c r="C60" s="374">
        <v>169689</v>
      </c>
      <c r="D60" s="374">
        <v>165089</v>
      </c>
    </row>
    <row r="61" spans="1:4" x14ac:dyDescent="0.2">
      <c r="A61" s="372" t="s">
        <v>53</v>
      </c>
      <c r="B61" s="372" t="s">
        <v>145</v>
      </c>
      <c r="C61" s="374">
        <v>169933</v>
      </c>
      <c r="D61" s="374">
        <v>166521</v>
      </c>
    </row>
    <row r="62" spans="1:4" x14ac:dyDescent="0.2">
      <c r="A62" s="372" t="s">
        <v>53</v>
      </c>
      <c r="B62" s="372" t="s">
        <v>146</v>
      </c>
      <c r="C62" s="374">
        <v>171982</v>
      </c>
      <c r="D62" s="374">
        <v>167815</v>
      </c>
    </row>
    <row r="63" spans="1:4" x14ac:dyDescent="0.2">
      <c r="A63" s="372" t="s">
        <v>53</v>
      </c>
      <c r="B63" s="372" t="s">
        <v>147</v>
      </c>
      <c r="C63" s="374">
        <v>175631</v>
      </c>
      <c r="D63" s="374">
        <v>168892</v>
      </c>
    </row>
    <row r="64" spans="1:4" x14ac:dyDescent="0.2">
      <c r="A64" s="372" t="s">
        <v>53</v>
      </c>
      <c r="B64" s="372" t="s">
        <v>148</v>
      </c>
      <c r="C64" s="374">
        <v>177347</v>
      </c>
      <c r="D64" s="374">
        <v>169815</v>
      </c>
    </row>
    <row r="65" spans="1:4" x14ac:dyDescent="0.2">
      <c r="A65" s="372" t="s">
        <v>53</v>
      </c>
      <c r="B65" s="372" t="s">
        <v>149</v>
      </c>
      <c r="C65" s="374">
        <v>179261</v>
      </c>
      <c r="D65" s="374">
        <v>170790</v>
      </c>
    </row>
    <row r="66" spans="1:4" x14ac:dyDescent="0.2">
      <c r="A66" s="372" t="s">
        <v>76</v>
      </c>
      <c r="B66" s="372" t="s">
        <v>138</v>
      </c>
      <c r="C66" s="374">
        <v>175560</v>
      </c>
      <c r="D66" s="374">
        <v>171570</v>
      </c>
    </row>
    <row r="67" spans="1:4" x14ac:dyDescent="0.2">
      <c r="A67" s="372" t="s">
        <v>53</v>
      </c>
      <c r="B67" s="372" t="s">
        <v>139</v>
      </c>
      <c r="C67" s="374">
        <v>175111</v>
      </c>
      <c r="D67" s="374">
        <v>172391</v>
      </c>
    </row>
    <row r="68" spans="1:4" x14ac:dyDescent="0.2">
      <c r="A68" s="372" t="s">
        <v>53</v>
      </c>
      <c r="B68" s="372" t="s">
        <v>140</v>
      </c>
      <c r="C68" s="374">
        <v>175854</v>
      </c>
      <c r="D68" s="374">
        <v>172916</v>
      </c>
    </row>
    <row r="69" spans="1:4" x14ac:dyDescent="0.2">
      <c r="A69" s="372" t="s">
        <v>53</v>
      </c>
      <c r="B69" s="372" t="s">
        <v>141</v>
      </c>
      <c r="C69" s="374">
        <v>177884</v>
      </c>
      <c r="D69" s="374">
        <v>173636</v>
      </c>
    </row>
    <row r="70" spans="1:4" x14ac:dyDescent="0.2">
      <c r="A70" s="372" t="s">
        <v>53</v>
      </c>
      <c r="B70" s="372" t="s">
        <v>142</v>
      </c>
      <c r="C70" s="374">
        <v>180730</v>
      </c>
      <c r="D70" s="374">
        <v>174744</v>
      </c>
    </row>
    <row r="71" spans="1:4" x14ac:dyDescent="0.2">
      <c r="A71" s="372" t="s">
        <v>53</v>
      </c>
      <c r="B71" s="372" t="s">
        <v>143</v>
      </c>
      <c r="C71" s="374">
        <v>182595</v>
      </c>
      <c r="D71" s="374">
        <v>175965</v>
      </c>
    </row>
    <row r="72" spans="1:4" x14ac:dyDescent="0.2">
      <c r="A72" s="372" t="s">
        <v>53</v>
      </c>
      <c r="B72" s="372" t="s">
        <v>144</v>
      </c>
      <c r="C72" s="374">
        <v>185563</v>
      </c>
      <c r="D72" s="374">
        <v>177288</v>
      </c>
    </row>
    <row r="73" spans="1:4" x14ac:dyDescent="0.2">
      <c r="A73" s="372" t="s">
        <v>53</v>
      </c>
      <c r="B73" s="372" t="s">
        <v>145</v>
      </c>
      <c r="C73" s="374">
        <v>188966</v>
      </c>
      <c r="D73" s="374">
        <v>178874</v>
      </c>
    </row>
    <row r="74" spans="1:4" x14ac:dyDescent="0.2">
      <c r="A74" s="372" t="s">
        <v>53</v>
      </c>
      <c r="B74" s="372" t="s">
        <v>146</v>
      </c>
      <c r="C74" s="374">
        <v>192371</v>
      </c>
      <c r="D74" s="374">
        <v>180573</v>
      </c>
    </row>
    <row r="75" spans="1:4" x14ac:dyDescent="0.2">
      <c r="A75" s="372" t="s">
        <v>53</v>
      </c>
      <c r="B75" s="372" t="s">
        <v>147</v>
      </c>
      <c r="C75" s="374">
        <v>194536</v>
      </c>
      <c r="D75" s="374">
        <v>182148</v>
      </c>
    </row>
    <row r="76" spans="1:4" x14ac:dyDescent="0.2">
      <c r="A76" s="372" t="s">
        <v>53</v>
      </c>
      <c r="B76" s="372" t="s">
        <v>148</v>
      </c>
      <c r="C76" s="374">
        <v>194720</v>
      </c>
      <c r="D76" s="374">
        <v>183596</v>
      </c>
    </row>
    <row r="77" spans="1:4" x14ac:dyDescent="0.2">
      <c r="A77" s="372" t="s">
        <v>53</v>
      </c>
      <c r="B77" s="372" t="s">
        <v>149</v>
      </c>
      <c r="C77" s="374">
        <v>195275</v>
      </c>
      <c r="D77" s="374">
        <v>184930</v>
      </c>
    </row>
    <row r="78" spans="1:4" x14ac:dyDescent="0.2">
      <c r="A78" s="372" t="s">
        <v>77</v>
      </c>
      <c r="B78" s="372" t="s">
        <v>138</v>
      </c>
      <c r="C78" s="374">
        <v>195653</v>
      </c>
      <c r="D78" s="374">
        <v>186605</v>
      </c>
    </row>
    <row r="79" spans="1:4" x14ac:dyDescent="0.2">
      <c r="A79" s="372" t="s">
        <v>53</v>
      </c>
      <c r="B79" s="372" t="s">
        <v>139</v>
      </c>
      <c r="C79" s="374">
        <v>195633</v>
      </c>
      <c r="D79" s="374">
        <v>188315</v>
      </c>
    </row>
    <row r="80" spans="1:4" x14ac:dyDescent="0.2">
      <c r="A80" s="372" t="s">
        <v>53</v>
      </c>
      <c r="B80" s="372" t="s">
        <v>140</v>
      </c>
      <c r="C80" s="374">
        <v>198109</v>
      </c>
      <c r="D80" s="374">
        <v>190170</v>
      </c>
    </row>
    <row r="81" spans="1:4" x14ac:dyDescent="0.2">
      <c r="A81" s="372" t="s">
        <v>53</v>
      </c>
      <c r="B81" s="372" t="s">
        <v>141</v>
      </c>
      <c r="C81" s="374">
        <v>203212</v>
      </c>
      <c r="D81" s="374">
        <v>192280</v>
      </c>
    </row>
    <row r="82" spans="1:4" x14ac:dyDescent="0.2">
      <c r="A82" s="372" t="s">
        <v>53</v>
      </c>
      <c r="B82" s="372" t="s">
        <v>142</v>
      </c>
      <c r="C82" s="374">
        <v>203538</v>
      </c>
      <c r="D82" s="374">
        <v>194181</v>
      </c>
    </row>
    <row r="83" spans="1:4" x14ac:dyDescent="0.2">
      <c r="A83" s="372" t="s">
        <v>53</v>
      </c>
      <c r="B83" s="372" t="s">
        <v>143</v>
      </c>
      <c r="C83" s="374">
        <v>204192</v>
      </c>
      <c r="D83" s="374">
        <v>195981</v>
      </c>
    </row>
    <row r="84" spans="1:4" x14ac:dyDescent="0.2">
      <c r="A84" s="372" t="s">
        <v>53</v>
      </c>
      <c r="B84" s="372" t="s">
        <v>144</v>
      </c>
      <c r="C84" s="374">
        <v>203819</v>
      </c>
      <c r="D84" s="374">
        <v>197502</v>
      </c>
    </row>
    <row r="85" spans="1:4" x14ac:dyDescent="0.2">
      <c r="A85" s="372" t="s">
        <v>53</v>
      </c>
      <c r="B85" s="372" t="s">
        <v>145</v>
      </c>
      <c r="C85" s="374">
        <v>202269</v>
      </c>
      <c r="D85" s="374">
        <v>198611</v>
      </c>
    </row>
    <row r="86" spans="1:4" x14ac:dyDescent="0.2">
      <c r="A86" s="372" t="s">
        <v>53</v>
      </c>
      <c r="B86" s="372" t="s">
        <v>146</v>
      </c>
      <c r="C86" s="374">
        <v>206125</v>
      </c>
      <c r="D86" s="374">
        <v>199757</v>
      </c>
    </row>
    <row r="87" spans="1:4" x14ac:dyDescent="0.2">
      <c r="A87" s="372" t="s">
        <v>53</v>
      </c>
      <c r="B87" s="372" t="s">
        <v>147</v>
      </c>
      <c r="C87" s="374">
        <v>207299</v>
      </c>
      <c r="D87" s="374">
        <v>200820</v>
      </c>
    </row>
    <row r="88" spans="1:4" x14ac:dyDescent="0.2">
      <c r="A88" s="372" t="s">
        <v>53</v>
      </c>
      <c r="B88" s="372" t="s">
        <v>148</v>
      </c>
      <c r="C88" s="374">
        <v>205076</v>
      </c>
      <c r="D88" s="374">
        <v>201683</v>
      </c>
    </row>
    <row r="89" spans="1:4" x14ac:dyDescent="0.2">
      <c r="A89" s="372" t="s">
        <v>53</v>
      </c>
      <c r="B89" s="372" t="s">
        <v>149</v>
      </c>
      <c r="C89" s="374">
        <v>205719</v>
      </c>
      <c r="D89" s="374">
        <v>202554</v>
      </c>
    </row>
    <row r="90" spans="1:4" x14ac:dyDescent="0.2">
      <c r="A90" s="372" t="s">
        <v>78</v>
      </c>
      <c r="B90" s="372" t="s">
        <v>138</v>
      </c>
      <c r="C90" s="374">
        <v>200803</v>
      </c>
      <c r="D90" s="374">
        <v>202983</v>
      </c>
    </row>
    <row r="91" spans="1:4" x14ac:dyDescent="0.2">
      <c r="A91" s="372" t="s">
        <v>53</v>
      </c>
      <c r="B91" s="372" t="s">
        <v>139</v>
      </c>
      <c r="C91" s="374">
        <v>200947</v>
      </c>
      <c r="D91" s="374">
        <v>203426</v>
      </c>
    </row>
    <row r="92" spans="1:4" x14ac:dyDescent="0.2">
      <c r="A92" s="372" t="s">
        <v>53</v>
      </c>
      <c r="B92" s="372" t="s">
        <v>140</v>
      </c>
      <c r="C92" s="374">
        <v>203670</v>
      </c>
      <c r="D92" s="374">
        <v>203889</v>
      </c>
    </row>
    <row r="93" spans="1:4" x14ac:dyDescent="0.2">
      <c r="A93" s="372" t="s">
        <v>53</v>
      </c>
      <c r="B93" s="372" t="s">
        <v>141</v>
      </c>
      <c r="C93" s="374">
        <v>198946</v>
      </c>
      <c r="D93" s="374">
        <v>203534</v>
      </c>
    </row>
    <row r="94" spans="1:4" x14ac:dyDescent="0.2">
      <c r="A94" s="372" t="s">
        <v>53</v>
      </c>
      <c r="B94" s="372" t="s">
        <v>142</v>
      </c>
      <c r="C94" s="374">
        <v>193758</v>
      </c>
      <c r="D94" s="374">
        <v>202719</v>
      </c>
    </row>
    <row r="95" spans="1:4" x14ac:dyDescent="0.2">
      <c r="A95" s="372" t="s">
        <v>53</v>
      </c>
      <c r="B95" s="372" t="s">
        <v>143</v>
      </c>
      <c r="C95" s="374">
        <v>194649</v>
      </c>
      <c r="D95" s="374">
        <v>201923</v>
      </c>
    </row>
    <row r="96" spans="1:4" x14ac:dyDescent="0.2">
      <c r="A96" s="372" t="s">
        <v>53</v>
      </c>
      <c r="B96" s="372" t="s">
        <v>144</v>
      </c>
      <c r="C96" s="374">
        <v>191599</v>
      </c>
      <c r="D96" s="374">
        <v>200905</v>
      </c>
    </row>
    <row r="97" spans="1:4" x14ac:dyDescent="0.2">
      <c r="A97" s="372" t="s">
        <v>53</v>
      </c>
      <c r="B97" s="372" t="s">
        <v>145</v>
      </c>
      <c r="C97" s="374">
        <v>192948</v>
      </c>
      <c r="D97" s="374">
        <v>200128</v>
      </c>
    </row>
    <row r="98" spans="1:4" x14ac:dyDescent="0.2">
      <c r="A98" s="372" t="s">
        <v>53</v>
      </c>
      <c r="B98" s="372" t="s">
        <v>146</v>
      </c>
      <c r="C98" s="374">
        <v>195648</v>
      </c>
      <c r="D98" s="374">
        <v>199255</v>
      </c>
    </row>
    <row r="99" spans="1:4" x14ac:dyDescent="0.2">
      <c r="A99" s="372" t="s">
        <v>53</v>
      </c>
      <c r="B99" s="372" t="s">
        <v>147</v>
      </c>
      <c r="C99" s="374">
        <v>195719</v>
      </c>
      <c r="D99" s="374">
        <v>198290</v>
      </c>
    </row>
    <row r="100" spans="1:4" x14ac:dyDescent="0.2">
      <c r="A100" s="372" t="s">
        <v>53</v>
      </c>
      <c r="B100" s="372" t="s">
        <v>148</v>
      </c>
      <c r="C100" s="374">
        <v>198046</v>
      </c>
      <c r="D100" s="374">
        <v>197704</v>
      </c>
    </row>
    <row r="101" spans="1:4" x14ac:dyDescent="0.2">
      <c r="A101" s="372" t="s">
        <v>53</v>
      </c>
      <c r="B101" s="372" t="s">
        <v>149</v>
      </c>
      <c r="C101" s="374">
        <v>200309</v>
      </c>
      <c r="D101" s="374">
        <v>197254</v>
      </c>
    </row>
    <row r="102" spans="1:4" x14ac:dyDescent="0.2">
      <c r="A102" s="372" t="s">
        <v>450</v>
      </c>
      <c r="B102" s="372" t="s">
        <v>138</v>
      </c>
      <c r="C102" s="374">
        <v>200718</v>
      </c>
      <c r="D102" s="374">
        <v>197246</v>
      </c>
    </row>
    <row r="103" spans="1:4" x14ac:dyDescent="0.2">
      <c r="A103" s="372" t="s">
        <v>53</v>
      </c>
      <c r="B103" s="372" t="s">
        <v>139</v>
      </c>
      <c r="C103" s="374">
        <v>205931</v>
      </c>
      <c r="D103" s="374">
        <v>197662</v>
      </c>
    </row>
    <row r="104" spans="1:4" x14ac:dyDescent="0.2">
      <c r="A104" s="372" t="s">
        <v>53</v>
      </c>
      <c r="B104" s="372" t="s">
        <v>140</v>
      </c>
      <c r="C104" s="374">
        <v>207112</v>
      </c>
      <c r="D104" s="374">
        <v>197949</v>
      </c>
    </row>
    <row r="105" spans="1:4" x14ac:dyDescent="0.2">
      <c r="A105" s="372" t="s">
        <v>53</v>
      </c>
      <c r="B105" s="372" t="s">
        <v>141</v>
      </c>
      <c r="C105" s="374">
        <v>209090</v>
      </c>
      <c r="D105" s="374">
        <v>198794</v>
      </c>
    </row>
    <row r="106" spans="1:4" x14ac:dyDescent="0.2">
      <c r="A106" s="372" t="s">
        <v>53</v>
      </c>
      <c r="B106" s="372" t="s">
        <v>142</v>
      </c>
      <c r="C106" s="374">
        <v>205309</v>
      </c>
      <c r="D106" s="374">
        <v>199756</v>
      </c>
    </row>
    <row r="107" spans="1:4" x14ac:dyDescent="0.2">
      <c r="A107" s="372" t="s">
        <v>53</v>
      </c>
      <c r="B107" s="372" t="s">
        <v>143</v>
      </c>
      <c r="C107" s="374">
        <v>204370</v>
      </c>
      <c r="D107" s="374">
        <v>200567</v>
      </c>
    </row>
    <row r="108" spans="1:4" x14ac:dyDescent="0.2">
      <c r="A108" s="372" t="s">
        <v>53</v>
      </c>
      <c r="B108" s="372" t="s">
        <v>144</v>
      </c>
      <c r="C108" s="374">
        <v>203445</v>
      </c>
      <c r="D108" s="374">
        <v>201554</v>
      </c>
    </row>
    <row r="109" spans="1:4" x14ac:dyDescent="0.2">
      <c r="A109" s="372" t="s">
        <v>53</v>
      </c>
      <c r="B109" s="372" t="s">
        <v>145</v>
      </c>
      <c r="C109" s="374">
        <v>196347</v>
      </c>
      <c r="D109" s="374">
        <v>201837</v>
      </c>
    </row>
    <row r="110" spans="1:4" x14ac:dyDescent="0.2">
      <c r="A110" s="372" t="s">
        <v>53</v>
      </c>
      <c r="B110" s="372" t="s">
        <v>146</v>
      </c>
      <c r="C110" s="374">
        <v>192303</v>
      </c>
      <c r="D110" s="374">
        <v>201558</v>
      </c>
    </row>
    <row r="111" spans="1:4" x14ac:dyDescent="0.2">
      <c r="A111" s="372" t="s">
        <v>53</v>
      </c>
      <c r="B111" s="372" t="s">
        <v>147</v>
      </c>
      <c r="C111" s="374">
        <v>187080</v>
      </c>
      <c r="D111" s="374">
        <v>200838</v>
      </c>
    </row>
    <row r="112" spans="1:4" x14ac:dyDescent="0.2">
      <c r="A112" s="372" t="s">
        <v>53</v>
      </c>
      <c r="B112" s="372" t="s">
        <v>148</v>
      </c>
      <c r="C112" s="374">
        <v>185901</v>
      </c>
      <c r="D112" s="374">
        <v>199826</v>
      </c>
    </row>
    <row r="113" spans="1:4" x14ac:dyDescent="0.2">
      <c r="A113" s="372" t="s">
        <v>53</v>
      </c>
      <c r="B113" s="372" t="s">
        <v>149</v>
      </c>
      <c r="C113" s="374">
        <v>186546</v>
      </c>
      <c r="D113" s="374">
        <v>198679</v>
      </c>
    </row>
    <row r="114" spans="1:4" x14ac:dyDescent="0.2">
      <c r="A114" s="372" t="s">
        <v>754</v>
      </c>
      <c r="B114" s="372" t="s">
        <v>138</v>
      </c>
      <c r="C114" s="374">
        <v>187153</v>
      </c>
      <c r="D114" s="374">
        <v>197549</v>
      </c>
    </row>
    <row r="115" spans="1:4" x14ac:dyDescent="0.2">
      <c r="A115" s="372" t="s">
        <v>53</v>
      </c>
      <c r="B115" s="372" t="s">
        <v>139</v>
      </c>
      <c r="C115" s="374">
        <v>195851</v>
      </c>
      <c r="D115" s="374">
        <v>196709</v>
      </c>
    </row>
    <row r="116" spans="1:4" x14ac:dyDescent="0.2">
      <c r="A116" s="372" t="s">
        <v>53</v>
      </c>
      <c r="B116" s="372" t="s">
        <v>140</v>
      </c>
      <c r="C116" s="374">
        <v>200810</v>
      </c>
      <c r="D116" s="374">
        <v>196184</v>
      </c>
    </row>
    <row r="117" spans="1:4" x14ac:dyDescent="0.2">
      <c r="A117" s="372" t="s">
        <v>53</v>
      </c>
      <c r="B117" s="372" t="s">
        <v>141</v>
      </c>
      <c r="C117" s="374">
        <v>205249</v>
      </c>
      <c r="D117" s="374">
        <v>195864</v>
      </c>
    </row>
    <row r="118" spans="1:4" x14ac:dyDescent="0.2">
      <c r="A118" s="372" t="s">
        <v>53</v>
      </c>
      <c r="B118" s="372" t="s">
        <v>142</v>
      </c>
      <c r="C118" s="374">
        <v>208966</v>
      </c>
      <c r="D118" s="374">
        <v>196168</v>
      </c>
    </row>
    <row r="119" spans="1:4" x14ac:dyDescent="0.2">
      <c r="A119" s="372" t="s">
        <v>53</v>
      </c>
      <c r="B119" s="372" t="s">
        <v>143</v>
      </c>
      <c r="C119" s="374">
        <v>212500</v>
      </c>
      <c r="D119" s="374">
        <v>196846</v>
      </c>
    </row>
    <row r="120" spans="1:4" x14ac:dyDescent="0.2">
      <c r="A120" s="372" t="s">
        <v>53</v>
      </c>
      <c r="B120" s="372" t="s">
        <v>144</v>
      </c>
      <c r="C120" s="374">
        <v>215290</v>
      </c>
      <c r="D120" s="374">
        <v>197833</v>
      </c>
    </row>
    <row r="121" spans="1:4" x14ac:dyDescent="0.2">
      <c r="A121" s="372" t="s">
        <v>53</v>
      </c>
      <c r="B121" s="372" t="s">
        <v>145</v>
      </c>
      <c r="C121" s="374">
        <v>219426</v>
      </c>
      <c r="D121" s="374">
        <v>199756</v>
      </c>
    </row>
    <row r="122" spans="1:4" x14ac:dyDescent="0.2">
      <c r="A122" s="372" t="s">
        <v>53</v>
      </c>
      <c r="B122" s="372" t="s">
        <v>146</v>
      </c>
      <c r="C122" s="374">
        <v>220685</v>
      </c>
      <c r="D122" s="374">
        <v>202121</v>
      </c>
    </row>
    <row r="123" spans="1:4" x14ac:dyDescent="0.2">
      <c r="A123" s="372" t="s">
        <v>53</v>
      </c>
      <c r="B123" s="372" t="s">
        <v>147</v>
      </c>
      <c r="C123" s="374">
        <v>221863</v>
      </c>
      <c r="D123" s="374">
        <v>205020</v>
      </c>
    </row>
    <row r="124" spans="1:4" x14ac:dyDescent="0.2">
      <c r="A124" s="372" t="s">
        <v>53</v>
      </c>
      <c r="B124" s="372" t="s">
        <v>148</v>
      </c>
      <c r="C124" s="374">
        <v>223630</v>
      </c>
      <c r="D124" s="374">
        <v>208164</v>
      </c>
    </row>
    <row r="125" spans="1:4" x14ac:dyDescent="0.2">
      <c r="A125" s="372" t="s">
        <v>53</v>
      </c>
      <c r="B125" s="372" t="s">
        <v>149</v>
      </c>
      <c r="C125" s="374">
        <v>224001</v>
      </c>
      <c r="D125" s="374">
        <v>211285</v>
      </c>
    </row>
    <row r="126" spans="1:4" x14ac:dyDescent="0.2">
      <c r="A126" s="372" t="s">
        <v>1193</v>
      </c>
      <c r="B126" s="372" t="s">
        <v>138</v>
      </c>
      <c r="C126" s="374">
        <v>223804</v>
      </c>
      <c r="D126" s="374">
        <v>214340</v>
      </c>
    </row>
    <row r="127" spans="1:4" x14ac:dyDescent="0.2">
      <c r="A127" s="372" t="s">
        <v>53</v>
      </c>
      <c r="B127" s="372" t="s">
        <v>139</v>
      </c>
      <c r="C127" s="374">
        <v>226555</v>
      </c>
      <c r="D127" s="374">
        <v>216898</v>
      </c>
    </row>
    <row r="128" spans="1:4" x14ac:dyDescent="0.2">
      <c r="A128" s="372" t="s">
        <v>53</v>
      </c>
      <c r="B128" s="372" t="s">
        <v>140</v>
      </c>
      <c r="C128" s="374">
        <v>225363</v>
      </c>
      <c r="D128" s="374">
        <v>218944</v>
      </c>
    </row>
  </sheetData>
  <mergeCells count="1">
    <mergeCell ref="H1:I1"/>
  </mergeCells>
  <hyperlinks>
    <hyperlink ref="H1:I1" location="Index!A1" display="Regresar al �ndice" xr:uid="{B97877A2-35C8-4E27-A303-BA7AF79205BF}"/>
  </hyperlinks>
  <pageMargins left="0.7" right="0.7" top="0.75" bottom="0.75" header="0.3" footer="0.3"/>
  <pageSetup paperSize="9" orientation="portrait" horizontalDpi="300" verticalDpi="300"/>
  <drawing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8C9A8-E1D1-4F17-8447-98D956AC28CF}">
  <sheetPr codeName="Hoja178"/>
  <dimension ref="A1:K128"/>
  <sheetViews>
    <sheetView workbookViewId="0"/>
  </sheetViews>
  <sheetFormatPr baseColWidth="10" defaultRowHeight="12.75" x14ac:dyDescent="0.2"/>
  <cols>
    <col min="1" max="16384" width="11.42578125" style="372"/>
  </cols>
  <sheetData>
    <row r="1" spans="1:11" x14ac:dyDescent="0.2">
      <c r="A1" s="69" t="s">
        <v>2115</v>
      </c>
      <c r="H1" s="346" t="s">
        <v>2143</v>
      </c>
      <c r="I1" s="346"/>
    </row>
    <row r="2" spans="1:11" x14ac:dyDescent="0.2">
      <c r="A2" s="372" t="s">
        <v>1529</v>
      </c>
    </row>
    <row r="5" spans="1:11" x14ac:dyDescent="0.2">
      <c r="A5" s="372" t="s">
        <v>297</v>
      </c>
      <c r="B5" s="372" t="s">
        <v>341</v>
      </c>
      <c r="C5" s="372" t="s">
        <v>51</v>
      </c>
      <c r="D5" s="372" t="s">
        <v>342</v>
      </c>
      <c r="G5" s="372" t="s">
        <v>140</v>
      </c>
      <c r="H5" s="372" t="s">
        <v>139</v>
      </c>
      <c r="I5" s="372" t="s">
        <v>1244</v>
      </c>
      <c r="J5" s="372" t="s">
        <v>1938</v>
      </c>
      <c r="K5" s="372" t="s">
        <v>1376</v>
      </c>
    </row>
    <row r="6" spans="1:11" x14ac:dyDescent="0.2">
      <c r="A6" s="372" t="s">
        <v>59</v>
      </c>
      <c r="B6" s="372" t="s">
        <v>138</v>
      </c>
      <c r="C6" s="373">
        <v>7</v>
      </c>
      <c r="D6" s="373">
        <v>4.5</v>
      </c>
      <c r="G6" s="373">
        <v>12.2</v>
      </c>
      <c r="H6" s="373">
        <v>15.7</v>
      </c>
      <c r="I6" s="373">
        <v>-3</v>
      </c>
      <c r="J6" s="373">
        <v>11.9</v>
      </c>
      <c r="K6" s="373">
        <v>10.6</v>
      </c>
    </row>
    <row r="7" spans="1:11" x14ac:dyDescent="0.2">
      <c r="A7" s="372" t="s">
        <v>53</v>
      </c>
      <c r="B7" s="372" t="s">
        <v>139</v>
      </c>
      <c r="C7" s="373">
        <v>6</v>
      </c>
      <c r="D7" s="373">
        <v>4.5999999999999996</v>
      </c>
    </row>
    <row r="8" spans="1:11" x14ac:dyDescent="0.2">
      <c r="A8" s="372" t="s">
        <v>53</v>
      </c>
      <c r="B8" s="372" t="s">
        <v>140</v>
      </c>
      <c r="C8" s="373">
        <v>6.3</v>
      </c>
      <c r="D8" s="373">
        <v>4.2</v>
      </c>
    </row>
    <row r="9" spans="1:11" x14ac:dyDescent="0.2">
      <c r="A9" s="372" t="s">
        <v>53</v>
      </c>
      <c r="B9" s="372" t="s">
        <v>141</v>
      </c>
      <c r="C9" s="373">
        <v>8.3000000000000007</v>
      </c>
      <c r="D9" s="373">
        <v>4.7</v>
      </c>
    </row>
    <row r="10" spans="1:11" x14ac:dyDescent="0.2">
      <c r="A10" s="372" t="s">
        <v>53</v>
      </c>
      <c r="B10" s="372" t="s">
        <v>142</v>
      </c>
      <c r="C10" s="373">
        <v>10.7</v>
      </c>
      <c r="D10" s="373">
        <v>5.3</v>
      </c>
    </row>
    <row r="11" spans="1:11" x14ac:dyDescent="0.2">
      <c r="A11" s="372" t="s">
        <v>53</v>
      </c>
      <c r="B11" s="372" t="s">
        <v>143</v>
      </c>
      <c r="C11" s="373">
        <v>9.1</v>
      </c>
      <c r="D11" s="373">
        <v>5.6</v>
      </c>
    </row>
    <row r="12" spans="1:11" x14ac:dyDescent="0.2">
      <c r="A12" s="372" t="s">
        <v>53</v>
      </c>
      <c r="B12" s="372" t="s">
        <v>144</v>
      </c>
      <c r="C12" s="373">
        <v>9.1999999999999993</v>
      </c>
      <c r="D12" s="373">
        <v>6</v>
      </c>
    </row>
    <row r="13" spans="1:11" x14ac:dyDescent="0.2">
      <c r="A13" s="372" t="s">
        <v>53</v>
      </c>
      <c r="B13" s="372" t="s">
        <v>145</v>
      </c>
      <c r="C13" s="373">
        <v>11</v>
      </c>
      <c r="D13" s="373">
        <v>6.8</v>
      </c>
    </row>
    <row r="14" spans="1:11" x14ac:dyDescent="0.2">
      <c r="A14" s="372" t="s">
        <v>53</v>
      </c>
      <c r="B14" s="372" t="s">
        <v>146</v>
      </c>
      <c r="C14" s="373">
        <v>10.3</v>
      </c>
      <c r="D14" s="373">
        <v>7.4</v>
      </c>
    </row>
    <row r="15" spans="1:11" x14ac:dyDescent="0.2">
      <c r="A15" s="372" t="s">
        <v>53</v>
      </c>
      <c r="B15" s="372" t="s">
        <v>147</v>
      </c>
      <c r="C15" s="373">
        <v>9.5</v>
      </c>
      <c r="D15" s="373">
        <v>7.9</v>
      </c>
    </row>
    <row r="16" spans="1:11" x14ac:dyDescent="0.2">
      <c r="A16" s="372" t="s">
        <v>53</v>
      </c>
      <c r="B16" s="372" t="s">
        <v>148</v>
      </c>
      <c r="C16" s="373">
        <v>8.1</v>
      </c>
      <c r="D16" s="373">
        <v>8.3000000000000007</v>
      </c>
    </row>
    <row r="17" spans="1:4" x14ac:dyDescent="0.2">
      <c r="A17" s="372" t="s">
        <v>53</v>
      </c>
      <c r="B17" s="372" t="s">
        <v>149</v>
      </c>
      <c r="C17" s="373">
        <v>8.1</v>
      </c>
      <c r="D17" s="373">
        <v>8.6</v>
      </c>
    </row>
    <row r="18" spans="1:4" x14ac:dyDescent="0.2">
      <c r="A18" s="372" t="s">
        <v>72</v>
      </c>
      <c r="B18" s="372" t="s">
        <v>138</v>
      </c>
      <c r="C18" s="373">
        <v>3.4</v>
      </c>
      <c r="D18" s="373">
        <v>8.3000000000000007</v>
      </c>
    </row>
    <row r="19" spans="1:4" x14ac:dyDescent="0.2">
      <c r="A19" s="372" t="s">
        <v>53</v>
      </c>
      <c r="B19" s="372" t="s">
        <v>139</v>
      </c>
      <c r="C19" s="373">
        <v>4.7</v>
      </c>
      <c r="D19" s="373">
        <v>8.1999999999999993</v>
      </c>
    </row>
    <row r="20" spans="1:4" x14ac:dyDescent="0.2">
      <c r="A20" s="372" t="s">
        <v>53</v>
      </c>
      <c r="B20" s="372" t="s">
        <v>140</v>
      </c>
      <c r="C20" s="373">
        <v>0.6</v>
      </c>
      <c r="D20" s="373">
        <v>7.7</v>
      </c>
    </row>
    <row r="21" spans="1:4" x14ac:dyDescent="0.2">
      <c r="A21" s="372" t="s">
        <v>53</v>
      </c>
      <c r="B21" s="372" t="s">
        <v>141</v>
      </c>
      <c r="C21" s="373">
        <v>0.1</v>
      </c>
      <c r="D21" s="373">
        <v>7.1</v>
      </c>
    </row>
    <row r="22" spans="1:4" x14ac:dyDescent="0.2">
      <c r="A22" s="372" t="s">
        <v>53</v>
      </c>
      <c r="B22" s="372" t="s">
        <v>142</v>
      </c>
      <c r="C22" s="373">
        <v>-1</v>
      </c>
      <c r="D22" s="373">
        <v>6.1</v>
      </c>
    </row>
    <row r="23" spans="1:4" x14ac:dyDescent="0.2">
      <c r="A23" s="372" t="s">
        <v>53</v>
      </c>
      <c r="B23" s="372" t="s">
        <v>143</v>
      </c>
      <c r="C23" s="373">
        <v>-1.6</v>
      </c>
      <c r="D23" s="373">
        <v>5.2</v>
      </c>
    </row>
    <row r="24" spans="1:4" x14ac:dyDescent="0.2">
      <c r="A24" s="372" t="s">
        <v>53</v>
      </c>
      <c r="B24" s="372" t="s">
        <v>144</v>
      </c>
      <c r="C24" s="373">
        <v>-1.7</v>
      </c>
      <c r="D24" s="373">
        <v>4.3</v>
      </c>
    </row>
    <row r="25" spans="1:4" x14ac:dyDescent="0.2">
      <c r="A25" s="372" t="s">
        <v>53</v>
      </c>
      <c r="B25" s="372" t="s">
        <v>145</v>
      </c>
      <c r="C25" s="373">
        <v>0.5</v>
      </c>
      <c r="D25" s="373">
        <v>3.4</v>
      </c>
    </row>
    <row r="26" spans="1:4" x14ac:dyDescent="0.2">
      <c r="A26" s="372" t="s">
        <v>53</v>
      </c>
      <c r="B26" s="372" t="s">
        <v>146</v>
      </c>
      <c r="C26" s="373">
        <v>2</v>
      </c>
      <c r="D26" s="373">
        <v>2.7</v>
      </c>
    </row>
    <row r="27" spans="1:4" x14ac:dyDescent="0.2">
      <c r="A27" s="372" t="s">
        <v>53</v>
      </c>
      <c r="B27" s="372" t="s">
        <v>147</v>
      </c>
      <c r="C27" s="373">
        <v>0.8</v>
      </c>
      <c r="D27" s="373">
        <v>2</v>
      </c>
    </row>
    <row r="28" spans="1:4" x14ac:dyDescent="0.2">
      <c r="A28" s="372" t="s">
        <v>53</v>
      </c>
      <c r="B28" s="372" t="s">
        <v>148</v>
      </c>
      <c r="C28" s="373">
        <v>3.2</v>
      </c>
      <c r="D28" s="373">
        <v>1.6</v>
      </c>
    </row>
    <row r="29" spans="1:4" x14ac:dyDescent="0.2">
      <c r="A29" s="372" t="s">
        <v>53</v>
      </c>
      <c r="B29" s="372" t="s">
        <v>149</v>
      </c>
      <c r="C29" s="373">
        <v>1.1000000000000001</v>
      </c>
      <c r="D29" s="373">
        <v>1</v>
      </c>
    </row>
    <row r="30" spans="1:4" x14ac:dyDescent="0.2">
      <c r="A30" s="372" t="s">
        <v>73</v>
      </c>
      <c r="B30" s="372" t="s">
        <v>138</v>
      </c>
      <c r="C30" s="373">
        <v>0.9</v>
      </c>
      <c r="D30" s="373">
        <v>0.8</v>
      </c>
    </row>
    <row r="31" spans="1:4" x14ac:dyDescent="0.2">
      <c r="A31" s="372" t="s">
        <v>53</v>
      </c>
      <c r="B31" s="372" t="s">
        <v>139</v>
      </c>
      <c r="C31" s="373">
        <v>-2.1</v>
      </c>
      <c r="D31" s="373">
        <v>0.2</v>
      </c>
    </row>
    <row r="32" spans="1:4" x14ac:dyDescent="0.2">
      <c r="A32" s="372" t="s">
        <v>53</v>
      </c>
      <c r="B32" s="372" t="s">
        <v>140</v>
      </c>
      <c r="C32" s="373">
        <v>0.5</v>
      </c>
      <c r="D32" s="373">
        <v>0.2</v>
      </c>
    </row>
    <row r="33" spans="1:4" x14ac:dyDescent="0.2">
      <c r="A33" s="372" t="s">
        <v>53</v>
      </c>
      <c r="B33" s="372" t="s">
        <v>141</v>
      </c>
      <c r="C33" s="373">
        <v>1.7</v>
      </c>
      <c r="D33" s="373">
        <v>0.4</v>
      </c>
    </row>
    <row r="34" spans="1:4" x14ac:dyDescent="0.2">
      <c r="A34" s="372" t="s">
        <v>53</v>
      </c>
      <c r="B34" s="372" t="s">
        <v>142</v>
      </c>
      <c r="C34" s="373">
        <v>2.2999999999999998</v>
      </c>
      <c r="D34" s="373">
        <v>0.6</v>
      </c>
    </row>
    <row r="35" spans="1:4" x14ac:dyDescent="0.2">
      <c r="A35" s="372" t="s">
        <v>53</v>
      </c>
      <c r="B35" s="372" t="s">
        <v>143</v>
      </c>
      <c r="C35" s="373">
        <v>4.3</v>
      </c>
      <c r="D35" s="373">
        <v>1.1000000000000001</v>
      </c>
    </row>
    <row r="36" spans="1:4" x14ac:dyDescent="0.2">
      <c r="A36" s="372" t="s">
        <v>53</v>
      </c>
      <c r="B36" s="372" t="s">
        <v>144</v>
      </c>
      <c r="C36" s="373">
        <v>5.9</v>
      </c>
      <c r="D36" s="373">
        <v>1.8</v>
      </c>
    </row>
    <row r="37" spans="1:4" x14ac:dyDescent="0.2">
      <c r="A37" s="372" t="s">
        <v>53</v>
      </c>
      <c r="B37" s="372" t="s">
        <v>145</v>
      </c>
      <c r="C37" s="373">
        <v>3.3</v>
      </c>
      <c r="D37" s="373">
        <v>2</v>
      </c>
    </row>
    <row r="38" spans="1:4" x14ac:dyDescent="0.2">
      <c r="A38" s="372" t="s">
        <v>53</v>
      </c>
      <c r="B38" s="372" t="s">
        <v>146</v>
      </c>
      <c r="C38" s="373">
        <v>3.7</v>
      </c>
      <c r="D38" s="373">
        <v>2.1</v>
      </c>
    </row>
    <row r="39" spans="1:4" x14ac:dyDescent="0.2">
      <c r="A39" s="372" t="s">
        <v>53</v>
      </c>
      <c r="B39" s="372" t="s">
        <v>147</v>
      </c>
      <c r="C39" s="373">
        <v>4.8</v>
      </c>
      <c r="D39" s="373">
        <v>2.5</v>
      </c>
    </row>
    <row r="40" spans="1:4" x14ac:dyDescent="0.2">
      <c r="A40" s="372" t="s">
        <v>53</v>
      </c>
      <c r="B40" s="372" t="s">
        <v>148</v>
      </c>
      <c r="C40" s="373">
        <v>4.0999999999999996</v>
      </c>
      <c r="D40" s="373">
        <v>2.5</v>
      </c>
    </row>
    <row r="41" spans="1:4" x14ac:dyDescent="0.2">
      <c r="A41" s="372" t="s">
        <v>53</v>
      </c>
      <c r="B41" s="372" t="s">
        <v>149</v>
      </c>
      <c r="C41" s="373">
        <v>6.8</v>
      </c>
      <c r="D41" s="373">
        <v>3</v>
      </c>
    </row>
    <row r="42" spans="1:4" x14ac:dyDescent="0.2">
      <c r="A42" s="372" t="s">
        <v>74</v>
      </c>
      <c r="B42" s="372" t="s">
        <v>138</v>
      </c>
      <c r="C42" s="373">
        <v>3.7</v>
      </c>
      <c r="D42" s="373">
        <v>3.2</v>
      </c>
    </row>
    <row r="43" spans="1:4" x14ac:dyDescent="0.2">
      <c r="A43" s="372" t="s">
        <v>53</v>
      </c>
      <c r="B43" s="372" t="s">
        <v>139</v>
      </c>
      <c r="C43" s="373">
        <v>6.6</v>
      </c>
      <c r="D43" s="373">
        <v>4</v>
      </c>
    </row>
    <row r="44" spans="1:4" x14ac:dyDescent="0.2">
      <c r="A44" s="372" t="s">
        <v>53</v>
      </c>
      <c r="B44" s="372" t="s">
        <v>140</v>
      </c>
      <c r="C44" s="373">
        <v>6.5</v>
      </c>
      <c r="D44" s="373">
        <v>4.5</v>
      </c>
    </row>
    <row r="45" spans="1:4" x14ac:dyDescent="0.2">
      <c r="A45" s="372" t="s">
        <v>53</v>
      </c>
      <c r="B45" s="372" t="s">
        <v>141</v>
      </c>
      <c r="C45" s="373">
        <v>6.6</v>
      </c>
      <c r="D45" s="373">
        <v>4.9000000000000004</v>
      </c>
    </row>
    <row r="46" spans="1:4" x14ac:dyDescent="0.2">
      <c r="A46" s="372" t="s">
        <v>53</v>
      </c>
      <c r="B46" s="372" t="s">
        <v>142</v>
      </c>
      <c r="C46" s="373">
        <v>5</v>
      </c>
      <c r="D46" s="373">
        <v>5.0999999999999996</v>
      </c>
    </row>
    <row r="47" spans="1:4" x14ac:dyDescent="0.2">
      <c r="A47" s="372" t="s">
        <v>53</v>
      </c>
      <c r="B47" s="372" t="s">
        <v>143</v>
      </c>
      <c r="C47" s="373">
        <v>5.5</v>
      </c>
      <c r="D47" s="373">
        <v>5.2</v>
      </c>
    </row>
    <row r="48" spans="1:4" x14ac:dyDescent="0.2">
      <c r="A48" s="372" t="s">
        <v>53</v>
      </c>
      <c r="B48" s="372" t="s">
        <v>144</v>
      </c>
      <c r="C48" s="373">
        <v>4.5999999999999996</v>
      </c>
      <c r="D48" s="373">
        <v>5.0999999999999996</v>
      </c>
    </row>
    <row r="49" spans="1:4" x14ac:dyDescent="0.2">
      <c r="A49" s="372" t="s">
        <v>53</v>
      </c>
      <c r="B49" s="372" t="s">
        <v>145</v>
      </c>
      <c r="C49" s="373">
        <v>8.4</v>
      </c>
      <c r="D49" s="373">
        <v>5.5</v>
      </c>
    </row>
    <row r="50" spans="1:4" x14ac:dyDescent="0.2">
      <c r="A50" s="372" t="s">
        <v>53</v>
      </c>
      <c r="B50" s="372" t="s">
        <v>146</v>
      </c>
      <c r="C50" s="373">
        <v>9.3000000000000007</v>
      </c>
      <c r="D50" s="373">
        <v>6</v>
      </c>
    </row>
    <row r="51" spans="1:4" x14ac:dyDescent="0.2">
      <c r="A51" s="372" t="s">
        <v>53</v>
      </c>
      <c r="B51" s="372" t="s">
        <v>147</v>
      </c>
      <c r="C51" s="373">
        <v>12.2</v>
      </c>
      <c r="D51" s="373">
        <v>6.6</v>
      </c>
    </row>
    <row r="52" spans="1:4" x14ac:dyDescent="0.2">
      <c r="A52" s="372" t="s">
        <v>53</v>
      </c>
      <c r="B52" s="372" t="s">
        <v>148</v>
      </c>
      <c r="C52" s="373">
        <v>13.2</v>
      </c>
      <c r="D52" s="373">
        <v>7.4</v>
      </c>
    </row>
    <row r="53" spans="1:4" x14ac:dyDescent="0.2">
      <c r="A53" s="372" t="s">
        <v>53</v>
      </c>
      <c r="B53" s="372" t="s">
        <v>149</v>
      </c>
      <c r="C53" s="373">
        <v>13.1</v>
      </c>
      <c r="D53" s="373">
        <v>7.9</v>
      </c>
    </row>
    <row r="54" spans="1:4" x14ac:dyDescent="0.2">
      <c r="A54" s="372" t="s">
        <v>75</v>
      </c>
      <c r="B54" s="372" t="s">
        <v>138</v>
      </c>
      <c r="C54" s="373">
        <v>15.9</v>
      </c>
      <c r="D54" s="373">
        <v>8.9</v>
      </c>
    </row>
    <row r="55" spans="1:4" x14ac:dyDescent="0.2">
      <c r="A55" s="372" t="s">
        <v>53</v>
      </c>
      <c r="B55" s="372" t="s">
        <v>139</v>
      </c>
      <c r="C55" s="373">
        <v>14.6</v>
      </c>
      <c r="D55" s="373">
        <v>9.6</v>
      </c>
    </row>
    <row r="56" spans="1:4" x14ac:dyDescent="0.2">
      <c r="A56" s="372" t="s">
        <v>53</v>
      </c>
      <c r="B56" s="372" t="s">
        <v>140</v>
      </c>
      <c r="C56" s="373">
        <v>16.8</v>
      </c>
      <c r="D56" s="373">
        <v>10.5</v>
      </c>
    </row>
    <row r="57" spans="1:4" x14ac:dyDescent="0.2">
      <c r="A57" s="372" t="s">
        <v>53</v>
      </c>
      <c r="B57" s="372" t="s">
        <v>141</v>
      </c>
      <c r="C57" s="373">
        <v>15.1</v>
      </c>
      <c r="D57" s="373">
        <v>11.2</v>
      </c>
    </row>
    <row r="58" spans="1:4" x14ac:dyDescent="0.2">
      <c r="A58" s="372" t="s">
        <v>53</v>
      </c>
      <c r="B58" s="372" t="s">
        <v>142</v>
      </c>
      <c r="C58" s="373">
        <v>14.7</v>
      </c>
      <c r="D58" s="373">
        <v>12</v>
      </c>
    </row>
    <row r="59" spans="1:4" x14ac:dyDescent="0.2">
      <c r="A59" s="372" t="s">
        <v>53</v>
      </c>
      <c r="B59" s="372" t="s">
        <v>143</v>
      </c>
      <c r="C59" s="373">
        <v>12.9</v>
      </c>
      <c r="D59" s="373">
        <v>12.6</v>
      </c>
    </row>
    <row r="60" spans="1:4" x14ac:dyDescent="0.2">
      <c r="A60" s="372" t="s">
        <v>53</v>
      </c>
      <c r="B60" s="372" t="s">
        <v>144</v>
      </c>
      <c r="C60" s="373">
        <v>14.9</v>
      </c>
      <c r="D60" s="373">
        <v>13.4</v>
      </c>
    </row>
    <row r="61" spans="1:4" x14ac:dyDescent="0.2">
      <c r="A61" s="372" t="s">
        <v>53</v>
      </c>
      <c r="B61" s="372" t="s">
        <v>145</v>
      </c>
      <c r="C61" s="373">
        <v>11.3</v>
      </c>
      <c r="D61" s="373">
        <v>13.7</v>
      </c>
    </row>
    <row r="62" spans="1:4" x14ac:dyDescent="0.2">
      <c r="A62" s="372" t="s">
        <v>53</v>
      </c>
      <c r="B62" s="372" t="s">
        <v>146</v>
      </c>
      <c r="C62" s="373">
        <v>9.9</v>
      </c>
      <c r="D62" s="373">
        <v>13.7</v>
      </c>
    </row>
    <row r="63" spans="1:4" x14ac:dyDescent="0.2">
      <c r="A63" s="372" t="s">
        <v>53</v>
      </c>
      <c r="B63" s="372" t="s">
        <v>147</v>
      </c>
      <c r="C63" s="373">
        <v>7.9</v>
      </c>
      <c r="D63" s="373">
        <v>13.4</v>
      </c>
    </row>
    <row r="64" spans="1:4" x14ac:dyDescent="0.2">
      <c r="A64" s="372" t="s">
        <v>53</v>
      </c>
      <c r="B64" s="372" t="s">
        <v>148</v>
      </c>
      <c r="C64" s="373">
        <v>6.7</v>
      </c>
      <c r="D64" s="373">
        <v>12.8</v>
      </c>
    </row>
    <row r="65" spans="1:4" x14ac:dyDescent="0.2">
      <c r="A65" s="372" t="s">
        <v>53</v>
      </c>
      <c r="B65" s="372" t="s">
        <v>149</v>
      </c>
      <c r="C65" s="373">
        <v>7</v>
      </c>
      <c r="D65" s="373">
        <v>12.3</v>
      </c>
    </row>
    <row r="66" spans="1:4" x14ac:dyDescent="0.2">
      <c r="A66" s="372" t="s">
        <v>76</v>
      </c>
      <c r="B66" s="372" t="s">
        <v>138</v>
      </c>
      <c r="C66" s="373">
        <v>5.6</v>
      </c>
      <c r="D66" s="373">
        <v>11.5</v>
      </c>
    </row>
    <row r="67" spans="1:4" x14ac:dyDescent="0.2">
      <c r="A67" s="372" t="s">
        <v>53</v>
      </c>
      <c r="B67" s="372" t="s">
        <v>139</v>
      </c>
      <c r="C67" s="373">
        <v>6</v>
      </c>
      <c r="D67" s="373">
        <v>10.7</v>
      </c>
    </row>
    <row r="68" spans="1:4" x14ac:dyDescent="0.2">
      <c r="A68" s="372" t="s">
        <v>53</v>
      </c>
      <c r="B68" s="372" t="s">
        <v>140</v>
      </c>
      <c r="C68" s="373">
        <v>3.7</v>
      </c>
      <c r="D68" s="373">
        <v>9.6</v>
      </c>
    </row>
    <row r="69" spans="1:4" x14ac:dyDescent="0.2">
      <c r="A69" s="372" t="s">
        <v>53</v>
      </c>
      <c r="B69" s="372" t="s">
        <v>141</v>
      </c>
      <c r="C69" s="373">
        <v>5.0999999999999996</v>
      </c>
      <c r="D69" s="373">
        <v>8.8000000000000007</v>
      </c>
    </row>
    <row r="70" spans="1:4" x14ac:dyDescent="0.2">
      <c r="A70" s="372" t="s">
        <v>53</v>
      </c>
      <c r="B70" s="372" t="s">
        <v>142</v>
      </c>
      <c r="C70" s="373">
        <v>7.9</v>
      </c>
      <c r="D70" s="373">
        <v>8.1999999999999993</v>
      </c>
    </row>
    <row r="71" spans="1:4" x14ac:dyDescent="0.2">
      <c r="A71" s="372" t="s">
        <v>53</v>
      </c>
      <c r="B71" s="372" t="s">
        <v>143</v>
      </c>
      <c r="C71" s="373">
        <v>8.6999999999999993</v>
      </c>
      <c r="D71" s="373">
        <v>7.9</v>
      </c>
    </row>
    <row r="72" spans="1:4" x14ac:dyDescent="0.2">
      <c r="A72" s="372" t="s">
        <v>53</v>
      </c>
      <c r="B72" s="372" t="s">
        <v>144</v>
      </c>
      <c r="C72" s="373">
        <v>9.4</v>
      </c>
      <c r="D72" s="373">
        <v>7.4</v>
      </c>
    </row>
    <row r="73" spans="1:4" x14ac:dyDescent="0.2">
      <c r="A73" s="372" t="s">
        <v>53</v>
      </c>
      <c r="B73" s="372" t="s">
        <v>145</v>
      </c>
      <c r="C73" s="373">
        <v>11.2</v>
      </c>
      <c r="D73" s="373">
        <v>7.4</v>
      </c>
    </row>
    <row r="74" spans="1:4" x14ac:dyDescent="0.2">
      <c r="A74" s="372" t="s">
        <v>53</v>
      </c>
      <c r="B74" s="372" t="s">
        <v>146</v>
      </c>
      <c r="C74" s="373">
        <v>11.9</v>
      </c>
      <c r="D74" s="373">
        <v>7.6</v>
      </c>
    </row>
    <row r="75" spans="1:4" x14ac:dyDescent="0.2">
      <c r="A75" s="372" t="s">
        <v>53</v>
      </c>
      <c r="B75" s="372" t="s">
        <v>147</v>
      </c>
      <c r="C75" s="373">
        <v>10.8</v>
      </c>
      <c r="D75" s="373">
        <v>7.8</v>
      </c>
    </row>
    <row r="76" spans="1:4" x14ac:dyDescent="0.2">
      <c r="A76" s="372" t="s">
        <v>53</v>
      </c>
      <c r="B76" s="372" t="s">
        <v>148</v>
      </c>
      <c r="C76" s="373">
        <v>9.8000000000000007</v>
      </c>
      <c r="D76" s="373">
        <v>8.1</v>
      </c>
    </row>
    <row r="77" spans="1:4" x14ac:dyDescent="0.2">
      <c r="A77" s="372" t="s">
        <v>53</v>
      </c>
      <c r="B77" s="372" t="s">
        <v>149</v>
      </c>
      <c r="C77" s="373">
        <v>8.9</v>
      </c>
      <c r="D77" s="373">
        <v>8.1999999999999993</v>
      </c>
    </row>
    <row r="78" spans="1:4" x14ac:dyDescent="0.2">
      <c r="A78" s="372" t="s">
        <v>77</v>
      </c>
      <c r="B78" s="372" t="s">
        <v>138</v>
      </c>
      <c r="C78" s="373">
        <v>11.4</v>
      </c>
      <c r="D78" s="373">
        <v>8.6999999999999993</v>
      </c>
    </row>
    <row r="79" spans="1:4" x14ac:dyDescent="0.2">
      <c r="A79" s="372" t="s">
        <v>53</v>
      </c>
      <c r="B79" s="372" t="s">
        <v>139</v>
      </c>
      <c r="C79" s="373">
        <v>11.7</v>
      </c>
      <c r="D79" s="373">
        <v>9.1999999999999993</v>
      </c>
    </row>
    <row r="80" spans="1:4" x14ac:dyDescent="0.2">
      <c r="A80" s="372" t="s">
        <v>53</v>
      </c>
      <c r="B80" s="372" t="s">
        <v>140</v>
      </c>
      <c r="C80" s="373">
        <v>12.7</v>
      </c>
      <c r="D80" s="373">
        <v>10</v>
      </c>
    </row>
    <row r="81" spans="1:4" x14ac:dyDescent="0.2">
      <c r="A81" s="372" t="s">
        <v>53</v>
      </c>
      <c r="B81" s="372" t="s">
        <v>141</v>
      </c>
      <c r="C81" s="373">
        <v>14.2</v>
      </c>
      <c r="D81" s="373">
        <v>10.7</v>
      </c>
    </row>
    <row r="82" spans="1:4" x14ac:dyDescent="0.2">
      <c r="A82" s="372" t="s">
        <v>53</v>
      </c>
      <c r="B82" s="372" t="s">
        <v>142</v>
      </c>
      <c r="C82" s="373">
        <v>12.6</v>
      </c>
      <c r="D82" s="373">
        <v>11.1</v>
      </c>
    </row>
    <row r="83" spans="1:4" x14ac:dyDescent="0.2">
      <c r="A83" s="372" t="s">
        <v>53</v>
      </c>
      <c r="B83" s="372" t="s">
        <v>143</v>
      </c>
      <c r="C83" s="373">
        <v>11.8</v>
      </c>
      <c r="D83" s="373">
        <v>11.4</v>
      </c>
    </row>
    <row r="84" spans="1:4" x14ac:dyDescent="0.2">
      <c r="A84" s="372" t="s">
        <v>53</v>
      </c>
      <c r="B84" s="372" t="s">
        <v>144</v>
      </c>
      <c r="C84" s="373">
        <v>9.8000000000000007</v>
      </c>
      <c r="D84" s="373">
        <v>11.4</v>
      </c>
    </row>
    <row r="85" spans="1:4" x14ac:dyDescent="0.2">
      <c r="A85" s="372" t="s">
        <v>53</v>
      </c>
      <c r="B85" s="372" t="s">
        <v>145</v>
      </c>
      <c r="C85" s="373">
        <v>7</v>
      </c>
      <c r="D85" s="373">
        <v>11.1</v>
      </c>
    </row>
    <row r="86" spans="1:4" x14ac:dyDescent="0.2">
      <c r="A86" s="372" t="s">
        <v>53</v>
      </c>
      <c r="B86" s="372" t="s">
        <v>146</v>
      </c>
      <c r="C86" s="373">
        <v>7.1</v>
      </c>
      <c r="D86" s="373">
        <v>10.7</v>
      </c>
    </row>
    <row r="87" spans="1:4" x14ac:dyDescent="0.2">
      <c r="A87" s="372" t="s">
        <v>53</v>
      </c>
      <c r="B87" s="372" t="s">
        <v>147</v>
      </c>
      <c r="C87" s="373">
        <v>6.6</v>
      </c>
      <c r="D87" s="373">
        <v>10.3</v>
      </c>
    </row>
    <row r="88" spans="1:4" x14ac:dyDescent="0.2">
      <c r="A88" s="372" t="s">
        <v>53</v>
      </c>
      <c r="B88" s="372" t="s">
        <v>148</v>
      </c>
      <c r="C88" s="373">
        <v>5.3</v>
      </c>
      <c r="D88" s="373">
        <v>9.9</v>
      </c>
    </row>
    <row r="89" spans="1:4" x14ac:dyDescent="0.2">
      <c r="A89" s="372" t="s">
        <v>53</v>
      </c>
      <c r="B89" s="372" t="s">
        <v>149</v>
      </c>
      <c r="C89" s="373">
        <v>5.3</v>
      </c>
      <c r="D89" s="373">
        <v>9.6</v>
      </c>
    </row>
    <row r="90" spans="1:4" x14ac:dyDescent="0.2">
      <c r="A90" s="372" t="s">
        <v>78</v>
      </c>
      <c r="B90" s="372" t="s">
        <v>138</v>
      </c>
      <c r="C90" s="373">
        <v>2.6</v>
      </c>
      <c r="D90" s="373">
        <v>8.9</v>
      </c>
    </row>
    <row r="91" spans="1:4" x14ac:dyDescent="0.2">
      <c r="A91" s="372" t="s">
        <v>53</v>
      </c>
      <c r="B91" s="372" t="s">
        <v>139</v>
      </c>
      <c r="C91" s="373">
        <v>2.7</v>
      </c>
      <c r="D91" s="373">
        <v>8.1999999999999993</v>
      </c>
    </row>
    <row r="92" spans="1:4" x14ac:dyDescent="0.2">
      <c r="A92" s="372" t="s">
        <v>53</v>
      </c>
      <c r="B92" s="372" t="s">
        <v>140</v>
      </c>
      <c r="C92" s="373">
        <v>2.8</v>
      </c>
      <c r="D92" s="373">
        <v>7.3</v>
      </c>
    </row>
    <row r="93" spans="1:4" x14ac:dyDescent="0.2">
      <c r="A93" s="372" t="s">
        <v>53</v>
      </c>
      <c r="B93" s="372" t="s">
        <v>141</v>
      </c>
      <c r="C93" s="373">
        <v>-2.1</v>
      </c>
      <c r="D93" s="373">
        <v>6</v>
      </c>
    </row>
    <row r="94" spans="1:4" x14ac:dyDescent="0.2">
      <c r="A94" s="372" t="s">
        <v>53</v>
      </c>
      <c r="B94" s="372" t="s">
        <v>142</v>
      </c>
      <c r="C94" s="373">
        <v>-4.8</v>
      </c>
      <c r="D94" s="373">
        <v>4.5</v>
      </c>
    </row>
    <row r="95" spans="1:4" x14ac:dyDescent="0.2">
      <c r="A95" s="372" t="s">
        <v>53</v>
      </c>
      <c r="B95" s="372" t="s">
        <v>143</v>
      </c>
      <c r="C95" s="373">
        <v>-4.7</v>
      </c>
      <c r="D95" s="373">
        <v>3.2</v>
      </c>
    </row>
    <row r="96" spans="1:4" x14ac:dyDescent="0.2">
      <c r="A96" s="372" t="s">
        <v>53</v>
      </c>
      <c r="B96" s="372" t="s">
        <v>144</v>
      </c>
      <c r="C96" s="373">
        <v>-6</v>
      </c>
      <c r="D96" s="373">
        <v>1.8</v>
      </c>
    </row>
    <row r="97" spans="1:4" x14ac:dyDescent="0.2">
      <c r="A97" s="372" t="s">
        <v>53</v>
      </c>
      <c r="B97" s="372" t="s">
        <v>145</v>
      </c>
      <c r="C97" s="373">
        <v>-4.5999999999999996</v>
      </c>
      <c r="D97" s="373">
        <v>0.9</v>
      </c>
    </row>
    <row r="98" spans="1:4" x14ac:dyDescent="0.2">
      <c r="A98" s="372" t="s">
        <v>53</v>
      </c>
      <c r="B98" s="372" t="s">
        <v>146</v>
      </c>
      <c r="C98" s="373">
        <v>-5.0999999999999996</v>
      </c>
      <c r="D98" s="373">
        <v>-0.2</v>
      </c>
    </row>
    <row r="99" spans="1:4" x14ac:dyDescent="0.2">
      <c r="A99" s="372" t="s">
        <v>53</v>
      </c>
      <c r="B99" s="372" t="s">
        <v>147</v>
      </c>
      <c r="C99" s="373">
        <v>-5.6</v>
      </c>
      <c r="D99" s="373">
        <v>-1.2</v>
      </c>
    </row>
    <row r="100" spans="1:4" x14ac:dyDescent="0.2">
      <c r="A100" s="372" t="s">
        <v>53</v>
      </c>
      <c r="B100" s="372" t="s">
        <v>148</v>
      </c>
      <c r="C100" s="373">
        <v>-3.4</v>
      </c>
      <c r="D100" s="373">
        <v>-1.9</v>
      </c>
    </row>
    <row r="101" spans="1:4" x14ac:dyDescent="0.2">
      <c r="A101" s="372" t="s">
        <v>53</v>
      </c>
      <c r="B101" s="372" t="s">
        <v>149</v>
      </c>
      <c r="C101" s="373">
        <v>-2.6</v>
      </c>
      <c r="D101" s="373">
        <v>-2.6</v>
      </c>
    </row>
    <row r="102" spans="1:4" x14ac:dyDescent="0.2">
      <c r="A102" s="372" t="s">
        <v>450</v>
      </c>
      <c r="B102" s="372" t="s">
        <v>138</v>
      </c>
      <c r="C102" s="373">
        <v>0</v>
      </c>
      <c r="D102" s="373">
        <v>-2.8</v>
      </c>
    </row>
    <row r="103" spans="1:4" x14ac:dyDescent="0.2">
      <c r="A103" s="372" t="s">
        <v>53</v>
      </c>
      <c r="B103" s="372" t="s">
        <v>139</v>
      </c>
      <c r="C103" s="373">
        <v>2.5</v>
      </c>
      <c r="D103" s="373">
        <v>-2.8</v>
      </c>
    </row>
    <row r="104" spans="1:4" x14ac:dyDescent="0.2">
      <c r="A104" s="372" t="s">
        <v>53</v>
      </c>
      <c r="B104" s="372" t="s">
        <v>140</v>
      </c>
      <c r="C104" s="373">
        <v>1.7</v>
      </c>
      <c r="D104" s="373">
        <v>-2.9</v>
      </c>
    </row>
    <row r="105" spans="1:4" x14ac:dyDescent="0.2">
      <c r="A105" s="372" t="s">
        <v>53</v>
      </c>
      <c r="B105" s="372" t="s">
        <v>141</v>
      </c>
      <c r="C105" s="373">
        <v>5.0999999999999996</v>
      </c>
      <c r="D105" s="373">
        <v>-2.2999999999999998</v>
      </c>
    </row>
    <row r="106" spans="1:4" x14ac:dyDescent="0.2">
      <c r="A106" s="372" t="s">
        <v>53</v>
      </c>
      <c r="B106" s="372" t="s">
        <v>142</v>
      </c>
      <c r="C106" s="373">
        <v>6</v>
      </c>
      <c r="D106" s="373">
        <v>-1.4</v>
      </c>
    </row>
    <row r="107" spans="1:4" x14ac:dyDescent="0.2">
      <c r="A107" s="372" t="s">
        <v>53</v>
      </c>
      <c r="B107" s="372" t="s">
        <v>143</v>
      </c>
      <c r="C107" s="373">
        <v>5</v>
      </c>
      <c r="D107" s="373">
        <v>-0.6</v>
      </c>
    </row>
    <row r="108" spans="1:4" x14ac:dyDescent="0.2">
      <c r="A108" s="372" t="s">
        <v>53</v>
      </c>
      <c r="B108" s="372" t="s">
        <v>144</v>
      </c>
      <c r="C108" s="373">
        <v>6.2</v>
      </c>
      <c r="D108" s="373">
        <v>0.4</v>
      </c>
    </row>
    <row r="109" spans="1:4" x14ac:dyDescent="0.2">
      <c r="A109" s="372" t="s">
        <v>53</v>
      </c>
      <c r="B109" s="372" t="s">
        <v>145</v>
      </c>
      <c r="C109" s="373">
        <v>1.8</v>
      </c>
      <c r="D109" s="373">
        <v>1</v>
      </c>
    </row>
    <row r="110" spans="1:4" x14ac:dyDescent="0.2">
      <c r="A110" s="372" t="s">
        <v>53</v>
      </c>
      <c r="B110" s="372" t="s">
        <v>146</v>
      </c>
      <c r="C110" s="373">
        <v>-1.7</v>
      </c>
      <c r="D110" s="373">
        <v>1.2</v>
      </c>
    </row>
    <row r="111" spans="1:4" x14ac:dyDescent="0.2">
      <c r="A111" s="372" t="s">
        <v>53</v>
      </c>
      <c r="B111" s="372" t="s">
        <v>147</v>
      </c>
      <c r="C111" s="373">
        <v>-4.4000000000000004</v>
      </c>
      <c r="D111" s="373">
        <v>1.3</v>
      </c>
    </row>
    <row r="112" spans="1:4" x14ac:dyDescent="0.2">
      <c r="A112" s="372" t="s">
        <v>53</v>
      </c>
      <c r="B112" s="372" t="s">
        <v>148</v>
      </c>
      <c r="C112" s="373">
        <v>-6.1</v>
      </c>
      <c r="D112" s="373">
        <v>1.1000000000000001</v>
      </c>
    </row>
    <row r="113" spans="1:4" x14ac:dyDescent="0.2">
      <c r="A113" s="372" t="s">
        <v>53</v>
      </c>
      <c r="B113" s="372" t="s">
        <v>149</v>
      </c>
      <c r="C113" s="373">
        <v>-6.9</v>
      </c>
      <c r="D113" s="373">
        <v>0.7</v>
      </c>
    </row>
    <row r="114" spans="1:4" x14ac:dyDescent="0.2">
      <c r="A114" s="372" t="s">
        <v>754</v>
      </c>
      <c r="B114" s="372" t="s">
        <v>138</v>
      </c>
      <c r="C114" s="373">
        <v>-6.8</v>
      </c>
      <c r="D114" s="373">
        <v>0.2</v>
      </c>
    </row>
    <row r="115" spans="1:4" x14ac:dyDescent="0.2">
      <c r="A115" s="372" t="s">
        <v>53</v>
      </c>
      <c r="B115" s="372" t="s">
        <v>139</v>
      </c>
      <c r="C115" s="373">
        <v>-4.9000000000000004</v>
      </c>
      <c r="D115" s="373">
        <v>-0.4</v>
      </c>
    </row>
    <row r="116" spans="1:4" x14ac:dyDescent="0.2">
      <c r="A116" s="372" t="s">
        <v>53</v>
      </c>
      <c r="B116" s="372" t="s">
        <v>140</v>
      </c>
      <c r="C116" s="373">
        <v>-3</v>
      </c>
      <c r="D116" s="373">
        <v>-0.8</v>
      </c>
    </row>
    <row r="117" spans="1:4" x14ac:dyDescent="0.2">
      <c r="A117" s="372" t="s">
        <v>53</v>
      </c>
      <c r="B117" s="372" t="s">
        <v>141</v>
      </c>
      <c r="C117" s="373">
        <v>-1.8</v>
      </c>
      <c r="D117" s="373">
        <v>-1.4</v>
      </c>
    </row>
    <row r="118" spans="1:4" x14ac:dyDescent="0.2">
      <c r="A118" s="372" t="s">
        <v>53</v>
      </c>
      <c r="B118" s="372" t="s">
        <v>142</v>
      </c>
      <c r="C118" s="373">
        <v>1.8</v>
      </c>
      <c r="D118" s="373">
        <v>-1.7</v>
      </c>
    </row>
    <row r="119" spans="1:4" x14ac:dyDescent="0.2">
      <c r="A119" s="372" t="s">
        <v>53</v>
      </c>
      <c r="B119" s="372" t="s">
        <v>143</v>
      </c>
      <c r="C119" s="373">
        <v>4</v>
      </c>
      <c r="D119" s="373">
        <v>-1.8</v>
      </c>
    </row>
    <row r="120" spans="1:4" x14ac:dyDescent="0.2">
      <c r="A120" s="372" t="s">
        <v>53</v>
      </c>
      <c r="B120" s="372" t="s">
        <v>144</v>
      </c>
      <c r="C120" s="373">
        <v>5.8</v>
      </c>
      <c r="D120" s="373">
        <v>-1.9</v>
      </c>
    </row>
    <row r="121" spans="1:4" x14ac:dyDescent="0.2">
      <c r="A121" s="372" t="s">
        <v>53</v>
      </c>
      <c r="B121" s="372" t="s">
        <v>145</v>
      </c>
      <c r="C121" s="373">
        <v>11.8</v>
      </c>
      <c r="D121" s="373">
        <v>-1</v>
      </c>
    </row>
    <row r="122" spans="1:4" x14ac:dyDescent="0.2">
      <c r="A122" s="372" t="s">
        <v>53</v>
      </c>
      <c r="B122" s="372" t="s">
        <v>146</v>
      </c>
      <c r="C122" s="373">
        <v>14.8</v>
      </c>
      <c r="D122" s="373">
        <v>0.3</v>
      </c>
    </row>
    <row r="123" spans="1:4" x14ac:dyDescent="0.2">
      <c r="A123" s="372" t="s">
        <v>53</v>
      </c>
      <c r="B123" s="372" t="s">
        <v>147</v>
      </c>
      <c r="C123" s="373">
        <v>18.600000000000001</v>
      </c>
      <c r="D123" s="373">
        <v>2.2999999999999998</v>
      </c>
    </row>
    <row r="124" spans="1:4" x14ac:dyDescent="0.2">
      <c r="A124" s="372" t="s">
        <v>53</v>
      </c>
      <c r="B124" s="372" t="s">
        <v>148</v>
      </c>
      <c r="C124" s="373">
        <v>20.3</v>
      </c>
      <c r="D124" s="373">
        <v>4.5</v>
      </c>
    </row>
    <row r="125" spans="1:4" x14ac:dyDescent="0.2">
      <c r="A125" s="372" t="s">
        <v>53</v>
      </c>
      <c r="B125" s="372" t="s">
        <v>149</v>
      </c>
      <c r="C125" s="373">
        <v>20.100000000000001</v>
      </c>
      <c r="D125" s="373">
        <v>6.7</v>
      </c>
    </row>
    <row r="126" spans="1:4" x14ac:dyDescent="0.2">
      <c r="A126" s="372" t="s">
        <v>1193</v>
      </c>
      <c r="B126" s="372" t="s">
        <v>138</v>
      </c>
      <c r="C126" s="373">
        <v>19.600000000000001</v>
      </c>
      <c r="D126" s="373">
        <v>8.9</v>
      </c>
    </row>
    <row r="127" spans="1:4" x14ac:dyDescent="0.2">
      <c r="A127" s="372" t="s">
        <v>53</v>
      </c>
      <c r="B127" s="372" t="s">
        <v>139</v>
      </c>
      <c r="C127" s="373">
        <v>15.7</v>
      </c>
      <c r="D127" s="373">
        <v>10.6</v>
      </c>
    </row>
    <row r="128" spans="1:4" x14ac:dyDescent="0.2">
      <c r="A128" s="372" t="s">
        <v>53</v>
      </c>
      <c r="B128" s="372" t="s">
        <v>140</v>
      </c>
      <c r="C128" s="373">
        <v>12.2</v>
      </c>
      <c r="D128" s="373">
        <v>11.9</v>
      </c>
    </row>
  </sheetData>
  <mergeCells count="1">
    <mergeCell ref="H1:I1"/>
  </mergeCells>
  <hyperlinks>
    <hyperlink ref="H1:I1" location="Index!A1" display="Regresar al �ndice" xr:uid="{94475CD6-1653-4244-9B0E-15631E74AD0B}"/>
  </hyperlinks>
  <pageMargins left="0.7" right="0.7" top="0.75" bottom="0.75" header="0.3" footer="0.3"/>
  <pageSetup paperSize="9" orientation="portrait" horizontalDpi="300" verticalDpi="300"/>
  <drawing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16430-67B2-4710-B963-C6BE65B93FD0}">
  <sheetPr codeName="Hoja179"/>
  <dimension ref="A1:I24"/>
  <sheetViews>
    <sheetView workbookViewId="0"/>
  </sheetViews>
  <sheetFormatPr baseColWidth="10" defaultRowHeight="12.75" x14ac:dyDescent="0.2"/>
  <cols>
    <col min="1" max="16384" width="11.42578125" style="372"/>
  </cols>
  <sheetData>
    <row r="1" spans="1:9" x14ac:dyDescent="0.2">
      <c r="A1" s="69" t="s">
        <v>2116</v>
      </c>
      <c r="H1" s="346" t="s">
        <v>2143</v>
      </c>
      <c r="I1" s="346"/>
    </row>
    <row r="2" spans="1:9" x14ac:dyDescent="0.2">
      <c r="A2" s="372" t="s">
        <v>1529</v>
      </c>
    </row>
    <row r="5" spans="1:9" x14ac:dyDescent="0.2">
      <c r="A5" s="372" t="s">
        <v>2</v>
      </c>
      <c r="B5" s="372" t="s">
        <v>633</v>
      </c>
    </row>
    <row r="6" spans="1:9" x14ac:dyDescent="0.2">
      <c r="A6" s="372" t="s">
        <v>17</v>
      </c>
      <c r="B6" s="373">
        <v>0.236186038505597</v>
      </c>
    </row>
    <row r="7" spans="1:9" x14ac:dyDescent="0.2">
      <c r="A7" s="372" t="s">
        <v>31</v>
      </c>
      <c r="B7" s="373">
        <v>0.66955899553764997</v>
      </c>
    </row>
    <row r="8" spans="1:9" x14ac:dyDescent="0.2">
      <c r="A8" s="372" t="s">
        <v>32</v>
      </c>
      <c r="B8" s="373">
        <v>0.80021239911597797</v>
      </c>
    </row>
    <row r="9" spans="1:9" x14ac:dyDescent="0.2">
      <c r="A9" s="372" t="s">
        <v>9</v>
      </c>
      <c r="B9" s="373">
        <v>1.26092920167086</v>
      </c>
    </row>
    <row r="10" spans="1:9" x14ac:dyDescent="0.2">
      <c r="A10" s="372" t="s">
        <v>26</v>
      </c>
      <c r="B10" s="373">
        <v>1.2800476627681301</v>
      </c>
    </row>
    <row r="11" spans="1:9" x14ac:dyDescent="0.2">
      <c r="A11" s="372" t="s">
        <v>12</v>
      </c>
      <c r="B11" s="373">
        <v>1.4775521637048401</v>
      </c>
    </row>
    <row r="12" spans="1:9" x14ac:dyDescent="0.2">
      <c r="A12" s="372" t="s">
        <v>3</v>
      </c>
      <c r="B12" s="373">
        <v>2.11941797306838</v>
      </c>
    </row>
    <row r="13" spans="1:9" x14ac:dyDescent="0.2">
      <c r="A13" s="372" t="s">
        <v>22</v>
      </c>
      <c r="B13" s="373">
        <v>2.5097902717520899</v>
      </c>
    </row>
    <row r="14" spans="1:9" x14ac:dyDescent="0.2">
      <c r="A14" s="372" t="s">
        <v>25</v>
      </c>
      <c r="B14" s="373">
        <v>3.1540379491925301</v>
      </c>
    </row>
    <row r="15" spans="1:9" x14ac:dyDescent="0.2">
      <c r="A15" s="372" t="s">
        <v>23</v>
      </c>
      <c r="B15" s="373">
        <v>3.7560154078282202</v>
      </c>
    </row>
    <row r="16" spans="1:9" x14ac:dyDescent="0.2">
      <c r="A16" s="372" t="s">
        <v>13</v>
      </c>
      <c r="B16" s="373">
        <v>4.5939248390412901</v>
      </c>
    </row>
    <row r="17" spans="1:2" x14ac:dyDescent="0.2">
      <c r="A17" s="372" t="s">
        <v>27</v>
      </c>
      <c r="B17" s="373">
        <v>5.2764729551583196</v>
      </c>
    </row>
    <row r="18" spans="1:2" x14ac:dyDescent="0.2">
      <c r="A18" s="372" t="s">
        <v>14</v>
      </c>
      <c r="B18" s="373">
        <v>6.2912757888826496</v>
      </c>
    </row>
    <row r="19" spans="1:2" x14ac:dyDescent="0.2">
      <c r="A19" s="372" t="s">
        <v>0</v>
      </c>
      <c r="B19" s="373">
        <v>7.1571324721980396</v>
      </c>
    </row>
    <row r="20" spans="1:2" x14ac:dyDescent="0.2">
      <c r="A20" s="372" t="s">
        <v>29</v>
      </c>
      <c r="B20" s="373">
        <v>8.5668172748316902</v>
      </c>
    </row>
    <row r="21" spans="1:2" x14ac:dyDescent="0.2">
      <c r="A21" s="372" t="s">
        <v>10</v>
      </c>
      <c r="B21" s="373">
        <v>9.5575156036177695</v>
      </c>
    </row>
    <row r="22" spans="1:2" x14ac:dyDescent="0.2">
      <c r="A22" s="372" t="s">
        <v>20</v>
      </c>
      <c r="B22" s="373">
        <v>11.2830678714896</v>
      </c>
    </row>
    <row r="23" spans="1:2" x14ac:dyDescent="0.2">
      <c r="A23" s="372" t="s">
        <v>4</v>
      </c>
      <c r="B23" s="373">
        <v>13.503445292777601</v>
      </c>
    </row>
    <row r="24" spans="1:2" x14ac:dyDescent="0.2">
      <c r="A24" s="372" t="s">
        <v>8</v>
      </c>
      <c r="B24" s="373">
        <v>14.441393183220599</v>
      </c>
    </row>
  </sheetData>
  <mergeCells count="1">
    <mergeCell ref="H1:I1"/>
  </mergeCells>
  <hyperlinks>
    <hyperlink ref="H1:I1" location="Index!A1" display="Regresar al �ndice" xr:uid="{C2887E3E-9EBA-4A16-B29E-B442D0F70030}"/>
  </hyperlinks>
  <pageMargins left="0.7" right="0.7" top="0.75" bottom="0.75" header="0.3" footer="0.3"/>
  <pageSetup paperSize="9" orientation="portrait" horizontalDpi="300" verticalDpi="300"/>
  <drawing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3495D-8BFD-47B8-8954-75C1AB74FA3E}">
  <sheetPr codeName="Hoja180"/>
  <dimension ref="A1:I81"/>
  <sheetViews>
    <sheetView workbookViewId="0"/>
  </sheetViews>
  <sheetFormatPr baseColWidth="10" defaultColWidth="9.140625" defaultRowHeight="12.75" x14ac:dyDescent="0.2"/>
  <cols>
    <col min="1" max="16384" width="9.140625" style="200"/>
  </cols>
  <sheetData>
    <row r="1" spans="1:9" x14ac:dyDescent="0.2">
      <c r="A1" s="69" t="s">
        <v>2117</v>
      </c>
      <c r="H1" s="346" t="s">
        <v>2143</v>
      </c>
      <c r="I1" s="346"/>
    </row>
    <row r="2" spans="1:9" x14ac:dyDescent="0.2">
      <c r="A2" s="200" t="s">
        <v>1531</v>
      </c>
    </row>
    <row r="6" spans="1:9" x14ac:dyDescent="0.2">
      <c r="A6" s="200" t="s">
        <v>451</v>
      </c>
      <c r="B6" s="200" t="s">
        <v>648</v>
      </c>
      <c r="C6" s="200" t="s">
        <v>562</v>
      </c>
      <c r="D6" s="200" t="s">
        <v>637</v>
      </c>
      <c r="E6" s="200" t="s">
        <v>133</v>
      </c>
      <c r="F6" s="200" t="s">
        <v>1101</v>
      </c>
    </row>
    <row r="7" spans="1:9" x14ac:dyDescent="0.2">
      <c r="A7" s="200" t="s">
        <v>664</v>
      </c>
      <c r="B7" s="368">
        <v>2017</v>
      </c>
      <c r="C7" s="200" t="s">
        <v>665</v>
      </c>
      <c r="D7" s="368">
        <v>115.99312569</v>
      </c>
      <c r="E7" s="368">
        <v>3.177770803689639</v>
      </c>
      <c r="F7" s="368">
        <v>-12.02154303939701</v>
      </c>
    </row>
    <row r="8" spans="1:9" x14ac:dyDescent="0.2">
      <c r="A8" s="200" t="s">
        <v>666</v>
      </c>
      <c r="B8" s="368">
        <v>2017</v>
      </c>
      <c r="C8" s="200" t="s">
        <v>667</v>
      </c>
      <c r="D8" s="368">
        <v>110.37354422999999</v>
      </c>
      <c r="E8" s="368">
        <v>-0.18208700542614586</v>
      </c>
      <c r="F8" s="368">
        <v>-4.8447538822419043</v>
      </c>
    </row>
    <row r="9" spans="1:9" x14ac:dyDescent="0.2">
      <c r="A9" s="200" t="s">
        <v>668</v>
      </c>
      <c r="B9" s="368">
        <v>2017</v>
      </c>
      <c r="C9" s="200" t="s">
        <v>669</v>
      </c>
      <c r="D9" s="368">
        <v>118.54175123</v>
      </c>
      <c r="E9" s="368">
        <v>2.5922514982530833</v>
      </c>
      <c r="F9" s="368">
        <v>7.4005116506713184</v>
      </c>
    </row>
    <row r="10" spans="1:9" x14ac:dyDescent="0.2">
      <c r="A10" s="200" t="s">
        <v>670</v>
      </c>
      <c r="B10" s="368">
        <v>2017</v>
      </c>
      <c r="C10" s="200" t="s">
        <v>671</v>
      </c>
      <c r="D10" s="368">
        <v>105.87396776999999</v>
      </c>
      <c r="E10" s="368">
        <v>-11.102037284209374</v>
      </c>
      <c r="F10" s="368">
        <v>-10.686347492388071</v>
      </c>
    </row>
    <row r="11" spans="1:9" x14ac:dyDescent="0.2">
      <c r="A11" s="200" t="s">
        <v>672</v>
      </c>
      <c r="B11" s="368">
        <v>2017</v>
      </c>
      <c r="C11" s="200" t="s">
        <v>673</v>
      </c>
      <c r="D11" s="368">
        <v>121.00493101000001</v>
      </c>
      <c r="E11" s="368">
        <v>3.2875126152830512</v>
      </c>
      <c r="F11" s="368">
        <v>14.291485960808073</v>
      </c>
    </row>
    <row r="12" spans="1:9" x14ac:dyDescent="0.2">
      <c r="A12" s="200" t="s">
        <v>644</v>
      </c>
      <c r="B12" s="368">
        <v>2017</v>
      </c>
      <c r="C12" s="200" t="s">
        <v>674</v>
      </c>
      <c r="D12" s="368">
        <v>117.72037435999999</v>
      </c>
      <c r="E12" s="368">
        <v>-2.9473666168794774</v>
      </c>
      <c r="F12" s="368">
        <v>-2.7143990105069133</v>
      </c>
    </row>
    <row r="13" spans="1:9" x14ac:dyDescent="0.2">
      <c r="A13" s="200" t="s">
        <v>650</v>
      </c>
      <c r="B13" s="368">
        <v>2017</v>
      </c>
      <c r="C13" s="200" t="s">
        <v>675</v>
      </c>
      <c r="D13" s="368">
        <v>114.91360561</v>
      </c>
      <c r="E13" s="368">
        <v>-0.56358506025530031</v>
      </c>
      <c r="F13" s="368">
        <v>-2.3842676047025013</v>
      </c>
    </row>
    <row r="14" spans="1:9" x14ac:dyDescent="0.2">
      <c r="A14" s="200" t="s">
        <v>659</v>
      </c>
      <c r="B14" s="368">
        <v>2017</v>
      </c>
      <c r="C14" s="200" t="s">
        <v>676</v>
      </c>
      <c r="D14" s="368">
        <v>125.60599207999999</v>
      </c>
      <c r="E14" s="368">
        <v>2.1227620494419241</v>
      </c>
      <c r="F14" s="368">
        <v>9.3047175860867046</v>
      </c>
    </row>
    <row r="15" spans="1:9" x14ac:dyDescent="0.2">
      <c r="A15" s="200" t="s">
        <v>677</v>
      </c>
      <c r="B15" s="368">
        <v>2017</v>
      </c>
      <c r="C15" s="200" t="s">
        <v>678</v>
      </c>
      <c r="D15" s="368">
        <v>119.37358476999999</v>
      </c>
      <c r="E15" s="368">
        <v>2.2007243953537303</v>
      </c>
      <c r="F15" s="368">
        <v>-4.9618710117193316</v>
      </c>
    </row>
    <row r="16" spans="1:9" x14ac:dyDescent="0.2">
      <c r="A16" s="200" t="s">
        <v>679</v>
      </c>
      <c r="B16" s="368">
        <v>2017</v>
      </c>
      <c r="C16" s="200" t="s">
        <v>680</v>
      </c>
      <c r="D16" s="368">
        <v>123.75250882</v>
      </c>
      <c r="E16" s="368">
        <v>3.8234149470121617</v>
      </c>
      <c r="F16" s="368">
        <v>3.6682521166110482</v>
      </c>
    </row>
    <row r="17" spans="1:6" x14ac:dyDescent="0.2">
      <c r="A17" s="200" t="s">
        <v>681</v>
      </c>
      <c r="B17" s="368">
        <v>2017</v>
      </c>
      <c r="C17" s="200" t="s">
        <v>682</v>
      </c>
      <c r="D17" s="368">
        <v>125.78826072</v>
      </c>
      <c r="E17" s="368">
        <v>4.8489393337890885</v>
      </c>
      <c r="F17" s="368">
        <v>1.6450186904582498</v>
      </c>
    </row>
    <row r="18" spans="1:6" x14ac:dyDescent="0.2">
      <c r="A18" s="200" t="s">
        <v>683</v>
      </c>
      <c r="B18" s="368">
        <v>2017</v>
      </c>
      <c r="C18" s="200" t="s">
        <v>684</v>
      </c>
      <c r="D18" s="368">
        <v>126.97495757</v>
      </c>
      <c r="E18" s="368">
        <v>-3.6920440483507413</v>
      </c>
      <c r="F18" s="368">
        <v>0.94340826656435561</v>
      </c>
    </row>
    <row r="19" spans="1:6" x14ac:dyDescent="0.2">
      <c r="A19" s="200" t="s">
        <v>685</v>
      </c>
      <c r="B19" s="368">
        <v>2018</v>
      </c>
      <c r="C19" s="200" t="s">
        <v>665</v>
      </c>
      <c r="D19" s="368">
        <v>120.9402458</v>
      </c>
      <c r="E19" s="368">
        <v>4.2650114656117948</v>
      </c>
      <c r="F19" s="368">
        <v>-4.7526787056992132</v>
      </c>
    </row>
    <row r="20" spans="1:6" x14ac:dyDescent="0.2">
      <c r="A20" s="200" t="s">
        <v>686</v>
      </c>
      <c r="B20" s="368">
        <v>2018</v>
      </c>
      <c r="C20" s="200" t="s">
        <v>667</v>
      </c>
      <c r="D20" s="368">
        <v>111.96391915</v>
      </c>
      <c r="E20" s="368">
        <v>1.4409022842339165</v>
      </c>
      <c r="F20" s="368">
        <v>-7.422117088172814</v>
      </c>
    </row>
    <row r="21" spans="1:6" x14ac:dyDescent="0.2">
      <c r="A21" s="200" t="s">
        <v>687</v>
      </c>
      <c r="B21" s="368">
        <v>2018</v>
      </c>
      <c r="C21" s="200" t="s">
        <v>669</v>
      </c>
      <c r="D21" s="368">
        <v>119.53079078</v>
      </c>
      <c r="E21" s="368">
        <v>0.83433856825771235</v>
      </c>
      <c r="F21" s="368">
        <v>6.7583125773424735</v>
      </c>
    </row>
    <row r="22" spans="1:6" x14ac:dyDescent="0.2">
      <c r="A22" s="200" t="s">
        <v>688</v>
      </c>
      <c r="B22" s="368">
        <v>2018</v>
      </c>
      <c r="C22" s="200" t="s">
        <v>671</v>
      </c>
      <c r="D22" s="368">
        <v>122.95719656</v>
      </c>
      <c r="E22" s="368">
        <v>16.135438342229243</v>
      </c>
      <c r="F22" s="368">
        <v>2.8665465673245638</v>
      </c>
    </row>
    <row r="23" spans="1:6" x14ac:dyDescent="0.2">
      <c r="A23" s="200" t="s">
        <v>689</v>
      </c>
      <c r="B23" s="368">
        <v>2018</v>
      </c>
      <c r="C23" s="200" t="s">
        <v>673</v>
      </c>
      <c r="D23" s="368">
        <v>126.69993621</v>
      </c>
      <c r="E23" s="368">
        <v>4.7064240708747267</v>
      </c>
      <c r="F23" s="368">
        <v>3.0439370404591504</v>
      </c>
    </row>
    <row r="24" spans="1:6" x14ac:dyDescent="0.2">
      <c r="A24" s="200" t="s">
        <v>645</v>
      </c>
      <c r="B24" s="368">
        <v>2018</v>
      </c>
      <c r="C24" s="200" t="s">
        <v>674</v>
      </c>
      <c r="D24" s="368">
        <v>130.51131328</v>
      </c>
      <c r="E24" s="368">
        <v>10.86552688057558</v>
      </c>
      <c r="F24" s="368">
        <v>3.008191782893078</v>
      </c>
    </row>
    <row r="25" spans="1:6" x14ac:dyDescent="0.2">
      <c r="A25" s="200" t="s">
        <v>651</v>
      </c>
      <c r="B25" s="368">
        <v>2018</v>
      </c>
      <c r="C25" s="200" t="s">
        <v>675</v>
      </c>
      <c r="D25" s="368">
        <v>129.91334911999999</v>
      </c>
      <c r="E25" s="368">
        <v>13.053061411115168</v>
      </c>
      <c r="F25" s="368">
        <v>-0.45817036467721889</v>
      </c>
    </row>
    <row r="26" spans="1:6" x14ac:dyDescent="0.2">
      <c r="A26" s="200" t="s">
        <v>660</v>
      </c>
      <c r="B26" s="368">
        <v>2018</v>
      </c>
      <c r="C26" s="200" t="s">
        <v>676</v>
      </c>
      <c r="D26" s="368">
        <v>131.51297635</v>
      </c>
      <c r="E26" s="368">
        <v>4.7027885948608077</v>
      </c>
      <c r="F26" s="368">
        <v>1.2313032038935785</v>
      </c>
    </row>
    <row r="27" spans="1:6" x14ac:dyDescent="0.2">
      <c r="A27" s="200" t="s">
        <v>690</v>
      </c>
      <c r="B27" s="368">
        <v>2018</v>
      </c>
      <c r="C27" s="200" t="s">
        <v>678</v>
      </c>
      <c r="D27" s="368">
        <v>129.85588039000001</v>
      </c>
      <c r="E27" s="368">
        <v>8.7810847267395982</v>
      </c>
      <c r="F27" s="368">
        <v>-1.2600246804466702</v>
      </c>
    </row>
    <row r="28" spans="1:6" x14ac:dyDescent="0.2">
      <c r="A28" s="200" t="s">
        <v>691</v>
      </c>
      <c r="B28" s="368">
        <v>2018</v>
      </c>
      <c r="C28" s="200" t="s">
        <v>680</v>
      </c>
      <c r="D28" s="368">
        <v>141.06096993</v>
      </c>
      <c r="E28" s="368">
        <v>13.986351690999193</v>
      </c>
      <c r="F28" s="368">
        <v>8.628865713549061</v>
      </c>
    </row>
    <row r="29" spans="1:6" x14ac:dyDescent="0.2">
      <c r="A29" s="200" t="s">
        <v>692</v>
      </c>
      <c r="B29" s="368">
        <v>2018</v>
      </c>
      <c r="C29" s="200" t="s">
        <v>682</v>
      </c>
      <c r="D29" s="368">
        <v>137.05680620000001</v>
      </c>
      <c r="E29" s="368">
        <v>8.9583442965980566</v>
      </c>
      <c r="F29" s="368">
        <v>-2.8386049890249665</v>
      </c>
    </row>
    <row r="30" spans="1:6" x14ac:dyDescent="0.2">
      <c r="A30" s="200" t="s">
        <v>693</v>
      </c>
      <c r="B30" s="368">
        <v>2018</v>
      </c>
      <c r="C30" s="200" t="s">
        <v>684</v>
      </c>
      <c r="D30" s="368">
        <v>130.70353964</v>
      </c>
      <c r="E30" s="368">
        <v>2.9364704201176615</v>
      </c>
      <c r="F30" s="368">
        <v>-4.6354987659124429</v>
      </c>
    </row>
    <row r="31" spans="1:6" x14ac:dyDescent="0.2">
      <c r="A31" s="200" t="s">
        <v>694</v>
      </c>
      <c r="B31" s="368">
        <v>2019</v>
      </c>
      <c r="C31" s="200" t="s">
        <v>665</v>
      </c>
      <c r="D31" s="368">
        <v>123.70871904000001</v>
      </c>
      <c r="E31" s="368">
        <v>2.2891248663230397</v>
      </c>
      <c r="F31" s="368">
        <v>-5.3516688371761045</v>
      </c>
    </row>
    <row r="32" spans="1:6" x14ac:dyDescent="0.2">
      <c r="A32" s="200" t="s">
        <v>695</v>
      </c>
      <c r="B32" s="368">
        <v>2019</v>
      </c>
      <c r="C32" s="200" t="s">
        <v>667</v>
      </c>
      <c r="D32" s="368">
        <v>114.81824799</v>
      </c>
      <c r="E32" s="368">
        <v>2.5493291603842612</v>
      </c>
      <c r="F32" s="368">
        <v>-7.1866163670527987</v>
      </c>
    </row>
    <row r="33" spans="1:6" x14ac:dyDescent="0.2">
      <c r="A33" s="200" t="s">
        <v>696</v>
      </c>
      <c r="B33" s="368">
        <v>2019</v>
      </c>
      <c r="C33" s="200" t="s">
        <v>669</v>
      </c>
      <c r="D33" s="368">
        <v>129.02405442</v>
      </c>
      <c r="E33" s="368">
        <v>7.9421072830285473</v>
      </c>
      <c r="F33" s="368">
        <v>12.372429190207848</v>
      </c>
    </row>
    <row r="34" spans="1:6" x14ac:dyDescent="0.2">
      <c r="A34" s="200" t="s">
        <v>697</v>
      </c>
      <c r="B34" s="368">
        <v>2019</v>
      </c>
      <c r="C34" s="200" t="s">
        <v>671</v>
      </c>
      <c r="D34" s="368">
        <v>123.02637178000001</v>
      </c>
      <c r="E34" s="368">
        <v>5.6259594342856989E-2</v>
      </c>
      <c r="F34" s="368">
        <v>-4.648499589445775</v>
      </c>
    </row>
    <row r="35" spans="1:6" x14ac:dyDescent="0.2">
      <c r="A35" s="200" t="s">
        <v>698</v>
      </c>
      <c r="B35" s="368">
        <v>2019</v>
      </c>
      <c r="C35" s="200" t="s">
        <v>673</v>
      </c>
      <c r="D35" s="368">
        <v>127.61605267</v>
      </c>
      <c r="E35" s="368">
        <v>0.72305992205203007</v>
      </c>
      <c r="F35" s="368">
        <v>3.7306480095238626</v>
      </c>
    </row>
    <row r="36" spans="1:6" x14ac:dyDescent="0.2">
      <c r="A36" s="200" t="s">
        <v>646</v>
      </c>
      <c r="B36" s="368">
        <v>2019</v>
      </c>
      <c r="C36" s="200" t="s">
        <v>674</v>
      </c>
      <c r="D36" s="368">
        <v>126.08918317</v>
      </c>
      <c r="E36" s="368">
        <v>-3.3883117094322124</v>
      </c>
      <c r="F36" s="368">
        <v>-1.1964556715668893</v>
      </c>
    </row>
    <row r="37" spans="1:6" x14ac:dyDescent="0.2">
      <c r="A37" s="200" t="s">
        <v>652</v>
      </c>
      <c r="B37" s="368">
        <v>2019</v>
      </c>
      <c r="C37" s="200" t="s">
        <v>675</v>
      </c>
      <c r="D37" s="368">
        <v>128.2249486</v>
      </c>
      <c r="E37" s="368">
        <v>-1.2996358968780219</v>
      </c>
      <c r="F37" s="368">
        <v>1.6938530144338044</v>
      </c>
    </row>
    <row r="38" spans="1:6" x14ac:dyDescent="0.2">
      <c r="A38" s="200" t="s">
        <v>661</v>
      </c>
      <c r="B38" s="368">
        <v>2019</v>
      </c>
      <c r="C38" s="200" t="s">
        <v>676</v>
      </c>
      <c r="D38" s="368">
        <v>127.47552039999999</v>
      </c>
      <c r="E38" s="368">
        <v>-3.0700057606900999</v>
      </c>
      <c r="F38" s="368">
        <v>-0.58446363845920946</v>
      </c>
    </row>
    <row r="39" spans="1:6" x14ac:dyDescent="0.2">
      <c r="A39" s="200" t="s">
        <v>699</v>
      </c>
      <c r="B39" s="368">
        <v>2019</v>
      </c>
      <c r="C39" s="200" t="s">
        <v>678</v>
      </c>
      <c r="D39" s="368">
        <v>128.58001426999999</v>
      </c>
      <c r="E39" s="368">
        <v>-0.98252471599142921</v>
      </c>
      <c r="F39" s="368">
        <v>0.86643605496510601</v>
      </c>
    </row>
    <row r="40" spans="1:6" x14ac:dyDescent="0.2">
      <c r="A40" s="200" t="s">
        <v>700</v>
      </c>
      <c r="B40" s="368">
        <v>2019</v>
      </c>
      <c r="C40" s="200" t="s">
        <v>680</v>
      </c>
      <c r="D40" s="368">
        <v>134.24909568999999</v>
      </c>
      <c r="E40" s="368">
        <v>-4.8290283580074123</v>
      </c>
      <c r="F40" s="368">
        <v>4.4089911267980746</v>
      </c>
    </row>
    <row r="41" spans="1:6" x14ac:dyDescent="0.2">
      <c r="A41" s="200" t="s">
        <v>701</v>
      </c>
      <c r="B41" s="368">
        <v>2019</v>
      </c>
      <c r="C41" s="200" t="s">
        <v>682</v>
      </c>
      <c r="D41" s="368">
        <v>129.67938014000001</v>
      </c>
      <c r="E41" s="368">
        <v>-5.3827506014072029</v>
      </c>
      <c r="F41" s="368">
        <v>-3.4039078822192579</v>
      </c>
    </row>
    <row r="42" spans="1:6" x14ac:dyDescent="0.2">
      <c r="A42" s="200" t="s">
        <v>702</v>
      </c>
      <c r="B42" s="368">
        <v>2019</v>
      </c>
      <c r="C42" s="200" t="s">
        <v>684</v>
      </c>
      <c r="D42" s="368">
        <v>132.91144260999999</v>
      </c>
      <c r="E42" s="368">
        <v>1.689244970779884</v>
      </c>
      <c r="F42" s="368">
        <v>2.4923487963242112</v>
      </c>
    </row>
    <row r="43" spans="1:6" x14ac:dyDescent="0.2">
      <c r="A43" s="200" t="s">
        <v>703</v>
      </c>
      <c r="B43" s="368">
        <v>2020</v>
      </c>
      <c r="C43" s="200" t="s">
        <v>665</v>
      </c>
      <c r="D43" s="368">
        <v>120.74146316</v>
      </c>
      <c r="E43" s="368">
        <v>-2.3985826569270166</v>
      </c>
      <c r="F43" s="368">
        <v>-9.1564572703572136</v>
      </c>
    </row>
    <row r="44" spans="1:6" x14ac:dyDescent="0.2">
      <c r="A44" s="200" t="s">
        <v>704</v>
      </c>
      <c r="B44" s="368">
        <v>2020</v>
      </c>
      <c r="C44" s="200" t="s">
        <v>667</v>
      </c>
      <c r="D44" s="368">
        <v>112.68866939999999</v>
      </c>
      <c r="E44" s="368">
        <v>-1.8547387956881927</v>
      </c>
      <c r="F44" s="368">
        <v>-6.6694518595727779</v>
      </c>
    </row>
    <row r="45" spans="1:6" x14ac:dyDescent="0.2">
      <c r="A45" s="200" t="s">
        <v>705</v>
      </c>
      <c r="B45" s="368">
        <v>2020</v>
      </c>
      <c r="C45" s="200" t="s">
        <v>669</v>
      </c>
      <c r="D45" s="368">
        <v>127.33004078</v>
      </c>
      <c r="E45" s="368">
        <v>-1.3129440456782029</v>
      </c>
      <c r="F45" s="368">
        <v>12.992762677877542</v>
      </c>
    </row>
    <row r="46" spans="1:6" x14ac:dyDescent="0.2">
      <c r="A46" s="200" t="s">
        <v>706</v>
      </c>
      <c r="B46" s="368">
        <v>2020</v>
      </c>
      <c r="C46" s="200" t="s">
        <v>671</v>
      </c>
      <c r="D46" s="368">
        <v>99.4292643</v>
      </c>
      <c r="E46" s="368">
        <v>-19.180527832030329</v>
      </c>
      <c r="F46" s="368">
        <v>-21.912171164860286</v>
      </c>
    </row>
    <row r="47" spans="1:6" x14ac:dyDescent="0.2">
      <c r="A47" s="200" t="s">
        <v>707</v>
      </c>
      <c r="B47" s="368">
        <v>2020</v>
      </c>
      <c r="C47" s="200" t="s">
        <v>673</v>
      </c>
      <c r="D47" s="368">
        <v>102.25599106</v>
      </c>
      <c r="E47" s="368">
        <v>-19.872156425005652</v>
      </c>
      <c r="F47" s="368">
        <v>2.8429525048793907</v>
      </c>
    </row>
    <row r="48" spans="1:6" x14ac:dyDescent="0.2">
      <c r="A48" s="200" t="s">
        <v>657</v>
      </c>
      <c r="B48" s="368">
        <v>2020</v>
      </c>
      <c r="C48" s="200" t="s">
        <v>674</v>
      </c>
      <c r="D48" s="368">
        <v>113.15818578</v>
      </c>
      <c r="E48" s="368">
        <v>-10.255437512483333</v>
      </c>
      <c r="F48" s="368">
        <v>10.661668433297953</v>
      </c>
    </row>
    <row r="49" spans="1:6" x14ac:dyDescent="0.2">
      <c r="A49" s="200" t="s">
        <v>653</v>
      </c>
      <c r="B49" s="368">
        <v>2020</v>
      </c>
      <c r="C49" s="200" t="s">
        <v>675</v>
      </c>
      <c r="D49" s="368">
        <v>118.18236351</v>
      </c>
      <c r="E49" s="368">
        <v>-7.8320055493475174</v>
      </c>
      <c r="F49" s="368">
        <v>4.4399595975919199</v>
      </c>
    </row>
    <row r="50" spans="1:6" x14ac:dyDescent="0.2">
      <c r="A50" s="200" t="s">
        <v>662</v>
      </c>
      <c r="B50" s="368">
        <v>2020</v>
      </c>
      <c r="C50" s="200" t="s">
        <v>676</v>
      </c>
      <c r="D50" s="368">
        <v>116.84421390999999</v>
      </c>
      <c r="E50" s="368">
        <v>-8.339880830955213</v>
      </c>
      <c r="F50" s="368">
        <v>-1.1322752060943349</v>
      </c>
    </row>
    <row r="51" spans="1:6" x14ac:dyDescent="0.2">
      <c r="A51" s="200" t="s">
        <v>708</v>
      </c>
      <c r="B51" s="368">
        <v>2020</v>
      </c>
      <c r="C51" s="200" t="s">
        <v>678</v>
      </c>
      <c r="D51" s="368">
        <v>117.86210248</v>
      </c>
      <c r="E51" s="368">
        <v>-8.3355969828202667</v>
      </c>
      <c r="F51" s="368">
        <v>0.87115017161572605</v>
      </c>
    </row>
    <row r="52" spans="1:6" x14ac:dyDescent="0.2">
      <c r="A52" s="200" t="s">
        <v>709</v>
      </c>
      <c r="B52" s="368">
        <v>2020</v>
      </c>
      <c r="C52" s="200" t="s">
        <v>680</v>
      </c>
      <c r="D52" s="368">
        <v>126.81491112</v>
      </c>
      <c r="E52" s="368">
        <v>-5.5376049512963279</v>
      </c>
      <c r="F52" s="368">
        <v>7.5960028301032558</v>
      </c>
    </row>
    <row r="53" spans="1:6" x14ac:dyDescent="0.2">
      <c r="A53" s="200" t="s">
        <v>710</v>
      </c>
      <c r="B53" s="368">
        <v>2020</v>
      </c>
      <c r="C53" s="200" t="s">
        <v>682</v>
      </c>
      <c r="D53" s="368">
        <v>126.91642170999999</v>
      </c>
      <c r="E53" s="368">
        <v>-2.1306073695117616</v>
      </c>
      <c r="F53" s="368">
        <v>8.004625726065763E-2</v>
      </c>
    </row>
    <row r="54" spans="1:6" x14ac:dyDescent="0.2">
      <c r="A54" s="200" t="s">
        <v>711</v>
      </c>
      <c r="B54" s="368">
        <v>2020</v>
      </c>
      <c r="C54" s="200" t="s">
        <v>684</v>
      </c>
      <c r="D54" s="368">
        <v>138.68191218999999</v>
      </c>
      <c r="E54" s="368">
        <v>4.341589758326676</v>
      </c>
      <c r="F54" s="368">
        <v>9.2702664647162614</v>
      </c>
    </row>
    <row r="55" spans="1:6" x14ac:dyDescent="0.2">
      <c r="A55" s="200" t="s">
        <v>712</v>
      </c>
      <c r="B55" s="368">
        <v>2021</v>
      </c>
      <c r="C55" s="200" t="s">
        <v>665</v>
      </c>
      <c r="D55" s="368">
        <v>121.0944495</v>
      </c>
      <c r="E55" s="368">
        <v>0.29234890050341933</v>
      </c>
      <c r="F55" s="368">
        <v>-12.681872071322783</v>
      </c>
    </row>
    <row r="56" spans="1:6" x14ac:dyDescent="0.2">
      <c r="A56" s="200" t="s">
        <v>713</v>
      </c>
      <c r="B56" s="368">
        <v>2021</v>
      </c>
      <c r="C56" s="200" t="s">
        <v>667</v>
      </c>
      <c r="D56" s="368">
        <v>119.60751548</v>
      </c>
      <c r="E56" s="368">
        <v>6.1397886023845532</v>
      </c>
      <c r="F56" s="368">
        <v>-1.2279126137816849</v>
      </c>
    </row>
    <row r="57" spans="1:6" x14ac:dyDescent="0.2">
      <c r="A57" s="200" t="s">
        <v>714</v>
      </c>
      <c r="B57" s="368">
        <v>2021</v>
      </c>
      <c r="C57" s="200" t="s">
        <v>669</v>
      </c>
      <c r="D57" s="368">
        <v>139.32210660999999</v>
      </c>
      <c r="E57" s="368">
        <v>9.4180962768399628</v>
      </c>
      <c r="F57" s="368">
        <v>16.482736098047731</v>
      </c>
    </row>
    <row r="58" spans="1:6" x14ac:dyDescent="0.2">
      <c r="A58" s="200" t="s">
        <v>715</v>
      </c>
      <c r="B58" s="368">
        <v>2021</v>
      </c>
      <c r="C58" s="200" t="s">
        <v>671</v>
      </c>
      <c r="D58" s="368">
        <v>130.10592036</v>
      </c>
      <c r="E58" s="368">
        <v>30.852743682626244</v>
      </c>
      <c r="F58" s="368">
        <v>-6.6150207416821329</v>
      </c>
    </row>
    <row r="59" spans="1:6" x14ac:dyDescent="0.2">
      <c r="A59" s="200" t="s">
        <v>716</v>
      </c>
      <c r="B59" s="368">
        <v>2021</v>
      </c>
      <c r="C59" s="200" t="s">
        <v>673</v>
      </c>
      <c r="D59" s="368">
        <v>131.95605337000001</v>
      </c>
      <c r="E59" s="368">
        <v>29.044813904911564</v>
      </c>
      <c r="F59" s="368">
        <v>1.4220206158803022</v>
      </c>
    </row>
    <row r="60" spans="1:6" x14ac:dyDescent="0.2">
      <c r="A60" s="200" t="s">
        <v>647</v>
      </c>
      <c r="B60" s="368">
        <v>2021</v>
      </c>
      <c r="C60" s="200" t="s">
        <v>674</v>
      </c>
      <c r="D60" s="368">
        <v>140.89576604999999</v>
      </c>
      <c r="E60" s="368">
        <v>24.512217192954004</v>
      </c>
      <c r="F60" s="368">
        <v>6.7747651219405247</v>
      </c>
    </row>
    <row r="61" spans="1:6" x14ac:dyDescent="0.2">
      <c r="A61" s="200" t="s">
        <v>654</v>
      </c>
      <c r="B61" s="368">
        <v>2021</v>
      </c>
      <c r="C61" s="200" t="s">
        <v>675</v>
      </c>
      <c r="D61" s="368">
        <v>139.99120855999999</v>
      </c>
      <c r="E61" s="368">
        <v>18.453552968717393</v>
      </c>
      <c r="F61" s="368">
        <v>-0.64200473538644143</v>
      </c>
    </row>
    <row r="62" spans="1:6" x14ac:dyDescent="0.2">
      <c r="A62" s="200" t="s">
        <v>663</v>
      </c>
      <c r="B62" s="368">
        <v>2021</v>
      </c>
      <c r="C62" s="200" t="s">
        <v>676</v>
      </c>
      <c r="D62" s="368">
        <v>141.34121474</v>
      </c>
      <c r="E62" s="368">
        <v>20.965523246935426</v>
      </c>
      <c r="F62" s="368">
        <v>0.9643506859371086</v>
      </c>
    </row>
    <row r="63" spans="1:6" x14ac:dyDescent="0.2">
      <c r="A63" s="200" t="s">
        <v>717</v>
      </c>
      <c r="B63" s="368">
        <v>2021</v>
      </c>
      <c r="C63" s="200" t="s">
        <v>678</v>
      </c>
      <c r="D63" s="368">
        <v>141.08226887000001</v>
      </c>
      <c r="E63" s="368">
        <v>19.701130305171866</v>
      </c>
      <c r="F63" s="368">
        <v>-0.18320620101951651</v>
      </c>
    </row>
    <row r="64" spans="1:6" x14ac:dyDescent="0.2">
      <c r="A64" s="200" t="s">
        <v>731</v>
      </c>
      <c r="B64" s="368">
        <v>2021</v>
      </c>
      <c r="C64" s="200" t="s">
        <v>680</v>
      </c>
      <c r="D64" s="368">
        <v>141.24581943000001</v>
      </c>
      <c r="E64" s="368">
        <v>11.37950433631941</v>
      </c>
      <c r="F64" s="368">
        <v>0.11592566614498367</v>
      </c>
    </row>
    <row r="65" spans="1:6" x14ac:dyDescent="0.2">
      <c r="A65" s="200" t="s">
        <v>741</v>
      </c>
      <c r="B65" s="368">
        <v>2021</v>
      </c>
      <c r="C65" s="200" t="s">
        <v>682</v>
      </c>
      <c r="D65" s="368">
        <v>147.14450736000001</v>
      </c>
      <c r="E65" s="368">
        <v>15.938115318300216</v>
      </c>
      <c r="F65" s="368">
        <v>4.1761858537153547</v>
      </c>
    </row>
    <row r="66" spans="1:6" x14ac:dyDescent="0.2">
      <c r="A66" s="200" t="s">
        <v>745</v>
      </c>
      <c r="B66" s="368">
        <v>2021</v>
      </c>
      <c r="C66" s="200" t="s">
        <v>684</v>
      </c>
      <c r="D66" s="368">
        <v>146.44803827000001</v>
      </c>
      <c r="E66" s="368">
        <v>5.5999560125476959</v>
      </c>
      <c r="F66" s="368">
        <v>-0.47332319941513701</v>
      </c>
    </row>
    <row r="67" spans="1:6" x14ac:dyDescent="0.2">
      <c r="A67" s="200" t="s">
        <v>1031</v>
      </c>
      <c r="B67" s="368">
        <v>2022</v>
      </c>
      <c r="C67" s="200" t="s">
        <v>665</v>
      </c>
      <c r="D67" s="368">
        <v>130.86514982</v>
      </c>
      <c r="E67" s="368">
        <v>8.0686607522832858</v>
      </c>
      <c r="F67" s="368">
        <v>-10.640557998646937</v>
      </c>
    </row>
    <row r="68" spans="1:6" x14ac:dyDescent="0.2">
      <c r="A68" s="200" t="s">
        <v>1004</v>
      </c>
      <c r="B68" s="368">
        <v>2022</v>
      </c>
      <c r="C68" s="200" t="s">
        <v>667</v>
      </c>
      <c r="D68" s="368">
        <v>126.67974219</v>
      </c>
      <c r="E68" s="368">
        <v>5.9128614799983596</v>
      </c>
      <c r="F68" s="368">
        <v>-3.1982599154602034</v>
      </c>
    </row>
    <row r="69" spans="1:6" x14ac:dyDescent="0.2">
      <c r="A69" s="200" t="s">
        <v>1085</v>
      </c>
      <c r="B69" s="368">
        <v>2022</v>
      </c>
      <c r="C69" s="200" t="s">
        <v>669</v>
      </c>
      <c r="D69" s="368">
        <v>151.00685272000001</v>
      </c>
      <c r="E69" s="368">
        <v>8.3868571860665035</v>
      </c>
      <c r="F69" s="368">
        <v>19.20363122740897</v>
      </c>
    </row>
    <row r="70" spans="1:6" x14ac:dyDescent="0.2">
      <c r="A70" s="200" t="s">
        <v>1057</v>
      </c>
      <c r="B70" s="368">
        <v>2022</v>
      </c>
      <c r="C70" s="200" t="s">
        <v>671</v>
      </c>
      <c r="D70" s="368">
        <v>139.76130326000001</v>
      </c>
      <c r="E70" s="368">
        <v>7.4211710530034223</v>
      </c>
      <c r="F70" s="368">
        <v>-7.4470457846384859</v>
      </c>
    </row>
    <row r="71" spans="1:6" x14ac:dyDescent="0.2">
      <c r="A71" s="200" t="s">
        <v>1091</v>
      </c>
      <c r="B71" s="368">
        <v>2022</v>
      </c>
      <c r="C71" s="200" t="s">
        <v>673</v>
      </c>
      <c r="D71" s="368">
        <v>147.74490291000001</v>
      </c>
      <c r="E71" s="368">
        <v>11.965233224828751</v>
      </c>
      <c r="F71" s="368">
        <v>5.7123105350184051</v>
      </c>
    </row>
    <row r="72" spans="1:6" x14ac:dyDescent="0.2">
      <c r="A72" s="200" t="s">
        <v>1102</v>
      </c>
      <c r="B72" s="368">
        <v>2022</v>
      </c>
      <c r="C72" s="200" t="s">
        <v>674</v>
      </c>
      <c r="D72" s="368">
        <v>150.41512166000001</v>
      </c>
      <c r="E72" s="368">
        <v>6.7563106237144597</v>
      </c>
      <c r="F72" s="368">
        <v>1.8073170020806666</v>
      </c>
    </row>
    <row r="73" spans="1:6" x14ac:dyDescent="0.2">
      <c r="A73" s="200" t="s">
        <v>1113</v>
      </c>
      <c r="B73" s="368">
        <v>2022</v>
      </c>
      <c r="C73" s="200" t="s">
        <v>675</v>
      </c>
      <c r="D73" s="368">
        <v>145.32847290999999</v>
      </c>
      <c r="E73" s="368">
        <v>3.8125710927857699</v>
      </c>
      <c r="F73" s="368">
        <v>-3.3817402757536175</v>
      </c>
    </row>
    <row r="74" spans="1:6" x14ac:dyDescent="0.2">
      <c r="A74" s="200" t="s">
        <v>1133</v>
      </c>
      <c r="B74" s="368">
        <v>2022</v>
      </c>
      <c r="C74" s="200" t="s">
        <v>676</v>
      </c>
      <c r="D74" s="368">
        <v>151.53882229000001</v>
      </c>
      <c r="E74" s="368">
        <v>7.2148860251121505</v>
      </c>
      <c r="F74" s="368">
        <v>4.2733190927052629</v>
      </c>
    </row>
    <row r="75" spans="1:6" x14ac:dyDescent="0.2">
      <c r="A75" s="200" t="s">
        <v>1137</v>
      </c>
      <c r="B75" s="368">
        <v>2022</v>
      </c>
      <c r="C75" s="200" t="s">
        <v>678</v>
      </c>
      <c r="D75" s="368">
        <v>149.03255698999999</v>
      </c>
      <c r="E75" s="368">
        <v>5.6352142502937488</v>
      </c>
      <c r="F75" s="368">
        <v>-1.653876717613511</v>
      </c>
    </row>
    <row r="76" spans="1:6" x14ac:dyDescent="0.2">
      <c r="A76" s="200" t="s">
        <v>1141</v>
      </c>
      <c r="B76" s="368">
        <v>2022</v>
      </c>
      <c r="C76" s="200" t="s">
        <v>680</v>
      </c>
      <c r="D76" s="368">
        <v>151.49415574</v>
      </c>
      <c r="E76" s="368">
        <v>7.2556740803779718</v>
      </c>
      <c r="F76" s="368">
        <v>1.6517187919987038</v>
      </c>
    </row>
    <row r="77" spans="1:6" x14ac:dyDescent="0.2">
      <c r="A77" s="200" t="s">
        <v>1155</v>
      </c>
      <c r="B77" s="368">
        <v>2022</v>
      </c>
      <c r="C77" s="200" t="s">
        <v>682</v>
      </c>
      <c r="D77" s="368">
        <v>152.23975442</v>
      </c>
      <c r="E77" s="368">
        <v>3.462750429096269</v>
      </c>
      <c r="F77" s="368">
        <v>0.49216332891390557</v>
      </c>
    </row>
    <row r="78" spans="1:6" x14ac:dyDescent="0.2">
      <c r="A78" s="200" t="s">
        <v>1183</v>
      </c>
      <c r="B78" s="368">
        <v>2022</v>
      </c>
      <c r="C78" s="200" t="s">
        <v>684</v>
      </c>
      <c r="D78" s="368">
        <v>147.73305151</v>
      </c>
      <c r="E78" s="368">
        <v>0.87745336515253247</v>
      </c>
      <c r="F78" s="368">
        <v>-2.9602668023011129</v>
      </c>
    </row>
    <row r="79" spans="1:6" x14ac:dyDescent="0.2">
      <c r="A79" s="200" t="s">
        <v>1379</v>
      </c>
      <c r="B79" s="368">
        <v>2023</v>
      </c>
      <c r="C79" s="200" t="s">
        <v>665</v>
      </c>
      <c r="D79" s="368">
        <v>132.84589858999999</v>
      </c>
      <c r="E79" s="368">
        <v>1.5135800270159283</v>
      </c>
      <c r="F79" s="368">
        <v>-10.077063167541963</v>
      </c>
    </row>
    <row r="80" spans="1:6" x14ac:dyDescent="0.2">
      <c r="A80" s="200" t="s">
        <v>1374</v>
      </c>
      <c r="B80" s="368">
        <v>2023</v>
      </c>
      <c r="C80" s="200" t="s">
        <v>667</v>
      </c>
      <c r="D80" s="368">
        <v>125.43348997</v>
      </c>
      <c r="E80" s="368">
        <v>-0.98378177793479948</v>
      </c>
      <c r="F80" s="368">
        <v>-5.5797045288366665</v>
      </c>
    </row>
    <row r="81" spans="1:6" x14ac:dyDescent="0.2">
      <c r="A81" s="200" t="s">
        <v>1421</v>
      </c>
      <c r="B81" s="368">
        <v>2023</v>
      </c>
      <c r="C81" s="200" t="s">
        <v>669</v>
      </c>
      <c r="D81" s="368">
        <v>144.75469874999999</v>
      </c>
      <c r="E81" s="368">
        <v>-4.1403114212259586</v>
      </c>
      <c r="F81" s="368">
        <v>15.403548752905669</v>
      </c>
    </row>
  </sheetData>
  <mergeCells count="1">
    <mergeCell ref="H1:I1"/>
  </mergeCells>
  <hyperlinks>
    <hyperlink ref="H1:I1" location="Index!A1" display="Regresar al �ndice" xr:uid="{A5B85746-F430-4422-B488-DE65A7676AFA}"/>
  </hyperlinks>
  <pageMargins left="0.7" right="0.7" top="0.75" bottom="0.75" header="0.3" footer="0.3"/>
  <drawing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36E3A-0B0B-4301-BFB2-0502CC6B8EDC}">
  <sheetPr codeName="Hoja181"/>
  <dimension ref="A1:I39"/>
  <sheetViews>
    <sheetView workbookViewId="0"/>
  </sheetViews>
  <sheetFormatPr baseColWidth="10" defaultColWidth="9.140625" defaultRowHeight="12.75" x14ac:dyDescent="0.2"/>
  <cols>
    <col min="1" max="16384" width="9.140625" style="200"/>
  </cols>
  <sheetData>
    <row r="1" spans="1:9" x14ac:dyDescent="0.2">
      <c r="A1" s="69" t="s">
        <v>2118</v>
      </c>
      <c r="H1" s="346" t="s">
        <v>2143</v>
      </c>
      <c r="I1" s="346"/>
    </row>
    <row r="2" spans="1:9" x14ac:dyDescent="0.2">
      <c r="A2" s="200" t="s">
        <v>1532</v>
      </c>
    </row>
    <row r="6" spans="1:9" x14ac:dyDescent="0.2">
      <c r="C6" s="200" t="s">
        <v>608</v>
      </c>
    </row>
    <row r="7" spans="1:9" x14ac:dyDescent="0.2">
      <c r="A7" s="200" t="s">
        <v>3</v>
      </c>
      <c r="B7" s="200" t="s">
        <v>1533</v>
      </c>
      <c r="C7" s="200">
        <v>-3.8850684073621209</v>
      </c>
    </row>
    <row r="8" spans="1:9" x14ac:dyDescent="0.2">
      <c r="A8" s="200" t="s">
        <v>613</v>
      </c>
      <c r="B8" s="200" t="s">
        <v>1533</v>
      </c>
      <c r="C8" s="200">
        <v>-7.2844742777205065</v>
      </c>
    </row>
    <row r="9" spans="1:9" x14ac:dyDescent="0.2">
      <c r="A9" s="200" t="s">
        <v>610</v>
      </c>
      <c r="B9" s="200" t="s">
        <v>1533</v>
      </c>
      <c r="C9" s="200">
        <v>-5.2041240800738642</v>
      </c>
    </row>
    <row r="10" spans="1:9" x14ac:dyDescent="0.2">
      <c r="A10" s="200" t="s">
        <v>6</v>
      </c>
      <c r="B10" s="200" t="s">
        <v>1533</v>
      </c>
      <c r="C10" s="200">
        <v>-6.3330667917921453</v>
      </c>
    </row>
    <row r="11" spans="1:9" x14ac:dyDescent="0.2">
      <c r="A11" s="200" t="s">
        <v>7</v>
      </c>
      <c r="B11" s="200" t="s">
        <v>1533</v>
      </c>
      <c r="C11" s="200">
        <v>-5.8837849871556731</v>
      </c>
    </row>
    <row r="12" spans="1:9" x14ac:dyDescent="0.2">
      <c r="A12" s="200" t="s">
        <v>8</v>
      </c>
      <c r="B12" s="200" t="s">
        <v>1533</v>
      </c>
      <c r="C12" s="200">
        <v>-4.6275379403475112</v>
      </c>
    </row>
    <row r="13" spans="1:9" x14ac:dyDescent="0.2">
      <c r="A13" s="200" t="s">
        <v>611</v>
      </c>
      <c r="B13" s="200" t="s">
        <v>1533</v>
      </c>
      <c r="C13" s="200">
        <v>-0.55432252340120614</v>
      </c>
    </row>
    <row r="14" spans="1:9" x14ac:dyDescent="0.2">
      <c r="A14" s="200" t="s">
        <v>10</v>
      </c>
      <c r="B14" s="200" t="s">
        <v>1533</v>
      </c>
      <c r="C14" s="200">
        <v>-9.2476467704039038</v>
      </c>
    </row>
    <row r="15" spans="1:9" x14ac:dyDescent="0.2">
      <c r="A15" s="200" t="s">
        <v>11</v>
      </c>
      <c r="B15" s="200" t="s">
        <v>1533</v>
      </c>
      <c r="C15" s="200">
        <v>-18.722048022596876</v>
      </c>
    </row>
    <row r="16" spans="1:9" x14ac:dyDescent="0.2">
      <c r="A16" s="200" t="s">
        <v>12</v>
      </c>
      <c r="B16" s="200" t="s">
        <v>1533</v>
      </c>
      <c r="C16" s="200">
        <v>3.5741122516925699</v>
      </c>
    </row>
    <row r="17" spans="1:3" x14ac:dyDescent="0.2">
      <c r="A17" s="200" t="s">
        <v>615</v>
      </c>
      <c r="B17" s="200" t="s">
        <v>1533</v>
      </c>
      <c r="C17" s="200">
        <v>-3.1992618620186493</v>
      </c>
    </row>
    <row r="18" spans="1:3" x14ac:dyDescent="0.2">
      <c r="A18" s="200" t="s">
        <v>14</v>
      </c>
      <c r="B18" s="200" t="s">
        <v>1533</v>
      </c>
      <c r="C18" s="200">
        <v>-5.9141740075538616</v>
      </c>
    </row>
    <row r="19" spans="1:3" x14ac:dyDescent="0.2">
      <c r="A19" s="200" t="s">
        <v>15</v>
      </c>
      <c r="B19" s="200" t="s">
        <v>1533</v>
      </c>
      <c r="C19" s="200">
        <v>-5.0609471383698086</v>
      </c>
    </row>
    <row r="20" spans="1:3" x14ac:dyDescent="0.2">
      <c r="A20" s="200" t="s">
        <v>16</v>
      </c>
      <c r="B20" s="200" t="s">
        <v>1533</v>
      </c>
      <c r="C20" s="200">
        <v>-2.240976194970818</v>
      </c>
    </row>
    <row r="21" spans="1:3" x14ac:dyDescent="0.2">
      <c r="A21" s="200" t="s">
        <v>0</v>
      </c>
      <c r="B21" s="200" t="s">
        <v>1533</v>
      </c>
      <c r="C21" s="200">
        <v>-4.1403114212259586</v>
      </c>
    </row>
    <row r="22" spans="1:3" x14ac:dyDescent="0.2">
      <c r="A22" s="200" t="s">
        <v>17</v>
      </c>
      <c r="B22" s="200" t="s">
        <v>1533</v>
      </c>
      <c r="C22" s="200">
        <v>-14.535908127083877</v>
      </c>
    </row>
    <row r="23" spans="1:3" x14ac:dyDescent="0.2">
      <c r="A23" s="200" t="s">
        <v>18</v>
      </c>
      <c r="B23" s="200" t="s">
        <v>1533</v>
      </c>
      <c r="C23" s="200">
        <v>-3.1978617663548614</v>
      </c>
    </row>
    <row r="24" spans="1:3" x14ac:dyDescent="0.2">
      <c r="A24" s="200" t="s">
        <v>1</v>
      </c>
      <c r="B24" s="200" t="s">
        <v>1533</v>
      </c>
      <c r="C24" s="200">
        <v>-4.563411948766384</v>
      </c>
    </row>
    <row r="25" spans="1:3" x14ac:dyDescent="0.2">
      <c r="A25" s="200" t="s">
        <v>19</v>
      </c>
      <c r="B25" s="200" t="s">
        <v>1533</v>
      </c>
      <c r="C25" s="200">
        <v>-4.6686219806486529</v>
      </c>
    </row>
    <row r="26" spans="1:3" x14ac:dyDescent="0.2">
      <c r="A26" s="200" t="s">
        <v>612</v>
      </c>
      <c r="B26" s="200" t="s">
        <v>1533</v>
      </c>
      <c r="C26" s="200">
        <v>-3.5753042372710335</v>
      </c>
    </row>
    <row r="27" spans="1:3" x14ac:dyDescent="0.2">
      <c r="A27" s="200" t="s">
        <v>21</v>
      </c>
      <c r="B27" s="200" t="s">
        <v>1533</v>
      </c>
      <c r="C27" s="200">
        <v>-6.5402259465519581</v>
      </c>
    </row>
    <row r="28" spans="1:3" x14ac:dyDescent="0.2">
      <c r="A28" s="200" t="s">
        <v>22</v>
      </c>
      <c r="B28" s="200" t="s">
        <v>1533</v>
      </c>
      <c r="C28" s="200">
        <v>-4.3599154393586366</v>
      </c>
    </row>
    <row r="29" spans="1:3" x14ac:dyDescent="0.2">
      <c r="A29" s="200" t="s">
        <v>23</v>
      </c>
      <c r="B29" s="200" t="s">
        <v>1533</v>
      </c>
      <c r="C29" s="200">
        <v>1.5992722680817133</v>
      </c>
    </row>
    <row r="30" spans="1:3" x14ac:dyDescent="0.2">
      <c r="A30" s="200" t="s">
        <v>609</v>
      </c>
      <c r="B30" s="200" t="s">
        <v>1533</v>
      </c>
      <c r="C30" s="200">
        <v>-3.4144762310519146</v>
      </c>
    </row>
    <row r="31" spans="1:3" x14ac:dyDescent="0.2">
      <c r="A31" s="200" t="s">
        <v>614</v>
      </c>
      <c r="B31" s="200" t="s">
        <v>1533</v>
      </c>
      <c r="C31" s="200">
        <v>-5.8776737452354899</v>
      </c>
    </row>
    <row r="32" spans="1:3" x14ac:dyDescent="0.2">
      <c r="A32" s="200" t="s">
        <v>26</v>
      </c>
      <c r="B32" s="200" t="s">
        <v>1533</v>
      </c>
      <c r="C32" s="200">
        <v>-11.222805768898585</v>
      </c>
    </row>
    <row r="33" spans="1:3" x14ac:dyDescent="0.2">
      <c r="A33" s="200" t="s">
        <v>27</v>
      </c>
      <c r="B33" s="200" t="s">
        <v>1533</v>
      </c>
      <c r="C33" s="200">
        <v>-6.2823859788653156</v>
      </c>
    </row>
    <row r="34" spans="1:3" x14ac:dyDescent="0.2">
      <c r="A34" s="200" t="s">
        <v>28</v>
      </c>
      <c r="B34" s="200" t="s">
        <v>1533</v>
      </c>
      <c r="C34" s="200">
        <v>0.41381141576441632</v>
      </c>
    </row>
    <row r="35" spans="1:3" x14ac:dyDescent="0.2">
      <c r="A35" s="200" t="s">
        <v>29</v>
      </c>
      <c r="B35" s="200" t="s">
        <v>1533</v>
      </c>
      <c r="C35" s="200">
        <v>-6.3654260556162603</v>
      </c>
    </row>
    <row r="36" spans="1:3" x14ac:dyDescent="0.2">
      <c r="A36" s="200" t="s">
        <v>30</v>
      </c>
      <c r="B36" s="200" t="s">
        <v>1533</v>
      </c>
      <c r="C36" s="200">
        <v>-12.841427682716963</v>
      </c>
    </row>
    <row r="37" spans="1:3" x14ac:dyDescent="0.2">
      <c r="A37" s="200" t="s">
        <v>31</v>
      </c>
      <c r="B37" s="200" t="s">
        <v>1533</v>
      </c>
      <c r="C37" s="200">
        <v>-3.008125657823455</v>
      </c>
    </row>
    <row r="38" spans="1:3" x14ac:dyDescent="0.2">
      <c r="A38" s="200" t="s">
        <v>32</v>
      </c>
      <c r="B38" s="200" t="s">
        <v>1533</v>
      </c>
      <c r="C38" s="200">
        <v>-2.7681164857477647</v>
      </c>
    </row>
    <row r="39" spans="1:3" x14ac:dyDescent="0.2">
      <c r="A39" s="200" t="s">
        <v>33</v>
      </c>
      <c r="B39" s="200" t="s">
        <v>1533</v>
      </c>
      <c r="C39" s="200">
        <v>-1.2970393950248114</v>
      </c>
    </row>
  </sheetData>
  <mergeCells count="1">
    <mergeCell ref="H1:I1"/>
  </mergeCells>
  <hyperlinks>
    <hyperlink ref="H1:I1" location="Index!A1" display="Regresar al �ndice" xr:uid="{6E02CAFC-48F5-4597-88C6-86CA169229A4}"/>
  </hyperlinks>
  <pageMargins left="0.7" right="0.7" top="0.75" bottom="0.75" header="0.3" footer="0.3"/>
  <drawing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AFEEB-F239-4394-9C11-E670C24310AE}">
  <sheetPr codeName="Hoja182"/>
  <dimension ref="A1:I39"/>
  <sheetViews>
    <sheetView workbookViewId="0"/>
  </sheetViews>
  <sheetFormatPr baseColWidth="10" defaultColWidth="9.140625" defaultRowHeight="12.75" x14ac:dyDescent="0.2"/>
  <cols>
    <col min="1" max="16384" width="9.140625" style="200"/>
  </cols>
  <sheetData>
    <row r="1" spans="1:9" x14ac:dyDescent="0.2">
      <c r="A1" s="69" t="s">
        <v>2119</v>
      </c>
      <c r="H1" s="346" t="s">
        <v>2143</v>
      </c>
      <c r="I1" s="346"/>
    </row>
    <row r="2" spans="1:9" x14ac:dyDescent="0.2">
      <c r="A2" s="200" t="s">
        <v>1532</v>
      </c>
    </row>
    <row r="6" spans="1:9" x14ac:dyDescent="0.2">
      <c r="C6" s="200" t="s">
        <v>616</v>
      </c>
    </row>
    <row r="7" spans="1:9" x14ac:dyDescent="0.2">
      <c r="A7" s="200" t="s">
        <v>3</v>
      </c>
      <c r="B7" s="200" t="s">
        <v>1533</v>
      </c>
      <c r="C7" s="200">
        <v>2.2694618411725673</v>
      </c>
    </row>
    <row r="8" spans="1:9" x14ac:dyDescent="0.2">
      <c r="A8" s="200" t="s">
        <v>613</v>
      </c>
      <c r="B8" s="200" t="s">
        <v>1533</v>
      </c>
      <c r="C8" s="200">
        <v>2.6943420383949483</v>
      </c>
    </row>
    <row r="9" spans="1:9" x14ac:dyDescent="0.2">
      <c r="A9" s="200" t="s">
        <v>610</v>
      </c>
      <c r="B9" s="200" t="s">
        <v>1533</v>
      </c>
      <c r="C9" s="200">
        <v>3.7943711773161062</v>
      </c>
    </row>
    <row r="10" spans="1:9" x14ac:dyDescent="0.2">
      <c r="A10" s="200" t="s">
        <v>6</v>
      </c>
      <c r="B10" s="200" t="s">
        <v>1533</v>
      </c>
      <c r="C10" s="200">
        <v>2.7803293245779037</v>
      </c>
    </row>
    <row r="11" spans="1:9" x14ac:dyDescent="0.2">
      <c r="A11" s="200" t="s">
        <v>7</v>
      </c>
      <c r="B11" s="200" t="s">
        <v>1533</v>
      </c>
      <c r="C11" s="200">
        <v>-0.59624336266116829</v>
      </c>
    </row>
    <row r="12" spans="1:9" x14ac:dyDescent="0.2">
      <c r="A12" s="200" t="s">
        <v>8</v>
      </c>
      <c r="B12" s="200" t="s">
        <v>1533</v>
      </c>
      <c r="C12" s="200">
        <v>1.5137895280858717</v>
      </c>
    </row>
    <row r="13" spans="1:9" x14ac:dyDescent="0.2">
      <c r="A13" s="200" t="s">
        <v>611</v>
      </c>
      <c r="B13" s="200" t="s">
        <v>1533</v>
      </c>
      <c r="C13" s="200">
        <v>-0.37433609375859001</v>
      </c>
    </row>
    <row r="14" spans="1:9" x14ac:dyDescent="0.2">
      <c r="A14" s="200" t="s">
        <v>10</v>
      </c>
      <c r="B14" s="200" t="s">
        <v>1533</v>
      </c>
      <c r="C14" s="200">
        <v>0.62570026078590901</v>
      </c>
    </row>
    <row r="15" spans="1:9" x14ac:dyDescent="0.2">
      <c r="A15" s="200" t="s">
        <v>11</v>
      </c>
      <c r="B15" s="200" t="s">
        <v>1533</v>
      </c>
      <c r="C15" s="200">
        <v>0.95554154576287798</v>
      </c>
    </row>
    <row r="16" spans="1:9" x14ac:dyDescent="0.2">
      <c r="A16" s="200" t="s">
        <v>12</v>
      </c>
      <c r="B16" s="200" t="s">
        <v>1533</v>
      </c>
      <c r="C16" s="200">
        <v>3.446888790682427</v>
      </c>
    </row>
    <row r="17" spans="1:3" x14ac:dyDescent="0.2">
      <c r="A17" s="200" t="s">
        <v>615</v>
      </c>
      <c r="B17" s="200" t="s">
        <v>1533</v>
      </c>
      <c r="C17" s="200">
        <v>0.87995741920553028</v>
      </c>
    </row>
    <row r="18" spans="1:3" x14ac:dyDescent="0.2">
      <c r="A18" s="200" t="s">
        <v>14</v>
      </c>
      <c r="B18" s="200" t="s">
        <v>1533</v>
      </c>
      <c r="C18" s="200">
        <v>3.5797006409143504</v>
      </c>
    </row>
    <row r="19" spans="1:3" x14ac:dyDescent="0.2">
      <c r="A19" s="200" t="s">
        <v>15</v>
      </c>
      <c r="B19" s="200" t="s">
        <v>1533</v>
      </c>
      <c r="C19" s="200">
        <v>2.613010085540536</v>
      </c>
    </row>
    <row r="20" spans="1:3" x14ac:dyDescent="0.2">
      <c r="A20" s="200" t="s">
        <v>16</v>
      </c>
      <c r="B20" s="200" t="s">
        <v>1533</v>
      </c>
      <c r="C20" s="200">
        <v>5.440871158932171</v>
      </c>
    </row>
    <row r="21" spans="1:3" x14ac:dyDescent="0.2">
      <c r="A21" s="200" t="s">
        <v>0</v>
      </c>
      <c r="B21" s="200" t="s">
        <v>1533</v>
      </c>
      <c r="C21" s="200">
        <v>3.5124470060561714</v>
      </c>
    </row>
    <row r="22" spans="1:3" x14ac:dyDescent="0.2">
      <c r="A22" s="200" t="s">
        <v>17</v>
      </c>
      <c r="B22" s="200" t="s">
        <v>1533</v>
      </c>
      <c r="C22" s="200">
        <v>0.33237415195171677</v>
      </c>
    </row>
    <row r="23" spans="1:3" x14ac:dyDescent="0.2">
      <c r="A23" s="200" t="s">
        <v>18</v>
      </c>
      <c r="B23" s="200" t="s">
        <v>1533</v>
      </c>
      <c r="C23" s="200">
        <v>2.6489537855191996</v>
      </c>
    </row>
    <row r="24" spans="1:3" x14ac:dyDescent="0.2">
      <c r="A24" s="200" t="s">
        <v>1</v>
      </c>
      <c r="B24" s="200" t="s">
        <v>1533</v>
      </c>
      <c r="C24" s="200">
        <v>1.4235128190338882</v>
      </c>
    </row>
    <row r="25" spans="1:3" x14ac:dyDescent="0.2">
      <c r="A25" s="200" t="s">
        <v>19</v>
      </c>
      <c r="B25" s="200" t="s">
        <v>1533</v>
      </c>
      <c r="C25" s="200">
        <v>1.0069930567138685</v>
      </c>
    </row>
    <row r="26" spans="1:3" x14ac:dyDescent="0.2">
      <c r="A26" s="200" t="s">
        <v>612</v>
      </c>
      <c r="B26" s="200" t="s">
        <v>1533</v>
      </c>
      <c r="C26" s="200">
        <v>3.3346212787160918</v>
      </c>
    </row>
    <row r="27" spans="1:3" x14ac:dyDescent="0.2">
      <c r="A27" s="200" t="s">
        <v>21</v>
      </c>
      <c r="B27" s="200" t="s">
        <v>1533</v>
      </c>
      <c r="C27" s="200">
        <v>0.93568900304611713</v>
      </c>
    </row>
    <row r="28" spans="1:3" x14ac:dyDescent="0.2">
      <c r="A28" s="200" t="s">
        <v>22</v>
      </c>
      <c r="B28" s="200" t="s">
        <v>1533</v>
      </c>
      <c r="C28" s="200">
        <v>-1.4854415179884222</v>
      </c>
    </row>
    <row r="29" spans="1:3" x14ac:dyDescent="0.2">
      <c r="A29" s="200" t="s">
        <v>23</v>
      </c>
      <c r="B29" s="200" t="s">
        <v>1533</v>
      </c>
      <c r="C29" s="200">
        <v>2.2896112424029802</v>
      </c>
    </row>
    <row r="30" spans="1:3" x14ac:dyDescent="0.2">
      <c r="A30" s="200" t="s">
        <v>609</v>
      </c>
      <c r="B30" s="200" t="s">
        <v>1533</v>
      </c>
      <c r="C30" s="200">
        <v>7.1888160509585202</v>
      </c>
    </row>
    <row r="31" spans="1:3" x14ac:dyDescent="0.2">
      <c r="A31" s="200" t="s">
        <v>614</v>
      </c>
      <c r="B31" s="200" t="s">
        <v>1533</v>
      </c>
      <c r="C31" s="200">
        <v>2.4868720491624554</v>
      </c>
    </row>
    <row r="32" spans="1:3" x14ac:dyDescent="0.2">
      <c r="A32" s="200" t="s">
        <v>26</v>
      </c>
      <c r="B32" s="200" t="s">
        <v>1533</v>
      </c>
      <c r="C32" s="200">
        <v>1.7335811523406912</v>
      </c>
    </row>
    <row r="33" spans="1:3" x14ac:dyDescent="0.2">
      <c r="A33" s="200" t="s">
        <v>27</v>
      </c>
      <c r="B33" s="200" t="s">
        <v>1533</v>
      </c>
      <c r="C33" s="200">
        <v>1.9215000751019407</v>
      </c>
    </row>
    <row r="34" spans="1:3" x14ac:dyDescent="0.2">
      <c r="A34" s="200" t="s">
        <v>28</v>
      </c>
      <c r="B34" s="200" t="s">
        <v>1533</v>
      </c>
      <c r="C34" s="200">
        <v>1.4869678611702992</v>
      </c>
    </row>
    <row r="35" spans="1:3" x14ac:dyDescent="0.2">
      <c r="A35" s="200" t="s">
        <v>29</v>
      </c>
      <c r="B35" s="200" t="s">
        <v>1533</v>
      </c>
      <c r="C35" s="200">
        <v>3.1611563848329807</v>
      </c>
    </row>
    <row r="36" spans="1:3" x14ac:dyDescent="0.2">
      <c r="A36" s="200" t="s">
        <v>30</v>
      </c>
      <c r="B36" s="200" t="s">
        <v>1533</v>
      </c>
      <c r="C36" s="200">
        <v>2.7948460942094728</v>
      </c>
    </row>
    <row r="37" spans="1:3" x14ac:dyDescent="0.2">
      <c r="A37" s="200" t="s">
        <v>31</v>
      </c>
      <c r="B37" s="200" t="s">
        <v>1533</v>
      </c>
      <c r="C37" s="200">
        <v>1.4762678623158485</v>
      </c>
    </row>
    <row r="38" spans="1:3" x14ac:dyDescent="0.2">
      <c r="A38" s="200" t="s">
        <v>32</v>
      </c>
      <c r="B38" s="200" t="s">
        <v>1533</v>
      </c>
      <c r="C38" s="200">
        <v>1.8925897753793959</v>
      </c>
    </row>
    <row r="39" spans="1:3" x14ac:dyDescent="0.2">
      <c r="A39" s="200" t="s">
        <v>33</v>
      </c>
      <c r="B39" s="200" t="s">
        <v>1533</v>
      </c>
      <c r="C39" s="200">
        <v>1.6256163283295051</v>
      </c>
    </row>
  </sheetData>
  <mergeCells count="1">
    <mergeCell ref="H1:I1"/>
  </mergeCells>
  <hyperlinks>
    <hyperlink ref="H1:I1" location="Index!A1" display="Regresar al �ndice" xr:uid="{C2B2CD05-8662-4E6B-90F6-4881FE1404B8}"/>
  </hyperlinks>
  <pageMargins left="0.7" right="0.7" top="0.75" bottom="0.75" header="0.3" footer="0.3"/>
  <drawing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A812D-A077-4C2D-9C74-0BB32CB15D45}">
  <sheetPr codeName="Hoja183"/>
  <dimension ref="A1:I81"/>
  <sheetViews>
    <sheetView workbookViewId="0"/>
  </sheetViews>
  <sheetFormatPr baseColWidth="10" defaultColWidth="9.140625" defaultRowHeight="12.75" x14ac:dyDescent="0.2"/>
  <cols>
    <col min="1" max="1" width="9.140625" style="200"/>
    <col min="2" max="2" width="9.28515625" style="200" bestFit="1" customWidth="1"/>
    <col min="3" max="3" width="9.140625" style="200"/>
    <col min="4" max="4" width="11.28515625" style="200" bestFit="1" customWidth="1"/>
    <col min="5" max="7" width="9.28515625" style="200" bestFit="1" customWidth="1"/>
    <col min="8" max="16384" width="9.140625" style="200"/>
  </cols>
  <sheetData>
    <row r="1" spans="1:9" x14ac:dyDescent="0.2">
      <c r="A1" s="69" t="s">
        <v>2120</v>
      </c>
      <c r="H1" s="346" t="s">
        <v>2143</v>
      </c>
      <c r="I1" s="346"/>
    </row>
    <row r="2" spans="1:9" x14ac:dyDescent="0.2">
      <c r="A2" s="200" t="s">
        <v>1531</v>
      </c>
    </row>
    <row r="6" spans="1:9" x14ac:dyDescent="0.2">
      <c r="A6" s="200" t="s">
        <v>451</v>
      </c>
      <c r="B6" s="200" t="s">
        <v>648</v>
      </c>
      <c r="C6" s="200" t="s">
        <v>562</v>
      </c>
      <c r="D6" s="200" t="s">
        <v>1112</v>
      </c>
      <c r="E6" s="200" t="s">
        <v>637</v>
      </c>
      <c r="F6" s="200" t="s">
        <v>133</v>
      </c>
      <c r="G6" s="200" t="s">
        <v>407</v>
      </c>
    </row>
    <row r="7" spans="1:9" x14ac:dyDescent="0.2">
      <c r="A7" s="200" t="s">
        <v>664</v>
      </c>
      <c r="B7" s="368">
        <v>2017</v>
      </c>
      <c r="C7" s="200" t="s">
        <v>665</v>
      </c>
      <c r="D7" s="369">
        <v>42736</v>
      </c>
      <c r="E7" s="368">
        <v>119.16402352999999</v>
      </c>
      <c r="F7" s="368">
        <v>6.5238452227488937</v>
      </c>
      <c r="G7" s="368">
        <v>-21.587962467427495</v>
      </c>
    </row>
    <row r="8" spans="1:9" x14ac:dyDescent="0.2">
      <c r="A8" s="200" t="s">
        <v>666</v>
      </c>
      <c r="B8" s="368">
        <v>2017</v>
      </c>
      <c r="C8" s="200" t="s">
        <v>667</v>
      </c>
      <c r="D8" s="369">
        <v>42767</v>
      </c>
      <c r="E8" s="368">
        <v>107.77492137999999</v>
      </c>
      <c r="F8" s="368">
        <v>1.8349767404104034</v>
      </c>
      <c r="G8" s="368">
        <v>-9.5575005044477628</v>
      </c>
    </row>
    <row r="9" spans="1:9" x14ac:dyDescent="0.2">
      <c r="A9" s="200" t="s">
        <v>668</v>
      </c>
      <c r="B9" s="368">
        <v>2017</v>
      </c>
      <c r="C9" s="200" t="s">
        <v>669</v>
      </c>
      <c r="D9" s="369">
        <v>42795</v>
      </c>
      <c r="E9" s="368">
        <v>119.65573381999999</v>
      </c>
      <c r="F9" s="368">
        <v>8.6080518042491097</v>
      </c>
      <c r="G9" s="368">
        <v>11.023726380750341</v>
      </c>
    </row>
    <row r="10" spans="1:9" x14ac:dyDescent="0.2">
      <c r="A10" s="200" t="s">
        <v>670</v>
      </c>
      <c r="B10" s="368">
        <v>2017</v>
      </c>
      <c r="C10" s="200" t="s">
        <v>671</v>
      </c>
      <c r="D10" s="369">
        <v>42826</v>
      </c>
      <c r="E10" s="368">
        <v>111.33380151999999</v>
      </c>
      <c r="F10" s="368">
        <v>-0.10922593003631297</v>
      </c>
      <c r="G10" s="368">
        <v>-6.954896380075537</v>
      </c>
    </row>
    <row r="11" spans="1:9" x14ac:dyDescent="0.2">
      <c r="A11" s="200" t="s">
        <v>672</v>
      </c>
      <c r="B11" s="368">
        <v>2017</v>
      </c>
      <c r="C11" s="200" t="s">
        <v>673</v>
      </c>
      <c r="D11" s="369">
        <v>42856</v>
      </c>
      <c r="E11" s="368">
        <v>120.24029007999999</v>
      </c>
      <c r="F11" s="368">
        <v>4.0604841699900893</v>
      </c>
      <c r="G11" s="368">
        <v>7.9998063826106209</v>
      </c>
    </row>
    <row r="12" spans="1:9" x14ac:dyDescent="0.2">
      <c r="A12" s="200" t="s">
        <v>644</v>
      </c>
      <c r="B12" s="368">
        <v>2017</v>
      </c>
      <c r="C12" s="200" t="s">
        <v>674</v>
      </c>
      <c r="D12" s="369">
        <v>42887</v>
      </c>
      <c r="E12" s="368">
        <v>116.52997763</v>
      </c>
      <c r="F12" s="368">
        <v>1.25227310506141</v>
      </c>
      <c r="G12" s="368">
        <v>-3.0857480862125262</v>
      </c>
    </row>
    <row r="13" spans="1:9" x14ac:dyDescent="0.2">
      <c r="A13" s="200" t="s">
        <v>650</v>
      </c>
      <c r="B13" s="368">
        <v>2017</v>
      </c>
      <c r="C13" s="200" t="s">
        <v>675</v>
      </c>
      <c r="D13" s="369">
        <v>42917</v>
      </c>
      <c r="E13" s="368">
        <v>118.00932204</v>
      </c>
      <c r="F13" s="368">
        <v>1.2226416111677916</v>
      </c>
      <c r="G13" s="368">
        <v>1.2694968625988536</v>
      </c>
    </row>
    <row r="14" spans="1:9" x14ac:dyDescent="0.2">
      <c r="A14" s="200" t="s">
        <v>659</v>
      </c>
      <c r="B14" s="368">
        <v>2017</v>
      </c>
      <c r="C14" s="200" t="s">
        <v>676</v>
      </c>
      <c r="D14" s="369">
        <v>42948</v>
      </c>
      <c r="E14" s="368">
        <v>118.89282722999999</v>
      </c>
      <c r="F14" s="368">
        <v>-0.92502262485056175</v>
      </c>
      <c r="G14" s="368">
        <v>0.74867406635937139</v>
      </c>
    </row>
    <row r="15" spans="1:9" x14ac:dyDescent="0.2">
      <c r="A15" s="200" t="s">
        <v>677</v>
      </c>
      <c r="B15" s="368">
        <v>2017</v>
      </c>
      <c r="C15" s="200" t="s">
        <v>678</v>
      </c>
      <c r="D15" s="369">
        <v>42979</v>
      </c>
      <c r="E15" s="368">
        <v>110.50748848000001</v>
      </c>
      <c r="F15" s="368">
        <v>-1.8331071209711773</v>
      </c>
      <c r="G15" s="368">
        <v>-7.0528550337005793</v>
      </c>
    </row>
    <row r="16" spans="1:9" x14ac:dyDescent="0.2">
      <c r="A16" s="200" t="s">
        <v>679</v>
      </c>
      <c r="B16" s="368">
        <v>2017</v>
      </c>
      <c r="C16" s="200" t="s">
        <v>680</v>
      </c>
      <c r="D16" s="369">
        <v>43009</v>
      </c>
      <c r="E16" s="368">
        <v>119.43846694</v>
      </c>
      <c r="F16" s="368">
        <v>-1.3180116940570952</v>
      </c>
      <c r="G16" s="368">
        <v>8.0817857530228352</v>
      </c>
    </row>
    <row r="17" spans="1:7" x14ac:dyDescent="0.2">
      <c r="A17" s="200" t="s">
        <v>681</v>
      </c>
      <c r="B17" s="368">
        <v>2017</v>
      </c>
      <c r="C17" s="200" t="s">
        <v>682</v>
      </c>
      <c r="D17" s="369">
        <v>43040</v>
      </c>
      <c r="E17" s="368">
        <v>132.41448543999999</v>
      </c>
      <c r="F17" s="368">
        <v>-0.96862772042760314</v>
      </c>
      <c r="G17" s="368">
        <v>10.864187085152816</v>
      </c>
    </row>
    <row r="18" spans="1:7" x14ac:dyDescent="0.2">
      <c r="A18" s="200" t="s">
        <v>683</v>
      </c>
      <c r="B18" s="368">
        <v>2017</v>
      </c>
      <c r="C18" s="200" t="s">
        <v>684</v>
      </c>
      <c r="D18" s="369">
        <v>43070</v>
      </c>
      <c r="E18" s="368">
        <v>150.62825685000001</v>
      </c>
      <c r="F18" s="368">
        <v>-0.88393980239605296</v>
      </c>
      <c r="G18" s="368">
        <v>13.755120030469095</v>
      </c>
    </row>
    <row r="19" spans="1:7" x14ac:dyDescent="0.2">
      <c r="A19" s="200" t="s">
        <v>685</v>
      </c>
      <c r="B19" s="368">
        <v>2018</v>
      </c>
      <c r="C19" s="200" t="s">
        <v>665</v>
      </c>
      <c r="D19" s="369">
        <v>43101</v>
      </c>
      <c r="E19" s="368">
        <v>122.23512018</v>
      </c>
      <c r="F19" s="368">
        <v>2.5772012047133011</v>
      </c>
      <c r="G19" s="368">
        <v>-18.849807641520229</v>
      </c>
    </row>
    <row r="20" spans="1:7" x14ac:dyDescent="0.2">
      <c r="A20" s="200" t="s">
        <v>686</v>
      </c>
      <c r="B20" s="368">
        <v>2018</v>
      </c>
      <c r="C20" s="200" t="s">
        <v>667</v>
      </c>
      <c r="D20" s="369">
        <v>43132</v>
      </c>
      <c r="E20" s="368">
        <v>109.98281101000001</v>
      </c>
      <c r="F20" s="368">
        <v>2.0486116823182701</v>
      </c>
      <c r="G20" s="368">
        <v>-10.023558820049086</v>
      </c>
    </row>
    <row r="21" spans="1:7" x14ac:dyDescent="0.2">
      <c r="A21" s="200" t="s">
        <v>687</v>
      </c>
      <c r="B21" s="368">
        <v>2018</v>
      </c>
      <c r="C21" s="200" t="s">
        <v>669</v>
      </c>
      <c r="D21" s="369">
        <v>43160</v>
      </c>
      <c r="E21" s="368">
        <v>120.84814083000001</v>
      </c>
      <c r="F21" s="368">
        <v>0.99653144227402213</v>
      </c>
      <c r="G21" s="368">
        <v>9.8791163093768226</v>
      </c>
    </row>
    <row r="22" spans="1:7" x14ac:dyDescent="0.2">
      <c r="A22" s="200" t="s">
        <v>688</v>
      </c>
      <c r="B22" s="368">
        <v>2018</v>
      </c>
      <c r="C22" s="200" t="s">
        <v>671</v>
      </c>
      <c r="D22" s="369">
        <v>43191</v>
      </c>
      <c r="E22" s="368">
        <v>117.26158272000001</v>
      </c>
      <c r="F22" s="368">
        <v>5.3243319810068162</v>
      </c>
      <c r="G22" s="368">
        <v>-2.9678223308749914</v>
      </c>
    </row>
    <row r="23" spans="1:7" x14ac:dyDescent="0.2">
      <c r="A23" s="200" t="s">
        <v>689</v>
      </c>
      <c r="B23" s="368">
        <v>2018</v>
      </c>
      <c r="C23" s="200" t="s">
        <v>673</v>
      </c>
      <c r="D23" s="369">
        <v>43221</v>
      </c>
      <c r="E23" s="368">
        <v>125.51420881999999</v>
      </c>
      <c r="F23" s="368">
        <v>4.3861493817846577</v>
      </c>
      <c r="G23" s="368">
        <v>7.0377918398950854</v>
      </c>
    </row>
    <row r="24" spans="1:7" x14ac:dyDescent="0.2">
      <c r="A24" s="200" t="s">
        <v>645</v>
      </c>
      <c r="B24" s="368">
        <v>2018</v>
      </c>
      <c r="C24" s="200" t="s">
        <v>674</v>
      </c>
      <c r="D24" s="369">
        <v>43252</v>
      </c>
      <c r="E24" s="368">
        <v>121.63724775</v>
      </c>
      <c r="F24" s="368">
        <v>4.3827950745998914</v>
      </c>
      <c r="G24" s="368">
        <v>-3.088862294116792</v>
      </c>
    </row>
    <row r="25" spans="1:7" x14ac:dyDescent="0.2">
      <c r="A25" s="200" t="s">
        <v>651</v>
      </c>
      <c r="B25" s="368">
        <v>2018</v>
      </c>
      <c r="C25" s="200" t="s">
        <v>675</v>
      </c>
      <c r="D25" s="369">
        <v>43282</v>
      </c>
      <c r="E25" s="368">
        <v>124.31472211000001</v>
      </c>
      <c r="F25" s="368">
        <v>5.3431372717002388</v>
      </c>
      <c r="G25" s="368">
        <v>2.2011961052448301</v>
      </c>
    </row>
    <row r="26" spans="1:7" x14ac:dyDescent="0.2">
      <c r="A26" s="200" t="s">
        <v>660</v>
      </c>
      <c r="B26" s="368">
        <v>2018</v>
      </c>
      <c r="C26" s="200" t="s">
        <v>676</v>
      </c>
      <c r="D26" s="369">
        <v>43313</v>
      </c>
      <c r="E26" s="368">
        <v>124.15491681</v>
      </c>
      <c r="F26" s="368">
        <v>4.4259100423446194</v>
      </c>
      <c r="G26" s="368">
        <v>-0.12854897415818398</v>
      </c>
    </row>
    <row r="27" spans="1:7" x14ac:dyDescent="0.2">
      <c r="A27" s="200" t="s">
        <v>690</v>
      </c>
      <c r="B27" s="368">
        <v>2018</v>
      </c>
      <c r="C27" s="200" t="s">
        <v>678</v>
      </c>
      <c r="D27" s="369">
        <v>43344</v>
      </c>
      <c r="E27" s="368">
        <v>117.05372173000001</v>
      </c>
      <c r="F27" s="368">
        <v>5.923791536701839</v>
      </c>
      <c r="G27" s="368">
        <v>-5.7196245323632917</v>
      </c>
    </row>
    <row r="28" spans="1:7" x14ac:dyDescent="0.2">
      <c r="A28" s="200" t="s">
        <v>691</v>
      </c>
      <c r="B28" s="368">
        <v>2018</v>
      </c>
      <c r="C28" s="200" t="s">
        <v>680</v>
      </c>
      <c r="D28" s="369">
        <v>43374</v>
      </c>
      <c r="E28" s="368">
        <v>125.98623197000001</v>
      </c>
      <c r="F28" s="368">
        <v>5.4821241412025845</v>
      </c>
      <c r="G28" s="368">
        <v>7.6311202309346671</v>
      </c>
    </row>
    <row r="29" spans="1:7" x14ac:dyDescent="0.2">
      <c r="A29" s="200" t="s">
        <v>692</v>
      </c>
      <c r="B29" s="368">
        <v>2018</v>
      </c>
      <c r="C29" s="200" t="s">
        <v>682</v>
      </c>
      <c r="D29" s="369">
        <v>43405</v>
      </c>
      <c r="E29" s="368">
        <v>139.55247507000001</v>
      </c>
      <c r="F29" s="368">
        <v>5.3906410664068964</v>
      </c>
      <c r="G29" s="368">
        <v>10.768036227347777</v>
      </c>
    </row>
    <row r="30" spans="1:7" x14ac:dyDescent="0.2">
      <c r="A30" s="200" t="s">
        <v>693</v>
      </c>
      <c r="B30" s="368">
        <v>2018</v>
      </c>
      <c r="C30" s="200" t="s">
        <v>684</v>
      </c>
      <c r="D30" s="369">
        <v>43435</v>
      </c>
      <c r="E30" s="368">
        <v>149.47562479000001</v>
      </c>
      <c r="F30" s="368">
        <v>-0.76521635721232995</v>
      </c>
      <c r="G30" s="368">
        <v>7.1106941779588722</v>
      </c>
    </row>
    <row r="31" spans="1:7" x14ac:dyDescent="0.2">
      <c r="A31" s="200" t="s">
        <v>694</v>
      </c>
      <c r="B31" s="368">
        <v>2019</v>
      </c>
      <c r="C31" s="200" t="s">
        <v>665</v>
      </c>
      <c r="D31" s="369">
        <v>43466</v>
      </c>
      <c r="E31" s="368">
        <v>124.44346121</v>
      </c>
      <c r="F31" s="368">
        <v>1.8066338272896192</v>
      </c>
      <c r="G31" s="368">
        <v>-16.746652583100413</v>
      </c>
    </row>
    <row r="32" spans="1:7" x14ac:dyDescent="0.2">
      <c r="A32" s="200" t="s">
        <v>695</v>
      </c>
      <c r="B32" s="368">
        <v>2019</v>
      </c>
      <c r="C32" s="200" t="s">
        <v>667</v>
      </c>
      <c r="D32" s="369">
        <v>43497</v>
      </c>
      <c r="E32" s="368">
        <v>114.35964226</v>
      </c>
      <c r="F32" s="368">
        <v>3.9795593600549442</v>
      </c>
      <c r="G32" s="368">
        <v>-8.1031328218872147</v>
      </c>
    </row>
    <row r="33" spans="1:7" x14ac:dyDescent="0.2">
      <c r="A33" s="200" t="s">
        <v>696</v>
      </c>
      <c r="B33" s="368">
        <v>2019</v>
      </c>
      <c r="C33" s="200" t="s">
        <v>669</v>
      </c>
      <c r="D33" s="369">
        <v>43525</v>
      </c>
      <c r="E33" s="368">
        <v>125.73182817999999</v>
      </c>
      <c r="F33" s="368">
        <v>4.0411770644200384</v>
      </c>
      <c r="G33" s="368">
        <v>9.9442300581397358</v>
      </c>
    </row>
    <row r="34" spans="1:7" x14ac:dyDescent="0.2">
      <c r="A34" s="200" t="s">
        <v>697</v>
      </c>
      <c r="B34" s="368">
        <v>2019</v>
      </c>
      <c r="C34" s="200" t="s">
        <v>671</v>
      </c>
      <c r="D34" s="369">
        <v>43556</v>
      </c>
      <c r="E34" s="368">
        <v>119.3364598</v>
      </c>
      <c r="F34" s="368">
        <v>1.7694431815357923</v>
      </c>
      <c r="G34" s="368">
        <v>-5.0865150635082363</v>
      </c>
    </row>
    <row r="35" spans="1:7" x14ac:dyDescent="0.2">
      <c r="A35" s="200" t="s">
        <v>698</v>
      </c>
      <c r="B35" s="368">
        <v>2019</v>
      </c>
      <c r="C35" s="200" t="s">
        <v>673</v>
      </c>
      <c r="D35" s="369">
        <v>43586</v>
      </c>
      <c r="E35" s="368">
        <v>129.65164425</v>
      </c>
      <c r="F35" s="368">
        <v>3.296388089362464</v>
      </c>
      <c r="G35" s="368">
        <v>8.6437828533606318</v>
      </c>
    </row>
    <row r="36" spans="1:7" x14ac:dyDescent="0.2">
      <c r="A36" s="200" t="s">
        <v>646</v>
      </c>
      <c r="B36" s="368">
        <v>2019</v>
      </c>
      <c r="C36" s="200" t="s">
        <v>674</v>
      </c>
      <c r="D36" s="369">
        <v>43617</v>
      </c>
      <c r="E36" s="368">
        <v>124.23867189000001</v>
      </c>
      <c r="F36" s="368">
        <v>2.138673957295294</v>
      </c>
      <c r="G36" s="368">
        <v>-4.1750125047102884</v>
      </c>
    </row>
    <row r="37" spans="1:7" x14ac:dyDescent="0.2">
      <c r="A37" s="200" t="s">
        <v>652</v>
      </c>
      <c r="B37" s="368">
        <v>2019</v>
      </c>
      <c r="C37" s="200" t="s">
        <v>675</v>
      </c>
      <c r="D37" s="369">
        <v>43647</v>
      </c>
      <c r="E37" s="368">
        <v>128.26576532999999</v>
      </c>
      <c r="F37" s="368">
        <v>3.1782584982202704</v>
      </c>
      <c r="G37" s="368">
        <v>3.2414170070697037</v>
      </c>
    </row>
    <row r="38" spans="1:7" x14ac:dyDescent="0.2">
      <c r="A38" s="200" t="s">
        <v>661</v>
      </c>
      <c r="B38" s="368">
        <v>2019</v>
      </c>
      <c r="C38" s="200" t="s">
        <v>676</v>
      </c>
      <c r="D38" s="369">
        <v>43678</v>
      </c>
      <c r="E38" s="368">
        <v>127.38934098</v>
      </c>
      <c r="F38" s="368">
        <v>2.6051518966017153</v>
      </c>
      <c r="G38" s="368">
        <v>-0.68328781865148791</v>
      </c>
    </row>
    <row r="39" spans="1:7" x14ac:dyDescent="0.2">
      <c r="A39" s="200" t="s">
        <v>699</v>
      </c>
      <c r="B39" s="368">
        <v>2019</v>
      </c>
      <c r="C39" s="200" t="s">
        <v>678</v>
      </c>
      <c r="D39" s="369">
        <v>43709</v>
      </c>
      <c r="E39" s="368">
        <v>119.61722329</v>
      </c>
      <c r="F39" s="368">
        <v>2.190021403943951</v>
      </c>
      <c r="G39" s="368">
        <v>-6.1010737870291809</v>
      </c>
    </row>
    <row r="40" spans="1:7" x14ac:dyDescent="0.2">
      <c r="A40" s="200" t="s">
        <v>700</v>
      </c>
      <c r="B40" s="368">
        <v>2019</v>
      </c>
      <c r="C40" s="200" t="s">
        <v>680</v>
      </c>
      <c r="D40" s="369">
        <v>43739</v>
      </c>
      <c r="E40" s="368">
        <v>130.39547051</v>
      </c>
      <c r="F40" s="368">
        <v>3.4997780876960616</v>
      </c>
      <c r="G40" s="368">
        <v>9.0106147957215281</v>
      </c>
    </row>
    <row r="41" spans="1:7" x14ac:dyDescent="0.2">
      <c r="A41" s="200" t="s">
        <v>701</v>
      </c>
      <c r="B41" s="368">
        <v>2019</v>
      </c>
      <c r="C41" s="200" t="s">
        <v>682</v>
      </c>
      <c r="D41" s="369">
        <v>43770</v>
      </c>
      <c r="E41" s="368">
        <v>143.39865766</v>
      </c>
      <c r="F41" s="368">
        <v>2.7560833930539212</v>
      </c>
      <c r="G41" s="368">
        <v>9.9721156717654491</v>
      </c>
    </row>
    <row r="42" spans="1:7" x14ac:dyDescent="0.2">
      <c r="A42" s="200" t="s">
        <v>702</v>
      </c>
      <c r="B42" s="368">
        <v>2019</v>
      </c>
      <c r="C42" s="200" t="s">
        <v>684</v>
      </c>
      <c r="D42" s="369">
        <v>43800</v>
      </c>
      <c r="E42" s="368">
        <v>155.40635831</v>
      </c>
      <c r="F42" s="368">
        <v>3.9676927447750385</v>
      </c>
      <c r="G42" s="368">
        <v>8.3736492697654192</v>
      </c>
    </row>
    <row r="43" spans="1:7" x14ac:dyDescent="0.2">
      <c r="A43" s="200" t="s">
        <v>703</v>
      </c>
      <c r="B43" s="368">
        <v>2020</v>
      </c>
      <c r="C43" s="200" t="s">
        <v>665</v>
      </c>
      <c r="D43" s="369">
        <v>43831</v>
      </c>
      <c r="E43" s="368">
        <v>126.41886821</v>
      </c>
      <c r="F43" s="368">
        <v>1.5873931669792425</v>
      </c>
      <c r="G43" s="368">
        <v>-18.652705343095818</v>
      </c>
    </row>
    <row r="44" spans="1:7" x14ac:dyDescent="0.2">
      <c r="A44" s="200" t="s">
        <v>704</v>
      </c>
      <c r="B44" s="368">
        <v>2020</v>
      </c>
      <c r="C44" s="200" t="s">
        <v>667</v>
      </c>
      <c r="D44" s="369">
        <v>43862</v>
      </c>
      <c r="E44" s="368">
        <v>118.10597124</v>
      </c>
      <c r="F44" s="368">
        <v>3.2759187646657835</v>
      </c>
      <c r="G44" s="368">
        <v>-6.5756774188098843</v>
      </c>
    </row>
    <row r="45" spans="1:7" x14ac:dyDescent="0.2">
      <c r="A45" s="200" t="s">
        <v>705</v>
      </c>
      <c r="B45" s="368">
        <v>2020</v>
      </c>
      <c r="C45" s="200" t="s">
        <v>669</v>
      </c>
      <c r="D45" s="369">
        <v>43891</v>
      </c>
      <c r="E45" s="368">
        <v>121.5798999</v>
      </c>
      <c r="F45" s="368">
        <v>-3.3022094246939733</v>
      </c>
      <c r="G45" s="368">
        <v>2.9413658120136197</v>
      </c>
    </row>
    <row r="46" spans="1:7" x14ac:dyDescent="0.2">
      <c r="A46" s="200" t="s">
        <v>706</v>
      </c>
      <c r="B46" s="368">
        <v>2020</v>
      </c>
      <c r="C46" s="200" t="s">
        <v>671</v>
      </c>
      <c r="D46" s="369">
        <v>43922</v>
      </c>
      <c r="E46" s="368">
        <v>90.221483140000004</v>
      </c>
      <c r="F46" s="368">
        <v>-24.397385936196507</v>
      </c>
      <c r="G46" s="368">
        <v>-25.792435086550025</v>
      </c>
    </row>
    <row r="47" spans="1:7" x14ac:dyDescent="0.2">
      <c r="A47" s="200" t="s">
        <v>707</v>
      </c>
      <c r="B47" s="368">
        <v>2020</v>
      </c>
      <c r="C47" s="200" t="s">
        <v>673</v>
      </c>
      <c r="D47" s="369">
        <v>43952</v>
      </c>
      <c r="E47" s="368">
        <v>100.424279</v>
      </c>
      <c r="F47" s="368">
        <v>-22.542996210400936</v>
      </c>
      <c r="G47" s="368">
        <v>11.308610216668617</v>
      </c>
    </row>
    <row r="48" spans="1:7" x14ac:dyDescent="0.2">
      <c r="A48" s="200" t="s">
        <v>657</v>
      </c>
      <c r="B48" s="368">
        <v>2020</v>
      </c>
      <c r="C48" s="200" t="s">
        <v>674</v>
      </c>
      <c r="D48" s="369">
        <v>43983</v>
      </c>
      <c r="E48" s="368">
        <v>110.41197351</v>
      </c>
      <c r="F48" s="368">
        <v>-11.129142133974247</v>
      </c>
      <c r="G48" s="368">
        <v>9.9454978511720231</v>
      </c>
    </row>
    <row r="49" spans="1:7" x14ac:dyDescent="0.2">
      <c r="A49" s="200" t="s">
        <v>653</v>
      </c>
      <c r="B49" s="368">
        <v>2020</v>
      </c>
      <c r="C49" s="200" t="s">
        <v>675</v>
      </c>
      <c r="D49" s="369">
        <v>44013</v>
      </c>
      <c r="E49" s="368">
        <v>118.23113161000001</v>
      </c>
      <c r="F49" s="368">
        <v>-7.823314112057143</v>
      </c>
      <c r="G49" s="368">
        <v>7.0818026808404353</v>
      </c>
    </row>
    <row r="50" spans="1:7" x14ac:dyDescent="0.2">
      <c r="A50" s="200" t="s">
        <v>662</v>
      </c>
      <c r="B50" s="368">
        <v>2020</v>
      </c>
      <c r="C50" s="200" t="s">
        <v>676</v>
      </c>
      <c r="D50" s="369">
        <v>44044</v>
      </c>
      <c r="E50" s="368">
        <v>117.57741136</v>
      </c>
      <c r="F50" s="368">
        <v>-7.7023160215111437</v>
      </c>
      <c r="G50" s="368">
        <v>-0.55291718948980662</v>
      </c>
    </row>
    <row r="51" spans="1:7" x14ac:dyDescent="0.2">
      <c r="A51" s="200" t="s">
        <v>708</v>
      </c>
      <c r="B51" s="368">
        <v>2020</v>
      </c>
      <c r="C51" s="200" t="s">
        <v>678</v>
      </c>
      <c r="D51" s="369">
        <v>44075</v>
      </c>
      <c r="E51" s="368">
        <v>119.06625586</v>
      </c>
      <c r="F51" s="368">
        <v>-0.46060877760407015</v>
      </c>
      <c r="G51" s="368">
        <v>1.2662674596920969</v>
      </c>
    </row>
    <row r="52" spans="1:7" x14ac:dyDescent="0.2">
      <c r="A52" s="200" t="s">
        <v>709</v>
      </c>
      <c r="B52" s="368">
        <v>2020</v>
      </c>
      <c r="C52" s="200" t="s">
        <v>680</v>
      </c>
      <c r="D52" s="369">
        <v>44105</v>
      </c>
      <c r="E52" s="368">
        <v>124.03284658</v>
      </c>
      <c r="F52" s="368">
        <v>-4.8794823202942847</v>
      </c>
      <c r="G52" s="368">
        <v>4.1712831936529486</v>
      </c>
    </row>
    <row r="53" spans="1:7" x14ac:dyDescent="0.2">
      <c r="A53" s="200" t="s">
        <v>710</v>
      </c>
      <c r="B53" s="368">
        <v>2020</v>
      </c>
      <c r="C53" s="200" t="s">
        <v>682</v>
      </c>
      <c r="D53" s="369">
        <v>44136</v>
      </c>
      <c r="E53" s="368">
        <v>140.45575661999999</v>
      </c>
      <c r="F53" s="368">
        <v>-2.052251456200981</v>
      </c>
      <c r="G53" s="368">
        <v>13.240774917962858</v>
      </c>
    </row>
    <row r="54" spans="1:7" x14ac:dyDescent="0.2">
      <c r="A54" s="200" t="s">
        <v>711</v>
      </c>
      <c r="B54" s="368">
        <v>2020</v>
      </c>
      <c r="C54" s="200" t="s">
        <v>684</v>
      </c>
      <c r="D54" s="369">
        <v>44166</v>
      </c>
      <c r="E54" s="368">
        <v>154.23264760000001</v>
      </c>
      <c r="F54" s="368">
        <v>-0.75525269542621365</v>
      </c>
      <c r="G54" s="368">
        <v>9.8087051122248408</v>
      </c>
    </row>
    <row r="55" spans="1:7" x14ac:dyDescent="0.2">
      <c r="A55" s="200" t="s">
        <v>712</v>
      </c>
      <c r="B55" s="368">
        <v>2021</v>
      </c>
      <c r="C55" s="200" t="s">
        <v>665</v>
      </c>
      <c r="D55" s="369">
        <v>44197</v>
      </c>
      <c r="E55" s="368">
        <v>120.15763247</v>
      </c>
      <c r="F55" s="368">
        <v>-4.9527699691150433</v>
      </c>
      <c r="G55" s="368">
        <v>-22.093256946721837</v>
      </c>
    </row>
    <row r="56" spans="1:7" x14ac:dyDescent="0.2">
      <c r="A56" s="200" t="s">
        <v>713</v>
      </c>
      <c r="B56" s="368">
        <v>2021</v>
      </c>
      <c r="C56" s="200" t="s">
        <v>667</v>
      </c>
      <c r="D56" s="369">
        <v>44228</v>
      </c>
      <c r="E56" s="368">
        <v>114.64769325</v>
      </c>
      <c r="F56" s="368">
        <v>-2.9281144329040947</v>
      </c>
      <c r="G56" s="368">
        <v>-4.5855923645763168</v>
      </c>
    </row>
    <row r="57" spans="1:7" x14ac:dyDescent="0.2">
      <c r="A57" s="200" t="s">
        <v>714</v>
      </c>
      <c r="B57" s="368">
        <v>2021</v>
      </c>
      <c r="C57" s="200" t="s">
        <v>669</v>
      </c>
      <c r="D57" s="369">
        <v>44256</v>
      </c>
      <c r="E57" s="368">
        <v>131.69947540000001</v>
      </c>
      <c r="F57" s="368">
        <v>8.3233951568667237</v>
      </c>
      <c r="G57" s="368">
        <v>14.873201253876958</v>
      </c>
    </row>
    <row r="58" spans="1:7" x14ac:dyDescent="0.2">
      <c r="A58" s="200" t="s">
        <v>715</v>
      </c>
      <c r="B58" s="368">
        <v>2021</v>
      </c>
      <c r="C58" s="200" t="s">
        <v>671</v>
      </c>
      <c r="D58" s="369">
        <v>44287</v>
      </c>
      <c r="E58" s="368">
        <v>122.92850765</v>
      </c>
      <c r="F58" s="368">
        <v>36.25192511992659</v>
      </c>
      <c r="G58" s="368">
        <v>-6.6598349943009794</v>
      </c>
    </row>
    <row r="59" spans="1:7" x14ac:dyDescent="0.2">
      <c r="A59" s="200" t="s">
        <v>716</v>
      </c>
      <c r="B59" s="368">
        <v>2021</v>
      </c>
      <c r="C59" s="200" t="s">
        <v>673</v>
      </c>
      <c r="D59" s="369">
        <v>44317</v>
      </c>
      <c r="E59" s="368">
        <v>131.35524186999999</v>
      </c>
      <c r="F59" s="368">
        <v>30.800283734175466</v>
      </c>
      <c r="G59" s="368">
        <v>6.854987814537246</v>
      </c>
    </row>
    <row r="60" spans="1:7" x14ac:dyDescent="0.2">
      <c r="A60" s="200" t="s">
        <v>647</v>
      </c>
      <c r="B60" s="368">
        <v>2021</v>
      </c>
      <c r="C60" s="200" t="s">
        <v>674</v>
      </c>
      <c r="D60" s="369">
        <v>44348</v>
      </c>
      <c r="E60" s="368">
        <v>126.55111542</v>
      </c>
      <c r="F60" s="368">
        <v>14.617202642916519</v>
      </c>
      <c r="G60" s="368">
        <v>-3.6573541958489519</v>
      </c>
    </row>
    <row r="61" spans="1:7" x14ac:dyDescent="0.2">
      <c r="A61" s="200" t="s">
        <v>654</v>
      </c>
      <c r="B61" s="368">
        <v>2021</v>
      </c>
      <c r="C61" s="200" t="s">
        <v>675</v>
      </c>
      <c r="D61" s="369">
        <v>44378</v>
      </c>
      <c r="E61" s="368">
        <v>125.88623293000001</v>
      </c>
      <c r="F61" s="368">
        <v>6.4746917463763252</v>
      </c>
      <c r="G61" s="368">
        <v>-0.52538651105</v>
      </c>
    </row>
    <row r="62" spans="1:7" x14ac:dyDescent="0.2">
      <c r="A62" s="200" t="s">
        <v>663</v>
      </c>
      <c r="B62" s="368">
        <v>2021</v>
      </c>
      <c r="C62" s="200" t="s">
        <v>676</v>
      </c>
      <c r="D62" s="369">
        <v>44409</v>
      </c>
      <c r="E62" s="368">
        <v>128.27233014999999</v>
      </c>
      <c r="F62" s="368">
        <v>9.0960658737877402</v>
      </c>
      <c r="G62" s="368">
        <v>1.8954393697099423</v>
      </c>
    </row>
    <row r="63" spans="1:7" x14ac:dyDescent="0.2">
      <c r="A63" s="200" t="s">
        <v>717</v>
      </c>
      <c r="B63" s="368">
        <v>2021</v>
      </c>
      <c r="C63" s="200" t="s">
        <v>678</v>
      </c>
      <c r="D63" s="369">
        <v>44440</v>
      </c>
      <c r="E63" s="368">
        <v>125.66698891</v>
      </c>
      <c r="F63" s="368">
        <v>5.5437478925693684</v>
      </c>
      <c r="G63" s="368">
        <v>-2.0311015142184874</v>
      </c>
    </row>
    <row r="64" spans="1:7" x14ac:dyDescent="0.2">
      <c r="A64" s="200" t="s">
        <v>731</v>
      </c>
      <c r="B64" s="368">
        <v>2021</v>
      </c>
      <c r="C64" s="200" t="s">
        <v>680</v>
      </c>
      <c r="D64" s="369">
        <v>44470</v>
      </c>
      <c r="E64" s="368">
        <v>130.13136793999999</v>
      </c>
      <c r="F64" s="368">
        <v>4.916859951340796</v>
      </c>
      <c r="G64" s="368">
        <v>3.5525471476023682</v>
      </c>
    </row>
    <row r="65" spans="1:7" x14ac:dyDescent="0.2">
      <c r="A65" s="200" t="s">
        <v>741</v>
      </c>
      <c r="B65" s="368">
        <v>2021</v>
      </c>
      <c r="C65" s="200" t="s">
        <v>682</v>
      </c>
      <c r="D65" s="369">
        <v>44501</v>
      </c>
      <c r="E65" s="368">
        <v>146.43357187000001</v>
      </c>
      <c r="F65" s="368">
        <v>4.2560129921715273</v>
      </c>
      <c r="G65" s="368">
        <v>12.527497549642696</v>
      </c>
    </row>
    <row r="66" spans="1:7" x14ac:dyDescent="0.2">
      <c r="A66" s="200" t="s">
        <v>745</v>
      </c>
      <c r="B66" s="368">
        <v>2021</v>
      </c>
      <c r="C66" s="200" t="s">
        <v>684</v>
      </c>
      <c r="D66" s="369">
        <v>44531</v>
      </c>
      <c r="E66" s="368">
        <v>157.86699716999999</v>
      </c>
      <c r="F66" s="368">
        <v>2.3564074316000934</v>
      </c>
      <c r="G66" s="368">
        <v>7.8079262521508968</v>
      </c>
    </row>
    <row r="67" spans="1:7" x14ac:dyDescent="0.2">
      <c r="A67" s="200" t="s">
        <v>1031</v>
      </c>
      <c r="B67" s="368">
        <v>2022</v>
      </c>
      <c r="C67" s="200" t="s">
        <v>665</v>
      </c>
      <c r="D67" s="369">
        <v>44562</v>
      </c>
      <c r="E67" s="368">
        <v>128.35022938</v>
      </c>
      <c r="F67" s="368">
        <v>6.8182076673701673</v>
      </c>
      <c r="G67" s="368">
        <v>-18.697237750214939</v>
      </c>
    </row>
    <row r="68" spans="1:7" x14ac:dyDescent="0.2">
      <c r="A68" s="200" t="s">
        <v>1004</v>
      </c>
      <c r="B68" s="368">
        <v>2022</v>
      </c>
      <c r="C68" s="200" t="s">
        <v>667</v>
      </c>
      <c r="D68" s="369">
        <v>44593</v>
      </c>
      <c r="E68" s="368">
        <v>122.11209402</v>
      </c>
      <c r="F68" s="368">
        <v>6.5107291375877701</v>
      </c>
      <c r="G68" s="368">
        <v>-4.8602448083914762</v>
      </c>
    </row>
    <row r="69" spans="1:7" x14ac:dyDescent="0.2">
      <c r="A69" s="200" t="s">
        <v>1085</v>
      </c>
      <c r="B69" s="368">
        <v>2022</v>
      </c>
      <c r="C69" s="200" t="s">
        <v>669</v>
      </c>
      <c r="D69" s="369">
        <v>44621</v>
      </c>
      <c r="E69" s="368">
        <v>136.55563246</v>
      </c>
      <c r="F69" s="368">
        <v>3.6873017491153854</v>
      </c>
      <c r="G69" s="368">
        <v>11.828098237046348</v>
      </c>
    </row>
    <row r="70" spans="1:7" x14ac:dyDescent="0.2">
      <c r="A70" s="200" t="s">
        <v>1057</v>
      </c>
      <c r="B70" s="368">
        <v>2022</v>
      </c>
      <c r="C70" s="200" t="s">
        <v>671</v>
      </c>
      <c r="D70" s="369">
        <v>44652</v>
      </c>
      <c r="E70" s="368">
        <v>128.89852368999999</v>
      </c>
      <c r="F70" s="368">
        <v>4.8564943593049383</v>
      </c>
      <c r="G70" s="368">
        <v>-5.607318154557217</v>
      </c>
    </row>
    <row r="71" spans="1:7" x14ac:dyDescent="0.2">
      <c r="A71" s="200" t="s">
        <v>1091</v>
      </c>
      <c r="B71" s="368">
        <v>2022</v>
      </c>
      <c r="C71" s="200" t="s">
        <v>673</v>
      </c>
      <c r="D71" s="369">
        <v>44682</v>
      </c>
      <c r="E71" s="368">
        <v>139.01580835999999</v>
      </c>
      <c r="F71" s="368">
        <v>5.8319457837712623</v>
      </c>
      <c r="G71" s="368">
        <v>7.8490306796158498</v>
      </c>
    </row>
    <row r="72" spans="1:7" x14ac:dyDescent="0.2">
      <c r="A72" s="200" t="s">
        <v>1102</v>
      </c>
      <c r="B72" s="368">
        <v>2022</v>
      </c>
      <c r="C72" s="200" t="s">
        <v>674</v>
      </c>
      <c r="D72" s="369">
        <v>44713</v>
      </c>
      <c r="E72" s="368">
        <v>130.70026246</v>
      </c>
      <c r="F72" s="368">
        <v>3.2786333223770829</v>
      </c>
      <c r="G72" s="368">
        <v>-5.9817268252440572</v>
      </c>
    </row>
    <row r="73" spans="1:7" x14ac:dyDescent="0.2">
      <c r="A73" s="200" t="s">
        <v>1113</v>
      </c>
      <c r="B73" s="368">
        <v>2022</v>
      </c>
      <c r="C73" s="200" t="s">
        <v>675</v>
      </c>
      <c r="D73" s="369">
        <v>44743</v>
      </c>
      <c r="E73" s="368">
        <v>132.93096629999999</v>
      </c>
      <c r="F73" s="368">
        <v>5.5961110329810779</v>
      </c>
      <c r="G73" s="368">
        <v>1.7067324870006919</v>
      </c>
    </row>
    <row r="74" spans="1:7" x14ac:dyDescent="0.2">
      <c r="A74" s="200" t="s">
        <v>1133</v>
      </c>
      <c r="B74" s="368">
        <v>2022</v>
      </c>
      <c r="C74" s="200" t="s">
        <v>676</v>
      </c>
      <c r="D74" s="369">
        <v>44774</v>
      </c>
      <c r="E74" s="368">
        <v>133.46187771999999</v>
      </c>
      <c r="F74" s="368">
        <v>4.0457264352580271</v>
      </c>
      <c r="G74" s="368">
        <v>0.39938882171504636</v>
      </c>
    </row>
    <row r="75" spans="1:7" x14ac:dyDescent="0.2">
      <c r="A75" s="200" t="s">
        <v>1137</v>
      </c>
      <c r="B75" s="368">
        <v>2022</v>
      </c>
      <c r="C75" s="200" t="s">
        <v>678</v>
      </c>
      <c r="D75" s="369">
        <v>44805</v>
      </c>
      <c r="E75" s="368">
        <v>128.48485725</v>
      </c>
      <c r="F75" s="368">
        <v>2.2423297991313382</v>
      </c>
      <c r="G75" s="368">
        <v>-3.7291701233528736</v>
      </c>
    </row>
    <row r="76" spans="1:7" x14ac:dyDescent="0.2">
      <c r="A76" s="200" t="s">
        <v>1141</v>
      </c>
      <c r="B76" s="368">
        <v>2022</v>
      </c>
      <c r="C76" s="200" t="s">
        <v>680</v>
      </c>
      <c r="D76" s="369">
        <v>44835</v>
      </c>
      <c r="E76" s="368">
        <v>132.1898727</v>
      </c>
      <c r="F76" s="368">
        <v>1.5818666879373198</v>
      </c>
      <c r="G76" s="368">
        <v>2.8836203186115075</v>
      </c>
    </row>
    <row r="77" spans="1:7" x14ac:dyDescent="0.2">
      <c r="A77" s="200" t="s">
        <v>1155</v>
      </c>
      <c r="B77" s="368">
        <v>2022</v>
      </c>
      <c r="C77" s="200" t="s">
        <v>682</v>
      </c>
      <c r="D77" s="369">
        <v>44866</v>
      </c>
      <c r="E77" s="368">
        <v>147.7925797</v>
      </c>
      <c r="F77" s="368">
        <v>0.9280712152582663</v>
      </c>
      <c r="G77" s="368">
        <v>11.803254425858912</v>
      </c>
    </row>
    <row r="78" spans="1:7" x14ac:dyDescent="0.2">
      <c r="A78" s="200" t="s">
        <v>1183</v>
      </c>
      <c r="B78" s="368">
        <v>2022</v>
      </c>
      <c r="C78" s="200" t="s">
        <v>684</v>
      </c>
      <c r="D78" s="369">
        <v>44896</v>
      </c>
      <c r="E78" s="368">
        <v>161.86017569000001</v>
      </c>
      <c r="F78" s="368">
        <v>2.52945744936159</v>
      </c>
      <c r="G78" s="368">
        <v>9.5184724554882383</v>
      </c>
    </row>
    <row r="79" spans="1:7" x14ac:dyDescent="0.2">
      <c r="A79" s="200" t="s">
        <v>1379</v>
      </c>
      <c r="B79" s="368">
        <v>2023</v>
      </c>
      <c r="C79" s="200" t="s">
        <v>665</v>
      </c>
      <c r="D79" s="369">
        <v>44927</v>
      </c>
      <c r="E79" s="368">
        <v>135.22164699999999</v>
      </c>
      <c r="F79" s="368">
        <v>5.3536465444530927</v>
      </c>
      <c r="G79" s="368">
        <v>-16.457741119111972</v>
      </c>
    </row>
    <row r="80" spans="1:7" x14ac:dyDescent="0.2">
      <c r="A80" s="200" t="s">
        <v>1374</v>
      </c>
      <c r="B80" s="368">
        <v>2023</v>
      </c>
      <c r="C80" s="200" t="s">
        <v>667</v>
      </c>
      <c r="D80" s="369">
        <v>44958</v>
      </c>
      <c r="E80" s="368">
        <v>125.4292911</v>
      </c>
      <c r="F80" s="368">
        <v>2.7165180538601659</v>
      </c>
      <c r="G80" s="368">
        <v>-7.2417073133268302</v>
      </c>
    </row>
    <row r="81" spans="1:7" x14ac:dyDescent="0.2">
      <c r="A81" s="200" t="s">
        <v>1421</v>
      </c>
      <c r="B81" s="368">
        <v>2023</v>
      </c>
      <c r="C81" s="200" t="s">
        <v>669</v>
      </c>
      <c r="D81" s="369">
        <v>44986</v>
      </c>
      <c r="E81" s="368">
        <v>136.26184538999999</v>
      </c>
      <c r="F81" s="368">
        <v>-0.21514093904992457</v>
      </c>
      <c r="G81" s="368">
        <v>8.6363832522688888</v>
      </c>
    </row>
  </sheetData>
  <mergeCells count="1">
    <mergeCell ref="H1:I1"/>
  </mergeCells>
  <hyperlinks>
    <hyperlink ref="H1:I1" location="Index!A1" display="Regresar al �ndice" xr:uid="{8414DBB4-D01E-49A5-81D2-320CCACF9CB7}"/>
  </hyperlinks>
  <pageMargins left="0.7" right="0.7" top="0.75" bottom="0.75" header="0.3" footer="0.3"/>
  <drawing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0FA23-92F0-4347-8B11-D73220BDFA40}">
  <sheetPr codeName="Hoja184"/>
  <dimension ref="A1:I39"/>
  <sheetViews>
    <sheetView workbookViewId="0"/>
  </sheetViews>
  <sheetFormatPr baseColWidth="10" defaultColWidth="9.140625" defaultRowHeight="12.75" x14ac:dyDescent="0.2"/>
  <cols>
    <col min="1" max="16384" width="9.140625" style="200"/>
  </cols>
  <sheetData>
    <row r="1" spans="1:9" x14ac:dyDescent="0.2">
      <c r="A1" s="69" t="s">
        <v>2121</v>
      </c>
      <c r="H1" s="346" t="s">
        <v>2143</v>
      </c>
      <c r="I1" s="346"/>
    </row>
    <row r="2" spans="1:9" x14ac:dyDescent="0.2">
      <c r="A2" s="200" t="s">
        <v>1532</v>
      </c>
    </row>
    <row r="6" spans="1:9" x14ac:dyDescent="0.2">
      <c r="C6" s="200" t="s">
        <v>608</v>
      </c>
    </row>
    <row r="7" spans="1:9" x14ac:dyDescent="0.2">
      <c r="A7" s="200" t="s">
        <v>3</v>
      </c>
      <c r="B7" s="200" t="s">
        <v>1533</v>
      </c>
      <c r="C7" s="200">
        <v>2.8595551198367706</v>
      </c>
    </row>
    <row r="8" spans="1:9" x14ac:dyDescent="0.2">
      <c r="A8" s="200" t="s">
        <v>613</v>
      </c>
      <c r="B8" s="200" t="s">
        <v>1533</v>
      </c>
      <c r="C8" s="200">
        <v>0.22420140084606047</v>
      </c>
    </row>
    <row r="9" spans="1:9" x14ac:dyDescent="0.2">
      <c r="A9" s="200" t="s">
        <v>610</v>
      </c>
      <c r="B9" s="200" t="s">
        <v>1533</v>
      </c>
      <c r="C9" s="200">
        <v>1.72374671009967</v>
      </c>
    </row>
    <row r="10" spans="1:9" x14ac:dyDescent="0.2">
      <c r="A10" s="200" t="s">
        <v>6</v>
      </c>
      <c r="B10" s="200" t="s">
        <v>1533</v>
      </c>
      <c r="C10" s="200">
        <v>1.8492608422500216</v>
      </c>
    </row>
    <row r="11" spans="1:9" x14ac:dyDescent="0.2">
      <c r="A11" s="200" t="s">
        <v>7</v>
      </c>
      <c r="B11" s="200" t="s">
        <v>1533</v>
      </c>
      <c r="C11" s="200">
        <v>-4.9381728201966988</v>
      </c>
    </row>
    <row r="12" spans="1:9" x14ac:dyDescent="0.2">
      <c r="A12" s="200" t="s">
        <v>8</v>
      </c>
      <c r="B12" s="200" t="s">
        <v>1533</v>
      </c>
      <c r="C12" s="200">
        <v>1.540121901284029</v>
      </c>
    </row>
    <row r="13" spans="1:9" x14ac:dyDescent="0.2">
      <c r="A13" s="200" t="s">
        <v>611</v>
      </c>
      <c r="B13" s="200" t="s">
        <v>1533</v>
      </c>
      <c r="C13" s="200">
        <v>10.186990582914616</v>
      </c>
    </row>
    <row r="14" spans="1:9" x14ac:dyDescent="0.2">
      <c r="A14" s="200" t="s">
        <v>10</v>
      </c>
      <c r="B14" s="200" t="s">
        <v>1533</v>
      </c>
      <c r="C14" s="200">
        <v>4.6497275596100378</v>
      </c>
    </row>
    <row r="15" spans="1:9" x14ac:dyDescent="0.2">
      <c r="A15" s="200" t="s">
        <v>11</v>
      </c>
      <c r="B15" s="200" t="s">
        <v>1533</v>
      </c>
      <c r="C15" s="200">
        <v>-4.1686259047640091</v>
      </c>
    </row>
    <row r="16" spans="1:9" x14ac:dyDescent="0.2">
      <c r="A16" s="200" t="s">
        <v>12</v>
      </c>
      <c r="B16" s="200" t="s">
        <v>1533</v>
      </c>
      <c r="C16" s="200">
        <v>3.264120000468465</v>
      </c>
    </row>
    <row r="17" spans="1:3" x14ac:dyDescent="0.2">
      <c r="A17" s="200" t="s">
        <v>615</v>
      </c>
      <c r="B17" s="200" t="s">
        <v>1533</v>
      </c>
      <c r="C17" s="200">
        <v>1.7417007313740418</v>
      </c>
    </row>
    <row r="18" spans="1:3" x14ac:dyDescent="0.2">
      <c r="A18" s="200" t="s">
        <v>14</v>
      </c>
      <c r="B18" s="200" t="s">
        <v>1533</v>
      </c>
      <c r="C18" s="200">
        <v>0.73943020871266529</v>
      </c>
    </row>
    <row r="19" spans="1:3" x14ac:dyDescent="0.2">
      <c r="A19" s="200" t="s">
        <v>15</v>
      </c>
      <c r="B19" s="200" t="s">
        <v>1533</v>
      </c>
      <c r="C19" s="200">
        <v>-2.7113310910967563</v>
      </c>
    </row>
    <row r="20" spans="1:3" x14ac:dyDescent="0.2">
      <c r="A20" s="200" t="s">
        <v>16</v>
      </c>
      <c r="B20" s="200" t="s">
        <v>1533</v>
      </c>
      <c r="C20" s="200">
        <v>-7.2176491675293848</v>
      </c>
    </row>
    <row r="21" spans="1:3" x14ac:dyDescent="0.2">
      <c r="A21" s="200" t="s">
        <v>0</v>
      </c>
      <c r="B21" s="200" t="s">
        <v>1533</v>
      </c>
      <c r="C21" s="200">
        <v>-0.21514093904992457</v>
      </c>
    </row>
    <row r="22" spans="1:3" x14ac:dyDescent="0.2">
      <c r="A22" s="200" t="s">
        <v>17</v>
      </c>
      <c r="B22" s="200" t="s">
        <v>1533</v>
      </c>
      <c r="C22" s="200">
        <v>-2.5173277249180557</v>
      </c>
    </row>
    <row r="23" spans="1:3" x14ac:dyDescent="0.2">
      <c r="A23" s="200" t="s">
        <v>18</v>
      </c>
      <c r="B23" s="200" t="s">
        <v>1533</v>
      </c>
      <c r="C23" s="200">
        <v>3.4794248719833818</v>
      </c>
    </row>
    <row r="24" spans="1:3" x14ac:dyDescent="0.2">
      <c r="A24" s="200" t="s">
        <v>1</v>
      </c>
      <c r="B24" s="200" t="s">
        <v>1533</v>
      </c>
      <c r="C24" s="200">
        <v>2.5386490959826897</v>
      </c>
    </row>
    <row r="25" spans="1:3" x14ac:dyDescent="0.2">
      <c r="A25" s="200" t="s">
        <v>19</v>
      </c>
      <c r="B25" s="200" t="s">
        <v>1533</v>
      </c>
      <c r="C25" s="200">
        <v>2.4427141234181602</v>
      </c>
    </row>
    <row r="26" spans="1:3" x14ac:dyDescent="0.2">
      <c r="A26" s="200" t="s">
        <v>612</v>
      </c>
      <c r="B26" s="200" t="s">
        <v>1533</v>
      </c>
      <c r="C26" s="200">
        <v>2.8652676080242951</v>
      </c>
    </row>
    <row r="27" spans="1:3" x14ac:dyDescent="0.2">
      <c r="A27" s="200" t="s">
        <v>21</v>
      </c>
      <c r="B27" s="200" t="s">
        <v>1533</v>
      </c>
      <c r="C27" s="200">
        <v>-3.1181319819102846</v>
      </c>
    </row>
    <row r="28" spans="1:3" x14ac:dyDescent="0.2">
      <c r="A28" s="200" t="s">
        <v>22</v>
      </c>
      <c r="B28" s="200" t="s">
        <v>1533</v>
      </c>
      <c r="C28" s="200">
        <v>-0.98038751704488791</v>
      </c>
    </row>
    <row r="29" spans="1:3" x14ac:dyDescent="0.2">
      <c r="A29" s="200" t="s">
        <v>23</v>
      </c>
      <c r="B29" s="200" t="s">
        <v>1533</v>
      </c>
      <c r="C29" s="200">
        <v>-2.661228924914484</v>
      </c>
    </row>
    <row r="30" spans="1:3" x14ac:dyDescent="0.2">
      <c r="A30" s="200" t="s">
        <v>609</v>
      </c>
      <c r="B30" s="200" t="s">
        <v>1533</v>
      </c>
      <c r="C30" s="200">
        <v>2.3337939233658491</v>
      </c>
    </row>
    <row r="31" spans="1:3" x14ac:dyDescent="0.2">
      <c r="A31" s="200" t="s">
        <v>614</v>
      </c>
      <c r="B31" s="200" t="s">
        <v>1533</v>
      </c>
      <c r="C31" s="200">
        <v>-0.93441189193022944</v>
      </c>
    </row>
    <row r="32" spans="1:3" x14ac:dyDescent="0.2">
      <c r="A32" s="200" t="s">
        <v>26</v>
      </c>
      <c r="B32" s="200" t="s">
        <v>1533</v>
      </c>
      <c r="C32" s="200">
        <v>-0.18620059701405023</v>
      </c>
    </row>
    <row r="33" spans="1:3" x14ac:dyDescent="0.2">
      <c r="A33" s="200" t="s">
        <v>27</v>
      </c>
      <c r="B33" s="200" t="s">
        <v>1533</v>
      </c>
      <c r="C33" s="200">
        <v>1.3501398771410136</v>
      </c>
    </row>
    <row r="34" spans="1:3" x14ac:dyDescent="0.2">
      <c r="A34" s="200" t="s">
        <v>28</v>
      </c>
      <c r="B34" s="200" t="s">
        <v>1533</v>
      </c>
      <c r="C34" s="200">
        <v>0.73317844957090772</v>
      </c>
    </row>
    <row r="35" spans="1:3" x14ac:dyDescent="0.2">
      <c r="A35" s="200" t="s">
        <v>29</v>
      </c>
      <c r="B35" s="200" t="s">
        <v>1533</v>
      </c>
      <c r="C35" s="200">
        <v>-0.40543345011381526</v>
      </c>
    </row>
    <row r="36" spans="1:3" x14ac:dyDescent="0.2">
      <c r="A36" s="200" t="s">
        <v>30</v>
      </c>
      <c r="B36" s="200" t="s">
        <v>1533</v>
      </c>
      <c r="C36" s="200">
        <v>-2.0834991142597943</v>
      </c>
    </row>
    <row r="37" spans="1:3" x14ac:dyDescent="0.2">
      <c r="A37" s="200" t="s">
        <v>31</v>
      </c>
      <c r="B37" s="200" t="s">
        <v>1533</v>
      </c>
      <c r="C37" s="200">
        <v>-5.7669243333567266E-2</v>
      </c>
    </row>
    <row r="38" spans="1:3" x14ac:dyDescent="0.2">
      <c r="A38" s="200" t="s">
        <v>32</v>
      </c>
      <c r="B38" s="200" t="s">
        <v>1533</v>
      </c>
      <c r="C38" s="200">
        <v>6.2159696979745904</v>
      </c>
    </row>
    <row r="39" spans="1:3" x14ac:dyDescent="0.2">
      <c r="A39" s="200" t="s">
        <v>33</v>
      </c>
      <c r="B39" s="200" t="s">
        <v>1533</v>
      </c>
      <c r="C39" s="200">
        <v>2.248752884294515</v>
      </c>
    </row>
  </sheetData>
  <mergeCells count="1">
    <mergeCell ref="H1:I1"/>
  </mergeCells>
  <hyperlinks>
    <hyperlink ref="H1:I1" location="Index!A1" display="Regresar al �ndice" xr:uid="{C31DE9F4-7D61-41EC-BCFD-19FE78B0FFA8}"/>
  </hyperlinks>
  <pageMargins left="0.7" right="0.7" top="0.75" bottom="0.75" header="0.3" footer="0.3"/>
  <drawing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9EF65-07BD-44C1-B9C8-F8A72230C83F}">
  <sheetPr codeName="Hoja185"/>
  <dimension ref="A1:I57"/>
  <sheetViews>
    <sheetView workbookViewId="0"/>
  </sheetViews>
  <sheetFormatPr baseColWidth="10" defaultColWidth="9.140625" defaultRowHeight="12.75" x14ac:dyDescent="0.2"/>
  <cols>
    <col min="1" max="1" width="16" style="200" customWidth="1"/>
    <col min="2" max="16384" width="9.140625" style="200"/>
  </cols>
  <sheetData>
    <row r="1" spans="1:9" x14ac:dyDescent="0.2">
      <c r="A1" s="69" t="s">
        <v>2122</v>
      </c>
      <c r="H1" s="346" t="s">
        <v>2143</v>
      </c>
      <c r="I1" s="346"/>
    </row>
    <row r="2" spans="1:9" x14ac:dyDescent="0.2">
      <c r="A2" s="200" t="s">
        <v>1534</v>
      </c>
    </row>
    <row r="6" spans="1:9" x14ac:dyDescent="0.2">
      <c r="A6" s="200" t="s">
        <v>451</v>
      </c>
      <c r="B6" s="200" t="s">
        <v>733</v>
      </c>
      <c r="C6" s="200" t="s">
        <v>734</v>
      </c>
    </row>
    <row r="7" spans="1:9" x14ac:dyDescent="0.2">
      <c r="A7" s="369">
        <v>43466</v>
      </c>
      <c r="B7" s="370">
        <v>163.45782470703125</v>
      </c>
      <c r="C7" s="370">
        <v>-15.703104019165039</v>
      </c>
    </row>
    <row r="8" spans="1:9" x14ac:dyDescent="0.2">
      <c r="A8" s="369">
        <v>43497</v>
      </c>
      <c r="B8" s="370">
        <v>135.48968505859375</v>
      </c>
      <c r="C8" s="370">
        <v>-21.459388732910156</v>
      </c>
    </row>
    <row r="9" spans="1:9" x14ac:dyDescent="0.2">
      <c r="A9" s="369">
        <v>43525</v>
      </c>
      <c r="B9" s="370">
        <v>150.82621765136719</v>
      </c>
      <c r="C9" s="370">
        <v>-11.47021484375</v>
      </c>
    </row>
    <row r="10" spans="1:9" x14ac:dyDescent="0.2">
      <c r="A10" s="369">
        <v>43556</v>
      </c>
      <c r="B10" s="370">
        <v>193.48121643066406</v>
      </c>
      <c r="C10" s="370">
        <v>-7.1492047309875488</v>
      </c>
    </row>
    <row r="11" spans="1:9" x14ac:dyDescent="0.2">
      <c r="A11" s="369">
        <v>43586</v>
      </c>
      <c r="B11" s="370">
        <v>171.46928405761719</v>
      </c>
      <c r="C11" s="370">
        <v>-22.011680603027344</v>
      </c>
    </row>
    <row r="12" spans="1:9" x14ac:dyDescent="0.2">
      <c r="A12" s="369">
        <v>43617</v>
      </c>
      <c r="B12" s="370">
        <v>231.55415344238281</v>
      </c>
      <c r="C12" s="370">
        <v>-4.179323673248291</v>
      </c>
    </row>
    <row r="13" spans="1:9" x14ac:dyDescent="0.2">
      <c r="A13" s="369">
        <v>43647</v>
      </c>
      <c r="B13" s="370">
        <v>238.86653137207031</v>
      </c>
      <c r="C13" s="370">
        <v>-15.475424766540527</v>
      </c>
    </row>
    <row r="14" spans="1:9" x14ac:dyDescent="0.2">
      <c r="A14" s="369">
        <v>43678</v>
      </c>
      <c r="B14" s="370">
        <v>184.42926025390625</v>
      </c>
      <c r="C14" s="370">
        <v>-27.275712966918945</v>
      </c>
    </row>
    <row r="15" spans="1:9" x14ac:dyDescent="0.2">
      <c r="A15" s="369">
        <v>43709</v>
      </c>
      <c r="B15" s="370">
        <v>160.89328002929688</v>
      </c>
      <c r="C15" s="370">
        <v>-3.9122731685638428</v>
      </c>
    </row>
    <row r="16" spans="1:9" x14ac:dyDescent="0.2">
      <c r="A16" s="369">
        <v>43739</v>
      </c>
      <c r="B16" s="370">
        <v>174.25498962402344</v>
      </c>
      <c r="C16" s="370">
        <v>4.6140198707580566</v>
      </c>
    </row>
    <row r="17" spans="1:3" x14ac:dyDescent="0.2">
      <c r="A17" s="369">
        <v>43770</v>
      </c>
      <c r="B17" s="370">
        <v>157.72135925292969</v>
      </c>
      <c r="C17" s="370">
        <v>-12.000563621520996</v>
      </c>
    </row>
    <row r="18" spans="1:3" x14ac:dyDescent="0.2">
      <c r="A18" s="369">
        <v>43800</v>
      </c>
      <c r="B18" s="370">
        <v>152.10691833496094</v>
      </c>
      <c r="C18" s="370">
        <v>-23.498899459838867</v>
      </c>
    </row>
    <row r="19" spans="1:3" x14ac:dyDescent="0.2">
      <c r="A19" s="369">
        <v>43831</v>
      </c>
      <c r="B19" s="370">
        <v>124.08974456787109</v>
      </c>
      <c r="C19" s="370">
        <v>-24.084548950195313</v>
      </c>
    </row>
    <row r="20" spans="1:3" x14ac:dyDescent="0.2">
      <c r="A20" s="369">
        <v>43862</v>
      </c>
      <c r="B20" s="370">
        <v>118.30882263183594</v>
      </c>
      <c r="C20" s="370">
        <v>-12.680568695068359</v>
      </c>
    </row>
    <row r="21" spans="1:3" x14ac:dyDescent="0.2">
      <c r="A21" s="369">
        <v>43891</v>
      </c>
      <c r="B21" s="370">
        <v>100.41020202636719</v>
      </c>
      <c r="C21" s="370">
        <v>-33.426559448242188</v>
      </c>
    </row>
    <row r="22" spans="1:3" x14ac:dyDescent="0.2">
      <c r="A22" s="369">
        <v>43922</v>
      </c>
      <c r="B22" s="370">
        <v>190.84259033203125</v>
      </c>
      <c r="C22" s="370">
        <v>-1.3637634515762329</v>
      </c>
    </row>
    <row r="23" spans="1:3" x14ac:dyDescent="0.2">
      <c r="A23" s="369">
        <v>43952</v>
      </c>
      <c r="B23" s="370">
        <v>198.54930114746094</v>
      </c>
      <c r="C23" s="370">
        <v>15.792925834655762</v>
      </c>
    </row>
    <row r="24" spans="1:3" x14ac:dyDescent="0.2">
      <c r="A24" s="369">
        <v>43983</v>
      </c>
      <c r="B24" s="370">
        <v>210.50617980957031</v>
      </c>
      <c r="C24" s="370">
        <v>-9.0898704528808594</v>
      </c>
    </row>
    <row r="25" spans="1:3" x14ac:dyDescent="0.2">
      <c r="A25" s="369">
        <v>44013</v>
      </c>
      <c r="B25" s="370">
        <v>204.16973876953125</v>
      </c>
      <c r="C25" s="370">
        <v>-14.525598526000977</v>
      </c>
    </row>
    <row r="26" spans="1:3" x14ac:dyDescent="0.2">
      <c r="A26" s="369">
        <v>44044</v>
      </c>
      <c r="B26" s="370">
        <v>210.72662353515625</v>
      </c>
      <c r="C26" s="370">
        <v>14.258780479431152</v>
      </c>
    </row>
    <row r="27" spans="1:3" x14ac:dyDescent="0.2">
      <c r="A27" s="369">
        <v>44075</v>
      </c>
      <c r="B27" s="370">
        <v>229.5341796875</v>
      </c>
      <c r="C27" s="370">
        <v>42.662376403808594</v>
      </c>
    </row>
    <row r="28" spans="1:3" x14ac:dyDescent="0.2">
      <c r="A28" s="369">
        <v>44105</v>
      </c>
      <c r="B28" s="370">
        <v>233.399169921875</v>
      </c>
      <c r="C28" s="370">
        <v>33.941169738769531</v>
      </c>
    </row>
    <row r="29" spans="1:3" x14ac:dyDescent="0.2">
      <c r="A29" s="369">
        <v>44136</v>
      </c>
      <c r="B29" s="370">
        <v>275.80868530273438</v>
      </c>
      <c r="C29" s="370">
        <v>74.870849609375</v>
      </c>
    </row>
    <row r="30" spans="1:3" x14ac:dyDescent="0.2">
      <c r="A30" s="369">
        <v>44166</v>
      </c>
      <c r="B30" s="370">
        <v>243.2916259765625</v>
      </c>
      <c r="C30" s="370">
        <v>59.947772979736328</v>
      </c>
    </row>
    <row r="31" spans="1:3" x14ac:dyDescent="0.2">
      <c r="A31" s="369">
        <v>44197</v>
      </c>
      <c r="B31" s="370">
        <v>235.05438232421875</v>
      </c>
      <c r="C31" s="370">
        <v>89.422889709472656</v>
      </c>
    </row>
    <row r="32" spans="1:3" x14ac:dyDescent="0.2">
      <c r="A32" s="369">
        <v>44228</v>
      </c>
      <c r="B32" s="370">
        <v>232.94371032714844</v>
      </c>
      <c r="C32" s="370">
        <v>96.894622802734375</v>
      </c>
    </row>
    <row r="33" spans="1:3" x14ac:dyDescent="0.2">
      <c r="A33" s="369">
        <v>44256</v>
      </c>
      <c r="B33" s="370">
        <v>268.57821655273438</v>
      </c>
      <c r="C33" s="370">
        <v>167.48100280761719</v>
      </c>
    </row>
    <row r="34" spans="1:3" x14ac:dyDescent="0.2">
      <c r="A34" s="369">
        <v>44287</v>
      </c>
      <c r="B34" s="370">
        <v>282.51284790039063</v>
      </c>
      <c r="C34" s="370">
        <v>48.03448486328125</v>
      </c>
    </row>
    <row r="35" spans="1:3" x14ac:dyDescent="0.2">
      <c r="A35" s="369">
        <v>44317</v>
      </c>
      <c r="B35" s="370">
        <v>283.82608032226563</v>
      </c>
      <c r="C35" s="370">
        <v>42.949928283691406</v>
      </c>
    </row>
    <row r="36" spans="1:3" x14ac:dyDescent="0.2">
      <c r="A36" s="369">
        <v>44348</v>
      </c>
      <c r="B36" s="370">
        <v>312.56393432617188</v>
      </c>
      <c r="C36" s="370">
        <v>48.482070922851563</v>
      </c>
    </row>
    <row r="37" spans="1:3" x14ac:dyDescent="0.2">
      <c r="A37" s="369">
        <v>44378</v>
      </c>
      <c r="B37" s="370">
        <v>318.55026245117188</v>
      </c>
      <c r="C37" s="370">
        <v>56.022270202636719</v>
      </c>
    </row>
    <row r="38" spans="1:3" x14ac:dyDescent="0.2">
      <c r="A38" s="369">
        <v>44409</v>
      </c>
      <c r="B38" s="370">
        <v>294.325439453125</v>
      </c>
      <c r="C38" s="370">
        <v>39.67169189453125</v>
      </c>
    </row>
    <row r="39" spans="1:3" x14ac:dyDescent="0.2">
      <c r="A39" s="369">
        <v>44440</v>
      </c>
      <c r="B39" s="370">
        <v>331.66336059570313</v>
      </c>
      <c r="C39" s="370">
        <v>44.494106292724609</v>
      </c>
    </row>
    <row r="40" spans="1:3" x14ac:dyDescent="0.2">
      <c r="A40" s="369">
        <v>44470</v>
      </c>
      <c r="B40" s="370">
        <v>322.04443359375</v>
      </c>
      <c r="C40" s="370">
        <v>37.980110168457031</v>
      </c>
    </row>
    <row r="41" spans="1:3" x14ac:dyDescent="0.2">
      <c r="A41" s="369">
        <v>44501</v>
      </c>
      <c r="B41" s="370">
        <v>343.17645263671875</v>
      </c>
      <c r="C41" s="370">
        <v>24.425542831420898</v>
      </c>
    </row>
    <row r="42" spans="1:3" x14ac:dyDescent="0.2">
      <c r="A42" s="369">
        <v>44531</v>
      </c>
      <c r="B42" s="370">
        <v>341.20730590820313</v>
      </c>
      <c r="C42" s="370">
        <v>40.246219635009766</v>
      </c>
    </row>
    <row r="43" spans="1:3" x14ac:dyDescent="0.2">
      <c r="A43" s="369">
        <v>44562</v>
      </c>
      <c r="B43" s="370">
        <v>315.3050537109375</v>
      </c>
      <c r="C43" s="370">
        <v>34.141319274902344</v>
      </c>
    </row>
    <row r="44" spans="1:3" x14ac:dyDescent="0.2">
      <c r="A44" s="369">
        <v>44593</v>
      </c>
      <c r="B44" s="370">
        <v>361.90304565429688</v>
      </c>
      <c r="C44" s="370">
        <v>55.360729217529297</v>
      </c>
    </row>
    <row r="45" spans="1:3" x14ac:dyDescent="0.2">
      <c r="A45" s="369">
        <v>44621</v>
      </c>
      <c r="B45" s="370">
        <v>345.328369140625</v>
      </c>
      <c r="C45" s="370">
        <v>28.576461791992188</v>
      </c>
    </row>
    <row r="46" spans="1:3" x14ac:dyDescent="0.2">
      <c r="A46" s="369">
        <v>44652</v>
      </c>
      <c r="B46" s="370">
        <v>392.130859375</v>
      </c>
      <c r="C46" s="370">
        <v>38.801071166992188</v>
      </c>
    </row>
    <row r="47" spans="1:3" x14ac:dyDescent="0.2">
      <c r="A47" s="369">
        <v>44682</v>
      </c>
      <c r="B47" s="370">
        <v>396.60675048828125</v>
      </c>
      <c r="C47" s="370">
        <v>39.735836029052734</v>
      </c>
    </row>
    <row r="48" spans="1:3" x14ac:dyDescent="0.2">
      <c r="A48" s="369">
        <v>44713</v>
      </c>
      <c r="B48" s="370">
        <v>463.162841796875</v>
      </c>
      <c r="C48" s="370">
        <v>48.181793212890625</v>
      </c>
    </row>
    <row r="49" spans="1:5" x14ac:dyDescent="0.2">
      <c r="A49" s="369">
        <v>44743</v>
      </c>
      <c r="B49" s="370">
        <v>441.79092407226563</v>
      </c>
      <c r="C49" s="370">
        <v>38.687980651855469</v>
      </c>
    </row>
    <row r="50" spans="1:5" x14ac:dyDescent="0.2">
      <c r="A50" s="369">
        <v>44774</v>
      </c>
      <c r="B50" s="370">
        <v>380.44998168945313</v>
      </c>
      <c r="C50" s="370">
        <v>29.26167106628418</v>
      </c>
    </row>
    <row r="51" spans="1:5" x14ac:dyDescent="0.2">
      <c r="A51" s="369">
        <v>44805</v>
      </c>
      <c r="B51" s="370">
        <v>394.69610595703125</v>
      </c>
      <c r="C51" s="370">
        <v>19.005037307739258</v>
      </c>
    </row>
    <row r="52" spans="1:5" x14ac:dyDescent="0.2">
      <c r="A52" s="369">
        <v>44835</v>
      </c>
      <c r="B52" s="370">
        <v>429.73818969726563</v>
      </c>
      <c r="C52" s="370">
        <v>33.440650939941406</v>
      </c>
      <c r="E52" s="371"/>
    </row>
    <row r="53" spans="1:5" x14ac:dyDescent="0.2">
      <c r="A53" s="369">
        <v>44866</v>
      </c>
      <c r="B53" s="370">
        <v>440.0755615234375</v>
      </c>
      <c r="C53" s="370">
        <v>28.235942840576172</v>
      </c>
    </row>
    <row r="54" spans="1:5" x14ac:dyDescent="0.2">
      <c r="A54" s="369">
        <v>44896</v>
      </c>
      <c r="B54" s="370">
        <v>444.35931396484375</v>
      </c>
      <c r="C54" s="370">
        <v>30.231477737426758</v>
      </c>
    </row>
    <row r="55" spans="1:5" x14ac:dyDescent="0.2">
      <c r="A55" s="369">
        <v>44927</v>
      </c>
      <c r="B55" s="370">
        <v>394.24331665039063</v>
      </c>
      <c r="C55" s="370">
        <v>25.035520553588867</v>
      </c>
    </row>
    <row r="56" spans="1:5" x14ac:dyDescent="0.2">
      <c r="A56" s="369">
        <v>44958</v>
      </c>
      <c r="B56" s="370">
        <v>473.08755493164063</v>
      </c>
      <c r="C56" s="370">
        <v>30.72218132019043</v>
      </c>
    </row>
    <row r="57" spans="1:5" x14ac:dyDescent="0.2">
      <c r="A57" s="369">
        <v>44986</v>
      </c>
      <c r="B57" s="370">
        <v>424.68533325195313</v>
      </c>
      <c r="C57" s="370">
        <v>22.980146408081055</v>
      </c>
    </row>
  </sheetData>
  <mergeCells count="1">
    <mergeCell ref="H1:I1"/>
  </mergeCells>
  <hyperlinks>
    <hyperlink ref="H1:I1" location="Index!A1" display="Regresar al �ndice" xr:uid="{052461B9-BD0A-4144-B7A9-DA7AC27D0345}"/>
  </hyperlinks>
  <pageMargins left="0.7" right="0.7" top="0.75" bottom="0.75" header="0.3" footer="0.3"/>
  <drawing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8F5F7-D1E0-439A-98C4-86BD0C370637}">
  <sheetPr codeName="Hoja186"/>
  <dimension ref="A1:I39"/>
  <sheetViews>
    <sheetView workbookViewId="0"/>
  </sheetViews>
  <sheetFormatPr baseColWidth="10" defaultColWidth="9.140625" defaultRowHeight="12.75" x14ac:dyDescent="0.2"/>
  <cols>
    <col min="1" max="1" width="9.140625" style="200"/>
    <col min="2" max="2" width="11.42578125" style="200" customWidth="1"/>
    <col min="3" max="16384" width="9.140625" style="200"/>
  </cols>
  <sheetData>
    <row r="1" spans="1:9" x14ac:dyDescent="0.2">
      <c r="A1" s="69" t="s">
        <v>2123</v>
      </c>
      <c r="H1" s="346" t="s">
        <v>2143</v>
      </c>
      <c r="I1" s="346"/>
    </row>
    <row r="2" spans="1:9" x14ac:dyDescent="0.2">
      <c r="A2" s="200" t="s">
        <v>1534</v>
      </c>
    </row>
    <row r="6" spans="1:9" x14ac:dyDescent="0.2">
      <c r="A6" s="200" t="s">
        <v>735</v>
      </c>
      <c r="B6" s="200" t="s">
        <v>451</v>
      </c>
      <c r="C6" s="200" t="s">
        <v>2</v>
      </c>
      <c r="D6" s="200" t="s">
        <v>734</v>
      </c>
    </row>
    <row r="7" spans="1:9" x14ac:dyDescent="0.2">
      <c r="A7" s="368">
        <v>51</v>
      </c>
      <c r="B7" s="369">
        <v>44986</v>
      </c>
      <c r="C7" s="200" t="s">
        <v>3</v>
      </c>
      <c r="D7" s="370">
        <v>9.3210382461547852</v>
      </c>
    </row>
    <row r="8" spans="1:9" x14ac:dyDescent="0.2">
      <c r="A8" s="368">
        <v>51</v>
      </c>
      <c r="B8" s="369">
        <v>44986</v>
      </c>
      <c r="C8" s="200" t="s">
        <v>5</v>
      </c>
      <c r="D8" s="370">
        <v>25.363857269287109</v>
      </c>
    </row>
    <row r="9" spans="1:9" x14ac:dyDescent="0.2">
      <c r="A9" s="368">
        <v>51</v>
      </c>
      <c r="B9" s="369">
        <v>44986</v>
      </c>
      <c r="C9" s="200" t="s">
        <v>4</v>
      </c>
      <c r="D9" s="370">
        <v>14.313227653503418</v>
      </c>
    </row>
    <row r="10" spans="1:9" x14ac:dyDescent="0.2">
      <c r="A10" s="368">
        <v>51</v>
      </c>
      <c r="B10" s="369">
        <v>44986</v>
      </c>
      <c r="C10" s="200" t="s">
        <v>6</v>
      </c>
      <c r="D10" s="370">
        <v>4.1714367866516113</v>
      </c>
    </row>
    <row r="11" spans="1:9" x14ac:dyDescent="0.2">
      <c r="A11" s="368">
        <v>51</v>
      </c>
      <c r="B11" s="369">
        <v>44986</v>
      </c>
      <c r="C11" s="200" t="s">
        <v>7</v>
      </c>
      <c r="D11" s="370">
        <v>16.204080581665039</v>
      </c>
    </row>
    <row r="12" spans="1:9" x14ac:dyDescent="0.2">
      <c r="A12" s="368">
        <v>51</v>
      </c>
      <c r="B12" s="369">
        <v>44986</v>
      </c>
      <c r="C12" s="200" t="s">
        <v>8</v>
      </c>
      <c r="D12" s="370">
        <v>11.978496551513672</v>
      </c>
    </row>
    <row r="13" spans="1:9" x14ac:dyDescent="0.2">
      <c r="A13" s="368">
        <v>51</v>
      </c>
      <c r="B13" s="369">
        <v>44986</v>
      </c>
      <c r="C13" s="200" t="s">
        <v>9</v>
      </c>
      <c r="D13" s="370">
        <v>6.6128859519958496</v>
      </c>
    </row>
    <row r="14" spans="1:9" x14ac:dyDescent="0.2">
      <c r="A14" s="368">
        <v>51</v>
      </c>
      <c r="B14" s="369">
        <v>44986</v>
      </c>
      <c r="C14" s="200" t="s">
        <v>10</v>
      </c>
      <c r="D14" s="370">
        <v>-2.5592989921569824</v>
      </c>
    </row>
    <row r="15" spans="1:9" x14ac:dyDescent="0.2">
      <c r="A15" s="368">
        <v>51</v>
      </c>
      <c r="B15" s="369">
        <v>44986</v>
      </c>
      <c r="C15" s="200" t="s">
        <v>11</v>
      </c>
      <c r="D15" s="370">
        <v>25.268707275390625</v>
      </c>
    </row>
    <row r="16" spans="1:9" x14ac:dyDescent="0.2">
      <c r="A16" s="368">
        <v>51</v>
      </c>
      <c r="B16" s="369">
        <v>44986</v>
      </c>
      <c r="C16" s="200" t="s">
        <v>12</v>
      </c>
      <c r="D16" s="370">
        <v>-13.037166595458984</v>
      </c>
    </row>
    <row r="17" spans="1:4" x14ac:dyDescent="0.2">
      <c r="A17" s="368">
        <v>51</v>
      </c>
      <c r="B17" s="369">
        <v>44986</v>
      </c>
      <c r="C17" s="200" t="s">
        <v>13</v>
      </c>
      <c r="D17" s="370">
        <v>21.250947952270508</v>
      </c>
    </row>
    <row r="18" spans="1:4" x14ac:dyDescent="0.2">
      <c r="A18" s="368">
        <v>51</v>
      </c>
      <c r="B18" s="369">
        <v>44986</v>
      </c>
      <c r="C18" s="200" t="s">
        <v>14</v>
      </c>
      <c r="D18" s="370">
        <v>8.2715835571289063</v>
      </c>
    </row>
    <row r="19" spans="1:4" x14ac:dyDescent="0.2">
      <c r="A19" s="368">
        <v>51</v>
      </c>
      <c r="B19" s="369">
        <v>44986</v>
      </c>
      <c r="C19" s="200" t="s">
        <v>15</v>
      </c>
      <c r="D19" s="370">
        <v>11.62893009185791</v>
      </c>
    </row>
    <row r="20" spans="1:4" x14ac:dyDescent="0.2">
      <c r="A20" s="368">
        <v>51</v>
      </c>
      <c r="B20" s="369">
        <v>44986</v>
      </c>
      <c r="C20" s="200" t="s">
        <v>16</v>
      </c>
      <c r="D20" s="370">
        <v>0.77677160501480103</v>
      </c>
    </row>
    <row r="21" spans="1:4" x14ac:dyDescent="0.2">
      <c r="A21" s="368">
        <v>51</v>
      </c>
      <c r="B21" s="369">
        <v>44986</v>
      </c>
      <c r="C21" s="200" t="s">
        <v>0</v>
      </c>
      <c r="D21" s="370">
        <v>22.980146408081055</v>
      </c>
    </row>
    <row r="22" spans="1:4" x14ac:dyDescent="0.2">
      <c r="A22" s="368">
        <v>51</v>
      </c>
      <c r="B22" s="369">
        <v>44986</v>
      </c>
      <c r="C22" s="200" t="s">
        <v>17</v>
      </c>
      <c r="D22" s="370">
        <v>12.342252731323242</v>
      </c>
    </row>
    <row r="23" spans="1:4" x14ac:dyDescent="0.2">
      <c r="A23" s="368">
        <v>51</v>
      </c>
      <c r="B23" s="369">
        <v>44986</v>
      </c>
      <c r="C23" s="200" t="s">
        <v>18</v>
      </c>
      <c r="D23" s="370">
        <v>-7.3828201293945313</v>
      </c>
    </row>
    <row r="24" spans="1:4" x14ac:dyDescent="0.2">
      <c r="A24" s="368">
        <v>51</v>
      </c>
      <c r="B24" s="369">
        <v>44986</v>
      </c>
      <c r="C24" s="200" t="s">
        <v>19</v>
      </c>
      <c r="D24" s="370">
        <v>11.602507591247559</v>
      </c>
    </row>
    <row r="25" spans="1:4" x14ac:dyDescent="0.2">
      <c r="A25" s="368">
        <v>51</v>
      </c>
      <c r="B25" s="369">
        <v>44986</v>
      </c>
      <c r="C25" s="200" t="s">
        <v>20</v>
      </c>
      <c r="D25" s="370">
        <v>17.542024612426758</v>
      </c>
    </row>
    <row r="26" spans="1:4" x14ac:dyDescent="0.2">
      <c r="A26" s="368">
        <v>51</v>
      </c>
      <c r="B26" s="369">
        <v>44986</v>
      </c>
      <c r="C26" s="200" t="s">
        <v>21</v>
      </c>
      <c r="D26" s="370">
        <v>-6.1904735565185547</v>
      </c>
    </row>
    <row r="27" spans="1:4" x14ac:dyDescent="0.2">
      <c r="A27" s="368">
        <v>51</v>
      </c>
      <c r="B27" s="369">
        <v>44986</v>
      </c>
      <c r="C27" s="200" t="s">
        <v>22</v>
      </c>
      <c r="D27" s="370">
        <v>-22.311399459838867</v>
      </c>
    </row>
    <row r="28" spans="1:4" x14ac:dyDescent="0.2">
      <c r="A28" s="368">
        <v>51</v>
      </c>
      <c r="B28" s="369">
        <v>44986</v>
      </c>
      <c r="C28" s="200" t="s">
        <v>23</v>
      </c>
      <c r="D28" s="370">
        <v>13.176022529602051</v>
      </c>
    </row>
    <row r="29" spans="1:4" x14ac:dyDescent="0.2">
      <c r="A29" s="368">
        <v>51</v>
      </c>
      <c r="B29" s="369">
        <v>44986</v>
      </c>
      <c r="C29" s="200" t="s">
        <v>24</v>
      </c>
      <c r="D29" s="370">
        <v>18.280887603759766</v>
      </c>
    </row>
    <row r="30" spans="1:4" x14ac:dyDescent="0.2">
      <c r="A30" s="368">
        <v>51</v>
      </c>
      <c r="B30" s="369">
        <v>44986</v>
      </c>
      <c r="C30" s="200" t="s">
        <v>25</v>
      </c>
      <c r="D30" s="370">
        <v>-10.027637481689453</v>
      </c>
    </row>
    <row r="31" spans="1:4" x14ac:dyDescent="0.2">
      <c r="A31" s="368">
        <v>51</v>
      </c>
      <c r="B31" s="369">
        <v>44986</v>
      </c>
      <c r="C31" s="200" t="s">
        <v>26</v>
      </c>
      <c r="D31" s="370">
        <v>15.083230972290039</v>
      </c>
    </row>
    <row r="32" spans="1:4" x14ac:dyDescent="0.2">
      <c r="A32" s="368">
        <v>51</v>
      </c>
      <c r="B32" s="369">
        <v>44986</v>
      </c>
      <c r="C32" s="200" t="s">
        <v>27</v>
      </c>
      <c r="D32" s="370">
        <v>2.8003940582275391</v>
      </c>
    </row>
    <row r="33" spans="1:4" x14ac:dyDescent="0.2">
      <c r="A33" s="368">
        <v>51</v>
      </c>
      <c r="B33" s="369">
        <v>44986</v>
      </c>
      <c r="C33" s="200" t="s">
        <v>28</v>
      </c>
      <c r="D33" s="370">
        <v>17.851661682128906</v>
      </c>
    </row>
    <row r="34" spans="1:4" x14ac:dyDescent="0.2">
      <c r="A34" s="368">
        <v>51</v>
      </c>
      <c r="B34" s="369">
        <v>44986</v>
      </c>
      <c r="C34" s="200" t="s">
        <v>29</v>
      </c>
      <c r="D34" s="370">
        <v>6.7934403419494629</v>
      </c>
    </row>
    <row r="35" spans="1:4" x14ac:dyDescent="0.2">
      <c r="A35" s="368">
        <v>51</v>
      </c>
      <c r="B35" s="369">
        <v>44986</v>
      </c>
      <c r="C35" s="200" t="s">
        <v>30</v>
      </c>
      <c r="D35" s="370">
        <v>10.511541366577148</v>
      </c>
    </row>
    <row r="36" spans="1:4" x14ac:dyDescent="0.2">
      <c r="A36" s="368">
        <v>51</v>
      </c>
      <c r="B36" s="369">
        <v>44986</v>
      </c>
      <c r="C36" s="200" t="s">
        <v>31</v>
      </c>
      <c r="D36" s="370">
        <v>16.888530731201172</v>
      </c>
    </row>
    <row r="37" spans="1:4" x14ac:dyDescent="0.2">
      <c r="A37" s="368">
        <v>51</v>
      </c>
      <c r="B37" s="369">
        <v>44986</v>
      </c>
      <c r="C37" s="200" t="s">
        <v>32</v>
      </c>
      <c r="D37" s="370">
        <v>-7.4270486831665039</v>
      </c>
    </row>
    <row r="38" spans="1:4" x14ac:dyDescent="0.2">
      <c r="A38" s="368">
        <v>51</v>
      </c>
      <c r="B38" s="369">
        <v>44986</v>
      </c>
      <c r="C38" s="200" t="s">
        <v>33</v>
      </c>
      <c r="D38" s="370">
        <v>-13.797167778015137</v>
      </c>
    </row>
    <row r="39" spans="1:4" x14ac:dyDescent="0.2">
      <c r="A39" s="368">
        <v>51</v>
      </c>
      <c r="B39" s="369">
        <v>44986</v>
      </c>
      <c r="C39" s="200" t="s">
        <v>1</v>
      </c>
      <c r="D39" s="370">
        <v>8.1262483596801758</v>
      </c>
    </row>
  </sheetData>
  <mergeCells count="1">
    <mergeCell ref="H1:I1"/>
  </mergeCells>
  <hyperlinks>
    <hyperlink ref="H1:I1" location="Index!A1" display="Regresar al �ndice" xr:uid="{A6FFEBF8-A051-4F5E-9A5B-AB5362ADB5BA}"/>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8"/>
  <dimension ref="A1:AO216"/>
  <sheetViews>
    <sheetView zoomScaleNormal="100" workbookViewId="0"/>
  </sheetViews>
  <sheetFormatPr baseColWidth="10" defaultColWidth="11.42578125" defaultRowHeight="12.75" x14ac:dyDescent="0.2"/>
  <cols>
    <col min="1" max="1" width="34.42578125" style="13" customWidth="1"/>
    <col min="2" max="2" width="9.140625" style="13" bestFit="1" customWidth="1"/>
    <col min="3" max="3" width="13" style="13" customWidth="1"/>
    <col min="4" max="4" width="9.42578125" style="13" customWidth="1"/>
    <col min="5" max="5" width="10.5703125" style="13" customWidth="1"/>
    <col min="6" max="6" width="8" style="13" customWidth="1"/>
    <col min="7" max="7" width="12.7109375" style="13" customWidth="1"/>
    <col min="8" max="8" width="8" style="13" customWidth="1"/>
    <col min="9" max="9" width="8.140625" style="13" customWidth="1"/>
    <col min="10" max="14" width="11.42578125" style="13" customWidth="1"/>
    <col min="15" max="15" width="11.42578125" style="13"/>
    <col min="16" max="25" width="11.42578125" style="13" customWidth="1"/>
    <col min="26" max="16384" width="11.42578125" style="13"/>
  </cols>
  <sheetData>
    <row r="1" spans="1:41" x14ac:dyDescent="0.2">
      <c r="A1" s="69" t="s">
        <v>1978</v>
      </c>
      <c r="H1" s="346" t="s">
        <v>2143</v>
      </c>
      <c r="I1" s="346"/>
    </row>
    <row r="2" spans="1:41" x14ac:dyDescent="0.2">
      <c r="A2" s="53" t="s">
        <v>1417</v>
      </c>
    </row>
    <row r="3" spans="1:41" x14ac:dyDescent="0.2">
      <c r="A3" s="53"/>
    </row>
    <row r="4" spans="1:41" x14ac:dyDescent="0.2">
      <c r="A4" s="53"/>
    </row>
    <row r="5" spans="1:41" x14ac:dyDescent="0.2">
      <c r="A5" s="53"/>
      <c r="B5" s="10"/>
    </row>
    <row r="6" spans="1:41" ht="12.75" customHeight="1" x14ac:dyDescent="0.2">
      <c r="A6" s="495" t="s">
        <v>35</v>
      </c>
      <c r="B6" s="496">
        <v>2020</v>
      </c>
      <c r="C6" s="496"/>
      <c r="D6" s="496"/>
      <c r="E6" s="496"/>
      <c r="F6" s="496"/>
      <c r="G6" s="496"/>
      <c r="H6" s="496"/>
      <c r="I6" s="496"/>
      <c r="J6" s="497">
        <v>2021</v>
      </c>
      <c r="K6" s="497"/>
      <c r="L6" s="497"/>
      <c r="M6" s="497"/>
      <c r="N6" s="497"/>
      <c r="O6" s="497"/>
      <c r="P6" s="497"/>
      <c r="Q6" s="497"/>
      <c r="R6" s="497"/>
      <c r="S6" s="497"/>
      <c r="T6" s="497"/>
      <c r="U6" s="497"/>
      <c r="V6" s="497">
        <v>2022</v>
      </c>
      <c r="W6" s="497"/>
      <c r="X6" s="497"/>
      <c r="Y6" s="497"/>
      <c r="Z6" s="497"/>
      <c r="AA6" s="497"/>
      <c r="AB6" s="497"/>
      <c r="AC6" s="497"/>
      <c r="AD6" s="497"/>
      <c r="AE6" s="497"/>
      <c r="AF6" s="497"/>
      <c r="AG6" s="497"/>
      <c r="AH6" s="497">
        <v>2023</v>
      </c>
      <c r="AI6" s="497"/>
      <c r="AJ6" s="497"/>
      <c r="AK6" s="497"/>
      <c r="AL6" s="496" t="s">
        <v>407</v>
      </c>
      <c r="AM6" s="496"/>
      <c r="AN6" s="496" t="s">
        <v>133</v>
      </c>
      <c r="AO6" s="496"/>
    </row>
    <row r="7" spans="1:41" ht="25.5" x14ac:dyDescent="0.2">
      <c r="A7" s="495"/>
      <c r="B7" s="498" t="s">
        <v>39</v>
      </c>
      <c r="C7" s="498" t="s">
        <v>43</v>
      </c>
      <c r="D7" s="498" t="s">
        <v>44</v>
      </c>
      <c r="E7" s="498" t="s">
        <v>45</v>
      </c>
      <c r="F7" s="498" t="s">
        <v>46</v>
      </c>
      <c r="G7" s="498" t="s">
        <v>47</v>
      </c>
      <c r="H7" s="498" t="s">
        <v>48</v>
      </c>
      <c r="I7" s="498" t="s">
        <v>49</v>
      </c>
      <c r="J7" s="498" t="s">
        <v>38</v>
      </c>
      <c r="K7" s="498" t="s">
        <v>39</v>
      </c>
      <c r="L7" s="498" t="s">
        <v>40</v>
      </c>
      <c r="M7" s="498" t="s">
        <v>41</v>
      </c>
      <c r="N7" s="498" t="s">
        <v>42</v>
      </c>
      <c r="O7" s="498" t="s">
        <v>43</v>
      </c>
      <c r="P7" s="498" t="s">
        <v>44</v>
      </c>
      <c r="Q7" s="498" t="s">
        <v>45</v>
      </c>
      <c r="R7" s="498" t="s">
        <v>46</v>
      </c>
      <c r="S7" s="498" t="s">
        <v>47</v>
      </c>
      <c r="T7" s="498" t="s">
        <v>48</v>
      </c>
      <c r="U7" s="498" t="s">
        <v>49</v>
      </c>
      <c r="V7" s="498" t="s">
        <v>38</v>
      </c>
      <c r="W7" s="498" t="s">
        <v>39</v>
      </c>
      <c r="X7" s="498" t="s">
        <v>40</v>
      </c>
      <c r="Y7" s="498" t="s">
        <v>41</v>
      </c>
      <c r="Z7" s="498" t="s">
        <v>42</v>
      </c>
      <c r="AA7" s="498" t="s">
        <v>43</v>
      </c>
      <c r="AB7" s="498" t="s">
        <v>44</v>
      </c>
      <c r="AC7" s="498" t="s">
        <v>45</v>
      </c>
      <c r="AD7" s="498" t="s">
        <v>46</v>
      </c>
      <c r="AE7" s="498" t="s">
        <v>47</v>
      </c>
      <c r="AF7" s="498" t="s">
        <v>48</v>
      </c>
      <c r="AG7" s="498" t="s">
        <v>49</v>
      </c>
      <c r="AH7" s="498" t="s">
        <v>1199</v>
      </c>
      <c r="AI7" s="498" t="s">
        <v>39</v>
      </c>
      <c r="AJ7" s="498" t="s">
        <v>40</v>
      </c>
      <c r="AK7" s="498" t="s">
        <v>41</v>
      </c>
      <c r="AL7" s="498" t="s">
        <v>293</v>
      </c>
      <c r="AM7" s="498" t="s">
        <v>408</v>
      </c>
      <c r="AN7" s="498" t="s">
        <v>293</v>
      </c>
      <c r="AO7" s="498" t="s">
        <v>408</v>
      </c>
    </row>
    <row r="8" spans="1:41" ht="12.75" customHeight="1" x14ac:dyDescent="0.2">
      <c r="A8" s="499" t="s">
        <v>36</v>
      </c>
      <c r="B8" s="111">
        <v>41.838602329450907</v>
      </c>
      <c r="C8" s="111">
        <v>35.235715067593461</v>
      </c>
      <c r="D8" s="111">
        <v>32.712146422628948</v>
      </c>
      <c r="E8" s="111">
        <v>33.68552412645591</v>
      </c>
      <c r="F8" s="111">
        <v>33.815609090054785</v>
      </c>
      <c r="G8" s="111">
        <v>32.251655629139073</v>
      </c>
      <c r="H8" s="111">
        <v>32.138103161397666</v>
      </c>
      <c r="I8" s="111">
        <v>32.371048252911812</v>
      </c>
      <c r="J8" s="111">
        <v>33.760399334442596</v>
      </c>
      <c r="K8" s="111">
        <v>34.134775374376041</v>
      </c>
      <c r="L8" s="111">
        <v>37.868988391376448</v>
      </c>
      <c r="M8" s="111">
        <v>39.692179700499167</v>
      </c>
      <c r="N8" s="111">
        <v>38.885191347753747</v>
      </c>
      <c r="O8" s="111">
        <v>41.229235880398669</v>
      </c>
      <c r="P8" s="111">
        <v>37.034883720930239</v>
      </c>
      <c r="Q8" s="111">
        <v>36.608623548922054</v>
      </c>
      <c r="R8" s="111">
        <v>38.843594009983363</v>
      </c>
      <c r="S8" s="111">
        <v>38.928571428571431</v>
      </c>
      <c r="T8" s="111">
        <v>37.895174708818629</v>
      </c>
      <c r="U8" s="111">
        <v>39.084858569051583</v>
      </c>
      <c r="V8" s="111">
        <v>38.391376451077946</v>
      </c>
      <c r="W8" s="111">
        <v>38.828903654485046</v>
      </c>
      <c r="X8" s="111">
        <v>37.441860465116278</v>
      </c>
      <c r="Y8" s="111">
        <v>37.753743760399331</v>
      </c>
      <c r="Z8" s="111">
        <v>38.098006644518271</v>
      </c>
      <c r="AA8" s="111">
        <v>39.029850746268664</v>
      </c>
      <c r="AB8" s="111">
        <v>38.228476821192046</v>
      </c>
      <c r="AC8" s="111">
        <v>39.168526140063797</v>
      </c>
      <c r="AD8" s="111">
        <v>39.908637873754152</v>
      </c>
      <c r="AE8" s="111">
        <v>40.897009966777411</v>
      </c>
      <c r="AF8" s="111">
        <v>39.036544850498338</v>
      </c>
      <c r="AG8" s="111">
        <v>40.463458110516932</v>
      </c>
      <c r="AH8" s="111">
        <v>39.485049833887047</v>
      </c>
      <c r="AI8" s="111">
        <v>38.696013289036543</v>
      </c>
      <c r="AJ8" s="111">
        <v>43.421926910298993</v>
      </c>
      <c r="AK8" s="111">
        <v>38.971807628524047</v>
      </c>
      <c r="AL8" s="500">
        <f>AK8/AJ8-1</f>
        <v>-0.10248553204393718</v>
      </c>
      <c r="AM8" s="111">
        <f>AK8-AJ8</f>
        <v>-4.4501192817749455</v>
      </c>
      <c r="AN8" s="500">
        <f>AK8/Y8-1</f>
        <v>3.2263392893034482E-2</v>
      </c>
      <c r="AO8" s="111">
        <f>AK8-Y8</f>
        <v>1.218063868124716</v>
      </c>
    </row>
    <row r="9" spans="1:41" ht="28.5" customHeight="1" x14ac:dyDescent="0.2">
      <c r="A9" s="501" t="s">
        <v>423</v>
      </c>
      <c r="B9" s="502">
        <v>40.557404326123127</v>
      </c>
      <c r="C9" s="502">
        <v>30.504966887417218</v>
      </c>
      <c r="D9" s="502">
        <v>28.868552412645592</v>
      </c>
      <c r="E9" s="502">
        <v>29.118136439267886</v>
      </c>
      <c r="F9" s="502">
        <v>30.897009966777407</v>
      </c>
      <c r="G9" s="502">
        <v>31.125827814569536</v>
      </c>
      <c r="H9" s="502">
        <v>30.199667221297837</v>
      </c>
      <c r="I9" s="502">
        <v>29.700499168053245</v>
      </c>
      <c r="J9" s="502">
        <v>31.447587354409318</v>
      </c>
      <c r="K9" s="502">
        <v>30.865224625623959</v>
      </c>
      <c r="L9" s="502">
        <v>33.540630182421225</v>
      </c>
      <c r="M9" s="502">
        <v>36.522462562396008</v>
      </c>
      <c r="N9" s="502">
        <v>36.938435940099836</v>
      </c>
      <c r="O9" s="502">
        <v>39.036544850498338</v>
      </c>
      <c r="P9" s="502">
        <v>35.963455149501662</v>
      </c>
      <c r="Q9" s="502">
        <v>36.442786069651739</v>
      </c>
      <c r="R9" s="502">
        <v>36.980033277870213</v>
      </c>
      <c r="S9" s="502">
        <v>38.455149501661133</v>
      </c>
      <c r="T9" s="502">
        <v>36.397670549084857</v>
      </c>
      <c r="U9" s="502">
        <v>38.727121464226286</v>
      </c>
      <c r="V9" s="502">
        <v>37.603648424543948</v>
      </c>
      <c r="W9" s="502">
        <v>38.870431893687709</v>
      </c>
      <c r="X9" s="502">
        <v>38.081395348837212</v>
      </c>
      <c r="Y9" s="502">
        <v>39.018302828618971</v>
      </c>
      <c r="Z9" s="502">
        <v>38.953488372093027</v>
      </c>
      <c r="AA9" s="502">
        <v>41.542288557213929</v>
      </c>
      <c r="AB9" s="502">
        <v>38.162251655629142</v>
      </c>
      <c r="AC9" s="502">
        <v>38.289036544850497</v>
      </c>
      <c r="AD9" s="502">
        <v>39.202657807308967</v>
      </c>
      <c r="AE9" s="502">
        <v>40.116279069767444</v>
      </c>
      <c r="AF9" s="502">
        <v>39.451827242524914</v>
      </c>
      <c r="AG9" s="502">
        <v>39.304812834224599</v>
      </c>
      <c r="AH9" s="502">
        <v>41.320598006644516</v>
      </c>
      <c r="AI9" s="502">
        <v>41.985049833887047</v>
      </c>
      <c r="AJ9" s="502">
        <v>45.473421926910298</v>
      </c>
      <c r="AK9" s="502">
        <v>40.588723051409616</v>
      </c>
      <c r="AL9" s="503">
        <f t="shared" ref="AL9:AL13" si="0">AK9/AJ9-1</f>
        <v>-0.10741876613886436</v>
      </c>
      <c r="AM9" s="502">
        <f t="shared" ref="AM9:AM13" si="1">AK9-AJ9</f>
        <v>-4.8846988755006819</v>
      </c>
      <c r="AN9" s="503">
        <f t="shared" ref="AN9:AN13" si="2">AK9/Y9-1</f>
        <v>4.0248296541457451E-2</v>
      </c>
      <c r="AO9" s="502">
        <f t="shared" ref="AO9:AO13" si="3">AK9-Y9</f>
        <v>1.570420222790645</v>
      </c>
    </row>
    <row r="10" spans="1:41" ht="38.25" x14ac:dyDescent="0.2">
      <c r="A10" s="504" t="s">
        <v>424</v>
      </c>
      <c r="B10" s="110">
        <v>48.211314475873543</v>
      </c>
      <c r="C10" s="110">
        <v>50.703642384105962</v>
      </c>
      <c r="D10" s="110">
        <v>49.667221297836939</v>
      </c>
      <c r="E10" s="110">
        <v>53.078202995008319</v>
      </c>
      <c r="F10" s="110">
        <v>50.166112956810629</v>
      </c>
      <c r="G10" s="110">
        <v>47.226821192052981</v>
      </c>
      <c r="H10" s="110">
        <v>46.339434276206326</v>
      </c>
      <c r="I10" s="110">
        <v>48.336106489184694</v>
      </c>
      <c r="J10" s="110">
        <v>49.084858569051583</v>
      </c>
      <c r="K10" s="110">
        <v>48.960066555740433</v>
      </c>
      <c r="L10" s="110">
        <v>54.892205638474294</v>
      </c>
      <c r="M10" s="110">
        <v>56.198003327787021</v>
      </c>
      <c r="N10" s="110">
        <v>53.577371048252914</v>
      </c>
      <c r="O10" s="110">
        <v>57.973421926910298</v>
      </c>
      <c r="P10" s="110">
        <v>50.747508305647841</v>
      </c>
      <c r="Q10" s="110">
        <v>49.087893864013267</v>
      </c>
      <c r="R10" s="110">
        <v>54.700499168053241</v>
      </c>
      <c r="S10" s="110">
        <v>52.616279069767444</v>
      </c>
      <c r="T10" s="110">
        <v>50.873544093178033</v>
      </c>
      <c r="U10" s="110">
        <v>52.163061564059902</v>
      </c>
      <c r="V10" s="110">
        <v>51.907131011608627</v>
      </c>
      <c r="W10" s="110">
        <v>52.740863787375417</v>
      </c>
      <c r="X10" s="110">
        <v>48.421926910299007</v>
      </c>
      <c r="Y10" s="110">
        <v>48.003327787021632</v>
      </c>
      <c r="Z10" s="110">
        <v>50.498338870431894</v>
      </c>
      <c r="AA10" s="110">
        <v>52.653399668325044</v>
      </c>
      <c r="AB10" s="110">
        <v>49.91721854304636</v>
      </c>
      <c r="AC10" s="110">
        <v>52.736318407960198</v>
      </c>
      <c r="AD10" s="110">
        <v>51.121262458471762</v>
      </c>
      <c r="AE10" s="110">
        <v>51.785714285714285</v>
      </c>
      <c r="AF10" s="110">
        <v>49.833887043189371</v>
      </c>
      <c r="AG10" s="110">
        <v>51.292335115864525</v>
      </c>
      <c r="AH10" s="110">
        <v>51.661129568106311</v>
      </c>
      <c r="AI10" s="110">
        <v>49.252491694352159</v>
      </c>
      <c r="AJ10" s="110">
        <v>53.197674418604649</v>
      </c>
      <c r="AK10" s="110">
        <v>49.461028192371479</v>
      </c>
      <c r="AL10" s="505">
        <f t="shared" si="0"/>
        <v>-7.0240781520448659E-2</v>
      </c>
      <c r="AM10" s="110">
        <f t="shared" si="1"/>
        <v>-3.7366462262331694</v>
      </c>
      <c r="AN10" s="505">
        <f t="shared" si="2"/>
        <v>3.0366653158241164E-2</v>
      </c>
      <c r="AO10" s="110">
        <f t="shared" si="3"/>
        <v>1.457700405349847</v>
      </c>
    </row>
    <row r="11" spans="1:41" ht="38.25" x14ac:dyDescent="0.2">
      <c r="A11" s="501" t="s">
        <v>425</v>
      </c>
      <c r="B11" s="502">
        <v>40.806988352745421</v>
      </c>
      <c r="C11" s="502">
        <v>28.766556291390728</v>
      </c>
      <c r="D11" s="502">
        <v>24.292845257903494</v>
      </c>
      <c r="E11" s="502">
        <v>22.795341098169718</v>
      </c>
      <c r="F11" s="502">
        <v>25.498338870431894</v>
      </c>
      <c r="G11" s="502">
        <v>25.082781456953644</v>
      </c>
      <c r="H11" s="502">
        <v>25.623960066555739</v>
      </c>
      <c r="I11" s="502">
        <v>24.916805324459233</v>
      </c>
      <c r="J11" s="502">
        <v>27.495840266222963</v>
      </c>
      <c r="K11" s="502">
        <v>25.9567387687188</v>
      </c>
      <c r="L11" s="502">
        <v>32.048092868988391</v>
      </c>
      <c r="M11" s="502">
        <v>34.193011647254579</v>
      </c>
      <c r="N11" s="502">
        <v>35.024958402662229</v>
      </c>
      <c r="O11" s="502">
        <v>37.043189368770761</v>
      </c>
      <c r="P11" s="502">
        <v>36.544850498338867</v>
      </c>
      <c r="Q11" s="502">
        <v>36.235489220563849</v>
      </c>
      <c r="R11" s="502">
        <v>37.853577371048253</v>
      </c>
      <c r="S11" s="502">
        <v>38.538205980066444</v>
      </c>
      <c r="T11" s="502">
        <v>37.229617304492514</v>
      </c>
      <c r="U11" s="502">
        <v>37.603993344425959</v>
      </c>
      <c r="V11" s="502">
        <v>36.77446102819237</v>
      </c>
      <c r="W11" s="502">
        <v>37.790697674418603</v>
      </c>
      <c r="X11" s="502">
        <v>37.5</v>
      </c>
      <c r="Y11" s="502">
        <v>38.851913477537437</v>
      </c>
      <c r="Z11" s="502">
        <v>38.787375415282391</v>
      </c>
      <c r="AA11" s="502">
        <v>38.847429519071312</v>
      </c>
      <c r="AB11" s="502">
        <v>38.493377483443709</v>
      </c>
      <c r="AC11" s="502">
        <v>38.538205980066444</v>
      </c>
      <c r="AD11" s="502">
        <v>39.700996677740861</v>
      </c>
      <c r="AE11" s="502">
        <v>40.573089700996675</v>
      </c>
      <c r="AF11" s="502">
        <v>39.700996677740861</v>
      </c>
      <c r="AG11" s="502">
        <v>39.795008912655973</v>
      </c>
      <c r="AH11" s="502">
        <v>38.662790697674417</v>
      </c>
      <c r="AI11" s="502">
        <v>39.119601328903656</v>
      </c>
      <c r="AJ11" s="502">
        <v>45.431893687707642</v>
      </c>
      <c r="AK11" s="502">
        <v>40.920398009950247</v>
      </c>
      <c r="AL11" s="503">
        <f t="shared" si="0"/>
        <v>-9.93023911521006E-2</v>
      </c>
      <c r="AM11" s="502">
        <f t="shared" si="1"/>
        <v>-4.5114956777573951</v>
      </c>
      <c r="AN11" s="503">
        <f t="shared" si="2"/>
        <v>5.3240222868526699E-2</v>
      </c>
      <c r="AO11" s="502">
        <f t="shared" si="3"/>
        <v>2.0684845324128105</v>
      </c>
    </row>
    <row r="12" spans="1:41" ht="38.25" x14ac:dyDescent="0.2">
      <c r="A12" s="504" t="s">
        <v>426</v>
      </c>
      <c r="B12" s="110">
        <v>52.163061564059902</v>
      </c>
      <c r="C12" s="110">
        <v>53.062913907284766</v>
      </c>
      <c r="D12" s="110">
        <v>49.500831946755405</v>
      </c>
      <c r="E12" s="110">
        <v>53.785357737104825</v>
      </c>
      <c r="F12" s="110">
        <v>52.533222591362126</v>
      </c>
      <c r="G12" s="110">
        <v>47.309602649006621</v>
      </c>
      <c r="H12" s="110">
        <v>47.712146422628955</v>
      </c>
      <c r="I12" s="110">
        <v>48.336106489184694</v>
      </c>
      <c r="J12" s="110">
        <v>49.0432612312812</v>
      </c>
      <c r="K12" s="110">
        <v>52.246256239600669</v>
      </c>
      <c r="L12" s="110">
        <v>56.923714759535656</v>
      </c>
      <c r="M12" s="110">
        <v>57.986688851913478</v>
      </c>
      <c r="N12" s="110">
        <v>54.742096505823625</v>
      </c>
      <c r="O12" s="110">
        <v>58.471760797342192</v>
      </c>
      <c r="P12" s="110">
        <v>52.699335548172755</v>
      </c>
      <c r="Q12" s="110">
        <v>50.082918739635154</v>
      </c>
      <c r="R12" s="110">
        <v>55.282861896838604</v>
      </c>
      <c r="S12" s="110">
        <v>52.823920265780728</v>
      </c>
      <c r="T12" s="110">
        <v>52.079866888519135</v>
      </c>
      <c r="U12" s="110">
        <v>53.785357737104825</v>
      </c>
      <c r="V12" s="110">
        <v>53.399668325041461</v>
      </c>
      <c r="W12" s="110">
        <v>52.699335548172755</v>
      </c>
      <c r="X12" s="110">
        <v>49.08637873754153</v>
      </c>
      <c r="Y12" s="110">
        <v>48.502495840266221</v>
      </c>
      <c r="Z12" s="110">
        <v>48.297342192691033</v>
      </c>
      <c r="AA12" s="110">
        <v>48.092868988391373</v>
      </c>
      <c r="AB12" s="110">
        <v>50.165562913907287</v>
      </c>
      <c r="AC12" s="110">
        <v>49.667774086378735</v>
      </c>
      <c r="AD12" s="110">
        <v>50.249169435215947</v>
      </c>
      <c r="AE12" s="110">
        <v>50.91362126245847</v>
      </c>
      <c r="AF12" s="110">
        <v>48.920265780730894</v>
      </c>
      <c r="AG12" s="110">
        <v>53.030303030303031</v>
      </c>
      <c r="AH12" s="110">
        <v>48.338870431893689</v>
      </c>
      <c r="AI12" s="110">
        <v>48.17275747508306</v>
      </c>
      <c r="AJ12" s="110">
        <v>51.578073089700993</v>
      </c>
      <c r="AK12" s="110">
        <v>48.0514096185738</v>
      </c>
      <c r="AL12" s="505">
        <f t="shared" si="0"/>
        <v>-6.8375246686588453E-2</v>
      </c>
      <c r="AM12" s="110">
        <f t="shared" si="1"/>
        <v>-3.5266634711271934</v>
      </c>
      <c r="AN12" s="505">
        <f t="shared" si="2"/>
        <v>-9.3002682414115023E-3</v>
      </c>
      <c r="AO12" s="110">
        <f t="shared" si="3"/>
        <v>-0.45108622169242096</v>
      </c>
    </row>
    <row r="13" spans="1:41" ht="76.5" x14ac:dyDescent="0.2">
      <c r="A13" s="501" t="s">
        <v>37</v>
      </c>
      <c r="B13" s="502">
        <v>27.45424292845258</v>
      </c>
      <c r="C13" s="502">
        <v>13.16225165562914</v>
      </c>
      <c r="D13" s="502">
        <v>11.231281198003328</v>
      </c>
      <c r="E13" s="502">
        <v>9.6505823627287857</v>
      </c>
      <c r="F13" s="502">
        <v>9.9833610648918469</v>
      </c>
      <c r="G13" s="502">
        <v>10.513245033112582</v>
      </c>
      <c r="H13" s="502">
        <v>10.8153078202995</v>
      </c>
      <c r="I13" s="502">
        <v>10.565723793677204</v>
      </c>
      <c r="J13" s="502">
        <v>11.73044925124792</v>
      </c>
      <c r="K13" s="502">
        <v>12.645590682196339</v>
      </c>
      <c r="L13" s="502">
        <v>11.940298507462687</v>
      </c>
      <c r="M13" s="502">
        <v>13.560732113144759</v>
      </c>
      <c r="N13" s="502">
        <v>14.143094841930116</v>
      </c>
      <c r="O13" s="502">
        <v>13.621262458471762</v>
      </c>
      <c r="P13" s="502">
        <v>9.2192691029900331</v>
      </c>
      <c r="Q13" s="502">
        <v>11.194029850746269</v>
      </c>
      <c r="R13" s="502">
        <v>9.4009983361064897</v>
      </c>
      <c r="S13" s="502">
        <v>12.209302325581396</v>
      </c>
      <c r="T13" s="502">
        <v>12.895174708818635</v>
      </c>
      <c r="U13" s="502">
        <v>13.144758735440933</v>
      </c>
      <c r="V13" s="502">
        <v>12.271973466003317</v>
      </c>
      <c r="W13" s="502">
        <v>12.043189368770765</v>
      </c>
      <c r="X13" s="502">
        <v>14.119601328903654</v>
      </c>
      <c r="Y13" s="502">
        <v>14.392678868552412</v>
      </c>
      <c r="Z13" s="502">
        <v>13.953488372093023</v>
      </c>
      <c r="AA13" s="502">
        <v>14.013266998341626</v>
      </c>
      <c r="AB13" s="502">
        <v>14.403973509933774</v>
      </c>
      <c r="AC13" s="502">
        <v>16.611295681063122</v>
      </c>
      <c r="AD13" s="502">
        <v>19.269102990033222</v>
      </c>
      <c r="AE13" s="502">
        <v>21.096345514950166</v>
      </c>
      <c r="AF13" s="502">
        <v>17.275747508305649</v>
      </c>
      <c r="AG13" s="502">
        <v>18.894830659536542</v>
      </c>
      <c r="AH13" s="502">
        <v>17.441860465116278</v>
      </c>
      <c r="AI13" s="502">
        <v>14.950166112956811</v>
      </c>
      <c r="AJ13" s="502">
        <v>21.428571428571427</v>
      </c>
      <c r="AK13" s="502">
        <v>15.837479270315091</v>
      </c>
      <c r="AL13" s="503">
        <f t="shared" si="0"/>
        <v>-0.26091763405196233</v>
      </c>
      <c r="AM13" s="502">
        <f t="shared" si="1"/>
        <v>-5.5910921582563358</v>
      </c>
      <c r="AN13" s="503">
        <f t="shared" si="2"/>
        <v>0.1003843978565746</v>
      </c>
      <c r="AO13" s="502">
        <f t="shared" si="3"/>
        <v>1.444800401762679</v>
      </c>
    </row>
    <row r="14" spans="1:41" x14ac:dyDescent="0.2">
      <c r="B14" s="10"/>
    </row>
    <row r="25" spans="2:2" x14ac:dyDescent="0.2">
      <c r="B25" s="10"/>
    </row>
    <row r="26" spans="2:2" x14ac:dyDescent="0.2">
      <c r="B26" s="10"/>
    </row>
    <row r="27" spans="2:2" x14ac:dyDescent="0.2">
      <c r="B27" s="10"/>
    </row>
    <row r="28" spans="2:2" x14ac:dyDescent="0.2">
      <c r="B28" s="10"/>
    </row>
    <row r="29" spans="2:2" x14ac:dyDescent="0.2">
      <c r="B29" s="10"/>
    </row>
    <row r="30" spans="2:2" x14ac:dyDescent="0.2">
      <c r="B30" s="10"/>
    </row>
    <row r="31" spans="2:2" x14ac:dyDescent="0.2">
      <c r="B31" s="10"/>
    </row>
    <row r="32" spans="2:2" x14ac:dyDescent="0.2">
      <c r="B32" s="10"/>
    </row>
    <row r="33" spans="2:2" x14ac:dyDescent="0.2">
      <c r="B33" s="10"/>
    </row>
    <row r="34" spans="2:2" x14ac:dyDescent="0.2">
      <c r="B34" s="10"/>
    </row>
    <row r="35" spans="2:2" x14ac:dyDescent="0.2">
      <c r="B35" s="10"/>
    </row>
    <row r="36" spans="2:2" x14ac:dyDescent="0.2">
      <c r="B36" s="10"/>
    </row>
    <row r="37" spans="2:2" x14ac:dyDescent="0.2">
      <c r="B37" s="10"/>
    </row>
    <row r="38" spans="2:2" x14ac:dyDescent="0.2">
      <c r="B38" s="10"/>
    </row>
    <row r="39" spans="2:2" x14ac:dyDescent="0.2">
      <c r="B39" s="10"/>
    </row>
    <row r="40" spans="2:2" x14ac:dyDescent="0.2">
      <c r="B40" s="10"/>
    </row>
    <row r="41" spans="2:2" x14ac:dyDescent="0.2">
      <c r="B41" s="10"/>
    </row>
    <row r="42" spans="2:2" x14ac:dyDescent="0.2">
      <c r="B42" s="10"/>
    </row>
    <row r="43" spans="2:2" x14ac:dyDescent="0.2">
      <c r="B43" s="10"/>
    </row>
    <row r="44" spans="2:2" x14ac:dyDescent="0.2">
      <c r="B44" s="10"/>
    </row>
    <row r="45" spans="2:2" x14ac:dyDescent="0.2">
      <c r="B45" s="10"/>
    </row>
    <row r="46" spans="2:2" x14ac:dyDescent="0.2">
      <c r="B46" s="10"/>
    </row>
    <row r="47" spans="2:2" x14ac:dyDescent="0.2">
      <c r="B47" s="10"/>
    </row>
    <row r="48" spans="2:2" x14ac:dyDescent="0.2">
      <c r="B48" s="10"/>
    </row>
    <row r="49" spans="2:2" x14ac:dyDescent="0.2">
      <c r="B49" s="10"/>
    </row>
    <row r="50" spans="2:2" x14ac:dyDescent="0.2">
      <c r="B50" s="10"/>
    </row>
    <row r="51" spans="2:2" x14ac:dyDescent="0.2">
      <c r="B51" s="10"/>
    </row>
    <row r="52" spans="2:2" x14ac:dyDescent="0.2">
      <c r="B52" s="10"/>
    </row>
    <row r="53" spans="2:2" x14ac:dyDescent="0.2">
      <c r="B53" s="10"/>
    </row>
    <row r="54" spans="2:2" x14ac:dyDescent="0.2">
      <c r="B54" s="10"/>
    </row>
    <row r="55" spans="2:2" x14ac:dyDescent="0.2">
      <c r="B55" s="10"/>
    </row>
    <row r="56" spans="2:2" x14ac:dyDescent="0.2">
      <c r="B56" s="10"/>
    </row>
    <row r="57" spans="2:2" x14ac:dyDescent="0.2">
      <c r="B57" s="10"/>
    </row>
    <row r="58" spans="2:2" x14ac:dyDescent="0.2">
      <c r="B58" s="10"/>
    </row>
    <row r="59" spans="2:2" x14ac:dyDescent="0.2">
      <c r="B59" s="10"/>
    </row>
    <row r="60" spans="2:2" x14ac:dyDescent="0.2">
      <c r="B60" s="10"/>
    </row>
    <row r="61" spans="2:2" x14ac:dyDescent="0.2">
      <c r="B61" s="10"/>
    </row>
    <row r="62" spans="2:2" x14ac:dyDescent="0.2">
      <c r="B62" s="10"/>
    </row>
    <row r="63" spans="2:2" x14ac:dyDescent="0.2">
      <c r="B63" s="10"/>
    </row>
    <row r="64" spans="2:2" x14ac:dyDescent="0.2">
      <c r="B64" s="10"/>
    </row>
    <row r="65" spans="2:2" x14ac:dyDescent="0.2">
      <c r="B65" s="10"/>
    </row>
    <row r="66" spans="2:2" x14ac:dyDescent="0.2">
      <c r="B66" s="10"/>
    </row>
    <row r="67" spans="2:2" x14ac:dyDescent="0.2">
      <c r="B67" s="10"/>
    </row>
    <row r="68" spans="2:2" x14ac:dyDescent="0.2">
      <c r="B68" s="10"/>
    </row>
    <row r="69" spans="2:2" x14ac:dyDescent="0.2">
      <c r="B69" s="10"/>
    </row>
    <row r="70" spans="2:2" x14ac:dyDescent="0.2">
      <c r="B70" s="10"/>
    </row>
    <row r="71" spans="2:2" x14ac:dyDescent="0.2">
      <c r="B71" s="10"/>
    </row>
    <row r="72" spans="2:2" x14ac:dyDescent="0.2">
      <c r="B72" s="10"/>
    </row>
    <row r="73" spans="2:2" x14ac:dyDescent="0.2">
      <c r="B73" s="10"/>
    </row>
    <row r="74" spans="2:2" x14ac:dyDescent="0.2">
      <c r="B74" s="10"/>
    </row>
    <row r="75" spans="2:2" x14ac:dyDescent="0.2">
      <c r="B75" s="10"/>
    </row>
    <row r="76" spans="2:2" x14ac:dyDescent="0.2">
      <c r="B76" s="10"/>
    </row>
    <row r="77" spans="2:2" x14ac:dyDescent="0.2">
      <c r="B77" s="10"/>
    </row>
    <row r="78" spans="2:2" x14ac:dyDescent="0.2">
      <c r="B78" s="10"/>
    </row>
    <row r="79" spans="2:2" x14ac:dyDescent="0.2">
      <c r="B79" s="10"/>
    </row>
    <row r="80" spans="2:2" x14ac:dyDescent="0.2">
      <c r="B80" s="10"/>
    </row>
    <row r="81" spans="2:2" x14ac:dyDescent="0.2">
      <c r="B81" s="10"/>
    </row>
    <row r="82" spans="2:2" x14ac:dyDescent="0.2">
      <c r="B82" s="10"/>
    </row>
    <row r="83" spans="2:2" x14ac:dyDescent="0.2">
      <c r="B83" s="10"/>
    </row>
    <row r="84" spans="2:2" x14ac:dyDescent="0.2">
      <c r="B84" s="10"/>
    </row>
    <row r="85" spans="2:2" x14ac:dyDescent="0.2">
      <c r="B85" s="10"/>
    </row>
    <row r="86" spans="2:2" x14ac:dyDescent="0.2">
      <c r="B86" s="10"/>
    </row>
    <row r="87" spans="2:2" x14ac:dyDescent="0.2">
      <c r="B87" s="10"/>
    </row>
    <row r="88" spans="2:2" x14ac:dyDescent="0.2">
      <c r="B88" s="10"/>
    </row>
    <row r="89" spans="2:2" x14ac:dyDescent="0.2">
      <c r="B89" s="10"/>
    </row>
    <row r="90" spans="2:2" x14ac:dyDescent="0.2">
      <c r="B90" s="10"/>
    </row>
    <row r="91" spans="2:2" x14ac:dyDescent="0.2">
      <c r="B91" s="10"/>
    </row>
    <row r="92" spans="2:2" x14ac:dyDescent="0.2">
      <c r="B92" s="10"/>
    </row>
    <row r="93" spans="2:2" x14ac:dyDescent="0.2">
      <c r="B93" s="10"/>
    </row>
    <row r="94" spans="2:2" x14ac:dyDescent="0.2">
      <c r="B94" s="10"/>
    </row>
    <row r="95" spans="2:2" x14ac:dyDescent="0.2">
      <c r="B95" s="10"/>
    </row>
    <row r="96" spans="2:2" x14ac:dyDescent="0.2">
      <c r="B96" s="10"/>
    </row>
    <row r="97" spans="2:2" x14ac:dyDescent="0.2">
      <c r="B97" s="10"/>
    </row>
    <row r="98" spans="2:2" x14ac:dyDescent="0.2">
      <c r="B98" s="10"/>
    </row>
    <row r="99" spans="2:2" x14ac:dyDescent="0.2">
      <c r="B99" s="10"/>
    </row>
    <row r="100" spans="2:2" x14ac:dyDescent="0.2">
      <c r="B100" s="10"/>
    </row>
    <row r="101" spans="2:2" x14ac:dyDescent="0.2">
      <c r="B101" s="10"/>
    </row>
    <row r="102" spans="2:2" x14ac:dyDescent="0.2">
      <c r="B102" s="10"/>
    </row>
    <row r="103" spans="2:2" x14ac:dyDescent="0.2">
      <c r="B103" s="10"/>
    </row>
    <row r="104" spans="2:2" x14ac:dyDescent="0.2">
      <c r="B104" s="10"/>
    </row>
    <row r="105" spans="2:2" x14ac:dyDescent="0.2">
      <c r="B105" s="10"/>
    </row>
    <row r="106" spans="2:2" x14ac:dyDescent="0.2">
      <c r="B106" s="10"/>
    </row>
    <row r="107" spans="2:2" x14ac:dyDescent="0.2">
      <c r="B107" s="10"/>
    </row>
    <row r="108" spans="2:2" x14ac:dyDescent="0.2">
      <c r="B108" s="10"/>
    </row>
    <row r="109" spans="2:2" x14ac:dyDescent="0.2">
      <c r="B109" s="10"/>
    </row>
    <row r="110" spans="2:2" x14ac:dyDescent="0.2">
      <c r="B110" s="10"/>
    </row>
    <row r="111" spans="2:2" x14ac:dyDescent="0.2">
      <c r="B111" s="10"/>
    </row>
    <row r="112" spans="2:2" x14ac:dyDescent="0.2">
      <c r="B112" s="10"/>
    </row>
    <row r="113" spans="2:2" x14ac:dyDescent="0.2">
      <c r="B113" s="10"/>
    </row>
    <row r="114" spans="2:2" x14ac:dyDescent="0.2">
      <c r="B114" s="10"/>
    </row>
    <row r="115" spans="2:2" x14ac:dyDescent="0.2">
      <c r="B115" s="10"/>
    </row>
    <row r="116" spans="2:2" x14ac:dyDescent="0.2">
      <c r="B116" s="10"/>
    </row>
    <row r="117" spans="2:2" x14ac:dyDescent="0.2">
      <c r="B117" s="10"/>
    </row>
    <row r="118" spans="2:2" x14ac:dyDescent="0.2">
      <c r="B118" s="10"/>
    </row>
    <row r="119" spans="2:2" x14ac:dyDescent="0.2">
      <c r="B119" s="10"/>
    </row>
    <row r="120" spans="2:2" x14ac:dyDescent="0.2">
      <c r="B120" s="10"/>
    </row>
    <row r="121" spans="2:2" x14ac:dyDescent="0.2">
      <c r="B121" s="10"/>
    </row>
    <row r="122" spans="2:2" x14ac:dyDescent="0.2">
      <c r="B122" s="10"/>
    </row>
    <row r="123" spans="2:2" x14ac:dyDescent="0.2">
      <c r="B123" s="10"/>
    </row>
    <row r="124" spans="2:2" x14ac:dyDescent="0.2">
      <c r="B124" s="10"/>
    </row>
    <row r="125" spans="2:2" x14ac:dyDescent="0.2">
      <c r="B125" s="10"/>
    </row>
    <row r="126" spans="2:2" x14ac:dyDescent="0.2">
      <c r="B126" s="10"/>
    </row>
    <row r="127" spans="2:2" x14ac:dyDescent="0.2">
      <c r="B127" s="10"/>
    </row>
    <row r="128" spans="2:2" x14ac:dyDescent="0.2">
      <c r="B128" s="10"/>
    </row>
    <row r="129" spans="2:2" x14ac:dyDescent="0.2">
      <c r="B129" s="10"/>
    </row>
    <row r="130" spans="2:2" x14ac:dyDescent="0.2">
      <c r="B130" s="10"/>
    </row>
    <row r="131" spans="2:2" x14ac:dyDescent="0.2">
      <c r="B131" s="10"/>
    </row>
    <row r="132" spans="2:2" x14ac:dyDescent="0.2">
      <c r="B132" s="10"/>
    </row>
    <row r="133" spans="2:2" x14ac:dyDescent="0.2">
      <c r="B133" s="10"/>
    </row>
    <row r="134" spans="2:2" x14ac:dyDescent="0.2">
      <c r="B134" s="10"/>
    </row>
    <row r="135" spans="2:2" x14ac:dyDescent="0.2">
      <c r="B135" s="10"/>
    </row>
    <row r="136" spans="2:2" x14ac:dyDescent="0.2">
      <c r="B136" s="10"/>
    </row>
    <row r="137" spans="2:2" x14ac:dyDescent="0.2">
      <c r="B137" s="10"/>
    </row>
    <row r="138" spans="2:2" x14ac:dyDescent="0.2">
      <c r="B138" s="10"/>
    </row>
    <row r="139" spans="2:2" x14ac:dyDescent="0.2">
      <c r="B139" s="10"/>
    </row>
    <row r="140" spans="2:2" x14ac:dyDescent="0.2">
      <c r="B140" s="10"/>
    </row>
    <row r="141" spans="2:2" x14ac:dyDescent="0.2">
      <c r="B141" s="10"/>
    </row>
    <row r="142" spans="2:2" x14ac:dyDescent="0.2">
      <c r="B142" s="10"/>
    </row>
    <row r="143" spans="2:2" x14ac:dyDescent="0.2">
      <c r="B143" s="10"/>
    </row>
    <row r="144" spans="2:2" x14ac:dyDescent="0.2">
      <c r="B144" s="10"/>
    </row>
    <row r="145" spans="2:2" x14ac:dyDescent="0.2">
      <c r="B145" s="10"/>
    </row>
    <row r="146" spans="2:2" x14ac:dyDescent="0.2">
      <c r="B146" s="10"/>
    </row>
    <row r="147" spans="2:2" x14ac:dyDescent="0.2">
      <c r="B147" s="10"/>
    </row>
    <row r="148" spans="2:2" x14ac:dyDescent="0.2">
      <c r="B148" s="10"/>
    </row>
    <row r="149" spans="2:2" x14ac:dyDescent="0.2">
      <c r="B149" s="10"/>
    </row>
    <row r="150" spans="2:2" x14ac:dyDescent="0.2">
      <c r="B150" s="10"/>
    </row>
    <row r="151" spans="2:2" x14ac:dyDescent="0.2">
      <c r="B151" s="10"/>
    </row>
    <row r="152" spans="2:2" x14ac:dyDescent="0.2">
      <c r="B152" s="10"/>
    </row>
    <row r="153" spans="2:2" x14ac:dyDescent="0.2">
      <c r="B153" s="10"/>
    </row>
    <row r="154" spans="2:2" x14ac:dyDescent="0.2">
      <c r="B154" s="10"/>
    </row>
    <row r="155" spans="2:2" x14ac:dyDescent="0.2">
      <c r="B155" s="10"/>
    </row>
    <row r="156" spans="2:2" x14ac:dyDescent="0.2">
      <c r="B156" s="10"/>
    </row>
    <row r="157" spans="2:2" x14ac:dyDescent="0.2">
      <c r="B157" s="10"/>
    </row>
    <row r="158" spans="2:2" x14ac:dyDescent="0.2">
      <c r="B158" s="10"/>
    </row>
    <row r="159" spans="2:2" x14ac:dyDescent="0.2">
      <c r="B159" s="10"/>
    </row>
    <row r="160" spans="2:2" x14ac:dyDescent="0.2">
      <c r="B160" s="10"/>
    </row>
    <row r="161" spans="2:2" x14ac:dyDescent="0.2">
      <c r="B161" s="10"/>
    </row>
    <row r="162" spans="2:2" x14ac:dyDescent="0.2">
      <c r="B162" s="10"/>
    </row>
    <row r="163" spans="2:2" x14ac:dyDescent="0.2">
      <c r="B163" s="10"/>
    </row>
    <row r="164" spans="2:2" x14ac:dyDescent="0.2">
      <c r="B164" s="10"/>
    </row>
    <row r="165" spans="2:2" x14ac:dyDescent="0.2">
      <c r="B165" s="10"/>
    </row>
    <row r="166" spans="2:2" x14ac:dyDescent="0.2">
      <c r="B166" s="10"/>
    </row>
    <row r="167" spans="2:2" x14ac:dyDescent="0.2">
      <c r="B167" s="10"/>
    </row>
    <row r="168" spans="2:2" x14ac:dyDescent="0.2">
      <c r="B168" s="10"/>
    </row>
    <row r="169" spans="2:2" x14ac:dyDescent="0.2">
      <c r="B169" s="10"/>
    </row>
    <row r="170" spans="2:2" x14ac:dyDescent="0.2">
      <c r="B170" s="10"/>
    </row>
    <row r="171" spans="2:2" x14ac:dyDescent="0.2">
      <c r="B171" s="10"/>
    </row>
    <row r="172" spans="2:2" x14ac:dyDescent="0.2">
      <c r="B172" s="10"/>
    </row>
    <row r="173" spans="2:2" x14ac:dyDescent="0.2">
      <c r="B173" s="10"/>
    </row>
    <row r="174" spans="2:2" x14ac:dyDescent="0.2">
      <c r="B174" s="10"/>
    </row>
    <row r="175" spans="2:2" x14ac:dyDescent="0.2">
      <c r="B175" s="10"/>
    </row>
    <row r="176" spans="2:2" x14ac:dyDescent="0.2">
      <c r="B176" s="10"/>
    </row>
    <row r="177" spans="2:2" x14ac:dyDescent="0.2">
      <c r="B177" s="10"/>
    </row>
    <row r="178" spans="2:2" x14ac:dyDescent="0.2">
      <c r="B178" s="10"/>
    </row>
    <row r="179" spans="2:2" x14ac:dyDescent="0.2">
      <c r="B179" s="10"/>
    </row>
    <row r="180" spans="2:2" x14ac:dyDescent="0.2">
      <c r="B180" s="10"/>
    </row>
    <row r="181" spans="2:2" x14ac:dyDescent="0.2">
      <c r="B181" s="10"/>
    </row>
    <row r="182" spans="2:2" x14ac:dyDescent="0.2">
      <c r="B182" s="10"/>
    </row>
    <row r="183" spans="2:2" x14ac:dyDescent="0.2">
      <c r="B183" s="10"/>
    </row>
    <row r="184" spans="2:2" x14ac:dyDescent="0.2">
      <c r="B184" s="10"/>
    </row>
    <row r="185" spans="2:2" x14ac:dyDescent="0.2">
      <c r="B185" s="10"/>
    </row>
    <row r="186" spans="2:2" x14ac:dyDescent="0.2">
      <c r="B186" s="10"/>
    </row>
    <row r="187" spans="2:2" x14ac:dyDescent="0.2">
      <c r="B187" s="10"/>
    </row>
    <row r="188" spans="2:2" x14ac:dyDescent="0.2">
      <c r="B188" s="10"/>
    </row>
    <row r="189" spans="2:2" x14ac:dyDescent="0.2">
      <c r="B189" s="10"/>
    </row>
    <row r="190" spans="2:2" x14ac:dyDescent="0.2">
      <c r="B190" s="10"/>
    </row>
    <row r="191" spans="2:2" x14ac:dyDescent="0.2">
      <c r="B191" s="10"/>
    </row>
    <row r="192" spans="2:2" x14ac:dyDescent="0.2">
      <c r="B192" s="10"/>
    </row>
    <row r="193" spans="2:2" x14ac:dyDescent="0.2">
      <c r="B193" s="10"/>
    </row>
    <row r="194" spans="2:2" x14ac:dyDescent="0.2">
      <c r="B194" s="10"/>
    </row>
    <row r="195" spans="2:2" x14ac:dyDescent="0.2">
      <c r="B195" s="10"/>
    </row>
    <row r="196" spans="2:2" x14ac:dyDescent="0.2">
      <c r="B196" s="10"/>
    </row>
    <row r="197" spans="2:2" x14ac:dyDescent="0.2">
      <c r="B197" s="10"/>
    </row>
    <row r="198" spans="2:2" x14ac:dyDescent="0.2">
      <c r="B198" s="10"/>
    </row>
    <row r="199" spans="2:2" x14ac:dyDescent="0.2">
      <c r="B199" s="10"/>
    </row>
    <row r="200" spans="2:2" x14ac:dyDescent="0.2">
      <c r="B200" s="10"/>
    </row>
    <row r="201" spans="2:2" x14ac:dyDescent="0.2">
      <c r="B201" s="10"/>
    </row>
    <row r="202" spans="2:2" x14ac:dyDescent="0.2">
      <c r="B202" s="10"/>
    </row>
    <row r="203" spans="2:2" x14ac:dyDescent="0.2">
      <c r="B203" s="10"/>
    </row>
    <row r="204" spans="2:2" x14ac:dyDescent="0.2">
      <c r="B204" s="10"/>
    </row>
    <row r="205" spans="2:2" x14ac:dyDescent="0.2">
      <c r="B205" s="10"/>
    </row>
    <row r="206" spans="2:2" x14ac:dyDescent="0.2">
      <c r="B206" s="10"/>
    </row>
    <row r="207" spans="2:2" x14ac:dyDescent="0.2">
      <c r="B207" s="10"/>
    </row>
    <row r="208" spans="2:2" x14ac:dyDescent="0.2">
      <c r="B208" s="10"/>
    </row>
    <row r="209" spans="2:2" x14ac:dyDescent="0.2">
      <c r="B209" s="10"/>
    </row>
    <row r="210" spans="2:2" x14ac:dyDescent="0.2">
      <c r="B210" s="10"/>
    </row>
    <row r="211" spans="2:2" x14ac:dyDescent="0.2">
      <c r="B211" s="10"/>
    </row>
    <row r="212" spans="2:2" x14ac:dyDescent="0.2">
      <c r="B212" s="10"/>
    </row>
    <row r="213" spans="2:2" x14ac:dyDescent="0.2">
      <c r="B213" s="10"/>
    </row>
    <row r="214" spans="2:2" x14ac:dyDescent="0.2">
      <c r="B214" s="10"/>
    </row>
    <row r="215" spans="2:2" x14ac:dyDescent="0.2">
      <c r="B215" s="10"/>
    </row>
    <row r="216" spans="2:2" x14ac:dyDescent="0.2">
      <c r="B216" s="10"/>
    </row>
  </sheetData>
  <mergeCells count="8">
    <mergeCell ref="H1:I1"/>
    <mergeCell ref="AL6:AM6"/>
    <mergeCell ref="AN6:AO6"/>
    <mergeCell ref="A6:A7"/>
    <mergeCell ref="B6:I6"/>
    <mergeCell ref="J6:U6"/>
    <mergeCell ref="V6:AG6"/>
    <mergeCell ref="AH6:AK6"/>
  </mergeCells>
  <hyperlinks>
    <hyperlink ref="H1:I1" location="Index!A1" display="Regresar al �ndice" xr:uid="{00000000-0004-0000-0100-000000000000}"/>
  </hyperlinks>
  <pageMargins left="0.7" right="0.7" top="0.75" bottom="0.75" header="0.3" footer="0.3"/>
  <pageSetup orientation="portrait" horizontalDpi="4294967295" verticalDpi="4294967295"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E61F0-701C-47E0-85B1-93C11E06652F}">
  <sheetPr codeName="Hoja187"/>
  <dimension ref="A1:I57"/>
  <sheetViews>
    <sheetView workbookViewId="0"/>
  </sheetViews>
  <sheetFormatPr baseColWidth="10" defaultColWidth="9.140625" defaultRowHeight="12.75" x14ac:dyDescent="0.2"/>
  <cols>
    <col min="1" max="1" width="14.42578125" style="200" customWidth="1"/>
    <col min="2" max="2" width="11.42578125" style="200" customWidth="1"/>
    <col min="3" max="16384" width="9.140625" style="200"/>
  </cols>
  <sheetData>
    <row r="1" spans="1:9" x14ac:dyDescent="0.2">
      <c r="A1" s="69" t="s">
        <v>2124</v>
      </c>
      <c r="H1" s="346" t="s">
        <v>2143</v>
      </c>
      <c r="I1" s="346"/>
    </row>
    <row r="2" spans="1:9" x14ac:dyDescent="0.2">
      <c r="A2" s="200" t="s">
        <v>1535</v>
      </c>
    </row>
    <row r="6" spans="1:9" x14ac:dyDescent="0.2">
      <c r="A6" s="200" t="s">
        <v>451</v>
      </c>
      <c r="B6" s="200" t="s">
        <v>736</v>
      </c>
      <c r="C6" s="200" t="s">
        <v>734</v>
      </c>
    </row>
    <row r="7" spans="1:9" x14ac:dyDescent="0.2">
      <c r="A7" s="369">
        <v>43466</v>
      </c>
      <c r="B7" s="370">
        <v>111.36506652832031</v>
      </c>
      <c r="C7" s="370">
        <v>-4.6670231819152832</v>
      </c>
    </row>
    <row r="8" spans="1:9" x14ac:dyDescent="0.2">
      <c r="A8" s="369">
        <v>43497</v>
      </c>
      <c r="B8" s="370">
        <v>111.28118896484375</v>
      </c>
      <c r="C8" s="370">
        <v>-4.378382682800293</v>
      </c>
    </row>
    <row r="9" spans="1:9" x14ac:dyDescent="0.2">
      <c r="A9" s="369">
        <v>43525</v>
      </c>
      <c r="B9" s="370">
        <v>115.55881500244141</v>
      </c>
      <c r="C9" s="370">
        <v>-0.7920835018157959</v>
      </c>
    </row>
    <row r="10" spans="1:9" x14ac:dyDescent="0.2">
      <c r="A10" s="369">
        <v>43556</v>
      </c>
      <c r="B10" s="370">
        <v>117.61375427246094</v>
      </c>
      <c r="C10" s="370">
        <v>-0.49672022461891174</v>
      </c>
    </row>
    <row r="11" spans="1:9" x14ac:dyDescent="0.2">
      <c r="A11" s="369">
        <v>43586</v>
      </c>
      <c r="B11" s="370">
        <v>118.03312683105469</v>
      </c>
      <c r="C11" s="370">
        <v>0.10670136660337448</v>
      </c>
    </row>
    <row r="12" spans="1:9" x14ac:dyDescent="0.2">
      <c r="A12" s="369">
        <v>43617</v>
      </c>
      <c r="B12" s="370">
        <v>117.52987670898438</v>
      </c>
      <c r="C12" s="370">
        <v>-0.91921722888946533</v>
      </c>
    </row>
    <row r="13" spans="1:9" x14ac:dyDescent="0.2">
      <c r="A13" s="369">
        <v>43647</v>
      </c>
      <c r="B13" s="370">
        <v>124.57538604736328</v>
      </c>
      <c r="C13" s="370">
        <v>4.5582542419433594</v>
      </c>
    </row>
    <row r="14" spans="1:9" x14ac:dyDescent="0.2">
      <c r="A14" s="369">
        <v>43678</v>
      </c>
      <c r="B14" s="370">
        <v>119.92031860351563</v>
      </c>
      <c r="C14" s="370">
        <v>2.0521061420440674</v>
      </c>
    </row>
    <row r="15" spans="1:9" x14ac:dyDescent="0.2">
      <c r="A15" s="369">
        <v>43709</v>
      </c>
      <c r="B15" s="370">
        <v>118.87187957763672</v>
      </c>
      <c r="C15" s="370">
        <v>1.759110689163208</v>
      </c>
    </row>
    <row r="16" spans="1:9" x14ac:dyDescent="0.2">
      <c r="A16" s="369">
        <v>43739</v>
      </c>
      <c r="B16" s="370">
        <v>117.8863525390625</v>
      </c>
      <c r="C16" s="370">
        <v>0.8430519700050354</v>
      </c>
    </row>
    <row r="17" spans="1:3" x14ac:dyDescent="0.2">
      <c r="A17" s="369">
        <v>43770</v>
      </c>
      <c r="B17" s="370">
        <v>118.20088195800781</v>
      </c>
      <c r="C17" s="370">
        <v>1.0939779281616211</v>
      </c>
    </row>
    <row r="18" spans="1:3" x14ac:dyDescent="0.2">
      <c r="A18" s="369">
        <v>43800</v>
      </c>
      <c r="B18" s="370">
        <v>118.32669067382813</v>
      </c>
      <c r="C18" s="370">
        <v>1.4928017854690552</v>
      </c>
    </row>
    <row r="19" spans="1:3" x14ac:dyDescent="0.2">
      <c r="A19" s="369">
        <v>43831</v>
      </c>
      <c r="B19" s="370">
        <v>114.67813110351563</v>
      </c>
      <c r="C19" s="370">
        <v>2.9749586582183838</v>
      </c>
    </row>
    <row r="20" spans="1:3" x14ac:dyDescent="0.2">
      <c r="A20" s="369">
        <v>43862</v>
      </c>
      <c r="B20" s="370">
        <v>114.19584655761719</v>
      </c>
      <c r="C20" s="370">
        <v>2.6191825866699219</v>
      </c>
    </row>
    <row r="21" spans="1:3" x14ac:dyDescent="0.2">
      <c r="A21" s="369">
        <v>43891</v>
      </c>
      <c r="B21" s="370">
        <v>113.23128509521484</v>
      </c>
      <c r="C21" s="370">
        <v>-2.0141518115997314</v>
      </c>
    </row>
    <row r="22" spans="1:3" x14ac:dyDescent="0.2">
      <c r="A22" s="369">
        <v>43922</v>
      </c>
      <c r="B22" s="370">
        <v>181.44265747070313</v>
      </c>
      <c r="C22" s="370">
        <v>54.269931793212891</v>
      </c>
    </row>
    <row r="23" spans="1:3" x14ac:dyDescent="0.2">
      <c r="A23" s="369">
        <v>43952</v>
      </c>
      <c r="B23" s="370">
        <v>180.98133850097656</v>
      </c>
      <c r="C23" s="370">
        <v>53.330970764160156</v>
      </c>
    </row>
    <row r="24" spans="1:3" x14ac:dyDescent="0.2">
      <c r="A24" s="369">
        <v>43983</v>
      </c>
      <c r="B24" s="370">
        <v>178.59089660644531</v>
      </c>
      <c r="C24" s="370">
        <v>51.953617095947266</v>
      </c>
    </row>
    <row r="25" spans="1:3" x14ac:dyDescent="0.2">
      <c r="A25" s="369">
        <v>44013</v>
      </c>
      <c r="B25" s="370">
        <v>174.10359191894531</v>
      </c>
      <c r="C25" s="370">
        <v>39.757617950439453</v>
      </c>
    </row>
    <row r="26" spans="1:3" x14ac:dyDescent="0.2">
      <c r="A26" s="369">
        <v>44044</v>
      </c>
      <c r="B26" s="370">
        <v>165.27574157714844</v>
      </c>
      <c r="C26" s="370">
        <v>37.821300506591797</v>
      </c>
    </row>
    <row r="27" spans="1:3" x14ac:dyDescent="0.2">
      <c r="A27" s="369">
        <v>44075</v>
      </c>
      <c r="B27" s="370">
        <v>166.91130065917969</v>
      </c>
      <c r="C27" s="370">
        <v>40.412773132324219</v>
      </c>
    </row>
    <row r="28" spans="1:3" x14ac:dyDescent="0.2">
      <c r="A28" s="369">
        <v>44105</v>
      </c>
      <c r="B28" s="370">
        <v>166.32417297363281</v>
      </c>
      <c r="C28" s="370">
        <v>41.088573455810547</v>
      </c>
    </row>
    <row r="29" spans="1:3" x14ac:dyDescent="0.2">
      <c r="A29" s="369">
        <v>44136</v>
      </c>
      <c r="B29" s="370">
        <v>166.61773681640625</v>
      </c>
      <c r="C29" s="370">
        <v>40.961502075195313</v>
      </c>
    </row>
    <row r="30" spans="1:3" x14ac:dyDescent="0.2">
      <c r="A30" s="369">
        <v>44166</v>
      </c>
      <c r="B30" s="370">
        <v>166.03060913085938</v>
      </c>
      <c r="C30" s="370">
        <v>40.315433502197266</v>
      </c>
    </row>
    <row r="31" spans="1:3" x14ac:dyDescent="0.2">
      <c r="A31" s="369">
        <v>44197</v>
      </c>
      <c r="B31" s="370">
        <v>162.16241455078125</v>
      </c>
      <c r="C31" s="370">
        <v>41.406574249267578</v>
      </c>
    </row>
    <row r="32" spans="1:3" x14ac:dyDescent="0.2">
      <c r="A32" s="369">
        <v>44228</v>
      </c>
      <c r="B32" s="370">
        <v>163.86361694335938</v>
      </c>
      <c r="C32" s="370">
        <v>43.493499755859375</v>
      </c>
    </row>
    <row r="33" spans="1:3" x14ac:dyDescent="0.2">
      <c r="A33" s="369">
        <v>44256</v>
      </c>
      <c r="B33" s="370">
        <v>162.08413696289063</v>
      </c>
      <c r="C33" s="370">
        <v>43.144306182861328</v>
      </c>
    </row>
    <row r="34" spans="1:3" x14ac:dyDescent="0.2">
      <c r="A34" s="369">
        <v>44287</v>
      </c>
      <c r="B34" s="370">
        <v>152.64048767089844</v>
      </c>
      <c r="C34" s="370">
        <v>-15.873979568481445</v>
      </c>
    </row>
    <row r="35" spans="1:3" x14ac:dyDescent="0.2">
      <c r="A35" s="369">
        <v>44317</v>
      </c>
      <c r="B35" s="370">
        <v>156.87657165527344</v>
      </c>
      <c r="C35" s="370">
        <v>-13.318923950195313</v>
      </c>
    </row>
    <row r="36" spans="1:3" x14ac:dyDescent="0.2">
      <c r="A36" s="369">
        <v>44348</v>
      </c>
      <c r="B36" s="370">
        <v>161.88276672363281</v>
      </c>
      <c r="C36" s="370">
        <v>-9.3555326461791992</v>
      </c>
    </row>
    <row r="37" spans="1:3" x14ac:dyDescent="0.2">
      <c r="A37" s="369">
        <v>44378</v>
      </c>
      <c r="B37" s="370">
        <v>156.60281372070313</v>
      </c>
      <c r="C37" s="370">
        <v>-10.051934242248535</v>
      </c>
    </row>
    <row r="38" spans="1:3" x14ac:dyDescent="0.2">
      <c r="A38" s="369">
        <v>44409</v>
      </c>
      <c r="B38" s="370">
        <v>158.10055541992188</v>
      </c>
      <c r="C38" s="370">
        <v>-4.3413424491882324</v>
      </c>
    </row>
    <row r="39" spans="1:3" x14ac:dyDescent="0.2">
      <c r="A39" s="369">
        <v>44440</v>
      </c>
      <c r="B39" s="370">
        <v>156.32170104980469</v>
      </c>
      <c r="C39" s="370">
        <v>-6.344447135925293</v>
      </c>
    </row>
    <row r="40" spans="1:3" x14ac:dyDescent="0.2">
      <c r="A40" s="369">
        <v>44470</v>
      </c>
      <c r="B40" s="370">
        <v>154.92391967773438</v>
      </c>
      <c r="C40" s="370">
        <v>-6.8542370796203613</v>
      </c>
    </row>
    <row r="41" spans="1:3" x14ac:dyDescent="0.2">
      <c r="A41" s="369">
        <v>44501</v>
      </c>
      <c r="B41" s="370">
        <v>159.23912048339844</v>
      </c>
      <c r="C41" s="370">
        <v>-4.4284701347351074</v>
      </c>
    </row>
    <row r="42" spans="1:3" x14ac:dyDescent="0.2">
      <c r="A42" s="369">
        <v>44531</v>
      </c>
      <c r="B42" s="370">
        <v>164.92936706542969</v>
      </c>
      <c r="C42" s="370">
        <v>-0.6632765531539917</v>
      </c>
    </row>
    <row r="43" spans="1:3" x14ac:dyDescent="0.2">
      <c r="A43" s="369">
        <v>44562</v>
      </c>
      <c r="B43" s="370">
        <v>169.43009948730469</v>
      </c>
      <c r="C43" s="370">
        <v>4.4817318916320801</v>
      </c>
    </row>
    <row r="44" spans="1:3" x14ac:dyDescent="0.2">
      <c r="A44" s="369">
        <v>44593</v>
      </c>
      <c r="B44" s="370">
        <v>163.06271362304688</v>
      </c>
      <c r="C44" s="370">
        <v>-0.48876214027404785</v>
      </c>
    </row>
    <row r="45" spans="1:3" x14ac:dyDescent="0.2">
      <c r="A45" s="369">
        <v>44621</v>
      </c>
      <c r="B45" s="370">
        <v>173.68592834472656</v>
      </c>
      <c r="C45" s="370">
        <v>7.1578822135925293</v>
      </c>
    </row>
    <row r="46" spans="1:3" x14ac:dyDescent="0.2">
      <c r="A46" s="369">
        <v>44652</v>
      </c>
      <c r="B46" s="370">
        <v>176.98175048828125</v>
      </c>
      <c r="C46" s="370">
        <v>15.946793556213379</v>
      </c>
    </row>
    <row r="47" spans="1:3" x14ac:dyDescent="0.2">
      <c r="A47" s="369">
        <v>44682</v>
      </c>
      <c r="B47" s="370">
        <v>167.38333129882813</v>
      </c>
      <c r="C47" s="370">
        <v>6.6974687576293945</v>
      </c>
    </row>
    <row r="48" spans="1:3" x14ac:dyDescent="0.2">
      <c r="A48" s="369">
        <v>44713</v>
      </c>
      <c r="B48" s="370">
        <v>174.90699768066406</v>
      </c>
      <c r="C48" s="370">
        <v>8.04547119140625</v>
      </c>
    </row>
    <row r="49" spans="1:3" x14ac:dyDescent="0.2">
      <c r="A49" s="369">
        <v>44743</v>
      </c>
      <c r="B49" s="370">
        <v>169.13031005859375</v>
      </c>
      <c r="C49" s="370">
        <v>7.9995346069335938</v>
      </c>
    </row>
    <row r="50" spans="1:3" x14ac:dyDescent="0.2">
      <c r="A50" s="369">
        <v>44774</v>
      </c>
      <c r="B50" s="370">
        <v>163.01228332519531</v>
      </c>
      <c r="C50" s="370">
        <v>3.1067113876342773</v>
      </c>
    </row>
    <row r="51" spans="1:3" x14ac:dyDescent="0.2">
      <c r="A51" s="369">
        <v>44805</v>
      </c>
      <c r="B51" s="370">
        <v>162.98513793945313</v>
      </c>
      <c r="C51" s="370">
        <v>4.2626433372497559</v>
      </c>
    </row>
    <row r="52" spans="1:3" x14ac:dyDescent="0.2">
      <c r="A52" s="369">
        <v>44835</v>
      </c>
      <c r="B52" s="370">
        <v>161.53831481933594</v>
      </c>
      <c r="C52" s="370">
        <v>4.2694473266601563</v>
      </c>
    </row>
    <row r="53" spans="1:3" x14ac:dyDescent="0.2">
      <c r="A53" s="369">
        <v>44866</v>
      </c>
      <c r="B53" s="370">
        <v>157.84889221191406</v>
      </c>
      <c r="C53" s="370">
        <v>-0.87304443120956421</v>
      </c>
    </row>
    <row r="54" spans="1:3" x14ac:dyDescent="0.2">
      <c r="A54" s="369">
        <v>44896</v>
      </c>
      <c r="B54" s="370">
        <v>172.97964477539063</v>
      </c>
      <c r="C54" s="370">
        <v>4.8810458183288574</v>
      </c>
    </row>
    <row r="55" spans="1:3" x14ac:dyDescent="0.2">
      <c r="A55" s="369">
        <v>44927</v>
      </c>
      <c r="B55" s="370">
        <v>144.56745910644531</v>
      </c>
      <c r="C55" s="370">
        <v>-14.674276351928711</v>
      </c>
    </row>
    <row r="56" spans="1:3" x14ac:dyDescent="0.2">
      <c r="A56" s="369">
        <v>44958</v>
      </c>
      <c r="B56" s="370">
        <v>151.88803100585938</v>
      </c>
      <c r="C56" s="370">
        <v>-6.852996826171875</v>
      </c>
    </row>
    <row r="57" spans="1:3" x14ac:dyDescent="0.2">
      <c r="A57" s="369">
        <v>44986</v>
      </c>
      <c r="B57" s="370">
        <v>161.92066955566406</v>
      </c>
      <c r="C57" s="370">
        <v>-6.7738699913024902</v>
      </c>
    </row>
  </sheetData>
  <mergeCells count="1">
    <mergeCell ref="H1:I1"/>
  </mergeCells>
  <hyperlinks>
    <hyperlink ref="H1:I1" location="Index!A1" display="Regresar al �ndice" xr:uid="{937EC293-070B-4165-8B38-4E9D858F8117}"/>
  </hyperlinks>
  <pageMargins left="0.7" right="0.7" top="0.75" bottom="0.75" header="0.3" footer="0.3"/>
  <drawing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5E599-0D61-4290-AE55-DFF4B56E75F0}">
  <sheetPr codeName="Hoja188"/>
  <dimension ref="A1:I39"/>
  <sheetViews>
    <sheetView workbookViewId="0"/>
  </sheetViews>
  <sheetFormatPr baseColWidth="10" defaultColWidth="9.140625" defaultRowHeight="12.75" x14ac:dyDescent="0.2"/>
  <cols>
    <col min="1" max="1" width="9.140625" style="200"/>
    <col min="2" max="2" width="11.85546875" style="200" customWidth="1"/>
    <col min="3" max="16384" width="9.140625" style="200"/>
  </cols>
  <sheetData>
    <row r="1" spans="1:9" x14ac:dyDescent="0.2">
      <c r="A1" s="69" t="s">
        <v>2125</v>
      </c>
      <c r="H1" s="346" t="s">
        <v>2143</v>
      </c>
      <c r="I1" s="346"/>
    </row>
    <row r="2" spans="1:9" x14ac:dyDescent="0.2">
      <c r="A2" s="200" t="s">
        <v>1536</v>
      </c>
    </row>
    <row r="6" spans="1:9" x14ac:dyDescent="0.2">
      <c r="A6" s="200" t="s">
        <v>735</v>
      </c>
      <c r="B6" s="200" t="s">
        <v>451</v>
      </c>
      <c r="C6" s="200" t="s">
        <v>2</v>
      </c>
      <c r="D6" s="200" t="s">
        <v>734</v>
      </c>
    </row>
    <row r="7" spans="1:9" x14ac:dyDescent="0.2">
      <c r="A7" s="368">
        <v>51</v>
      </c>
      <c r="B7" s="369">
        <v>44986</v>
      </c>
      <c r="C7" s="200" t="s">
        <v>3</v>
      </c>
      <c r="D7" s="370">
        <v>20.392021179199219</v>
      </c>
    </row>
    <row r="8" spans="1:9" x14ac:dyDescent="0.2">
      <c r="A8" s="368">
        <v>51</v>
      </c>
      <c r="B8" s="369">
        <v>44986</v>
      </c>
      <c r="C8" s="200" t="s">
        <v>5</v>
      </c>
      <c r="D8" s="370">
        <v>35.762889862060547</v>
      </c>
    </row>
    <row r="9" spans="1:9" x14ac:dyDescent="0.2">
      <c r="A9" s="368">
        <v>51</v>
      </c>
      <c r="B9" s="369">
        <v>44986</v>
      </c>
      <c r="C9" s="200" t="s">
        <v>4</v>
      </c>
      <c r="D9" s="370">
        <v>7.8825774192810059</v>
      </c>
    </row>
    <row r="10" spans="1:9" x14ac:dyDescent="0.2">
      <c r="A10" s="368">
        <v>51</v>
      </c>
      <c r="B10" s="369">
        <v>44986</v>
      </c>
      <c r="C10" s="200" t="s">
        <v>6</v>
      </c>
      <c r="D10" s="370">
        <v>-10.366097450256348</v>
      </c>
    </row>
    <row r="11" spans="1:9" x14ac:dyDescent="0.2">
      <c r="A11" s="368">
        <v>51</v>
      </c>
      <c r="B11" s="369">
        <v>44986</v>
      </c>
      <c r="C11" s="200" t="s">
        <v>7</v>
      </c>
      <c r="D11" s="370">
        <v>12.473409652709961</v>
      </c>
    </row>
    <row r="12" spans="1:9" x14ac:dyDescent="0.2">
      <c r="A12" s="368">
        <v>51</v>
      </c>
      <c r="B12" s="369">
        <v>44986</v>
      </c>
      <c r="C12" s="200" t="s">
        <v>8</v>
      </c>
      <c r="D12" s="370">
        <v>8.7706127166748047</v>
      </c>
    </row>
    <row r="13" spans="1:9" x14ac:dyDescent="0.2">
      <c r="A13" s="368">
        <v>51</v>
      </c>
      <c r="B13" s="369">
        <v>44986</v>
      </c>
      <c r="C13" s="200" t="s">
        <v>9</v>
      </c>
      <c r="D13" s="370">
        <v>1.8613264560699463</v>
      </c>
    </row>
    <row r="14" spans="1:9" x14ac:dyDescent="0.2">
      <c r="A14" s="368">
        <v>51</v>
      </c>
      <c r="B14" s="369">
        <v>44986</v>
      </c>
      <c r="C14" s="200" t="s">
        <v>10</v>
      </c>
      <c r="D14" s="370">
        <v>-42.880809783935547</v>
      </c>
    </row>
    <row r="15" spans="1:9" x14ac:dyDescent="0.2">
      <c r="A15" s="368">
        <v>51</v>
      </c>
      <c r="B15" s="369">
        <v>44986</v>
      </c>
      <c r="C15" s="200" t="s">
        <v>11</v>
      </c>
      <c r="D15" s="370">
        <v>32.702835083007813</v>
      </c>
    </row>
    <row r="16" spans="1:9" x14ac:dyDescent="0.2">
      <c r="A16" s="368">
        <v>51</v>
      </c>
      <c r="B16" s="369">
        <v>44986</v>
      </c>
      <c r="C16" s="200" t="s">
        <v>12</v>
      </c>
      <c r="D16" s="370">
        <v>2.7248551845550537</v>
      </c>
    </row>
    <row r="17" spans="1:4" x14ac:dyDescent="0.2">
      <c r="A17" s="368">
        <v>51</v>
      </c>
      <c r="B17" s="369">
        <v>44986</v>
      </c>
      <c r="C17" s="200" t="s">
        <v>13</v>
      </c>
      <c r="D17" s="370">
        <v>45.386417388916016</v>
      </c>
    </row>
    <row r="18" spans="1:4" x14ac:dyDescent="0.2">
      <c r="A18" s="368">
        <v>51</v>
      </c>
      <c r="B18" s="369">
        <v>44986</v>
      </c>
      <c r="C18" s="200" t="s">
        <v>14</v>
      </c>
      <c r="D18" s="370">
        <v>13.916678428649902</v>
      </c>
    </row>
    <row r="19" spans="1:4" x14ac:dyDescent="0.2">
      <c r="A19" s="368">
        <v>51</v>
      </c>
      <c r="B19" s="369">
        <v>44986</v>
      </c>
      <c r="C19" s="200" t="s">
        <v>15</v>
      </c>
      <c r="D19" s="370">
        <v>12.284490585327148</v>
      </c>
    </row>
    <row r="20" spans="1:4" x14ac:dyDescent="0.2">
      <c r="A20" s="368">
        <v>51</v>
      </c>
      <c r="B20" s="369">
        <v>44986</v>
      </c>
      <c r="C20" s="200" t="s">
        <v>16</v>
      </c>
      <c r="D20" s="370">
        <v>-5.3849163055419922</v>
      </c>
    </row>
    <row r="21" spans="1:4" x14ac:dyDescent="0.2">
      <c r="A21" s="368">
        <v>51</v>
      </c>
      <c r="B21" s="369">
        <v>44986</v>
      </c>
      <c r="C21" s="200" t="s">
        <v>0</v>
      </c>
      <c r="D21" s="370">
        <v>-6.7738699913024902</v>
      </c>
    </row>
    <row r="22" spans="1:4" x14ac:dyDescent="0.2">
      <c r="A22" s="368">
        <v>51</v>
      </c>
      <c r="B22" s="369">
        <v>44986</v>
      </c>
      <c r="C22" s="200" t="s">
        <v>17</v>
      </c>
      <c r="D22" s="370">
        <v>3.4748952388763428</v>
      </c>
    </row>
    <row r="23" spans="1:4" x14ac:dyDescent="0.2">
      <c r="A23" s="368">
        <v>51</v>
      </c>
      <c r="B23" s="369">
        <v>44986</v>
      </c>
      <c r="C23" s="200" t="s">
        <v>18</v>
      </c>
      <c r="D23" s="370">
        <v>15.84266185760498</v>
      </c>
    </row>
    <row r="24" spans="1:4" x14ac:dyDescent="0.2">
      <c r="A24" s="368">
        <v>51</v>
      </c>
      <c r="B24" s="369">
        <v>44986</v>
      </c>
      <c r="C24" s="200" t="s">
        <v>19</v>
      </c>
      <c r="D24" s="370">
        <v>17.476705551147461</v>
      </c>
    </row>
    <row r="25" spans="1:4" x14ac:dyDescent="0.2">
      <c r="A25" s="368">
        <v>51</v>
      </c>
      <c r="B25" s="369">
        <v>44986</v>
      </c>
      <c r="C25" s="200" t="s">
        <v>20</v>
      </c>
      <c r="D25" s="370">
        <v>3.2587070465087891</v>
      </c>
    </row>
    <row r="26" spans="1:4" x14ac:dyDescent="0.2">
      <c r="A26" s="368">
        <v>51</v>
      </c>
      <c r="B26" s="369">
        <v>44986</v>
      </c>
      <c r="C26" s="200" t="s">
        <v>21</v>
      </c>
      <c r="D26" s="370">
        <v>-1.3555833101272583</v>
      </c>
    </row>
    <row r="27" spans="1:4" x14ac:dyDescent="0.2">
      <c r="A27" s="368">
        <v>51</v>
      </c>
      <c r="B27" s="369">
        <v>44986</v>
      </c>
      <c r="C27" s="200" t="s">
        <v>22</v>
      </c>
      <c r="D27" s="370">
        <v>-24.369501113891602</v>
      </c>
    </row>
    <row r="28" spans="1:4" x14ac:dyDescent="0.2">
      <c r="A28" s="368">
        <v>51</v>
      </c>
      <c r="B28" s="369">
        <v>44986</v>
      </c>
      <c r="C28" s="200" t="s">
        <v>23</v>
      </c>
      <c r="D28" s="370">
        <v>-6.5732183456420898</v>
      </c>
    </row>
    <row r="29" spans="1:4" x14ac:dyDescent="0.2">
      <c r="A29" s="368">
        <v>51</v>
      </c>
      <c r="B29" s="369">
        <v>44986</v>
      </c>
      <c r="C29" s="200" t="s">
        <v>24</v>
      </c>
      <c r="D29" s="370">
        <v>18.222986221313477</v>
      </c>
    </row>
    <row r="30" spans="1:4" x14ac:dyDescent="0.2">
      <c r="A30" s="368">
        <v>51</v>
      </c>
      <c r="B30" s="369">
        <v>44986</v>
      </c>
      <c r="C30" s="200" t="s">
        <v>25</v>
      </c>
      <c r="D30" s="370">
        <v>-1.3511906862258911</v>
      </c>
    </row>
    <row r="31" spans="1:4" x14ac:dyDescent="0.2">
      <c r="A31" s="368">
        <v>51</v>
      </c>
      <c r="B31" s="369">
        <v>44986</v>
      </c>
      <c r="C31" s="200" t="s">
        <v>26</v>
      </c>
      <c r="D31" s="370">
        <v>7.3412437438964844</v>
      </c>
    </row>
    <row r="32" spans="1:4" x14ac:dyDescent="0.2">
      <c r="A32" s="368">
        <v>51</v>
      </c>
      <c r="B32" s="369">
        <v>44986</v>
      </c>
      <c r="C32" s="200" t="s">
        <v>27</v>
      </c>
      <c r="D32" s="370">
        <v>-2.100365161895752</v>
      </c>
    </row>
    <row r="33" spans="1:4" x14ac:dyDescent="0.2">
      <c r="A33" s="368">
        <v>51</v>
      </c>
      <c r="B33" s="369">
        <v>44986</v>
      </c>
      <c r="C33" s="200" t="s">
        <v>28</v>
      </c>
      <c r="D33" s="370">
        <v>14.748235702514648</v>
      </c>
    </row>
    <row r="34" spans="1:4" x14ac:dyDescent="0.2">
      <c r="A34" s="368">
        <v>51</v>
      </c>
      <c r="B34" s="369">
        <v>44986</v>
      </c>
      <c r="C34" s="200" t="s">
        <v>29</v>
      </c>
      <c r="D34" s="370">
        <v>23.771390914916992</v>
      </c>
    </row>
    <row r="35" spans="1:4" x14ac:dyDescent="0.2">
      <c r="A35" s="368">
        <v>51</v>
      </c>
      <c r="B35" s="369">
        <v>44986</v>
      </c>
      <c r="C35" s="200" t="s">
        <v>30</v>
      </c>
      <c r="D35" s="370">
        <v>1.9982070922851563</v>
      </c>
    </row>
    <row r="36" spans="1:4" x14ac:dyDescent="0.2">
      <c r="A36" s="368">
        <v>51</v>
      </c>
      <c r="B36" s="369">
        <v>44986</v>
      </c>
      <c r="C36" s="200" t="s">
        <v>31</v>
      </c>
      <c r="D36" s="370">
        <v>21.152521133422852</v>
      </c>
    </row>
    <row r="37" spans="1:4" x14ac:dyDescent="0.2">
      <c r="A37" s="368">
        <v>51</v>
      </c>
      <c r="B37" s="369">
        <v>44986</v>
      </c>
      <c r="C37" s="200" t="s">
        <v>32</v>
      </c>
      <c r="D37" s="370">
        <v>1.8008441925048828</v>
      </c>
    </row>
    <row r="38" spans="1:4" x14ac:dyDescent="0.2">
      <c r="A38" s="368">
        <v>51</v>
      </c>
      <c r="B38" s="369">
        <v>44986</v>
      </c>
      <c r="C38" s="200" t="s">
        <v>33</v>
      </c>
      <c r="D38" s="370">
        <v>-0.19966532289981842</v>
      </c>
    </row>
    <row r="39" spans="1:4" x14ac:dyDescent="0.2">
      <c r="A39" s="368">
        <v>51</v>
      </c>
      <c r="B39" s="369">
        <v>44986</v>
      </c>
      <c r="C39" s="200" t="s">
        <v>1</v>
      </c>
      <c r="D39" s="370">
        <v>4.0183234214782715</v>
      </c>
    </row>
  </sheetData>
  <mergeCells count="1">
    <mergeCell ref="H1:I1"/>
  </mergeCells>
  <hyperlinks>
    <hyperlink ref="H1:I1" location="Index!A1" display="Regresar al �ndice" xr:uid="{E2301A4C-532B-42E6-BBCE-2AD53E6D3F21}"/>
  </hyperlinks>
  <pageMargins left="0.7" right="0.7" top="0.75" bottom="0.75" header="0.3" footer="0.3"/>
  <drawing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4F20C-2231-4FB5-825D-B995B1D9B4EF}">
  <sheetPr codeName="Hoja189"/>
  <dimension ref="A1:I57"/>
  <sheetViews>
    <sheetView workbookViewId="0"/>
  </sheetViews>
  <sheetFormatPr baseColWidth="10" defaultColWidth="9.140625" defaultRowHeight="12.75" x14ac:dyDescent="0.2"/>
  <cols>
    <col min="1" max="1" width="11" style="200" customWidth="1"/>
    <col min="2" max="16384" width="9.140625" style="200"/>
  </cols>
  <sheetData>
    <row r="1" spans="1:9" x14ac:dyDescent="0.2">
      <c r="A1" s="69" t="s">
        <v>2126</v>
      </c>
      <c r="H1" s="346" t="s">
        <v>2143</v>
      </c>
      <c r="I1" s="346"/>
    </row>
    <row r="2" spans="1:9" x14ac:dyDescent="0.2">
      <c r="A2" s="200" t="s">
        <v>1534</v>
      </c>
    </row>
    <row r="6" spans="1:9" x14ac:dyDescent="0.2">
      <c r="A6" s="200" t="s">
        <v>451</v>
      </c>
      <c r="B6" s="200" t="s">
        <v>733</v>
      </c>
      <c r="C6" s="200" t="s">
        <v>734</v>
      </c>
    </row>
    <row r="7" spans="1:9" x14ac:dyDescent="0.2">
      <c r="A7" s="369">
        <v>43466</v>
      </c>
      <c r="B7" s="370">
        <v>108.51714324951172</v>
      </c>
      <c r="C7" s="370">
        <v>-3.4076611995697021</v>
      </c>
    </row>
    <row r="8" spans="1:9" x14ac:dyDescent="0.2">
      <c r="A8" s="369">
        <v>43497</v>
      </c>
      <c r="B8" s="370">
        <v>110.79521179199219</v>
      </c>
      <c r="C8" s="370">
        <v>-0.44523593783378601</v>
      </c>
    </row>
    <row r="9" spans="1:9" x14ac:dyDescent="0.2">
      <c r="A9" s="369">
        <v>43525</v>
      </c>
      <c r="B9" s="370">
        <v>120.23794555664063</v>
      </c>
      <c r="C9" s="370">
        <v>9.4465484619140625</v>
      </c>
    </row>
    <row r="10" spans="1:9" x14ac:dyDescent="0.2">
      <c r="A10" s="369">
        <v>43556</v>
      </c>
      <c r="B10" s="370">
        <v>104.88930511474609</v>
      </c>
      <c r="C10" s="370">
        <v>-14.157525062561035</v>
      </c>
    </row>
    <row r="11" spans="1:9" x14ac:dyDescent="0.2">
      <c r="A11" s="369">
        <v>43586</v>
      </c>
      <c r="B11" s="370">
        <v>123.42143249511719</v>
      </c>
      <c r="C11" s="370">
        <v>-4.2282476425170898</v>
      </c>
    </row>
    <row r="12" spans="1:9" x14ac:dyDescent="0.2">
      <c r="A12" s="369">
        <v>43617</v>
      </c>
      <c r="B12" s="370">
        <v>116.96603393554688</v>
      </c>
      <c r="C12" s="370">
        <v>-8.8762674331665039</v>
      </c>
    </row>
    <row r="13" spans="1:9" x14ac:dyDescent="0.2">
      <c r="A13" s="369">
        <v>43647</v>
      </c>
      <c r="B13" s="370">
        <v>111.46604919433594</v>
      </c>
      <c r="C13" s="370">
        <v>-13.907003402709961</v>
      </c>
    </row>
    <row r="14" spans="1:9" x14ac:dyDescent="0.2">
      <c r="A14" s="369">
        <v>43678</v>
      </c>
      <c r="B14" s="370">
        <v>123.8087158203125</v>
      </c>
      <c r="C14" s="370">
        <v>-12.993693351745605</v>
      </c>
    </row>
    <row r="15" spans="1:9" x14ac:dyDescent="0.2">
      <c r="A15" s="369">
        <v>43709</v>
      </c>
      <c r="B15" s="370">
        <v>117.16127777099609</v>
      </c>
      <c r="C15" s="370">
        <v>-19.982160568237305</v>
      </c>
    </row>
    <row r="16" spans="1:9" x14ac:dyDescent="0.2">
      <c r="A16" s="369">
        <v>43739</v>
      </c>
      <c r="B16" s="370">
        <v>126.98500061035156</v>
      </c>
      <c r="C16" s="370">
        <v>-13.499126434326172</v>
      </c>
    </row>
    <row r="17" spans="1:3" x14ac:dyDescent="0.2">
      <c r="A17" s="369">
        <v>43770</v>
      </c>
      <c r="B17" s="370">
        <v>127.72885131835938</v>
      </c>
      <c r="C17" s="370">
        <v>-17.865497589111328</v>
      </c>
    </row>
    <row r="18" spans="1:3" x14ac:dyDescent="0.2">
      <c r="A18" s="369">
        <v>43800</v>
      </c>
      <c r="B18" s="370">
        <v>122.24660491943359</v>
      </c>
      <c r="C18" s="370">
        <v>-23.36237907409668</v>
      </c>
    </row>
    <row r="19" spans="1:3" x14ac:dyDescent="0.2">
      <c r="A19" s="369">
        <v>43831</v>
      </c>
      <c r="B19" s="370">
        <v>115.95585632324219</v>
      </c>
      <c r="C19" s="370">
        <v>6.8548736572265625</v>
      </c>
    </row>
    <row r="20" spans="1:3" x14ac:dyDescent="0.2">
      <c r="A20" s="369">
        <v>43862</v>
      </c>
      <c r="B20" s="370">
        <v>115.49388885498047</v>
      </c>
      <c r="C20" s="370">
        <v>4.2408666610717773</v>
      </c>
    </row>
    <row r="21" spans="1:3" x14ac:dyDescent="0.2">
      <c r="A21" s="369">
        <v>43891</v>
      </c>
      <c r="B21" s="370">
        <v>122.96602630615234</v>
      </c>
      <c r="C21" s="370">
        <v>2.2689015865325928</v>
      </c>
    </row>
    <row r="22" spans="1:3" x14ac:dyDescent="0.2">
      <c r="A22" s="369">
        <v>43922</v>
      </c>
      <c r="B22" s="370">
        <v>111.60859680175781</v>
      </c>
      <c r="C22" s="370">
        <v>6.4060788154602051</v>
      </c>
    </row>
    <row r="23" spans="1:3" x14ac:dyDescent="0.2">
      <c r="A23" s="369">
        <v>43952</v>
      </c>
      <c r="B23" s="370">
        <v>108.07587432861328</v>
      </c>
      <c r="C23" s="370">
        <v>-12.433463096618652</v>
      </c>
    </row>
    <row r="24" spans="1:3" x14ac:dyDescent="0.2">
      <c r="A24" s="369">
        <v>43983</v>
      </c>
      <c r="B24" s="370">
        <v>100.36774444580078</v>
      </c>
      <c r="C24" s="370">
        <v>-14.190691947937012</v>
      </c>
    </row>
    <row r="25" spans="1:3" x14ac:dyDescent="0.2">
      <c r="A25" s="369">
        <v>44013</v>
      </c>
      <c r="B25" s="370">
        <v>109.18244934082031</v>
      </c>
      <c r="C25" s="370">
        <v>-2.0486953258514404</v>
      </c>
    </row>
    <row r="26" spans="1:3" x14ac:dyDescent="0.2">
      <c r="A26" s="369">
        <v>44044</v>
      </c>
      <c r="B26" s="370">
        <v>110.89430999755859</v>
      </c>
      <c r="C26" s="370">
        <v>-10.430933952331543</v>
      </c>
    </row>
    <row r="27" spans="1:3" x14ac:dyDescent="0.2">
      <c r="A27" s="369">
        <v>44075</v>
      </c>
      <c r="B27" s="370">
        <v>108.90802001953125</v>
      </c>
      <c r="C27" s="370">
        <v>-7.0443563461303711</v>
      </c>
    </row>
    <row r="28" spans="1:3" x14ac:dyDescent="0.2">
      <c r="A28" s="369">
        <v>44105</v>
      </c>
      <c r="B28" s="370">
        <v>111.31758117675781</v>
      </c>
      <c r="C28" s="370">
        <v>-12.338007926940918</v>
      </c>
    </row>
    <row r="29" spans="1:3" x14ac:dyDescent="0.2">
      <c r="A29" s="369">
        <v>44136</v>
      </c>
      <c r="B29" s="370">
        <v>118.64189910888672</v>
      </c>
      <c r="C29" s="370">
        <v>-7.1142520904541016</v>
      </c>
    </row>
    <row r="30" spans="1:3" x14ac:dyDescent="0.2">
      <c r="A30" s="369">
        <v>44166</v>
      </c>
      <c r="B30" s="370">
        <v>126.06184387207031</v>
      </c>
      <c r="C30" s="370">
        <v>3.1209366321563721</v>
      </c>
    </row>
    <row r="31" spans="1:3" x14ac:dyDescent="0.2">
      <c r="A31" s="369">
        <v>44197</v>
      </c>
      <c r="B31" s="370">
        <v>122.27346801757813</v>
      </c>
      <c r="C31" s="370">
        <v>5.4482903480529785</v>
      </c>
    </row>
    <row r="32" spans="1:3" x14ac:dyDescent="0.2">
      <c r="A32" s="369">
        <v>44228</v>
      </c>
      <c r="B32" s="370">
        <v>122.58483123779297</v>
      </c>
      <c r="C32" s="370">
        <v>6.1396689414978027</v>
      </c>
    </row>
    <row r="33" spans="1:3" x14ac:dyDescent="0.2">
      <c r="A33" s="369">
        <v>44256</v>
      </c>
      <c r="B33" s="370">
        <v>131.15924072265625</v>
      </c>
      <c r="C33" s="370">
        <v>6.6629900932312012</v>
      </c>
    </row>
    <row r="34" spans="1:3" x14ac:dyDescent="0.2">
      <c r="A34" s="369">
        <v>44287</v>
      </c>
      <c r="B34" s="370">
        <v>128.67999267578125</v>
      </c>
      <c r="C34" s="370">
        <v>15.295771598815918</v>
      </c>
    </row>
    <row r="35" spans="1:3" x14ac:dyDescent="0.2">
      <c r="A35" s="369">
        <v>44317</v>
      </c>
      <c r="B35" s="370">
        <v>131.41471862792969</v>
      </c>
      <c r="C35" s="370">
        <v>21.594869613647461</v>
      </c>
    </row>
    <row r="36" spans="1:3" x14ac:dyDescent="0.2">
      <c r="A36" s="369">
        <v>44348</v>
      </c>
      <c r="B36" s="370">
        <v>131.9171142578125</v>
      </c>
      <c r="C36" s="370">
        <v>31.433773040771484</v>
      </c>
    </row>
    <row r="37" spans="1:3" x14ac:dyDescent="0.2">
      <c r="A37" s="369">
        <v>44378</v>
      </c>
      <c r="B37" s="370">
        <v>116.64390563964844</v>
      </c>
      <c r="C37" s="370">
        <v>6.8339338302612305</v>
      </c>
    </row>
    <row r="38" spans="1:3" x14ac:dyDescent="0.2">
      <c r="A38" s="369">
        <v>44409</v>
      </c>
      <c r="B38" s="370">
        <v>116.27350616455078</v>
      </c>
      <c r="C38" s="370">
        <v>4.8507413864135742</v>
      </c>
    </row>
    <row r="39" spans="1:3" x14ac:dyDescent="0.2">
      <c r="A39" s="369">
        <v>44440</v>
      </c>
      <c r="B39" s="370">
        <v>99.867019653320313</v>
      </c>
      <c r="C39" s="370">
        <v>-8.3015012741088867</v>
      </c>
    </row>
    <row r="40" spans="1:3" x14ac:dyDescent="0.2">
      <c r="A40" s="369">
        <v>44470</v>
      </c>
      <c r="B40" s="370">
        <v>105.47605895996094</v>
      </c>
      <c r="C40" s="370">
        <v>-5.2476186752319336</v>
      </c>
    </row>
    <row r="41" spans="1:3" x14ac:dyDescent="0.2">
      <c r="A41" s="369">
        <v>44501</v>
      </c>
      <c r="B41" s="370">
        <v>70.221168518066406</v>
      </c>
      <c r="C41" s="370">
        <v>-40.812503814697266</v>
      </c>
    </row>
    <row r="42" spans="1:3" x14ac:dyDescent="0.2">
      <c r="A42" s="369">
        <v>44531</v>
      </c>
      <c r="B42" s="370">
        <v>74.239173889160156</v>
      </c>
      <c r="C42" s="370">
        <v>-41.108924865722656</v>
      </c>
    </row>
    <row r="43" spans="1:3" x14ac:dyDescent="0.2">
      <c r="A43" s="369">
        <v>44562</v>
      </c>
      <c r="B43" s="370">
        <v>103.15219879150391</v>
      </c>
      <c r="C43" s="370">
        <v>-15.638117790222168</v>
      </c>
    </row>
    <row r="44" spans="1:3" x14ac:dyDescent="0.2">
      <c r="A44" s="369">
        <v>44593</v>
      </c>
      <c r="B44" s="370">
        <v>95.432502746582031</v>
      </c>
      <c r="C44" s="370">
        <v>-22.14982795715332</v>
      </c>
    </row>
    <row r="45" spans="1:3" x14ac:dyDescent="0.2">
      <c r="A45" s="369">
        <v>44621</v>
      </c>
      <c r="B45" s="370">
        <v>100.85630035400391</v>
      </c>
      <c r="C45" s="370">
        <v>-23.103931427001953</v>
      </c>
    </row>
    <row r="46" spans="1:3" x14ac:dyDescent="0.2">
      <c r="A46" s="369">
        <v>44652</v>
      </c>
      <c r="B46" s="370">
        <v>93.367637634277344</v>
      </c>
      <c r="C46" s="370">
        <v>-27.441993713378906</v>
      </c>
    </row>
    <row r="47" spans="1:3" x14ac:dyDescent="0.2">
      <c r="A47" s="369">
        <v>44682</v>
      </c>
      <c r="B47" s="370">
        <v>108.65798187255859</v>
      </c>
      <c r="C47" s="370">
        <v>-17.316734313964844</v>
      </c>
    </row>
    <row r="48" spans="1:3" x14ac:dyDescent="0.2">
      <c r="A48" s="369">
        <v>44713</v>
      </c>
      <c r="B48" s="370">
        <v>77.390998840332031</v>
      </c>
      <c r="C48" s="370">
        <v>-41.3336181640625</v>
      </c>
    </row>
    <row r="49" spans="1:3" x14ac:dyDescent="0.2">
      <c r="A49" s="369">
        <v>44743</v>
      </c>
      <c r="B49" s="370">
        <v>72.662132263183594</v>
      </c>
      <c r="C49" s="370">
        <v>-37.706020355224609</v>
      </c>
    </row>
    <row r="50" spans="1:3" x14ac:dyDescent="0.2">
      <c r="A50" s="369">
        <v>44774</v>
      </c>
      <c r="B50" s="370">
        <v>73.064537048339844</v>
      </c>
      <c r="C50" s="370">
        <v>-37.161491394042969</v>
      </c>
    </row>
    <row r="51" spans="1:3" x14ac:dyDescent="0.2">
      <c r="A51" s="369">
        <v>44805</v>
      </c>
      <c r="B51" s="370">
        <v>54.544441223144531</v>
      </c>
      <c r="C51" s="370">
        <v>-45.382926940917969</v>
      </c>
    </row>
    <row r="52" spans="1:3" x14ac:dyDescent="0.2">
      <c r="A52" s="369">
        <v>44835</v>
      </c>
      <c r="B52" s="370">
        <v>55.557285308837891</v>
      </c>
      <c r="C52" s="370">
        <v>-47.327114105224609</v>
      </c>
    </row>
    <row r="53" spans="1:3" x14ac:dyDescent="0.2">
      <c r="A53" s="369">
        <v>44866</v>
      </c>
      <c r="B53" s="370">
        <v>57.658191680908203</v>
      </c>
      <c r="C53" s="370">
        <v>-17.890583038330078</v>
      </c>
    </row>
    <row r="54" spans="1:3" x14ac:dyDescent="0.2">
      <c r="A54" s="369">
        <v>44896</v>
      </c>
      <c r="B54" s="370">
        <v>52.098915100097656</v>
      </c>
      <c r="C54" s="370">
        <v>-29.822877883911133</v>
      </c>
    </row>
    <row r="55" spans="1:3" x14ac:dyDescent="0.2">
      <c r="A55" s="369">
        <v>44927</v>
      </c>
      <c r="B55" s="370">
        <v>105.59241485595703</v>
      </c>
      <c r="C55" s="370">
        <v>2.3656461238861084</v>
      </c>
    </row>
    <row r="56" spans="1:3" x14ac:dyDescent="0.2">
      <c r="A56" s="369">
        <v>44958</v>
      </c>
      <c r="B56" s="370">
        <v>123.89592742919922</v>
      </c>
      <c r="C56" s="370">
        <v>29.825714111328125</v>
      </c>
    </row>
    <row r="57" spans="1:3" x14ac:dyDescent="0.2">
      <c r="A57" s="369">
        <v>44986</v>
      </c>
      <c r="B57" s="370">
        <v>106.19915008544922</v>
      </c>
      <c r="C57" s="370">
        <v>5.2974872589111328</v>
      </c>
    </row>
  </sheetData>
  <mergeCells count="1">
    <mergeCell ref="H1:I1"/>
  </mergeCells>
  <hyperlinks>
    <hyperlink ref="H1:I1" location="Index!A1" display="Regresar al �ndice" xr:uid="{021A813D-E393-482A-BB4C-078E08DFF36C}"/>
  </hyperlinks>
  <pageMargins left="0.7" right="0.7" top="0.75" bottom="0.75" header="0.3" footer="0.3"/>
  <drawing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55908-E4A7-4656-8252-1F8028576191}">
  <sheetPr codeName="Hoja190"/>
  <dimension ref="A1:I20"/>
  <sheetViews>
    <sheetView workbookViewId="0"/>
  </sheetViews>
  <sheetFormatPr baseColWidth="10" defaultColWidth="9.140625" defaultRowHeight="12.75" x14ac:dyDescent="0.2"/>
  <cols>
    <col min="1" max="1" width="9.140625" style="200"/>
    <col min="2" max="2" width="12.42578125" style="200" customWidth="1"/>
    <col min="3" max="16384" width="9.140625" style="200"/>
  </cols>
  <sheetData>
    <row r="1" spans="1:9" x14ac:dyDescent="0.2">
      <c r="A1" s="69" t="s">
        <v>2127</v>
      </c>
      <c r="H1" s="346" t="s">
        <v>2143</v>
      </c>
      <c r="I1" s="346"/>
    </row>
    <row r="2" spans="1:9" x14ac:dyDescent="0.2">
      <c r="A2" s="200" t="s">
        <v>1536</v>
      </c>
    </row>
    <row r="6" spans="1:9" x14ac:dyDescent="0.2">
      <c r="A6" s="200" t="s">
        <v>735</v>
      </c>
      <c r="B6" s="200" t="s">
        <v>451</v>
      </c>
      <c r="C6" s="200" t="s">
        <v>2</v>
      </c>
      <c r="D6" s="200" t="s">
        <v>734</v>
      </c>
    </row>
    <row r="7" spans="1:9" x14ac:dyDescent="0.2">
      <c r="A7" s="368">
        <v>56</v>
      </c>
      <c r="B7" s="369">
        <v>44986</v>
      </c>
      <c r="C7" s="200" t="s">
        <v>3</v>
      </c>
      <c r="D7" s="370">
        <v>-40.686580657958984</v>
      </c>
    </row>
    <row r="8" spans="1:9" x14ac:dyDescent="0.2">
      <c r="A8" s="368">
        <v>56</v>
      </c>
      <c r="B8" s="369">
        <v>44986</v>
      </c>
      <c r="C8" s="200" t="s">
        <v>4</v>
      </c>
      <c r="D8" s="370">
        <v>2.4033613204956055</v>
      </c>
    </row>
    <row r="9" spans="1:9" x14ac:dyDescent="0.2">
      <c r="A9" s="368">
        <v>56</v>
      </c>
      <c r="B9" s="369">
        <v>44986</v>
      </c>
      <c r="C9" s="200" t="s">
        <v>6</v>
      </c>
      <c r="D9" s="370">
        <v>-50.675933837890625</v>
      </c>
    </row>
    <row r="10" spans="1:9" x14ac:dyDescent="0.2">
      <c r="A10" s="368">
        <v>56</v>
      </c>
      <c r="B10" s="369">
        <v>44986</v>
      </c>
      <c r="C10" s="200" t="s">
        <v>9</v>
      </c>
      <c r="D10" s="370">
        <v>-5.508692741394043</v>
      </c>
    </row>
    <row r="11" spans="1:9" x14ac:dyDescent="0.2">
      <c r="A11" s="368">
        <v>56</v>
      </c>
      <c r="B11" s="369">
        <v>44986</v>
      </c>
      <c r="C11" s="200" t="s">
        <v>10</v>
      </c>
      <c r="D11" s="370">
        <v>5.2917284965515137</v>
      </c>
    </row>
    <row r="12" spans="1:9" x14ac:dyDescent="0.2">
      <c r="A12" s="368">
        <v>56</v>
      </c>
      <c r="B12" s="369">
        <v>44986</v>
      </c>
      <c r="C12" s="200" t="s">
        <v>12</v>
      </c>
      <c r="D12" s="370">
        <v>-1.8754795789718628</v>
      </c>
    </row>
    <row r="13" spans="1:9" x14ac:dyDescent="0.2">
      <c r="A13" s="368">
        <v>56</v>
      </c>
      <c r="B13" s="369">
        <v>44986</v>
      </c>
      <c r="C13" s="200" t="s">
        <v>13</v>
      </c>
      <c r="D13" s="370">
        <v>2.6118085384368896</v>
      </c>
    </row>
    <row r="14" spans="1:9" x14ac:dyDescent="0.2">
      <c r="A14" s="368">
        <v>56</v>
      </c>
      <c r="B14" s="369">
        <v>44986</v>
      </c>
      <c r="C14" s="200" t="s">
        <v>14</v>
      </c>
      <c r="D14" s="370">
        <v>9.3883171081542969</v>
      </c>
    </row>
    <row r="15" spans="1:9" x14ac:dyDescent="0.2">
      <c r="A15" s="368">
        <v>56</v>
      </c>
      <c r="B15" s="369">
        <v>44986</v>
      </c>
      <c r="C15" s="200" t="s">
        <v>0</v>
      </c>
      <c r="D15" s="370">
        <v>5.2974872589111328</v>
      </c>
    </row>
    <row r="16" spans="1:9" x14ac:dyDescent="0.2">
      <c r="A16" s="368">
        <v>56</v>
      </c>
      <c r="B16" s="369">
        <v>44986</v>
      </c>
      <c r="C16" s="200" t="s">
        <v>20</v>
      </c>
      <c r="D16" s="370">
        <v>-63.889892578125</v>
      </c>
    </row>
    <row r="17" spans="1:4" x14ac:dyDescent="0.2">
      <c r="A17" s="368">
        <v>56</v>
      </c>
      <c r="B17" s="369">
        <v>44986</v>
      </c>
      <c r="C17" s="200" t="s">
        <v>24</v>
      </c>
      <c r="D17" s="370">
        <v>16.839214324951172</v>
      </c>
    </row>
    <row r="18" spans="1:4" x14ac:dyDescent="0.2">
      <c r="A18" s="368">
        <v>56</v>
      </c>
      <c r="B18" s="369">
        <v>44986</v>
      </c>
      <c r="C18" s="200" t="s">
        <v>27</v>
      </c>
      <c r="D18" s="370">
        <v>-1.8549538850784302</v>
      </c>
    </row>
    <row r="19" spans="1:4" x14ac:dyDescent="0.2">
      <c r="A19" s="368">
        <v>56</v>
      </c>
      <c r="B19" s="369">
        <v>44986</v>
      </c>
      <c r="C19" s="200" t="s">
        <v>32</v>
      </c>
      <c r="D19" s="370">
        <v>3.0805952548980713</v>
      </c>
    </row>
    <row r="20" spans="1:4" x14ac:dyDescent="0.2">
      <c r="A20" s="368">
        <v>56</v>
      </c>
      <c r="B20" s="369">
        <v>44986</v>
      </c>
      <c r="C20" s="200" t="s">
        <v>1</v>
      </c>
      <c r="D20" s="370">
        <v>-3.7019102573394775</v>
      </c>
    </row>
  </sheetData>
  <mergeCells count="1">
    <mergeCell ref="H1:I1"/>
  </mergeCells>
  <hyperlinks>
    <hyperlink ref="H1:I1" location="Index!A1" display="Regresar al �ndice" xr:uid="{44695E38-A310-4326-BC0F-23B5B54DB13A}"/>
  </hyperlinks>
  <pageMargins left="0.7" right="0.7" top="0.75" bottom="0.75" header="0.3" footer="0.3"/>
  <drawing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3ECC8-C929-4F82-B9BE-94958052489B}">
  <sheetPr codeName="Hoja191"/>
  <dimension ref="A1:I57"/>
  <sheetViews>
    <sheetView workbookViewId="0"/>
  </sheetViews>
  <sheetFormatPr baseColWidth="10" defaultColWidth="9.140625" defaultRowHeight="12.75" x14ac:dyDescent="0.2"/>
  <cols>
    <col min="1" max="1" width="11" style="200" customWidth="1"/>
    <col min="2" max="16384" width="9.140625" style="200"/>
  </cols>
  <sheetData>
    <row r="1" spans="1:9" x14ac:dyDescent="0.2">
      <c r="A1" s="69" t="s">
        <v>2128</v>
      </c>
      <c r="H1" s="346" t="s">
        <v>2143</v>
      </c>
      <c r="I1" s="346"/>
    </row>
    <row r="2" spans="1:9" x14ac:dyDescent="0.2">
      <c r="A2" s="200" t="s">
        <v>1535</v>
      </c>
    </row>
    <row r="6" spans="1:9" x14ac:dyDescent="0.2">
      <c r="A6" s="200" t="s">
        <v>451</v>
      </c>
      <c r="B6" s="200" t="s">
        <v>736</v>
      </c>
      <c r="C6" s="200" t="s">
        <v>734</v>
      </c>
    </row>
    <row r="7" spans="1:9" x14ac:dyDescent="0.2">
      <c r="A7" s="369">
        <v>43466</v>
      </c>
      <c r="B7" s="370">
        <v>153.16015625</v>
      </c>
      <c r="C7" s="370">
        <v>6.3900799751281738</v>
      </c>
    </row>
    <row r="8" spans="1:9" x14ac:dyDescent="0.2">
      <c r="A8" s="369">
        <v>43497</v>
      </c>
      <c r="B8" s="370">
        <v>149.48353576660156</v>
      </c>
      <c r="C8" s="370">
        <v>5.501922607421875</v>
      </c>
    </row>
    <row r="9" spans="1:9" x14ac:dyDescent="0.2">
      <c r="A9" s="369">
        <v>43525</v>
      </c>
      <c r="B9" s="370">
        <v>152.46983337402344</v>
      </c>
      <c r="C9" s="370">
        <v>7.3886661529541016</v>
      </c>
    </row>
    <row r="10" spans="1:9" x14ac:dyDescent="0.2">
      <c r="A10" s="369">
        <v>43556</v>
      </c>
      <c r="B10" s="370">
        <v>152.86613464355469</v>
      </c>
      <c r="C10" s="370">
        <v>7.1237893104553223</v>
      </c>
    </row>
    <row r="11" spans="1:9" x14ac:dyDescent="0.2">
      <c r="A11" s="369">
        <v>43586</v>
      </c>
      <c r="B11" s="370">
        <v>153.14993286132813</v>
      </c>
      <c r="C11" s="370">
        <v>9.1850309371948242</v>
      </c>
    </row>
    <row r="12" spans="1:9" x14ac:dyDescent="0.2">
      <c r="A12" s="369">
        <v>43617</v>
      </c>
      <c r="B12" s="370">
        <v>155.77316284179688</v>
      </c>
      <c r="C12" s="370">
        <v>5.0249099731445313</v>
      </c>
    </row>
    <row r="13" spans="1:9" x14ac:dyDescent="0.2">
      <c r="A13" s="369">
        <v>43647</v>
      </c>
      <c r="B13" s="370">
        <v>160.23214721679688</v>
      </c>
      <c r="C13" s="370">
        <v>4.5179309844970703</v>
      </c>
    </row>
    <row r="14" spans="1:9" x14ac:dyDescent="0.2">
      <c r="A14" s="369">
        <v>43678</v>
      </c>
      <c r="B14" s="370">
        <v>158.90263366699219</v>
      </c>
      <c r="C14" s="370">
        <v>4.5926446914672852</v>
      </c>
    </row>
    <row r="15" spans="1:9" x14ac:dyDescent="0.2">
      <c r="A15" s="369">
        <v>43709</v>
      </c>
      <c r="B15" s="370">
        <v>162.68408203125</v>
      </c>
      <c r="C15" s="370">
        <v>7.3255033493041992</v>
      </c>
    </row>
    <row r="16" spans="1:9" x14ac:dyDescent="0.2">
      <c r="A16" s="369">
        <v>43739</v>
      </c>
      <c r="B16" s="370">
        <v>165.84169006347656</v>
      </c>
      <c r="C16" s="370">
        <v>7.6277279853820801</v>
      </c>
    </row>
    <row r="17" spans="1:3" x14ac:dyDescent="0.2">
      <c r="A17" s="369">
        <v>43770</v>
      </c>
      <c r="B17" s="370">
        <v>165.30221557617188</v>
      </c>
      <c r="C17" s="370">
        <v>7.9691438674926758</v>
      </c>
    </row>
    <row r="18" spans="1:3" x14ac:dyDescent="0.2">
      <c r="A18" s="369">
        <v>43800</v>
      </c>
      <c r="B18" s="370">
        <v>163.97013854980469</v>
      </c>
      <c r="C18" s="370">
        <v>7.8628230094909668</v>
      </c>
    </row>
    <row r="19" spans="1:3" x14ac:dyDescent="0.2">
      <c r="A19" s="369">
        <v>43831</v>
      </c>
      <c r="B19" s="370">
        <v>162.51022338867188</v>
      </c>
      <c r="C19" s="370">
        <v>6.104764461517334</v>
      </c>
    </row>
    <row r="20" spans="1:3" x14ac:dyDescent="0.2">
      <c r="A20" s="369">
        <v>43862</v>
      </c>
      <c r="B20" s="370">
        <v>157.05921936035156</v>
      </c>
      <c r="C20" s="370">
        <v>5.0679049491882324</v>
      </c>
    </row>
    <row r="21" spans="1:3" x14ac:dyDescent="0.2">
      <c r="A21" s="369">
        <v>43891</v>
      </c>
      <c r="B21" s="370">
        <v>157.39414978027344</v>
      </c>
      <c r="C21" s="370">
        <v>3.2296988964080811</v>
      </c>
    </row>
    <row r="22" spans="1:3" x14ac:dyDescent="0.2">
      <c r="A22" s="369">
        <v>43922</v>
      </c>
      <c r="B22" s="370">
        <v>149.0718994140625</v>
      </c>
      <c r="C22" s="370">
        <v>-2.4820640087127686</v>
      </c>
    </row>
    <row r="23" spans="1:3" x14ac:dyDescent="0.2">
      <c r="A23" s="369">
        <v>43952</v>
      </c>
      <c r="B23" s="370">
        <v>151.97381591796875</v>
      </c>
      <c r="C23" s="370">
        <v>-0.76795130968093872</v>
      </c>
    </row>
    <row r="24" spans="1:3" x14ac:dyDescent="0.2">
      <c r="A24" s="369">
        <v>43983</v>
      </c>
      <c r="B24" s="370">
        <v>152.27040100097656</v>
      </c>
      <c r="C24" s="370">
        <v>-2.2486298084259033</v>
      </c>
    </row>
    <row r="25" spans="1:3" x14ac:dyDescent="0.2">
      <c r="A25" s="369">
        <v>44013</v>
      </c>
      <c r="B25" s="370">
        <v>151.13008117675781</v>
      </c>
      <c r="C25" s="370">
        <v>-5.680549144744873</v>
      </c>
    </row>
    <row r="26" spans="1:3" x14ac:dyDescent="0.2">
      <c r="A26" s="369">
        <v>44044</v>
      </c>
      <c r="B26" s="370">
        <v>155.84986877441406</v>
      </c>
      <c r="C26" s="370">
        <v>-1.9211543798446655</v>
      </c>
    </row>
    <row r="27" spans="1:3" x14ac:dyDescent="0.2">
      <c r="A27" s="369">
        <v>44075</v>
      </c>
      <c r="B27" s="370">
        <v>151.51359558105469</v>
      </c>
      <c r="C27" s="370">
        <v>-6.8663673400878906</v>
      </c>
    </row>
    <row r="28" spans="1:3" x14ac:dyDescent="0.2">
      <c r="A28" s="369">
        <v>44105</v>
      </c>
      <c r="B28" s="370">
        <v>160.503173828125</v>
      </c>
      <c r="C28" s="370">
        <v>-3.219043493270874</v>
      </c>
    </row>
    <row r="29" spans="1:3" x14ac:dyDescent="0.2">
      <c r="A29" s="369">
        <v>44136</v>
      </c>
      <c r="B29" s="370">
        <v>160.86367797851563</v>
      </c>
      <c r="C29" s="370">
        <v>-2.6851046085357666</v>
      </c>
    </row>
    <row r="30" spans="1:3" x14ac:dyDescent="0.2">
      <c r="A30" s="369">
        <v>44166</v>
      </c>
      <c r="B30" s="370">
        <v>158.22509765625</v>
      </c>
      <c r="C30" s="370">
        <v>-3.5037117004394531</v>
      </c>
    </row>
    <row r="31" spans="1:3" x14ac:dyDescent="0.2">
      <c r="A31" s="369">
        <v>44197</v>
      </c>
      <c r="B31" s="370">
        <v>161.59759521484375</v>
      </c>
      <c r="C31" s="370">
        <v>-0.56158202886581421</v>
      </c>
    </row>
    <row r="32" spans="1:3" x14ac:dyDescent="0.2">
      <c r="A32" s="369">
        <v>44228</v>
      </c>
      <c r="B32" s="370">
        <v>165.23458862304688</v>
      </c>
      <c r="C32" s="370">
        <v>5.2052783966064453</v>
      </c>
    </row>
    <row r="33" spans="1:3" x14ac:dyDescent="0.2">
      <c r="A33" s="369">
        <v>44256</v>
      </c>
      <c r="B33" s="370">
        <v>169.60922241210938</v>
      </c>
      <c r="C33" s="370">
        <v>7.7608175277709961</v>
      </c>
    </row>
    <row r="34" spans="1:3" x14ac:dyDescent="0.2">
      <c r="A34" s="369">
        <v>44287</v>
      </c>
      <c r="B34" s="370">
        <v>167.87394714355469</v>
      </c>
      <c r="C34" s="370">
        <v>12.612737655639648</v>
      </c>
    </row>
    <row r="35" spans="1:3" x14ac:dyDescent="0.2">
      <c r="A35" s="369">
        <v>44317</v>
      </c>
      <c r="B35" s="370">
        <v>168.637939453125</v>
      </c>
      <c r="C35" s="370">
        <v>10.965127944946289</v>
      </c>
    </row>
    <row r="36" spans="1:3" x14ac:dyDescent="0.2">
      <c r="A36" s="369">
        <v>44348</v>
      </c>
      <c r="B36" s="370">
        <v>167.68086242675781</v>
      </c>
      <c r="C36" s="370">
        <v>10.120457649230957</v>
      </c>
    </row>
    <row r="37" spans="1:3" x14ac:dyDescent="0.2">
      <c r="A37" s="369">
        <v>44378</v>
      </c>
      <c r="B37" s="370">
        <v>152.27607727050781</v>
      </c>
      <c r="C37" s="370">
        <v>0.75828456878662109</v>
      </c>
    </row>
    <row r="38" spans="1:3" x14ac:dyDescent="0.2">
      <c r="A38" s="369">
        <v>44409</v>
      </c>
      <c r="B38" s="370">
        <v>147.93682861328125</v>
      </c>
      <c r="C38" s="370">
        <v>-5.0773477554321289</v>
      </c>
    </row>
    <row r="39" spans="1:3" x14ac:dyDescent="0.2">
      <c r="A39" s="369">
        <v>44440</v>
      </c>
      <c r="B39" s="370">
        <v>127.12065124511719</v>
      </c>
      <c r="C39" s="370">
        <v>-16.099508285522461</v>
      </c>
    </row>
    <row r="40" spans="1:3" x14ac:dyDescent="0.2">
      <c r="A40" s="369">
        <v>44470</v>
      </c>
      <c r="B40" s="370">
        <v>133.25454711914063</v>
      </c>
      <c r="C40" s="370">
        <v>-16.977001190185547</v>
      </c>
    </row>
    <row r="41" spans="1:3" x14ac:dyDescent="0.2">
      <c r="A41" s="369">
        <v>44501</v>
      </c>
      <c r="B41" s="370">
        <v>82.678337097167969</v>
      </c>
      <c r="C41" s="370">
        <v>-48.603477478027344</v>
      </c>
    </row>
    <row r="42" spans="1:3" x14ac:dyDescent="0.2">
      <c r="A42" s="369">
        <v>44531</v>
      </c>
      <c r="B42" s="370">
        <v>80.56903076171875</v>
      </c>
      <c r="C42" s="370">
        <v>-49.079486846923828</v>
      </c>
    </row>
    <row r="43" spans="1:3" x14ac:dyDescent="0.2">
      <c r="A43" s="369">
        <v>44562</v>
      </c>
      <c r="B43" s="370">
        <v>131.49885559082031</v>
      </c>
      <c r="C43" s="370">
        <v>-18.625734329223633</v>
      </c>
    </row>
    <row r="44" spans="1:3" x14ac:dyDescent="0.2">
      <c r="A44" s="369">
        <v>44593</v>
      </c>
      <c r="B44" s="370">
        <v>126.32684326171875</v>
      </c>
      <c r="C44" s="370">
        <v>-23.546974182128906</v>
      </c>
    </row>
    <row r="45" spans="1:3" x14ac:dyDescent="0.2">
      <c r="A45" s="369">
        <v>44621</v>
      </c>
      <c r="B45" s="370">
        <v>126.27439117431641</v>
      </c>
      <c r="C45" s="370">
        <v>-25.549808502197266</v>
      </c>
    </row>
    <row r="46" spans="1:3" x14ac:dyDescent="0.2">
      <c r="A46" s="369">
        <v>44652</v>
      </c>
      <c r="B46" s="370">
        <v>123.96442413330078</v>
      </c>
      <c r="C46" s="370">
        <v>-26.156246185302734</v>
      </c>
    </row>
    <row r="47" spans="1:3" x14ac:dyDescent="0.2">
      <c r="A47" s="369">
        <v>44682</v>
      </c>
      <c r="B47" s="370">
        <v>123.57386016845703</v>
      </c>
      <c r="C47" s="370">
        <v>-26.722385406494141</v>
      </c>
    </row>
    <row r="48" spans="1:3" x14ac:dyDescent="0.2">
      <c r="A48" s="369">
        <v>44713</v>
      </c>
      <c r="B48" s="370">
        <v>77.783294677734375</v>
      </c>
      <c r="C48" s="370">
        <v>-53.612300872802734</v>
      </c>
    </row>
    <row r="49" spans="1:3" x14ac:dyDescent="0.2">
      <c r="A49" s="369">
        <v>44743</v>
      </c>
      <c r="B49" s="370">
        <v>75.746879577636719</v>
      </c>
      <c r="C49" s="370">
        <v>-50.256874084472656</v>
      </c>
    </row>
    <row r="50" spans="1:3" x14ac:dyDescent="0.2">
      <c r="A50" s="369">
        <v>44774</v>
      </c>
      <c r="B50" s="370">
        <v>81.617530822753906</v>
      </c>
      <c r="C50" s="370">
        <v>-44.829471588134766</v>
      </c>
    </row>
    <row r="51" spans="1:3" x14ac:dyDescent="0.2">
      <c r="A51" s="369">
        <v>44805</v>
      </c>
      <c r="B51" s="370">
        <v>56.709041595458984</v>
      </c>
      <c r="C51" s="370">
        <v>-55.389591217041016</v>
      </c>
    </row>
    <row r="52" spans="1:3" x14ac:dyDescent="0.2">
      <c r="A52" s="369">
        <v>44835</v>
      </c>
      <c r="B52" s="370">
        <v>55.138908386230469</v>
      </c>
      <c r="C52" s="370">
        <v>-58.621368408203125</v>
      </c>
    </row>
    <row r="53" spans="1:3" x14ac:dyDescent="0.2">
      <c r="A53" s="369">
        <v>44866</v>
      </c>
      <c r="B53" s="370">
        <v>54.657241821289063</v>
      </c>
      <c r="C53" s="370">
        <v>-33.891700744628906</v>
      </c>
    </row>
    <row r="54" spans="1:3" x14ac:dyDescent="0.2">
      <c r="A54" s="369">
        <v>44896</v>
      </c>
      <c r="B54" s="370">
        <v>52.904094696044922</v>
      </c>
      <c r="C54" s="370">
        <v>-34.336936950683594</v>
      </c>
    </row>
    <row r="55" spans="1:3" x14ac:dyDescent="0.2">
      <c r="A55" s="369">
        <v>44927</v>
      </c>
      <c r="B55" s="370">
        <v>110.69646453857422</v>
      </c>
      <c r="C55" s="370">
        <v>-15.819446563720703</v>
      </c>
    </row>
    <row r="56" spans="1:3" x14ac:dyDescent="0.2">
      <c r="A56" s="369">
        <v>44958</v>
      </c>
      <c r="B56" s="370">
        <v>133.47674560546875</v>
      </c>
      <c r="C56" s="370">
        <v>5.659843921661377</v>
      </c>
    </row>
    <row r="57" spans="1:3" x14ac:dyDescent="0.2">
      <c r="A57" s="369">
        <v>44986</v>
      </c>
      <c r="B57" s="370">
        <v>113.51439666748047</v>
      </c>
      <c r="C57" s="370">
        <v>-10.104973793029785</v>
      </c>
    </row>
  </sheetData>
  <mergeCells count="1">
    <mergeCell ref="H1:I1"/>
  </mergeCells>
  <hyperlinks>
    <hyperlink ref="H1:I1" location="Index!A1" display="Regresar al �ndice" xr:uid="{AADC2AD0-D961-4EA7-9624-5A16B1991A6F}"/>
  </hyperlinks>
  <pageMargins left="0.7" right="0.7" top="0.75" bottom="0.75" header="0.3" footer="0.3"/>
  <drawing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B763A-DDFD-498A-B9BF-59960095B86A}">
  <sheetPr codeName="Hoja192"/>
  <dimension ref="A1:I20"/>
  <sheetViews>
    <sheetView workbookViewId="0"/>
  </sheetViews>
  <sheetFormatPr baseColWidth="10" defaultColWidth="9.140625" defaultRowHeight="12.75" x14ac:dyDescent="0.2"/>
  <cols>
    <col min="1" max="1" width="9.140625" style="200"/>
    <col min="2" max="2" width="11.28515625" style="200" customWidth="1"/>
    <col min="3" max="16384" width="9.140625" style="200"/>
  </cols>
  <sheetData>
    <row r="1" spans="1:9" x14ac:dyDescent="0.2">
      <c r="A1" s="69" t="s">
        <v>2129</v>
      </c>
      <c r="H1" s="346" t="s">
        <v>2143</v>
      </c>
      <c r="I1" s="346"/>
    </row>
    <row r="2" spans="1:9" x14ac:dyDescent="0.2">
      <c r="A2" s="200" t="s">
        <v>1536</v>
      </c>
    </row>
    <row r="6" spans="1:9" x14ac:dyDescent="0.2">
      <c r="A6" s="200" t="s">
        <v>735</v>
      </c>
      <c r="B6" s="200" t="s">
        <v>451</v>
      </c>
      <c r="C6" s="200" t="s">
        <v>2</v>
      </c>
      <c r="D6" s="200" t="s">
        <v>734</v>
      </c>
    </row>
    <row r="7" spans="1:9" x14ac:dyDescent="0.2">
      <c r="A7" s="368">
        <v>56</v>
      </c>
      <c r="B7" s="369">
        <v>44986</v>
      </c>
      <c r="C7" s="200" t="s">
        <v>3</v>
      </c>
      <c r="D7" s="370">
        <v>-13.466288566589355</v>
      </c>
    </row>
    <row r="8" spans="1:9" x14ac:dyDescent="0.2">
      <c r="A8" s="368">
        <v>56</v>
      </c>
      <c r="B8" s="369">
        <v>44986</v>
      </c>
      <c r="C8" s="200" t="s">
        <v>4</v>
      </c>
      <c r="D8" s="370">
        <v>-22.674716949462891</v>
      </c>
    </row>
    <row r="9" spans="1:9" x14ac:dyDescent="0.2">
      <c r="A9" s="368">
        <v>56</v>
      </c>
      <c r="B9" s="369">
        <v>44986</v>
      </c>
      <c r="C9" s="200" t="s">
        <v>6</v>
      </c>
      <c r="D9" s="370">
        <v>-63.237232208251953</v>
      </c>
    </row>
    <row r="10" spans="1:9" x14ac:dyDescent="0.2">
      <c r="A10" s="368">
        <v>56</v>
      </c>
      <c r="B10" s="369">
        <v>44986</v>
      </c>
      <c r="C10" s="200" t="s">
        <v>9</v>
      </c>
      <c r="D10" s="370">
        <v>-1.0370663404464722</v>
      </c>
    </row>
    <row r="11" spans="1:9" x14ac:dyDescent="0.2">
      <c r="A11" s="368">
        <v>56</v>
      </c>
      <c r="B11" s="369">
        <v>44986</v>
      </c>
      <c r="C11" s="200" t="s">
        <v>10</v>
      </c>
      <c r="D11" s="370">
        <v>2.2202720642089844</v>
      </c>
    </row>
    <row r="12" spans="1:9" x14ac:dyDescent="0.2">
      <c r="A12" s="368">
        <v>56</v>
      </c>
      <c r="B12" s="369">
        <v>44986</v>
      </c>
      <c r="C12" s="200" t="s">
        <v>12</v>
      </c>
      <c r="D12" s="370">
        <v>-22.799579620361328</v>
      </c>
    </row>
    <row r="13" spans="1:9" x14ac:dyDescent="0.2">
      <c r="A13" s="368">
        <v>56</v>
      </c>
      <c r="B13" s="369">
        <v>44986</v>
      </c>
      <c r="C13" s="200" t="s">
        <v>13</v>
      </c>
      <c r="D13" s="370">
        <v>-18.871042251586914</v>
      </c>
    </row>
    <row r="14" spans="1:9" x14ac:dyDescent="0.2">
      <c r="A14" s="368">
        <v>56</v>
      </c>
      <c r="B14" s="369">
        <v>44986</v>
      </c>
      <c r="C14" s="200" t="s">
        <v>14</v>
      </c>
      <c r="D14" s="370">
        <v>-6.456794261932373</v>
      </c>
    </row>
    <row r="15" spans="1:9" x14ac:dyDescent="0.2">
      <c r="A15" s="368">
        <v>56</v>
      </c>
      <c r="B15" s="369">
        <v>44986</v>
      </c>
      <c r="C15" s="200" t="s">
        <v>0</v>
      </c>
      <c r="D15" s="370">
        <v>-10.104973793029785</v>
      </c>
    </row>
    <row r="16" spans="1:9" x14ac:dyDescent="0.2">
      <c r="A16" s="368">
        <v>56</v>
      </c>
      <c r="B16" s="369">
        <v>44986</v>
      </c>
      <c r="C16" s="200" t="s">
        <v>20</v>
      </c>
      <c r="D16" s="370">
        <v>-42.925975799560547</v>
      </c>
    </row>
    <row r="17" spans="1:4" x14ac:dyDescent="0.2">
      <c r="A17" s="368">
        <v>56</v>
      </c>
      <c r="B17" s="369">
        <v>44986</v>
      </c>
      <c r="C17" s="200" t="s">
        <v>24</v>
      </c>
      <c r="D17" s="370">
        <v>2.9689080715179443</v>
      </c>
    </row>
    <row r="18" spans="1:4" x14ac:dyDescent="0.2">
      <c r="A18" s="368">
        <v>56</v>
      </c>
      <c r="B18" s="369">
        <v>44986</v>
      </c>
      <c r="C18" s="200" t="s">
        <v>27</v>
      </c>
      <c r="D18" s="370">
        <v>-13.416292190551758</v>
      </c>
    </row>
    <row r="19" spans="1:4" x14ac:dyDescent="0.2">
      <c r="A19" s="368">
        <v>56</v>
      </c>
      <c r="B19" s="369">
        <v>44986</v>
      </c>
      <c r="C19" s="200" t="s">
        <v>32</v>
      </c>
      <c r="D19" s="370">
        <v>-72.027656555175781</v>
      </c>
    </row>
    <row r="20" spans="1:4" x14ac:dyDescent="0.2">
      <c r="A20" s="368">
        <v>56</v>
      </c>
      <c r="B20" s="369">
        <v>44986</v>
      </c>
      <c r="C20" s="200" t="s">
        <v>1</v>
      </c>
      <c r="D20" s="370">
        <v>-12.393162727355957</v>
      </c>
    </row>
  </sheetData>
  <mergeCells count="1">
    <mergeCell ref="H1:I1"/>
  </mergeCells>
  <hyperlinks>
    <hyperlink ref="H1:I1" location="Index!A1" display="Regresar al �ndice" xr:uid="{142E8DC6-9813-4D62-A95A-985DF7444368}"/>
  </hyperlinks>
  <pageMargins left="0.7" right="0.7" top="0.75" bottom="0.75" header="0.3" footer="0.3"/>
  <drawing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60B6F-8C76-4C9D-8058-F8A35EC7E76E}">
  <sheetPr codeName="Hoja193"/>
  <dimension ref="A1:I57"/>
  <sheetViews>
    <sheetView workbookViewId="0"/>
  </sheetViews>
  <sheetFormatPr baseColWidth="10" defaultColWidth="9.140625" defaultRowHeight="12.75" x14ac:dyDescent="0.2"/>
  <cols>
    <col min="1" max="1" width="10.5703125" style="200" customWidth="1"/>
    <col min="2" max="16384" width="9.140625" style="200"/>
  </cols>
  <sheetData>
    <row r="1" spans="1:9" x14ac:dyDescent="0.2">
      <c r="A1" s="69" t="s">
        <v>2130</v>
      </c>
      <c r="H1" s="346" t="s">
        <v>2143</v>
      </c>
      <c r="I1" s="346"/>
    </row>
    <row r="2" spans="1:9" x14ac:dyDescent="0.2">
      <c r="A2" s="200" t="s">
        <v>1534</v>
      </c>
    </row>
    <row r="6" spans="1:9" x14ac:dyDescent="0.2">
      <c r="A6" s="200" t="s">
        <v>451</v>
      </c>
      <c r="B6" s="200" t="s">
        <v>733</v>
      </c>
      <c r="C6" s="200" t="s">
        <v>734</v>
      </c>
    </row>
    <row r="7" spans="1:9" x14ac:dyDescent="0.2">
      <c r="A7" s="369">
        <v>43466</v>
      </c>
      <c r="B7" s="370">
        <v>97.415824890136719</v>
      </c>
      <c r="C7" s="370">
        <v>-5.0636444091796875</v>
      </c>
    </row>
    <row r="8" spans="1:9" x14ac:dyDescent="0.2">
      <c r="A8" s="369">
        <v>43497</v>
      </c>
      <c r="B8" s="370">
        <v>99.430458068847656</v>
      </c>
      <c r="C8" s="370">
        <v>-1.3816803693771362</v>
      </c>
    </row>
    <row r="9" spans="1:9" x14ac:dyDescent="0.2">
      <c r="A9" s="369">
        <v>43525</v>
      </c>
      <c r="B9" s="370">
        <v>99.965950012207031</v>
      </c>
      <c r="C9" s="370">
        <v>-5.9532170295715332</v>
      </c>
    </row>
    <row r="10" spans="1:9" x14ac:dyDescent="0.2">
      <c r="A10" s="369">
        <v>43556</v>
      </c>
      <c r="B10" s="370">
        <v>88.893508911132813</v>
      </c>
      <c r="C10" s="370">
        <v>-1.9124687910079956</v>
      </c>
    </row>
    <row r="11" spans="1:9" x14ac:dyDescent="0.2">
      <c r="A11" s="369">
        <v>43586</v>
      </c>
      <c r="B11" s="370">
        <v>87.368865966796875</v>
      </c>
      <c r="C11" s="370">
        <v>0.36577078700065613</v>
      </c>
    </row>
    <row r="12" spans="1:9" x14ac:dyDescent="0.2">
      <c r="A12" s="369">
        <v>43617</v>
      </c>
      <c r="B12" s="370">
        <v>83.520668029785156</v>
      </c>
      <c r="C12" s="370">
        <v>-1.5582740306854248</v>
      </c>
    </row>
    <row r="13" spans="1:9" x14ac:dyDescent="0.2">
      <c r="A13" s="369">
        <v>43647</v>
      </c>
      <c r="B13" s="370">
        <v>90.057830810546875</v>
      </c>
      <c r="C13" s="370">
        <v>-4.4359574317932129</v>
      </c>
    </row>
    <row r="14" spans="1:9" x14ac:dyDescent="0.2">
      <c r="A14" s="369">
        <v>43678</v>
      </c>
      <c r="B14" s="370">
        <v>86.218170166015625</v>
      </c>
      <c r="C14" s="370">
        <v>-5.9790806770324707</v>
      </c>
    </row>
    <row r="15" spans="1:9" x14ac:dyDescent="0.2">
      <c r="A15" s="369">
        <v>43709</v>
      </c>
      <c r="B15" s="370">
        <v>80.105239868164063</v>
      </c>
      <c r="C15" s="370">
        <v>-4.1160702705383301</v>
      </c>
    </row>
    <row r="16" spans="1:9" x14ac:dyDescent="0.2">
      <c r="A16" s="369">
        <v>43739</v>
      </c>
      <c r="B16" s="370">
        <v>81.489906311035156</v>
      </c>
      <c r="C16" s="370">
        <v>-11.508678436279297</v>
      </c>
    </row>
    <row r="17" spans="1:3" x14ac:dyDescent="0.2">
      <c r="A17" s="369">
        <v>43770</v>
      </c>
      <c r="B17" s="370">
        <v>95.057754516601563</v>
      </c>
      <c r="C17" s="370">
        <v>0.41330978274345398</v>
      </c>
    </row>
    <row r="18" spans="1:3" x14ac:dyDescent="0.2">
      <c r="A18" s="369">
        <v>43800</v>
      </c>
      <c r="B18" s="370">
        <v>101.17148590087891</v>
      </c>
      <c r="C18" s="370">
        <v>1.6618863344192505</v>
      </c>
    </row>
    <row r="19" spans="1:3" x14ac:dyDescent="0.2">
      <c r="A19" s="369">
        <v>43831</v>
      </c>
      <c r="B19" s="370">
        <v>87.784843444824219</v>
      </c>
      <c r="C19" s="370">
        <v>-9.8864650726318359</v>
      </c>
    </row>
    <row r="20" spans="1:3" x14ac:dyDescent="0.2">
      <c r="A20" s="369">
        <v>43862</v>
      </c>
      <c r="B20" s="370">
        <v>86.1873779296875</v>
      </c>
      <c r="C20" s="370">
        <v>-13.318937301635742</v>
      </c>
    </row>
    <row r="21" spans="1:3" x14ac:dyDescent="0.2">
      <c r="A21" s="369">
        <v>43891</v>
      </c>
      <c r="B21" s="370">
        <v>61.731967926025391</v>
      </c>
      <c r="C21" s="370">
        <v>-38.247005462646484</v>
      </c>
    </row>
    <row r="22" spans="1:3" x14ac:dyDescent="0.2">
      <c r="A22" s="369">
        <v>43922</v>
      </c>
      <c r="B22" s="370">
        <v>24.027351379394531</v>
      </c>
      <c r="C22" s="370">
        <v>-72.970634460449219</v>
      </c>
    </row>
    <row r="23" spans="1:3" x14ac:dyDescent="0.2">
      <c r="A23" s="369">
        <v>43952</v>
      </c>
      <c r="B23" s="370">
        <v>20.149017333984375</v>
      </c>
      <c r="C23" s="370">
        <v>-76.93798828125</v>
      </c>
    </row>
    <row r="24" spans="1:3" x14ac:dyDescent="0.2">
      <c r="A24" s="369">
        <v>43983</v>
      </c>
      <c r="B24" s="370">
        <v>28.556161880493164</v>
      </c>
      <c r="C24" s="370">
        <v>-65.809463500976563</v>
      </c>
    </row>
    <row r="25" spans="1:3" x14ac:dyDescent="0.2">
      <c r="A25" s="369">
        <v>44013</v>
      </c>
      <c r="B25" s="370">
        <v>37.133941650390625</v>
      </c>
      <c r="C25" s="370">
        <v>-58.766559600830078</v>
      </c>
    </row>
    <row r="26" spans="1:3" x14ac:dyDescent="0.2">
      <c r="A26" s="369">
        <v>44044</v>
      </c>
      <c r="B26" s="370">
        <v>41.179752349853516</v>
      </c>
      <c r="C26" s="370">
        <v>-52.23773193359375</v>
      </c>
    </row>
    <row r="27" spans="1:3" x14ac:dyDescent="0.2">
      <c r="A27" s="369">
        <v>44075</v>
      </c>
      <c r="B27" s="370">
        <v>43.704170227050781</v>
      </c>
      <c r="C27" s="370">
        <v>-45.441558837890625</v>
      </c>
    </row>
    <row r="28" spans="1:3" x14ac:dyDescent="0.2">
      <c r="A28" s="369">
        <v>44105</v>
      </c>
      <c r="B28" s="370">
        <v>47.196708679199219</v>
      </c>
      <c r="C28" s="370">
        <v>-42.082756042480469</v>
      </c>
    </row>
    <row r="29" spans="1:3" x14ac:dyDescent="0.2">
      <c r="A29" s="369">
        <v>44136</v>
      </c>
      <c r="B29" s="370">
        <v>51.061977386474609</v>
      </c>
      <c r="C29" s="370">
        <v>-46.283206939697266</v>
      </c>
    </row>
    <row r="30" spans="1:3" x14ac:dyDescent="0.2">
      <c r="A30" s="369">
        <v>44166</v>
      </c>
      <c r="B30" s="370">
        <v>56.875705718994141</v>
      </c>
      <c r="C30" s="370">
        <v>-43.782871246337891</v>
      </c>
    </row>
    <row r="31" spans="1:3" x14ac:dyDescent="0.2">
      <c r="A31" s="369">
        <v>44197</v>
      </c>
      <c r="B31" s="370">
        <v>48.112129211425781</v>
      </c>
      <c r="C31" s="370">
        <v>-45.193126678466797</v>
      </c>
    </row>
    <row r="32" spans="1:3" x14ac:dyDescent="0.2">
      <c r="A32" s="369">
        <v>44228</v>
      </c>
      <c r="B32" s="370">
        <v>48.197456359863281</v>
      </c>
      <c r="C32" s="370">
        <v>-44.078289031982422</v>
      </c>
    </row>
    <row r="33" spans="1:3" x14ac:dyDescent="0.2">
      <c r="A33" s="369">
        <v>44256</v>
      </c>
      <c r="B33" s="370">
        <v>59.099868774414063</v>
      </c>
      <c r="C33" s="370">
        <v>-4.2637538909912109</v>
      </c>
    </row>
    <row r="34" spans="1:3" x14ac:dyDescent="0.2">
      <c r="A34" s="369">
        <v>44287</v>
      </c>
      <c r="B34" s="370">
        <v>60.247425079345703</v>
      </c>
      <c r="C34" s="370">
        <v>150.74517822265625</v>
      </c>
    </row>
    <row r="35" spans="1:3" x14ac:dyDescent="0.2">
      <c r="A35" s="369">
        <v>44317</v>
      </c>
      <c r="B35" s="370">
        <v>66.095199584960938</v>
      </c>
      <c r="C35" s="370">
        <v>228.03187561035156</v>
      </c>
    </row>
    <row r="36" spans="1:3" x14ac:dyDescent="0.2">
      <c r="A36" s="369">
        <v>44348</v>
      </c>
      <c r="B36" s="370">
        <v>66.1658935546875</v>
      </c>
      <c r="C36" s="370">
        <v>131.70443725585938</v>
      </c>
    </row>
    <row r="37" spans="1:3" x14ac:dyDescent="0.2">
      <c r="A37" s="369">
        <v>44378</v>
      </c>
      <c r="B37" s="370">
        <v>67.705490112304688</v>
      </c>
      <c r="C37" s="370">
        <v>82.327774047851563</v>
      </c>
    </row>
    <row r="38" spans="1:3" x14ac:dyDescent="0.2">
      <c r="A38" s="369">
        <v>44409</v>
      </c>
      <c r="B38" s="370">
        <v>62.596908569335938</v>
      </c>
      <c r="C38" s="370">
        <v>52.008949279785156</v>
      </c>
    </row>
    <row r="39" spans="1:3" x14ac:dyDescent="0.2">
      <c r="A39" s="369">
        <v>44440</v>
      </c>
      <c r="B39" s="370">
        <v>62.123493194580078</v>
      </c>
      <c r="C39" s="370">
        <v>42.145458221435547</v>
      </c>
    </row>
    <row r="40" spans="1:3" x14ac:dyDescent="0.2">
      <c r="A40" s="369">
        <v>44470</v>
      </c>
      <c r="B40" s="370">
        <v>68.753868103027344</v>
      </c>
      <c r="C40" s="370">
        <v>45.675132751464844</v>
      </c>
    </row>
    <row r="41" spans="1:3" x14ac:dyDescent="0.2">
      <c r="A41" s="369">
        <v>44501</v>
      </c>
      <c r="B41" s="370">
        <v>110.28047180175781</v>
      </c>
      <c r="C41" s="370">
        <v>115.9737548828125</v>
      </c>
    </row>
    <row r="42" spans="1:3" x14ac:dyDescent="0.2">
      <c r="A42" s="369">
        <v>44531</v>
      </c>
      <c r="B42" s="370">
        <v>112.97719573974609</v>
      </c>
      <c r="C42" s="370">
        <v>98.638755798339844</v>
      </c>
    </row>
    <row r="43" spans="1:3" x14ac:dyDescent="0.2">
      <c r="A43" s="369">
        <v>44562</v>
      </c>
      <c r="B43" s="370">
        <v>96.72601318359375</v>
      </c>
      <c r="C43" s="370">
        <v>101.04288482666016</v>
      </c>
    </row>
    <row r="44" spans="1:3" x14ac:dyDescent="0.2">
      <c r="A44" s="369">
        <v>44593</v>
      </c>
      <c r="B44" s="370">
        <v>96.017669677734375</v>
      </c>
      <c r="C44" s="370">
        <v>99.217300415039063</v>
      </c>
    </row>
    <row r="45" spans="1:3" x14ac:dyDescent="0.2">
      <c r="A45" s="369">
        <v>44621</v>
      </c>
      <c r="B45" s="370">
        <v>115.68645477294922</v>
      </c>
      <c r="C45" s="370">
        <v>95.747398376464844</v>
      </c>
    </row>
    <row r="46" spans="1:3" x14ac:dyDescent="0.2">
      <c r="A46" s="369">
        <v>44652</v>
      </c>
      <c r="B46" s="370">
        <v>109.39067840576172</v>
      </c>
      <c r="C46" s="370">
        <v>81.569053649902344</v>
      </c>
    </row>
    <row r="47" spans="1:3" x14ac:dyDescent="0.2">
      <c r="A47" s="369">
        <v>44682</v>
      </c>
      <c r="B47" s="370">
        <v>147.01512145996094</v>
      </c>
      <c r="C47" s="370">
        <v>122.42934417724609</v>
      </c>
    </row>
    <row r="48" spans="1:3" x14ac:dyDescent="0.2">
      <c r="A48" s="369">
        <v>44713</v>
      </c>
      <c r="B48" s="370">
        <v>130.38047790527344</v>
      </c>
      <c r="C48" s="370">
        <v>97.050880432128906</v>
      </c>
    </row>
    <row r="49" spans="1:3" x14ac:dyDescent="0.2">
      <c r="A49" s="369">
        <v>44743</v>
      </c>
      <c r="B49" s="370">
        <v>157.25094604492188</v>
      </c>
      <c r="C49" s="370">
        <v>132.25730895996094</v>
      </c>
    </row>
    <row r="50" spans="1:3" x14ac:dyDescent="0.2">
      <c r="A50" s="369">
        <v>44774</v>
      </c>
      <c r="B50" s="370">
        <v>154.80136108398438</v>
      </c>
      <c r="C50" s="370">
        <v>147.29873657226563</v>
      </c>
    </row>
    <row r="51" spans="1:3" x14ac:dyDescent="0.2">
      <c r="A51" s="369">
        <v>44805</v>
      </c>
      <c r="B51" s="370">
        <v>148.11506652832031</v>
      </c>
      <c r="C51" s="370">
        <v>138.42037963867188</v>
      </c>
    </row>
    <row r="52" spans="1:3" x14ac:dyDescent="0.2">
      <c r="A52" s="369">
        <v>44835</v>
      </c>
      <c r="B52" s="370">
        <v>160.94454956054688</v>
      </c>
      <c r="C52" s="370">
        <v>134.08799743652344</v>
      </c>
    </row>
    <row r="53" spans="1:3" x14ac:dyDescent="0.2">
      <c r="A53" s="369">
        <v>44866</v>
      </c>
      <c r="B53" s="370">
        <v>155.1927490234375</v>
      </c>
      <c r="C53" s="370">
        <v>40.725502014160156</v>
      </c>
    </row>
    <row r="54" spans="1:3" x14ac:dyDescent="0.2">
      <c r="A54" s="369">
        <v>44896</v>
      </c>
      <c r="B54" s="370">
        <v>126.47989654541016</v>
      </c>
      <c r="C54" s="370">
        <v>11.951704978942871</v>
      </c>
    </row>
    <row r="55" spans="1:3" x14ac:dyDescent="0.2">
      <c r="A55" s="369">
        <v>44927</v>
      </c>
      <c r="B55" s="370">
        <v>123.50767517089844</v>
      </c>
      <c r="C55" s="370">
        <v>27.688169479370117</v>
      </c>
    </row>
    <row r="56" spans="1:3" x14ac:dyDescent="0.2">
      <c r="A56" s="369">
        <v>44958</v>
      </c>
      <c r="B56" s="370">
        <v>117.48891448974609</v>
      </c>
      <c r="C56" s="370">
        <v>22.361764907836914</v>
      </c>
    </row>
    <row r="57" spans="1:3" x14ac:dyDescent="0.2">
      <c r="A57" s="369">
        <v>44986</v>
      </c>
      <c r="B57" s="370">
        <v>132.27413940429688</v>
      </c>
      <c r="C57" s="370">
        <v>14.338484764099121</v>
      </c>
    </row>
  </sheetData>
  <mergeCells count="1">
    <mergeCell ref="H1:I1"/>
  </mergeCells>
  <hyperlinks>
    <hyperlink ref="H1:I1" location="Index!A1" display="Regresar al �ndice" xr:uid="{17273C21-6D5C-40AD-A65B-0D202D08ECCF}"/>
  </hyperlinks>
  <pageMargins left="0.7" right="0.7" top="0.75" bottom="0.75" header="0.3" footer="0.3"/>
  <drawing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48949-084A-4D98-A99F-9473BF8EBACE}">
  <sheetPr codeName="Hoja194"/>
  <dimension ref="A1:I39"/>
  <sheetViews>
    <sheetView workbookViewId="0"/>
  </sheetViews>
  <sheetFormatPr baseColWidth="10" defaultColWidth="9.140625" defaultRowHeight="12.75" x14ac:dyDescent="0.2"/>
  <cols>
    <col min="1" max="1" width="9.140625" style="200"/>
    <col min="2" max="2" width="11.7109375" style="200" customWidth="1"/>
    <col min="3" max="16384" width="9.140625" style="200"/>
  </cols>
  <sheetData>
    <row r="1" spans="1:9" x14ac:dyDescent="0.2">
      <c r="A1" s="69" t="s">
        <v>2131</v>
      </c>
      <c r="H1" s="346" t="s">
        <v>2143</v>
      </c>
      <c r="I1" s="346"/>
    </row>
    <row r="2" spans="1:9" x14ac:dyDescent="0.2">
      <c r="A2" s="200" t="s">
        <v>1536</v>
      </c>
    </row>
    <row r="6" spans="1:9" x14ac:dyDescent="0.2">
      <c r="A6" s="200" t="s">
        <v>735</v>
      </c>
      <c r="B6" s="200" t="s">
        <v>451</v>
      </c>
      <c r="C6" s="200" t="s">
        <v>2</v>
      </c>
      <c r="D6" s="200" t="s">
        <v>734</v>
      </c>
    </row>
    <row r="7" spans="1:9" x14ac:dyDescent="0.2">
      <c r="A7" s="368">
        <v>72</v>
      </c>
      <c r="B7" s="369">
        <v>44986</v>
      </c>
      <c r="C7" s="200" t="s">
        <v>3</v>
      </c>
      <c r="D7" s="370">
        <v>-7.7238402366638184</v>
      </c>
    </row>
    <row r="8" spans="1:9" x14ac:dyDescent="0.2">
      <c r="A8" s="368">
        <v>72</v>
      </c>
      <c r="B8" s="369">
        <v>44986</v>
      </c>
      <c r="C8" s="200" t="s">
        <v>5</v>
      </c>
      <c r="D8" s="370">
        <v>-3.4192824363708496</v>
      </c>
    </row>
    <row r="9" spans="1:9" x14ac:dyDescent="0.2">
      <c r="A9" s="368">
        <v>72</v>
      </c>
      <c r="B9" s="369">
        <v>44986</v>
      </c>
      <c r="C9" s="200" t="s">
        <v>4</v>
      </c>
      <c r="D9" s="370">
        <v>-4.098747730255127</v>
      </c>
    </row>
    <row r="10" spans="1:9" x14ac:dyDescent="0.2">
      <c r="A10" s="368">
        <v>72</v>
      </c>
      <c r="B10" s="369">
        <v>44986</v>
      </c>
      <c r="C10" s="200" t="s">
        <v>6</v>
      </c>
      <c r="D10" s="370">
        <v>19.706552505493164</v>
      </c>
    </row>
    <row r="11" spans="1:9" x14ac:dyDescent="0.2">
      <c r="A11" s="368">
        <v>72</v>
      </c>
      <c r="B11" s="369">
        <v>44986</v>
      </c>
      <c r="C11" s="200" t="s">
        <v>7</v>
      </c>
      <c r="D11" s="370">
        <v>7.7821159362792969</v>
      </c>
    </row>
    <row r="12" spans="1:9" x14ac:dyDescent="0.2">
      <c r="A12" s="368">
        <v>72</v>
      </c>
      <c r="B12" s="369">
        <v>44986</v>
      </c>
      <c r="C12" s="200" t="s">
        <v>8</v>
      </c>
      <c r="D12" s="370">
        <v>3.6752479076385498</v>
      </c>
    </row>
    <row r="13" spans="1:9" x14ac:dyDescent="0.2">
      <c r="A13" s="368">
        <v>72</v>
      </c>
      <c r="B13" s="369">
        <v>44986</v>
      </c>
      <c r="C13" s="200" t="s">
        <v>9</v>
      </c>
      <c r="D13" s="370">
        <v>5.086082935333252</v>
      </c>
    </row>
    <row r="14" spans="1:9" x14ac:dyDescent="0.2">
      <c r="A14" s="368">
        <v>72</v>
      </c>
      <c r="B14" s="369">
        <v>44986</v>
      </c>
      <c r="C14" s="200" t="s">
        <v>10</v>
      </c>
      <c r="D14" s="370">
        <v>-20.491546630859375</v>
      </c>
    </row>
    <row r="15" spans="1:9" x14ac:dyDescent="0.2">
      <c r="A15" s="368">
        <v>72</v>
      </c>
      <c r="B15" s="369">
        <v>44986</v>
      </c>
      <c r="C15" s="200" t="s">
        <v>11</v>
      </c>
      <c r="D15" s="370">
        <v>-10.746597290039063</v>
      </c>
    </row>
    <row r="16" spans="1:9" x14ac:dyDescent="0.2">
      <c r="A16" s="368">
        <v>72</v>
      </c>
      <c r="B16" s="369">
        <v>44986</v>
      </c>
      <c r="C16" s="200" t="s">
        <v>12</v>
      </c>
      <c r="D16" s="370">
        <v>7.6217327117919922</v>
      </c>
    </row>
    <row r="17" spans="1:4" x14ac:dyDescent="0.2">
      <c r="A17" s="368">
        <v>72</v>
      </c>
      <c r="B17" s="369">
        <v>44986</v>
      </c>
      <c r="C17" s="200" t="s">
        <v>13</v>
      </c>
      <c r="D17" s="370">
        <v>11.792064666748047</v>
      </c>
    </row>
    <row r="18" spans="1:4" x14ac:dyDescent="0.2">
      <c r="A18" s="368">
        <v>72</v>
      </c>
      <c r="B18" s="369">
        <v>44986</v>
      </c>
      <c r="C18" s="200" t="s">
        <v>14</v>
      </c>
      <c r="D18" s="370">
        <v>5.8506345748901367</v>
      </c>
    </row>
    <row r="19" spans="1:4" x14ac:dyDescent="0.2">
      <c r="A19" s="368">
        <v>72</v>
      </c>
      <c r="B19" s="369">
        <v>44986</v>
      </c>
      <c r="C19" s="200" t="s">
        <v>15</v>
      </c>
      <c r="D19" s="370">
        <v>4.3480730056762695</v>
      </c>
    </row>
    <row r="20" spans="1:4" x14ac:dyDescent="0.2">
      <c r="A20" s="368">
        <v>72</v>
      </c>
      <c r="B20" s="369">
        <v>44986</v>
      </c>
      <c r="C20" s="200" t="s">
        <v>16</v>
      </c>
      <c r="D20" s="370">
        <v>0.75518417358398438</v>
      </c>
    </row>
    <row r="21" spans="1:4" x14ac:dyDescent="0.2">
      <c r="A21" s="368">
        <v>72</v>
      </c>
      <c r="B21" s="369">
        <v>44986</v>
      </c>
      <c r="C21" s="200" t="s">
        <v>0</v>
      </c>
      <c r="D21" s="370">
        <v>14.338484764099121</v>
      </c>
    </row>
    <row r="22" spans="1:4" x14ac:dyDescent="0.2">
      <c r="A22" s="368">
        <v>72</v>
      </c>
      <c r="B22" s="369">
        <v>44986</v>
      </c>
      <c r="C22" s="200" t="s">
        <v>17</v>
      </c>
      <c r="D22" s="370">
        <v>9.0764093399047852</v>
      </c>
    </row>
    <row r="23" spans="1:4" x14ac:dyDescent="0.2">
      <c r="A23" s="368">
        <v>72</v>
      </c>
      <c r="B23" s="369">
        <v>44986</v>
      </c>
      <c r="C23" s="200" t="s">
        <v>18</v>
      </c>
      <c r="D23" s="370">
        <v>35.668190002441406</v>
      </c>
    </row>
    <row r="24" spans="1:4" x14ac:dyDescent="0.2">
      <c r="A24" s="368">
        <v>72</v>
      </c>
      <c r="B24" s="369">
        <v>44986</v>
      </c>
      <c r="C24" s="200" t="s">
        <v>19</v>
      </c>
      <c r="D24" s="370">
        <v>-8.1762113571166992</v>
      </c>
    </row>
    <row r="25" spans="1:4" x14ac:dyDescent="0.2">
      <c r="A25" s="368">
        <v>72</v>
      </c>
      <c r="B25" s="369">
        <v>44986</v>
      </c>
      <c r="C25" s="200" t="s">
        <v>20</v>
      </c>
      <c r="D25" s="370">
        <v>1.7383695840835571</v>
      </c>
    </row>
    <row r="26" spans="1:4" x14ac:dyDescent="0.2">
      <c r="A26" s="368">
        <v>72</v>
      </c>
      <c r="B26" s="369">
        <v>44986</v>
      </c>
      <c r="C26" s="200" t="s">
        <v>21</v>
      </c>
      <c r="D26" s="370">
        <v>55.447116851806641</v>
      </c>
    </row>
    <row r="27" spans="1:4" x14ac:dyDescent="0.2">
      <c r="A27" s="368">
        <v>72</v>
      </c>
      <c r="B27" s="369">
        <v>44986</v>
      </c>
      <c r="C27" s="200" t="s">
        <v>22</v>
      </c>
      <c r="D27" s="370">
        <v>1.6367641687393188</v>
      </c>
    </row>
    <row r="28" spans="1:4" x14ac:dyDescent="0.2">
      <c r="A28" s="368">
        <v>72</v>
      </c>
      <c r="B28" s="369">
        <v>44986</v>
      </c>
      <c r="C28" s="200" t="s">
        <v>23</v>
      </c>
      <c r="D28" s="370">
        <v>34.482276916503906</v>
      </c>
    </row>
    <row r="29" spans="1:4" x14ac:dyDescent="0.2">
      <c r="A29" s="368">
        <v>72</v>
      </c>
      <c r="B29" s="369">
        <v>44986</v>
      </c>
      <c r="C29" s="200" t="s">
        <v>24</v>
      </c>
      <c r="D29" s="370">
        <v>-5.3491420745849609</v>
      </c>
    </row>
    <row r="30" spans="1:4" x14ac:dyDescent="0.2">
      <c r="A30" s="368">
        <v>72</v>
      </c>
      <c r="B30" s="369">
        <v>44986</v>
      </c>
      <c r="C30" s="200" t="s">
        <v>25</v>
      </c>
      <c r="D30" s="370">
        <v>8.1890096664428711</v>
      </c>
    </row>
    <row r="31" spans="1:4" x14ac:dyDescent="0.2">
      <c r="A31" s="368">
        <v>72</v>
      </c>
      <c r="B31" s="369">
        <v>44986</v>
      </c>
      <c r="C31" s="200" t="s">
        <v>26</v>
      </c>
      <c r="D31" s="370">
        <v>5.1770801544189453</v>
      </c>
    </row>
    <row r="32" spans="1:4" x14ac:dyDescent="0.2">
      <c r="A32" s="368">
        <v>72</v>
      </c>
      <c r="B32" s="369">
        <v>44986</v>
      </c>
      <c r="C32" s="200" t="s">
        <v>27</v>
      </c>
      <c r="D32" s="370">
        <v>-6.9865784645080566</v>
      </c>
    </row>
    <row r="33" spans="1:4" x14ac:dyDescent="0.2">
      <c r="A33" s="368">
        <v>72</v>
      </c>
      <c r="B33" s="369">
        <v>44986</v>
      </c>
      <c r="C33" s="200" t="s">
        <v>28</v>
      </c>
      <c r="D33" s="370">
        <v>11.659176826477051</v>
      </c>
    </row>
    <row r="34" spans="1:4" x14ac:dyDescent="0.2">
      <c r="A34" s="368">
        <v>72</v>
      </c>
      <c r="B34" s="369">
        <v>44986</v>
      </c>
      <c r="C34" s="200" t="s">
        <v>29</v>
      </c>
      <c r="D34" s="370">
        <v>-4.664039134979248</v>
      </c>
    </row>
    <row r="35" spans="1:4" x14ac:dyDescent="0.2">
      <c r="A35" s="368">
        <v>72</v>
      </c>
      <c r="B35" s="369">
        <v>44986</v>
      </c>
      <c r="C35" s="200" t="s">
        <v>30</v>
      </c>
      <c r="D35" s="370">
        <v>4.2823390960693359</v>
      </c>
    </row>
    <row r="36" spans="1:4" x14ac:dyDescent="0.2">
      <c r="A36" s="368">
        <v>72</v>
      </c>
      <c r="B36" s="369">
        <v>44986</v>
      </c>
      <c r="C36" s="200" t="s">
        <v>31</v>
      </c>
      <c r="D36" s="370">
        <v>-6.6040692329406738</v>
      </c>
    </row>
    <row r="37" spans="1:4" x14ac:dyDescent="0.2">
      <c r="A37" s="368">
        <v>72</v>
      </c>
      <c r="B37" s="369">
        <v>44986</v>
      </c>
      <c r="C37" s="200" t="s">
        <v>32</v>
      </c>
      <c r="D37" s="370">
        <v>24.874032974243164</v>
      </c>
    </row>
    <row r="38" spans="1:4" x14ac:dyDescent="0.2">
      <c r="A38" s="368">
        <v>72</v>
      </c>
      <c r="B38" s="369">
        <v>44986</v>
      </c>
      <c r="C38" s="200" t="s">
        <v>33</v>
      </c>
      <c r="D38" s="370">
        <v>3.6454999446868896</v>
      </c>
    </row>
    <row r="39" spans="1:4" x14ac:dyDescent="0.2">
      <c r="A39" s="368">
        <v>72</v>
      </c>
      <c r="B39" s="369">
        <v>44986</v>
      </c>
      <c r="C39" s="200" t="s">
        <v>1</v>
      </c>
      <c r="D39" s="370">
        <v>0.43681877851486206</v>
      </c>
    </row>
  </sheetData>
  <mergeCells count="1">
    <mergeCell ref="H1:I1"/>
  </mergeCells>
  <hyperlinks>
    <hyperlink ref="H1:I1" location="Index!A1" display="Regresar al �ndice" xr:uid="{531A547A-4970-45C7-AF5E-F45AE53E387D}"/>
  </hyperlinks>
  <pageMargins left="0.7" right="0.7" top="0.75" bottom="0.75" header="0.3" footer="0.3"/>
  <drawing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EDC87-9F06-4A81-AB3C-58B0EB93C7F0}">
  <sheetPr codeName="Hoja195"/>
  <dimension ref="A1:I57"/>
  <sheetViews>
    <sheetView workbookViewId="0"/>
  </sheetViews>
  <sheetFormatPr baseColWidth="10" defaultColWidth="9.140625" defaultRowHeight="12.75" x14ac:dyDescent="0.2"/>
  <cols>
    <col min="1" max="1" width="14" style="200" customWidth="1"/>
    <col min="2" max="16384" width="9.140625" style="200"/>
  </cols>
  <sheetData>
    <row r="1" spans="1:9" x14ac:dyDescent="0.2">
      <c r="A1" s="69" t="s">
        <v>2132</v>
      </c>
      <c r="H1" s="346" t="s">
        <v>2143</v>
      </c>
      <c r="I1" s="346"/>
    </row>
    <row r="2" spans="1:9" x14ac:dyDescent="0.2">
      <c r="A2" s="200" t="s">
        <v>1535</v>
      </c>
    </row>
    <row r="6" spans="1:9" x14ac:dyDescent="0.2">
      <c r="A6" s="200" t="s">
        <v>451</v>
      </c>
      <c r="B6" s="200" t="s">
        <v>736</v>
      </c>
      <c r="C6" s="200" t="s">
        <v>734</v>
      </c>
    </row>
    <row r="7" spans="1:9" x14ac:dyDescent="0.2">
      <c r="A7" s="369">
        <v>43466</v>
      </c>
      <c r="B7" s="370">
        <v>99.527702331542969</v>
      </c>
      <c r="C7" s="370">
        <v>0.99124789237976074</v>
      </c>
    </row>
    <row r="8" spans="1:9" x14ac:dyDescent="0.2">
      <c r="A8" s="369">
        <v>43497</v>
      </c>
      <c r="B8" s="370">
        <v>99.891006469726563</v>
      </c>
      <c r="C8" s="370">
        <v>2.0786553621292114E-2</v>
      </c>
    </row>
    <row r="9" spans="1:9" x14ac:dyDescent="0.2">
      <c r="A9" s="369">
        <v>43525</v>
      </c>
      <c r="B9" s="370">
        <v>98.619438171386719</v>
      </c>
      <c r="C9" s="370">
        <v>-1.6380834579467773</v>
      </c>
    </row>
    <row r="10" spans="1:9" x14ac:dyDescent="0.2">
      <c r="A10" s="369">
        <v>43556</v>
      </c>
      <c r="B10" s="370">
        <v>96.958038330078125</v>
      </c>
      <c r="C10" s="370">
        <v>-2.2584905624389648</v>
      </c>
    </row>
    <row r="11" spans="1:9" x14ac:dyDescent="0.2">
      <c r="A11" s="369">
        <v>43586</v>
      </c>
      <c r="B11" s="370">
        <v>96.357719421386719</v>
      </c>
      <c r="C11" s="370">
        <v>-2.9719555377960205</v>
      </c>
    </row>
    <row r="12" spans="1:9" x14ac:dyDescent="0.2">
      <c r="A12" s="369">
        <v>43617</v>
      </c>
      <c r="B12" s="370">
        <v>96.117828369140625</v>
      </c>
      <c r="C12" s="370">
        <v>-2.3356075286865234</v>
      </c>
    </row>
    <row r="13" spans="1:9" x14ac:dyDescent="0.2">
      <c r="A13" s="369">
        <v>43647</v>
      </c>
      <c r="B13" s="370">
        <v>96.784461975097656</v>
      </c>
      <c r="C13" s="370">
        <v>-1.6409620046615601</v>
      </c>
    </row>
    <row r="14" spans="1:9" x14ac:dyDescent="0.2">
      <c r="A14" s="369">
        <v>43678</v>
      </c>
      <c r="B14" s="370">
        <v>95.484062194824219</v>
      </c>
      <c r="C14" s="370">
        <v>-3.4305555820465088</v>
      </c>
    </row>
    <row r="15" spans="1:9" x14ac:dyDescent="0.2">
      <c r="A15" s="369">
        <v>43709</v>
      </c>
      <c r="B15" s="370">
        <v>96.313896179199219</v>
      </c>
      <c r="C15" s="370">
        <v>-0.76409894227981567</v>
      </c>
    </row>
    <row r="16" spans="1:9" x14ac:dyDescent="0.2">
      <c r="A16" s="369">
        <v>43739</v>
      </c>
      <c r="B16" s="370">
        <v>96.839820861816406</v>
      </c>
      <c r="C16" s="370">
        <v>-1.303589940071106</v>
      </c>
    </row>
    <row r="17" spans="1:3" x14ac:dyDescent="0.2">
      <c r="A17" s="369">
        <v>43770</v>
      </c>
      <c r="B17" s="370">
        <v>98.045074462890625</v>
      </c>
      <c r="C17" s="370">
        <v>-1.5683692693710327</v>
      </c>
    </row>
    <row r="18" spans="1:3" x14ac:dyDescent="0.2">
      <c r="A18" s="369">
        <v>43800</v>
      </c>
      <c r="B18" s="370">
        <v>95.594207763671875</v>
      </c>
      <c r="C18" s="370">
        <v>-4.1326913833618164</v>
      </c>
    </row>
    <row r="19" spans="1:3" x14ac:dyDescent="0.2">
      <c r="A19" s="369">
        <v>43831</v>
      </c>
      <c r="B19" s="370">
        <v>94.320907592773438</v>
      </c>
      <c r="C19" s="370">
        <v>-5.2315030097961426</v>
      </c>
    </row>
    <row r="20" spans="1:3" x14ac:dyDescent="0.2">
      <c r="A20" s="369">
        <v>43862</v>
      </c>
      <c r="B20" s="370">
        <v>94.108688354492188</v>
      </c>
      <c r="C20" s="370">
        <v>-5.7886271476745605</v>
      </c>
    </row>
    <row r="21" spans="1:3" x14ac:dyDescent="0.2">
      <c r="A21" s="369">
        <v>43891</v>
      </c>
      <c r="B21" s="370">
        <v>93.874565124511719</v>
      </c>
      <c r="C21" s="370">
        <v>-4.8112959861755371</v>
      </c>
    </row>
    <row r="22" spans="1:3" x14ac:dyDescent="0.2">
      <c r="A22" s="369">
        <v>43922</v>
      </c>
      <c r="B22" s="370">
        <v>88.138381958007813</v>
      </c>
      <c r="C22" s="370">
        <v>-9.0963640213012695</v>
      </c>
    </row>
    <row r="23" spans="1:3" x14ac:dyDescent="0.2">
      <c r="A23" s="369">
        <v>43952</v>
      </c>
      <c r="B23" s="370">
        <v>86.376060485839844</v>
      </c>
      <c r="C23" s="370">
        <v>-10.35896110534668</v>
      </c>
    </row>
    <row r="24" spans="1:3" x14ac:dyDescent="0.2">
      <c r="A24" s="369">
        <v>43983</v>
      </c>
      <c r="B24" s="370">
        <v>81.845130920410156</v>
      </c>
      <c r="C24" s="370">
        <v>-14.849167823791504</v>
      </c>
    </row>
    <row r="25" spans="1:3" x14ac:dyDescent="0.2">
      <c r="A25" s="369">
        <v>44013</v>
      </c>
      <c r="B25" s="370">
        <v>80.921295166015625</v>
      </c>
      <c r="C25" s="370">
        <v>-16.390199661254883</v>
      </c>
    </row>
    <row r="26" spans="1:3" x14ac:dyDescent="0.2">
      <c r="A26" s="369">
        <v>44044</v>
      </c>
      <c r="B26" s="370">
        <v>81.219436645507813</v>
      </c>
      <c r="C26" s="370">
        <v>-14.939273834228516</v>
      </c>
    </row>
    <row r="27" spans="1:3" x14ac:dyDescent="0.2">
      <c r="A27" s="369">
        <v>44075</v>
      </c>
      <c r="B27" s="370">
        <v>85.185226440429688</v>
      </c>
      <c r="C27" s="370">
        <v>-11.554583549499512</v>
      </c>
    </row>
    <row r="28" spans="1:3" x14ac:dyDescent="0.2">
      <c r="A28" s="369">
        <v>44105</v>
      </c>
      <c r="B28" s="370">
        <v>83.161674499511719</v>
      </c>
      <c r="C28" s="370">
        <v>-14.124505996704102</v>
      </c>
    </row>
    <row r="29" spans="1:3" x14ac:dyDescent="0.2">
      <c r="A29" s="369">
        <v>44136</v>
      </c>
      <c r="B29" s="370">
        <v>86.431999206542969</v>
      </c>
      <c r="C29" s="370">
        <v>-11.844629287719727</v>
      </c>
    </row>
    <row r="30" spans="1:3" x14ac:dyDescent="0.2">
      <c r="A30" s="369">
        <v>44166</v>
      </c>
      <c r="B30" s="370">
        <v>85.838020324707031</v>
      </c>
      <c r="C30" s="370">
        <v>-10.205835342407227</v>
      </c>
    </row>
    <row r="31" spans="1:3" x14ac:dyDescent="0.2">
      <c r="A31" s="369">
        <v>44197</v>
      </c>
      <c r="B31" s="370">
        <v>85.685783386230469</v>
      </c>
      <c r="C31" s="370">
        <v>-9.1550474166870117</v>
      </c>
    </row>
    <row r="32" spans="1:3" x14ac:dyDescent="0.2">
      <c r="A32" s="369">
        <v>44228</v>
      </c>
      <c r="B32" s="370">
        <v>85.320747375488281</v>
      </c>
      <c r="C32" s="370">
        <v>-9.3380765914916992</v>
      </c>
    </row>
    <row r="33" spans="1:3" x14ac:dyDescent="0.2">
      <c r="A33" s="369">
        <v>44256</v>
      </c>
      <c r="B33" s="370">
        <v>87.497116088867188</v>
      </c>
      <c r="C33" s="370">
        <v>-6.7935857772827148</v>
      </c>
    </row>
    <row r="34" spans="1:3" x14ac:dyDescent="0.2">
      <c r="A34" s="369">
        <v>44287</v>
      </c>
      <c r="B34" s="370">
        <v>88.417488098144531</v>
      </c>
      <c r="C34" s="370">
        <v>0.31666809320449829</v>
      </c>
    </row>
    <row r="35" spans="1:3" x14ac:dyDescent="0.2">
      <c r="A35" s="369">
        <v>44317</v>
      </c>
      <c r="B35" s="370">
        <v>88.683914184570313</v>
      </c>
      <c r="C35" s="370">
        <v>2.6718673706054688</v>
      </c>
    </row>
    <row r="36" spans="1:3" x14ac:dyDescent="0.2">
      <c r="A36" s="369">
        <v>44348</v>
      </c>
      <c r="B36" s="370">
        <v>89.379959106445313</v>
      </c>
      <c r="C36" s="370">
        <v>9.206202507019043</v>
      </c>
    </row>
    <row r="37" spans="1:3" x14ac:dyDescent="0.2">
      <c r="A37" s="369">
        <v>44378</v>
      </c>
      <c r="B37" s="370">
        <v>88.370201110839844</v>
      </c>
      <c r="C37" s="370">
        <v>9.2051248550415039</v>
      </c>
    </row>
    <row r="38" spans="1:3" x14ac:dyDescent="0.2">
      <c r="A38" s="369">
        <v>44409</v>
      </c>
      <c r="B38" s="370">
        <v>89.578338623046875</v>
      </c>
      <c r="C38" s="370">
        <v>10.291750907897949</v>
      </c>
    </row>
    <row r="39" spans="1:3" x14ac:dyDescent="0.2">
      <c r="A39" s="369">
        <v>44440</v>
      </c>
      <c r="B39" s="370">
        <v>89.052986145019531</v>
      </c>
      <c r="C39" s="370">
        <v>4.5404114723205566</v>
      </c>
    </row>
    <row r="40" spans="1:3" x14ac:dyDescent="0.2">
      <c r="A40" s="369">
        <v>44470</v>
      </c>
      <c r="B40" s="370">
        <v>89.228294372558594</v>
      </c>
      <c r="C40" s="370">
        <v>7.2949709892272949</v>
      </c>
    </row>
    <row r="41" spans="1:3" x14ac:dyDescent="0.2">
      <c r="A41" s="369">
        <v>44501</v>
      </c>
      <c r="B41" s="370">
        <v>92.097251892089844</v>
      </c>
      <c r="C41" s="370">
        <v>6.5545778274536133</v>
      </c>
    </row>
    <row r="42" spans="1:3" x14ac:dyDescent="0.2">
      <c r="A42" s="369">
        <v>44531</v>
      </c>
      <c r="B42" s="370">
        <v>92.538406372070313</v>
      </c>
      <c r="C42" s="370">
        <v>7.8058485984802246</v>
      </c>
    </row>
    <row r="43" spans="1:3" x14ac:dyDescent="0.2">
      <c r="A43" s="369">
        <v>44562</v>
      </c>
      <c r="B43" s="370">
        <v>92.206436157226563</v>
      </c>
      <c r="C43" s="370">
        <v>7.6099586486816406</v>
      </c>
    </row>
    <row r="44" spans="1:3" x14ac:dyDescent="0.2">
      <c r="A44" s="369">
        <v>44593</v>
      </c>
      <c r="B44" s="370">
        <v>93.285675048828125</v>
      </c>
      <c r="C44" s="370">
        <v>9.3352766036987305</v>
      </c>
    </row>
    <row r="45" spans="1:3" x14ac:dyDescent="0.2">
      <c r="A45" s="369">
        <v>44621</v>
      </c>
      <c r="B45" s="370">
        <v>91.864707946777344</v>
      </c>
      <c r="C45" s="370">
        <v>4.9916982650756836</v>
      </c>
    </row>
    <row r="46" spans="1:3" x14ac:dyDescent="0.2">
      <c r="A46" s="369">
        <v>44652</v>
      </c>
      <c r="B46" s="370">
        <v>91.97637939453125</v>
      </c>
      <c r="C46" s="370">
        <v>4.0250988006591797</v>
      </c>
    </row>
    <row r="47" spans="1:3" x14ac:dyDescent="0.2">
      <c r="A47" s="369">
        <v>44682</v>
      </c>
      <c r="B47" s="370">
        <v>91.600387573242188</v>
      </c>
      <c r="C47" s="370">
        <v>3.2886159420013428</v>
      </c>
    </row>
    <row r="48" spans="1:3" x14ac:dyDescent="0.2">
      <c r="A48" s="369">
        <v>44713</v>
      </c>
      <c r="B48" s="370">
        <v>91.110023498535156</v>
      </c>
      <c r="C48" s="370">
        <v>1.9356290102005005</v>
      </c>
    </row>
    <row r="49" spans="1:3" x14ac:dyDescent="0.2">
      <c r="A49" s="369">
        <v>44743</v>
      </c>
      <c r="B49" s="370">
        <v>91.747787475585938</v>
      </c>
      <c r="C49" s="370">
        <v>3.8220875263214111</v>
      </c>
    </row>
    <row r="50" spans="1:3" x14ac:dyDescent="0.2">
      <c r="A50" s="369">
        <v>44774</v>
      </c>
      <c r="B50" s="370">
        <v>91.787574768066406</v>
      </c>
      <c r="C50" s="370">
        <v>2.466261625289917</v>
      </c>
    </row>
    <row r="51" spans="1:3" x14ac:dyDescent="0.2">
      <c r="A51" s="369">
        <v>44805</v>
      </c>
      <c r="B51" s="370">
        <v>91.811798095703125</v>
      </c>
      <c r="C51" s="370">
        <v>3.0979442596435547</v>
      </c>
    </row>
    <row r="52" spans="1:3" x14ac:dyDescent="0.2">
      <c r="A52" s="369">
        <v>44835</v>
      </c>
      <c r="B52" s="370">
        <v>91.879844665527344</v>
      </c>
      <c r="C52" s="370">
        <v>2.9716475009918213</v>
      </c>
    </row>
    <row r="53" spans="1:3" x14ac:dyDescent="0.2">
      <c r="A53" s="369">
        <v>44866</v>
      </c>
      <c r="B53" s="370">
        <v>92.065536499023438</v>
      </c>
      <c r="C53" s="370">
        <v>-3.4436851739883423E-2</v>
      </c>
    </row>
    <row r="54" spans="1:3" x14ac:dyDescent="0.2">
      <c r="A54" s="369">
        <v>44896</v>
      </c>
      <c r="B54" s="370">
        <v>92.108787536621094</v>
      </c>
      <c r="C54" s="370">
        <v>-0.4642600417137146</v>
      </c>
    </row>
    <row r="55" spans="1:3" x14ac:dyDescent="0.2">
      <c r="A55" s="369">
        <v>44927</v>
      </c>
      <c r="B55" s="370">
        <v>91.696014404296875</v>
      </c>
      <c r="C55" s="370">
        <v>-0.55356413125991821</v>
      </c>
    </row>
    <row r="56" spans="1:3" x14ac:dyDescent="0.2">
      <c r="A56" s="369">
        <v>44958</v>
      </c>
      <c r="B56" s="370">
        <v>93.90826416015625</v>
      </c>
      <c r="C56" s="370">
        <v>0.6674005389213562</v>
      </c>
    </row>
    <row r="57" spans="1:3" x14ac:dyDescent="0.2">
      <c r="A57" s="369">
        <v>44986</v>
      </c>
      <c r="B57" s="370">
        <v>93.423049926757813</v>
      </c>
      <c r="C57" s="370">
        <v>1.6963446140289307</v>
      </c>
    </row>
  </sheetData>
  <mergeCells count="1">
    <mergeCell ref="H1:I1"/>
  </mergeCells>
  <hyperlinks>
    <hyperlink ref="H1:I1" location="Index!A1" display="Regresar al �ndice" xr:uid="{D247C907-1A02-492B-BB19-EC8563165393}"/>
  </hyperlinks>
  <pageMargins left="0.7" right="0.7" top="0.75" bottom="0.75" header="0.3" footer="0.3"/>
  <drawing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E93BB-E587-4890-9D71-9D29F16BB958}">
  <sheetPr codeName="Hoja196"/>
  <dimension ref="A1:I39"/>
  <sheetViews>
    <sheetView workbookViewId="0"/>
  </sheetViews>
  <sheetFormatPr baseColWidth="10" defaultColWidth="9.140625" defaultRowHeight="12.75" x14ac:dyDescent="0.2"/>
  <cols>
    <col min="1" max="1" width="9.140625" style="200"/>
    <col min="2" max="2" width="10.85546875" style="200" customWidth="1"/>
    <col min="3" max="16384" width="9.140625" style="200"/>
  </cols>
  <sheetData>
    <row r="1" spans="1:9" x14ac:dyDescent="0.2">
      <c r="A1" s="69" t="s">
        <v>2133</v>
      </c>
      <c r="H1" s="346" t="s">
        <v>2143</v>
      </c>
      <c r="I1" s="346"/>
    </row>
    <row r="2" spans="1:9" x14ac:dyDescent="0.2">
      <c r="A2" s="200" t="s">
        <v>1536</v>
      </c>
    </row>
    <row r="6" spans="1:9" x14ac:dyDescent="0.2">
      <c r="A6" s="200" t="s">
        <v>735</v>
      </c>
      <c r="B6" s="200" t="s">
        <v>451</v>
      </c>
      <c r="C6" s="200" t="s">
        <v>2</v>
      </c>
      <c r="D6" s="200" t="s">
        <v>734</v>
      </c>
    </row>
    <row r="7" spans="1:9" x14ac:dyDescent="0.2">
      <c r="A7" s="368">
        <v>72</v>
      </c>
      <c r="B7" s="369">
        <v>44986</v>
      </c>
      <c r="C7" s="200" t="s">
        <v>3</v>
      </c>
      <c r="D7" s="370">
        <v>5.4563097953796387</v>
      </c>
    </row>
    <row r="8" spans="1:9" x14ac:dyDescent="0.2">
      <c r="A8" s="368">
        <v>72</v>
      </c>
      <c r="B8" s="369">
        <v>44986</v>
      </c>
      <c r="C8" s="200" t="s">
        <v>5</v>
      </c>
      <c r="D8" s="370">
        <v>2.7766437530517578</v>
      </c>
    </row>
    <row r="9" spans="1:9" x14ac:dyDescent="0.2">
      <c r="A9" s="368">
        <v>72</v>
      </c>
      <c r="B9" s="369">
        <v>44986</v>
      </c>
      <c r="C9" s="200" t="s">
        <v>4</v>
      </c>
      <c r="D9" s="370">
        <v>-5.3365426063537598</v>
      </c>
    </row>
    <row r="10" spans="1:9" x14ac:dyDescent="0.2">
      <c r="A10" s="368">
        <v>72</v>
      </c>
      <c r="B10" s="369">
        <v>44986</v>
      </c>
      <c r="C10" s="200" t="s">
        <v>6</v>
      </c>
      <c r="D10" s="370">
        <v>1.2764561176300049</v>
      </c>
    </row>
    <row r="11" spans="1:9" x14ac:dyDescent="0.2">
      <c r="A11" s="368">
        <v>72</v>
      </c>
      <c r="B11" s="369">
        <v>44986</v>
      </c>
      <c r="C11" s="200" t="s">
        <v>7</v>
      </c>
      <c r="D11" s="370">
        <v>-0.24613048136234283</v>
      </c>
    </row>
    <row r="12" spans="1:9" x14ac:dyDescent="0.2">
      <c r="A12" s="368">
        <v>72</v>
      </c>
      <c r="B12" s="369">
        <v>44986</v>
      </c>
      <c r="C12" s="200" t="s">
        <v>8</v>
      </c>
      <c r="D12" s="370">
        <v>15.949806213378906</v>
      </c>
    </row>
    <row r="13" spans="1:9" x14ac:dyDescent="0.2">
      <c r="A13" s="368">
        <v>72</v>
      </c>
      <c r="B13" s="369">
        <v>44986</v>
      </c>
      <c r="C13" s="200" t="s">
        <v>9</v>
      </c>
      <c r="D13" s="370">
        <v>6.9483852386474609</v>
      </c>
    </row>
    <row r="14" spans="1:9" x14ac:dyDescent="0.2">
      <c r="A14" s="368">
        <v>72</v>
      </c>
      <c r="B14" s="369">
        <v>44986</v>
      </c>
      <c r="C14" s="200" t="s">
        <v>10</v>
      </c>
      <c r="D14" s="370">
        <v>1.2148698568344116</v>
      </c>
    </row>
    <row r="15" spans="1:9" x14ac:dyDescent="0.2">
      <c r="A15" s="368">
        <v>72</v>
      </c>
      <c r="B15" s="369">
        <v>44986</v>
      </c>
      <c r="C15" s="200" t="s">
        <v>11</v>
      </c>
      <c r="D15" s="370">
        <v>0.17630191147327423</v>
      </c>
    </row>
    <row r="16" spans="1:9" x14ac:dyDescent="0.2">
      <c r="A16" s="368">
        <v>72</v>
      </c>
      <c r="B16" s="369">
        <v>44986</v>
      </c>
      <c r="C16" s="200" t="s">
        <v>12</v>
      </c>
      <c r="D16" s="370">
        <v>-2.0677850246429443</v>
      </c>
    </row>
    <row r="17" spans="1:4" x14ac:dyDescent="0.2">
      <c r="A17" s="368">
        <v>72</v>
      </c>
      <c r="B17" s="369">
        <v>44986</v>
      </c>
      <c r="C17" s="200" t="s">
        <v>13</v>
      </c>
      <c r="D17" s="370">
        <v>2.8429441452026367</v>
      </c>
    </row>
    <row r="18" spans="1:4" x14ac:dyDescent="0.2">
      <c r="A18" s="368">
        <v>72</v>
      </c>
      <c r="B18" s="369">
        <v>44986</v>
      </c>
      <c r="C18" s="200" t="s">
        <v>14</v>
      </c>
      <c r="D18" s="370">
        <v>20.766172409057617</v>
      </c>
    </row>
    <row r="19" spans="1:4" x14ac:dyDescent="0.2">
      <c r="A19" s="368">
        <v>72</v>
      </c>
      <c r="B19" s="369">
        <v>44986</v>
      </c>
      <c r="C19" s="200" t="s">
        <v>15</v>
      </c>
      <c r="D19" s="370">
        <v>2.9288036823272705</v>
      </c>
    </row>
    <row r="20" spans="1:4" x14ac:dyDescent="0.2">
      <c r="A20" s="368">
        <v>72</v>
      </c>
      <c r="B20" s="369">
        <v>44986</v>
      </c>
      <c r="C20" s="200" t="s">
        <v>16</v>
      </c>
      <c r="D20" s="370">
        <v>-1.8495645523071289</v>
      </c>
    </row>
    <row r="21" spans="1:4" x14ac:dyDescent="0.2">
      <c r="A21" s="368">
        <v>72</v>
      </c>
      <c r="B21" s="369">
        <v>44986</v>
      </c>
      <c r="C21" s="200" t="s">
        <v>0</v>
      </c>
      <c r="D21" s="370">
        <v>1.6963446140289307</v>
      </c>
    </row>
    <row r="22" spans="1:4" x14ac:dyDescent="0.2">
      <c r="A22" s="368">
        <v>72</v>
      </c>
      <c r="B22" s="369">
        <v>44986</v>
      </c>
      <c r="C22" s="200" t="s">
        <v>17</v>
      </c>
      <c r="D22" s="370">
        <v>-1.0705372095108032</v>
      </c>
    </row>
    <row r="23" spans="1:4" x14ac:dyDescent="0.2">
      <c r="A23" s="368">
        <v>72</v>
      </c>
      <c r="B23" s="369">
        <v>44986</v>
      </c>
      <c r="C23" s="200" t="s">
        <v>18</v>
      </c>
      <c r="D23" s="370">
        <v>1.5126932859420776</v>
      </c>
    </row>
    <row r="24" spans="1:4" x14ac:dyDescent="0.2">
      <c r="A24" s="368">
        <v>72</v>
      </c>
      <c r="B24" s="369">
        <v>44986</v>
      </c>
      <c r="C24" s="200" t="s">
        <v>19</v>
      </c>
      <c r="D24" s="370">
        <v>-2.1800997257232666</v>
      </c>
    </row>
    <row r="25" spans="1:4" x14ac:dyDescent="0.2">
      <c r="A25" s="368">
        <v>72</v>
      </c>
      <c r="B25" s="369">
        <v>44986</v>
      </c>
      <c r="C25" s="200" t="s">
        <v>20</v>
      </c>
      <c r="D25" s="370">
        <v>-2.0809713751077652E-2</v>
      </c>
    </row>
    <row r="26" spans="1:4" x14ac:dyDescent="0.2">
      <c r="A26" s="368">
        <v>72</v>
      </c>
      <c r="B26" s="369">
        <v>44986</v>
      </c>
      <c r="C26" s="200" t="s">
        <v>21</v>
      </c>
      <c r="D26" s="370">
        <v>14.501741409301758</v>
      </c>
    </row>
    <row r="27" spans="1:4" x14ac:dyDescent="0.2">
      <c r="A27" s="368">
        <v>72</v>
      </c>
      <c r="B27" s="369">
        <v>44986</v>
      </c>
      <c r="C27" s="200" t="s">
        <v>22</v>
      </c>
      <c r="D27" s="370">
        <v>12.183023452758789</v>
      </c>
    </row>
    <row r="28" spans="1:4" x14ac:dyDescent="0.2">
      <c r="A28" s="368">
        <v>72</v>
      </c>
      <c r="B28" s="369">
        <v>44986</v>
      </c>
      <c r="C28" s="200" t="s">
        <v>23</v>
      </c>
      <c r="D28" s="370">
        <v>4.6549224853515625</v>
      </c>
    </row>
    <row r="29" spans="1:4" x14ac:dyDescent="0.2">
      <c r="A29" s="368">
        <v>72</v>
      </c>
      <c r="B29" s="369">
        <v>44986</v>
      </c>
      <c r="C29" s="200" t="s">
        <v>24</v>
      </c>
      <c r="D29" s="370">
        <v>7.690549373626709</v>
      </c>
    </row>
    <row r="30" spans="1:4" x14ac:dyDescent="0.2">
      <c r="A30" s="368">
        <v>72</v>
      </c>
      <c r="B30" s="369">
        <v>44986</v>
      </c>
      <c r="C30" s="200" t="s">
        <v>25</v>
      </c>
      <c r="D30" s="370">
        <v>-2.9513571262359619</v>
      </c>
    </row>
    <row r="31" spans="1:4" x14ac:dyDescent="0.2">
      <c r="A31" s="368">
        <v>72</v>
      </c>
      <c r="B31" s="369">
        <v>44986</v>
      </c>
      <c r="C31" s="200" t="s">
        <v>26</v>
      </c>
      <c r="D31" s="370">
        <v>13.515434265136719</v>
      </c>
    </row>
    <row r="32" spans="1:4" x14ac:dyDescent="0.2">
      <c r="A32" s="368">
        <v>72</v>
      </c>
      <c r="B32" s="369">
        <v>44986</v>
      </c>
      <c r="C32" s="200" t="s">
        <v>27</v>
      </c>
      <c r="D32" s="370">
        <v>-1.661048412322998</v>
      </c>
    </row>
    <row r="33" spans="1:4" x14ac:dyDescent="0.2">
      <c r="A33" s="368">
        <v>72</v>
      </c>
      <c r="B33" s="369">
        <v>44986</v>
      </c>
      <c r="C33" s="200" t="s">
        <v>28</v>
      </c>
      <c r="D33" s="370">
        <v>-15.392218589782715</v>
      </c>
    </row>
    <row r="34" spans="1:4" x14ac:dyDescent="0.2">
      <c r="A34" s="368">
        <v>72</v>
      </c>
      <c r="B34" s="369">
        <v>44986</v>
      </c>
      <c r="C34" s="200" t="s">
        <v>29</v>
      </c>
      <c r="D34" s="370">
        <v>-12.945781707763672</v>
      </c>
    </row>
    <row r="35" spans="1:4" x14ac:dyDescent="0.2">
      <c r="A35" s="368">
        <v>72</v>
      </c>
      <c r="B35" s="369">
        <v>44986</v>
      </c>
      <c r="C35" s="200" t="s">
        <v>30</v>
      </c>
      <c r="D35" s="370">
        <v>-2.5225875377655029</v>
      </c>
    </row>
    <row r="36" spans="1:4" x14ac:dyDescent="0.2">
      <c r="A36" s="368">
        <v>72</v>
      </c>
      <c r="B36" s="369">
        <v>44986</v>
      </c>
      <c r="C36" s="200" t="s">
        <v>31</v>
      </c>
      <c r="D36" s="370">
        <v>-0.42963138222694397</v>
      </c>
    </row>
    <row r="37" spans="1:4" x14ac:dyDescent="0.2">
      <c r="A37" s="368">
        <v>72</v>
      </c>
      <c r="B37" s="369">
        <v>44986</v>
      </c>
      <c r="C37" s="200" t="s">
        <v>32</v>
      </c>
      <c r="D37" s="370">
        <v>4.6465325355529785</v>
      </c>
    </row>
    <row r="38" spans="1:4" x14ac:dyDescent="0.2">
      <c r="A38" s="368">
        <v>72</v>
      </c>
      <c r="B38" s="369">
        <v>44986</v>
      </c>
      <c r="C38" s="200" t="s">
        <v>33</v>
      </c>
      <c r="D38" s="370">
        <v>-0.38603764772415161</v>
      </c>
    </row>
    <row r="39" spans="1:4" x14ac:dyDescent="0.2">
      <c r="A39" s="368">
        <v>72</v>
      </c>
      <c r="B39" s="369">
        <v>44986</v>
      </c>
      <c r="C39" s="200" t="s">
        <v>1</v>
      </c>
      <c r="D39" s="370">
        <v>1.6323636770248413</v>
      </c>
    </row>
  </sheetData>
  <mergeCells count="1">
    <mergeCell ref="H1:I1"/>
  </mergeCells>
  <hyperlinks>
    <hyperlink ref="H1:I1" location="Index!A1" display="Regresar al �ndice" xr:uid="{A46A6C1A-C6A0-4CD4-98AB-50839977BEB2}"/>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dimension ref="A1:I8"/>
  <sheetViews>
    <sheetView workbookViewId="0"/>
  </sheetViews>
  <sheetFormatPr baseColWidth="10" defaultRowHeight="12.75" x14ac:dyDescent="0.2"/>
  <cols>
    <col min="1" max="16384" width="11.42578125" style="69"/>
  </cols>
  <sheetData>
    <row r="1" spans="1:9" x14ac:dyDescent="0.2">
      <c r="A1" s="69" t="s">
        <v>1980</v>
      </c>
      <c r="H1" s="382" t="s">
        <v>2143</v>
      </c>
      <c r="I1" s="382"/>
    </row>
    <row r="2" spans="1:9" x14ac:dyDescent="0.2">
      <c r="A2" s="95" t="s">
        <v>1417</v>
      </c>
    </row>
    <row r="5" spans="1:9" ht="13.5" thickBot="1" x14ac:dyDescent="0.25"/>
    <row r="6" spans="1:9" ht="39" thickBot="1" x14ac:dyDescent="0.25">
      <c r="A6" s="119" t="s">
        <v>1340</v>
      </c>
      <c r="B6" s="120" t="s">
        <v>1341</v>
      </c>
      <c r="C6" s="120" t="s">
        <v>1342</v>
      </c>
      <c r="D6" s="120" t="s">
        <v>1343</v>
      </c>
      <c r="E6" s="120" t="s">
        <v>1344</v>
      </c>
      <c r="F6" s="120" t="s">
        <v>1345</v>
      </c>
      <c r="G6" s="121" t="s">
        <v>1346</v>
      </c>
    </row>
    <row r="7" spans="1:9" ht="25.5" x14ac:dyDescent="0.2">
      <c r="A7" s="122" t="s">
        <v>1347</v>
      </c>
      <c r="B7" s="124">
        <v>2E-3</v>
      </c>
      <c r="C7" s="124">
        <v>1E-3</v>
      </c>
      <c r="D7" s="124">
        <v>6.3E-2</v>
      </c>
      <c r="E7" s="124">
        <v>6.4000000000000001E-2</v>
      </c>
      <c r="F7" s="124">
        <v>6.3E-2</v>
      </c>
      <c r="G7" s="124">
        <v>6.4000000000000001E-2</v>
      </c>
    </row>
    <row r="8" spans="1:9" ht="25.5" x14ac:dyDescent="0.2">
      <c r="A8" s="122" t="s">
        <v>1348</v>
      </c>
      <c r="B8" s="125">
        <v>8.0000000000000002E-3</v>
      </c>
      <c r="C8" s="125">
        <v>7.0000000000000001E-3</v>
      </c>
      <c r="D8" s="125">
        <v>0.108</v>
      </c>
      <c r="E8" s="125">
        <v>0.10299999999999999</v>
      </c>
      <c r="F8" s="125">
        <v>0.108</v>
      </c>
      <c r="G8" s="125">
        <v>0.10299999999999999</v>
      </c>
    </row>
  </sheetData>
  <mergeCells count="1">
    <mergeCell ref="H1:I1"/>
  </mergeCells>
  <hyperlinks>
    <hyperlink ref="H1:I1" location="Index!A1" display="Regresar al �ndice" xr:uid="{00000000-0004-0000-0200-000000000000}"/>
  </hyperlinks>
  <pageMargins left="0.7" right="0.7" top="0.75" bottom="0.75" header="0.3" footer="0.3"/>
  <pageSetup orientation="portrait" horizontalDpi="4294967295" verticalDpi="4294967295"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5F074-4EFA-4009-820F-BF3FC98E9E04}">
  <sheetPr codeName="Hoja92"/>
  <dimension ref="A1:Z79"/>
  <sheetViews>
    <sheetView topLeftCell="A61" zoomScaleNormal="100" workbookViewId="0"/>
  </sheetViews>
  <sheetFormatPr baseColWidth="10" defaultColWidth="11.42578125" defaultRowHeight="12.75" x14ac:dyDescent="0.2"/>
  <cols>
    <col min="1" max="4" width="11.42578125" style="266"/>
    <col min="5" max="5" width="19" style="266" customWidth="1"/>
    <col min="6" max="16384" width="11.42578125" style="266"/>
  </cols>
  <sheetData>
    <row r="1" spans="1:26" x14ac:dyDescent="0.2">
      <c r="A1" s="69" t="s">
        <v>2134</v>
      </c>
      <c r="H1" s="346" t="s">
        <v>2143</v>
      </c>
      <c r="I1" s="346"/>
    </row>
    <row r="2" spans="1:26" x14ac:dyDescent="0.2">
      <c r="A2" s="360" t="s">
        <v>1530</v>
      </c>
    </row>
    <row r="4" spans="1:26" x14ac:dyDescent="0.2">
      <c r="C4" s="362"/>
    </row>
    <row r="5" spans="1:26" x14ac:dyDescent="0.2">
      <c r="D5" s="190" t="s">
        <v>445</v>
      </c>
      <c r="E5" s="190" t="s">
        <v>446</v>
      </c>
      <c r="F5" s="190" t="s">
        <v>447</v>
      </c>
      <c r="G5" s="190" t="s">
        <v>1139</v>
      </c>
      <c r="H5" s="190" t="s">
        <v>1138</v>
      </c>
      <c r="I5" s="190" t="s">
        <v>1140</v>
      </c>
    </row>
    <row r="6" spans="1:26" x14ac:dyDescent="0.2">
      <c r="A6" s="264">
        <v>2017</v>
      </c>
      <c r="B6" s="191" t="s">
        <v>38</v>
      </c>
      <c r="C6" s="191" t="s">
        <v>0</v>
      </c>
      <c r="D6" s="271">
        <v>15</v>
      </c>
      <c r="E6" s="271">
        <v>6</v>
      </c>
      <c r="F6" s="271">
        <v>21</v>
      </c>
      <c r="G6" s="271">
        <v>42</v>
      </c>
      <c r="H6" s="272">
        <v>18.66</v>
      </c>
      <c r="I6" s="271">
        <v>597</v>
      </c>
    </row>
    <row r="7" spans="1:26" x14ac:dyDescent="0.2">
      <c r="A7" s="264"/>
      <c r="B7" s="192" t="s">
        <v>39</v>
      </c>
      <c r="C7" s="192" t="s">
        <v>0</v>
      </c>
      <c r="D7" s="273">
        <v>3</v>
      </c>
      <c r="E7" s="273">
        <v>4</v>
      </c>
      <c r="F7" s="273">
        <v>29</v>
      </c>
      <c r="G7" s="273">
        <v>36</v>
      </c>
      <c r="H7" s="274">
        <v>23.44</v>
      </c>
      <c r="I7" s="273">
        <v>750</v>
      </c>
    </row>
    <row r="8" spans="1:26" x14ac:dyDescent="0.2">
      <c r="A8" s="264"/>
      <c r="B8" s="191" t="s">
        <v>40</v>
      </c>
      <c r="C8" s="191" t="s">
        <v>0</v>
      </c>
      <c r="D8" s="271">
        <v>1</v>
      </c>
      <c r="E8" s="271">
        <v>7</v>
      </c>
      <c r="F8" s="271">
        <v>61</v>
      </c>
      <c r="G8" s="271">
        <v>69</v>
      </c>
      <c r="H8" s="272">
        <v>35.630000000000003</v>
      </c>
      <c r="I8" s="272">
        <v>1140</v>
      </c>
      <c r="Z8" s="363"/>
    </row>
    <row r="9" spans="1:26" x14ac:dyDescent="0.2">
      <c r="A9" s="264"/>
      <c r="B9" s="192" t="s">
        <v>41</v>
      </c>
      <c r="C9" s="192" t="s">
        <v>0</v>
      </c>
      <c r="D9" s="273">
        <v>1</v>
      </c>
      <c r="E9" s="273">
        <v>1</v>
      </c>
      <c r="F9" s="273">
        <v>57</v>
      </c>
      <c r="G9" s="273">
        <v>59</v>
      </c>
      <c r="H9" s="274">
        <v>28.63</v>
      </c>
      <c r="I9" s="273">
        <v>916</v>
      </c>
      <c r="V9" s="361"/>
    </row>
    <row r="10" spans="1:26" x14ac:dyDescent="0.2">
      <c r="A10" s="264"/>
      <c r="B10" s="191" t="s">
        <v>42</v>
      </c>
      <c r="C10" s="191" t="s">
        <v>0</v>
      </c>
      <c r="D10" s="271">
        <v>0</v>
      </c>
      <c r="E10" s="271">
        <v>4</v>
      </c>
      <c r="F10" s="271">
        <v>107</v>
      </c>
      <c r="G10" s="271">
        <v>111</v>
      </c>
      <c r="H10" s="272">
        <v>26.41</v>
      </c>
      <c r="I10" s="271">
        <v>845</v>
      </c>
      <c r="V10" s="364"/>
    </row>
    <row r="11" spans="1:26" x14ac:dyDescent="0.2">
      <c r="A11" s="264"/>
      <c r="B11" s="192" t="s">
        <v>43</v>
      </c>
      <c r="C11" s="192" t="s">
        <v>0</v>
      </c>
      <c r="D11" s="273">
        <v>0</v>
      </c>
      <c r="E11" s="273">
        <v>6</v>
      </c>
      <c r="F11" s="273">
        <v>41</v>
      </c>
      <c r="G11" s="273">
        <v>47</v>
      </c>
      <c r="H11" s="274">
        <v>24.72</v>
      </c>
      <c r="I11" s="273">
        <v>791</v>
      </c>
    </row>
    <row r="12" spans="1:26" x14ac:dyDescent="0.2">
      <c r="A12" s="264"/>
      <c r="B12" s="191" t="s">
        <v>44</v>
      </c>
      <c r="C12" s="191" t="s">
        <v>0</v>
      </c>
      <c r="D12" s="271">
        <v>1</v>
      </c>
      <c r="E12" s="271">
        <v>3</v>
      </c>
      <c r="F12" s="271">
        <v>45</v>
      </c>
      <c r="G12" s="271">
        <v>49</v>
      </c>
      <c r="H12" s="272">
        <v>21.03</v>
      </c>
      <c r="I12" s="271">
        <v>673</v>
      </c>
    </row>
    <row r="13" spans="1:26" x14ac:dyDescent="0.2">
      <c r="A13" s="264"/>
      <c r="B13" s="192" t="s">
        <v>45</v>
      </c>
      <c r="C13" s="192" t="s">
        <v>0</v>
      </c>
      <c r="D13" s="273">
        <v>3</v>
      </c>
      <c r="E13" s="273">
        <v>5</v>
      </c>
      <c r="F13" s="273">
        <v>37</v>
      </c>
      <c r="G13" s="273">
        <v>45</v>
      </c>
      <c r="H13" s="274">
        <v>24.03</v>
      </c>
      <c r="I13" s="273">
        <v>769</v>
      </c>
    </row>
    <row r="14" spans="1:26" x14ac:dyDescent="0.2">
      <c r="A14" s="264"/>
      <c r="B14" s="191" t="s">
        <v>46</v>
      </c>
      <c r="C14" s="191" t="s">
        <v>0</v>
      </c>
      <c r="D14" s="271">
        <v>2</v>
      </c>
      <c r="E14" s="271">
        <v>7</v>
      </c>
      <c r="F14" s="271">
        <v>49</v>
      </c>
      <c r="G14" s="271">
        <v>58</v>
      </c>
      <c r="H14" s="272">
        <v>25.5</v>
      </c>
      <c r="I14" s="271">
        <v>816</v>
      </c>
    </row>
    <row r="15" spans="1:26" x14ac:dyDescent="0.2">
      <c r="A15" s="264"/>
      <c r="B15" s="192" t="s">
        <v>47</v>
      </c>
      <c r="C15" s="192" t="s">
        <v>0</v>
      </c>
      <c r="D15" s="273">
        <v>0</v>
      </c>
      <c r="E15" s="273">
        <v>5</v>
      </c>
      <c r="F15" s="273">
        <v>77</v>
      </c>
      <c r="G15" s="273">
        <v>82</v>
      </c>
      <c r="H15" s="274">
        <v>30.97</v>
      </c>
      <c r="I15" s="273">
        <v>991</v>
      </c>
    </row>
    <row r="16" spans="1:26" x14ac:dyDescent="0.2">
      <c r="A16" s="264"/>
      <c r="B16" s="191" t="s">
        <v>48</v>
      </c>
      <c r="C16" s="191" t="s">
        <v>0</v>
      </c>
      <c r="D16" s="271">
        <v>1</v>
      </c>
      <c r="E16" s="271">
        <v>6</v>
      </c>
      <c r="F16" s="271">
        <v>55</v>
      </c>
      <c r="G16" s="271">
        <v>62</v>
      </c>
      <c r="H16" s="272">
        <v>28.59</v>
      </c>
      <c r="I16" s="271">
        <v>915</v>
      </c>
    </row>
    <row r="17" spans="1:20" x14ac:dyDescent="0.2">
      <c r="A17" s="264"/>
      <c r="B17" s="192" t="s">
        <v>49</v>
      </c>
      <c r="C17" s="192" t="s">
        <v>0</v>
      </c>
      <c r="D17" s="273">
        <v>3</v>
      </c>
      <c r="E17" s="273">
        <v>7</v>
      </c>
      <c r="F17" s="273">
        <v>130</v>
      </c>
      <c r="G17" s="273">
        <v>140</v>
      </c>
      <c r="H17" s="274">
        <v>42.22</v>
      </c>
      <c r="I17" s="274">
        <v>1351</v>
      </c>
    </row>
    <row r="18" spans="1:20" x14ac:dyDescent="0.2">
      <c r="A18" s="264">
        <v>2018</v>
      </c>
      <c r="B18" s="191" t="s">
        <v>38</v>
      </c>
      <c r="C18" s="191" t="s">
        <v>0</v>
      </c>
      <c r="D18" s="271">
        <v>1</v>
      </c>
      <c r="E18" s="271">
        <v>8</v>
      </c>
      <c r="F18" s="271">
        <v>70</v>
      </c>
      <c r="G18" s="271">
        <v>79</v>
      </c>
      <c r="H18" s="272">
        <v>31.28</v>
      </c>
      <c r="I18" s="272">
        <v>1001</v>
      </c>
      <c r="T18" s="363"/>
    </row>
    <row r="19" spans="1:20" x14ac:dyDescent="0.2">
      <c r="A19" s="264"/>
      <c r="B19" s="192" t="s">
        <v>39</v>
      </c>
      <c r="C19" s="192" t="s">
        <v>0</v>
      </c>
      <c r="D19" s="273">
        <v>0</v>
      </c>
      <c r="E19" s="273">
        <v>8</v>
      </c>
      <c r="F19" s="273">
        <v>93</v>
      </c>
      <c r="G19" s="273">
        <v>101</v>
      </c>
      <c r="H19" s="274">
        <v>40.909999999999997</v>
      </c>
      <c r="I19" s="274">
        <v>1309</v>
      </c>
    </row>
    <row r="20" spans="1:20" x14ac:dyDescent="0.2">
      <c r="A20" s="264"/>
      <c r="B20" s="191" t="s">
        <v>40</v>
      </c>
      <c r="C20" s="191" t="s">
        <v>0</v>
      </c>
      <c r="D20" s="271">
        <v>4</v>
      </c>
      <c r="E20" s="271">
        <v>22</v>
      </c>
      <c r="F20" s="271">
        <v>100</v>
      </c>
      <c r="G20" s="271">
        <v>126</v>
      </c>
      <c r="H20" s="272">
        <v>40.94</v>
      </c>
      <c r="I20" s="272">
        <v>1310</v>
      </c>
    </row>
    <row r="21" spans="1:20" x14ac:dyDescent="0.2">
      <c r="A21" s="264"/>
      <c r="B21" s="192" t="s">
        <v>41</v>
      </c>
      <c r="C21" s="192" t="s">
        <v>0</v>
      </c>
      <c r="D21" s="273">
        <v>0</v>
      </c>
      <c r="E21" s="273">
        <v>19</v>
      </c>
      <c r="F21" s="273">
        <v>91</v>
      </c>
      <c r="G21" s="273">
        <v>110</v>
      </c>
      <c r="H21" s="274">
        <v>43.22</v>
      </c>
      <c r="I21" s="274">
        <v>1383</v>
      </c>
      <c r="L21" s="363"/>
    </row>
    <row r="22" spans="1:20" x14ac:dyDescent="0.2">
      <c r="A22" s="264"/>
      <c r="B22" s="191" t="s">
        <v>42</v>
      </c>
      <c r="C22" s="191" t="s">
        <v>0</v>
      </c>
      <c r="D22" s="271">
        <v>0</v>
      </c>
      <c r="E22" s="271">
        <v>21</v>
      </c>
      <c r="F22" s="271">
        <v>125</v>
      </c>
      <c r="G22" s="271">
        <v>146</v>
      </c>
      <c r="H22" s="272">
        <v>46.5</v>
      </c>
      <c r="I22" s="272">
        <v>1488</v>
      </c>
    </row>
    <row r="23" spans="1:20" x14ac:dyDescent="0.2">
      <c r="A23" s="264"/>
      <c r="B23" s="192" t="s">
        <v>43</v>
      </c>
      <c r="C23" s="192" t="s">
        <v>0</v>
      </c>
      <c r="D23" s="273">
        <v>0</v>
      </c>
      <c r="E23" s="273">
        <v>26</v>
      </c>
      <c r="F23" s="273">
        <v>96</v>
      </c>
      <c r="G23" s="273">
        <v>122</v>
      </c>
      <c r="H23" s="274">
        <v>49.72</v>
      </c>
      <c r="I23" s="274">
        <v>1591</v>
      </c>
      <c r="O23" s="365"/>
    </row>
    <row r="24" spans="1:20" x14ac:dyDescent="0.2">
      <c r="A24" s="264"/>
      <c r="B24" s="191" t="s">
        <v>44</v>
      </c>
      <c r="C24" s="191" t="s">
        <v>0</v>
      </c>
      <c r="D24" s="271">
        <v>1</v>
      </c>
      <c r="E24" s="271">
        <v>7</v>
      </c>
      <c r="F24" s="271">
        <v>74</v>
      </c>
      <c r="G24" s="271">
        <v>82</v>
      </c>
      <c r="H24" s="272">
        <v>38.72</v>
      </c>
      <c r="I24" s="272">
        <v>1239</v>
      </c>
    </row>
    <row r="25" spans="1:20" x14ac:dyDescent="0.2">
      <c r="A25" s="264"/>
      <c r="B25" s="192" t="s">
        <v>45</v>
      </c>
      <c r="C25" s="192" t="s">
        <v>0</v>
      </c>
      <c r="D25" s="273">
        <v>1</v>
      </c>
      <c r="E25" s="273">
        <v>2</v>
      </c>
      <c r="F25" s="273">
        <v>91</v>
      </c>
      <c r="G25" s="273">
        <v>94</v>
      </c>
      <c r="H25" s="274">
        <v>39.909999999999997</v>
      </c>
      <c r="I25" s="274">
        <v>1277</v>
      </c>
    </row>
    <row r="26" spans="1:20" x14ac:dyDescent="0.2">
      <c r="A26" s="264"/>
      <c r="B26" s="191" t="s">
        <v>46</v>
      </c>
      <c r="C26" s="191" t="s">
        <v>0</v>
      </c>
      <c r="D26" s="271">
        <v>1</v>
      </c>
      <c r="E26" s="271">
        <v>11</v>
      </c>
      <c r="F26" s="271">
        <v>141</v>
      </c>
      <c r="G26" s="271">
        <v>153</v>
      </c>
      <c r="H26" s="272">
        <v>51.84</v>
      </c>
      <c r="I26" s="272">
        <v>1659</v>
      </c>
    </row>
    <row r="27" spans="1:20" x14ac:dyDescent="0.2">
      <c r="A27" s="264"/>
      <c r="B27" s="192" t="s">
        <v>47</v>
      </c>
      <c r="C27" s="192" t="s">
        <v>0</v>
      </c>
      <c r="D27" s="273">
        <v>3</v>
      </c>
      <c r="E27" s="273">
        <v>8</v>
      </c>
      <c r="F27" s="273">
        <v>156</v>
      </c>
      <c r="G27" s="273">
        <v>167</v>
      </c>
      <c r="H27" s="274">
        <v>50.44</v>
      </c>
      <c r="I27" s="274">
        <v>1614</v>
      </c>
    </row>
    <row r="28" spans="1:20" x14ac:dyDescent="0.2">
      <c r="A28" s="264"/>
      <c r="B28" s="191" t="s">
        <v>48</v>
      </c>
      <c r="C28" s="191" t="s">
        <v>0</v>
      </c>
      <c r="D28" s="271">
        <v>3</v>
      </c>
      <c r="E28" s="271">
        <v>9</v>
      </c>
      <c r="F28" s="271">
        <v>151</v>
      </c>
      <c r="G28" s="271">
        <v>163</v>
      </c>
      <c r="H28" s="272">
        <v>55.72</v>
      </c>
      <c r="I28" s="272">
        <v>1783</v>
      </c>
      <c r="R28" s="363"/>
    </row>
    <row r="29" spans="1:20" x14ac:dyDescent="0.2">
      <c r="A29" s="264"/>
      <c r="B29" s="192" t="s">
        <v>49</v>
      </c>
      <c r="C29" s="192" t="s">
        <v>0</v>
      </c>
      <c r="D29" s="273">
        <v>5</v>
      </c>
      <c r="E29" s="273">
        <v>11</v>
      </c>
      <c r="F29" s="273">
        <v>218</v>
      </c>
      <c r="G29" s="273">
        <v>234</v>
      </c>
      <c r="H29" s="274">
        <v>67.28</v>
      </c>
      <c r="I29" s="274">
        <v>2153</v>
      </c>
    </row>
    <row r="30" spans="1:20" x14ac:dyDescent="0.2">
      <c r="A30" s="264">
        <v>2019</v>
      </c>
      <c r="B30" s="191" t="s">
        <v>38</v>
      </c>
      <c r="C30" s="191" t="s">
        <v>0</v>
      </c>
      <c r="D30" s="271">
        <v>16</v>
      </c>
      <c r="E30" s="271">
        <v>13</v>
      </c>
      <c r="F30" s="271">
        <v>148</v>
      </c>
      <c r="G30" s="271">
        <v>177</v>
      </c>
      <c r="H30" s="272">
        <v>57.78</v>
      </c>
      <c r="I30" s="272">
        <v>1849</v>
      </c>
    </row>
    <row r="31" spans="1:20" x14ac:dyDescent="0.2">
      <c r="A31" s="264"/>
      <c r="B31" s="192" t="s">
        <v>39</v>
      </c>
      <c r="C31" s="192" t="s">
        <v>0</v>
      </c>
      <c r="D31" s="273">
        <v>5</v>
      </c>
      <c r="E31" s="273">
        <v>16</v>
      </c>
      <c r="F31" s="273">
        <v>107</v>
      </c>
      <c r="G31" s="273">
        <v>128</v>
      </c>
      <c r="H31" s="274">
        <v>45.47</v>
      </c>
      <c r="I31" s="274">
        <v>1455</v>
      </c>
    </row>
    <row r="32" spans="1:20" x14ac:dyDescent="0.2">
      <c r="A32" s="264"/>
      <c r="B32" s="191" t="s">
        <v>40</v>
      </c>
      <c r="C32" s="191" t="s">
        <v>0</v>
      </c>
      <c r="D32" s="271">
        <v>2</v>
      </c>
      <c r="E32" s="271">
        <v>10</v>
      </c>
      <c r="F32" s="271">
        <v>159</v>
      </c>
      <c r="G32" s="271">
        <v>171</v>
      </c>
      <c r="H32" s="272">
        <v>67.5</v>
      </c>
      <c r="I32" s="272">
        <v>2160</v>
      </c>
      <c r="J32" s="267"/>
    </row>
    <row r="33" spans="1:16" x14ac:dyDescent="0.2">
      <c r="A33" s="264"/>
      <c r="B33" s="192" t="s">
        <v>41</v>
      </c>
      <c r="C33" s="192" t="s">
        <v>0</v>
      </c>
      <c r="D33" s="273">
        <v>5</v>
      </c>
      <c r="E33" s="273">
        <v>3</v>
      </c>
      <c r="F33" s="273">
        <v>98</v>
      </c>
      <c r="G33" s="273">
        <v>106</v>
      </c>
      <c r="H33" s="274">
        <v>39.06</v>
      </c>
      <c r="I33" s="274">
        <v>1250</v>
      </c>
      <c r="J33" s="267"/>
    </row>
    <row r="34" spans="1:16" x14ac:dyDescent="0.2">
      <c r="A34" s="264"/>
      <c r="B34" s="191" t="s">
        <v>42</v>
      </c>
      <c r="C34" s="191" t="s">
        <v>0</v>
      </c>
      <c r="D34" s="271">
        <v>4</v>
      </c>
      <c r="E34" s="271">
        <v>1</v>
      </c>
      <c r="F34" s="271">
        <v>97</v>
      </c>
      <c r="G34" s="271">
        <v>102</v>
      </c>
      <c r="H34" s="272">
        <v>35.47</v>
      </c>
      <c r="I34" s="272">
        <v>1135</v>
      </c>
      <c r="L34" s="363"/>
    </row>
    <row r="35" spans="1:16" x14ac:dyDescent="0.2">
      <c r="A35" s="264"/>
      <c r="B35" s="192" t="s">
        <v>43</v>
      </c>
      <c r="C35" s="192" t="s">
        <v>0</v>
      </c>
      <c r="D35" s="273">
        <v>2</v>
      </c>
      <c r="E35" s="273">
        <v>2</v>
      </c>
      <c r="F35" s="273">
        <v>217</v>
      </c>
      <c r="G35" s="273">
        <v>221</v>
      </c>
      <c r="H35" s="274">
        <v>77.84</v>
      </c>
      <c r="I35" s="274">
        <v>2491</v>
      </c>
    </row>
    <row r="36" spans="1:16" x14ac:dyDescent="0.2">
      <c r="A36" s="264"/>
      <c r="B36" s="191" t="s">
        <v>44</v>
      </c>
      <c r="C36" s="191" t="s">
        <v>0</v>
      </c>
      <c r="D36" s="271">
        <v>1</v>
      </c>
      <c r="E36" s="271">
        <v>8</v>
      </c>
      <c r="F36" s="271">
        <v>176</v>
      </c>
      <c r="G36" s="271">
        <v>185</v>
      </c>
      <c r="H36" s="272">
        <v>64.63</v>
      </c>
      <c r="I36" s="272">
        <v>2068</v>
      </c>
    </row>
    <row r="37" spans="1:16" x14ac:dyDescent="0.2">
      <c r="A37" s="264"/>
      <c r="B37" s="192" t="s">
        <v>45</v>
      </c>
      <c r="C37" s="192" t="s">
        <v>0</v>
      </c>
      <c r="D37" s="273">
        <v>1</v>
      </c>
      <c r="E37" s="273">
        <v>4</v>
      </c>
      <c r="F37" s="273">
        <v>156</v>
      </c>
      <c r="G37" s="273">
        <v>161</v>
      </c>
      <c r="H37" s="274">
        <v>57.09</v>
      </c>
      <c r="I37" s="274">
        <v>1827</v>
      </c>
    </row>
    <row r="38" spans="1:16" x14ac:dyDescent="0.2">
      <c r="A38" s="264"/>
      <c r="B38" s="191" t="s">
        <v>46</v>
      </c>
      <c r="C38" s="191" t="s">
        <v>0</v>
      </c>
      <c r="D38" s="271">
        <v>2</v>
      </c>
      <c r="E38" s="271">
        <v>6</v>
      </c>
      <c r="F38" s="271">
        <v>238</v>
      </c>
      <c r="G38" s="271">
        <v>246</v>
      </c>
      <c r="H38" s="272">
        <v>77.06</v>
      </c>
      <c r="I38" s="272">
        <v>2466</v>
      </c>
    </row>
    <row r="39" spans="1:16" x14ac:dyDescent="0.2">
      <c r="A39" s="264"/>
      <c r="B39" s="192" t="s">
        <v>47</v>
      </c>
      <c r="C39" s="192" t="s">
        <v>0</v>
      </c>
      <c r="D39" s="273">
        <v>0</v>
      </c>
      <c r="E39" s="273">
        <v>15</v>
      </c>
      <c r="F39" s="273">
        <v>244</v>
      </c>
      <c r="G39" s="273">
        <v>259</v>
      </c>
      <c r="H39" s="274">
        <v>90.44</v>
      </c>
      <c r="I39" s="274">
        <v>2894</v>
      </c>
    </row>
    <row r="40" spans="1:16" x14ac:dyDescent="0.2">
      <c r="A40" s="264"/>
      <c r="B40" s="191" t="s">
        <v>48</v>
      </c>
      <c r="C40" s="191" t="s">
        <v>0</v>
      </c>
      <c r="D40" s="271">
        <v>4</v>
      </c>
      <c r="E40" s="271">
        <v>10</v>
      </c>
      <c r="F40" s="271">
        <v>293</v>
      </c>
      <c r="G40" s="271">
        <v>307</v>
      </c>
      <c r="H40" s="272">
        <v>96.56</v>
      </c>
      <c r="I40" s="272">
        <v>3090</v>
      </c>
    </row>
    <row r="41" spans="1:16" x14ac:dyDescent="0.2">
      <c r="A41" s="264"/>
      <c r="B41" s="192" t="s">
        <v>49</v>
      </c>
      <c r="C41" s="192" t="s">
        <v>0</v>
      </c>
      <c r="D41" s="273">
        <v>3</v>
      </c>
      <c r="E41" s="273">
        <v>9</v>
      </c>
      <c r="F41" s="273">
        <v>302</v>
      </c>
      <c r="G41" s="273">
        <v>314</v>
      </c>
      <c r="H41" s="274">
        <v>91.34</v>
      </c>
      <c r="I41" s="274">
        <v>2923</v>
      </c>
    </row>
    <row r="42" spans="1:16" ht="25.5" customHeight="1" x14ac:dyDescent="0.2">
      <c r="A42" s="265">
        <v>2020</v>
      </c>
      <c r="B42" s="191" t="s">
        <v>38</v>
      </c>
      <c r="C42" s="191" t="s">
        <v>0</v>
      </c>
      <c r="D42" s="271">
        <v>1</v>
      </c>
      <c r="E42" s="271">
        <v>19</v>
      </c>
      <c r="F42" s="271">
        <v>191</v>
      </c>
      <c r="G42" s="271">
        <v>211</v>
      </c>
      <c r="H42" s="272">
        <v>78.41</v>
      </c>
      <c r="I42" s="272">
        <v>2509</v>
      </c>
      <c r="L42" s="363"/>
      <c r="M42" s="364"/>
      <c r="P42" s="363"/>
    </row>
    <row r="43" spans="1:16" x14ac:dyDescent="0.2">
      <c r="A43" s="265"/>
      <c r="B43" s="192" t="s">
        <v>39</v>
      </c>
      <c r="C43" s="192" t="s">
        <v>0</v>
      </c>
      <c r="D43" s="273">
        <v>5</v>
      </c>
      <c r="E43" s="273">
        <v>13</v>
      </c>
      <c r="F43" s="273">
        <v>182</v>
      </c>
      <c r="G43" s="273">
        <v>200</v>
      </c>
      <c r="H43" s="274">
        <v>74.81</v>
      </c>
      <c r="I43" s="274">
        <v>2394</v>
      </c>
    </row>
    <row r="44" spans="1:16" x14ac:dyDescent="0.2">
      <c r="A44" s="265"/>
      <c r="B44" s="191" t="s">
        <v>40</v>
      </c>
      <c r="C44" s="191" t="s">
        <v>0</v>
      </c>
      <c r="D44" s="271">
        <v>4</v>
      </c>
      <c r="E44" s="271">
        <v>23</v>
      </c>
      <c r="F44" s="271">
        <v>234</v>
      </c>
      <c r="G44" s="271">
        <v>261</v>
      </c>
      <c r="H44" s="272">
        <v>74.63</v>
      </c>
      <c r="I44" s="272">
        <v>2388</v>
      </c>
    </row>
    <row r="45" spans="1:16" x14ac:dyDescent="0.2">
      <c r="A45" s="265"/>
      <c r="B45" s="192" t="s">
        <v>41</v>
      </c>
      <c r="C45" s="192" t="s">
        <v>0</v>
      </c>
      <c r="D45" s="273">
        <v>2</v>
      </c>
      <c r="E45" s="273">
        <v>10</v>
      </c>
      <c r="F45" s="273">
        <v>142</v>
      </c>
      <c r="G45" s="273">
        <v>154</v>
      </c>
      <c r="H45" s="274">
        <v>34.53</v>
      </c>
      <c r="I45" s="274">
        <v>1105</v>
      </c>
    </row>
    <row r="46" spans="1:16" x14ac:dyDescent="0.2">
      <c r="A46" s="265"/>
      <c r="B46" s="191" t="s">
        <v>42</v>
      </c>
      <c r="C46" s="191" t="s">
        <v>0</v>
      </c>
      <c r="D46" s="271">
        <v>4</v>
      </c>
      <c r="E46" s="271">
        <v>6</v>
      </c>
      <c r="F46" s="271">
        <v>87</v>
      </c>
      <c r="G46" s="271">
        <v>97</v>
      </c>
      <c r="H46" s="272">
        <v>36.94</v>
      </c>
      <c r="I46" s="272">
        <v>1182</v>
      </c>
    </row>
    <row r="47" spans="1:16" x14ac:dyDescent="0.2">
      <c r="A47" s="265"/>
      <c r="B47" s="192" t="s">
        <v>43</v>
      </c>
      <c r="C47" s="192" t="s">
        <v>0</v>
      </c>
      <c r="D47" s="273">
        <v>1</v>
      </c>
      <c r="E47" s="273">
        <v>10</v>
      </c>
      <c r="F47" s="273">
        <v>143</v>
      </c>
      <c r="G47" s="273">
        <v>154</v>
      </c>
      <c r="H47" s="274">
        <v>52.69</v>
      </c>
      <c r="I47" s="274">
        <v>1686</v>
      </c>
    </row>
    <row r="48" spans="1:16" x14ac:dyDescent="0.2">
      <c r="A48" s="265"/>
      <c r="B48" s="191" t="s">
        <v>44</v>
      </c>
      <c r="C48" s="191" t="s">
        <v>0</v>
      </c>
      <c r="D48" s="271">
        <v>0</v>
      </c>
      <c r="E48" s="271">
        <v>11</v>
      </c>
      <c r="F48" s="271">
        <v>172</v>
      </c>
      <c r="G48" s="271">
        <v>183</v>
      </c>
      <c r="H48" s="272">
        <v>55.19</v>
      </c>
      <c r="I48" s="272">
        <v>1766</v>
      </c>
    </row>
    <row r="49" spans="1:9" x14ac:dyDescent="0.2">
      <c r="A49" s="265"/>
      <c r="B49" s="192" t="s">
        <v>45</v>
      </c>
      <c r="C49" s="192" t="s">
        <v>0</v>
      </c>
      <c r="D49" s="273">
        <v>3</v>
      </c>
      <c r="E49" s="273">
        <v>9</v>
      </c>
      <c r="F49" s="273">
        <v>161</v>
      </c>
      <c r="G49" s="273">
        <v>173</v>
      </c>
      <c r="H49" s="274">
        <v>56.38</v>
      </c>
      <c r="I49" s="274">
        <v>1804</v>
      </c>
    </row>
    <row r="50" spans="1:9" x14ac:dyDescent="0.2">
      <c r="A50" s="265"/>
      <c r="B50" s="191" t="s">
        <v>46</v>
      </c>
      <c r="C50" s="191" t="s">
        <v>0</v>
      </c>
      <c r="D50" s="271">
        <v>6</v>
      </c>
      <c r="E50" s="271">
        <v>3</v>
      </c>
      <c r="F50" s="271">
        <v>138</v>
      </c>
      <c r="G50" s="271">
        <v>147</v>
      </c>
      <c r="H50" s="272">
        <v>49.19</v>
      </c>
      <c r="I50" s="272">
        <v>1574</v>
      </c>
    </row>
    <row r="51" spans="1:9" x14ac:dyDescent="0.2">
      <c r="A51" s="265"/>
      <c r="B51" s="192" t="s">
        <v>47</v>
      </c>
      <c r="C51" s="192" t="s">
        <v>0</v>
      </c>
      <c r="D51" s="273">
        <v>4</v>
      </c>
      <c r="E51" s="273">
        <v>7</v>
      </c>
      <c r="F51" s="273">
        <v>154</v>
      </c>
      <c r="G51" s="273">
        <v>165</v>
      </c>
      <c r="H51" s="274">
        <v>64.75</v>
      </c>
      <c r="I51" s="274">
        <v>2072</v>
      </c>
    </row>
    <row r="52" spans="1:9" x14ac:dyDescent="0.2">
      <c r="A52" s="265"/>
      <c r="B52" s="191" t="s">
        <v>48</v>
      </c>
      <c r="C52" s="191" t="s">
        <v>0</v>
      </c>
      <c r="D52" s="271">
        <v>3</v>
      </c>
      <c r="E52" s="271">
        <v>7</v>
      </c>
      <c r="F52" s="271">
        <v>191</v>
      </c>
      <c r="G52" s="271">
        <v>201</v>
      </c>
      <c r="H52" s="272">
        <v>75.06</v>
      </c>
      <c r="I52" s="272">
        <v>2402</v>
      </c>
    </row>
    <row r="53" spans="1:9" x14ac:dyDescent="0.2">
      <c r="A53" s="265"/>
      <c r="B53" s="192" t="s">
        <v>49</v>
      </c>
      <c r="C53" s="192" t="s">
        <v>0</v>
      </c>
      <c r="D53" s="273">
        <v>6</v>
      </c>
      <c r="E53" s="273">
        <v>15</v>
      </c>
      <c r="F53" s="273">
        <v>324</v>
      </c>
      <c r="G53" s="273">
        <v>345</v>
      </c>
      <c r="H53" s="274">
        <v>110.09</v>
      </c>
      <c r="I53" s="274">
        <v>3523</v>
      </c>
    </row>
    <row r="54" spans="1:9" x14ac:dyDescent="0.2">
      <c r="A54" s="264">
        <v>2021</v>
      </c>
      <c r="B54" s="191" t="s">
        <v>38</v>
      </c>
      <c r="C54" s="191" t="s">
        <v>0</v>
      </c>
      <c r="D54" s="271">
        <v>1</v>
      </c>
      <c r="E54" s="271">
        <v>10</v>
      </c>
      <c r="F54" s="271">
        <v>215</v>
      </c>
      <c r="G54" s="271">
        <v>226</v>
      </c>
      <c r="H54" s="272">
        <v>83.94</v>
      </c>
      <c r="I54" s="272">
        <v>2686</v>
      </c>
    </row>
    <row r="55" spans="1:9" x14ac:dyDescent="0.2">
      <c r="A55" s="264"/>
      <c r="B55" s="192" t="s">
        <v>39</v>
      </c>
      <c r="C55" s="192" t="s">
        <v>0</v>
      </c>
      <c r="D55" s="273">
        <v>6</v>
      </c>
      <c r="E55" s="273">
        <v>12</v>
      </c>
      <c r="F55" s="273">
        <v>278</v>
      </c>
      <c r="G55" s="273">
        <v>296</v>
      </c>
      <c r="H55" s="275">
        <v>98</v>
      </c>
      <c r="I55" s="274">
        <v>3136</v>
      </c>
    </row>
    <row r="56" spans="1:9" x14ac:dyDescent="0.2">
      <c r="A56" s="264"/>
      <c r="B56" s="191" t="s">
        <v>40</v>
      </c>
      <c r="C56" s="191" t="s">
        <v>0</v>
      </c>
      <c r="D56" s="271">
        <v>6</v>
      </c>
      <c r="E56" s="271">
        <v>10</v>
      </c>
      <c r="F56" s="271">
        <v>359</v>
      </c>
      <c r="G56" s="271">
        <v>375</v>
      </c>
      <c r="H56" s="276">
        <v>126.22</v>
      </c>
      <c r="I56" s="272">
        <v>4039</v>
      </c>
    </row>
    <row r="57" spans="1:9" x14ac:dyDescent="0.2">
      <c r="A57" s="264"/>
      <c r="B57" s="192" t="s">
        <v>41</v>
      </c>
      <c r="C57" s="192" t="s">
        <v>0</v>
      </c>
      <c r="D57" s="273">
        <v>6</v>
      </c>
      <c r="E57" s="273">
        <v>23</v>
      </c>
      <c r="F57" s="273">
        <v>470</v>
      </c>
      <c r="G57" s="273">
        <v>499</v>
      </c>
      <c r="H57" s="275">
        <v>142.59</v>
      </c>
      <c r="I57" s="274">
        <v>4563</v>
      </c>
    </row>
    <row r="58" spans="1:9" x14ac:dyDescent="0.2">
      <c r="A58" s="264"/>
      <c r="B58" s="191" t="s">
        <v>42</v>
      </c>
      <c r="C58" s="191" t="s">
        <v>0</v>
      </c>
      <c r="D58" s="271">
        <v>7</v>
      </c>
      <c r="E58" s="271">
        <v>30</v>
      </c>
      <c r="F58" s="271">
        <v>431</v>
      </c>
      <c r="G58" s="271">
        <v>468</v>
      </c>
      <c r="H58" s="276">
        <v>136.72</v>
      </c>
      <c r="I58" s="272">
        <v>4375</v>
      </c>
    </row>
    <row r="59" spans="1:9" x14ac:dyDescent="0.2">
      <c r="A59" s="264"/>
      <c r="B59" s="192" t="s">
        <v>43</v>
      </c>
      <c r="C59" s="192" t="s">
        <v>0</v>
      </c>
      <c r="D59" s="273">
        <v>1</v>
      </c>
      <c r="E59" s="273">
        <v>32</v>
      </c>
      <c r="F59" s="273">
        <v>359</v>
      </c>
      <c r="G59" s="273">
        <v>392</v>
      </c>
      <c r="H59" s="275">
        <v>135.75</v>
      </c>
      <c r="I59" s="274">
        <v>4344</v>
      </c>
    </row>
    <row r="60" spans="1:9" x14ac:dyDescent="0.2">
      <c r="A60" s="264"/>
      <c r="B60" s="191" t="s">
        <v>44</v>
      </c>
      <c r="C60" s="191" t="s">
        <v>0</v>
      </c>
      <c r="D60" s="271">
        <v>12</v>
      </c>
      <c r="E60" s="271">
        <v>24</v>
      </c>
      <c r="F60" s="271">
        <v>409</v>
      </c>
      <c r="G60" s="271">
        <v>445</v>
      </c>
      <c r="H60" s="276">
        <v>141.22</v>
      </c>
      <c r="I60" s="272">
        <v>4519</v>
      </c>
    </row>
    <row r="61" spans="1:9" x14ac:dyDescent="0.2">
      <c r="A61" s="264"/>
      <c r="B61" s="192" t="s">
        <v>45</v>
      </c>
      <c r="C61" s="192" t="s">
        <v>0</v>
      </c>
      <c r="D61" s="273">
        <v>5</v>
      </c>
      <c r="E61" s="273">
        <v>23</v>
      </c>
      <c r="F61" s="273">
        <v>321</v>
      </c>
      <c r="G61" s="273">
        <v>349</v>
      </c>
      <c r="H61" s="275">
        <v>124.5</v>
      </c>
      <c r="I61" s="274">
        <v>3984</v>
      </c>
    </row>
    <row r="62" spans="1:9" x14ac:dyDescent="0.2">
      <c r="A62" s="264"/>
      <c r="B62" s="191" t="s">
        <v>46</v>
      </c>
      <c r="C62" s="191" t="s">
        <v>0</v>
      </c>
      <c r="D62" s="271">
        <v>5</v>
      </c>
      <c r="E62" s="271">
        <v>34</v>
      </c>
      <c r="F62" s="271">
        <v>339</v>
      </c>
      <c r="G62" s="271">
        <v>378</v>
      </c>
      <c r="H62" s="276">
        <v>126.56</v>
      </c>
      <c r="I62" s="272">
        <v>4050</v>
      </c>
    </row>
    <row r="63" spans="1:9" x14ac:dyDescent="0.2">
      <c r="A63" s="264"/>
      <c r="B63" s="192" t="s">
        <v>47</v>
      </c>
      <c r="C63" s="192" t="s">
        <v>0</v>
      </c>
      <c r="D63" s="273">
        <v>16</v>
      </c>
      <c r="E63" s="273">
        <v>65</v>
      </c>
      <c r="F63" s="273">
        <v>246</v>
      </c>
      <c r="G63" s="273">
        <v>327</v>
      </c>
      <c r="H63" s="275">
        <v>109.31</v>
      </c>
      <c r="I63" s="274">
        <v>3498</v>
      </c>
    </row>
    <row r="64" spans="1:9" x14ac:dyDescent="0.2">
      <c r="A64" s="264"/>
      <c r="B64" s="191" t="s">
        <v>48</v>
      </c>
      <c r="C64" s="191" t="s">
        <v>0</v>
      </c>
      <c r="D64" s="271">
        <v>14</v>
      </c>
      <c r="E64" s="271">
        <v>66</v>
      </c>
      <c r="F64" s="271">
        <v>305</v>
      </c>
      <c r="G64" s="271">
        <v>385</v>
      </c>
      <c r="H64" s="276">
        <v>117.97</v>
      </c>
      <c r="I64" s="272">
        <v>3775</v>
      </c>
    </row>
    <row r="65" spans="1:9" x14ac:dyDescent="0.2">
      <c r="A65" s="264"/>
      <c r="B65" s="192" t="s">
        <v>49</v>
      </c>
      <c r="C65" s="192" t="s">
        <v>0</v>
      </c>
      <c r="D65" s="273">
        <v>36</v>
      </c>
      <c r="E65" s="273">
        <v>58</v>
      </c>
      <c r="F65" s="273">
        <v>237</v>
      </c>
      <c r="G65" s="273">
        <v>331</v>
      </c>
      <c r="H65" s="275">
        <v>128.44</v>
      </c>
      <c r="I65" s="274">
        <v>4110</v>
      </c>
    </row>
    <row r="66" spans="1:9" x14ac:dyDescent="0.2">
      <c r="A66" s="264">
        <v>2022</v>
      </c>
      <c r="B66" s="191" t="s">
        <v>38</v>
      </c>
      <c r="C66" s="191" t="s">
        <v>0</v>
      </c>
      <c r="D66" s="271">
        <v>17</v>
      </c>
      <c r="E66" s="271">
        <v>48</v>
      </c>
      <c r="F66" s="271">
        <v>198</v>
      </c>
      <c r="G66" s="271">
        <v>263</v>
      </c>
      <c r="H66" s="276">
        <v>101.78</v>
      </c>
      <c r="I66" s="272">
        <v>3257</v>
      </c>
    </row>
    <row r="67" spans="1:9" x14ac:dyDescent="0.2">
      <c r="A67" s="264"/>
      <c r="B67" s="192" t="s">
        <v>39</v>
      </c>
      <c r="C67" s="192" t="s">
        <v>0</v>
      </c>
      <c r="D67" s="273">
        <v>16</v>
      </c>
      <c r="E67" s="273">
        <v>34</v>
      </c>
      <c r="F67" s="273">
        <v>272</v>
      </c>
      <c r="G67" s="273">
        <v>322</v>
      </c>
      <c r="H67" s="275">
        <v>104.97</v>
      </c>
      <c r="I67" s="274">
        <v>3359</v>
      </c>
    </row>
    <row r="68" spans="1:9" x14ac:dyDescent="0.2">
      <c r="A68" s="264"/>
      <c r="B68" s="191" t="s">
        <v>40</v>
      </c>
      <c r="C68" s="191" t="s">
        <v>0</v>
      </c>
      <c r="D68" s="271">
        <v>27</v>
      </c>
      <c r="E68" s="271">
        <v>35</v>
      </c>
      <c r="F68" s="271">
        <v>362</v>
      </c>
      <c r="G68" s="271">
        <v>424</v>
      </c>
      <c r="H68" s="276">
        <v>137.56</v>
      </c>
      <c r="I68" s="272">
        <v>4402</v>
      </c>
    </row>
    <row r="69" spans="1:9" x14ac:dyDescent="0.2">
      <c r="A69" s="264"/>
      <c r="B69" s="192" t="s">
        <v>41</v>
      </c>
      <c r="C69" s="192" t="s">
        <v>0</v>
      </c>
      <c r="D69" s="273">
        <v>34</v>
      </c>
      <c r="E69" s="273">
        <v>36</v>
      </c>
      <c r="F69" s="273">
        <v>223</v>
      </c>
      <c r="G69" s="273">
        <v>293</v>
      </c>
      <c r="H69" s="275">
        <v>118.03</v>
      </c>
      <c r="I69" s="274">
        <v>3777</v>
      </c>
    </row>
    <row r="70" spans="1:9" x14ac:dyDescent="0.2">
      <c r="A70" s="264"/>
      <c r="B70" s="191" t="s">
        <v>42</v>
      </c>
      <c r="C70" s="191" t="s">
        <v>0</v>
      </c>
      <c r="D70" s="271">
        <v>48</v>
      </c>
      <c r="E70" s="271">
        <v>30</v>
      </c>
      <c r="F70" s="271">
        <v>327</v>
      </c>
      <c r="G70" s="271">
        <v>405</v>
      </c>
      <c r="H70" s="276">
        <v>140.19</v>
      </c>
      <c r="I70" s="272">
        <v>4486</v>
      </c>
    </row>
    <row r="71" spans="1:9" x14ac:dyDescent="0.2">
      <c r="A71" s="264"/>
      <c r="B71" s="192" t="s">
        <v>43</v>
      </c>
      <c r="C71" s="192" t="s">
        <v>0</v>
      </c>
      <c r="D71" s="273">
        <v>29</v>
      </c>
      <c r="E71" s="273">
        <v>36</v>
      </c>
      <c r="F71" s="273">
        <v>295</v>
      </c>
      <c r="G71" s="273">
        <v>360</v>
      </c>
      <c r="H71" s="275">
        <v>117.03</v>
      </c>
      <c r="I71" s="274">
        <v>3745</v>
      </c>
    </row>
    <row r="72" spans="1:9" x14ac:dyDescent="0.2">
      <c r="A72" s="264"/>
      <c r="B72" s="191" t="s">
        <v>44</v>
      </c>
      <c r="C72" s="191" t="s">
        <v>0</v>
      </c>
      <c r="D72" s="271">
        <v>77</v>
      </c>
      <c r="E72" s="271">
        <v>37</v>
      </c>
      <c r="F72" s="271">
        <v>262</v>
      </c>
      <c r="G72" s="271">
        <v>376</v>
      </c>
      <c r="H72" s="276">
        <v>121.06</v>
      </c>
      <c r="I72" s="272">
        <v>3874</v>
      </c>
    </row>
    <row r="73" spans="1:9" x14ac:dyDescent="0.2">
      <c r="A73" s="264"/>
      <c r="B73" s="192" t="s">
        <v>45</v>
      </c>
      <c r="C73" s="192" t="s">
        <v>0</v>
      </c>
      <c r="D73" s="273">
        <v>30</v>
      </c>
      <c r="E73" s="273">
        <v>36</v>
      </c>
      <c r="F73" s="273">
        <v>332</v>
      </c>
      <c r="G73" s="273">
        <v>398</v>
      </c>
      <c r="H73" s="275">
        <v>128.38</v>
      </c>
      <c r="I73" s="274">
        <v>4108</v>
      </c>
    </row>
    <row r="74" spans="1:9" x14ac:dyDescent="0.2">
      <c r="A74" s="264"/>
      <c r="B74" s="191" t="s">
        <v>46</v>
      </c>
      <c r="C74" s="191" t="s">
        <v>0</v>
      </c>
      <c r="D74" s="271">
        <v>87</v>
      </c>
      <c r="E74" s="271">
        <v>38</v>
      </c>
      <c r="F74" s="271">
        <v>323</v>
      </c>
      <c r="G74" s="271">
        <v>448</v>
      </c>
      <c r="H74" s="276">
        <v>125.12</v>
      </c>
      <c r="I74" s="272">
        <v>4004</v>
      </c>
    </row>
    <row r="75" spans="1:9" x14ac:dyDescent="0.2">
      <c r="A75" s="264"/>
      <c r="B75" s="192" t="s">
        <v>47</v>
      </c>
      <c r="C75" s="192" t="s">
        <v>0</v>
      </c>
      <c r="D75" s="273">
        <v>33</v>
      </c>
      <c r="E75" s="273">
        <v>45</v>
      </c>
      <c r="F75" s="273">
        <v>324</v>
      </c>
      <c r="G75" s="273">
        <v>402</v>
      </c>
      <c r="H75" s="275">
        <v>139.53</v>
      </c>
      <c r="I75" s="274">
        <v>4465</v>
      </c>
    </row>
    <row r="76" spans="1:9" x14ac:dyDescent="0.2">
      <c r="A76" s="264"/>
      <c r="B76" s="191" t="s">
        <v>48</v>
      </c>
      <c r="C76" s="191" t="s">
        <v>0</v>
      </c>
      <c r="D76" s="271">
        <v>84</v>
      </c>
      <c r="E76" s="271">
        <v>48</v>
      </c>
      <c r="F76" s="271">
        <v>435</v>
      </c>
      <c r="G76" s="271">
        <v>567</v>
      </c>
      <c r="H76" s="276">
        <v>175</v>
      </c>
      <c r="I76" s="272">
        <v>5772</v>
      </c>
    </row>
    <row r="77" spans="1:9" x14ac:dyDescent="0.2">
      <c r="A77" s="264"/>
      <c r="B77" s="192" t="s">
        <v>49</v>
      </c>
      <c r="C77" s="192" t="s">
        <v>0</v>
      </c>
      <c r="D77" s="268">
        <v>107</v>
      </c>
      <c r="E77" s="268">
        <v>65</v>
      </c>
      <c r="F77" s="268">
        <v>345</v>
      </c>
      <c r="G77" s="266">
        <v>517</v>
      </c>
      <c r="H77" s="275">
        <v>180</v>
      </c>
      <c r="I77" s="274">
        <v>5773</v>
      </c>
    </row>
    <row r="78" spans="1:9" x14ac:dyDescent="0.2">
      <c r="A78" s="277">
        <v>2023</v>
      </c>
      <c r="B78" s="191" t="s">
        <v>38</v>
      </c>
      <c r="C78" s="191" t="s">
        <v>0</v>
      </c>
      <c r="D78" s="366">
        <v>59</v>
      </c>
      <c r="E78" s="366">
        <v>42</v>
      </c>
      <c r="F78" s="366">
        <v>279</v>
      </c>
      <c r="G78" s="366">
        <v>380</v>
      </c>
      <c r="H78" s="278">
        <v>133</v>
      </c>
      <c r="I78" s="367">
        <v>4263</v>
      </c>
    </row>
    <row r="79" spans="1:9" x14ac:dyDescent="0.2">
      <c r="A79" s="277"/>
      <c r="B79" s="192" t="s">
        <v>39</v>
      </c>
      <c r="C79" s="192" t="s">
        <v>0</v>
      </c>
      <c r="D79" s="273">
        <v>56</v>
      </c>
      <c r="E79" s="273">
        <v>32</v>
      </c>
      <c r="F79" s="273">
        <v>357</v>
      </c>
      <c r="G79" s="273">
        <v>445</v>
      </c>
      <c r="H79" s="275">
        <v>143.31</v>
      </c>
      <c r="I79" s="274">
        <v>4586</v>
      </c>
    </row>
  </sheetData>
  <mergeCells count="8">
    <mergeCell ref="H1:I1"/>
    <mergeCell ref="A78:A79"/>
    <mergeCell ref="A6:A17"/>
    <mergeCell ref="A18:A29"/>
    <mergeCell ref="A30:A41"/>
    <mergeCell ref="A42:A53"/>
    <mergeCell ref="A54:A65"/>
    <mergeCell ref="A66:A77"/>
  </mergeCells>
  <hyperlinks>
    <hyperlink ref="H1:I1" location="Index!A1" display="Regresar al �ndice" xr:uid="{77497D6B-BF23-4944-B131-5A2EE610385E}"/>
  </hyperlinks>
  <pageMargins left="0.7" right="0.7" top="0.75" bottom="0.75" header="0.3" footer="0.3"/>
  <pageSetup orientation="portrait" horizontalDpi="300" verticalDpi="300" r:id="rId1"/>
  <drawing r:id="rId2"/>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688CD-259B-464F-8D69-FF3AA2AF2B87}">
  <sheetPr codeName="Hoja93"/>
  <dimension ref="A1:J39"/>
  <sheetViews>
    <sheetView zoomScaleNormal="100" workbookViewId="0"/>
  </sheetViews>
  <sheetFormatPr baseColWidth="10" defaultColWidth="11.42578125" defaultRowHeight="12.75" x14ac:dyDescent="0.2"/>
  <cols>
    <col min="1" max="1" width="20" style="266" customWidth="1"/>
    <col min="2" max="2" width="22.85546875" style="266" customWidth="1"/>
    <col min="3" max="3" width="21.42578125" style="266" customWidth="1"/>
    <col min="4" max="4" width="47.140625" style="266" customWidth="1"/>
    <col min="5" max="5" width="38.42578125" style="266" customWidth="1"/>
    <col min="6" max="16384" width="11.42578125" style="266"/>
  </cols>
  <sheetData>
    <row r="1" spans="1:9" x14ac:dyDescent="0.2">
      <c r="A1" s="69" t="s">
        <v>2135</v>
      </c>
      <c r="H1" s="346" t="s">
        <v>2143</v>
      </c>
      <c r="I1" s="346"/>
    </row>
    <row r="2" spans="1:9" x14ac:dyDescent="0.2">
      <c r="A2" s="360" t="s">
        <v>1530</v>
      </c>
    </row>
    <row r="6" spans="1:9" x14ac:dyDescent="0.2">
      <c r="B6" s="266" t="s">
        <v>448</v>
      </c>
      <c r="C6" s="266" t="s">
        <v>445</v>
      </c>
      <c r="D6" s="266" t="s">
        <v>446</v>
      </c>
      <c r="E6" s="266" t="s">
        <v>743</v>
      </c>
    </row>
    <row r="7" spans="1:9" x14ac:dyDescent="0.2">
      <c r="A7" s="266" t="s">
        <v>3</v>
      </c>
      <c r="B7" s="266">
        <v>62</v>
      </c>
      <c r="C7" s="266">
        <v>2</v>
      </c>
      <c r="D7" s="266">
        <v>2</v>
      </c>
      <c r="E7" s="266">
        <v>58</v>
      </c>
    </row>
    <row r="8" spans="1:9" x14ac:dyDescent="0.2">
      <c r="A8" s="266" t="s">
        <v>4</v>
      </c>
      <c r="B8" s="266">
        <v>92</v>
      </c>
      <c r="C8" s="266">
        <v>12</v>
      </c>
      <c r="D8" s="266">
        <v>11</v>
      </c>
      <c r="E8" s="266">
        <v>69</v>
      </c>
    </row>
    <row r="9" spans="1:9" x14ac:dyDescent="0.2">
      <c r="A9" s="266" t="s">
        <v>5</v>
      </c>
      <c r="B9" s="266">
        <v>45</v>
      </c>
      <c r="C9" s="266">
        <v>3</v>
      </c>
      <c r="D9" s="266">
        <v>0</v>
      </c>
      <c r="E9" s="266">
        <v>42</v>
      </c>
    </row>
    <row r="10" spans="1:9" x14ac:dyDescent="0.2">
      <c r="A10" s="266" t="s">
        <v>6</v>
      </c>
      <c r="B10" s="266">
        <v>27</v>
      </c>
      <c r="C10" s="266">
        <v>2</v>
      </c>
      <c r="D10" s="266">
        <v>0</v>
      </c>
      <c r="E10" s="266">
        <v>25</v>
      </c>
    </row>
    <row r="11" spans="1:9" x14ac:dyDescent="0.2">
      <c r="A11" s="266" t="s">
        <v>1103</v>
      </c>
      <c r="B11" s="266">
        <v>138</v>
      </c>
      <c r="C11" s="266">
        <v>13</v>
      </c>
      <c r="D11" s="266">
        <v>10</v>
      </c>
      <c r="E11" s="266">
        <v>115</v>
      </c>
    </row>
    <row r="12" spans="1:9" x14ac:dyDescent="0.2">
      <c r="A12" s="266" t="s">
        <v>11</v>
      </c>
      <c r="B12" s="266">
        <v>35</v>
      </c>
      <c r="C12" s="266">
        <v>0</v>
      </c>
      <c r="D12" s="266">
        <v>0</v>
      </c>
      <c r="E12" s="266">
        <v>35</v>
      </c>
    </row>
    <row r="13" spans="1:9" x14ac:dyDescent="0.2">
      <c r="A13" s="266" t="s">
        <v>7</v>
      </c>
      <c r="B13" s="266">
        <v>41</v>
      </c>
      <c r="C13" s="266">
        <v>4</v>
      </c>
      <c r="D13" s="266">
        <v>2</v>
      </c>
      <c r="E13" s="266">
        <v>35</v>
      </c>
    </row>
    <row r="14" spans="1:9" x14ac:dyDescent="0.2">
      <c r="A14" s="266" t="s">
        <v>8</v>
      </c>
      <c r="B14" s="266">
        <v>91</v>
      </c>
      <c r="C14" s="266">
        <v>8</v>
      </c>
      <c r="D14" s="266">
        <v>3</v>
      </c>
      <c r="E14" s="266">
        <v>80</v>
      </c>
    </row>
    <row r="15" spans="1:9" x14ac:dyDescent="0.2">
      <c r="A15" s="266" t="s">
        <v>9</v>
      </c>
      <c r="B15" s="266">
        <v>1059</v>
      </c>
      <c r="C15" s="266">
        <v>277</v>
      </c>
      <c r="D15" s="266">
        <v>82</v>
      </c>
      <c r="E15" s="266">
        <v>700</v>
      </c>
    </row>
    <row r="16" spans="1:9" x14ac:dyDescent="0.2">
      <c r="A16" s="266" t="s">
        <v>12</v>
      </c>
      <c r="B16" s="266">
        <v>22</v>
      </c>
      <c r="C16" s="266">
        <v>1</v>
      </c>
      <c r="D16" s="266">
        <v>0</v>
      </c>
      <c r="E16" s="266">
        <v>21</v>
      </c>
    </row>
    <row r="17" spans="1:10" x14ac:dyDescent="0.2">
      <c r="A17" s="266" t="s">
        <v>14</v>
      </c>
      <c r="B17" s="266">
        <v>151</v>
      </c>
      <c r="C17" s="266">
        <v>23</v>
      </c>
      <c r="D17" s="266">
        <v>9</v>
      </c>
      <c r="E17" s="266">
        <v>119</v>
      </c>
    </row>
    <row r="18" spans="1:10" x14ac:dyDescent="0.2">
      <c r="A18" s="266" t="s">
        <v>15</v>
      </c>
      <c r="B18" s="266">
        <v>30</v>
      </c>
      <c r="C18" s="266">
        <v>1</v>
      </c>
      <c r="D18" s="266">
        <v>0</v>
      </c>
      <c r="E18" s="266">
        <v>29</v>
      </c>
    </row>
    <row r="19" spans="1:10" x14ac:dyDescent="0.2">
      <c r="A19" s="266" t="s">
        <v>16</v>
      </c>
      <c r="B19" s="266">
        <v>70</v>
      </c>
      <c r="C19" s="266">
        <v>19</v>
      </c>
      <c r="D19" s="266">
        <v>3</v>
      </c>
      <c r="E19" s="266">
        <v>48</v>
      </c>
    </row>
    <row r="20" spans="1:10" x14ac:dyDescent="0.2">
      <c r="A20" s="266" t="s">
        <v>0</v>
      </c>
      <c r="B20" s="266">
        <v>445</v>
      </c>
      <c r="C20" s="266">
        <v>56</v>
      </c>
      <c r="D20" s="266">
        <v>32</v>
      </c>
      <c r="E20" s="266">
        <v>357</v>
      </c>
    </row>
    <row r="21" spans="1:10" x14ac:dyDescent="0.2">
      <c r="A21" s="266" t="s">
        <v>50</v>
      </c>
      <c r="B21" s="266">
        <v>585</v>
      </c>
      <c r="C21" s="266">
        <v>88</v>
      </c>
      <c r="D21" s="266">
        <v>17</v>
      </c>
      <c r="E21" s="266">
        <v>480</v>
      </c>
    </row>
    <row r="22" spans="1:10" x14ac:dyDescent="0.2">
      <c r="A22" s="266" t="s">
        <v>1104</v>
      </c>
      <c r="B22" s="266">
        <v>81</v>
      </c>
      <c r="C22" s="266">
        <v>5</v>
      </c>
      <c r="D22" s="266">
        <v>11</v>
      </c>
      <c r="E22" s="266">
        <v>65</v>
      </c>
    </row>
    <row r="23" spans="1:10" x14ac:dyDescent="0.2">
      <c r="A23" s="266" t="s">
        <v>18</v>
      </c>
      <c r="B23" s="266">
        <v>78</v>
      </c>
      <c r="C23" s="266">
        <v>4</v>
      </c>
      <c r="D23" s="266">
        <v>6</v>
      </c>
      <c r="E23" s="266">
        <v>68</v>
      </c>
    </row>
    <row r="24" spans="1:10" x14ac:dyDescent="0.2">
      <c r="A24" s="266" t="s">
        <v>19</v>
      </c>
      <c r="B24" s="266">
        <v>9</v>
      </c>
      <c r="C24" s="266">
        <v>2</v>
      </c>
      <c r="D24" s="266">
        <v>0</v>
      </c>
      <c r="E24" s="266">
        <v>7</v>
      </c>
    </row>
    <row r="25" spans="1:10" x14ac:dyDescent="0.2">
      <c r="A25" s="266" t="s">
        <v>20</v>
      </c>
      <c r="B25" s="266">
        <v>501</v>
      </c>
      <c r="C25" s="266">
        <v>52</v>
      </c>
      <c r="D25" s="266">
        <v>30</v>
      </c>
      <c r="E25" s="266">
        <v>419</v>
      </c>
    </row>
    <row r="26" spans="1:10" x14ac:dyDescent="0.2">
      <c r="A26" s="266" t="s">
        <v>21</v>
      </c>
      <c r="B26" s="266">
        <v>40</v>
      </c>
      <c r="C26" s="266">
        <v>2</v>
      </c>
      <c r="D26" s="266">
        <v>2</v>
      </c>
      <c r="E26" s="266">
        <v>36</v>
      </c>
    </row>
    <row r="27" spans="1:10" x14ac:dyDescent="0.2">
      <c r="A27" s="266" t="s">
        <v>22</v>
      </c>
      <c r="B27" s="266">
        <v>162</v>
      </c>
      <c r="C27" s="266">
        <v>16</v>
      </c>
      <c r="D27" s="266">
        <v>17</v>
      </c>
      <c r="E27" s="266">
        <v>129</v>
      </c>
    </row>
    <row r="28" spans="1:10" x14ac:dyDescent="0.2">
      <c r="A28" s="266" t="s">
        <v>23</v>
      </c>
      <c r="B28" s="266">
        <v>94</v>
      </c>
      <c r="C28" s="266">
        <v>11</v>
      </c>
      <c r="D28" s="266">
        <v>15</v>
      </c>
      <c r="E28" s="266">
        <v>68</v>
      </c>
    </row>
    <row r="29" spans="1:10" x14ac:dyDescent="0.2">
      <c r="A29" s="266" t="s">
        <v>24</v>
      </c>
      <c r="B29" s="266">
        <v>79</v>
      </c>
      <c r="C29" s="266">
        <v>5</v>
      </c>
      <c r="D29" s="266">
        <v>3</v>
      </c>
      <c r="E29" s="266">
        <v>71</v>
      </c>
    </row>
    <row r="30" spans="1:10" x14ac:dyDescent="0.2">
      <c r="A30" s="266" t="s">
        <v>25</v>
      </c>
      <c r="B30" s="266">
        <v>65</v>
      </c>
      <c r="C30" s="266">
        <v>6</v>
      </c>
      <c r="D30" s="266">
        <v>19</v>
      </c>
      <c r="E30" s="266">
        <v>40</v>
      </c>
      <c r="H30" s="266">
        <f>E20/B20</f>
        <v>0.80224719101123598</v>
      </c>
      <c r="I30" s="266">
        <f>D20/B20</f>
        <v>7.1910112359550568E-2</v>
      </c>
      <c r="J30" s="266">
        <f>C20/B20</f>
        <v>0.12584269662921349</v>
      </c>
    </row>
    <row r="31" spans="1:10" x14ac:dyDescent="0.2">
      <c r="A31" s="266" t="s">
        <v>26</v>
      </c>
      <c r="B31" s="266">
        <v>112</v>
      </c>
      <c r="C31" s="266">
        <v>10</v>
      </c>
      <c r="D31" s="266">
        <v>3</v>
      </c>
      <c r="E31" s="266">
        <v>99</v>
      </c>
    </row>
    <row r="32" spans="1:10" x14ac:dyDescent="0.2">
      <c r="A32" s="266" t="s">
        <v>27</v>
      </c>
      <c r="B32" s="266">
        <v>87</v>
      </c>
      <c r="C32" s="266">
        <v>9</v>
      </c>
      <c r="D32" s="266">
        <v>2</v>
      </c>
      <c r="E32" s="266">
        <v>76</v>
      </c>
    </row>
    <row r="33" spans="1:10" x14ac:dyDescent="0.2">
      <c r="A33" s="266" t="s">
        <v>28</v>
      </c>
      <c r="B33" s="266">
        <v>34</v>
      </c>
      <c r="C33" s="266">
        <v>1</v>
      </c>
      <c r="D33" s="266">
        <v>2</v>
      </c>
      <c r="E33" s="266">
        <v>31</v>
      </c>
    </row>
    <row r="34" spans="1:10" x14ac:dyDescent="0.2">
      <c r="A34" s="266" t="s">
        <v>29</v>
      </c>
      <c r="B34" s="266">
        <v>76</v>
      </c>
      <c r="C34" s="266">
        <v>6</v>
      </c>
      <c r="D34" s="266">
        <v>1</v>
      </c>
      <c r="E34" s="266">
        <v>69</v>
      </c>
    </row>
    <row r="35" spans="1:10" x14ac:dyDescent="0.2">
      <c r="A35" s="266" t="s">
        <v>30</v>
      </c>
      <c r="B35" s="266">
        <v>25</v>
      </c>
      <c r="C35" s="266">
        <v>3</v>
      </c>
      <c r="D35" s="266">
        <v>0</v>
      </c>
      <c r="E35" s="266">
        <v>22</v>
      </c>
      <c r="H35" s="108"/>
      <c r="I35" s="108"/>
      <c r="J35" s="108"/>
    </row>
    <row r="36" spans="1:10" x14ac:dyDescent="0.2">
      <c r="A36" s="266" t="s">
        <v>1105</v>
      </c>
      <c r="B36" s="266">
        <v>130</v>
      </c>
      <c r="C36" s="266">
        <v>6</v>
      </c>
      <c r="D36" s="266">
        <v>11</v>
      </c>
      <c r="E36" s="266">
        <v>113</v>
      </c>
    </row>
    <row r="37" spans="1:10" x14ac:dyDescent="0.2">
      <c r="A37" s="266" t="s">
        <v>32</v>
      </c>
      <c r="B37" s="266">
        <v>87</v>
      </c>
      <c r="C37" s="266">
        <v>17</v>
      </c>
      <c r="D37" s="266">
        <v>0</v>
      </c>
      <c r="E37" s="266">
        <v>70</v>
      </c>
    </row>
    <row r="38" spans="1:10" x14ac:dyDescent="0.2">
      <c r="A38" s="266" t="s">
        <v>33</v>
      </c>
      <c r="B38" s="266">
        <v>16</v>
      </c>
      <c r="C38" s="266">
        <v>2</v>
      </c>
      <c r="D38" s="266">
        <v>0</v>
      </c>
      <c r="E38" s="266">
        <v>14</v>
      </c>
    </row>
    <row r="39" spans="1:10" x14ac:dyDescent="0.2">
      <c r="A39" s="193" t="s">
        <v>1</v>
      </c>
      <c r="B39" s="194">
        <v>4569</v>
      </c>
      <c r="C39" s="194">
        <v>666</v>
      </c>
      <c r="D39" s="194">
        <v>293</v>
      </c>
      <c r="E39" s="194">
        <v>3610</v>
      </c>
    </row>
  </sheetData>
  <mergeCells count="1">
    <mergeCell ref="H1:I1"/>
  </mergeCells>
  <hyperlinks>
    <hyperlink ref="H1:I1" location="Index!A1" display="Regresar al �ndice" xr:uid="{8469DB15-3C9E-4DA9-8678-3730ABDC8C5F}"/>
  </hyperlinks>
  <pageMargins left="0.7" right="0.7" top="0.75" bottom="0.75" header="0.3" footer="0.3"/>
  <pageSetup orientation="portrait" horizontalDpi="300" verticalDpi="300" r:id="rId1"/>
  <drawing r:id="rId2"/>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CA60C-B3BA-4BEA-8CC2-7FF8BD1B32DB}">
  <sheetPr codeName="Hoja94"/>
  <dimension ref="A1:I39"/>
  <sheetViews>
    <sheetView topLeftCell="A4" workbookViewId="0"/>
  </sheetViews>
  <sheetFormatPr baseColWidth="10" defaultColWidth="11.42578125" defaultRowHeight="12.75" x14ac:dyDescent="0.2"/>
  <cols>
    <col min="1" max="1" width="25.28515625" style="266" customWidth="1"/>
    <col min="2" max="2" width="45.42578125" style="266" customWidth="1"/>
    <col min="3" max="3" width="32.140625" style="266" customWidth="1"/>
    <col min="4" max="16384" width="11.42578125" style="266"/>
  </cols>
  <sheetData>
    <row r="1" spans="1:9" x14ac:dyDescent="0.2">
      <c r="A1" s="69" t="s">
        <v>2136</v>
      </c>
      <c r="H1" s="346" t="s">
        <v>2143</v>
      </c>
      <c r="I1" s="346"/>
    </row>
    <row r="2" spans="1:9" x14ac:dyDescent="0.2">
      <c r="A2" s="360" t="s">
        <v>1530</v>
      </c>
    </row>
    <row r="6" spans="1:9" x14ac:dyDescent="0.2">
      <c r="B6" s="266" t="s">
        <v>448</v>
      </c>
      <c r="C6" s="266" t="s">
        <v>445</v>
      </c>
      <c r="D6" s="266" t="s">
        <v>446</v>
      </c>
      <c r="E6" s="266" t="s">
        <v>447</v>
      </c>
    </row>
    <row r="7" spans="1:9" x14ac:dyDescent="0.2">
      <c r="A7" s="266" t="s">
        <v>19</v>
      </c>
      <c r="B7" s="266">
        <v>9</v>
      </c>
      <c r="C7" s="266">
        <v>2</v>
      </c>
      <c r="D7" s="266">
        <v>0</v>
      </c>
      <c r="E7" s="266">
        <v>7</v>
      </c>
    </row>
    <row r="8" spans="1:9" x14ac:dyDescent="0.2">
      <c r="A8" s="266" t="s">
        <v>33</v>
      </c>
      <c r="B8" s="266">
        <v>16</v>
      </c>
      <c r="C8" s="266">
        <v>2</v>
      </c>
      <c r="D8" s="266">
        <v>0</v>
      </c>
      <c r="E8" s="266">
        <v>14</v>
      </c>
    </row>
    <row r="9" spans="1:9" x14ac:dyDescent="0.2">
      <c r="A9" s="266" t="s">
        <v>12</v>
      </c>
      <c r="B9" s="266">
        <v>22</v>
      </c>
      <c r="C9" s="266">
        <v>1</v>
      </c>
      <c r="D9" s="266">
        <v>0</v>
      </c>
      <c r="E9" s="266">
        <v>21</v>
      </c>
    </row>
    <row r="10" spans="1:9" x14ac:dyDescent="0.2">
      <c r="A10" s="266" t="s">
        <v>30</v>
      </c>
      <c r="B10" s="266">
        <v>25</v>
      </c>
      <c r="C10" s="266">
        <v>3</v>
      </c>
      <c r="D10" s="266">
        <v>0</v>
      </c>
      <c r="E10" s="266">
        <v>22</v>
      </c>
    </row>
    <row r="11" spans="1:9" x14ac:dyDescent="0.2">
      <c r="A11" s="266" t="s">
        <v>6</v>
      </c>
      <c r="B11" s="266">
        <v>27</v>
      </c>
      <c r="C11" s="266">
        <v>2</v>
      </c>
      <c r="D11" s="266">
        <v>0</v>
      </c>
      <c r="E11" s="266">
        <v>25</v>
      </c>
    </row>
    <row r="12" spans="1:9" x14ac:dyDescent="0.2">
      <c r="A12" s="266" t="s">
        <v>15</v>
      </c>
      <c r="B12" s="266">
        <v>30</v>
      </c>
      <c r="C12" s="266">
        <v>1</v>
      </c>
      <c r="D12" s="266">
        <v>0</v>
      </c>
      <c r="E12" s="266">
        <v>29</v>
      </c>
    </row>
    <row r="13" spans="1:9" x14ac:dyDescent="0.2">
      <c r="A13" s="266" t="s">
        <v>28</v>
      </c>
      <c r="B13" s="266">
        <v>34</v>
      </c>
      <c r="C13" s="266">
        <v>1</v>
      </c>
      <c r="D13" s="266">
        <v>2</v>
      </c>
      <c r="E13" s="266">
        <v>31</v>
      </c>
    </row>
    <row r="14" spans="1:9" x14ac:dyDescent="0.2">
      <c r="A14" s="266" t="s">
        <v>11</v>
      </c>
      <c r="B14" s="266">
        <v>35</v>
      </c>
      <c r="C14" s="266">
        <v>0</v>
      </c>
      <c r="D14" s="266">
        <v>0</v>
      </c>
      <c r="E14" s="266">
        <v>35</v>
      </c>
    </row>
    <row r="15" spans="1:9" x14ac:dyDescent="0.2">
      <c r="A15" s="266" t="s">
        <v>21</v>
      </c>
      <c r="B15" s="266">
        <v>40</v>
      </c>
      <c r="C15" s="266">
        <v>2</v>
      </c>
      <c r="D15" s="266">
        <v>2</v>
      </c>
      <c r="E15" s="266">
        <v>36</v>
      </c>
    </row>
    <row r="16" spans="1:9" x14ac:dyDescent="0.2">
      <c r="A16" s="266" t="s">
        <v>7</v>
      </c>
      <c r="B16" s="266">
        <v>41</v>
      </c>
      <c r="C16" s="266">
        <v>4</v>
      </c>
      <c r="D16" s="266">
        <v>2</v>
      </c>
      <c r="E16" s="266">
        <v>35</v>
      </c>
    </row>
    <row r="17" spans="1:5" x14ac:dyDescent="0.2">
      <c r="A17" s="266" t="s">
        <v>5</v>
      </c>
      <c r="B17" s="266">
        <v>45</v>
      </c>
      <c r="C17" s="266">
        <v>3</v>
      </c>
      <c r="D17" s="266">
        <v>0</v>
      </c>
      <c r="E17" s="266">
        <v>42</v>
      </c>
    </row>
    <row r="18" spans="1:5" x14ac:dyDescent="0.2">
      <c r="A18" s="266" t="s">
        <v>3</v>
      </c>
      <c r="B18" s="266">
        <v>62</v>
      </c>
      <c r="C18" s="266">
        <v>2</v>
      </c>
      <c r="D18" s="266">
        <v>2</v>
      </c>
      <c r="E18" s="266">
        <v>58</v>
      </c>
    </row>
    <row r="19" spans="1:5" x14ac:dyDescent="0.2">
      <c r="A19" s="266" t="s">
        <v>25</v>
      </c>
      <c r="B19" s="266">
        <v>65</v>
      </c>
      <c r="C19" s="266">
        <v>6</v>
      </c>
      <c r="D19" s="266">
        <v>19</v>
      </c>
      <c r="E19" s="266">
        <v>40</v>
      </c>
    </row>
    <row r="20" spans="1:5" x14ac:dyDescent="0.2">
      <c r="A20" s="266" t="s">
        <v>16</v>
      </c>
      <c r="B20" s="266">
        <v>70</v>
      </c>
      <c r="C20" s="266">
        <v>19</v>
      </c>
      <c r="D20" s="266">
        <v>3</v>
      </c>
      <c r="E20" s="266">
        <v>48</v>
      </c>
    </row>
    <row r="21" spans="1:5" x14ac:dyDescent="0.2">
      <c r="A21" s="266" t="s">
        <v>29</v>
      </c>
      <c r="B21" s="266">
        <v>76</v>
      </c>
      <c r="C21" s="266">
        <v>6</v>
      </c>
      <c r="D21" s="266">
        <v>1</v>
      </c>
      <c r="E21" s="266">
        <v>69</v>
      </c>
    </row>
    <row r="22" spans="1:5" x14ac:dyDescent="0.2">
      <c r="A22" s="266" t="s">
        <v>18</v>
      </c>
      <c r="B22" s="266">
        <v>78</v>
      </c>
      <c r="C22" s="266">
        <v>4</v>
      </c>
      <c r="D22" s="266">
        <v>6</v>
      </c>
      <c r="E22" s="266">
        <v>68</v>
      </c>
    </row>
    <row r="23" spans="1:5" x14ac:dyDescent="0.2">
      <c r="A23" s="266" t="s">
        <v>24</v>
      </c>
      <c r="B23" s="266">
        <v>79</v>
      </c>
      <c r="C23" s="266">
        <v>5</v>
      </c>
      <c r="D23" s="266">
        <v>3</v>
      </c>
      <c r="E23" s="266">
        <v>71</v>
      </c>
    </row>
    <row r="24" spans="1:5" x14ac:dyDescent="0.2">
      <c r="A24" s="266" t="s">
        <v>17</v>
      </c>
      <c r="B24" s="266">
        <v>81</v>
      </c>
      <c r="C24" s="266">
        <v>5</v>
      </c>
      <c r="D24" s="266">
        <v>11</v>
      </c>
      <c r="E24" s="266">
        <v>65</v>
      </c>
    </row>
    <row r="25" spans="1:5" x14ac:dyDescent="0.2">
      <c r="A25" s="266" t="s">
        <v>27</v>
      </c>
      <c r="B25" s="266">
        <v>87</v>
      </c>
      <c r="C25" s="266">
        <v>9</v>
      </c>
      <c r="D25" s="266">
        <v>2</v>
      </c>
      <c r="E25" s="266">
        <v>76</v>
      </c>
    </row>
    <row r="26" spans="1:5" x14ac:dyDescent="0.2">
      <c r="A26" s="266" t="s">
        <v>32</v>
      </c>
      <c r="B26" s="266">
        <v>87</v>
      </c>
      <c r="C26" s="266">
        <v>17</v>
      </c>
      <c r="D26" s="266">
        <v>0</v>
      </c>
      <c r="E26" s="266">
        <v>70</v>
      </c>
    </row>
    <row r="27" spans="1:5" x14ac:dyDescent="0.2">
      <c r="A27" s="266" t="s">
        <v>8</v>
      </c>
      <c r="B27" s="266">
        <v>91</v>
      </c>
      <c r="C27" s="266">
        <v>8</v>
      </c>
      <c r="D27" s="266">
        <v>3</v>
      </c>
      <c r="E27" s="266">
        <v>80</v>
      </c>
    </row>
    <row r="28" spans="1:5" x14ac:dyDescent="0.2">
      <c r="A28" s="266" t="s">
        <v>4</v>
      </c>
      <c r="B28" s="266">
        <v>92</v>
      </c>
      <c r="C28" s="266">
        <v>12</v>
      </c>
      <c r="D28" s="266">
        <v>11</v>
      </c>
      <c r="E28" s="266">
        <v>69</v>
      </c>
    </row>
    <row r="29" spans="1:5" x14ac:dyDescent="0.2">
      <c r="A29" s="266" t="s">
        <v>23</v>
      </c>
      <c r="B29" s="266">
        <v>94</v>
      </c>
      <c r="C29" s="266">
        <v>11</v>
      </c>
      <c r="D29" s="266">
        <v>15</v>
      </c>
      <c r="E29" s="266">
        <v>68</v>
      </c>
    </row>
    <row r="30" spans="1:5" x14ac:dyDescent="0.2">
      <c r="A30" s="266" t="s">
        <v>26</v>
      </c>
      <c r="B30" s="266">
        <v>112</v>
      </c>
      <c r="C30" s="266">
        <v>10</v>
      </c>
      <c r="D30" s="266">
        <v>3</v>
      </c>
      <c r="E30" s="266">
        <v>99</v>
      </c>
    </row>
    <row r="31" spans="1:5" x14ac:dyDescent="0.2">
      <c r="A31" s="266" t="s">
        <v>31</v>
      </c>
      <c r="B31" s="266">
        <v>130</v>
      </c>
      <c r="C31" s="266">
        <v>6</v>
      </c>
      <c r="D31" s="266">
        <v>11</v>
      </c>
      <c r="E31" s="266">
        <v>113</v>
      </c>
    </row>
    <row r="32" spans="1:5" x14ac:dyDescent="0.2">
      <c r="A32" s="266" t="s">
        <v>10</v>
      </c>
      <c r="B32" s="266">
        <v>138</v>
      </c>
      <c r="C32" s="266">
        <v>13</v>
      </c>
      <c r="D32" s="266">
        <v>10</v>
      </c>
      <c r="E32" s="266">
        <v>115</v>
      </c>
    </row>
    <row r="33" spans="1:5" x14ac:dyDescent="0.2">
      <c r="A33" s="266" t="s">
        <v>14</v>
      </c>
      <c r="B33" s="266">
        <v>151</v>
      </c>
      <c r="C33" s="266">
        <v>23</v>
      </c>
      <c r="D33" s="266">
        <v>9</v>
      </c>
      <c r="E33" s="266">
        <v>119</v>
      </c>
    </row>
    <row r="34" spans="1:5" x14ac:dyDescent="0.2">
      <c r="A34" s="266" t="s">
        <v>22</v>
      </c>
      <c r="B34" s="266">
        <v>162</v>
      </c>
      <c r="C34" s="266">
        <v>16</v>
      </c>
      <c r="D34" s="266">
        <v>17</v>
      </c>
      <c r="E34" s="266">
        <v>129</v>
      </c>
    </row>
    <row r="35" spans="1:5" x14ac:dyDescent="0.2">
      <c r="A35" s="266" t="s">
        <v>0</v>
      </c>
      <c r="B35" s="266">
        <v>445</v>
      </c>
      <c r="C35" s="266">
        <v>56</v>
      </c>
      <c r="D35" s="266">
        <v>32</v>
      </c>
      <c r="E35" s="266">
        <v>357</v>
      </c>
    </row>
    <row r="36" spans="1:5" x14ac:dyDescent="0.2">
      <c r="A36" s="266" t="s">
        <v>20</v>
      </c>
      <c r="B36" s="266">
        <v>501</v>
      </c>
      <c r="C36" s="266">
        <v>52</v>
      </c>
      <c r="D36" s="266">
        <v>30</v>
      </c>
      <c r="E36" s="266">
        <v>419</v>
      </c>
    </row>
    <row r="37" spans="1:5" x14ac:dyDescent="0.2">
      <c r="A37" s="266" t="s">
        <v>13</v>
      </c>
      <c r="B37" s="266">
        <v>585</v>
      </c>
      <c r="C37" s="266">
        <v>88</v>
      </c>
      <c r="D37" s="266">
        <v>17</v>
      </c>
      <c r="E37" s="266">
        <v>480</v>
      </c>
    </row>
    <row r="38" spans="1:5" x14ac:dyDescent="0.2">
      <c r="A38" s="266" t="s">
        <v>9</v>
      </c>
      <c r="B38" s="266">
        <v>1059</v>
      </c>
      <c r="C38" s="266">
        <v>277</v>
      </c>
      <c r="D38" s="266">
        <v>82</v>
      </c>
      <c r="E38" s="266">
        <v>700</v>
      </c>
    </row>
    <row r="39" spans="1:5" x14ac:dyDescent="0.2">
      <c r="A39" s="193" t="s">
        <v>1</v>
      </c>
      <c r="B39" s="194">
        <v>4569</v>
      </c>
      <c r="C39" s="194">
        <v>666</v>
      </c>
      <c r="D39" s="194">
        <v>293</v>
      </c>
      <c r="E39" s="194">
        <v>3610</v>
      </c>
    </row>
  </sheetData>
  <autoFilter ref="A6:E38" xr:uid="{116BFA0E-F3A8-472E-AF65-BDEDFDF15033}">
    <sortState ref="A7:E39">
      <sortCondition ref="B6:B38"/>
    </sortState>
  </autoFilter>
  <mergeCells count="1">
    <mergeCell ref="H1:I1"/>
  </mergeCells>
  <hyperlinks>
    <hyperlink ref="H1:I1" location="Index!A1" display="Regresar al �ndice" xr:uid="{8BA7401D-A6D1-4783-829B-0EF55EB95C0E}"/>
  </hyperlinks>
  <pageMargins left="0.7" right="0.7" top="0.75" bottom="0.75" header="0.3" footer="0.3"/>
  <drawing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0261E-D603-4F9B-855F-D03A84302876}">
  <sheetPr codeName="Hoja95"/>
  <dimension ref="A1:I39"/>
  <sheetViews>
    <sheetView topLeftCell="C1" workbookViewId="0"/>
  </sheetViews>
  <sheetFormatPr baseColWidth="10" defaultRowHeight="12.75" x14ac:dyDescent="0.2"/>
  <cols>
    <col min="1" max="1" width="23.7109375" style="266" customWidth="1"/>
    <col min="2" max="2" width="28.7109375" style="266" customWidth="1"/>
    <col min="3" max="3" width="40.28515625" style="266" customWidth="1"/>
    <col min="4" max="4" width="23" style="266" customWidth="1"/>
    <col min="5" max="16384" width="11.42578125" style="266"/>
  </cols>
  <sheetData>
    <row r="1" spans="1:9" x14ac:dyDescent="0.2">
      <c r="A1" s="69" t="s">
        <v>2137</v>
      </c>
      <c r="H1" s="346" t="s">
        <v>2143</v>
      </c>
      <c r="I1" s="346"/>
    </row>
    <row r="2" spans="1:9" x14ac:dyDescent="0.2">
      <c r="A2" s="360" t="s">
        <v>1530</v>
      </c>
    </row>
    <row r="5" spans="1:9" x14ac:dyDescent="0.2">
      <c r="A5" s="266" t="s">
        <v>1126</v>
      </c>
      <c r="B5" s="266" t="s">
        <v>1127</v>
      </c>
      <c r="C5" s="266" t="s">
        <v>448</v>
      </c>
      <c r="D5" s="266" t="s">
        <v>449</v>
      </c>
    </row>
    <row r="6" spans="1:9" x14ac:dyDescent="0.2">
      <c r="A6" s="266" t="s">
        <v>19</v>
      </c>
      <c r="B6" s="267">
        <v>1270646</v>
      </c>
      <c r="C6" s="266">
        <v>9</v>
      </c>
      <c r="D6" s="361">
        <f>(C6/B6)*1000000</f>
        <v>7.0830113186520869</v>
      </c>
    </row>
    <row r="7" spans="1:9" x14ac:dyDescent="0.2">
      <c r="A7" s="266" t="s">
        <v>7</v>
      </c>
      <c r="B7" s="267">
        <v>5647532</v>
      </c>
      <c r="C7" s="268">
        <v>41</v>
      </c>
      <c r="D7" s="361">
        <f>(C7/B7)*1000000</f>
        <v>7.2598083552249015</v>
      </c>
    </row>
    <row r="8" spans="1:9" x14ac:dyDescent="0.2">
      <c r="A8" s="266" t="s">
        <v>15</v>
      </c>
      <c r="B8" s="267">
        <v>3643974</v>
      </c>
      <c r="C8" s="268">
        <v>30</v>
      </c>
      <c r="D8" s="361">
        <f>(C8/B8)*1000000</f>
        <v>8.2327700472067029</v>
      </c>
    </row>
    <row r="9" spans="1:9" x14ac:dyDescent="0.2">
      <c r="A9" s="266" t="s">
        <v>33</v>
      </c>
      <c r="B9" s="267">
        <v>1654593</v>
      </c>
      <c r="C9" s="266">
        <v>16</v>
      </c>
      <c r="D9" s="361">
        <f>(C9/B9)*1000000</f>
        <v>9.6700517891711133</v>
      </c>
    </row>
    <row r="10" spans="1:9" x14ac:dyDescent="0.2">
      <c r="A10" s="266" t="s">
        <v>21</v>
      </c>
      <c r="B10" s="267">
        <v>4120741</v>
      </c>
      <c r="C10" s="266">
        <v>40</v>
      </c>
      <c r="D10" s="361">
        <v>9.8265089998871264</v>
      </c>
    </row>
    <row r="11" spans="1:9" x14ac:dyDescent="0.2">
      <c r="A11" s="266" t="s">
        <v>12</v>
      </c>
      <c r="B11" s="267">
        <v>1852952</v>
      </c>
      <c r="C11" s="266">
        <v>22</v>
      </c>
      <c r="D11" s="361">
        <f t="shared" ref="D11:D37" si="0">(C11/B11)*1000000</f>
        <v>11.872946519931439</v>
      </c>
    </row>
    <row r="12" spans="1:9" x14ac:dyDescent="0.2">
      <c r="A12" s="266" t="s">
        <v>28</v>
      </c>
      <c r="B12" s="267">
        <v>2544372</v>
      </c>
      <c r="C12" s="266">
        <v>34</v>
      </c>
      <c r="D12" s="361">
        <f t="shared" si="0"/>
        <v>13.362825876090447</v>
      </c>
    </row>
    <row r="13" spans="1:9" x14ac:dyDescent="0.2">
      <c r="A13" s="266" t="s">
        <v>31</v>
      </c>
      <c r="B13" s="267">
        <v>8488447</v>
      </c>
      <c r="C13" s="266">
        <v>130</v>
      </c>
      <c r="D13" s="361">
        <f t="shared" si="0"/>
        <v>15.314933344108763</v>
      </c>
    </row>
    <row r="14" spans="1:9" x14ac:dyDescent="0.2">
      <c r="A14" s="266" t="s">
        <v>17</v>
      </c>
      <c r="B14" s="267">
        <v>4791977</v>
      </c>
      <c r="C14" s="266">
        <v>81</v>
      </c>
      <c r="D14" s="361">
        <f t="shared" si="0"/>
        <v>16.903253083226399</v>
      </c>
    </row>
    <row r="15" spans="1:9" x14ac:dyDescent="0.2">
      <c r="A15" s="266" t="s">
        <v>30</v>
      </c>
      <c r="B15" s="267">
        <v>1364147</v>
      </c>
      <c r="C15" s="266">
        <v>25</v>
      </c>
      <c r="D15" s="361">
        <f t="shared" si="0"/>
        <v>18.326470680945675</v>
      </c>
    </row>
    <row r="16" spans="1:9" x14ac:dyDescent="0.2">
      <c r="A16" s="266" t="s">
        <v>29</v>
      </c>
      <c r="B16" s="267">
        <v>3620910</v>
      </c>
      <c r="C16" s="266">
        <v>76</v>
      </c>
      <c r="D16" s="361">
        <f t="shared" si="0"/>
        <v>20.989198847803454</v>
      </c>
    </row>
    <row r="17" spans="1:4" x14ac:dyDescent="0.2">
      <c r="A17" s="266" t="s">
        <v>25</v>
      </c>
      <c r="B17" s="267">
        <v>2845959</v>
      </c>
      <c r="C17" s="266">
        <v>65</v>
      </c>
      <c r="D17" s="361">
        <f t="shared" si="0"/>
        <v>22.839401410912807</v>
      </c>
    </row>
    <row r="18" spans="1:4" x14ac:dyDescent="0.2">
      <c r="A18" s="266" t="s">
        <v>16</v>
      </c>
      <c r="B18" s="267">
        <v>3050720</v>
      </c>
      <c r="C18" s="266">
        <v>70</v>
      </c>
      <c r="D18" s="361">
        <f t="shared" si="0"/>
        <v>22.945403052394187</v>
      </c>
    </row>
    <row r="19" spans="1:4" x14ac:dyDescent="0.2">
      <c r="A19" s="266" t="s">
        <v>8</v>
      </c>
      <c r="B19" s="267">
        <v>3765325</v>
      </c>
      <c r="C19" s="266">
        <v>91</v>
      </c>
      <c r="D19" s="361">
        <f t="shared" si="0"/>
        <v>24.16790051323591</v>
      </c>
    </row>
    <row r="20" spans="1:4" x14ac:dyDescent="0.2">
      <c r="A20" s="266" t="s">
        <v>14</v>
      </c>
      <c r="B20" s="267">
        <v>6173718</v>
      </c>
      <c r="C20" s="266">
        <v>151</v>
      </c>
      <c r="D20" s="361">
        <f t="shared" si="0"/>
        <v>24.458519161387027</v>
      </c>
    </row>
    <row r="21" spans="1:4" x14ac:dyDescent="0.2">
      <c r="A21" s="266" t="s">
        <v>22</v>
      </c>
      <c r="B21" s="267">
        <v>6542484</v>
      </c>
      <c r="C21" s="266">
        <v>162</v>
      </c>
      <c r="D21" s="361">
        <f t="shared" si="0"/>
        <v>24.76123747494071</v>
      </c>
    </row>
    <row r="22" spans="1:4" x14ac:dyDescent="0.2">
      <c r="A22" s="266" t="s">
        <v>4</v>
      </c>
      <c r="B22" s="267">
        <v>3578561</v>
      </c>
      <c r="C22" s="266">
        <v>92</v>
      </c>
      <c r="D22" s="361">
        <f t="shared" si="0"/>
        <v>25.708657753773092</v>
      </c>
    </row>
    <row r="23" spans="1:4" x14ac:dyDescent="0.2">
      <c r="A23" s="266" t="s">
        <v>6</v>
      </c>
      <c r="B23" s="267">
        <v>984046</v>
      </c>
      <c r="C23" s="268">
        <v>27</v>
      </c>
      <c r="D23" s="361">
        <f t="shared" si="0"/>
        <v>27.437741731585721</v>
      </c>
    </row>
    <row r="24" spans="1:4" x14ac:dyDescent="0.2">
      <c r="A24" s="266" t="s">
        <v>27</v>
      </c>
      <c r="B24" s="267">
        <v>3037752</v>
      </c>
      <c r="C24" s="266">
        <v>87</v>
      </c>
      <c r="D24" s="361">
        <f t="shared" si="0"/>
        <v>28.639599282627415</v>
      </c>
    </row>
    <row r="25" spans="1:4" x14ac:dyDescent="0.2">
      <c r="A25" s="266" t="s">
        <v>13</v>
      </c>
      <c r="B25" s="267">
        <v>17245551</v>
      </c>
      <c r="C25" s="268">
        <v>585</v>
      </c>
      <c r="D25" s="361">
        <f t="shared" si="0"/>
        <v>33.921792350966342</v>
      </c>
    </row>
    <row r="26" spans="1:4" x14ac:dyDescent="0.2">
      <c r="A26" s="266" t="s">
        <v>26</v>
      </c>
      <c r="B26" s="267">
        <v>3131012</v>
      </c>
      <c r="C26" s="266">
        <v>112</v>
      </c>
      <c r="D26" s="361">
        <f t="shared" si="0"/>
        <v>35.771181969280221</v>
      </c>
    </row>
    <row r="27" spans="1:4" x14ac:dyDescent="0.2">
      <c r="A27" s="266" t="s">
        <v>18</v>
      </c>
      <c r="B27" s="267">
        <v>2022568</v>
      </c>
      <c r="C27" s="268">
        <v>78</v>
      </c>
      <c r="D27" s="361">
        <f t="shared" si="0"/>
        <v>38.564834408534104</v>
      </c>
    </row>
    <row r="28" spans="1:4" x14ac:dyDescent="0.2">
      <c r="A28" s="266" t="s">
        <v>32</v>
      </c>
      <c r="B28" s="267">
        <v>2233866</v>
      </c>
      <c r="C28" s="266">
        <v>87</v>
      </c>
      <c r="D28" s="361">
        <f t="shared" si="0"/>
        <v>38.945934984461914</v>
      </c>
    </row>
    <row r="29" spans="1:4" x14ac:dyDescent="0.2">
      <c r="A29" s="266" t="s">
        <v>23</v>
      </c>
      <c r="B29" s="267">
        <v>2239112</v>
      </c>
      <c r="C29" s="266">
        <v>94</v>
      </c>
      <c r="D29" s="361">
        <f t="shared" si="0"/>
        <v>41.980928153660919</v>
      </c>
    </row>
    <row r="30" spans="1:4" x14ac:dyDescent="0.2">
      <c r="A30" s="266" t="s">
        <v>10</v>
      </c>
      <c r="B30" s="267">
        <v>3175643</v>
      </c>
      <c r="C30" s="268">
        <v>138</v>
      </c>
      <c r="D30" s="361">
        <f t="shared" si="0"/>
        <v>43.455766281033483</v>
      </c>
    </row>
    <row r="31" spans="1:4" x14ac:dyDescent="0.2">
      <c r="A31" s="266" t="s">
        <v>3</v>
      </c>
      <c r="B31" s="267">
        <v>1415421</v>
      </c>
      <c r="C31" s="268">
        <v>62</v>
      </c>
      <c r="D31" s="361">
        <f t="shared" si="0"/>
        <v>43.803221797613574</v>
      </c>
    </row>
    <row r="32" spans="1:4" x14ac:dyDescent="0.2">
      <c r="A32" s="266" t="s">
        <v>11</v>
      </c>
      <c r="B32" s="267">
        <v>772842</v>
      </c>
      <c r="C32" s="268">
        <v>35</v>
      </c>
      <c r="D32" s="361">
        <f t="shared" si="0"/>
        <v>45.28739380106154</v>
      </c>
    </row>
    <row r="33" spans="1:4" x14ac:dyDescent="0.2">
      <c r="A33" s="266" t="s">
        <v>24</v>
      </c>
      <c r="B33" s="267">
        <v>1684541</v>
      </c>
      <c r="C33" s="266">
        <v>79</v>
      </c>
      <c r="D33" s="361">
        <f t="shared" si="0"/>
        <v>46.897047919878467</v>
      </c>
    </row>
    <row r="34" spans="1:4" x14ac:dyDescent="0.2">
      <c r="A34" s="269" t="s">
        <v>0</v>
      </c>
      <c r="B34" s="267">
        <v>8325800</v>
      </c>
      <c r="C34" s="268">
        <v>445</v>
      </c>
      <c r="D34" s="361">
        <f t="shared" si="0"/>
        <v>53.448317278820049</v>
      </c>
    </row>
    <row r="35" spans="1:4" x14ac:dyDescent="0.2">
      <c r="A35" s="266" t="s">
        <v>5</v>
      </c>
      <c r="B35" s="267">
        <v>788119</v>
      </c>
      <c r="C35" s="268">
        <v>45</v>
      </c>
      <c r="D35" s="361">
        <f t="shared" si="0"/>
        <v>57.097976320834796</v>
      </c>
    </row>
    <row r="36" spans="1:4" x14ac:dyDescent="0.2">
      <c r="A36" s="266" t="s">
        <v>20</v>
      </c>
      <c r="B36" s="267">
        <v>5533147</v>
      </c>
      <c r="C36" s="266">
        <v>501</v>
      </c>
      <c r="D36" s="361">
        <f t="shared" si="0"/>
        <v>90.545217757634134</v>
      </c>
    </row>
    <row r="37" spans="1:4" x14ac:dyDescent="0.2">
      <c r="A37" s="270" t="s">
        <v>9</v>
      </c>
      <c r="B37" s="267">
        <v>9031213</v>
      </c>
      <c r="C37" s="268">
        <v>1059</v>
      </c>
      <c r="D37" s="361">
        <f t="shared" si="0"/>
        <v>117.2599959717482</v>
      </c>
    </row>
    <row r="39" spans="1:4" x14ac:dyDescent="0.2">
      <c r="A39" s="195" t="s">
        <v>1</v>
      </c>
      <c r="B39" s="196">
        <v>126577691</v>
      </c>
      <c r="C39" s="197">
        <v>4586</v>
      </c>
      <c r="D39" s="361">
        <f>(C39/B39)*1000000</f>
        <v>36.230713040894386</v>
      </c>
    </row>
  </sheetData>
  <autoFilter ref="A5:D5" xr:uid="{CA682FBA-9619-4DD3-BC17-389317194804}">
    <sortState ref="A6:D37">
      <sortCondition ref="D5"/>
    </sortState>
  </autoFilter>
  <mergeCells count="1">
    <mergeCell ref="H1:I1"/>
  </mergeCells>
  <hyperlinks>
    <hyperlink ref="H1:I1" location="Index!A1" display="Regresar al �ndice" xr:uid="{48B68FB1-4DB8-4BBE-8602-1662098437B2}"/>
  </hyperlinks>
  <pageMargins left="0.7" right="0.7" top="0.75" bottom="0.75" header="0.3" footer="0.3"/>
  <drawing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CDAE2-ACD9-423B-8C78-13FC34D0EDB1}">
  <sheetPr codeName="Hoja197"/>
  <dimension ref="A1:I189"/>
  <sheetViews>
    <sheetView workbookViewId="0"/>
  </sheetViews>
  <sheetFormatPr baseColWidth="10" defaultRowHeight="12.75" x14ac:dyDescent="0.2"/>
  <cols>
    <col min="1" max="1" width="11.42578125" style="266"/>
    <col min="2" max="2" width="24" style="266" customWidth="1"/>
    <col min="3" max="16384" width="11.42578125" style="266"/>
  </cols>
  <sheetData>
    <row r="1" spans="1:9" x14ac:dyDescent="0.2">
      <c r="A1" s="69" t="s">
        <v>2138</v>
      </c>
      <c r="H1" s="346" t="s">
        <v>2143</v>
      </c>
      <c r="I1" s="346"/>
    </row>
    <row r="2" spans="1:9" x14ac:dyDescent="0.2">
      <c r="A2" s="266" t="s">
        <v>1607</v>
      </c>
    </row>
    <row r="6" spans="1:9" ht="25.5" x14ac:dyDescent="0.2">
      <c r="A6" s="353" t="s">
        <v>134</v>
      </c>
      <c r="B6" s="354" t="s">
        <v>1611</v>
      </c>
      <c r="C6" s="354" t="s">
        <v>407</v>
      </c>
      <c r="D6" s="354" t="s">
        <v>133</v>
      </c>
    </row>
    <row r="7" spans="1:9" x14ac:dyDescent="0.2">
      <c r="A7" s="355">
        <v>39448</v>
      </c>
      <c r="B7" s="359">
        <v>120914</v>
      </c>
    </row>
    <row r="8" spans="1:9" x14ac:dyDescent="0.2">
      <c r="A8" s="355">
        <v>39479</v>
      </c>
      <c r="B8" s="359">
        <v>97740</v>
      </c>
      <c r="D8" s="357">
        <f>B8/B7-1</f>
        <v>-0.19165688009659754</v>
      </c>
    </row>
    <row r="9" spans="1:9" x14ac:dyDescent="0.2">
      <c r="A9" s="355">
        <v>39508</v>
      </c>
      <c r="B9" s="359">
        <v>108940</v>
      </c>
      <c r="D9" s="357">
        <f t="shared" ref="D9:D72" si="0">B9/B8-1</f>
        <v>0.11458972784939636</v>
      </c>
    </row>
    <row r="10" spans="1:9" x14ac:dyDescent="0.2">
      <c r="A10" s="355">
        <v>39539</v>
      </c>
      <c r="B10" s="359">
        <v>121751</v>
      </c>
      <c r="D10" s="357">
        <f t="shared" si="0"/>
        <v>0.11759684229851297</v>
      </c>
    </row>
    <row r="11" spans="1:9" x14ac:dyDescent="0.2">
      <c r="A11" s="355">
        <v>39569</v>
      </c>
      <c r="B11" s="359">
        <v>125838</v>
      </c>
      <c r="D11" s="357">
        <f t="shared" si="0"/>
        <v>3.3568512784289295E-2</v>
      </c>
    </row>
    <row r="12" spans="1:9" x14ac:dyDescent="0.2">
      <c r="A12" s="355">
        <v>39600</v>
      </c>
      <c r="B12" s="359">
        <v>112691</v>
      </c>
      <c r="D12" s="357">
        <f t="shared" si="0"/>
        <v>-0.10447559560705033</v>
      </c>
    </row>
    <row r="13" spans="1:9" x14ac:dyDescent="0.2">
      <c r="A13" s="355">
        <v>39630</v>
      </c>
      <c r="B13" s="359">
        <v>119873</v>
      </c>
      <c r="D13" s="357">
        <f t="shared" si="0"/>
        <v>6.3731797570347304E-2</v>
      </c>
    </row>
    <row r="14" spans="1:9" x14ac:dyDescent="0.2">
      <c r="A14" s="355">
        <v>39661</v>
      </c>
      <c r="B14" s="359">
        <v>117300</v>
      </c>
      <c r="D14" s="357">
        <f t="shared" si="0"/>
        <v>-2.146438313882193E-2</v>
      </c>
    </row>
    <row r="15" spans="1:9" x14ac:dyDescent="0.2">
      <c r="A15" s="355">
        <v>39692</v>
      </c>
      <c r="B15" s="359">
        <v>114444</v>
      </c>
      <c r="D15" s="357">
        <f t="shared" si="0"/>
        <v>-2.4347826086956514E-2</v>
      </c>
    </row>
    <row r="16" spans="1:9" x14ac:dyDescent="0.2">
      <c r="A16" s="355">
        <v>39722</v>
      </c>
      <c r="B16" s="359">
        <v>123045</v>
      </c>
      <c r="D16" s="357">
        <f t="shared" si="0"/>
        <v>7.5154660794799266E-2</v>
      </c>
    </row>
    <row r="17" spans="1:4" x14ac:dyDescent="0.2">
      <c r="A17" s="355">
        <v>39753</v>
      </c>
      <c r="B17" s="359">
        <v>112920</v>
      </c>
      <c r="D17" s="357">
        <f t="shared" si="0"/>
        <v>-8.2286968182372355E-2</v>
      </c>
    </row>
    <row r="18" spans="1:4" x14ac:dyDescent="0.2">
      <c r="A18" s="355">
        <v>39783</v>
      </c>
      <c r="B18" s="359">
        <v>138279</v>
      </c>
      <c r="D18" s="357">
        <f t="shared" si="0"/>
        <v>0.22457492029755577</v>
      </c>
    </row>
    <row r="19" spans="1:4" x14ac:dyDescent="0.2">
      <c r="A19" s="355">
        <v>39814</v>
      </c>
      <c r="B19" s="359">
        <v>116925</v>
      </c>
      <c r="C19" s="357">
        <f>B19/B7-1</f>
        <v>-3.2990389863870151E-2</v>
      </c>
      <c r="D19" s="357">
        <f t="shared" si="0"/>
        <v>-0.15442691948885945</v>
      </c>
    </row>
    <row r="20" spans="1:4" x14ac:dyDescent="0.2">
      <c r="A20" s="355">
        <v>39845</v>
      </c>
      <c r="B20" s="359">
        <v>95551</v>
      </c>
      <c r="C20" s="357">
        <f t="shared" ref="C20:C83" si="1">B20/B8-1</f>
        <v>-2.2396153059136448E-2</v>
      </c>
      <c r="D20" s="357">
        <f t="shared" si="0"/>
        <v>-0.18280094077400044</v>
      </c>
    </row>
    <row r="21" spans="1:4" x14ac:dyDescent="0.2">
      <c r="A21" s="355">
        <v>39873</v>
      </c>
      <c r="B21" s="359">
        <v>102386</v>
      </c>
      <c r="C21" s="357">
        <f t="shared" si="1"/>
        <v>-6.0161556820268025E-2</v>
      </c>
      <c r="D21" s="357">
        <f t="shared" si="0"/>
        <v>7.1532480036838875E-2</v>
      </c>
    </row>
    <row r="22" spans="1:4" x14ac:dyDescent="0.2">
      <c r="A22" s="355">
        <v>39904</v>
      </c>
      <c r="B22" s="359">
        <v>97138</v>
      </c>
      <c r="C22" s="357">
        <f t="shared" si="1"/>
        <v>-0.20215850383159073</v>
      </c>
      <c r="D22" s="357">
        <f t="shared" si="0"/>
        <v>-5.1257007794034304E-2</v>
      </c>
    </row>
    <row r="23" spans="1:4" x14ac:dyDescent="0.2">
      <c r="A23" s="355">
        <v>39934</v>
      </c>
      <c r="B23" s="359">
        <v>108096</v>
      </c>
      <c r="C23" s="357">
        <f t="shared" si="1"/>
        <v>-0.14099079769227096</v>
      </c>
      <c r="D23" s="357">
        <f t="shared" si="0"/>
        <v>0.11280858160555085</v>
      </c>
    </row>
    <row r="24" spans="1:4" x14ac:dyDescent="0.2">
      <c r="A24" s="355">
        <v>39965</v>
      </c>
      <c r="B24" s="359">
        <v>112436</v>
      </c>
      <c r="C24" s="357">
        <f t="shared" si="1"/>
        <v>-2.2628248928485695E-3</v>
      </c>
      <c r="D24" s="357">
        <f t="shared" si="0"/>
        <v>4.0149496743635327E-2</v>
      </c>
    </row>
    <row r="25" spans="1:4" x14ac:dyDescent="0.2">
      <c r="A25" s="355">
        <v>39995</v>
      </c>
      <c r="B25" s="359">
        <v>117072</v>
      </c>
      <c r="C25" s="357">
        <f t="shared" si="1"/>
        <v>-2.3366396102541875E-2</v>
      </c>
      <c r="D25" s="357">
        <f t="shared" si="0"/>
        <v>4.1232345512113522E-2</v>
      </c>
    </row>
    <row r="26" spans="1:4" x14ac:dyDescent="0.2">
      <c r="A26" s="355">
        <v>40026</v>
      </c>
      <c r="B26" s="359">
        <v>110847</v>
      </c>
      <c r="C26" s="357">
        <f t="shared" si="1"/>
        <v>-5.501278772378515E-2</v>
      </c>
      <c r="D26" s="357">
        <f t="shared" si="0"/>
        <v>-5.31724067240672E-2</v>
      </c>
    </row>
    <row r="27" spans="1:4" x14ac:dyDescent="0.2">
      <c r="A27" s="355">
        <v>40057</v>
      </c>
      <c r="B27" s="359">
        <v>107588</v>
      </c>
      <c r="C27" s="357">
        <f t="shared" si="1"/>
        <v>-5.9907028765160297E-2</v>
      </c>
      <c r="D27" s="357">
        <f t="shared" si="0"/>
        <v>-2.9400885905798035E-2</v>
      </c>
    </row>
    <row r="28" spans="1:4" x14ac:dyDescent="0.2">
      <c r="A28" s="355">
        <v>40087</v>
      </c>
      <c r="B28" s="359">
        <v>114900</v>
      </c>
      <c r="C28" s="357">
        <f t="shared" si="1"/>
        <v>-6.6195294404486127E-2</v>
      </c>
      <c r="D28" s="357">
        <f t="shared" si="0"/>
        <v>6.7962969847938481E-2</v>
      </c>
    </row>
    <row r="29" spans="1:4" x14ac:dyDescent="0.2">
      <c r="A29" s="355">
        <v>40118</v>
      </c>
      <c r="B29" s="359">
        <v>108872</v>
      </c>
      <c r="C29" s="357">
        <f t="shared" si="1"/>
        <v>-3.584838823946157E-2</v>
      </c>
      <c r="D29" s="357">
        <f t="shared" si="0"/>
        <v>-5.2463011314186292E-2</v>
      </c>
    </row>
    <row r="30" spans="1:4" x14ac:dyDescent="0.2">
      <c r="A30" s="355">
        <v>40148</v>
      </c>
      <c r="B30" s="359">
        <v>132243</v>
      </c>
      <c r="C30" s="357">
        <f t="shared" si="1"/>
        <v>-4.3650879743127979E-2</v>
      </c>
      <c r="D30" s="357">
        <f t="shared" si="0"/>
        <v>0.21466492762142697</v>
      </c>
    </row>
    <row r="31" spans="1:4" x14ac:dyDescent="0.2">
      <c r="A31" s="355">
        <v>40179</v>
      </c>
      <c r="B31" s="359">
        <v>110157</v>
      </c>
      <c r="C31" s="357">
        <f t="shared" si="1"/>
        <v>-5.788325849903786E-2</v>
      </c>
      <c r="D31" s="357">
        <f t="shared" si="0"/>
        <v>-0.16701073024659152</v>
      </c>
    </row>
    <row r="32" spans="1:4" x14ac:dyDescent="0.2">
      <c r="A32" s="355">
        <v>40210</v>
      </c>
      <c r="B32" s="359">
        <v>94454</v>
      </c>
      <c r="C32" s="357">
        <f t="shared" si="1"/>
        <v>-1.1480779897646287E-2</v>
      </c>
      <c r="D32" s="357">
        <f t="shared" si="0"/>
        <v>-0.14255108617700196</v>
      </c>
    </row>
    <row r="33" spans="1:4" x14ac:dyDescent="0.2">
      <c r="A33" s="355">
        <v>40238</v>
      </c>
      <c r="B33" s="359">
        <v>97046</v>
      </c>
      <c r="C33" s="357">
        <f t="shared" si="1"/>
        <v>-5.2155568144082176E-2</v>
      </c>
      <c r="D33" s="357">
        <f t="shared" si="0"/>
        <v>2.7441929404789622E-2</v>
      </c>
    </row>
    <row r="34" spans="1:4" x14ac:dyDescent="0.2">
      <c r="A34" s="355">
        <v>40269</v>
      </c>
      <c r="B34" s="359">
        <v>112810</v>
      </c>
      <c r="C34" s="357">
        <f t="shared" si="1"/>
        <v>0.1613374786386379</v>
      </c>
      <c r="D34" s="357">
        <f t="shared" si="0"/>
        <v>0.16243843125940272</v>
      </c>
    </row>
    <row r="35" spans="1:4" x14ac:dyDescent="0.2">
      <c r="A35" s="355">
        <v>40299</v>
      </c>
      <c r="B35" s="359">
        <v>112153</v>
      </c>
      <c r="C35" s="357">
        <f t="shared" si="1"/>
        <v>3.7531453522794633E-2</v>
      </c>
      <c r="D35" s="357">
        <f t="shared" si="0"/>
        <v>-5.823951777324754E-3</v>
      </c>
    </row>
    <row r="36" spans="1:4" x14ac:dyDescent="0.2">
      <c r="A36" s="355">
        <v>40330</v>
      </c>
      <c r="B36" s="359">
        <v>113366</v>
      </c>
      <c r="C36" s="357">
        <f t="shared" si="1"/>
        <v>8.271372158383361E-3</v>
      </c>
      <c r="D36" s="357">
        <f t="shared" si="0"/>
        <v>1.0815582284914305E-2</v>
      </c>
    </row>
    <row r="37" spans="1:4" x14ac:dyDescent="0.2">
      <c r="A37" s="355">
        <v>40360</v>
      </c>
      <c r="B37" s="359">
        <v>121005</v>
      </c>
      <c r="C37" s="357">
        <f t="shared" si="1"/>
        <v>3.359471094710953E-2</v>
      </c>
      <c r="D37" s="357">
        <f t="shared" si="0"/>
        <v>6.7383518868090908E-2</v>
      </c>
    </row>
    <row r="38" spans="1:4" x14ac:dyDescent="0.2">
      <c r="A38" s="355">
        <v>40391</v>
      </c>
      <c r="B38" s="359">
        <v>114441</v>
      </c>
      <c r="C38" s="357">
        <f t="shared" si="1"/>
        <v>3.242306963652597E-2</v>
      </c>
      <c r="D38" s="357">
        <f t="shared" si="0"/>
        <v>-5.4245692326763351E-2</v>
      </c>
    </row>
    <row r="39" spans="1:4" x14ac:dyDescent="0.2">
      <c r="A39" s="355">
        <v>40422</v>
      </c>
      <c r="B39" s="359">
        <v>110271</v>
      </c>
      <c r="C39" s="357">
        <f t="shared" si="1"/>
        <v>2.4937725396884325E-2</v>
      </c>
      <c r="D39" s="357">
        <f t="shared" si="0"/>
        <v>-3.64379898812488E-2</v>
      </c>
    </row>
    <row r="40" spans="1:4" x14ac:dyDescent="0.2">
      <c r="A40" s="355">
        <v>40452</v>
      </c>
      <c r="B40" s="359">
        <v>115046</v>
      </c>
      <c r="C40" s="357">
        <f t="shared" si="1"/>
        <v>1.2706701479547888E-3</v>
      </c>
      <c r="D40" s="357">
        <f t="shared" si="0"/>
        <v>4.3302409518368279E-2</v>
      </c>
    </row>
    <row r="41" spans="1:4" x14ac:dyDescent="0.2">
      <c r="A41" s="355">
        <v>40483</v>
      </c>
      <c r="B41" s="359">
        <v>113977</v>
      </c>
      <c r="C41" s="357">
        <f t="shared" si="1"/>
        <v>4.6889925784407316E-2</v>
      </c>
      <c r="D41" s="357">
        <f t="shared" si="0"/>
        <v>-9.2919353997531484E-3</v>
      </c>
    </row>
    <row r="42" spans="1:4" x14ac:dyDescent="0.2">
      <c r="A42" s="355">
        <v>40513</v>
      </c>
      <c r="B42" s="359">
        <v>137803</v>
      </c>
      <c r="C42" s="357">
        <f t="shared" si="1"/>
        <v>4.2043813283122677E-2</v>
      </c>
      <c r="D42" s="357">
        <f t="shared" si="0"/>
        <v>0.20904217517569323</v>
      </c>
    </row>
    <row r="43" spans="1:4" x14ac:dyDescent="0.2">
      <c r="A43" s="355">
        <v>40544</v>
      </c>
      <c r="B43" s="359">
        <v>112026</v>
      </c>
      <c r="C43" s="357">
        <f t="shared" si="1"/>
        <v>1.6966692992728571E-2</v>
      </c>
      <c r="D43" s="357">
        <f t="shared" si="0"/>
        <v>-0.18705688555401556</v>
      </c>
    </row>
    <row r="44" spans="1:4" x14ac:dyDescent="0.2">
      <c r="A44" s="355">
        <v>40575</v>
      </c>
      <c r="B44" s="359">
        <v>104943</v>
      </c>
      <c r="C44" s="357">
        <f t="shared" si="1"/>
        <v>0.11104876447794698</v>
      </c>
      <c r="D44" s="357">
        <f t="shared" si="0"/>
        <v>-6.3226393872850895E-2</v>
      </c>
    </row>
    <row r="45" spans="1:4" x14ac:dyDescent="0.2">
      <c r="A45" s="355">
        <v>40603</v>
      </c>
      <c r="B45" s="359">
        <v>102660</v>
      </c>
      <c r="C45" s="357">
        <f t="shared" si="1"/>
        <v>5.7848855182078607E-2</v>
      </c>
      <c r="D45" s="357">
        <f t="shared" si="0"/>
        <v>-2.1754666819130408E-2</v>
      </c>
    </row>
    <row r="46" spans="1:4" x14ac:dyDescent="0.2">
      <c r="A46" s="355">
        <v>40634</v>
      </c>
      <c r="B46" s="359">
        <v>101552</v>
      </c>
      <c r="C46" s="357">
        <f t="shared" si="1"/>
        <v>-9.9796117365481773E-2</v>
      </c>
      <c r="D46" s="357">
        <f t="shared" si="0"/>
        <v>-1.0792908630430587E-2</v>
      </c>
    </row>
    <row r="47" spans="1:4" x14ac:dyDescent="0.2">
      <c r="A47" s="355">
        <v>40664</v>
      </c>
      <c r="B47" s="359">
        <v>116247</v>
      </c>
      <c r="C47" s="357">
        <f t="shared" si="1"/>
        <v>3.6503704760461053E-2</v>
      </c>
      <c r="D47" s="357">
        <f t="shared" si="0"/>
        <v>0.14470419095635734</v>
      </c>
    </row>
    <row r="48" spans="1:4" x14ac:dyDescent="0.2">
      <c r="A48" s="355">
        <v>40695</v>
      </c>
      <c r="B48" s="359">
        <v>114631</v>
      </c>
      <c r="C48" s="357">
        <f t="shared" si="1"/>
        <v>1.1158548418397141E-2</v>
      </c>
      <c r="D48" s="357">
        <f t="shared" si="0"/>
        <v>-1.3901434015501479E-2</v>
      </c>
    </row>
    <row r="49" spans="1:4" x14ac:dyDescent="0.2">
      <c r="A49" s="355">
        <v>40725</v>
      </c>
      <c r="B49" s="359">
        <v>119442</v>
      </c>
      <c r="C49" s="357">
        <f t="shared" si="1"/>
        <v>-1.2916821618941365E-2</v>
      </c>
      <c r="D49" s="357">
        <f t="shared" si="0"/>
        <v>4.1969449799792446E-2</v>
      </c>
    </row>
    <row r="50" spans="1:4" x14ac:dyDescent="0.2">
      <c r="A50" s="355">
        <v>40756</v>
      </c>
      <c r="B50" s="359">
        <v>121686</v>
      </c>
      <c r="C50" s="357">
        <f t="shared" si="1"/>
        <v>6.3307730621018798E-2</v>
      </c>
      <c r="D50" s="357">
        <f t="shared" si="0"/>
        <v>1.8787361229718247E-2</v>
      </c>
    </row>
    <row r="51" spans="1:4" x14ac:dyDescent="0.2">
      <c r="A51" s="355">
        <v>40787</v>
      </c>
      <c r="B51" s="359">
        <v>117871</v>
      </c>
      <c r="C51" s="357">
        <f t="shared" si="1"/>
        <v>6.8921112531853401E-2</v>
      </c>
      <c r="D51" s="357">
        <f t="shared" si="0"/>
        <v>-3.1351182551813683E-2</v>
      </c>
    </row>
    <row r="52" spans="1:4" x14ac:dyDescent="0.2">
      <c r="A52" s="355">
        <v>40817</v>
      </c>
      <c r="B52" s="359">
        <v>119873</v>
      </c>
      <c r="C52" s="357">
        <f t="shared" si="1"/>
        <v>4.1957130191401681E-2</v>
      </c>
      <c r="D52" s="357">
        <f t="shared" si="0"/>
        <v>1.6984669681261666E-2</v>
      </c>
    </row>
    <row r="53" spans="1:4" x14ac:dyDescent="0.2">
      <c r="A53" s="355">
        <v>40848</v>
      </c>
      <c r="B53" s="359">
        <v>118809</v>
      </c>
      <c r="C53" s="357">
        <f t="shared" si="1"/>
        <v>4.2394518192266917E-2</v>
      </c>
      <c r="D53" s="357">
        <f t="shared" si="0"/>
        <v>-8.8760604973596724E-3</v>
      </c>
    </row>
    <row r="54" spans="1:4" x14ac:dyDescent="0.2">
      <c r="A54" s="355">
        <v>40878</v>
      </c>
      <c r="B54" s="359">
        <v>144172</v>
      </c>
      <c r="C54" s="357">
        <f t="shared" si="1"/>
        <v>4.6218151999593671E-2</v>
      </c>
      <c r="D54" s="357">
        <f t="shared" si="0"/>
        <v>0.2134770934861836</v>
      </c>
    </row>
    <row r="55" spans="1:4" x14ac:dyDescent="0.2">
      <c r="A55" s="355">
        <v>40909</v>
      </c>
      <c r="B55" s="359">
        <v>115786</v>
      </c>
      <c r="C55" s="357">
        <f t="shared" si="1"/>
        <v>3.3563637012836267E-2</v>
      </c>
      <c r="D55" s="357">
        <f t="shared" si="0"/>
        <v>-0.1968898260411176</v>
      </c>
    </row>
    <row r="56" spans="1:4" x14ac:dyDescent="0.2">
      <c r="A56" s="355">
        <v>40940</v>
      </c>
      <c r="B56" s="359">
        <v>105244</v>
      </c>
      <c r="C56" s="357">
        <f t="shared" si="1"/>
        <v>2.8682237023909263E-3</v>
      </c>
      <c r="D56" s="357">
        <f t="shared" si="0"/>
        <v>-9.1047276872851635E-2</v>
      </c>
    </row>
    <row r="57" spans="1:4" x14ac:dyDescent="0.2">
      <c r="A57" s="355">
        <v>40969</v>
      </c>
      <c r="B57" s="359">
        <v>105767</v>
      </c>
      <c r="C57" s="357">
        <f t="shared" si="1"/>
        <v>3.0264952269627887E-2</v>
      </c>
      <c r="D57" s="357">
        <f t="shared" si="0"/>
        <v>4.9694044316066499E-3</v>
      </c>
    </row>
    <row r="58" spans="1:4" x14ac:dyDescent="0.2">
      <c r="A58" s="355">
        <v>41000</v>
      </c>
      <c r="B58" s="359">
        <v>105360</v>
      </c>
      <c r="C58" s="357">
        <f t="shared" si="1"/>
        <v>3.7498030565621621E-2</v>
      </c>
      <c r="D58" s="357">
        <f t="shared" si="0"/>
        <v>-3.848081159529948E-3</v>
      </c>
    </row>
    <row r="59" spans="1:4" x14ac:dyDescent="0.2">
      <c r="A59" s="355">
        <v>41030</v>
      </c>
      <c r="B59" s="359">
        <v>119445</v>
      </c>
      <c r="C59" s="357">
        <f t="shared" si="1"/>
        <v>2.7510387364835243E-2</v>
      </c>
      <c r="D59" s="357">
        <f t="shared" si="0"/>
        <v>0.13368451025056949</v>
      </c>
    </row>
    <row r="60" spans="1:4" x14ac:dyDescent="0.2">
      <c r="A60" s="355">
        <v>41061</v>
      </c>
      <c r="B60" s="359">
        <v>117659</v>
      </c>
      <c r="C60" s="357">
        <f t="shared" si="1"/>
        <v>2.6415193097853118E-2</v>
      </c>
      <c r="D60" s="357">
        <f t="shared" si="0"/>
        <v>-1.4952488593076296E-2</v>
      </c>
    </row>
    <row r="61" spans="1:4" x14ac:dyDescent="0.2">
      <c r="A61" s="355">
        <v>41091</v>
      </c>
      <c r="B61" s="359">
        <v>120264</v>
      </c>
      <c r="C61" s="357">
        <f t="shared" si="1"/>
        <v>6.8820013060733043E-3</v>
      </c>
      <c r="D61" s="357">
        <f t="shared" si="0"/>
        <v>2.2140252764344392E-2</v>
      </c>
    </row>
    <row r="62" spans="1:4" x14ac:dyDescent="0.2">
      <c r="A62" s="355">
        <v>41122</v>
      </c>
      <c r="B62" s="359">
        <v>119781</v>
      </c>
      <c r="C62" s="357">
        <f t="shared" si="1"/>
        <v>-1.5655046595335564E-2</v>
      </c>
      <c r="D62" s="357">
        <f t="shared" si="0"/>
        <v>-4.0161644382359363E-3</v>
      </c>
    </row>
    <row r="63" spans="1:4" x14ac:dyDescent="0.2">
      <c r="A63" s="355">
        <v>41153</v>
      </c>
      <c r="B63" s="359">
        <v>104720</v>
      </c>
      <c r="C63" s="357">
        <f t="shared" si="1"/>
        <v>-0.11157112436477168</v>
      </c>
      <c r="D63" s="357">
        <f t="shared" si="0"/>
        <v>-0.12573780482714292</v>
      </c>
    </row>
    <row r="64" spans="1:4" x14ac:dyDescent="0.2">
      <c r="A64" s="355">
        <v>41183</v>
      </c>
      <c r="B64" s="359">
        <v>113006</v>
      </c>
      <c r="C64" s="357">
        <f t="shared" si="1"/>
        <v>-5.7285627288880758E-2</v>
      </c>
      <c r="D64" s="357">
        <f t="shared" si="0"/>
        <v>7.9125286478227697E-2</v>
      </c>
    </row>
    <row r="65" spans="1:4" x14ac:dyDescent="0.2">
      <c r="A65" s="355">
        <v>41214</v>
      </c>
      <c r="B65" s="359">
        <v>116964</v>
      </c>
      <c r="C65" s="357">
        <f t="shared" si="1"/>
        <v>-1.5529126581319552E-2</v>
      </c>
      <c r="D65" s="357">
        <f t="shared" si="0"/>
        <v>3.5024688954568894E-2</v>
      </c>
    </row>
    <row r="66" spans="1:4" x14ac:dyDescent="0.2">
      <c r="A66" s="355">
        <v>41244</v>
      </c>
      <c r="B66" s="359">
        <v>127888</v>
      </c>
      <c r="C66" s="357">
        <f t="shared" si="1"/>
        <v>-0.11294842271730987</v>
      </c>
      <c r="D66" s="357">
        <f t="shared" si="0"/>
        <v>9.3396258677883814E-2</v>
      </c>
    </row>
    <row r="67" spans="1:4" x14ac:dyDescent="0.2">
      <c r="A67" s="355">
        <v>41275</v>
      </c>
      <c r="B67" s="359">
        <v>110140</v>
      </c>
      <c r="C67" s="357">
        <f t="shared" si="1"/>
        <v>-4.8762371962068007E-2</v>
      </c>
      <c r="D67" s="357">
        <f t="shared" si="0"/>
        <v>-0.13877768047041161</v>
      </c>
    </row>
    <row r="68" spans="1:4" x14ac:dyDescent="0.2">
      <c r="A68" s="355">
        <v>41306</v>
      </c>
      <c r="B68" s="359">
        <v>90721</v>
      </c>
      <c r="C68" s="357">
        <f t="shared" si="1"/>
        <v>-0.13799361483790051</v>
      </c>
      <c r="D68" s="357">
        <f t="shared" si="0"/>
        <v>-0.17631196658797899</v>
      </c>
    </row>
    <row r="69" spans="1:4" x14ac:dyDescent="0.2">
      <c r="A69" s="355">
        <v>41334</v>
      </c>
      <c r="B69" s="359">
        <v>92314</v>
      </c>
      <c r="C69" s="357">
        <f t="shared" si="1"/>
        <v>-0.1271946826514887</v>
      </c>
      <c r="D69" s="357">
        <f t="shared" si="0"/>
        <v>1.7559330254296235E-2</v>
      </c>
    </row>
    <row r="70" spans="1:4" x14ac:dyDescent="0.2">
      <c r="A70" s="355">
        <v>41365</v>
      </c>
      <c r="B70" s="359">
        <v>109549</v>
      </c>
      <c r="C70" s="357">
        <f t="shared" si="1"/>
        <v>3.9758921791951396E-2</v>
      </c>
      <c r="D70" s="357">
        <f t="shared" si="0"/>
        <v>0.18669974218428398</v>
      </c>
    </row>
    <row r="71" spans="1:4" x14ac:dyDescent="0.2">
      <c r="A71" s="355">
        <v>41395</v>
      </c>
      <c r="B71" s="359">
        <v>111970</v>
      </c>
      <c r="C71" s="357">
        <f t="shared" si="1"/>
        <v>-6.2581104273933597E-2</v>
      </c>
      <c r="D71" s="357">
        <f t="shared" si="0"/>
        <v>2.2099699677769813E-2</v>
      </c>
    </row>
    <row r="72" spans="1:4" x14ac:dyDescent="0.2">
      <c r="A72" s="355">
        <v>41426</v>
      </c>
      <c r="B72" s="359">
        <v>104317</v>
      </c>
      <c r="C72" s="357">
        <f t="shared" si="1"/>
        <v>-0.11339549035772867</v>
      </c>
      <c r="D72" s="357">
        <f t="shared" si="0"/>
        <v>-6.8348664820934157E-2</v>
      </c>
    </row>
    <row r="73" spans="1:4" x14ac:dyDescent="0.2">
      <c r="A73" s="355">
        <v>41456</v>
      </c>
      <c r="B73" s="359">
        <v>113249</v>
      </c>
      <c r="C73" s="357">
        <f t="shared" si="1"/>
        <v>-5.8330007317235366E-2</v>
      </c>
      <c r="D73" s="357">
        <f t="shared" ref="D73:D136" si="2">B73/B72-1</f>
        <v>8.5623627980099037E-2</v>
      </c>
    </row>
    <row r="74" spans="1:4" x14ac:dyDescent="0.2">
      <c r="A74" s="355">
        <v>41487</v>
      </c>
      <c r="B74" s="359">
        <v>110977</v>
      </c>
      <c r="C74" s="357">
        <f t="shared" si="1"/>
        <v>-7.3500805636954158E-2</v>
      </c>
      <c r="D74" s="357">
        <f t="shared" si="2"/>
        <v>-2.006198730231612E-2</v>
      </c>
    </row>
    <row r="75" spans="1:4" x14ac:dyDescent="0.2">
      <c r="A75" s="355">
        <v>41518</v>
      </c>
      <c r="B75" s="359">
        <v>101021</v>
      </c>
      <c r="C75" s="357">
        <f t="shared" si="1"/>
        <v>-3.5322765469824269E-2</v>
      </c>
      <c r="D75" s="357">
        <f t="shared" si="2"/>
        <v>-8.9712282725249337E-2</v>
      </c>
    </row>
    <row r="76" spans="1:4" x14ac:dyDescent="0.2">
      <c r="A76" s="355">
        <v>41548</v>
      </c>
      <c r="B76" s="359">
        <v>105789</v>
      </c>
      <c r="C76" s="357">
        <f t="shared" si="1"/>
        <v>-6.3863865635452988E-2</v>
      </c>
      <c r="D76" s="357">
        <f t="shared" si="2"/>
        <v>4.7198107324219807E-2</v>
      </c>
    </row>
    <row r="77" spans="1:4" x14ac:dyDescent="0.2">
      <c r="A77" s="355">
        <v>41579</v>
      </c>
      <c r="B77" s="359">
        <v>104542</v>
      </c>
      <c r="C77" s="357">
        <f t="shared" si="1"/>
        <v>-0.10620361820731161</v>
      </c>
      <c r="D77" s="357">
        <f t="shared" si="2"/>
        <v>-1.1787614969420268E-2</v>
      </c>
    </row>
    <row r="78" spans="1:4" x14ac:dyDescent="0.2">
      <c r="A78" s="355">
        <v>41609</v>
      </c>
      <c r="B78" s="359">
        <v>121979</v>
      </c>
      <c r="C78" s="357">
        <f t="shared" si="1"/>
        <v>-4.6204491430001271E-2</v>
      </c>
      <c r="D78" s="357">
        <f t="shared" si="2"/>
        <v>0.16679420711293069</v>
      </c>
    </row>
    <row r="79" spans="1:4" x14ac:dyDescent="0.2">
      <c r="A79" s="355">
        <v>41640</v>
      </c>
      <c r="B79" s="359">
        <v>101782</v>
      </c>
      <c r="C79" s="357">
        <f t="shared" si="1"/>
        <v>-7.5885236971127701E-2</v>
      </c>
      <c r="D79" s="357">
        <f t="shared" si="2"/>
        <v>-0.16557768140417617</v>
      </c>
    </row>
    <row r="80" spans="1:4" x14ac:dyDescent="0.2">
      <c r="A80" s="355">
        <v>41671</v>
      </c>
      <c r="B80" s="359">
        <v>90612</v>
      </c>
      <c r="C80" s="357">
        <f t="shared" si="1"/>
        <v>-1.2014858742738221E-3</v>
      </c>
      <c r="D80" s="357">
        <f t="shared" si="2"/>
        <v>-0.10974435558350204</v>
      </c>
    </row>
    <row r="81" spans="1:4" x14ac:dyDescent="0.2">
      <c r="A81" s="355">
        <v>41699</v>
      </c>
      <c r="B81" s="359">
        <v>81130</v>
      </c>
      <c r="C81" s="357">
        <f t="shared" si="1"/>
        <v>-0.12115172129904461</v>
      </c>
      <c r="D81" s="357">
        <f t="shared" si="2"/>
        <v>-0.10464397651525181</v>
      </c>
    </row>
    <row r="82" spans="1:4" x14ac:dyDescent="0.2">
      <c r="A82" s="355">
        <v>41730</v>
      </c>
      <c r="B82" s="359">
        <v>86688</v>
      </c>
      <c r="C82" s="357">
        <f t="shared" si="1"/>
        <v>-0.20868287250454132</v>
      </c>
      <c r="D82" s="357">
        <f t="shared" si="2"/>
        <v>6.8507333908541801E-2</v>
      </c>
    </row>
    <row r="83" spans="1:4" x14ac:dyDescent="0.2">
      <c r="A83" s="355">
        <v>41760</v>
      </c>
      <c r="B83" s="359">
        <v>100048</v>
      </c>
      <c r="C83" s="357">
        <f t="shared" si="1"/>
        <v>-0.10647494864695906</v>
      </c>
      <c r="D83" s="357">
        <f t="shared" si="2"/>
        <v>0.15411590992986346</v>
      </c>
    </row>
    <row r="84" spans="1:4" x14ac:dyDescent="0.2">
      <c r="A84" s="355">
        <v>41791</v>
      </c>
      <c r="B84" s="359">
        <v>90783</v>
      </c>
      <c r="C84" s="357">
        <f t="shared" ref="C84:C147" si="3">B84/B72-1</f>
        <v>-0.12973916044364775</v>
      </c>
      <c r="D84" s="357">
        <f t="shared" si="2"/>
        <v>-9.2605549336318593E-2</v>
      </c>
    </row>
    <row r="85" spans="1:4" x14ac:dyDescent="0.2">
      <c r="A85" s="355">
        <v>41821</v>
      </c>
      <c r="B85" s="359">
        <v>93139</v>
      </c>
      <c r="C85" s="357">
        <f t="shared" si="3"/>
        <v>-0.17757331190562387</v>
      </c>
      <c r="D85" s="357">
        <f t="shared" si="2"/>
        <v>2.5951995417644369E-2</v>
      </c>
    </row>
    <row r="86" spans="1:4" x14ac:dyDescent="0.2">
      <c r="A86" s="355">
        <v>41852</v>
      </c>
      <c r="B86" s="359">
        <v>89239</v>
      </c>
      <c r="C86" s="357">
        <f t="shared" si="3"/>
        <v>-0.195878425259288</v>
      </c>
      <c r="D86" s="357">
        <f t="shared" si="2"/>
        <v>-4.1872899644617156E-2</v>
      </c>
    </row>
    <row r="87" spans="1:4" x14ac:dyDescent="0.2">
      <c r="A87" s="355">
        <v>41883</v>
      </c>
      <c r="B87" s="359">
        <v>83353</v>
      </c>
      <c r="C87" s="357">
        <f t="shared" si="3"/>
        <v>-0.17489432890191148</v>
      </c>
      <c r="D87" s="357">
        <f t="shared" si="2"/>
        <v>-6.5957709073387161E-2</v>
      </c>
    </row>
    <row r="88" spans="1:4" x14ac:dyDescent="0.2">
      <c r="A88" s="355">
        <v>41913</v>
      </c>
      <c r="B88" s="359">
        <v>90901</v>
      </c>
      <c r="C88" s="357">
        <f t="shared" si="3"/>
        <v>-0.14073296845607763</v>
      </c>
      <c r="D88" s="357">
        <f t="shared" si="2"/>
        <v>9.0554629107530538E-2</v>
      </c>
    </row>
    <row r="89" spans="1:4" x14ac:dyDescent="0.2">
      <c r="A89" s="355">
        <v>41944</v>
      </c>
      <c r="B89" s="359">
        <v>88524</v>
      </c>
      <c r="C89" s="357">
        <f t="shared" si="3"/>
        <v>-0.15322071511928215</v>
      </c>
      <c r="D89" s="357">
        <f t="shared" si="2"/>
        <v>-2.6149327290128865E-2</v>
      </c>
    </row>
    <row r="90" spans="1:4" x14ac:dyDescent="0.2">
      <c r="A90" s="355">
        <v>41974</v>
      </c>
      <c r="B90" s="359">
        <v>113647</v>
      </c>
      <c r="C90" s="357">
        <f t="shared" si="3"/>
        <v>-6.8306839701915867E-2</v>
      </c>
      <c r="D90" s="357">
        <f t="shared" si="2"/>
        <v>0.28379874384347747</v>
      </c>
    </row>
    <row r="91" spans="1:4" x14ac:dyDescent="0.2">
      <c r="A91" s="355">
        <v>42005</v>
      </c>
      <c r="B91" s="359">
        <v>93098</v>
      </c>
      <c r="C91" s="357">
        <f t="shared" si="3"/>
        <v>-8.5319604645222147E-2</v>
      </c>
      <c r="D91" s="357">
        <f t="shared" si="2"/>
        <v>-0.18081427578378662</v>
      </c>
    </row>
    <row r="92" spans="1:4" x14ac:dyDescent="0.2">
      <c r="A92" s="355">
        <v>42036</v>
      </c>
      <c r="B92" s="359">
        <v>74712</v>
      </c>
      <c r="C92" s="357">
        <f t="shared" si="3"/>
        <v>-0.17547344722553304</v>
      </c>
      <c r="D92" s="357">
        <f t="shared" si="2"/>
        <v>-0.19749081612924013</v>
      </c>
    </row>
    <row r="93" spans="1:4" x14ac:dyDescent="0.2">
      <c r="A93" s="355">
        <v>42064</v>
      </c>
      <c r="B93" s="359">
        <v>76600</v>
      </c>
      <c r="C93" s="357">
        <f t="shared" si="3"/>
        <v>-5.5836312091704698E-2</v>
      </c>
      <c r="D93" s="357">
        <f t="shared" si="2"/>
        <v>2.5270371560124127E-2</v>
      </c>
    </row>
    <row r="94" spans="1:4" x14ac:dyDescent="0.2">
      <c r="A94" s="355">
        <v>42095</v>
      </c>
      <c r="B94" s="359">
        <v>84827</v>
      </c>
      <c r="C94" s="357">
        <f t="shared" si="3"/>
        <v>-2.1467792543373942E-2</v>
      </c>
      <c r="D94" s="357">
        <f t="shared" si="2"/>
        <v>0.10740208877284596</v>
      </c>
    </row>
    <row r="95" spans="1:4" x14ac:dyDescent="0.2">
      <c r="A95" s="355">
        <v>42125</v>
      </c>
      <c r="B95" s="359">
        <v>88879</v>
      </c>
      <c r="C95" s="357">
        <f t="shared" si="3"/>
        <v>-0.1116364145210299</v>
      </c>
      <c r="D95" s="357">
        <f t="shared" si="2"/>
        <v>4.7767809777547132E-2</v>
      </c>
    </row>
    <row r="96" spans="1:4" x14ac:dyDescent="0.2">
      <c r="A96" s="355">
        <v>42156</v>
      </c>
      <c r="B96" s="359">
        <v>87734</v>
      </c>
      <c r="C96" s="357">
        <f t="shared" si="3"/>
        <v>-3.3585583203903813E-2</v>
      </c>
      <c r="D96" s="357">
        <f t="shared" si="2"/>
        <v>-1.2882683198505829E-2</v>
      </c>
    </row>
    <row r="97" spans="1:4" x14ac:dyDescent="0.2">
      <c r="A97" s="355">
        <v>42186</v>
      </c>
      <c r="B97" s="359">
        <v>92969</v>
      </c>
      <c r="C97" s="357">
        <f t="shared" si="3"/>
        <v>-1.8252289588679416E-3</v>
      </c>
      <c r="D97" s="357">
        <f t="shared" si="2"/>
        <v>5.9668999475687823E-2</v>
      </c>
    </row>
    <row r="98" spans="1:4" x14ac:dyDescent="0.2">
      <c r="A98" s="355">
        <v>42217</v>
      </c>
      <c r="B98" s="359">
        <v>87067</v>
      </c>
      <c r="C98" s="357">
        <f t="shared" si="3"/>
        <v>-2.4339134235031756E-2</v>
      </c>
      <c r="D98" s="357">
        <f t="shared" si="2"/>
        <v>-6.3483526766986875E-2</v>
      </c>
    </row>
    <row r="99" spans="1:4" x14ac:dyDescent="0.2">
      <c r="A99" s="355">
        <v>42248</v>
      </c>
      <c r="B99" s="359">
        <v>83250</v>
      </c>
      <c r="C99" s="357">
        <f t="shared" si="3"/>
        <v>-1.2357083728240514E-3</v>
      </c>
      <c r="D99" s="357">
        <f t="shared" si="2"/>
        <v>-4.3839801532153388E-2</v>
      </c>
    </row>
    <row r="100" spans="1:4" x14ac:dyDescent="0.2">
      <c r="A100" s="355">
        <v>42278</v>
      </c>
      <c r="B100" s="359">
        <v>93037</v>
      </c>
      <c r="C100" s="357">
        <f t="shared" si="3"/>
        <v>2.3498091330128368E-2</v>
      </c>
      <c r="D100" s="357">
        <f t="shared" si="2"/>
        <v>0.1175615615615615</v>
      </c>
    </row>
    <row r="101" spans="1:4" x14ac:dyDescent="0.2">
      <c r="A101" s="355">
        <v>42309</v>
      </c>
      <c r="B101" s="359">
        <v>88609</v>
      </c>
      <c r="C101" s="357">
        <f t="shared" si="3"/>
        <v>9.6019158646232228E-4</v>
      </c>
      <c r="D101" s="357">
        <f t="shared" si="2"/>
        <v>-4.759396799122928E-2</v>
      </c>
    </row>
    <row r="102" spans="1:4" x14ac:dyDescent="0.2">
      <c r="A102" s="355">
        <v>42339</v>
      </c>
      <c r="B102" s="359">
        <v>117826</v>
      </c>
      <c r="C102" s="357">
        <f t="shared" si="3"/>
        <v>3.6771758163435919E-2</v>
      </c>
      <c r="D102" s="357">
        <f t="shared" si="2"/>
        <v>0.32972948571815497</v>
      </c>
    </row>
    <row r="103" spans="1:4" x14ac:dyDescent="0.2">
      <c r="A103" s="355">
        <v>42370</v>
      </c>
      <c r="B103" s="359">
        <v>93658</v>
      </c>
      <c r="C103" s="357">
        <f t="shared" si="3"/>
        <v>6.0151668134653669E-3</v>
      </c>
      <c r="D103" s="357">
        <f t="shared" si="2"/>
        <v>-0.20511601853580708</v>
      </c>
    </row>
    <row r="104" spans="1:4" x14ac:dyDescent="0.2">
      <c r="A104" s="355">
        <v>42401</v>
      </c>
      <c r="B104" s="359">
        <v>81214</v>
      </c>
      <c r="C104" s="357">
        <f t="shared" si="3"/>
        <v>8.7027519006317666E-2</v>
      </c>
      <c r="D104" s="357">
        <f t="shared" si="2"/>
        <v>-0.13286638621367097</v>
      </c>
    </row>
    <row r="105" spans="1:4" x14ac:dyDescent="0.2">
      <c r="A105" s="355">
        <v>42430</v>
      </c>
      <c r="B105" s="359">
        <v>84904</v>
      </c>
      <c r="C105" s="357">
        <f t="shared" si="3"/>
        <v>0.10840731070496079</v>
      </c>
      <c r="D105" s="357">
        <f t="shared" si="2"/>
        <v>4.5435516044031843E-2</v>
      </c>
    </row>
    <row r="106" spans="1:4" x14ac:dyDescent="0.2">
      <c r="A106" s="355">
        <v>42461</v>
      </c>
      <c r="B106" s="359">
        <v>94897</v>
      </c>
      <c r="C106" s="357">
        <f t="shared" si="3"/>
        <v>0.11871220248270009</v>
      </c>
      <c r="D106" s="357">
        <f t="shared" si="2"/>
        <v>0.11769763497597285</v>
      </c>
    </row>
    <row r="107" spans="1:4" x14ac:dyDescent="0.2">
      <c r="A107" s="355">
        <v>42491</v>
      </c>
      <c r="B107" s="359">
        <v>96258</v>
      </c>
      <c r="C107" s="357">
        <f t="shared" si="3"/>
        <v>8.3022986307226709E-2</v>
      </c>
      <c r="D107" s="357">
        <f t="shared" si="2"/>
        <v>1.4341865390897546E-2</v>
      </c>
    </row>
    <row r="108" spans="1:4" x14ac:dyDescent="0.2">
      <c r="A108" s="355">
        <v>42522</v>
      </c>
      <c r="B108" s="359">
        <v>90231</v>
      </c>
      <c r="C108" s="357">
        <f t="shared" si="3"/>
        <v>2.8461029931383441E-2</v>
      </c>
      <c r="D108" s="357">
        <f t="shared" si="2"/>
        <v>-6.2612977622639177E-2</v>
      </c>
    </row>
    <row r="109" spans="1:4" x14ac:dyDescent="0.2">
      <c r="A109" s="355">
        <v>42552</v>
      </c>
      <c r="B109" s="359">
        <v>91503</v>
      </c>
      <c r="C109" s="357">
        <f t="shared" si="3"/>
        <v>-1.576869709257922E-2</v>
      </c>
      <c r="D109" s="357">
        <f t="shared" si="2"/>
        <v>1.4097150646673606E-2</v>
      </c>
    </row>
    <row r="110" spans="1:4" x14ac:dyDescent="0.2">
      <c r="A110" s="355">
        <v>42583</v>
      </c>
      <c r="B110" s="359">
        <v>92486</v>
      </c>
      <c r="C110" s="357">
        <f t="shared" si="3"/>
        <v>6.2239424810777821E-2</v>
      </c>
      <c r="D110" s="357">
        <f t="shared" si="2"/>
        <v>1.074281717539316E-2</v>
      </c>
    </row>
    <row r="111" spans="1:4" x14ac:dyDescent="0.2">
      <c r="A111" s="355">
        <v>42614</v>
      </c>
      <c r="B111" s="359">
        <v>94516</v>
      </c>
      <c r="C111" s="357">
        <f t="shared" si="3"/>
        <v>0.13532732732732722</v>
      </c>
      <c r="D111" s="357">
        <f t="shared" si="2"/>
        <v>2.1949267997318556E-2</v>
      </c>
    </row>
    <row r="112" spans="1:4" x14ac:dyDescent="0.2">
      <c r="A112" s="355">
        <v>42644</v>
      </c>
      <c r="B112" s="359">
        <v>94422</v>
      </c>
      <c r="C112" s="357">
        <f t="shared" si="3"/>
        <v>1.4886550512161811E-2</v>
      </c>
      <c r="D112" s="357">
        <f t="shared" si="2"/>
        <v>-9.9454060688142221E-4</v>
      </c>
    </row>
    <row r="113" spans="1:4" x14ac:dyDescent="0.2">
      <c r="A113" s="355">
        <v>42675</v>
      </c>
      <c r="B113" s="359">
        <v>98171</v>
      </c>
      <c r="C113" s="357">
        <f t="shared" si="3"/>
        <v>0.10791228881942017</v>
      </c>
      <c r="D113" s="357">
        <f t="shared" si="2"/>
        <v>3.9704729829912466E-2</v>
      </c>
    </row>
    <row r="114" spans="1:4" x14ac:dyDescent="0.2">
      <c r="A114" s="355">
        <v>42705</v>
      </c>
      <c r="B114" s="359">
        <v>120226</v>
      </c>
      <c r="C114" s="357">
        <f t="shared" si="3"/>
        <v>2.0369018722522947E-2</v>
      </c>
      <c r="D114" s="357">
        <f t="shared" si="2"/>
        <v>0.2246590133542492</v>
      </c>
    </row>
    <row r="115" spans="1:4" x14ac:dyDescent="0.2">
      <c r="A115" s="355">
        <v>42736</v>
      </c>
      <c r="B115" s="359">
        <v>91435</v>
      </c>
      <c r="C115" s="357">
        <f t="shared" si="3"/>
        <v>-2.373529223344506E-2</v>
      </c>
      <c r="D115" s="357">
        <f t="shared" si="2"/>
        <v>-0.23947399065094077</v>
      </c>
    </row>
    <row r="116" spans="1:4" x14ac:dyDescent="0.2">
      <c r="A116" s="355">
        <v>42767</v>
      </c>
      <c r="B116" s="359">
        <v>81614</v>
      </c>
      <c r="C116" s="357">
        <f t="shared" si="3"/>
        <v>4.9252591917650079E-3</v>
      </c>
      <c r="D116" s="357">
        <f t="shared" si="2"/>
        <v>-0.10740963526002079</v>
      </c>
    </row>
    <row r="117" spans="1:4" x14ac:dyDescent="0.2">
      <c r="A117" s="355">
        <v>42795</v>
      </c>
      <c r="B117" s="359">
        <v>88069</v>
      </c>
      <c r="C117" s="357">
        <f t="shared" si="3"/>
        <v>3.7277395646848177E-2</v>
      </c>
      <c r="D117" s="357">
        <f t="shared" si="2"/>
        <v>7.909182248143698E-2</v>
      </c>
    </row>
    <row r="118" spans="1:4" x14ac:dyDescent="0.2">
      <c r="A118" s="355">
        <v>42826</v>
      </c>
      <c r="B118" s="359">
        <v>81351</v>
      </c>
      <c r="C118" s="357">
        <f t="shared" si="3"/>
        <v>-0.1427442384901525</v>
      </c>
      <c r="D118" s="357">
        <f t="shared" si="2"/>
        <v>-7.6281097775607765E-2</v>
      </c>
    </row>
    <row r="119" spans="1:4" x14ac:dyDescent="0.2">
      <c r="A119" s="355">
        <v>42856</v>
      </c>
      <c r="B119" s="359">
        <v>96923</v>
      </c>
      <c r="C119" s="357">
        <f t="shared" si="3"/>
        <v>6.9085166947162602E-3</v>
      </c>
      <c r="D119" s="357">
        <f t="shared" si="2"/>
        <v>0.19141743801551292</v>
      </c>
    </row>
    <row r="120" spans="1:4" x14ac:dyDescent="0.2">
      <c r="A120" s="355">
        <v>42887</v>
      </c>
      <c r="B120" s="359">
        <v>93429</v>
      </c>
      <c r="C120" s="357">
        <f t="shared" si="3"/>
        <v>3.5442364597533027E-2</v>
      </c>
      <c r="D120" s="357">
        <f t="shared" si="2"/>
        <v>-3.6049234959710241E-2</v>
      </c>
    </row>
    <row r="121" spans="1:4" x14ac:dyDescent="0.2">
      <c r="A121" s="355">
        <v>42917</v>
      </c>
      <c r="B121" s="359">
        <v>98018</v>
      </c>
      <c r="C121" s="357">
        <f t="shared" si="3"/>
        <v>7.1199851370993272E-2</v>
      </c>
      <c r="D121" s="357">
        <f t="shared" si="2"/>
        <v>4.9117511693371529E-2</v>
      </c>
    </row>
    <row r="122" spans="1:4" x14ac:dyDescent="0.2">
      <c r="A122" s="355">
        <v>42948</v>
      </c>
      <c r="B122" s="359">
        <v>98677</v>
      </c>
      <c r="C122" s="357">
        <f t="shared" si="3"/>
        <v>6.6939861168176851E-2</v>
      </c>
      <c r="D122" s="357">
        <f t="shared" si="2"/>
        <v>6.7232549123630303E-3</v>
      </c>
    </row>
    <row r="123" spans="1:4" x14ac:dyDescent="0.2">
      <c r="A123" s="355">
        <v>42979</v>
      </c>
      <c r="B123" s="359">
        <v>98171</v>
      </c>
      <c r="C123" s="357">
        <f t="shared" si="3"/>
        <v>3.8670701256930062E-2</v>
      </c>
      <c r="D123" s="357">
        <f t="shared" si="2"/>
        <v>-5.1278413409406864E-3</v>
      </c>
    </row>
    <row r="124" spans="1:4" x14ac:dyDescent="0.2">
      <c r="A124" s="355">
        <v>43009</v>
      </c>
      <c r="B124" s="359">
        <v>98506</v>
      </c>
      <c r="C124" s="357">
        <f t="shared" si="3"/>
        <v>4.3252631801910635E-2</v>
      </c>
      <c r="D124" s="357">
        <f t="shared" si="2"/>
        <v>3.4124130343990977E-3</v>
      </c>
    </row>
    <row r="125" spans="1:4" x14ac:dyDescent="0.2">
      <c r="A125" s="355">
        <v>43040</v>
      </c>
      <c r="B125" s="359">
        <v>103638</v>
      </c>
      <c r="C125" s="357">
        <f t="shared" si="3"/>
        <v>5.5688543459881279E-2</v>
      </c>
      <c r="D125" s="357">
        <f t="shared" si="2"/>
        <v>5.2098349339126493E-2</v>
      </c>
    </row>
    <row r="126" spans="1:4" x14ac:dyDescent="0.2">
      <c r="A126" s="355">
        <v>43070</v>
      </c>
      <c r="B126" s="359">
        <v>123307</v>
      </c>
      <c r="C126" s="357">
        <f t="shared" si="3"/>
        <v>2.5626736313276721E-2</v>
      </c>
      <c r="D126" s="357">
        <f t="shared" si="2"/>
        <v>0.18978559987649324</v>
      </c>
    </row>
    <row r="127" spans="1:4" x14ac:dyDescent="0.2">
      <c r="A127" s="355">
        <v>43101</v>
      </c>
      <c r="B127" s="359">
        <v>102524</v>
      </c>
      <c r="C127" s="357">
        <f t="shared" si="3"/>
        <v>0.12127741018209659</v>
      </c>
      <c r="D127" s="357">
        <f t="shared" si="2"/>
        <v>-0.16854679782980686</v>
      </c>
    </row>
    <row r="128" spans="1:4" x14ac:dyDescent="0.2">
      <c r="A128" s="355">
        <v>43132</v>
      </c>
      <c r="B128" s="359">
        <v>85606</v>
      </c>
      <c r="C128" s="357">
        <f t="shared" si="3"/>
        <v>4.891317666086703E-2</v>
      </c>
      <c r="D128" s="357">
        <f t="shared" si="2"/>
        <v>-0.16501502087316144</v>
      </c>
    </row>
    <row r="129" spans="1:4" x14ac:dyDescent="0.2">
      <c r="A129" s="355">
        <v>43160</v>
      </c>
      <c r="B129" s="359">
        <v>86305</v>
      </c>
      <c r="C129" s="357">
        <f t="shared" si="3"/>
        <v>-2.0029749401037855E-2</v>
      </c>
      <c r="D129" s="357">
        <f t="shared" si="2"/>
        <v>8.1653155152676682E-3</v>
      </c>
    </row>
    <row r="130" spans="1:4" x14ac:dyDescent="0.2">
      <c r="A130" s="355">
        <v>43191</v>
      </c>
      <c r="B130" s="359">
        <v>101651</v>
      </c>
      <c r="C130" s="357">
        <f t="shared" si="3"/>
        <v>0.24953596145099621</v>
      </c>
      <c r="D130" s="357">
        <f t="shared" si="2"/>
        <v>0.17781125079659343</v>
      </c>
    </row>
    <row r="131" spans="1:4" x14ac:dyDescent="0.2">
      <c r="A131" s="355">
        <v>43221</v>
      </c>
      <c r="B131" s="359">
        <v>106136</v>
      </c>
      <c r="C131" s="357">
        <f t="shared" si="3"/>
        <v>9.5054837345109E-2</v>
      </c>
      <c r="D131" s="357">
        <f t="shared" si="2"/>
        <v>4.4121553157371762E-2</v>
      </c>
    </row>
    <row r="132" spans="1:4" x14ac:dyDescent="0.2">
      <c r="A132" s="355">
        <v>43252</v>
      </c>
      <c r="B132" s="359">
        <v>105636</v>
      </c>
      <c r="C132" s="357">
        <f t="shared" si="3"/>
        <v>0.13065536396622024</v>
      </c>
      <c r="D132" s="357">
        <f t="shared" si="2"/>
        <v>-4.7109369111328903E-3</v>
      </c>
    </row>
    <row r="133" spans="1:4" x14ac:dyDescent="0.2">
      <c r="A133" s="355">
        <v>43282</v>
      </c>
      <c r="B133" s="359">
        <v>105708</v>
      </c>
      <c r="C133" s="357">
        <f t="shared" si="3"/>
        <v>7.8454977657165026E-2</v>
      </c>
      <c r="D133" s="357">
        <f t="shared" si="2"/>
        <v>6.8158582301491855E-4</v>
      </c>
    </row>
    <row r="134" spans="1:4" x14ac:dyDescent="0.2">
      <c r="A134" s="355">
        <v>43313</v>
      </c>
      <c r="B134" s="359">
        <v>108704</v>
      </c>
      <c r="C134" s="357">
        <f t="shared" si="3"/>
        <v>0.10161435795575469</v>
      </c>
      <c r="D134" s="357">
        <f t="shared" si="2"/>
        <v>2.8342225753963834E-2</v>
      </c>
    </row>
    <row r="135" spans="1:4" x14ac:dyDescent="0.2">
      <c r="A135" s="355">
        <v>43344</v>
      </c>
      <c r="B135" s="359">
        <v>99059</v>
      </c>
      <c r="C135" s="357">
        <f t="shared" si="3"/>
        <v>9.0454411180491689E-3</v>
      </c>
      <c r="D135" s="357">
        <f t="shared" si="2"/>
        <v>-8.872718575213423E-2</v>
      </c>
    </row>
    <row r="136" spans="1:4" x14ac:dyDescent="0.2">
      <c r="A136" s="355">
        <v>43374</v>
      </c>
      <c r="B136" s="359">
        <v>110243</v>
      </c>
      <c r="C136" s="357">
        <f t="shared" si="3"/>
        <v>0.11915010253182556</v>
      </c>
      <c r="D136" s="357">
        <f t="shared" si="2"/>
        <v>0.11290241169404092</v>
      </c>
    </row>
    <row r="137" spans="1:4" x14ac:dyDescent="0.2">
      <c r="A137" s="355">
        <v>43405</v>
      </c>
      <c r="B137" s="359">
        <v>109088</v>
      </c>
      <c r="C137" s="357">
        <f t="shared" si="3"/>
        <v>5.2586888978946034E-2</v>
      </c>
      <c r="D137" s="357">
        <f t="shared" ref="D137:D189" si="4">B137/B136-1</f>
        <v>-1.0476855673376084E-2</v>
      </c>
    </row>
    <row r="138" spans="1:4" x14ac:dyDescent="0.2">
      <c r="A138" s="355">
        <v>43435</v>
      </c>
      <c r="B138" s="359">
        <v>131313</v>
      </c>
      <c r="C138" s="357">
        <f t="shared" si="3"/>
        <v>6.4927376385768953E-2</v>
      </c>
      <c r="D138" s="357">
        <f t="shared" si="4"/>
        <v>0.20373459958932227</v>
      </c>
    </row>
    <row r="139" spans="1:4" x14ac:dyDescent="0.2">
      <c r="A139" s="355">
        <v>43466</v>
      </c>
      <c r="B139" s="359">
        <v>113603</v>
      </c>
      <c r="C139" s="357">
        <f t="shared" si="3"/>
        <v>0.10806250243845339</v>
      </c>
      <c r="D139" s="357">
        <f t="shared" si="4"/>
        <v>-0.13486859640705795</v>
      </c>
    </row>
    <row r="140" spans="1:4" x14ac:dyDescent="0.2">
      <c r="A140" s="355">
        <v>43497</v>
      </c>
      <c r="B140" s="359">
        <v>104050</v>
      </c>
      <c r="C140" s="357">
        <f t="shared" si="3"/>
        <v>0.21545218793075249</v>
      </c>
      <c r="D140" s="357">
        <f t="shared" si="4"/>
        <v>-8.4091089143772613E-2</v>
      </c>
    </row>
    <row r="141" spans="1:4" x14ac:dyDescent="0.2">
      <c r="A141" s="355">
        <v>43525</v>
      </c>
      <c r="B141" s="359">
        <v>95738</v>
      </c>
      <c r="C141" s="357">
        <f t="shared" si="3"/>
        <v>0.10929841839986087</v>
      </c>
      <c r="D141" s="357">
        <f t="shared" si="4"/>
        <v>-7.9884670831331106E-2</v>
      </c>
    </row>
    <row r="142" spans="1:4" x14ac:dyDescent="0.2">
      <c r="A142" s="355">
        <v>43556</v>
      </c>
      <c r="B142" s="359">
        <v>96069</v>
      </c>
      <c r="C142" s="357">
        <f t="shared" si="3"/>
        <v>-5.4913380094637532E-2</v>
      </c>
      <c r="D142" s="357">
        <f t="shared" si="4"/>
        <v>3.4573523574756848E-3</v>
      </c>
    </row>
    <row r="143" spans="1:4" x14ac:dyDescent="0.2">
      <c r="A143" s="355">
        <v>43586</v>
      </c>
      <c r="B143" s="359">
        <v>113114</v>
      </c>
      <c r="C143" s="357">
        <f t="shared" si="3"/>
        <v>6.5745835531770602E-2</v>
      </c>
      <c r="D143" s="357">
        <f t="shared" si="4"/>
        <v>0.17742455943124202</v>
      </c>
    </row>
    <row r="144" spans="1:4" x14ac:dyDescent="0.2">
      <c r="A144" s="355">
        <v>43617</v>
      </c>
      <c r="B144" s="359">
        <v>106608</v>
      </c>
      <c r="C144" s="357">
        <f t="shared" si="3"/>
        <v>9.2014086107008453E-3</v>
      </c>
      <c r="D144" s="357">
        <f t="shared" si="4"/>
        <v>-5.75171950421699E-2</v>
      </c>
    </row>
    <row r="145" spans="1:4" x14ac:dyDescent="0.2">
      <c r="A145" s="355">
        <v>43647</v>
      </c>
      <c r="B145" s="359">
        <v>112175</v>
      </c>
      <c r="C145" s="357">
        <f t="shared" si="3"/>
        <v>6.1177961932871616E-2</v>
      </c>
      <c r="D145" s="357">
        <f t="shared" si="4"/>
        <v>5.2219345640102111E-2</v>
      </c>
    </row>
    <row r="146" spans="1:4" x14ac:dyDescent="0.2">
      <c r="A146" s="355">
        <v>43678</v>
      </c>
      <c r="B146" s="359">
        <v>114518</v>
      </c>
      <c r="C146" s="357">
        <f t="shared" si="3"/>
        <v>5.3484692375625587E-2</v>
      </c>
      <c r="D146" s="357">
        <f t="shared" si="4"/>
        <v>2.0887006908847816E-2</v>
      </c>
    </row>
    <row r="147" spans="1:4" x14ac:dyDescent="0.2">
      <c r="A147" s="355">
        <v>43709</v>
      </c>
      <c r="B147" s="359">
        <v>105695</v>
      </c>
      <c r="C147" s="357">
        <f t="shared" si="3"/>
        <v>6.6990379470820427E-2</v>
      </c>
      <c r="D147" s="357">
        <f t="shared" si="4"/>
        <v>-7.704465673518579E-2</v>
      </c>
    </row>
    <row r="148" spans="1:4" x14ac:dyDescent="0.2">
      <c r="A148" s="355">
        <v>43739</v>
      </c>
      <c r="B148" s="359">
        <v>112250</v>
      </c>
      <c r="C148" s="357">
        <f t="shared" ref="C148:C188" si="5">B148/B136-1</f>
        <v>1.820523752074954E-2</v>
      </c>
      <c r="D148" s="357">
        <f t="shared" si="4"/>
        <v>6.201807086427924E-2</v>
      </c>
    </row>
    <row r="149" spans="1:4" x14ac:dyDescent="0.2">
      <c r="A149" s="355">
        <v>43770</v>
      </c>
      <c r="B149" s="359">
        <v>115253</v>
      </c>
      <c r="C149" s="357">
        <f t="shared" si="5"/>
        <v>5.6514007040187719E-2</v>
      </c>
      <c r="D149" s="357">
        <f t="shared" si="4"/>
        <v>2.6752783964365312E-2</v>
      </c>
    </row>
    <row r="150" spans="1:4" x14ac:dyDescent="0.2">
      <c r="A150" s="355">
        <v>43800</v>
      </c>
      <c r="B150" s="359">
        <v>127770</v>
      </c>
      <c r="C150" s="357">
        <f t="shared" si="5"/>
        <v>-2.6981334673642388E-2</v>
      </c>
      <c r="D150" s="357">
        <f t="shared" si="4"/>
        <v>0.10860454825470911</v>
      </c>
    </row>
    <row r="151" spans="1:4" x14ac:dyDescent="0.2">
      <c r="A151" s="355">
        <v>43831</v>
      </c>
      <c r="B151" s="359">
        <v>110680</v>
      </c>
      <c r="C151" s="357">
        <f t="shared" si="5"/>
        <v>-2.57299543145868E-2</v>
      </c>
      <c r="D151" s="357">
        <f t="shared" si="4"/>
        <v>-0.133755967754559</v>
      </c>
    </row>
    <row r="152" spans="1:4" x14ac:dyDescent="0.2">
      <c r="A152" s="355">
        <v>43862</v>
      </c>
      <c r="B152" s="359">
        <v>96274</v>
      </c>
      <c r="C152" s="357">
        <f t="shared" si="5"/>
        <v>-7.4733301297453147E-2</v>
      </c>
      <c r="D152" s="357">
        <f t="shared" si="4"/>
        <v>-0.13015901698590526</v>
      </c>
    </row>
    <row r="153" spans="1:4" x14ac:dyDescent="0.2">
      <c r="A153" s="355">
        <v>43891</v>
      </c>
      <c r="B153" s="359">
        <v>94704</v>
      </c>
      <c r="C153" s="357">
        <f t="shared" si="5"/>
        <v>-1.0800309177129264E-2</v>
      </c>
      <c r="D153" s="357">
        <f t="shared" si="4"/>
        <v>-1.6307621995554356E-2</v>
      </c>
    </row>
    <row r="154" spans="1:4" x14ac:dyDescent="0.2">
      <c r="A154" s="355">
        <v>43922</v>
      </c>
      <c r="B154" s="359">
        <v>91477</v>
      </c>
      <c r="C154" s="357">
        <f t="shared" si="5"/>
        <v>-4.7798977818026667E-2</v>
      </c>
      <c r="D154" s="357">
        <f t="shared" si="4"/>
        <v>-3.4074590302415997E-2</v>
      </c>
    </row>
    <row r="155" spans="1:4" x14ac:dyDescent="0.2">
      <c r="A155" s="355">
        <v>43952</v>
      </c>
      <c r="B155" s="359">
        <v>105290</v>
      </c>
      <c r="C155" s="357">
        <f t="shared" si="5"/>
        <v>-6.9169156779885776E-2</v>
      </c>
      <c r="D155" s="357">
        <f t="shared" si="4"/>
        <v>0.15099970484384051</v>
      </c>
    </row>
    <row r="156" spans="1:4" x14ac:dyDescent="0.2">
      <c r="A156" s="355">
        <v>43983</v>
      </c>
      <c r="B156" s="359">
        <v>105927</v>
      </c>
      <c r="C156" s="357">
        <f t="shared" si="5"/>
        <v>-6.3878883385861673E-3</v>
      </c>
      <c r="D156" s="357">
        <f t="shared" si="4"/>
        <v>6.0499572608985197E-3</v>
      </c>
    </row>
    <row r="157" spans="1:4" x14ac:dyDescent="0.2">
      <c r="A157" s="355">
        <v>44013</v>
      </c>
      <c r="B157" s="359">
        <v>111750</v>
      </c>
      <c r="C157" s="357">
        <f t="shared" si="5"/>
        <v>-3.7887229774905551E-3</v>
      </c>
      <c r="D157" s="357">
        <f t="shared" si="4"/>
        <v>5.4971820215808931E-2</v>
      </c>
    </row>
    <row r="158" spans="1:4" x14ac:dyDescent="0.2">
      <c r="A158" s="355">
        <v>44044</v>
      </c>
      <c r="B158" s="359">
        <v>106599</v>
      </c>
      <c r="C158" s="357">
        <f t="shared" si="5"/>
        <v>-6.9150701199811371E-2</v>
      </c>
      <c r="D158" s="357">
        <f t="shared" si="4"/>
        <v>-4.6093959731543621E-2</v>
      </c>
    </row>
    <row r="159" spans="1:4" x14ac:dyDescent="0.2">
      <c r="A159" s="355">
        <v>44075</v>
      </c>
      <c r="B159" s="359">
        <v>106692</v>
      </c>
      <c r="C159" s="357">
        <f t="shared" si="5"/>
        <v>9.43280193008178E-3</v>
      </c>
      <c r="D159" s="357">
        <f t="shared" si="4"/>
        <v>8.7242844679602527E-4</v>
      </c>
    </row>
    <row r="160" spans="1:4" x14ac:dyDescent="0.2">
      <c r="A160" s="355">
        <v>44105</v>
      </c>
      <c r="B160" s="359">
        <v>111259</v>
      </c>
      <c r="C160" s="357">
        <f t="shared" si="5"/>
        <v>-8.8285077951002489E-3</v>
      </c>
      <c r="D160" s="357">
        <f t="shared" si="4"/>
        <v>4.2805458703558008E-2</v>
      </c>
    </row>
    <row r="161" spans="1:4" x14ac:dyDescent="0.2">
      <c r="A161" s="355">
        <v>44136</v>
      </c>
      <c r="B161" s="359">
        <v>102970</v>
      </c>
      <c r="C161" s="357">
        <f t="shared" si="5"/>
        <v>-0.1065742323410237</v>
      </c>
      <c r="D161" s="357">
        <f t="shared" si="4"/>
        <v>-7.4501838053550706E-2</v>
      </c>
    </row>
    <row r="162" spans="1:4" x14ac:dyDescent="0.2">
      <c r="A162" s="355">
        <v>44166</v>
      </c>
      <c r="B162" s="359">
        <v>125111</v>
      </c>
      <c r="C162" s="357">
        <f t="shared" si="5"/>
        <v>-2.0810831963684717E-2</v>
      </c>
      <c r="D162" s="357">
        <f t="shared" si="4"/>
        <v>0.21502379333786537</v>
      </c>
    </row>
    <row r="163" spans="1:4" x14ac:dyDescent="0.2">
      <c r="A163" s="355">
        <v>44197</v>
      </c>
      <c r="B163" s="359">
        <v>103329</v>
      </c>
      <c r="C163" s="357">
        <f t="shared" si="5"/>
        <v>-6.6416696783520024E-2</v>
      </c>
      <c r="D163" s="357">
        <f t="shared" si="4"/>
        <v>-0.17410139795861279</v>
      </c>
    </row>
    <row r="164" spans="1:4" x14ac:dyDescent="0.2">
      <c r="A164" s="355">
        <v>44228</v>
      </c>
      <c r="B164" s="359">
        <v>88860</v>
      </c>
      <c r="C164" s="357">
        <f t="shared" si="5"/>
        <v>-7.7009369092382207E-2</v>
      </c>
      <c r="D164" s="357">
        <f t="shared" si="4"/>
        <v>-0.14002845280608545</v>
      </c>
    </row>
    <row r="165" spans="1:4" x14ac:dyDescent="0.2">
      <c r="A165" s="355">
        <v>44256</v>
      </c>
      <c r="B165" s="359">
        <v>96628</v>
      </c>
      <c r="C165" s="357">
        <f t="shared" si="5"/>
        <v>2.0315931745227278E-2</v>
      </c>
      <c r="D165" s="357">
        <f t="shared" si="4"/>
        <v>8.7418410983569617E-2</v>
      </c>
    </row>
    <row r="166" spans="1:4" x14ac:dyDescent="0.2">
      <c r="A166" s="355">
        <v>44287</v>
      </c>
      <c r="B166" s="359">
        <v>103007</v>
      </c>
      <c r="C166" s="357">
        <f t="shared" si="5"/>
        <v>0.12604261180406007</v>
      </c>
      <c r="D166" s="357">
        <f t="shared" si="4"/>
        <v>6.6016061597052644E-2</v>
      </c>
    </row>
    <row r="167" spans="1:4" x14ac:dyDescent="0.2">
      <c r="A167" s="355">
        <v>44317</v>
      </c>
      <c r="B167" s="359">
        <v>98557</v>
      </c>
      <c r="C167" s="357">
        <f t="shared" si="5"/>
        <v>-6.3947193465666241E-2</v>
      </c>
      <c r="D167" s="357">
        <f t="shared" si="4"/>
        <v>-4.3200947508421739E-2</v>
      </c>
    </row>
    <row r="168" spans="1:4" x14ac:dyDescent="0.2">
      <c r="A168" s="355">
        <v>44348</v>
      </c>
      <c r="B168" s="359">
        <v>99197</v>
      </c>
      <c r="C168" s="357">
        <f t="shared" si="5"/>
        <v>-6.3534320805837985E-2</v>
      </c>
      <c r="D168" s="357">
        <f t="shared" si="4"/>
        <v>6.4937041508974502E-3</v>
      </c>
    </row>
    <row r="169" spans="1:4" x14ac:dyDescent="0.2">
      <c r="A169" s="355">
        <v>44378</v>
      </c>
      <c r="B169" s="359">
        <v>104400</v>
      </c>
      <c r="C169" s="357">
        <f t="shared" si="5"/>
        <v>-6.5771812080536951E-2</v>
      </c>
      <c r="D169" s="357">
        <f t="shared" si="4"/>
        <v>5.2451182999485813E-2</v>
      </c>
    </row>
    <row r="170" spans="1:4" x14ac:dyDescent="0.2">
      <c r="A170" s="355">
        <v>44409</v>
      </c>
      <c r="B170" s="359">
        <v>97199</v>
      </c>
      <c r="C170" s="357">
        <f t="shared" si="5"/>
        <v>-8.818093978367525E-2</v>
      </c>
      <c r="D170" s="357">
        <f t="shared" si="4"/>
        <v>-6.8975095785440588E-2</v>
      </c>
    </row>
    <row r="171" spans="1:4" x14ac:dyDescent="0.2">
      <c r="A171" s="355">
        <v>44440</v>
      </c>
      <c r="B171" s="359">
        <v>99140</v>
      </c>
      <c r="C171" s="357">
        <f t="shared" si="5"/>
        <v>-7.0783188992614265E-2</v>
      </c>
      <c r="D171" s="357">
        <f t="shared" si="4"/>
        <v>1.9969341248366801E-2</v>
      </c>
    </row>
    <row r="172" spans="1:4" x14ac:dyDescent="0.2">
      <c r="A172" s="355">
        <v>44470</v>
      </c>
      <c r="B172" s="359">
        <v>102061</v>
      </c>
      <c r="C172" s="357">
        <f t="shared" si="5"/>
        <v>-8.2671963616426591E-2</v>
      </c>
      <c r="D172" s="357">
        <f t="shared" si="4"/>
        <v>2.9463385111962781E-2</v>
      </c>
    </row>
    <row r="173" spans="1:4" x14ac:dyDescent="0.2">
      <c r="A173" s="355">
        <v>44501</v>
      </c>
      <c r="B173" s="359">
        <v>101011</v>
      </c>
      <c r="C173" s="357">
        <f t="shared" si="5"/>
        <v>-1.9024958725842533E-2</v>
      </c>
      <c r="D173" s="357">
        <f t="shared" si="4"/>
        <v>-1.028796504051499E-2</v>
      </c>
    </row>
    <row r="174" spans="1:4" x14ac:dyDescent="0.2">
      <c r="A174" s="355">
        <v>44531</v>
      </c>
      <c r="B174" s="359">
        <v>116659</v>
      </c>
      <c r="C174" s="357">
        <f t="shared" si="5"/>
        <v>-6.7556010262886601E-2</v>
      </c>
      <c r="D174" s="357">
        <f t="shared" si="4"/>
        <v>0.15491382126699071</v>
      </c>
    </row>
    <row r="175" spans="1:4" x14ac:dyDescent="0.2">
      <c r="A175" s="355">
        <v>44562</v>
      </c>
      <c r="B175" s="359">
        <v>105871</v>
      </c>
      <c r="C175" s="357">
        <f t="shared" si="5"/>
        <v>2.4601031656166228E-2</v>
      </c>
      <c r="D175" s="357">
        <f t="shared" si="4"/>
        <v>-9.2474648334033405E-2</v>
      </c>
    </row>
    <row r="176" spans="1:4" x14ac:dyDescent="0.2">
      <c r="A176" s="355">
        <v>44593</v>
      </c>
      <c r="B176" s="359">
        <v>93026</v>
      </c>
      <c r="C176" s="357">
        <f t="shared" si="5"/>
        <v>4.6882736889489074E-2</v>
      </c>
      <c r="D176" s="357">
        <f t="shared" si="4"/>
        <v>-0.12132689782848938</v>
      </c>
    </row>
    <row r="177" spans="1:4" x14ac:dyDescent="0.2">
      <c r="A177" s="355">
        <v>44621</v>
      </c>
      <c r="B177" s="359">
        <v>91695</v>
      </c>
      <c r="C177" s="357">
        <f t="shared" si="5"/>
        <v>-5.105145506478459E-2</v>
      </c>
      <c r="D177" s="357">
        <f t="shared" si="4"/>
        <v>-1.4307827919076366E-2</v>
      </c>
    </row>
    <row r="178" spans="1:4" x14ac:dyDescent="0.2">
      <c r="A178" s="355">
        <v>44652</v>
      </c>
      <c r="B178" s="359">
        <v>90073</v>
      </c>
      <c r="C178" s="357">
        <f t="shared" si="5"/>
        <v>-0.12556428203908476</v>
      </c>
      <c r="D178" s="357">
        <f t="shared" si="4"/>
        <v>-1.7689077921369756E-2</v>
      </c>
    </row>
    <row r="179" spans="1:4" x14ac:dyDescent="0.2">
      <c r="A179" s="355">
        <v>44682</v>
      </c>
      <c r="B179" s="359">
        <v>101494</v>
      </c>
      <c r="C179" s="357">
        <f t="shared" si="5"/>
        <v>2.9800014204977909E-2</v>
      </c>
      <c r="D179" s="357">
        <f t="shared" si="4"/>
        <v>0.12679715342000386</v>
      </c>
    </row>
    <row r="180" spans="1:4" x14ac:dyDescent="0.2">
      <c r="A180" s="355">
        <v>44713</v>
      </c>
      <c r="B180" s="359">
        <v>99738</v>
      </c>
      <c r="C180" s="357">
        <f t="shared" si="5"/>
        <v>5.453793965543241E-3</v>
      </c>
      <c r="D180" s="357">
        <f t="shared" si="4"/>
        <v>-1.7301515360513942E-2</v>
      </c>
    </row>
    <row r="181" spans="1:4" x14ac:dyDescent="0.2">
      <c r="A181" s="355">
        <v>44743</v>
      </c>
      <c r="B181" s="359">
        <v>100183</v>
      </c>
      <c r="C181" s="357">
        <f t="shared" si="5"/>
        <v>-4.0392720306513419E-2</v>
      </c>
      <c r="D181" s="357">
        <f t="shared" si="4"/>
        <v>4.4616896268223627E-3</v>
      </c>
    </row>
    <row r="182" spans="1:4" x14ac:dyDescent="0.2">
      <c r="A182" s="355">
        <v>44774</v>
      </c>
      <c r="B182" s="359">
        <v>100913</v>
      </c>
      <c r="C182" s="357">
        <f t="shared" si="5"/>
        <v>3.8210269652980022E-2</v>
      </c>
      <c r="D182" s="357">
        <f t="shared" si="4"/>
        <v>7.2866654023138189E-3</v>
      </c>
    </row>
    <row r="183" spans="1:4" x14ac:dyDescent="0.2">
      <c r="A183" s="355">
        <v>44805</v>
      </c>
      <c r="B183" s="359">
        <v>98569</v>
      </c>
      <c r="C183" s="357">
        <f t="shared" si="5"/>
        <v>-5.7595319749849105E-3</v>
      </c>
      <c r="D183" s="357">
        <f t="shared" si="4"/>
        <v>-2.3227929008155512E-2</v>
      </c>
    </row>
    <row r="184" spans="1:4" x14ac:dyDescent="0.2">
      <c r="A184" s="355">
        <v>44835</v>
      </c>
      <c r="B184" s="359">
        <v>95225</v>
      </c>
      <c r="C184" s="357">
        <f t="shared" si="5"/>
        <v>-6.6979551444724228E-2</v>
      </c>
      <c r="D184" s="357">
        <f t="shared" si="4"/>
        <v>-3.3925473526159378E-2</v>
      </c>
    </row>
    <row r="185" spans="1:4" x14ac:dyDescent="0.2">
      <c r="A185" s="355">
        <v>44866</v>
      </c>
      <c r="B185" s="359">
        <v>93152</v>
      </c>
      <c r="C185" s="357">
        <f t="shared" si="5"/>
        <v>-7.7803407549672854E-2</v>
      </c>
      <c r="D185" s="357">
        <f t="shared" si="4"/>
        <v>-2.1769493305329513E-2</v>
      </c>
    </row>
    <row r="186" spans="1:4" x14ac:dyDescent="0.2">
      <c r="A186" s="355">
        <v>44896</v>
      </c>
      <c r="B186" s="359">
        <v>118320</v>
      </c>
      <c r="C186" s="357">
        <f t="shared" si="5"/>
        <v>1.4238078502301521E-2</v>
      </c>
      <c r="D186" s="357">
        <f t="shared" si="4"/>
        <v>0.27018206801786326</v>
      </c>
    </row>
    <row r="187" spans="1:4" x14ac:dyDescent="0.2">
      <c r="A187" s="355">
        <v>44927</v>
      </c>
      <c r="B187" s="359">
        <v>89980</v>
      </c>
      <c r="C187" s="357">
        <f t="shared" si="5"/>
        <v>-0.15009776048209611</v>
      </c>
      <c r="D187" s="357">
        <f t="shared" si="4"/>
        <v>-0.23951994590939829</v>
      </c>
    </row>
    <row r="188" spans="1:4" x14ac:dyDescent="0.2">
      <c r="A188" s="355">
        <v>44958</v>
      </c>
      <c r="B188" s="359">
        <v>79889</v>
      </c>
      <c r="C188" s="357">
        <f t="shared" si="5"/>
        <v>-0.14121858405177046</v>
      </c>
      <c r="D188" s="357">
        <f t="shared" si="4"/>
        <v>-0.11214714380973545</v>
      </c>
    </row>
    <row r="189" spans="1:4" x14ac:dyDescent="0.2">
      <c r="A189" s="355">
        <v>44986</v>
      </c>
      <c r="B189" s="359">
        <v>85489</v>
      </c>
      <c r="C189" s="357">
        <f>B189/B177-1</f>
        <v>-6.7680898631332087E-2</v>
      </c>
      <c r="D189" s="357">
        <f t="shared" si="4"/>
        <v>7.009725994817817E-2</v>
      </c>
    </row>
  </sheetData>
  <mergeCells count="1">
    <mergeCell ref="H1:I1"/>
  </mergeCells>
  <hyperlinks>
    <hyperlink ref="H1:I1" location="Index!A1" display="Regresar al �ndice" xr:uid="{D41E864E-8DE5-4735-A333-AD101A64B4F1}"/>
  </hyperlinks>
  <pageMargins left="0.7" right="0.7" top="0.75" bottom="0.75" header="0.3" footer="0.3"/>
  <drawing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8D166-15F1-4D70-AA0D-4A1DE87D9AA9}">
  <sheetPr codeName="Hoja198"/>
  <dimension ref="A1:I190"/>
  <sheetViews>
    <sheetView workbookViewId="0"/>
  </sheetViews>
  <sheetFormatPr baseColWidth="10" defaultRowHeight="12.75" x14ac:dyDescent="0.2"/>
  <cols>
    <col min="1" max="1" width="11.42578125" style="266"/>
    <col min="2" max="2" width="20" style="266" customWidth="1"/>
    <col min="3" max="16384" width="11.42578125" style="266"/>
  </cols>
  <sheetData>
    <row r="1" spans="1:9" x14ac:dyDescent="0.2">
      <c r="A1" s="69" t="s">
        <v>2139</v>
      </c>
      <c r="H1" s="346" t="s">
        <v>2143</v>
      </c>
      <c r="I1" s="346"/>
    </row>
    <row r="2" spans="1:9" x14ac:dyDescent="0.2">
      <c r="A2" s="266" t="s">
        <v>1612</v>
      </c>
    </row>
    <row r="6" spans="1:9" ht="38.25" x14ac:dyDescent="0.2">
      <c r="A6" s="353" t="s">
        <v>134</v>
      </c>
      <c r="B6" s="354" t="s">
        <v>1613</v>
      </c>
      <c r="C6" s="354" t="s">
        <v>407</v>
      </c>
      <c r="D6" s="354" t="s">
        <v>133</v>
      </c>
    </row>
    <row r="7" spans="1:9" x14ac:dyDescent="0.2">
      <c r="A7" s="355">
        <v>39448</v>
      </c>
      <c r="B7" s="358">
        <v>14737</v>
      </c>
    </row>
    <row r="8" spans="1:9" x14ac:dyDescent="0.2">
      <c r="A8" s="355">
        <v>39479</v>
      </c>
      <c r="B8" s="358">
        <v>11890</v>
      </c>
      <c r="D8" s="357">
        <f>B8/B7-1</f>
        <v>-0.19318721585125875</v>
      </c>
    </row>
    <row r="9" spans="1:9" x14ac:dyDescent="0.2">
      <c r="A9" s="355">
        <v>39508</v>
      </c>
      <c r="B9" s="358">
        <v>13467</v>
      </c>
      <c r="D9" s="357">
        <f>B9/B8-1</f>
        <v>0.1326324642556771</v>
      </c>
    </row>
    <row r="10" spans="1:9" x14ac:dyDescent="0.2">
      <c r="A10" s="355">
        <v>39539</v>
      </c>
      <c r="B10" s="358">
        <v>14749</v>
      </c>
      <c r="D10" s="357">
        <f t="shared" ref="D10:D73" si="0">B10/B9-1</f>
        <v>9.5195663473676362E-2</v>
      </c>
    </row>
    <row r="11" spans="1:9" x14ac:dyDescent="0.2">
      <c r="A11" s="355">
        <v>39569</v>
      </c>
      <c r="B11" s="358">
        <v>15224</v>
      </c>
      <c r="D11" s="357">
        <f t="shared" si="0"/>
        <v>3.2205573259203923E-2</v>
      </c>
    </row>
    <row r="12" spans="1:9" x14ac:dyDescent="0.2">
      <c r="A12" s="355">
        <v>39600</v>
      </c>
      <c r="B12" s="358">
        <v>13930</v>
      </c>
      <c r="D12" s="357">
        <f t="shared" si="0"/>
        <v>-8.4997372569626917E-2</v>
      </c>
    </row>
    <row r="13" spans="1:9" x14ac:dyDescent="0.2">
      <c r="A13" s="355">
        <v>39630</v>
      </c>
      <c r="B13" s="358">
        <v>14924</v>
      </c>
      <c r="D13" s="357">
        <f t="shared" si="0"/>
        <v>7.1356783919598099E-2</v>
      </c>
    </row>
    <row r="14" spans="1:9" x14ac:dyDescent="0.2">
      <c r="A14" s="355">
        <v>39661</v>
      </c>
      <c r="B14" s="358">
        <v>14381</v>
      </c>
      <c r="D14" s="357">
        <f t="shared" si="0"/>
        <v>-3.6384347359957103E-2</v>
      </c>
    </row>
    <row r="15" spans="1:9" x14ac:dyDescent="0.2">
      <c r="A15" s="355">
        <v>39692</v>
      </c>
      <c r="B15" s="358">
        <v>13977</v>
      </c>
      <c r="D15" s="357">
        <f t="shared" si="0"/>
        <v>-2.8092622209860196E-2</v>
      </c>
    </row>
    <row r="16" spans="1:9" x14ac:dyDescent="0.2">
      <c r="A16" s="355">
        <v>39722</v>
      </c>
      <c r="B16" s="358">
        <v>14793</v>
      </c>
      <c r="D16" s="357">
        <f t="shared" si="0"/>
        <v>5.838162695857485E-2</v>
      </c>
    </row>
    <row r="17" spans="1:4" x14ac:dyDescent="0.2">
      <c r="A17" s="355">
        <v>39753</v>
      </c>
      <c r="B17" s="358">
        <v>13975</v>
      </c>
      <c r="D17" s="357">
        <f t="shared" si="0"/>
        <v>-5.5296423984316889E-2</v>
      </c>
    </row>
    <row r="18" spans="1:4" x14ac:dyDescent="0.2">
      <c r="A18" s="355">
        <v>39783</v>
      </c>
      <c r="B18" s="358">
        <v>16928</v>
      </c>
      <c r="D18" s="357">
        <f t="shared" si="0"/>
        <v>0.21130590339892663</v>
      </c>
    </row>
    <row r="19" spans="1:4" x14ac:dyDescent="0.2">
      <c r="A19" s="355">
        <v>39814</v>
      </c>
      <c r="B19" s="358">
        <v>14927</v>
      </c>
      <c r="C19" s="357">
        <f>B19/B7-1</f>
        <v>1.2892719006582176E-2</v>
      </c>
      <c r="D19" s="357">
        <f t="shared" si="0"/>
        <v>-0.11820652173913049</v>
      </c>
    </row>
    <row r="20" spans="1:4" x14ac:dyDescent="0.2">
      <c r="A20" s="355">
        <v>39845</v>
      </c>
      <c r="B20" s="358">
        <v>12226</v>
      </c>
      <c r="C20" s="357">
        <f t="shared" ref="C20:C83" si="1">B20/B8-1</f>
        <v>2.8259041211101676E-2</v>
      </c>
      <c r="D20" s="357">
        <f t="shared" si="0"/>
        <v>-0.18094727674683464</v>
      </c>
    </row>
    <row r="21" spans="1:4" x14ac:dyDescent="0.2">
      <c r="A21" s="355">
        <v>39873</v>
      </c>
      <c r="B21" s="358">
        <v>13439</v>
      </c>
      <c r="C21" s="357">
        <f t="shared" si="1"/>
        <v>-2.0791564565233456E-3</v>
      </c>
      <c r="D21" s="357">
        <f t="shared" si="0"/>
        <v>9.9214788156388067E-2</v>
      </c>
    </row>
    <row r="22" spans="1:4" x14ac:dyDescent="0.2">
      <c r="A22" s="355">
        <v>39904</v>
      </c>
      <c r="B22" s="358">
        <v>13163</v>
      </c>
      <c r="C22" s="357">
        <f t="shared" si="1"/>
        <v>-0.10753271408231069</v>
      </c>
      <c r="D22" s="357">
        <f t="shared" si="0"/>
        <v>-2.0537242354341845E-2</v>
      </c>
    </row>
    <row r="23" spans="1:4" x14ac:dyDescent="0.2">
      <c r="A23" s="355">
        <v>39934</v>
      </c>
      <c r="B23" s="358">
        <v>14426</v>
      </c>
      <c r="C23" s="357">
        <f t="shared" si="1"/>
        <v>-5.2417235943247542E-2</v>
      </c>
      <c r="D23" s="357">
        <f t="shared" si="0"/>
        <v>9.5950771100812959E-2</v>
      </c>
    </row>
    <row r="24" spans="1:4" x14ac:dyDescent="0.2">
      <c r="A24" s="355">
        <v>39965</v>
      </c>
      <c r="B24" s="358">
        <v>14619</v>
      </c>
      <c r="C24" s="357">
        <f t="shared" si="1"/>
        <v>4.9461593682699201E-2</v>
      </c>
      <c r="D24" s="357">
        <f t="shared" si="0"/>
        <v>1.3378621932621737E-2</v>
      </c>
    </row>
    <row r="25" spans="1:4" x14ac:dyDescent="0.2">
      <c r="A25" s="355">
        <v>39995</v>
      </c>
      <c r="B25" s="358">
        <v>15180</v>
      </c>
      <c r="C25" s="357">
        <f t="shared" si="1"/>
        <v>1.715357812918783E-2</v>
      </c>
      <c r="D25" s="357">
        <f t="shared" si="0"/>
        <v>3.8374717832957206E-2</v>
      </c>
    </row>
    <row r="26" spans="1:4" x14ac:dyDescent="0.2">
      <c r="A26" s="355">
        <v>40026</v>
      </c>
      <c r="B26" s="358">
        <v>14500</v>
      </c>
      <c r="C26" s="357">
        <f t="shared" si="1"/>
        <v>8.2748070370628479E-3</v>
      </c>
      <c r="D26" s="357">
        <f t="shared" si="0"/>
        <v>-4.4795783926218746E-2</v>
      </c>
    </row>
    <row r="27" spans="1:4" x14ac:dyDescent="0.2">
      <c r="A27" s="355">
        <v>40057</v>
      </c>
      <c r="B27" s="358">
        <v>13945</v>
      </c>
      <c r="C27" s="357">
        <f t="shared" si="1"/>
        <v>-2.2894755670029854E-3</v>
      </c>
      <c r="D27" s="357">
        <f t="shared" si="0"/>
        <v>-3.8275862068965494E-2</v>
      </c>
    </row>
    <row r="28" spans="1:4" x14ac:dyDescent="0.2">
      <c r="A28" s="355">
        <v>40087</v>
      </c>
      <c r="B28" s="358">
        <v>14843</v>
      </c>
      <c r="C28" s="357">
        <f t="shared" si="1"/>
        <v>3.3799770161562215E-3</v>
      </c>
      <c r="D28" s="357">
        <f t="shared" si="0"/>
        <v>6.4395840803155302E-2</v>
      </c>
    </row>
    <row r="29" spans="1:4" x14ac:dyDescent="0.2">
      <c r="A29" s="355">
        <v>40118</v>
      </c>
      <c r="B29" s="358">
        <v>14033</v>
      </c>
      <c r="C29" s="357">
        <f t="shared" si="1"/>
        <v>4.1502683363148218E-3</v>
      </c>
      <c r="D29" s="357">
        <f t="shared" si="0"/>
        <v>-5.4571178333221004E-2</v>
      </c>
    </row>
    <row r="30" spans="1:4" x14ac:dyDescent="0.2">
      <c r="A30" s="355">
        <v>40148</v>
      </c>
      <c r="B30" s="358">
        <v>16581</v>
      </c>
      <c r="C30" s="357">
        <f t="shared" si="1"/>
        <v>-2.0498582230623841E-2</v>
      </c>
      <c r="D30" s="357">
        <f t="shared" si="0"/>
        <v>0.18157200883631441</v>
      </c>
    </row>
    <row r="31" spans="1:4" x14ac:dyDescent="0.2">
      <c r="A31" s="355">
        <v>40179</v>
      </c>
      <c r="B31" s="358">
        <v>14981</v>
      </c>
      <c r="C31" s="357">
        <f t="shared" si="1"/>
        <v>3.6176056809806845E-3</v>
      </c>
      <c r="D31" s="357">
        <f t="shared" si="0"/>
        <v>-9.6495989385441128E-2</v>
      </c>
    </row>
    <row r="32" spans="1:4" x14ac:dyDescent="0.2">
      <c r="A32" s="355">
        <v>40210</v>
      </c>
      <c r="B32" s="358">
        <v>13000</v>
      </c>
      <c r="C32" s="357">
        <f t="shared" si="1"/>
        <v>6.3307704891215399E-2</v>
      </c>
      <c r="D32" s="357">
        <f t="shared" si="0"/>
        <v>-0.1322341632734797</v>
      </c>
    </row>
    <row r="33" spans="1:4" x14ac:dyDescent="0.2">
      <c r="A33" s="355">
        <v>40238</v>
      </c>
      <c r="B33" s="358">
        <v>13186</v>
      </c>
      <c r="C33" s="357">
        <f t="shared" si="1"/>
        <v>-1.8825805491480052E-2</v>
      </c>
      <c r="D33" s="357">
        <f t="shared" si="0"/>
        <v>1.4307692307692355E-2</v>
      </c>
    </row>
    <row r="34" spans="1:4" x14ac:dyDescent="0.2">
      <c r="A34" s="355">
        <v>40269</v>
      </c>
      <c r="B34" s="358">
        <v>15655</v>
      </c>
      <c r="C34" s="357">
        <f t="shared" si="1"/>
        <v>0.18931854440477092</v>
      </c>
      <c r="D34" s="357">
        <f t="shared" si="0"/>
        <v>0.1872440467162142</v>
      </c>
    </row>
    <row r="35" spans="1:4" x14ac:dyDescent="0.2">
      <c r="A35" s="355">
        <v>40299</v>
      </c>
      <c r="B35" s="358">
        <v>15214</v>
      </c>
      <c r="C35" s="357">
        <f t="shared" si="1"/>
        <v>5.462359628448632E-2</v>
      </c>
      <c r="D35" s="357">
        <f t="shared" si="0"/>
        <v>-2.8169913765570098E-2</v>
      </c>
    </row>
    <row r="36" spans="1:4" x14ac:dyDescent="0.2">
      <c r="A36" s="355">
        <v>40330</v>
      </c>
      <c r="B36" s="358">
        <v>15480</v>
      </c>
      <c r="C36" s="357">
        <f t="shared" si="1"/>
        <v>5.8895957315821867E-2</v>
      </c>
      <c r="D36" s="357">
        <f t="shared" si="0"/>
        <v>1.7483896411200295E-2</v>
      </c>
    </row>
    <row r="37" spans="1:4" x14ac:dyDescent="0.2">
      <c r="A37" s="355">
        <v>40360</v>
      </c>
      <c r="B37" s="358">
        <v>16436</v>
      </c>
      <c r="C37" s="357">
        <f t="shared" si="1"/>
        <v>8.2740447957839303E-2</v>
      </c>
      <c r="D37" s="357">
        <f t="shared" si="0"/>
        <v>6.1757105943152535E-2</v>
      </c>
    </row>
    <row r="38" spans="1:4" x14ac:dyDescent="0.2">
      <c r="A38" s="355">
        <v>40391</v>
      </c>
      <c r="B38" s="358">
        <v>15510</v>
      </c>
      <c r="C38" s="357">
        <f t="shared" si="1"/>
        <v>6.9655172413793043E-2</v>
      </c>
      <c r="D38" s="357">
        <f t="shared" si="0"/>
        <v>-5.6339742029690942E-2</v>
      </c>
    </row>
    <row r="39" spans="1:4" x14ac:dyDescent="0.2">
      <c r="A39" s="355">
        <v>40422</v>
      </c>
      <c r="B39" s="358">
        <v>14919</v>
      </c>
      <c r="C39" s="357">
        <f t="shared" si="1"/>
        <v>6.9845822875582719E-2</v>
      </c>
      <c r="D39" s="357">
        <f t="shared" si="0"/>
        <v>-3.8104448742746655E-2</v>
      </c>
    </row>
    <row r="40" spans="1:4" x14ac:dyDescent="0.2">
      <c r="A40" s="355">
        <v>40452</v>
      </c>
      <c r="B40" s="358">
        <v>15608</v>
      </c>
      <c r="C40" s="357">
        <f t="shared" si="1"/>
        <v>5.1539446203597628E-2</v>
      </c>
      <c r="D40" s="357">
        <f t="shared" si="0"/>
        <v>4.6182720021449075E-2</v>
      </c>
    </row>
    <row r="41" spans="1:4" x14ac:dyDescent="0.2">
      <c r="A41" s="355">
        <v>40483</v>
      </c>
      <c r="B41" s="358">
        <v>15612</v>
      </c>
      <c r="C41" s="357">
        <f t="shared" si="1"/>
        <v>0.11252048742250409</v>
      </c>
      <c r="D41" s="357">
        <f t="shared" si="0"/>
        <v>2.5627883136847274E-4</v>
      </c>
    </row>
    <row r="42" spans="1:4" x14ac:dyDescent="0.2">
      <c r="A42" s="355">
        <v>40513</v>
      </c>
      <c r="B42" s="358">
        <v>18510</v>
      </c>
      <c r="C42" s="357">
        <f t="shared" si="1"/>
        <v>0.11633797720282257</v>
      </c>
      <c r="D42" s="357">
        <f t="shared" si="0"/>
        <v>0.18562644119907756</v>
      </c>
    </row>
    <row r="43" spans="1:4" x14ac:dyDescent="0.2">
      <c r="A43" s="355">
        <v>40544</v>
      </c>
      <c r="B43" s="358">
        <v>15705</v>
      </c>
      <c r="C43" s="357">
        <f t="shared" si="1"/>
        <v>4.8327881983846188E-2</v>
      </c>
      <c r="D43" s="357">
        <f t="shared" si="0"/>
        <v>-0.15153970826580232</v>
      </c>
    </row>
    <row r="44" spans="1:4" x14ac:dyDescent="0.2">
      <c r="A44" s="355">
        <v>40575</v>
      </c>
      <c r="B44" s="358">
        <v>14388</v>
      </c>
      <c r="C44" s="357">
        <f t="shared" si="1"/>
        <v>0.10676923076923073</v>
      </c>
      <c r="D44" s="357">
        <f t="shared" si="0"/>
        <v>-8.3858643744030514E-2</v>
      </c>
    </row>
    <row r="45" spans="1:4" x14ac:dyDescent="0.2">
      <c r="A45" s="355">
        <v>40603</v>
      </c>
      <c r="B45" s="358">
        <v>14288</v>
      </c>
      <c r="C45" s="357">
        <f t="shared" si="1"/>
        <v>8.35734870317002E-2</v>
      </c>
      <c r="D45" s="357">
        <f t="shared" si="0"/>
        <v>-6.9502363080344853E-3</v>
      </c>
    </row>
    <row r="46" spans="1:4" x14ac:dyDescent="0.2">
      <c r="A46" s="355">
        <v>40634</v>
      </c>
      <c r="B46" s="358">
        <v>13753</v>
      </c>
      <c r="C46" s="357">
        <f t="shared" si="1"/>
        <v>-0.12149473011817313</v>
      </c>
      <c r="D46" s="357">
        <f t="shared" si="0"/>
        <v>-3.7444008958566588E-2</v>
      </c>
    </row>
    <row r="47" spans="1:4" x14ac:dyDescent="0.2">
      <c r="A47" s="355">
        <v>40664</v>
      </c>
      <c r="B47" s="358">
        <v>15950</v>
      </c>
      <c r="C47" s="357">
        <f t="shared" si="1"/>
        <v>4.8376495333245728E-2</v>
      </c>
      <c r="D47" s="357">
        <f t="shared" si="0"/>
        <v>0.15974696429869839</v>
      </c>
    </row>
    <row r="48" spans="1:4" x14ac:dyDescent="0.2">
      <c r="A48" s="355">
        <v>40695</v>
      </c>
      <c r="B48" s="358">
        <v>15991</v>
      </c>
      <c r="C48" s="357">
        <f t="shared" si="1"/>
        <v>3.3010335917312617E-2</v>
      </c>
      <c r="D48" s="357">
        <f t="shared" si="0"/>
        <v>2.5705329153604684E-3</v>
      </c>
    </row>
    <row r="49" spans="1:4" x14ac:dyDescent="0.2">
      <c r="A49" s="355">
        <v>40725</v>
      </c>
      <c r="B49" s="358">
        <v>16078</v>
      </c>
      <c r="C49" s="357">
        <f t="shared" si="1"/>
        <v>-2.1781455341932321E-2</v>
      </c>
      <c r="D49" s="357">
        <f t="shared" si="0"/>
        <v>5.4405603151772564E-3</v>
      </c>
    </row>
    <row r="50" spans="1:4" x14ac:dyDescent="0.2">
      <c r="A50" s="355">
        <v>40756</v>
      </c>
      <c r="B50" s="358">
        <v>16340</v>
      </c>
      <c r="C50" s="357">
        <f t="shared" si="1"/>
        <v>5.3513862024500369E-2</v>
      </c>
      <c r="D50" s="357">
        <f t="shared" si="0"/>
        <v>1.629555914914782E-2</v>
      </c>
    </row>
    <row r="51" spans="1:4" x14ac:dyDescent="0.2">
      <c r="A51" s="355">
        <v>40787</v>
      </c>
      <c r="B51" s="358">
        <v>15629</v>
      </c>
      <c r="C51" s="357">
        <f t="shared" si="1"/>
        <v>4.7590321067095598E-2</v>
      </c>
      <c r="D51" s="357">
        <f t="shared" si="0"/>
        <v>-4.351285189718479E-2</v>
      </c>
    </row>
    <row r="52" spans="1:4" x14ac:dyDescent="0.2">
      <c r="A52" s="355">
        <v>40817</v>
      </c>
      <c r="B52" s="358">
        <v>15979</v>
      </c>
      <c r="C52" s="357">
        <f t="shared" si="1"/>
        <v>2.3769861609431064E-2</v>
      </c>
      <c r="D52" s="357">
        <f t="shared" si="0"/>
        <v>2.2394267067630702E-2</v>
      </c>
    </row>
    <row r="53" spans="1:4" x14ac:dyDescent="0.2">
      <c r="A53" s="355">
        <v>40848</v>
      </c>
      <c r="B53" s="358">
        <v>16191</v>
      </c>
      <c r="C53" s="357">
        <f t="shared" si="1"/>
        <v>3.7086856264411994E-2</v>
      </c>
      <c r="D53" s="357">
        <f t="shared" si="0"/>
        <v>1.3267413480192669E-2</v>
      </c>
    </row>
    <row r="54" spans="1:4" x14ac:dyDescent="0.2">
      <c r="A54" s="355">
        <v>40878</v>
      </c>
      <c r="B54" s="358">
        <v>19096</v>
      </c>
      <c r="C54" s="357">
        <f t="shared" si="1"/>
        <v>3.1658562938951862E-2</v>
      </c>
      <c r="D54" s="357">
        <f t="shared" si="0"/>
        <v>0.17942066580198879</v>
      </c>
    </row>
    <row r="55" spans="1:4" x14ac:dyDescent="0.2">
      <c r="A55" s="355">
        <v>40909</v>
      </c>
      <c r="B55" s="358">
        <v>16328</v>
      </c>
      <c r="C55" s="357">
        <f t="shared" si="1"/>
        <v>3.9668895256287806E-2</v>
      </c>
      <c r="D55" s="357">
        <f t="shared" si="0"/>
        <v>-0.14495182237117721</v>
      </c>
    </row>
    <row r="56" spans="1:4" x14ac:dyDescent="0.2">
      <c r="A56" s="355">
        <v>40940</v>
      </c>
      <c r="B56" s="358">
        <v>14746</v>
      </c>
      <c r="C56" s="357">
        <f t="shared" si="1"/>
        <v>2.4881845982763329E-2</v>
      </c>
      <c r="D56" s="357">
        <f t="shared" si="0"/>
        <v>-9.6888780009799169E-2</v>
      </c>
    </row>
    <row r="57" spans="1:4" x14ac:dyDescent="0.2">
      <c r="A57" s="355">
        <v>40969</v>
      </c>
      <c r="B57" s="358">
        <v>14837</v>
      </c>
      <c r="C57" s="357">
        <f t="shared" si="1"/>
        <v>3.8423852183650631E-2</v>
      </c>
      <c r="D57" s="357">
        <f t="shared" si="0"/>
        <v>6.1711650617115588E-3</v>
      </c>
    </row>
    <row r="58" spans="1:4" x14ac:dyDescent="0.2">
      <c r="A58" s="355">
        <v>41000</v>
      </c>
      <c r="B58" s="358">
        <v>14600</v>
      </c>
      <c r="C58" s="357">
        <f t="shared" si="1"/>
        <v>6.1586562931724043E-2</v>
      </c>
      <c r="D58" s="357">
        <f t="shared" si="0"/>
        <v>-1.5973579564601992E-2</v>
      </c>
    </row>
    <row r="59" spans="1:4" x14ac:dyDescent="0.2">
      <c r="A59" s="355">
        <v>41030</v>
      </c>
      <c r="B59" s="358">
        <v>16104</v>
      </c>
      <c r="C59" s="357">
        <f t="shared" si="1"/>
        <v>9.6551724137932116E-3</v>
      </c>
      <c r="D59" s="357">
        <f t="shared" si="0"/>
        <v>0.1030136986301371</v>
      </c>
    </row>
    <row r="60" spans="1:4" x14ac:dyDescent="0.2">
      <c r="A60" s="355">
        <v>41061</v>
      </c>
      <c r="B60" s="358">
        <v>15887</v>
      </c>
      <c r="C60" s="357">
        <f t="shared" si="1"/>
        <v>-6.5036583077980881E-3</v>
      </c>
      <c r="D60" s="357">
        <f t="shared" si="0"/>
        <v>-1.3474913065076977E-2</v>
      </c>
    </row>
    <row r="61" spans="1:4" x14ac:dyDescent="0.2">
      <c r="A61" s="355">
        <v>41091</v>
      </c>
      <c r="B61" s="358">
        <v>16326</v>
      </c>
      <c r="C61" s="357">
        <f t="shared" si="1"/>
        <v>1.5424804080109489E-2</v>
      </c>
      <c r="D61" s="357">
        <f t="shared" si="0"/>
        <v>2.7632655630389635E-2</v>
      </c>
    </row>
    <row r="62" spans="1:4" x14ac:dyDescent="0.2">
      <c r="A62" s="355">
        <v>41122</v>
      </c>
      <c r="B62" s="358">
        <v>15983</v>
      </c>
      <c r="C62" s="357">
        <f t="shared" si="1"/>
        <v>-2.1848225214198269E-2</v>
      </c>
      <c r="D62" s="357">
        <f t="shared" si="0"/>
        <v>-2.1009432806566197E-2</v>
      </c>
    </row>
    <row r="63" spans="1:4" x14ac:dyDescent="0.2">
      <c r="A63" s="355">
        <v>41153</v>
      </c>
      <c r="B63" s="358">
        <v>13950</v>
      </c>
      <c r="C63" s="357">
        <f t="shared" si="1"/>
        <v>-0.10742849830443402</v>
      </c>
      <c r="D63" s="357">
        <f t="shared" si="0"/>
        <v>-0.12719764750046925</v>
      </c>
    </row>
    <row r="64" spans="1:4" x14ac:dyDescent="0.2">
      <c r="A64" s="355">
        <v>41183</v>
      </c>
      <c r="B64" s="358">
        <v>14910</v>
      </c>
      <c r="C64" s="357">
        <f t="shared" si="1"/>
        <v>-6.6900306652481367E-2</v>
      </c>
      <c r="D64" s="357">
        <f t="shared" si="0"/>
        <v>6.8817204301075297E-2</v>
      </c>
    </row>
    <row r="65" spans="1:4" x14ac:dyDescent="0.2">
      <c r="A65" s="355">
        <v>41214</v>
      </c>
      <c r="B65" s="358">
        <v>15296</v>
      </c>
      <c r="C65" s="357">
        <f t="shared" si="1"/>
        <v>-5.5277623371008611E-2</v>
      </c>
      <c r="D65" s="357">
        <f t="shared" si="0"/>
        <v>2.5888665325284999E-2</v>
      </c>
    </row>
    <row r="66" spans="1:4" x14ac:dyDescent="0.2">
      <c r="A66" s="355">
        <v>41244</v>
      </c>
      <c r="B66" s="358">
        <v>16348</v>
      </c>
      <c r="C66" s="357">
        <f t="shared" si="1"/>
        <v>-0.14390448261416</v>
      </c>
      <c r="D66" s="357">
        <f t="shared" si="0"/>
        <v>6.8776150627614996E-2</v>
      </c>
    </row>
    <row r="67" spans="1:4" x14ac:dyDescent="0.2">
      <c r="A67" s="355">
        <v>41275</v>
      </c>
      <c r="B67" s="358">
        <v>14755</v>
      </c>
      <c r="C67" s="357">
        <f t="shared" si="1"/>
        <v>-9.6337579617834401E-2</v>
      </c>
      <c r="D67" s="357">
        <f t="shared" si="0"/>
        <v>-9.7443112307315838E-2</v>
      </c>
    </row>
    <row r="68" spans="1:4" x14ac:dyDescent="0.2">
      <c r="A68" s="355">
        <v>41306</v>
      </c>
      <c r="B68" s="358">
        <v>11892</v>
      </c>
      <c r="C68" s="357">
        <f t="shared" si="1"/>
        <v>-0.19354401193544013</v>
      </c>
      <c r="D68" s="357">
        <f t="shared" si="0"/>
        <v>-0.19403592002710945</v>
      </c>
    </row>
    <row r="69" spans="1:4" x14ac:dyDescent="0.2">
      <c r="A69" s="355">
        <v>41334</v>
      </c>
      <c r="B69" s="358">
        <v>12302</v>
      </c>
      <c r="C69" s="357">
        <f t="shared" si="1"/>
        <v>-0.17085664217833796</v>
      </c>
      <c r="D69" s="357">
        <f t="shared" si="0"/>
        <v>3.447695930036998E-2</v>
      </c>
    </row>
    <row r="70" spans="1:4" x14ac:dyDescent="0.2">
      <c r="A70" s="355">
        <v>41365</v>
      </c>
      <c r="B70" s="358">
        <v>13981</v>
      </c>
      <c r="C70" s="357">
        <f t="shared" si="1"/>
        <v>-4.2397260273972615E-2</v>
      </c>
      <c r="D70" s="357">
        <f t="shared" si="0"/>
        <v>0.13648187286620073</v>
      </c>
    </row>
    <row r="71" spans="1:4" x14ac:dyDescent="0.2">
      <c r="A71" s="355">
        <v>41395</v>
      </c>
      <c r="B71" s="358">
        <v>14778</v>
      </c>
      <c r="C71" s="357">
        <f t="shared" si="1"/>
        <v>-8.2339791356184744E-2</v>
      </c>
      <c r="D71" s="357">
        <f t="shared" si="0"/>
        <v>5.7005936628281129E-2</v>
      </c>
    </row>
    <row r="72" spans="1:4" x14ac:dyDescent="0.2">
      <c r="A72" s="355">
        <v>41426</v>
      </c>
      <c r="B72" s="358">
        <v>13575</v>
      </c>
      <c r="C72" s="357">
        <f t="shared" si="1"/>
        <v>-0.14552779001699501</v>
      </c>
      <c r="D72" s="357">
        <f t="shared" si="0"/>
        <v>-8.1404790905399871E-2</v>
      </c>
    </row>
    <row r="73" spans="1:4" x14ac:dyDescent="0.2">
      <c r="A73" s="355">
        <v>41456</v>
      </c>
      <c r="B73" s="358">
        <v>14802</v>
      </c>
      <c r="C73" s="357">
        <f t="shared" si="1"/>
        <v>-9.3348033811098907E-2</v>
      </c>
      <c r="D73" s="357">
        <f t="shared" si="0"/>
        <v>9.0386740331491744E-2</v>
      </c>
    </row>
    <row r="74" spans="1:4" x14ac:dyDescent="0.2">
      <c r="A74" s="355">
        <v>41487</v>
      </c>
      <c r="B74" s="358">
        <v>14363</v>
      </c>
      <c r="C74" s="357">
        <f t="shared" si="1"/>
        <v>-0.1013576925483326</v>
      </c>
      <c r="D74" s="357">
        <f t="shared" ref="D74:D137" si="2">B74/B73-1</f>
        <v>-2.9658154303472517E-2</v>
      </c>
    </row>
    <row r="75" spans="1:4" x14ac:dyDescent="0.2">
      <c r="A75" s="355">
        <v>41518</v>
      </c>
      <c r="B75" s="358">
        <v>12886</v>
      </c>
      <c r="C75" s="357">
        <f t="shared" si="1"/>
        <v>-7.6272401433691739E-2</v>
      </c>
      <c r="D75" s="357">
        <f t="shared" si="2"/>
        <v>-0.1028336698461324</v>
      </c>
    </row>
    <row r="76" spans="1:4" x14ac:dyDescent="0.2">
      <c r="A76" s="355">
        <v>41548</v>
      </c>
      <c r="B76" s="358">
        <v>13600</v>
      </c>
      <c r="C76" s="357">
        <f t="shared" si="1"/>
        <v>-8.786049631120052E-2</v>
      </c>
      <c r="D76" s="357">
        <f t="shared" si="2"/>
        <v>5.5408970976253302E-2</v>
      </c>
    </row>
    <row r="77" spans="1:4" x14ac:dyDescent="0.2">
      <c r="A77" s="355">
        <v>41579</v>
      </c>
      <c r="B77" s="358">
        <v>13530</v>
      </c>
      <c r="C77" s="357">
        <f t="shared" si="1"/>
        <v>-0.11545502092050208</v>
      </c>
      <c r="D77" s="357">
        <f t="shared" si="2"/>
        <v>-5.1470588235293935E-3</v>
      </c>
    </row>
    <row r="78" spans="1:4" x14ac:dyDescent="0.2">
      <c r="A78" s="355">
        <v>41609</v>
      </c>
      <c r="B78" s="358">
        <v>15405</v>
      </c>
      <c r="C78" s="357">
        <f t="shared" si="1"/>
        <v>-5.7682896990457588E-2</v>
      </c>
      <c r="D78" s="357">
        <f t="shared" si="2"/>
        <v>0.13858093126385818</v>
      </c>
    </row>
    <row r="79" spans="1:4" x14ac:dyDescent="0.2">
      <c r="A79" s="355">
        <v>41640</v>
      </c>
      <c r="B79" s="358">
        <v>13059</v>
      </c>
      <c r="C79" s="357">
        <f t="shared" si="1"/>
        <v>-0.11494408675025414</v>
      </c>
      <c r="D79" s="357">
        <f t="shared" si="2"/>
        <v>-0.1522882181110029</v>
      </c>
    </row>
    <row r="80" spans="1:4" x14ac:dyDescent="0.2">
      <c r="A80" s="355">
        <v>41671</v>
      </c>
      <c r="B80" s="358">
        <v>11635</v>
      </c>
      <c r="C80" s="357">
        <f t="shared" si="1"/>
        <v>-2.1611167171207479E-2</v>
      </c>
      <c r="D80" s="357">
        <f t="shared" si="2"/>
        <v>-0.10904357148326826</v>
      </c>
    </row>
    <row r="81" spans="1:4" x14ac:dyDescent="0.2">
      <c r="A81" s="355">
        <v>41699</v>
      </c>
      <c r="B81" s="358">
        <v>10739</v>
      </c>
      <c r="C81" s="357">
        <f t="shared" si="1"/>
        <v>-0.12705251178670129</v>
      </c>
      <c r="D81" s="357">
        <f t="shared" si="2"/>
        <v>-7.7009024495057976E-2</v>
      </c>
    </row>
    <row r="82" spans="1:4" x14ac:dyDescent="0.2">
      <c r="A82" s="355">
        <v>41730</v>
      </c>
      <c r="B82" s="358">
        <v>11336</v>
      </c>
      <c r="C82" s="357">
        <f t="shared" si="1"/>
        <v>-0.18918532293827339</v>
      </c>
      <c r="D82" s="357">
        <f t="shared" si="2"/>
        <v>5.559176832107271E-2</v>
      </c>
    </row>
    <row r="83" spans="1:4" x14ac:dyDescent="0.2">
      <c r="A83" s="355">
        <v>41760</v>
      </c>
      <c r="B83" s="358">
        <v>12901</v>
      </c>
      <c r="C83" s="357">
        <f t="shared" si="1"/>
        <v>-0.12701312762214101</v>
      </c>
      <c r="D83" s="357">
        <f t="shared" si="2"/>
        <v>0.13805575158786176</v>
      </c>
    </row>
    <row r="84" spans="1:4" x14ac:dyDescent="0.2">
      <c r="A84" s="355">
        <v>41791</v>
      </c>
      <c r="B84" s="358">
        <v>11613</v>
      </c>
      <c r="C84" s="357">
        <f t="shared" ref="C84:C147" si="3">B84/B72-1</f>
        <v>-0.14453038674033147</v>
      </c>
      <c r="D84" s="357">
        <f t="shared" si="2"/>
        <v>-9.9837221920781372E-2</v>
      </c>
    </row>
    <row r="85" spans="1:4" x14ac:dyDescent="0.2">
      <c r="A85" s="355">
        <v>41821</v>
      </c>
      <c r="B85" s="358">
        <v>11930</v>
      </c>
      <c r="C85" s="357">
        <f t="shared" si="3"/>
        <v>-0.19402783407647617</v>
      </c>
      <c r="D85" s="357">
        <f t="shared" si="2"/>
        <v>2.7296994747266101E-2</v>
      </c>
    </row>
    <row r="86" spans="1:4" x14ac:dyDescent="0.2">
      <c r="A86" s="355">
        <v>41852</v>
      </c>
      <c r="B86" s="358">
        <v>11319</v>
      </c>
      <c r="C86" s="357">
        <f t="shared" si="3"/>
        <v>-0.21193344008911785</v>
      </c>
      <c r="D86" s="357">
        <f t="shared" si="2"/>
        <v>-5.1215423302598539E-2</v>
      </c>
    </row>
    <row r="87" spans="1:4" x14ac:dyDescent="0.2">
      <c r="A87" s="355">
        <v>41883</v>
      </c>
      <c r="B87" s="358">
        <v>10470</v>
      </c>
      <c r="C87" s="357">
        <f t="shared" si="3"/>
        <v>-0.18749029954989915</v>
      </c>
      <c r="D87" s="357">
        <f t="shared" si="2"/>
        <v>-7.5006626027034229E-2</v>
      </c>
    </row>
    <row r="88" spans="1:4" x14ac:dyDescent="0.2">
      <c r="A88" s="355">
        <v>41913</v>
      </c>
      <c r="B88" s="358">
        <v>11427</v>
      </c>
      <c r="C88" s="357">
        <f t="shared" si="3"/>
        <v>-0.15977941176470589</v>
      </c>
      <c r="D88" s="357">
        <f t="shared" si="2"/>
        <v>9.1404011461318158E-2</v>
      </c>
    </row>
    <row r="89" spans="1:4" x14ac:dyDescent="0.2">
      <c r="A89" s="355">
        <v>41944</v>
      </c>
      <c r="B89" s="358">
        <v>11070</v>
      </c>
      <c r="C89" s="357">
        <f t="shared" si="3"/>
        <v>-0.18181818181818177</v>
      </c>
      <c r="D89" s="357">
        <f t="shared" si="2"/>
        <v>-3.1241795746915213E-2</v>
      </c>
    </row>
    <row r="90" spans="1:4" x14ac:dyDescent="0.2">
      <c r="A90" s="355">
        <v>41974</v>
      </c>
      <c r="B90" s="358">
        <v>13483</v>
      </c>
      <c r="C90" s="357">
        <f t="shared" si="3"/>
        <v>-0.1247646867900033</v>
      </c>
      <c r="D90" s="357">
        <f t="shared" si="2"/>
        <v>0.21797651309846433</v>
      </c>
    </row>
    <row r="91" spans="1:4" x14ac:dyDescent="0.2">
      <c r="A91" s="355">
        <v>42005</v>
      </c>
      <c r="B91" s="358">
        <v>11818</v>
      </c>
      <c r="C91" s="357">
        <f t="shared" si="3"/>
        <v>-9.5030247338999896E-2</v>
      </c>
      <c r="D91" s="357">
        <f t="shared" si="2"/>
        <v>-0.12348883779574282</v>
      </c>
    </row>
    <row r="92" spans="1:4" x14ac:dyDescent="0.2">
      <c r="A92" s="355">
        <v>42036</v>
      </c>
      <c r="B92" s="358">
        <v>9460</v>
      </c>
      <c r="C92" s="357">
        <f t="shared" si="3"/>
        <v>-0.18693596905887411</v>
      </c>
      <c r="D92" s="357">
        <f t="shared" si="2"/>
        <v>-0.1995261465561009</v>
      </c>
    </row>
    <row r="93" spans="1:4" x14ac:dyDescent="0.2">
      <c r="A93" s="355">
        <v>42064</v>
      </c>
      <c r="B93" s="358">
        <v>9764</v>
      </c>
      <c r="C93" s="357">
        <f t="shared" si="3"/>
        <v>-9.079057640376198E-2</v>
      </c>
      <c r="D93" s="357">
        <f t="shared" si="2"/>
        <v>3.2135306553911169E-2</v>
      </c>
    </row>
    <row r="94" spans="1:4" x14ac:dyDescent="0.2">
      <c r="A94" s="355">
        <v>42095</v>
      </c>
      <c r="B94" s="358">
        <v>10924</v>
      </c>
      <c r="C94" s="357">
        <f t="shared" si="3"/>
        <v>-3.6344389555398759E-2</v>
      </c>
      <c r="D94" s="357">
        <f t="shared" si="2"/>
        <v>0.11880376894715283</v>
      </c>
    </row>
    <row r="95" spans="1:4" x14ac:dyDescent="0.2">
      <c r="A95" s="355">
        <v>42125</v>
      </c>
      <c r="B95" s="358">
        <v>11418</v>
      </c>
      <c r="C95" s="357">
        <f t="shared" si="3"/>
        <v>-0.11495232927680021</v>
      </c>
      <c r="D95" s="357">
        <f t="shared" si="2"/>
        <v>4.5221530574881097E-2</v>
      </c>
    </row>
    <row r="96" spans="1:4" x14ac:dyDescent="0.2">
      <c r="A96" s="355">
        <v>42156</v>
      </c>
      <c r="B96" s="358">
        <v>11362</v>
      </c>
      <c r="C96" s="357">
        <f t="shared" si="3"/>
        <v>-2.1613708774649076E-2</v>
      </c>
      <c r="D96" s="357">
        <f t="shared" si="2"/>
        <v>-4.904536696444195E-3</v>
      </c>
    </row>
    <row r="97" spans="1:4" x14ac:dyDescent="0.2">
      <c r="A97" s="355">
        <v>42186</v>
      </c>
      <c r="B97" s="358">
        <v>11921</v>
      </c>
      <c r="C97" s="357">
        <f t="shared" si="3"/>
        <v>-7.5440067057841453E-4</v>
      </c>
      <c r="D97" s="357">
        <f t="shared" si="2"/>
        <v>4.9199084668192228E-2</v>
      </c>
    </row>
    <row r="98" spans="1:4" x14ac:dyDescent="0.2">
      <c r="A98" s="355">
        <v>42217</v>
      </c>
      <c r="B98" s="358">
        <v>10835</v>
      </c>
      <c r="C98" s="357">
        <f t="shared" si="3"/>
        <v>-4.2759961127308066E-2</v>
      </c>
      <c r="D98" s="357">
        <f t="shared" si="2"/>
        <v>-9.1099739954701775E-2</v>
      </c>
    </row>
    <row r="99" spans="1:4" x14ac:dyDescent="0.2">
      <c r="A99" s="355">
        <v>42248</v>
      </c>
      <c r="B99" s="358">
        <v>10325</v>
      </c>
      <c r="C99" s="357">
        <f t="shared" si="3"/>
        <v>-1.384909264565426E-2</v>
      </c>
      <c r="D99" s="357">
        <f t="shared" si="2"/>
        <v>-4.7069681587448065E-2</v>
      </c>
    </row>
    <row r="100" spans="1:4" x14ac:dyDescent="0.2">
      <c r="A100" s="355">
        <v>42278</v>
      </c>
      <c r="B100" s="358">
        <v>11459</v>
      </c>
      <c r="C100" s="357">
        <f t="shared" si="3"/>
        <v>2.800385052944776E-3</v>
      </c>
      <c r="D100" s="357">
        <f t="shared" si="2"/>
        <v>0.10983050847457632</v>
      </c>
    </row>
    <row r="101" spans="1:4" x14ac:dyDescent="0.2">
      <c r="A101" s="355">
        <v>42309</v>
      </c>
      <c r="B101" s="358">
        <v>11075</v>
      </c>
      <c r="C101" s="357">
        <f t="shared" si="3"/>
        <v>4.5167118337841039E-4</v>
      </c>
      <c r="D101" s="357">
        <f t="shared" si="2"/>
        <v>-3.3510777554760396E-2</v>
      </c>
    </row>
    <row r="102" spans="1:4" x14ac:dyDescent="0.2">
      <c r="A102" s="355">
        <v>42339</v>
      </c>
      <c r="B102" s="358">
        <v>14249</v>
      </c>
      <c r="C102" s="357">
        <f t="shared" si="3"/>
        <v>5.6812282133056335E-2</v>
      </c>
      <c r="D102" s="357">
        <f t="shared" si="2"/>
        <v>0.28659142212189614</v>
      </c>
    </row>
    <row r="103" spans="1:4" x14ac:dyDescent="0.2">
      <c r="A103" s="355">
        <v>42370</v>
      </c>
      <c r="B103" s="358">
        <v>11692</v>
      </c>
      <c r="C103" s="357">
        <f t="shared" si="3"/>
        <v>-1.0661702487730573E-2</v>
      </c>
      <c r="D103" s="357">
        <f t="shared" si="2"/>
        <v>-0.17945118955716188</v>
      </c>
    </row>
    <row r="104" spans="1:4" x14ac:dyDescent="0.2">
      <c r="A104" s="355">
        <v>42401</v>
      </c>
      <c r="B104" s="358">
        <v>10132</v>
      </c>
      <c r="C104" s="357">
        <f t="shared" si="3"/>
        <v>7.1035940803382713E-2</v>
      </c>
      <c r="D104" s="357">
        <f t="shared" si="2"/>
        <v>-0.13342456380431067</v>
      </c>
    </row>
    <row r="105" spans="1:4" x14ac:dyDescent="0.2">
      <c r="A105" s="355">
        <v>42430</v>
      </c>
      <c r="B105" s="358">
        <v>10643</v>
      </c>
      <c r="C105" s="357">
        <f t="shared" si="3"/>
        <v>9.0024580090126927E-2</v>
      </c>
      <c r="D105" s="357">
        <f t="shared" si="2"/>
        <v>5.0434267666798371E-2</v>
      </c>
    </row>
    <row r="106" spans="1:4" x14ac:dyDescent="0.2">
      <c r="A106" s="355">
        <v>42461</v>
      </c>
      <c r="B106" s="358">
        <v>11828</v>
      </c>
      <c r="C106" s="357">
        <f t="shared" si="3"/>
        <v>8.2753570120834841E-2</v>
      </c>
      <c r="D106" s="357">
        <f t="shared" si="2"/>
        <v>0.11134078737198161</v>
      </c>
    </row>
    <row r="107" spans="1:4" x14ac:dyDescent="0.2">
      <c r="A107" s="355">
        <v>42491</v>
      </c>
      <c r="B107" s="358">
        <v>12028</v>
      </c>
      <c r="C107" s="357">
        <f t="shared" si="3"/>
        <v>5.3424417586267259E-2</v>
      </c>
      <c r="D107" s="357">
        <f t="shared" si="2"/>
        <v>1.690902942171113E-2</v>
      </c>
    </row>
    <row r="108" spans="1:4" x14ac:dyDescent="0.2">
      <c r="A108" s="355">
        <v>42522</v>
      </c>
      <c r="B108" s="358">
        <v>11164</v>
      </c>
      <c r="C108" s="357">
        <f t="shared" si="3"/>
        <v>-1.7426509417356129E-2</v>
      </c>
      <c r="D108" s="357">
        <f t="shared" si="2"/>
        <v>-7.1832391087462533E-2</v>
      </c>
    </row>
    <row r="109" spans="1:4" x14ac:dyDescent="0.2">
      <c r="A109" s="355">
        <v>42552</v>
      </c>
      <c r="B109" s="358">
        <v>11041</v>
      </c>
      <c r="C109" s="357">
        <f t="shared" si="3"/>
        <v>-7.3819310460531806E-2</v>
      </c>
      <c r="D109" s="357">
        <f t="shared" si="2"/>
        <v>-1.1017556431386577E-2</v>
      </c>
    </row>
    <row r="110" spans="1:4" x14ac:dyDescent="0.2">
      <c r="A110" s="355">
        <v>42583</v>
      </c>
      <c r="B110" s="358">
        <v>11394</v>
      </c>
      <c r="C110" s="357">
        <f t="shared" si="3"/>
        <v>5.1592062759575397E-2</v>
      </c>
      <c r="D110" s="357">
        <f t="shared" si="2"/>
        <v>3.1971741690064226E-2</v>
      </c>
    </row>
    <row r="111" spans="1:4" x14ac:dyDescent="0.2">
      <c r="A111" s="355">
        <v>42614</v>
      </c>
      <c r="B111" s="358">
        <v>11638</v>
      </c>
      <c r="C111" s="357">
        <f t="shared" si="3"/>
        <v>0.12716707021791773</v>
      </c>
      <c r="D111" s="357">
        <f t="shared" si="2"/>
        <v>2.1414779708618603E-2</v>
      </c>
    </row>
    <row r="112" spans="1:4" x14ac:dyDescent="0.2">
      <c r="A112" s="355">
        <v>42644</v>
      </c>
      <c r="B112" s="358">
        <v>11260</v>
      </c>
      <c r="C112" s="357">
        <f t="shared" si="3"/>
        <v>-1.7366262326555582E-2</v>
      </c>
      <c r="D112" s="357">
        <f t="shared" si="2"/>
        <v>-3.2479807527066473E-2</v>
      </c>
    </row>
    <row r="113" spans="1:4" x14ac:dyDescent="0.2">
      <c r="A113" s="355">
        <v>42675</v>
      </c>
      <c r="B113" s="358">
        <v>12316</v>
      </c>
      <c r="C113" s="357">
        <f t="shared" si="3"/>
        <v>0.11205417607223467</v>
      </c>
      <c r="D113" s="357">
        <f t="shared" si="2"/>
        <v>9.3783303730017753E-2</v>
      </c>
    </row>
    <row r="114" spans="1:4" x14ac:dyDescent="0.2">
      <c r="A114" s="355">
        <v>42705</v>
      </c>
      <c r="B114" s="358">
        <v>14751</v>
      </c>
      <c r="C114" s="357">
        <f t="shared" si="3"/>
        <v>3.5230542494210093E-2</v>
      </c>
      <c r="D114" s="357">
        <f t="shared" si="2"/>
        <v>0.19771029555050346</v>
      </c>
    </row>
    <row r="115" spans="1:4" x14ac:dyDescent="0.2">
      <c r="A115" s="355">
        <v>42736</v>
      </c>
      <c r="B115" s="358">
        <v>11825</v>
      </c>
      <c r="C115" s="357">
        <f t="shared" si="3"/>
        <v>1.1375299349982937E-2</v>
      </c>
      <c r="D115" s="357">
        <f t="shared" si="2"/>
        <v>-0.19835943325876215</v>
      </c>
    </row>
    <row r="116" spans="1:4" x14ac:dyDescent="0.2">
      <c r="A116" s="355">
        <v>42767</v>
      </c>
      <c r="B116" s="358">
        <v>9847</v>
      </c>
      <c r="C116" s="357">
        <f t="shared" si="3"/>
        <v>-2.8128701144887525E-2</v>
      </c>
      <c r="D116" s="357">
        <f t="shared" si="2"/>
        <v>-0.16727272727272724</v>
      </c>
    </row>
    <row r="117" spans="1:4" x14ac:dyDescent="0.2">
      <c r="A117" s="355">
        <v>42795</v>
      </c>
      <c r="B117" s="358">
        <v>11149</v>
      </c>
      <c r="C117" s="357">
        <f t="shared" si="3"/>
        <v>4.7542986000187915E-2</v>
      </c>
      <c r="D117" s="357">
        <f t="shared" si="2"/>
        <v>0.13222301208489906</v>
      </c>
    </row>
    <row r="118" spans="1:4" x14ac:dyDescent="0.2">
      <c r="A118" s="355">
        <v>42826</v>
      </c>
      <c r="B118" s="358">
        <v>10186</v>
      </c>
      <c r="C118" s="357">
        <f t="shared" si="3"/>
        <v>-0.1388231315522489</v>
      </c>
      <c r="D118" s="357">
        <f t="shared" si="2"/>
        <v>-8.6375459682482725E-2</v>
      </c>
    </row>
    <row r="119" spans="1:4" x14ac:dyDescent="0.2">
      <c r="A119" s="355">
        <v>42856</v>
      </c>
      <c r="B119" s="358">
        <v>12269</v>
      </c>
      <c r="C119" s="357">
        <f t="shared" si="3"/>
        <v>2.003658131027608E-2</v>
      </c>
      <c r="D119" s="357">
        <f t="shared" si="2"/>
        <v>0.20449636756332223</v>
      </c>
    </row>
    <row r="120" spans="1:4" x14ac:dyDescent="0.2">
      <c r="A120" s="355">
        <v>42887</v>
      </c>
      <c r="B120" s="358">
        <v>11618</v>
      </c>
      <c r="C120" s="357">
        <f t="shared" si="3"/>
        <v>4.0666427803654592E-2</v>
      </c>
      <c r="D120" s="357">
        <f t="shared" si="2"/>
        <v>-5.3060559132773633E-2</v>
      </c>
    </row>
    <row r="121" spans="1:4" x14ac:dyDescent="0.2">
      <c r="A121" s="355">
        <v>42917</v>
      </c>
      <c r="B121" s="358">
        <v>11748</v>
      </c>
      <c r="C121" s="357">
        <f t="shared" si="3"/>
        <v>6.4034054886332736E-2</v>
      </c>
      <c r="D121" s="357">
        <f t="shared" si="2"/>
        <v>1.1189533482527159E-2</v>
      </c>
    </row>
    <row r="122" spans="1:4" x14ac:dyDescent="0.2">
      <c r="A122" s="355">
        <v>42948</v>
      </c>
      <c r="B122" s="358">
        <v>11786</v>
      </c>
      <c r="C122" s="357">
        <f t="shared" si="3"/>
        <v>3.4404072318764189E-2</v>
      </c>
      <c r="D122" s="357">
        <f t="shared" si="2"/>
        <v>3.2345931222335089E-3</v>
      </c>
    </row>
    <row r="123" spans="1:4" x14ac:dyDescent="0.2">
      <c r="A123" s="355">
        <v>42979</v>
      </c>
      <c r="B123" s="358">
        <v>11976</v>
      </c>
      <c r="C123" s="357">
        <f t="shared" si="3"/>
        <v>2.9042790857535694E-2</v>
      </c>
      <c r="D123" s="357">
        <f t="shared" si="2"/>
        <v>1.612082131342274E-2</v>
      </c>
    </row>
    <row r="124" spans="1:4" x14ac:dyDescent="0.2">
      <c r="A124" s="355">
        <v>43009</v>
      </c>
      <c r="B124" s="358">
        <v>12360</v>
      </c>
      <c r="C124" s="357">
        <f t="shared" si="3"/>
        <v>9.7690941385435215E-2</v>
      </c>
      <c r="D124" s="357">
        <f t="shared" si="2"/>
        <v>3.2064128256513058E-2</v>
      </c>
    </row>
    <row r="125" spans="1:4" x14ac:dyDescent="0.2">
      <c r="A125" s="355">
        <v>43040</v>
      </c>
      <c r="B125" s="358">
        <v>12738</v>
      </c>
      <c r="C125" s="357">
        <f t="shared" si="3"/>
        <v>3.4264371549204364E-2</v>
      </c>
      <c r="D125" s="357">
        <f t="shared" si="2"/>
        <v>3.0582524271844713E-2</v>
      </c>
    </row>
    <row r="126" spans="1:4" x14ac:dyDescent="0.2">
      <c r="A126" s="355">
        <v>43070</v>
      </c>
      <c r="B126" s="358">
        <v>14900</v>
      </c>
      <c r="C126" s="357">
        <f t="shared" si="3"/>
        <v>1.0101010101010166E-2</v>
      </c>
      <c r="D126" s="357">
        <f t="shared" si="2"/>
        <v>0.1697283718009106</v>
      </c>
    </row>
    <row r="127" spans="1:4" x14ac:dyDescent="0.2">
      <c r="A127" s="355">
        <v>43101</v>
      </c>
      <c r="B127" s="358">
        <v>12497</v>
      </c>
      <c r="C127" s="357">
        <f t="shared" si="3"/>
        <v>5.6828752642706037E-2</v>
      </c>
      <c r="D127" s="357">
        <f t="shared" si="2"/>
        <v>-0.16127516778523487</v>
      </c>
    </row>
    <row r="128" spans="1:4" x14ac:dyDescent="0.2">
      <c r="A128" s="355">
        <v>43132</v>
      </c>
      <c r="B128" s="358">
        <v>10512</v>
      </c>
      <c r="C128" s="357">
        <f t="shared" si="3"/>
        <v>6.7533258860566603E-2</v>
      </c>
      <c r="D128" s="357">
        <f t="shared" si="2"/>
        <v>-0.15883812114907581</v>
      </c>
    </row>
    <row r="129" spans="1:4" x14ac:dyDescent="0.2">
      <c r="A129" s="355">
        <v>43160</v>
      </c>
      <c r="B129" s="358">
        <v>10734</v>
      </c>
      <c r="C129" s="357">
        <f t="shared" si="3"/>
        <v>-3.7223069333572556E-2</v>
      </c>
      <c r="D129" s="357">
        <f t="shared" si="2"/>
        <v>2.1118721461187207E-2</v>
      </c>
    </row>
    <row r="130" spans="1:4" x14ac:dyDescent="0.2">
      <c r="A130" s="355">
        <v>43191</v>
      </c>
      <c r="B130" s="358">
        <v>13042</v>
      </c>
      <c r="C130" s="357">
        <f t="shared" si="3"/>
        <v>0.28038484193991753</v>
      </c>
      <c r="D130" s="357">
        <f t="shared" si="2"/>
        <v>0.21501770076392779</v>
      </c>
    </row>
    <row r="131" spans="1:4" x14ac:dyDescent="0.2">
      <c r="A131" s="355">
        <v>43221</v>
      </c>
      <c r="B131" s="358">
        <v>13052</v>
      </c>
      <c r="C131" s="357">
        <f t="shared" si="3"/>
        <v>6.3819382182737083E-2</v>
      </c>
      <c r="D131" s="357">
        <f t="shared" si="2"/>
        <v>7.6675356540412132E-4</v>
      </c>
    </row>
    <row r="132" spans="1:4" x14ac:dyDescent="0.2">
      <c r="A132" s="355">
        <v>43252</v>
      </c>
      <c r="B132" s="358">
        <v>13323</v>
      </c>
      <c r="C132" s="357">
        <f t="shared" si="3"/>
        <v>0.14675503529006706</v>
      </c>
      <c r="D132" s="357">
        <f t="shared" si="2"/>
        <v>2.0763101440392173E-2</v>
      </c>
    </row>
    <row r="133" spans="1:4" x14ac:dyDescent="0.2">
      <c r="A133" s="355">
        <v>43282</v>
      </c>
      <c r="B133" s="358">
        <v>12955</v>
      </c>
      <c r="C133" s="357">
        <f t="shared" si="3"/>
        <v>0.10274089206673476</v>
      </c>
      <c r="D133" s="357">
        <f t="shared" si="2"/>
        <v>-2.7621406590107367E-2</v>
      </c>
    </row>
    <row r="134" spans="1:4" x14ac:dyDescent="0.2">
      <c r="A134" s="355">
        <v>43313</v>
      </c>
      <c r="B134" s="358">
        <v>13762</v>
      </c>
      <c r="C134" s="357">
        <f t="shared" si="3"/>
        <v>0.16765654165959609</v>
      </c>
      <c r="D134" s="357">
        <f t="shared" si="2"/>
        <v>6.2292551138556584E-2</v>
      </c>
    </row>
    <row r="135" spans="1:4" x14ac:dyDescent="0.2">
      <c r="A135" s="355">
        <v>43344</v>
      </c>
      <c r="B135" s="358">
        <v>13120</v>
      </c>
      <c r="C135" s="357">
        <f t="shared" si="3"/>
        <v>9.5524382097528449E-2</v>
      </c>
      <c r="D135" s="357">
        <f t="shared" si="2"/>
        <v>-4.665019619241384E-2</v>
      </c>
    </row>
    <row r="136" spans="1:4" x14ac:dyDescent="0.2">
      <c r="A136" s="355">
        <v>43374</v>
      </c>
      <c r="B136" s="358">
        <v>14494</v>
      </c>
      <c r="C136" s="357">
        <f t="shared" si="3"/>
        <v>0.17265372168284787</v>
      </c>
      <c r="D136" s="357">
        <f t="shared" si="2"/>
        <v>0.10472560975609757</v>
      </c>
    </row>
    <row r="137" spans="1:4" x14ac:dyDescent="0.2">
      <c r="A137" s="355">
        <v>43405</v>
      </c>
      <c r="B137" s="358">
        <v>13636</v>
      </c>
      <c r="C137" s="357">
        <f t="shared" si="3"/>
        <v>7.0497723347464181E-2</v>
      </c>
      <c r="D137" s="357">
        <f t="shared" si="2"/>
        <v>-5.9196909065820313E-2</v>
      </c>
    </row>
    <row r="138" spans="1:4" x14ac:dyDescent="0.2">
      <c r="A138" s="355">
        <v>43435</v>
      </c>
      <c r="B138" s="358">
        <v>16769</v>
      </c>
      <c r="C138" s="357">
        <f t="shared" si="3"/>
        <v>0.12543624161073819</v>
      </c>
      <c r="D138" s="357">
        <f t="shared" ref="D138:D189" si="4">B138/B137-1</f>
        <v>0.22975946025227345</v>
      </c>
    </row>
    <row r="139" spans="1:4" x14ac:dyDescent="0.2">
      <c r="A139" s="355">
        <v>43466</v>
      </c>
      <c r="B139" s="358">
        <v>14581</v>
      </c>
      <c r="C139" s="357">
        <f t="shared" si="3"/>
        <v>0.16676002240537735</v>
      </c>
      <c r="D139" s="357">
        <f t="shared" si="4"/>
        <v>-0.13047885980082297</v>
      </c>
    </row>
    <row r="140" spans="1:4" x14ac:dyDescent="0.2">
      <c r="A140" s="355">
        <v>43497</v>
      </c>
      <c r="B140" s="358">
        <v>12953</v>
      </c>
      <c r="C140" s="357">
        <f t="shared" si="3"/>
        <v>0.23221080669710803</v>
      </c>
      <c r="D140" s="357">
        <f t="shared" si="4"/>
        <v>-0.1116521500582951</v>
      </c>
    </row>
    <row r="141" spans="1:4" x14ac:dyDescent="0.2">
      <c r="A141" s="355">
        <v>43525</v>
      </c>
      <c r="B141" s="358">
        <v>12513</v>
      </c>
      <c r="C141" s="357">
        <f t="shared" si="3"/>
        <v>0.16573504751257695</v>
      </c>
      <c r="D141" s="357">
        <f t="shared" si="4"/>
        <v>-3.3968964718598005E-2</v>
      </c>
    </row>
    <row r="142" spans="1:4" x14ac:dyDescent="0.2">
      <c r="A142" s="355">
        <v>43556</v>
      </c>
      <c r="B142" s="358">
        <v>12572</v>
      </c>
      <c r="C142" s="357">
        <f t="shared" si="3"/>
        <v>-3.6037417573991704E-2</v>
      </c>
      <c r="D142" s="357">
        <f t="shared" si="4"/>
        <v>4.7150962998481205E-3</v>
      </c>
    </row>
    <row r="143" spans="1:4" x14ac:dyDescent="0.2">
      <c r="A143" s="355">
        <v>43586</v>
      </c>
      <c r="B143" s="358">
        <v>14770</v>
      </c>
      <c r="C143" s="357">
        <f t="shared" si="3"/>
        <v>0.13162733680661964</v>
      </c>
      <c r="D143" s="357">
        <f t="shared" si="4"/>
        <v>0.17483296213808464</v>
      </c>
    </row>
    <row r="144" spans="1:4" x14ac:dyDescent="0.2">
      <c r="A144" s="355">
        <v>43617</v>
      </c>
      <c r="B144" s="358">
        <v>14278</v>
      </c>
      <c r="C144" s="357">
        <f t="shared" si="3"/>
        <v>7.1680552428131872E-2</v>
      </c>
      <c r="D144" s="357">
        <f t="shared" si="4"/>
        <v>-3.3310765064319514E-2</v>
      </c>
    </row>
    <row r="145" spans="1:4" x14ac:dyDescent="0.2">
      <c r="A145" s="355">
        <v>43647</v>
      </c>
      <c r="B145" s="358">
        <v>14635</v>
      </c>
      <c r="C145" s="357">
        <f t="shared" si="3"/>
        <v>0.12967966036279432</v>
      </c>
      <c r="D145" s="357">
        <f t="shared" si="4"/>
        <v>2.5003501891021074E-2</v>
      </c>
    </row>
    <row r="146" spans="1:4" x14ac:dyDescent="0.2">
      <c r="A146" s="355">
        <v>43678</v>
      </c>
      <c r="B146" s="358">
        <v>15081</v>
      </c>
      <c r="C146" s="357">
        <f t="shared" si="3"/>
        <v>9.5843627379741392E-2</v>
      </c>
      <c r="D146" s="357">
        <f t="shared" si="4"/>
        <v>3.0474888964810321E-2</v>
      </c>
    </row>
    <row r="147" spans="1:4" x14ac:dyDescent="0.2">
      <c r="A147" s="355">
        <v>43709</v>
      </c>
      <c r="B147" s="358">
        <v>13774</v>
      </c>
      <c r="C147" s="357">
        <f t="shared" si="3"/>
        <v>4.9847560975609717E-2</v>
      </c>
      <c r="D147" s="357">
        <f t="shared" si="4"/>
        <v>-8.6665340494662124E-2</v>
      </c>
    </row>
    <row r="148" spans="1:4" x14ac:dyDescent="0.2">
      <c r="A148" s="355">
        <v>43739</v>
      </c>
      <c r="B148" s="358">
        <v>14661</v>
      </c>
      <c r="C148" s="357">
        <f t="shared" ref="C148:C188" si="5">B148/B136-1</f>
        <v>1.1522009107216791E-2</v>
      </c>
      <c r="D148" s="357">
        <f t="shared" si="4"/>
        <v>6.4396689414839559E-2</v>
      </c>
    </row>
    <row r="149" spans="1:4" x14ac:dyDescent="0.2">
      <c r="A149" s="355">
        <v>43770</v>
      </c>
      <c r="B149" s="358">
        <v>15033</v>
      </c>
      <c r="C149" s="357">
        <f t="shared" si="5"/>
        <v>0.10244939865063074</v>
      </c>
      <c r="D149" s="357">
        <f t="shared" si="4"/>
        <v>2.5373439738080705E-2</v>
      </c>
    </row>
    <row r="150" spans="1:4" x14ac:dyDescent="0.2">
      <c r="A150" s="355">
        <v>43800</v>
      </c>
      <c r="B150" s="358">
        <v>16517</v>
      </c>
      <c r="C150" s="357">
        <f t="shared" si="5"/>
        <v>-1.5027729739400031E-2</v>
      </c>
      <c r="D150" s="357">
        <f t="shared" si="4"/>
        <v>9.8716157786203684E-2</v>
      </c>
    </row>
    <row r="151" spans="1:4" x14ac:dyDescent="0.2">
      <c r="A151" s="355">
        <v>43831</v>
      </c>
      <c r="B151" s="358">
        <v>15067</v>
      </c>
      <c r="C151" s="357">
        <f t="shared" si="5"/>
        <v>3.3331047253274848E-2</v>
      </c>
      <c r="D151" s="357">
        <f t="shared" si="4"/>
        <v>-8.7788339286795414E-2</v>
      </c>
    </row>
    <row r="152" spans="1:4" x14ac:dyDescent="0.2">
      <c r="A152" s="355">
        <v>43862</v>
      </c>
      <c r="B152" s="358">
        <v>12872</v>
      </c>
      <c r="C152" s="357">
        <f t="shared" si="5"/>
        <v>-6.2533775959237037E-3</v>
      </c>
      <c r="D152" s="357">
        <f t="shared" si="4"/>
        <v>-0.14568261764120261</v>
      </c>
    </row>
    <row r="153" spans="1:4" x14ac:dyDescent="0.2">
      <c r="A153" s="355">
        <v>43891</v>
      </c>
      <c r="B153" s="358">
        <v>12428</v>
      </c>
      <c r="C153" s="357">
        <f t="shared" si="5"/>
        <v>-6.7929353472389042E-3</v>
      </c>
      <c r="D153" s="357">
        <f t="shared" si="4"/>
        <v>-3.4493474207582309E-2</v>
      </c>
    </row>
    <row r="154" spans="1:4" x14ac:dyDescent="0.2">
      <c r="A154" s="355">
        <v>43922</v>
      </c>
      <c r="B154" s="358">
        <v>12273</v>
      </c>
      <c r="C154" s="357">
        <f t="shared" si="5"/>
        <v>-2.3783009863188043E-2</v>
      </c>
      <c r="D154" s="357">
        <f t="shared" si="4"/>
        <v>-1.2471837785645312E-2</v>
      </c>
    </row>
    <row r="155" spans="1:4" x14ac:dyDescent="0.2">
      <c r="A155" s="355">
        <v>43952</v>
      </c>
      <c r="B155" s="358">
        <v>14128</v>
      </c>
      <c r="C155" s="357">
        <f t="shared" si="5"/>
        <v>-4.3466486120514514E-2</v>
      </c>
      <c r="D155" s="357">
        <f t="shared" si="4"/>
        <v>0.15114478937505083</v>
      </c>
    </row>
    <row r="156" spans="1:4" x14ac:dyDescent="0.2">
      <c r="A156" s="355">
        <v>43983</v>
      </c>
      <c r="B156" s="358">
        <v>14953</v>
      </c>
      <c r="C156" s="357">
        <f t="shared" si="5"/>
        <v>4.7275528785544196E-2</v>
      </c>
      <c r="D156" s="357">
        <f t="shared" si="4"/>
        <v>5.8394677236693004E-2</v>
      </c>
    </row>
    <row r="157" spans="1:4" x14ac:dyDescent="0.2">
      <c r="A157" s="355">
        <v>44013</v>
      </c>
      <c r="B157" s="358">
        <v>15516</v>
      </c>
      <c r="C157" s="357">
        <f t="shared" si="5"/>
        <v>6.0198155107618723E-2</v>
      </c>
      <c r="D157" s="357">
        <f t="shared" si="4"/>
        <v>3.7651307429947156E-2</v>
      </c>
    </row>
    <row r="158" spans="1:4" x14ac:dyDescent="0.2">
      <c r="A158" s="355">
        <v>44044</v>
      </c>
      <c r="B158" s="358">
        <v>14554</v>
      </c>
      <c r="C158" s="357">
        <f t="shared" si="5"/>
        <v>-3.494463231881173E-2</v>
      </c>
      <c r="D158" s="357">
        <f t="shared" si="4"/>
        <v>-6.2000515596803307E-2</v>
      </c>
    </row>
    <row r="159" spans="1:4" x14ac:dyDescent="0.2">
      <c r="A159" s="355">
        <v>44075</v>
      </c>
      <c r="B159" s="358">
        <v>14655</v>
      </c>
      <c r="C159" s="357">
        <f t="shared" si="5"/>
        <v>6.3961086104254328E-2</v>
      </c>
      <c r="D159" s="357">
        <f t="shared" si="4"/>
        <v>6.9396729421464798E-3</v>
      </c>
    </row>
    <row r="160" spans="1:4" x14ac:dyDescent="0.2">
      <c r="A160" s="355">
        <v>44105</v>
      </c>
      <c r="B160" s="358">
        <v>15379</v>
      </c>
      <c r="C160" s="357">
        <f t="shared" si="5"/>
        <v>4.8973467021349082E-2</v>
      </c>
      <c r="D160" s="357">
        <f t="shared" si="4"/>
        <v>4.9402934152166456E-2</v>
      </c>
    </row>
    <row r="161" spans="1:4" x14ac:dyDescent="0.2">
      <c r="A161" s="355">
        <v>44136</v>
      </c>
      <c r="B161" s="358">
        <v>14446</v>
      </c>
      <c r="C161" s="357">
        <f t="shared" si="5"/>
        <v>-3.9047428989556265E-2</v>
      </c>
      <c r="D161" s="357">
        <f t="shared" si="4"/>
        <v>-6.0667143507380228E-2</v>
      </c>
    </row>
    <row r="162" spans="1:4" x14ac:dyDescent="0.2">
      <c r="A162" s="355">
        <v>44166</v>
      </c>
      <c r="B162" s="358">
        <v>17586</v>
      </c>
      <c r="C162" s="357">
        <f t="shared" si="5"/>
        <v>6.4721196343161536E-2</v>
      </c>
      <c r="D162" s="357">
        <f t="shared" si="4"/>
        <v>0.21736120725460339</v>
      </c>
    </row>
    <row r="163" spans="1:4" x14ac:dyDescent="0.2">
      <c r="A163" s="355">
        <v>44197</v>
      </c>
      <c r="B163" s="358">
        <v>14762</v>
      </c>
      <c r="C163" s="357">
        <f t="shared" si="5"/>
        <v>-2.0242914979757054E-2</v>
      </c>
      <c r="D163" s="357">
        <f t="shared" si="4"/>
        <v>-0.16058228136017283</v>
      </c>
    </row>
    <row r="164" spans="1:4" x14ac:dyDescent="0.2">
      <c r="A164" s="355">
        <v>44228</v>
      </c>
      <c r="B164" s="358">
        <v>12686</v>
      </c>
      <c r="C164" s="357">
        <f t="shared" si="5"/>
        <v>-1.4449968924797996E-2</v>
      </c>
      <c r="D164" s="357">
        <f t="shared" si="4"/>
        <v>-0.14063135076547895</v>
      </c>
    </row>
    <row r="165" spans="1:4" x14ac:dyDescent="0.2">
      <c r="A165" s="355">
        <v>44256</v>
      </c>
      <c r="B165" s="358">
        <v>13590</v>
      </c>
      <c r="C165" s="357">
        <f t="shared" si="5"/>
        <v>9.3498551657547502E-2</v>
      </c>
      <c r="D165" s="357">
        <f t="shared" si="4"/>
        <v>7.1259656314047071E-2</v>
      </c>
    </row>
    <row r="166" spans="1:4" x14ac:dyDescent="0.2">
      <c r="A166" s="355">
        <v>44287</v>
      </c>
      <c r="B166" s="358">
        <v>14782</v>
      </c>
      <c r="C166" s="357">
        <f t="shared" si="5"/>
        <v>0.20443249409272379</v>
      </c>
      <c r="D166" s="357">
        <f t="shared" si="4"/>
        <v>8.7711552612214971E-2</v>
      </c>
    </row>
    <row r="167" spans="1:4" x14ac:dyDescent="0.2">
      <c r="A167" s="355">
        <v>44317</v>
      </c>
      <c r="B167" s="358">
        <v>14202</v>
      </c>
      <c r="C167" s="357">
        <f t="shared" si="5"/>
        <v>5.2378255945639829E-3</v>
      </c>
      <c r="D167" s="357">
        <f t="shared" si="4"/>
        <v>-3.9236909755107519E-2</v>
      </c>
    </row>
    <row r="168" spans="1:4" x14ac:dyDescent="0.2">
      <c r="A168" s="355">
        <v>44348</v>
      </c>
      <c r="B168" s="358">
        <v>14656</v>
      </c>
      <c r="C168" s="357">
        <f t="shared" si="5"/>
        <v>-1.9862235003009432E-2</v>
      </c>
      <c r="D168" s="357">
        <f t="shared" si="4"/>
        <v>3.1967328545275286E-2</v>
      </c>
    </row>
    <row r="169" spans="1:4" x14ac:dyDescent="0.2">
      <c r="A169" s="355">
        <v>44378</v>
      </c>
      <c r="B169" s="358">
        <v>15350</v>
      </c>
      <c r="C169" s="357">
        <f t="shared" si="5"/>
        <v>-1.0698633668471236E-2</v>
      </c>
      <c r="D169" s="357">
        <f t="shared" si="4"/>
        <v>4.7352620087336206E-2</v>
      </c>
    </row>
    <row r="170" spans="1:4" x14ac:dyDescent="0.2">
      <c r="A170" s="355">
        <v>44409</v>
      </c>
      <c r="B170" s="358">
        <v>13999</v>
      </c>
      <c r="C170" s="357">
        <f t="shared" si="5"/>
        <v>-3.8133846365260404E-2</v>
      </c>
      <c r="D170" s="357">
        <f t="shared" si="4"/>
        <v>-8.8013029315960889E-2</v>
      </c>
    </row>
    <row r="171" spans="1:4" x14ac:dyDescent="0.2">
      <c r="A171" s="355">
        <v>44440</v>
      </c>
      <c r="B171" s="358">
        <v>14066</v>
      </c>
      <c r="C171" s="357">
        <f t="shared" si="5"/>
        <v>-4.0191061071306766E-2</v>
      </c>
      <c r="D171" s="357">
        <f t="shared" si="4"/>
        <v>4.7860561468675566E-3</v>
      </c>
    </row>
    <row r="172" spans="1:4" x14ac:dyDescent="0.2">
      <c r="A172" s="355">
        <v>44470</v>
      </c>
      <c r="B172" s="358">
        <v>14339</v>
      </c>
      <c r="C172" s="357">
        <f t="shared" si="5"/>
        <v>-6.7624683009298359E-2</v>
      </c>
      <c r="D172" s="357">
        <f t="shared" si="4"/>
        <v>1.9408502772643166E-2</v>
      </c>
    </row>
    <row r="173" spans="1:4" x14ac:dyDescent="0.2">
      <c r="A173" s="355">
        <v>44501</v>
      </c>
      <c r="B173" s="358">
        <v>14044</v>
      </c>
      <c r="C173" s="357">
        <f t="shared" si="5"/>
        <v>-2.7827772393742234E-2</v>
      </c>
      <c r="D173" s="357">
        <f t="shared" si="4"/>
        <v>-2.0573261733733195E-2</v>
      </c>
    </row>
    <row r="174" spans="1:4" x14ac:dyDescent="0.2">
      <c r="A174" s="355">
        <v>44531</v>
      </c>
      <c r="B174" s="358">
        <v>15795</v>
      </c>
      <c r="C174" s="357">
        <f t="shared" si="5"/>
        <v>-0.10184237461617196</v>
      </c>
      <c r="D174" s="357">
        <f t="shared" si="4"/>
        <v>0.12467957846767308</v>
      </c>
    </row>
    <row r="175" spans="1:4" x14ac:dyDescent="0.2">
      <c r="A175" s="355">
        <v>44562</v>
      </c>
      <c r="B175" s="358">
        <v>15159</v>
      </c>
      <c r="C175" s="357">
        <f t="shared" si="5"/>
        <v>2.6893374881452381E-2</v>
      </c>
      <c r="D175" s="357">
        <f t="shared" si="4"/>
        <v>-4.0265906932573592E-2</v>
      </c>
    </row>
    <row r="176" spans="1:4" x14ac:dyDescent="0.2">
      <c r="A176" s="355">
        <v>44593</v>
      </c>
      <c r="B176" s="358">
        <v>12827</v>
      </c>
      <c r="C176" s="357">
        <f t="shared" si="5"/>
        <v>1.1114614535708611E-2</v>
      </c>
      <c r="D176" s="357">
        <f t="shared" si="4"/>
        <v>-0.15383600501352335</v>
      </c>
    </row>
    <row r="177" spans="1:4" x14ac:dyDescent="0.2">
      <c r="A177" s="355">
        <v>44621</v>
      </c>
      <c r="B177" s="358">
        <v>12846</v>
      </c>
      <c r="C177" s="357">
        <f t="shared" si="5"/>
        <v>-5.4746136865342132E-2</v>
      </c>
      <c r="D177" s="357">
        <f t="shared" si="4"/>
        <v>1.4812504872534493E-3</v>
      </c>
    </row>
    <row r="178" spans="1:4" x14ac:dyDescent="0.2">
      <c r="A178" s="355">
        <v>44652</v>
      </c>
      <c r="B178" s="358">
        <v>12592</v>
      </c>
      <c r="C178" s="357">
        <f t="shared" si="5"/>
        <v>-0.14815315924773376</v>
      </c>
      <c r="D178" s="357">
        <f t="shared" si="4"/>
        <v>-1.9772691888525595E-2</v>
      </c>
    </row>
    <row r="179" spans="1:4" x14ac:dyDescent="0.2">
      <c r="A179" s="355">
        <v>44682</v>
      </c>
      <c r="B179" s="358">
        <v>13695</v>
      </c>
      <c r="C179" s="357">
        <f t="shared" si="5"/>
        <v>-3.5699197296155449E-2</v>
      </c>
      <c r="D179" s="357">
        <f t="shared" si="4"/>
        <v>8.7595298602287208E-2</v>
      </c>
    </row>
    <row r="180" spans="1:4" x14ac:dyDescent="0.2">
      <c r="A180" s="355">
        <v>44713</v>
      </c>
      <c r="B180" s="358">
        <v>12667</v>
      </c>
      <c r="C180" s="357">
        <f t="shared" si="5"/>
        <v>-0.13571233624454149</v>
      </c>
      <c r="D180" s="357">
        <f t="shared" si="4"/>
        <v>-7.5063891931361759E-2</v>
      </c>
    </row>
    <row r="181" spans="1:4" x14ac:dyDescent="0.2">
      <c r="A181" s="355">
        <v>44743</v>
      </c>
      <c r="B181" s="358">
        <v>12540</v>
      </c>
      <c r="C181" s="357">
        <f t="shared" si="5"/>
        <v>-0.18306188925081435</v>
      </c>
      <c r="D181" s="357">
        <f t="shared" si="4"/>
        <v>-1.0026051946001369E-2</v>
      </c>
    </row>
    <row r="182" spans="1:4" x14ac:dyDescent="0.2">
      <c r="A182" s="355">
        <v>44774</v>
      </c>
      <c r="B182" s="358">
        <v>13577</v>
      </c>
      <c r="C182" s="357">
        <f t="shared" si="5"/>
        <v>-3.0145010357882751E-2</v>
      </c>
      <c r="D182" s="357">
        <f t="shared" si="4"/>
        <v>8.2695374800638044E-2</v>
      </c>
    </row>
    <row r="183" spans="1:4" x14ac:dyDescent="0.2">
      <c r="A183" s="355">
        <v>44805</v>
      </c>
      <c r="B183" s="358">
        <v>13372</v>
      </c>
      <c r="C183" s="357">
        <f t="shared" si="5"/>
        <v>-4.9338831224228663E-2</v>
      </c>
      <c r="D183" s="357">
        <f t="shared" si="4"/>
        <v>-1.5099064594534917E-2</v>
      </c>
    </row>
    <row r="184" spans="1:4" x14ac:dyDescent="0.2">
      <c r="A184" s="355">
        <v>44835</v>
      </c>
      <c r="B184" s="358">
        <v>12939</v>
      </c>
      <c r="C184" s="357">
        <f t="shared" si="5"/>
        <v>-9.7635818397377783E-2</v>
      </c>
      <c r="D184" s="357">
        <f t="shared" si="4"/>
        <v>-3.2381094825007506E-2</v>
      </c>
    </row>
    <row r="185" spans="1:4" x14ac:dyDescent="0.2">
      <c r="A185" s="355">
        <v>44866</v>
      </c>
      <c r="B185" s="358">
        <v>12837</v>
      </c>
      <c r="C185" s="357">
        <f t="shared" si="5"/>
        <v>-8.5944175448590121E-2</v>
      </c>
      <c r="D185" s="357">
        <f t="shared" si="4"/>
        <v>-7.8831439833062511E-3</v>
      </c>
    </row>
    <row r="186" spans="1:4" x14ac:dyDescent="0.2">
      <c r="A186" s="355">
        <v>44896</v>
      </c>
      <c r="B186" s="358">
        <v>16454</v>
      </c>
      <c r="C186" s="357">
        <f t="shared" si="5"/>
        <v>4.1722063944286125E-2</v>
      </c>
      <c r="D186" s="357">
        <f t="shared" si="4"/>
        <v>0.28176365194360042</v>
      </c>
    </row>
    <row r="187" spans="1:4" x14ac:dyDescent="0.2">
      <c r="A187" s="355">
        <v>44927</v>
      </c>
      <c r="B187" s="358">
        <v>12136</v>
      </c>
      <c r="C187" s="357">
        <f t="shared" si="5"/>
        <v>-0.19941948677353383</v>
      </c>
      <c r="D187" s="357">
        <f t="shared" si="4"/>
        <v>-0.26242858879299868</v>
      </c>
    </row>
    <row r="188" spans="1:4" x14ac:dyDescent="0.2">
      <c r="A188" s="355">
        <v>44958</v>
      </c>
      <c r="B188" s="358">
        <v>10971</v>
      </c>
      <c r="C188" s="357">
        <f t="shared" si="5"/>
        <v>-0.1446947844390738</v>
      </c>
      <c r="D188" s="357">
        <f t="shared" si="4"/>
        <v>-9.5995385629532026E-2</v>
      </c>
    </row>
    <row r="189" spans="1:4" x14ac:dyDescent="0.2">
      <c r="A189" s="355">
        <v>44986</v>
      </c>
      <c r="B189" s="358">
        <v>11900</v>
      </c>
      <c r="C189" s="357">
        <f>B189/B177-1</f>
        <v>-7.3641600498209558E-2</v>
      </c>
      <c r="D189" s="357">
        <f t="shared" si="4"/>
        <v>8.46777868927171E-2</v>
      </c>
    </row>
    <row r="190" spans="1:4" x14ac:dyDescent="0.2">
      <c r="B190" s="358"/>
    </row>
  </sheetData>
  <mergeCells count="1">
    <mergeCell ref="H1:I1"/>
  </mergeCells>
  <hyperlinks>
    <hyperlink ref="H1:I1" location="Index!A1" display="Regresar al �ndice" xr:uid="{7A13F4B2-F2DA-4461-824C-22E0C557765C}"/>
  </hyperlinks>
  <pageMargins left="0.7" right="0.7" top="0.75" bottom="0.75" header="0.3" footer="0.3"/>
  <drawing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D80EC-3B4D-4225-98B3-239E19A83599}">
  <sheetPr codeName="Hoja199"/>
  <dimension ref="A1:I189"/>
  <sheetViews>
    <sheetView workbookViewId="0"/>
  </sheetViews>
  <sheetFormatPr baseColWidth="10" defaultRowHeight="12.75" x14ac:dyDescent="0.2"/>
  <cols>
    <col min="1" max="1" width="11.42578125" style="266"/>
    <col min="2" max="2" width="18.140625" style="266" customWidth="1"/>
    <col min="3" max="16384" width="11.42578125" style="266"/>
  </cols>
  <sheetData>
    <row r="1" spans="1:9" x14ac:dyDescent="0.2">
      <c r="A1" s="69" t="s">
        <v>2140</v>
      </c>
      <c r="H1" s="346" t="s">
        <v>2143</v>
      </c>
      <c r="I1" s="346"/>
    </row>
    <row r="2" spans="1:9" x14ac:dyDescent="0.2">
      <c r="A2" s="266" t="s">
        <v>1612</v>
      </c>
    </row>
    <row r="6" spans="1:9" ht="38.25" x14ac:dyDescent="0.2">
      <c r="A6" s="353" t="s">
        <v>134</v>
      </c>
      <c r="B6" s="354" t="s">
        <v>1614</v>
      </c>
      <c r="C6" s="354" t="s">
        <v>407</v>
      </c>
      <c r="D6" s="354" t="s">
        <v>133</v>
      </c>
    </row>
    <row r="7" spans="1:9" x14ac:dyDescent="0.2">
      <c r="A7" s="355">
        <v>39448</v>
      </c>
      <c r="B7" s="356">
        <v>428233</v>
      </c>
    </row>
    <row r="8" spans="1:9" x14ac:dyDescent="0.2">
      <c r="A8" s="355">
        <v>39479</v>
      </c>
      <c r="B8" s="356">
        <v>345148</v>
      </c>
      <c r="D8" s="357">
        <f>B8/B7-1</f>
        <v>-0.1940182097129366</v>
      </c>
    </row>
    <row r="9" spans="1:9" x14ac:dyDescent="0.2">
      <c r="A9" s="355">
        <v>39508</v>
      </c>
      <c r="B9" s="356">
        <v>382404</v>
      </c>
      <c r="D9" s="357">
        <f>B9/B8-1</f>
        <v>0.10794210020049366</v>
      </c>
    </row>
    <row r="10" spans="1:9" x14ac:dyDescent="0.2">
      <c r="A10" s="355">
        <v>39539</v>
      </c>
      <c r="B10" s="356">
        <v>418498</v>
      </c>
      <c r="D10" s="357">
        <f t="shared" ref="D10:D73" si="0">B10/B9-1</f>
        <v>9.438708800117146E-2</v>
      </c>
    </row>
    <row r="11" spans="1:9" x14ac:dyDescent="0.2">
      <c r="A11" s="355">
        <v>39569</v>
      </c>
      <c r="B11" s="356">
        <v>432200</v>
      </c>
      <c r="D11" s="357">
        <f t="shared" si="0"/>
        <v>3.2740897208588748E-2</v>
      </c>
    </row>
    <row r="12" spans="1:9" x14ac:dyDescent="0.2">
      <c r="A12" s="355">
        <v>39600</v>
      </c>
      <c r="B12" s="356">
        <v>423461</v>
      </c>
      <c r="D12" s="357">
        <f t="shared" si="0"/>
        <v>-2.0219805645534494E-2</v>
      </c>
    </row>
    <row r="13" spans="1:9" x14ac:dyDescent="0.2">
      <c r="A13" s="355">
        <v>39630</v>
      </c>
      <c r="B13" s="356">
        <v>467748</v>
      </c>
      <c r="D13" s="357">
        <f t="shared" si="0"/>
        <v>0.10458342090534911</v>
      </c>
    </row>
    <row r="14" spans="1:9" x14ac:dyDescent="0.2">
      <c r="A14" s="355">
        <v>39661</v>
      </c>
      <c r="B14" s="356">
        <v>441988</v>
      </c>
      <c r="D14" s="357">
        <f t="shared" si="0"/>
        <v>-5.5072389406261468E-2</v>
      </c>
    </row>
    <row r="15" spans="1:9" x14ac:dyDescent="0.2">
      <c r="A15" s="355">
        <v>39692</v>
      </c>
      <c r="B15" s="356">
        <v>425207</v>
      </c>
      <c r="D15" s="357">
        <f t="shared" si="0"/>
        <v>-3.7967094129252366E-2</v>
      </c>
    </row>
    <row r="16" spans="1:9" x14ac:dyDescent="0.2">
      <c r="A16" s="355">
        <v>39722</v>
      </c>
      <c r="B16" s="356">
        <v>424233</v>
      </c>
      <c r="D16" s="357">
        <f t="shared" si="0"/>
        <v>-2.2906490250630407E-3</v>
      </c>
    </row>
    <row r="17" spans="1:4" x14ac:dyDescent="0.2">
      <c r="A17" s="355">
        <v>39753</v>
      </c>
      <c r="B17" s="356">
        <v>406171</v>
      </c>
      <c r="D17" s="357">
        <f t="shared" si="0"/>
        <v>-4.2575660073591592E-2</v>
      </c>
    </row>
    <row r="18" spans="1:4" x14ac:dyDescent="0.2">
      <c r="A18" s="355">
        <v>39783</v>
      </c>
      <c r="B18" s="356">
        <v>502592</v>
      </c>
      <c r="D18" s="357">
        <f t="shared" si="0"/>
        <v>0.23739016325636242</v>
      </c>
    </row>
    <row r="19" spans="1:4" x14ac:dyDescent="0.2">
      <c r="A19" s="355">
        <v>39814</v>
      </c>
      <c r="B19" s="356">
        <v>448818</v>
      </c>
      <c r="C19" s="357">
        <f>B19/B7-1</f>
        <v>4.8069625647719771E-2</v>
      </c>
      <c r="D19" s="357">
        <f t="shared" si="0"/>
        <v>-0.1069933464917866</v>
      </c>
    </row>
    <row r="20" spans="1:4" x14ac:dyDescent="0.2">
      <c r="A20" s="355">
        <v>39845</v>
      </c>
      <c r="B20" s="356">
        <v>367554</v>
      </c>
      <c r="C20" s="357">
        <f t="shared" ref="C20:C83" si="1">B20/B8-1</f>
        <v>6.4917079050146542E-2</v>
      </c>
      <c r="D20" s="357">
        <f t="shared" si="0"/>
        <v>-0.1810622568613558</v>
      </c>
    </row>
    <row r="21" spans="1:4" x14ac:dyDescent="0.2">
      <c r="A21" s="355">
        <v>39873</v>
      </c>
      <c r="B21" s="356">
        <v>408591</v>
      </c>
      <c r="C21" s="357">
        <f t="shared" si="1"/>
        <v>6.8479932218282302E-2</v>
      </c>
      <c r="D21" s="357">
        <f t="shared" si="0"/>
        <v>0.11164890056971211</v>
      </c>
    </row>
    <row r="22" spans="1:4" x14ac:dyDescent="0.2">
      <c r="A22" s="355">
        <v>39904</v>
      </c>
      <c r="B22" s="356">
        <v>400656</v>
      </c>
      <c r="C22" s="357">
        <f t="shared" si="1"/>
        <v>-4.2633417602951473E-2</v>
      </c>
      <c r="D22" s="357">
        <f t="shared" si="0"/>
        <v>-1.9420398393503513E-2</v>
      </c>
    </row>
    <row r="23" spans="1:4" x14ac:dyDescent="0.2">
      <c r="A23" s="355">
        <v>39934</v>
      </c>
      <c r="B23" s="356">
        <v>434935</v>
      </c>
      <c r="C23" s="357">
        <f t="shared" si="1"/>
        <v>6.3280888477557085E-3</v>
      </c>
      <c r="D23" s="357">
        <f t="shared" si="0"/>
        <v>8.5557186214608061E-2</v>
      </c>
    </row>
    <row r="24" spans="1:4" x14ac:dyDescent="0.2">
      <c r="A24" s="355">
        <v>39965</v>
      </c>
      <c r="B24" s="356">
        <v>431361</v>
      </c>
      <c r="C24" s="357">
        <f t="shared" si="1"/>
        <v>1.865579120627392E-2</v>
      </c>
      <c r="D24" s="357">
        <f t="shared" si="0"/>
        <v>-8.2173198293997718E-3</v>
      </c>
    </row>
    <row r="25" spans="1:4" x14ac:dyDescent="0.2">
      <c r="A25" s="355">
        <v>39995</v>
      </c>
      <c r="B25" s="356">
        <v>473259</v>
      </c>
      <c r="C25" s="357">
        <f t="shared" si="1"/>
        <v>1.178198517150264E-2</v>
      </c>
      <c r="D25" s="357">
        <f t="shared" si="0"/>
        <v>9.7129782247352026E-2</v>
      </c>
    </row>
    <row r="26" spans="1:4" x14ac:dyDescent="0.2">
      <c r="A26" s="355">
        <v>40026</v>
      </c>
      <c r="B26" s="356">
        <v>457019</v>
      </c>
      <c r="C26" s="357">
        <f t="shared" si="1"/>
        <v>3.4007710616577924E-2</v>
      </c>
      <c r="D26" s="357">
        <f t="shared" si="0"/>
        <v>-3.4315248098821138E-2</v>
      </c>
    </row>
    <row r="27" spans="1:4" x14ac:dyDescent="0.2">
      <c r="A27" s="355">
        <v>40057</v>
      </c>
      <c r="B27" s="356">
        <v>434665</v>
      </c>
      <c r="C27" s="357">
        <f t="shared" si="1"/>
        <v>2.2243283859390894E-2</v>
      </c>
      <c r="D27" s="357">
        <f t="shared" si="0"/>
        <v>-4.8912627264949604E-2</v>
      </c>
    </row>
    <row r="28" spans="1:4" x14ac:dyDescent="0.2">
      <c r="A28" s="355">
        <v>40087</v>
      </c>
      <c r="B28" s="356">
        <v>452449</v>
      </c>
      <c r="C28" s="357">
        <f t="shared" si="1"/>
        <v>6.6510620343066096E-2</v>
      </c>
      <c r="D28" s="357">
        <f t="shared" si="0"/>
        <v>4.0914267309307251E-2</v>
      </c>
    </row>
    <row r="29" spans="1:4" x14ac:dyDescent="0.2">
      <c r="A29" s="355">
        <v>40118</v>
      </c>
      <c r="B29" s="356">
        <v>423051</v>
      </c>
      <c r="C29" s="357">
        <f t="shared" si="1"/>
        <v>4.1558850828838034E-2</v>
      </c>
      <c r="D29" s="357">
        <f t="shared" si="0"/>
        <v>-6.4975278981719509E-2</v>
      </c>
    </row>
    <row r="30" spans="1:4" x14ac:dyDescent="0.2">
      <c r="A30" s="355">
        <v>40148</v>
      </c>
      <c r="B30" s="356">
        <v>487675</v>
      </c>
      <c r="C30" s="357">
        <f t="shared" si="1"/>
        <v>-2.9680138163759029E-2</v>
      </c>
      <c r="D30" s="357">
        <f t="shared" si="0"/>
        <v>0.15275699620140371</v>
      </c>
    </row>
    <row r="31" spans="1:4" x14ac:dyDescent="0.2">
      <c r="A31" s="355">
        <v>40179</v>
      </c>
      <c r="B31" s="356">
        <v>451589</v>
      </c>
      <c r="C31" s="357">
        <f t="shared" si="1"/>
        <v>6.1739948041299453E-3</v>
      </c>
      <c r="D31" s="357">
        <f t="shared" si="0"/>
        <v>-7.3996001435382208E-2</v>
      </c>
    </row>
    <row r="32" spans="1:4" x14ac:dyDescent="0.2">
      <c r="A32" s="355">
        <v>40210</v>
      </c>
      <c r="B32" s="356">
        <v>387975</v>
      </c>
      <c r="C32" s="357">
        <f t="shared" si="1"/>
        <v>5.5559183140436508E-2</v>
      </c>
      <c r="D32" s="357">
        <f t="shared" si="0"/>
        <v>-0.14086702731908884</v>
      </c>
    </row>
    <row r="33" spans="1:4" x14ac:dyDescent="0.2">
      <c r="A33" s="355">
        <v>40238</v>
      </c>
      <c r="B33" s="356">
        <v>398440</v>
      </c>
      <c r="C33" s="357">
        <f t="shared" si="1"/>
        <v>-2.4843914819464907E-2</v>
      </c>
      <c r="D33" s="357">
        <f t="shared" si="0"/>
        <v>2.6973387460532239E-2</v>
      </c>
    </row>
    <row r="34" spans="1:4" x14ac:dyDescent="0.2">
      <c r="A34" s="355">
        <v>40269</v>
      </c>
      <c r="B34" s="356">
        <v>474575</v>
      </c>
      <c r="C34" s="357">
        <f t="shared" si="1"/>
        <v>0.1844949283175592</v>
      </c>
      <c r="D34" s="357">
        <f t="shared" si="0"/>
        <v>0.19108272261821102</v>
      </c>
    </row>
    <row r="35" spans="1:4" x14ac:dyDescent="0.2">
      <c r="A35" s="355">
        <v>40299</v>
      </c>
      <c r="B35" s="356">
        <v>460087</v>
      </c>
      <c r="C35" s="357">
        <f t="shared" si="1"/>
        <v>5.7829330819547664E-2</v>
      </c>
      <c r="D35" s="357">
        <f t="shared" si="0"/>
        <v>-3.0528367486698627E-2</v>
      </c>
    </row>
    <row r="36" spans="1:4" x14ac:dyDescent="0.2">
      <c r="A36" s="355">
        <v>40330</v>
      </c>
      <c r="B36" s="356">
        <v>472972</v>
      </c>
      <c r="C36" s="357">
        <f t="shared" si="1"/>
        <v>9.6464446252674696E-2</v>
      </c>
      <c r="D36" s="357">
        <f t="shared" si="0"/>
        <v>2.8005572859046257E-2</v>
      </c>
    </row>
    <row r="37" spans="1:4" x14ac:dyDescent="0.2">
      <c r="A37" s="355">
        <v>40360</v>
      </c>
      <c r="B37" s="356">
        <v>506827</v>
      </c>
      <c r="C37" s="357">
        <f t="shared" si="1"/>
        <v>7.0929448779632365E-2</v>
      </c>
      <c r="D37" s="357">
        <f t="shared" si="0"/>
        <v>7.1579290105968196E-2</v>
      </c>
    </row>
    <row r="38" spans="1:4" x14ac:dyDescent="0.2">
      <c r="A38" s="355">
        <v>40391</v>
      </c>
      <c r="B38" s="356">
        <v>477907</v>
      </c>
      <c r="C38" s="357">
        <f t="shared" si="1"/>
        <v>4.5704883166783006E-2</v>
      </c>
      <c r="D38" s="357">
        <f t="shared" si="0"/>
        <v>-5.7060890599750946E-2</v>
      </c>
    </row>
    <row r="39" spans="1:4" x14ac:dyDescent="0.2">
      <c r="A39" s="355">
        <v>40422</v>
      </c>
      <c r="B39" s="356">
        <v>459891</v>
      </c>
      <c r="C39" s="357">
        <f t="shared" si="1"/>
        <v>5.8035498602371893E-2</v>
      </c>
      <c r="D39" s="357">
        <f t="shared" si="0"/>
        <v>-3.7697711060938666E-2</v>
      </c>
    </row>
    <row r="40" spans="1:4" x14ac:dyDescent="0.2">
      <c r="A40" s="355">
        <v>40452</v>
      </c>
      <c r="B40" s="356">
        <v>481286</v>
      </c>
      <c r="C40" s="357">
        <f t="shared" si="1"/>
        <v>6.3735360228445614E-2</v>
      </c>
      <c r="D40" s="357">
        <f t="shared" si="0"/>
        <v>4.6521893231222133E-2</v>
      </c>
    </row>
    <row r="41" spans="1:4" x14ac:dyDescent="0.2">
      <c r="A41" s="355">
        <v>40483</v>
      </c>
      <c r="B41" s="356">
        <v>482157</v>
      </c>
      <c r="C41" s="357">
        <f t="shared" si="1"/>
        <v>0.13971365154555837</v>
      </c>
      <c r="D41" s="357">
        <f t="shared" si="0"/>
        <v>1.8097347523093887E-3</v>
      </c>
    </row>
    <row r="42" spans="1:4" x14ac:dyDescent="0.2">
      <c r="A42" s="355">
        <v>40513</v>
      </c>
      <c r="B42" s="356">
        <v>576055</v>
      </c>
      <c r="C42" s="357">
        <f t="shared" si="1"/>
        <v>0.18122725175578003</v>
      </c>
      <c r="D42" s="357">
        <f t="shared" si="0"/>
        <v>0.19474569486702453</v>
      </c>
    </row>
    <row r="43" spans="1:4" x14ac:dyDescent="0.2">
      <c r="A43" s="355">
        <v>40544</v>
      </c>
      <c r="B43" s="356">
        <v>489713</v>
      </c>
      <c r="C43" s="357">
        <f t="shared" si="1"/>
        <v>8.4421896901828886E-2</v>
      </c>
      <c r="D43" s="357">
        <f t="shared" si="0"/>
        <v>-0.14988499362040086</v>
      </c>
    </row>
    <row r="44" spans="1:4" x14ac:dyDescent="0.2">
      <c r="A44" s="355">
        <v>40575</v>
      </c>
      <c r="B44" s="356">
        <v>454285</v>
      </c>
      <c r="C44" s="357">
        <f t="shared" si="1"/>
        <v>0.17091307429602431</v>
      </c>
      <c r="D44" s="357">
        <f t="shared" si="0"/>
        <v>-7.2344413973082222E-2</v>
      </c>
    </row>
    <row r="45" spans="1:4" x14ac:dyDescent="0.2">
      <c r="A45" s="355">
        <v>40603</v>
      </c>
      <c r="B45" s="356">
        <v>451635</v>
      </c>
      <c r="C45" s="357">
        <f t="shared" si="1"/>
        <v>0.1335081819094468</v>
      </c>
      <c r="D45" s="357">
        <f t="shared" si="0"/>
        <v>-5.8333425052554677E-3</v>
      </c>
    </row>
    <row r="46" spans="1:4" x14ac:dyDescent="0.2">
      <c r="A46" s="355">
        <v>40634</v>
      </c>
      <c r="B46" s="356">
        <v>434317</v>
      </c>
      <c r="C46" s="357">
        <f t="shared" si="1"/>
        <v>-8.4829584364958133E-2</v>
      </c>
      <c r="D46" s="357">
        <f t="shared" si="0"/>
        <v>-3.8345123827869809E-2</v>
      </c>
    </row>
    <row r="47" spans="1:4" x14ac:dyDescent="0.2">
      <c r="A47" s="355">
        <v>40664</v>
      </c>
      <c r="B47" s="356">
        <v>503921</v>
      </c>
      <c r="C47" s="357">
        <f t="shared" si="1"/>
        <v>9.5273285269959818E-2</v>
      </c>
      <c r="D47" s="357">
        <f t="shared" si="0"/>
        <v>0.16026082331568881</v>
      </c>
    </row>
    <row r="48" spans="1:4" x14ac:dyDescent="0.2">
      <c r="A48" s="355">
        <v>40695</v>
      </c>
      <c r="B48" s="356">
        <v>504019</v>
      </c>
      <c r="C48" s="357">
        <f t="shared" si="1"/>
        <v>6.5642363607147924E-2</v>
      </c>
      <c r="D48" s="357">
        <f t="shared" si="0"/>
        <v>1.9447492761770491E-4</v>
      </c>
    </row>
    <row r="49" spans="1:4" x14ac:dyDescent="0.2">
      <c r="A49" s="355">
        <v>40725</v>
      </c>
      <c r="B49" s="356">
        <v>507476</v>
      </c>
      <c r="C49" s="357">
        <f t="shared" si="1"/>
        <v>1.2805158367648062E-3</v>
      </c>
      <c r="D49" s="357">
        <f t="shared" si="0"/>
        <v>6.8588684156747348E-3</v>
      </c>
    </row>
    <row r="50" spans="1:4" x14ac:dyDescent="0.2">
      <c r="A50" s="355">
        <v>40756</v>
      </c>
      <c r="B50" s="356">
        <v>515537</v>
      </c>
      <c r="C50" s="357">
        <f t="shared" si="1"/>
        <v>7.8739168917802083E-2</v>
      </c>
      <c r="D50" s="357">
        <f t="shared" si="0"/>
        <v>1.5884495030306756E-2</v>
      </c>
    </row>
    <row r="51" spans="1:4" x14ac:dyDescent="0.2">
      <c r="A51" s="355">
        <v>40787</v>
      </c>
      <c r="B51" s="356">
        <v>503439</v>
      </c>
      <c r="C51" s="357">
        <f t="shared" si="1"/>
        <v>9.4692003105083522E-2</v>
      </c>
      <c r="D51" s="357">
        <f t="shared" si="0"/>
        <v>-2.3466792878105713E-2</v>
      </c>
    </row>
    <row r="52" spans="1:4" x14ac:dyDescent="0.2">
      <c r="A52" s="355">
        <v>40817</v>
      </c>
      <c r="B52" s="356">
        <v>526589</v>
      </c>
      <c r="C52" s="357">
        <f t="shared" si="1"/>
        <v>9.4129062553242715E-2</v>
      </c>
      <c r="D52" s="357">
        <f t="shared" si="0"/>
        <v>4.5983723946694699E-2</v>
      </c>
    </row>
    <row r="53" spans="1:4" x14ac:dyDescent="0.2">
      <c r="A53" s="355">
        <v>40848</v>
      </c>
      <c r="B53" s="356">
        <v>546118</v>
      </c>
      <c r="C53" s="357">
        <f t="shared" si="1"/>
        <v>0.13265596061034057</v>
      </c>
      <c r="D53" s="357">
        <f t="shared" si="0"/>
        <v>3.7085848735921134E-2</v>
      </c>
    </row>
    <row r="54" spans="1:4" x14ac:dyDescent="0.2">
      <c r="A54" s="355">
        <v>40878</v>
      </c>
      <c r="B54" s="356">
        <v>653083</v>
      </c>
      <c r="C54" s="357">
        <f t="shared" si="1"/>
        <v>0.13371639860777185</v>
      </c>
      <c r="D54" s="357">
        <f t="shared" si="0"/>
        <v>0.19586426376717125</v>
      </c>
    </row>
    <row r="55" spans="1:4" x14ac:dyDescent="0.2">
      <c r="A55" s="355">
        <v>40909</v>
      </c>
      <c r="B55" s="356">
        <v>577904</v>
      </c>
      <c r="C55" s="357">
        <f t="shared" si="1"/>
        <v>0.1800871122473775</v>
      </c>
      <c r="D55" s="357">
        <f t="shared" si="0"/>
        <v>-0.11511400541738182</v>
      </c>
    </row>
    <row r="56" spans="1:4" x14ac:dyDescent="0.2">
      <c r="A56" s="355">
        <v>40940</v>
      </c>
      <c r="B56" s="356">
        <v>521280</v>
      </c>
      <c r="C56" s="357">
        <f t="shared" si="1"/>
        <v>0.14747350231682743</v>
      </c>
      <c r="D56" s="357">
        <f t="shared" si="0"/>
        <v>-9.7981671696337092E-2</v>
      </c>
    </row>
    <row r="57" spans="1:4" x14ac:dyDescent="0.2">
      <c r="A57" s="355">
        <v>40969</v>
      </c>
      <c r="B57" s="356">
        <v>524399</v>
      </c>
      <c r="C57" s="357">
        <f t="shared" si="1"/>
        <v>0.16111240271458138</v>
      </c>
      <c r="D57" s="357">
        <f t="shared" si="0"/>
        <v>5.9833486801719182E-3</v>
      </c>
    </row>
    <row r="58" spans="1:4" x14ac:dyDescent="0.2">
      <c r="A58" s="355">
        <v>41000</v>
      </c>
      <c r="B58" s="356">
        <v>526082</v>
      </c>
      <c r="C58" s="357">
        <f t="shared" si="1"/>
        <v>0.21128576592673087</v>
      </c>
      <c r="D58" s="357">
        <f t="shared" si="0"/>
        <v>3.2093882711445865E-3</v>
      </c>
    </row>
    <row r="59" spans="1:4" x14ac:dyDescent="0.2">
      <c r="A59" s="355">
        <v>41030</v>
      </c>
      <c r="B59" s="356">
        <v>579240</v>
      </c>
      <c r="C59" s="357">
        <f t="shared" si="1"/>
        <v>0.14946588850236453</v>
      </c>
      <c r="D59" s="357">
        <f t="shared" si="0"/>
        <v>0.10104508422641345</v>
      </c>
    </row>
    <row r="60" spans="1:4" x14ac:dyDescent="0.2">
      <c r="A60" s="355">
        <v>41061</v>
      </c>
      <c r="B60" s="356">
        <v>566559</v>
      </c>
      <c r="C60" s="357">
        <f t="shared" si="1"/>
        <v>0.12408262386933822</v>
      </c>
      <c r="D60" s="357">
        <f t="shared" si="0"/>
        <v>-2.1892479801118747E-2</v>
      </c>
    </row>
    <row r="61" spans="1:4" x14ac:dyDescent="0.2">
      <c r="A61" s="355">
        <v>41091</v>
      </c>
      <c r="B61" s="356">
        <v>582114</v>
      </c>
      <c r="C61" s="357">
        <f t="shared" si="1"/>
        <v>0.1470769060999928</v>
      </c>
      <c r="D61" s="357">
        <f t="shared" si="0"/>
        <v>2.745521649113325E-2</v>
      </c>
    </row>
    <row r="62" spans="1:4" x14ac:dyDescent="0.2">
      <c r="A62" s="355">
        <v>41122</v>
      </c>
      <c r="B62" s="356">
        <v>584633</v>
      </c>
      <c r="C62" s="357">
        <f t="shared" si="1"/>
        <v>0.13402723761825053</v>
      </c>
      <c r="D62" s="357">
        <f t="shared" si="0"/>
        <v>4.327331072607743E-3</v>
      </c>
    </row>
    <row r="63" spans="1:4" x14ac:dyDescent="0.2">
      <c r="A63" s="355">
        <v>41153</v>
      </c>
      <c r="B63" s="356">
        <v>519864</v>
      </c>
      <c r="C63" s="357">
        <f t="shared" si="1"/>
        <v>3.2625601115527481E-2</v>
      </c>
      <c r="D63" s="357">
        <f t="shared" si="0"/>
        <v>-0.11078574079807335</v>
      </c>
    </row>
    <row r="64" spans="1:4" x14ac:dyDescent="0.2">
      <c r="A64" s="355">
        <v>41183</v>
      </c>
      <c r="B64" s="356">
        <v>560538</v>
      </c>
      <c r="C64" s="357">
        <f t="shared" si="1"/>
        <v>6.4469633813087679E-2</v>
      </c>
      <c r="D64" s="357">
        <f t="shared" si="0"/>
        <v>7.8239693458289183E-2</v>
      </c>
    </row>
    <row r="65" spans="1:4" x14ac:dyDescent="0.2">
      <c r="A65" s="355">
        <v>41214</v>
      </c>
      <c r="B65" s="356">
        <v>584528</v>
      </c>
      <c r="C65" s="357">
        <f t="shared" si="1"/>
        <v>7.033278522224129E-2</v>
      </c>
      <c r="D65" s="357">
        <f t="shared" si="0"/>
        <v>4.2798168902019151E-2</v>
      </c>
    </row>
    <row r="66" spans="1:4" x14ac:dyDescent="0.2">
      <c r="A66" s="355">
        <v>41244</v>
      </c>
      <c r="B66" s="356">
        <v>632984</v>
      </c>
      <c r="C66" s="357">
        <f t="shared" si="1"/>
        <v>-3.0775567577168594E-2</v>
      </c>
      <c r="D66" s="357">
        <f t="shared" si="0"/>
        <v>8.2897654175676738E-2</v>
      </c>
    </row>
    <row r="67" spans="1:4" x14ac:dyDescent="0.2">
      <c r="A67" s="355">
        <v>41275</v>
      </c>
      <c r="B67" s="356">
        <v>580065</v>
      </c>
      <c r="C67" s="357">
        <f t="shared" si="1"/>
        <v>3.7393753979899635E-3</v>
      </c>
      <c r="D67" s="357">
        <f t="shared" si="0"/>
        <v>-8.3602429129330247E-2</v>
      </c>
    </row>
    <row r="68" spans="1:4" x14ac:dyDescent="0.2">
      <c r="A68" s="355">
        <v>41306</v>
      </c>
      <c r="B68" s="356">
        <v>474527</v>
      </c>
      <c r="C68" s="357">
        <f t="shared" si="1"/>
        <v>-8.9688842848373196E-2</v>
      </c>
      <c r="D68" s="357">
        <f t="shared" si="0"/>
        <v>-0.18194167894977287</v>
      </c>
    </row>
    <row r="69" spans="1:4" x14ac:dyDescent="0.2">
      <c r="A69" s="355">
        <v>41334</v>
      </c>
      <c r="B69" s="356">
        <v>490907</v>
      </c>
      <c r="C69" s="357">
        <f t="shared" si="1"/>
        <v>-6.3867398679249954E-2</v>
      </c>
      <c r="D69" s="357">
        <f t="shared" si="0"/>
        <v>3.4518583768679223E-2</v>
      </c>
    </row>
    <row r="70" spans="1:4" x14ac:dyDescent="0.2">
      <c r="A70" s="355">
        <v>41365</v>
      </c>
      <c r="B70" s="356">
        <v>551374</v>
      </c>
      <c r="C70" s="357">
        <f t="shared" si="1"/>
        <v>4.8076155428241174E-2</v>
      </c>
      <c r="D70" s="357">
        <f t="shared" si="0"/>
        <v>0.12317404314870228</v>
      </c>
    </row>
    <row r="71" spans="1:4" x14ac:dyDescent="0.2">
      <c r="A71" s="355">
        <v>41395</v>
      </c>
      <c r="B71" s="356">
        <v>569511</v>
      </c>
      <c r="C71" s="357">
        <f t="shared" si="1"/>
        <v>-1.6796146674953438E-2</v>
      </c>
      <c r="D71" s="357">
        <f t="shared" si="0"/>
        <v>3.2894187974042977E-2</v>
      </c>
    </row>
    <row r="72" spans="1:4" x14ac:dyDescent="0.2">
      <c r="A72" s="355">
        <v>41426</v>
      </c>
      <c r="B72" s="356">
        <v>535825</v>
      </c>
      <c r="C72" s="357">
        <f t="shared" si="1"/>
        <v>-5.4246777475955743E-2</v>
      </c>
      <c r="D72" s="357">
        <f t="shared" si="0"/>
        <v>-5.9148989220576986E-2</v>
      </c>
    </row>
    <row r="73" spans="1:4" x14ac:dyDescent="0.2">
      <c r="A73" s="355">
        <v>41456</v>
      </c>
      <c r="B73" s="356">
        <v>584554</v>
      </c>
      <c r="C73" s="357">
        <f t="shared" si="1"/>
        <v>4.1916188238042551E-3</v>
      </c>
      <c r="D73" s="357">
        <f t="shared" si="0"/>
        <v>9.0942005318900732E-2</v>
      </c>
    </row>
    <row r="74" spans="1:4" x14ac:dyDescent="0.2">
      <c r="A74" s="355">
        <v>41487</v>
      </c>
      <c r="B74" s="356">
        <v>566517</v>
      </c>
      <c r="C74" s="357">
        <f t="shared" si="1"/>
        <v>-3.0986961050778916E-2</v>
      </c>
      <c r="D74" s="357">
        <f t="shared" ref="D74:D137" si="2">B74/B73-1</f>
        <v>-3.0856003038213786E-2</v>
      </c>
    </row>
    <row r="75" spans="1:4" x14ac:dyDescent="0.2">
      <c r="A75" s="355">
        <v>41518</v>
      </c>
      <c r="B75" s="356">
        <v>506359</v>
      </c>
      <c r="C75" s="357">
        <f t="shared" si="1"/>
        <v>-2.597794807872833E-2</v>
      </c>
      <c r="D75" s="357">
        <f t="shared" si="2"/>
        <v>-0.10618922291828847</v>
      </c>
    </row>
    <row r="76" spans="1:4" x14ac:dyDescent="0.2">
      <c r="A76" s="355">
        <v>41548</v>
      </c>
      <c r="B76" s="356">
        <v>534807</v>
      </c>
      <c r="C76" s="357">
        <f t="shared" si="1"/>
        <v>-4.590411354805557E-2</v>
      </c>
      <c r="D76" s="357">
        <f t="shared" si="2"/>
        <v>5.6181483887913553E-2</v>
      </c>
    </row>
    <row r="77" spans="1:4" x14ac:dyDescent="0.2">
      <c r="A77" s="355">
        <v>41579</v>
      </c>
      <c r="B77" s="356">
        <v>532271</v>
      </c>
      <c r="C77" s="357">
        <f t="shared" si="1"/>
        <v>-8.9400336681904058E-2</v>
      </c>
      <c r="D77" s="357">
        <f t="shared" si="2"/>
        <v>-4.7418975443477285E-3</v>
      </c>
    </row>
    <row r="78" spans="1:4" x14ac:dyDescent="0.2">
      <c r="A78" s="355">
        <v>41609</v>
      </c>
      <c r="B78" s="356">
        <v>619937</v>
      </c>
      <c r="C78" s="357">
        <f t="shared" si="1"/>
        <v>-2.0611895403359282E-2</v>
      </c>
      <c r="D78" s="357">
        <f t="shared" si="2"/>
        <v>0.16470181542860685</v>
      </c>
    </row>
    <row r="79" spans="1:4" x14ac:dyDescent="0.2">
      <c r="A79" s="355">
        <v>41640</v>
      </c>
      <c r="B79" s="356">
        <v>530657</v>
      </c>
      <c r="C79" s="357">
        <f t="shared" si="1"/>
        <v>-8.5176661236240792E-2</v>
      </c>
      <c r="D79" s="357">
        <f t="shared" si="2"/>
        <v>-0.14401463374504186</v>
      </c>
    </row>
    <row r="80" spans="1:4" x14ac:dyDescent="0.2">
      <c r="A80" s="355">
        <v>41671</v>
      </c>
      <c r="B80" s="356">
        <v>480181</v>
      </c>
      <c r="C80" s="357">
        <f t="shared" si="1"/>
        <v>1.1915022748969051E-2</v>
      </c>
      <c r="D80" s="357">
        <f t="shared" si="2"/>
        <v>-9.5119823162607808E-2</v>
      </c>
    </row>
    <row r="81" spans="1:4" x14ac:dyDescent="0.2">
      <c r="A81" s="355">
        <v>41699</v>
      </c>
      <c r="B81" s="356">
        <v>447779</v>
      </c>
      <c r="C81" s="357">
        <f t="shared" si="1"/>
        <v>-8.7853707525050617E-2</v>
      </c>
      <c r="D81" s="357">
        <f t="shared" si="2"/>
        <v>-6.7478721565409683E-2</v>
      </c>
    </row>
    <row r="82" spans="1:4" x14ac:dyDescent="0.2">
      <c r="A82" s="355">
        <v>41730</v>
      </c>
      <c r="B82" s="356">
        <v>480567</v>
      </c>
      <c r="C82" s="357">
        <f t="shared" si="1"/>
        <v>-0.12841918552561415</v>
      </c>
      <c r="D82" s="357">
        <f t="shared" si="2"/>
        <v>7.3223621473986089E-2</v>
      </c>
    </row>
    <row r="83" spans="1:4" x14ac:dyDescent="0.2">
      <c r="A83" s="355">
        <v>41760</v>
      </c>
      <c r="B83" s="356">
        <v>553779</v>
      </c>
      <c r="C83" s="357">
        <f t="shared" si="1"/>
        <v>-2.7623698225319626E-2</v>
      </c>
      <c r="D83" s="357">
        <f t="shared" si="2"/>
        <v>0.152345042418643</v>
      </c>
    </row>
    <row r="84" spans="1:4" x14ac:dyDescent="0.2">
      <c r="A84" s="355">
        <v>41791</v>
      </c>
      <c r="B84" s="356">
        <v>501339</v>
      </c>
      <c r="C84" s="357">
        <f t="shared" ref="C84:C147" si="3">B84/B72-1</f>
        <v>-6.4360565483133514E-2</v>
      </c>
      <c r="D84" s="357">
        <f t="shared" si="2"/>
        <v>-9.4694815079661709E-2</v>
      </c>
    </row>
    <row r="85" spans="1:4" x14ac:dyDescent="0.2">
      <c r="A85" s="355">
        <v>41821</v>
      </c>
      <c r="B85" s="356">
        <v>527249</v>
      </c>
      <c r="C85" s="357">
        <f t="shared" si="3"/>
        <v>-9.8032003886723951E-2</v>
      </c>
      <c r="D85" s="357">
        <f t="shared" si="2"/>
        <v>5.1681596684080011E-2</v>
      </c>
    </row>
    <row r="86" spans="1:4" x14ac:dyDescent="0.2">
      <c r="A86" s="355">
        <v>41852</v>
      </c>
      <c r="B86" s="356">
        <v>511483</v>
      </c>
      <c r="C86" s="357">
        <f t="shared" si="3"/>
        <v>-9.714448110118501E-2</v>
      </c>
      <c r="D86" s="357">
        <f t="shared" si="2"/>
        <v>-2.9902380089862679E-2</v>
      </c>
    </row>
    <row r="87" spans="1:4" x14ac:dyDescent="0.2">
      <c r="A87" s="355">
        <v>41883</v>
      </c>
      <c r="B87" s="356">
        <v>483310</v>
      </c>
      <c r="C87" s="357">
        <f t="shared" si="3"/>
        <v>-4.5519088235816851E-2</v>
      </c>
      <c r="D87" s="357">
        <f t="shared" si="2"/>
        <v>-5.508100953501871E-2</v>
      </c>
    </row>
    <row r="88" spans="1:4" x14ac:dyDescent="0.2">
      <c r="A88" s="355">
        <v>41913</v>
      </c>
      <c r="B88" s="356">
        <v>522778</v>
      </c>
      <c r="C88" s="357">
        <f t="shared" si="3"/>
        <v>-2.2492226167570739E-2</v>
      </c>
      <c r="D88" s="357">
        <f t="shared" si="2"/>
        <v>8.166187333181596E-2</v>
      </c>
    </row>
    <row r="89" spans="1:4" x14ac:dyDescent="0.2">
      <c r="A89" s="355">
        <v>41944</v>
      </c>
      <c r="B89" s="356">
        <v>513670</v>
      </c>
      <c r="C89" s="357">
        <f t="shared" si="3"/>
        <v>-3.4946484027873037E-2</v>
      </c>
      <c r="D89" s="357">
        <f t="shared" si="2"/>
        <v>-1.7422309278508297E-2</v>
      </c>
    </row>
    <row r="90" spans="1:4" x14ac:dyDescent="0.2">
      <c r="A90" s="355">
        <v>41974</v>
      </c>
      <c r="B90" s="356">
        <v>616254</v>
      </c>
      <c r="C90" s="357">
        <f t="shared" si="3"/>
        <v>-5.940926255409873E-3</v>
      </c>
      <c r="D90" s="357">
        <f t="shared" si="2"/>
        <v>0.19970798372495957</v>
      </c>
    </row>
    <row r="91" spans="1:4" x14ac:dyDescent="0.2">
      <c r="A91" s="355">
        <v>42005</v>
      </c>
      <c r="B91" s="356">
        <v>549204</v>
      </c>
      <c r="C91" s="357">
        <f t="shared" si="3"/>
        <v>3.4951013554895161E-2</v>
      </c>
      <c r="D91" s="357">
        <f t="shared" si="2"/>
        <v>-0.1088025392127272</v>
      </c>
    </row>
    <row r="92" spans="1:4" x14ac:dyDescent="0.2">
      <c r="A92" s="355">
        <v>42036</v>
      </c>
      <c r="B92" s="356">
        <v>445169</v>
      </c>
      <c r="C92" s="357">
        <f t="shared" si="3"/>
        <v>-7.2914171947661366E-2</v>
      </c>
      <c r="D92" s="357">
        <f t="shared" si="2"/>
        <v>-0.18942870044646432</v>
      </c>
    </row>
    <row r="93" spans="1:4" x14ac:dyDescent="0.2">
      <c r="A93" s="355">
        <v>42064</v>
      </c>
      <c r="B93" s="356">
        <v>459364</v>
      </c>
      <c r="C93" s="357">
        <f t="shared" si="3"/>
        <v>2.587213781798603E-2</v>
      </c>
      <c r="D93" s="357">
        <f t="shared" si="2"/>
        <v>3.1886766598752336E-2</v>
      </c>
    </row>
    <row r="94" spans="1:4" x14ac:dyDescent="0.2">
      <c r="A94" s="355">
        <v>42095</v>
      </c>
      <c r="B94" s="356">
        <v>518006</v>
      </c>
      <c r="C94" s="357">
        <f t="shared" si="3"/>
        <v>7.7905890333709982E-2</v>
      </c>
      <c r="D94" s="357">
        <f t="shared" si="2"/>
        <v>0.127659111293005</v>
      </c>
    </row>
    <row r="95" spans="1:4" x14ac:dyDescent="0.2">
      <c r="A95" s="355">
        <v>42125</v>
      </c>
      <c r="B95" s="356">
        <v>539782</v>
      </c>
      <c r="C95" s="357">
        <f t="shared" si="3"/>
        <v>-2.5275425756484116E-2</v>
      </c>
      <c r="D95" s="357">
        <f t="shared" si="2"/>
        <v>4.2038123110543113E-2</v>
      </c>
    </row>
    <row r="96" spans="1:4" x14ac:dyDescent="0.2">
      <c r="A96" s="355">
        <v>42156</v>
      </c>
      <c r="B96" s="356">
        <v>537996</v>
      </c>
      <c r="C96" s="357">
        <f t="shared" si="3"/>
        <v>7.3118189488549756E-2</v>
      </c>
      <c r="D96" s="357">
        <f t="shared" si="2"/>
        <v>-3.3087431592754291E-3</v>
      </c>
    </row>
    <row r="97" spans="1:4" x14ac:dyDescent="0.2">
      <c r="A97" s="355">
        <v>42186</v>
      </c>
      <c r="B97" s="356">
        <v>568186</v>
      </c>
      <c r="C97" s="357">
        <f t="shared" si="3"/>
        <v>7.7642631849467625E-2</v>
      </c>
      <c r="D97" s="357">
        <f t="shared" si="2"/>
        <v>5.6115658852482264E-2</v>
      </c>
    </row>
    <row r="98" spans="1:4" x14ac:dyDescent="0.2">
      <c r="A98" s="355">
        <v>42217</v>
      </c>
      <c r="B98" s="356">
        <v>517089</v>
      </c>
      <c r="C98" s="357">
        <f t="shared" si="3"/>
        <v>1.0960286070113678E-2</v>
      </c>
      <c r="D98" s="357">
        <f t="shared" si="2"/>
        <v>-8.9930058114772282E-2</v>
      </c>
    </row>
    <row r="99" spans="1:4" x14ac:dyDescent="0.2">
      <c r="A99" s="355">
        <v>42248</v>
      </c>
      <c r="B99" s="356">
        <v>492268</v>
      </c>
      <c r="C99" s="357">
        <f t="shared" si="3"/>
        <v>1.8534687881483825E-2</v>
      </c>
      <c r="D99" s="357">
        <f t="shared" si="2"/>
        <v>-4.8001407881428482E-2</v>
      </c>
    </row>
    <row r="100" spans="1:4" x14ac:dyDescent="0.2">
      <c r="A100" s="355">
        <v>42278</v>
      </c>
      <c r="B100" s="356">
        <v>552422</v>
      </c>
      <c r="C100" s="357">
        <f t="shared" si="3"/>
        <v>5.670475804261077E-2</v>
      </c>
      <c r="D100" s="357">
        <f t="shared" si="2"/>
        <v>0.12219766468671533</v>
      </c>
    </row>
    <row r="101" spans="1:4" x14ac:dyDescent="0.2">
      <c r="A101" s="355">
        <v>42309</v>
      </c>
      <c r="B101" s="356">
        <v>535304</v>
      </c>
      <c r="C101" s="357">
        <f t="shared" si="3"/>
        <v>4.2116533961492841E-2</v>
      </c>
      <c r="D101" s="357">
        <f t="shared" si="2"/>
        <v>-3.0987180090582878E-2</v>
      </c>
    </row>
    <row r="102" spans="1:4" x14ac:dyDescent="0.2">
      <c r="A102" s="355">
        <v>42339</v>
      </c>
      <c r="B102" s="356">
        <v>695569</v>
      </c>
      <c r="C102" s="357">
        <f t="shared" si="3"/>
        <v>0.12870504694492846</v>
      </c>
      <c r="D102" s="357">
        <f t="shared" si="2"/>
        <v>0.29939062663458516</v>
      </c>
    </row>
    <row r="103" spans="1:4" x14ac:dyDescent="0.2">
      <c r="A103" s="355">
        <v>42370</v>
      </c>
      <c r="B103" s="356">
        <v>574370</v>
      </c>
      <c r="C103" s="357">
        <f t="shared" si="3"/>
        <v>4.5822681553666866E-2</v>
      </c>
      <c r="D103" s="357">
        <f t="shared" si="2"/>
        <v>-0.17424439559554838</v>
      </c>
    </row>
    <row r="104" spans="1:4" x14ac:dyDescent="0.2">
      <c r="A104" s="355">
        <v>42401</v>
      </c>
      <c r="B104" s="356">
        <v>496648</v>
      </c>
      <c r="C104" s="357">
        <f t="shared" si="3"/>
        <v>0.11563922914668368</v>
      </c>
      <c r="D104" s="357">
        <f t="shared" si="2"/>
        <v>-0.13531695596914883</v>
      </c>
    </row>
    <row r="105" spans="1:4" x14ac:dyDescent="0.2">
      <c r="A105" s="355">
        <v>42430</v>
      </c>
      <c r="B105" s="356">
        <v>521991</v>
      </c>
      <c r="C105" s="357">
        <f t="shared" si="3"/>
        <v>0.13633414895377083</v>
      </c>
      <c r="D105" s="357">
        <f t="shared" si="2"/>
        <v>5.1028092330986929E-2</v>
      </c>
    </row>
    <row r="106" spans="1:4" x14ac:dyDescent="0.2">
      <c r="A106" s="355">
        <v>42461</v>
      </c>
      <c r="B106" s="356">
        <v>579793</v>
      </c>
      <c r="C106" s="357">
        <f t="shared" si="3"/>
        <v>0.11927854117519865</v>
      </c>
      <c r="D106" s="357">
        <f t="shared" si="2"/>
        <v>0.11073370996817955</v>
      </c>
    </row>
    <row r="107" spans="1:4" x14ac:dyDescent="0.2">
      <c r="A107" s="355">
        <v>42491</v>
      </c>
      <c r="B107" s="356">
        <v>589151</v>
      </c>
      <c r="C107" s="357">
        <f t="shared" si="3"/>
        <v>9.1460997217395201E-2</v>
      </c>
      <c r="D107" s="357">
        <f t="shared" si="2"/>
        <v>1.6140243155746914E-2</v>
      </c>
    </row>
    <row r="108" spans="1:4" x14ac:dyDescent="0.2">
      <c r="A108" s="355">
        <v>42522</v>
      </c>
      <c r="B108" s="356">
        <v>550208</v>
      </c>
      <c r="C108" s="357">
        <f t="shared" si="3"/>
        <v>2.2699053524561474E-2</v>
      </c>
      <c r="D108" s="357">
        <f t="shared" si="2"/>
        <v>-6.6100201815833315E-2</v>
      </c>
    </row>
    <row r="109" spans="1:4" x14ac:dyDescent="0.2">
      <c r="A109" s="355">
        <v>42552</v>
      </c>
      <c r="B109" s="356">
        <v>542142</v>
      </c>
      <c r="C109" s="357">
        <f t="shared" si="3"/>
        <v>-4.5837102638924598E-2</v>
      </c>
      <c r="D109" s="357">
        <f t="shared" si="2"/>
        <v>-1.465991043387227E-2</v>
      </c>
    </row>
    <row r="110" spans="1:4" x14ac:dyDescent="0.2">
      <c r="A110" s="355">
        <v>42583</v>
      </c>
      <c r="B110" s="356">
        <v>566005</v>
      </c>
      <c r="C110" s="357">
        <f t="shared" si="3"/>
        <v>9.4598802140443805E-2</v>
      </c>
      <c r="D110" s="357">
        <f t="shared" si="2"/>
        <v>4.4016143372031635E-2</v>
      </c>
    </row>
    <row r="111" spans="1:4" x14ac:dyDescent="0.2">
      <c r="A111" s="355">
        <v>42614</v>
      </c>
      <c r="B111" s="356">
        <v>577568</v>
      </c>
      <c r="C111" s="357">
        <f t="shared" si="3"/>
        <v>0.1732795956674007</v>
      </c>
      <c r="D111" s="357">
        <f t="shared" si="2"/>
        <v>2.0429148152401488E-2</v>
      </c>
    </row>
    <row r="112" spans="1:4" x14ac:dyDescent="0.2">
      <c r="A112" s="355">
        <v>42644</v>
      </c>
      <c r="B112" s="356">
        <v>548576</v>
      </c>
      <c r="C112" s="357">
        <f t="shared" si="3"/>
        <v>-6.9620688531593089E-3</v>
      </c>
      <c r="D112" s="357">
        <f t="shared" si="2"/>
        <v>-5.019668679705247E-2</v>
      </c>
    </row>
    <row r="113" spans="1:4" x14ac:dyDescent="0.2">
      <c r="A113" s="355">
        <v>42675</v>
      </c>
      <c r="B113" s="356">
        <v>605225</v>
      </c>
      <c r="C113" s="357">
        <f t="shared" si="3"/>
        <v>0.13061923691958222</v>
      </c>
      <c r="D113" s="357">
        <f t="shared" si="2"/>
        <v>0.10326554570378588</v>
      </c>
    </row>
    <row r="114" spans="1:4" x14ac:dyDescent="0.2">
      <c r="A114" s="355">
        <v>42705</v>
      </c>
      <c r="B114" s="356">
        <v>721634</v>
      </c>
      <c r="C114" s="357">
        <f t="shared" si="3"/>
        <v>3.7472917855741139E-2</v>
      </c>
      <c r="D114" s="357">
        <f t="shared" si="2"/>
        <v>0.19234003882853479</v>
      </c>
    </row>
    <row r="115" spans="1:4" x14ac:dyDescent="0.2">
      <c r="A115" s="355">
        <v>42736</v>
      </c>
      <c r="B115" s="356">
        <v>583264</v>
      </c>
      <c r="C115" s="357">
        <f t="shared" si="3"/>
        <v>1.548479203301012E-2</v>
      </c>
      <c r="D115" s="357">
        <f t="shared" si="2"/>
        <v>-0.19174540002272622</v>
      </c>
    </row>
    <row r="116" spans="1:4" x14ac:dyDescent="0.2">
      <c r="A116" s="355">
        <v>42767</v>
      </c>
      <c r="B116" s="356">
        <v>480015</v>
      </c>
      <c r="C116" s="357">
        <f t="shared" si="3"/>
        <v>-3.3490520449090733E-2</v>
      </c>
      <c r="D116" s="357">
        <f t="shared" si="2"/>
        <v>-0.177019325725572</v>
      </c>
    </row>
    <row r="117" spans="1:4" x14ac:dyDescent="0.2">
      <c r="A117" s="355">
        <v>42795</v>
      </c>
      <c r="B117" s="356">
        <v>548624</v>
      </c>
      <c r="C117" s="357">
        <f t="shared" si="3"/>
        <v>5.1021952485770905E-2</v>
      </c>
      <c r="D117" s="357">
        <f t="shared" si="2"/>
        <v>0.14293095007447687</v>
      </c>
    </row>
    <row r="118" spans="1:4" x14ac:dyDescent="0.2">
      <c r="A118" s="355">
        <v>42826</v>
      </c>
      <c r="B118" s="356">
        <v>500434</v>
      </c>
      <c r="C118" s="357">
        <f t="shared" si="3"/>
        <v>-0.13687471218176139</v>
      </c>
      <c r="D118" s="357">
        <f t="shared" si="2"/>
        <v>-8.7837936364431712E-2</v>
      </c>
    </row>
    <row r="119" spans="1:4" x14ac:dyDescent="0.2">
      <c r="A119" s="355">
        <v>42856</v>
      </c>
      <c r="B119" s="356">
        <v>601990</v>
      </c>
      <c r="C119" s="357">
        <f t="shared" si="3"/>
        <v>2.1792375808578734E-2</v>
      </c>
      <c r="D119" s="357">
        <f t="shared" si="2"/>
        <v>0.20293585168074113</v>
      </c>
    </row>
    <row r="120" spans="1:4" x14ac:dyDescent="0.2">
      <c r="A120" s="355">
        <v>42887</v>
      </c>
      <c r="B120" s="356">
        <v>568634</v>
      </c>
      <c r="C120" s="357">
        <f t="shared" si="3"/>
        <v>3.3489153192974186E-2</v>
      </c>
      <c r="D120" s="357">
        <f t="shared" si="2"/>
        <v>-5.5409558298310624E-2</v>
      </c>
    </row>
    <row r="121" spans="1:4" x14ac:dyDescent="0.2">
      <c r="A121" s="355">
        <v>42917</v>
      </c>
      <c r="B121" s="356">
        <v>583609</v>
      </c>
      <c r="C121" s="357">
        <f t="shared" si="3"/>
        <v>7.6487340954952687E-2</v>
      </c>
      <c r="D121" s="357">
        <f t="shared" si="2"/>
        <v>2.6335041520556324E-2</v>
      </c>
    </row>
    <row r="122" spans="1:4" x14ac:dyDescent="0.2">
      <c r="A122" s="355">
        <v>42948</v>
      </c>
      <c r="B122" s="356">
        <v>585364</v>
      </c>
      <c r="C122" s="357">
        <f t="shared" si="3"/>
        <v>3.4202878066448283E-2</v>
      </c>
      <c r="D122" s="357">
        <f t="shared" si="2"/>
        <v>3.0071503352415707E-3</v>
      </c>
    </row>
    <row r="123" spans="1:4" x14ac:dyDescent="0.2">
      <c r="A123" s="355">
        <v>42979</v>
      </c>
      <c r="B123" s="356">
        <v>596831</v>
      </c>
      <c r="C123" s="357">
        <f t="shared" si="3"/>
        <v>3.3351917003712206E-2</v>
      </c>
      <c r="D123" s="357">
        <f t="shared" si="2"/>
        <v>1.9589520366814606E-2</v>
      </c>
    </row>
    <row r="124" spans="1:4" x14ac:dyDescent="0.2">
      <c r="A124" s="355">
        <v>43009</v>
      </c>
      <c r="B124" s="356">
        <v>618459</v>
      </c>
      <c r="C124" s="357">
        <f t="shared" si="3"/>
        <v>0.12738982383480146</v>
      </c>
      <c r="D124" s="357">
        <f t="shared" si="2"/>
        <v>3.6238064041579587E-2</v>
      </c>
    </row>
    <row r="125" spans="1:4" x14ac:dyDescent="0.2">
      <c r="A125" s="355">
        <v>43040</v>
      </c>
      <c r="B125" s="356">
        <v>635560</v>
      </c>
      <c r="C125" s="357">
        <f t="shared" si="3"/>
        <v>5.0121855508282076E-2</v>
      </c>
      <c r="D125" s="357">
        <f t="shared" si="2"/>
        <v>2.7650984139611534E-2</v>
      </c>
    </row>
    <row r="126" spans="1:4" x14ac:dyDescent="0.2">
      <c r="A126" s="355">
        <v>43070</v>
      </c>
      <c r="B126" s="356">
        <v>740453</v>
      </c>
      <c r="C126" s="357">
        <f t="shared" si="3"/>
        <v>2.6078316709024163E-2</v>
      </c>
      <c r="D126" s="357">
        <f t="shared" si="2"/>
        <v>0.16504027943860522</v>
      </c>
    </row>
    <row r="127" spans="1:4" x14ac:dyDescent="0.2">
      <c r="A127" s="355">
        <v>43101</v>
      </c>
      <c r="B127" s="356">
        <v>634317</v>
      </c>
      <c r="C127" s="357">
        <f t="shared" si="3"/>
        <v>8.7529832117188677E-2</v>
      </c>
      <c r="D127" s="357">
        <f t="shared" si="2"/>
        <v>-0.14333928014337172</v>
      </c>
    </row>
    <row r="128" spans="1:4" x14ac:dyDescent="0.2">
      <c r="A128" s="355">
        <v>43132</v>
      </c>
      <c r="B128" s="356">
        <v>535776</v>
      </c>
      <c r="C128" s="357">
        <f t="shared" si="3"/>
        <v>0.1161651198400051</v>
      </c>
      <c r="D128" s="357">
        <f t="shared" si="2"/>
        <v>-0.15534976990999771</v>
      </c>
    </row>
    <row r="129" spans="1:4" x14ac:dyDescent="0.2">
      <c r="A129" s="355">
        <v>43160</v>
      </c>
      <c r="B129" s="356">
        <v>543402</v>
      </c>
      <c r="C129" s="357">
        <f t="shared" si="3"/>
        <v>-9.5183586572953338E-3</v>
      </c>
      <c r="D129" s="357">
        <f t="shared" si="2"/>
        <v>1.4233560293854142E-2</v>
      </c>
    </row>
    <row r="130" spans="1:4" x14ac:dyDescent="0.2">
      <c r="A130" s="355">
        <v>43191</v>
      </c>
      <c r="B130" s="356">
        <v>667242</v>
      </c>
      <c r="C130" s="357">
        <f t="shared" si="3"/>
        <v>0.33332667244831482</v>
      </c>
      <c r="D130" s="357">
        <f t="shared" si="2"/>
        <v>0.22789757858822757</v>
      </c>
    </row>
    <row r="131" spans="1:4" x14ac:dyDescent="0.2">
      <c r="A131" s="355">
        <v>43221</v>
      </c>
      <c r="B131" s="356">
        <v>663299</v>
      </c>
      <c r="C131" s="357">
        <f t="shared" si="3"/>
        <v>0.10184388444990788</v>
      </c>
      <c r="D131" s="357">
        <f t="shared" si="2"/>
        <v>-5.9094001876380808E-3</v>
      </c>
    </row>
    <row r="132" spans="1:4" x14ac:dyDescent="0.2">
      <c r="A132" s="355">
        <v>43252</v>
      </c>
      <c r="B132" s="356">
        <v>679060</v>
      </c>
      <c r="C132" s="357">
        <f t="shared" si="3"/>
        <v>0.19419521168273435</v>
      </c>
      <c r="D132" s="357">
        <f t="shared" si="2"/>
        <v>2.376153137574466E-2</v>
      </c>
    </row>
    <row r="133" spans="1:4" x14ac:dyDescent="0.2">
      <c r="A133" s="355">
        <v>43282</v>
      </c>
      <c r="B133" s="356">
        <v>654436</v>
      </c>
      <c r="C133" s="357">
        <f t="shared" si="3"/>
        <v>0.12136036284567231</v>
      </c>
      <c r="D133" s="357">
        <f t="shared" si="2"/>
        <v>-3.6261891438164495E-2</v>
      </c>
    </row>
    <row r="134" spans="1:4" x14ac:dyDescent="0.2">
      <c r="A134" s="355">
        <v>43313</v>
      </c>
      <c r="B134" s="356">
        <v>706093</v>
      </c>
      <c r="C134" s="357">
        <f t="shared" si="3"/>
        <v>0.20624602811242232</v>
      </c>
      <c r="D134" s="357">
        <f t="shared" si="2"/>
        <v>7.8933616121362515E-2</v>
      </c>
    </row>
    <row r="135" spans="1:4" x14ac:dyDescent="0.2">
      <c r="A135" s="355">
        <v>43344</v>
      </c>
      <c r="B135" s="356">
        <v>681072</v>
      </c>
      <c r="C135" s="357">
        <f t="shared" si="3"/>
        <v>0.1411471589109814</v>
      </c>
      <c r="D135" s="357">
        <f t="shared" si="2"/>
        <v>-3.5435842020810293E-2</v>
      </c>
    </row>
    <row r="136" spans="1:4" x14ac:dyDescent="0.2">
      <c r="A136" s="355">
        <v>43374</v>
      </c>
      <c r="B136" s="356">
        <v>751983</v>
      </c>
      <c r="C136" s="357">
        <f t="shared" si="3"/>
        <v>0.21589790107347451</v>
      </c>
      <c r="D136" s="357">
        <f t="shared" si="2"/>
        <v>0.10411674536612869</v>
      </c>
    </row>
    <row r="137" spans="1:4" x14ac:dyDescent="0.2">
      <c r="A137" s="355">
        <v>43405</v>
      </c>
      <c r="B137" s="356">
        <v>701412</v>
      </c>
      <c r="C137" s="357">
        <f t="shared" si="3"/>
        <v>0.1036125621499151</v>
      </c>
      <c r="D137" s="357">
        <f t="shared" si="2"/>
        <v>-6.7250190496327744E-2</v>
      </c>
    </row>
    <row r="138" spans="1:4" x14ac:dyDescent="0.2">
      <c r="A138" s="355">
        <v>43435</v>
      </c>
      <c r="B138" s="356">
        <v>865962</v>
      </c>
      <c r="C138" s="357">
        <f t="shared" si="3"/>
        <v>0.16950299343780095</v>
      </c>
      <c r="D138" s="357">
        <f t="shared" ref="D138:D189" si="4">B138/B137-1</f>
        <v>0.23459821046688689</v>
      </c>
    </row>
    <row r="139" spans="1:4" x14ac:dyDescent="0.2">
      <c r="A139" s="355">
        <v>43466</v>
      </c>
      <c r="B139" s="356">
        <v>755964</v>
      </c>
      <c r="C139" s="357">
        <f t="shared" si="3"/>
        <v>0.19177635157184825</v>
      </c>
      <c r="D139" s="357">
        <f t="shared" si="4"/>
        <v>-0.12702404955413749</v>
      </c>
    </row>
    <row r="140" spans="1:4" x14ac:dyDescent="0.2">
      <c r="A140" s="355">
        <v>43497</v>
      </c>
      <c r="B140" s="356">
        <v>674476</v>
      </c>
      <c r="C140" s="357">
        <f t="shared" si="3"/>
        <v>0.25887684405423173</v>
      </c>
      <c r="D140" s="357">
        <f t="shared" si="4"/>
        <v>-0.10779349281182704</v>
      </c>
    </row>
    <row r="141" spans="1:4" x14ac:dyDescent="0.2">
      <c r="A141" s="355">
        <v>43525</v>
      </c>
      <c r="B141" s="356">
        <v>656844</v>
      </c>
      <c r="C141" s="357">
        <f t="shared" si="3"/>
        <v>0.2087625735643226</v>
      </c>
      <c r="D141" s="357">
        <f t="shared" si="4"/>
        <v>-2.6141775244782561E-2</v>
      </c>
    </row>
    <row r="142" spans="1:4" x14ac:dyDescent="0.2">
      <c r="A142" s="355">
        <v>43556</v>
      </c>
      <c r="B142" s="356">
        <v>660660</v>
      </c>
      <c r="C142" s="357">
        <f t="shared" si="3"/>
        <v>-9.8644869477640951E-3</v>
      </c>
      <c r="D142" s="357">
        <f t="shared" si="4"/>
        <v>5.8095986261577082E-3</v>
      </c>
    </row>
    <row r="143" spans="1:4" x14ac:dyDescent="0.2">
      <c r="A143" s="355">
        <v>43586</v>
      </c>
      <c r="B143" s="356">
        <v>774848</v>
      </c>
      <c r="C143" s="357">
        <f t="shared" si="3"/>
        <v>0.16817302604104634</v>
      </c>
      <c r="D143" s="357">
        <f t="shared" si="4"/>
        <v>0.17283928193019094</v>
      </c>
    </row>
    <row r="144" spans="1:4" x14ac:dyDescent="0.2">
      <c r="A144" s="355">
        <v>43617</v>
      </c>
      <c r="B144" s="356">
        <v>753594</v>
      </c>
      <c r="C144" s="357">
        <f t="shared" si="3"/>
        <v>0.10976055135039609</v>
      </c>
      <c r="D144" s="357">
        <f t="shared" si="4"/>
        <v>-2.7429895927975512E-2</v>
      </c>
    </row>
    <row r="145" spans="1:4" x14ac:dyDescent="0.2">
      <c r="A145" s="355">
        <v>43647</v>
      </c>
      <c r="B145" s="356">
        <v>768628</v>
      </c>
      <c r="C145" s="357">
        <f t="shared" si="3"/>
        <v>0.17448917846817724</v>
      </c>
      <c r="D145" s="357">
        <f t="shared" si="4"/>
        <v>1.9949734207013403E-2</v>
      </c>
    </row>
    <row r="146" spans="1:4" x14ac:dyDescent="0.2">
      <c r="A146" s="355">
        <v>43678</v>
      </c>
      <c r="B146" s="356">
        <v>792640</v>
      </c>
      <c r="C146" s="357">
        <f t="shared" si="3"/>
        <v>0.12257167257004387</v>
      </c>
      <c r="D146" s="357">
        <f t="shared" si="4"/>
        <v>3.124007972647358E-2</v>
      </c>
    </row>
    <row r="147" spans="1:4" x14ac:dyDescent="0.2">
      <c r="A147" s="355">
        <v>43709</v>
      </c>
      <c r="B147" s="356">
        <v>728585</v>
      </c>
      <c r="C147" s="357">
        <f t="shared" si="3"/>
        <v>6.9762080954730132E-2</v>
      </c>
      <c r="D147" s="357">
        <f t="shared" si="4"/>
        <v>-8.0812222446507875E-2</v>
      </c>
    </row>
    <row r="148" spans="1:4" x14ac:dyDescent="0.2">
      <c r="A148" s="355">
        <v>43739</v>
      </c>
      <c r="B148" s="356">
        <v>774843</v>
      </c>
      <c r="C148" s="357">
        <f t="shared" ref="C148:C188" si="5">B148/B136-1</f>
        <v>3.0399623395741759E-2</v>
      </c>
      <c r="D148" s="357">
        <f t="shared" si="4"/>
        <v>6.3490189888619764E-2</v>
      </c>
    </row>
    <row r="149" spans="1:4" x14ac:dyDescent="0.2">
      <c r="A149" s="355">
        <v>43770</v>
      </c>
      <c r="B149" s="356">
        <v>794458</v>
      </c>
      <c r="C149" s="357">
        <f t="shared" si="5"/>
        <v>0.13265527250745635</v>
      </c>
      <c r="D149" s="357">
        <f t="shared" si="4"/>
        <v>2.5314805709027555E-2</v>
      </c>
    </row>
    <row r="150" spans="1:4" x14ac:dyDescent="0.2">
      <c r="A150" s="355">
        <v>43800</v>
      </c>
      <c r="B150" s="356">
        <v>887415</v>
      </c>
      <c r="C150" s="357">
        <f t="shared" si="5"/>
        <v>2.4773604384487946E-2</v>
      </c>
      <c r="D150" s="357">
        <f t="shared" si="4"/>
        <v>0.11700681470889585</v>
      </c>
    </row>
    <row r="151" spans="1:4" x14ac:dyDescent="0.2">
      <c r="A151" s="355">
        <v>43831</v>
      </c>
      <c r="B151" s="356">
        <v>785721</v>
      </c>
      <c r="C151" s="357">
        <f t="shared" si="5"/>
        <v>3.9362985538993867E-2</v>
      </c>
      <c r="D151" s="357">
        <f t="shared" si="4"/>
        <v>-0.11459576410135053</v>
      </c>
    </row>
    <row r="152" spans="1:4" x14ac:dyDescent="0.2">
      <c r="A152" s="355">
        <v>43862</v>
      </c>
      <c r="B152" s="356">
        <v>669779</v>
      </c>
      <c r="C152" s="357">
        <f t="shared" si="5"/>
        <v>-6.9639245873833744E-3</v>
      </c>
      <c r="D152" s="357">
        <f t="shared" si="4"/>
        <v>-0.14756128447629624</v>
      </c>
    </row>
    <row r="153" spans="1:4" x14ac:dyDescent="0.2">
      <c r="A153" s="355">
        <v>43891</v>
      </c>
      <c r="B153" s="356">
        <v>672675</v>
      </c>
      <c r="C153" s="357">
        <f t="shared" si="5"/>
        <v>2.4101613168423519E-2</v>
      </c>
      <c r="D153" s="357">
        <f t="shared" si="4"/>
        <v>4.3238142730661622E-3</v>
      </c>
    </row>
    <row r="154" spans="1:4" x14ac:dyDescent="0.2">
      <c r="A154" s="355">
        <v>43922</v>
      </c>
      <c r="B154" s="356">
        <v>688343</v>
      </c>
      <c r="C154" s="357">
        <f t="shared" si="5"/>
        <v>4.1902037356582822E-2</v>
      </c>
      <c r="D154" s="357">
        <f t="shared" si="4"/>
        <v>2.3292080127847781E-2</v>
      </c>
    </row>
    <row r="155" spans="1:4" x14ac:dyDescent="0.2">
      <c r="A155" s="355">
        <v>43952</v>
      </c>
      <c r="B155" s="356">
        <v>808814</v>
      </c>
      <c r="C155" s="357">
        <f t="shared" si="5"/>
        <v>4.3835694226480593E-2</v>
      </c>
      <c r="D155" s="357">
        <f t="shared" si="4"/>
        <v>0.17501594408601528</v>
      </c>
    </row>
    <row r="156" spans="1:4" x14ac:dyDescent="0.2">
      <c r="A156" s="355">
        <v>43983</v>
      </c>
      <c r="B156" s="356">
        <v>873077</v>
      </c>
      <c r="C156" s="357">
        <f t="shared" si="5"/>
        <v>0.15855089079796292</v>
      </c>
      <c r="D156" s="357">
        <f t="shared" si="4"/>
        <v>7.9453372468824668E-2</v>
      </c>
    </row>
    <row r="157" spans="1:4" x14ac:dyDescent="0.2">
      <c r="A157" s="355">
        <v>44013</v>
      </c>
      <c r="B157" s="356">
        <v>911366</v>
      </c>
      <c r="C157" s="357">
        <f t="shared" si="5"/>
        <v>0.1857049183740378</v>
      </c>
      <c r="D157" s="357">
        <f t="shared" si="4"/>
        <v>4.3855238426851351E-2</v>
      </c>
    </row>
    <row r="158" spans="1:4" x14ac:dyDescent="0.2">
      <c r="A158" s="355">
        <v>44044</v>
      </c>
      <c r="B158" s="356">
        <v>844426</v>
      </c>
      <c r="C158" s="357">
        <f t="shared" si="5"/>
        <v>6.5333568833266131E-2</v>
      </c>
      <c r="D158" s="357">
        <f t="shared" si="4"/>
        <v>-7.3450183570596184E-2</v>
      </c>
    </row>
    <row r="159" spans="1:4" x14ac:dyDescent="0.2">
      <c r="A159" s="355">
        <v>44075</v>
      </c>
      <c r="B159" s="356">
        <v>850957</v>
      </c>
      <c r="C159" s="357">
        <f t="shared" si="5"/>
        <v>0.16795843998984328</v>
      </c>
      <c r="D159" s="357">
        <f t="shared" si="4"/>
        <v>7.7342478796247338E-3</v>
      </c>
    </row>
    <row r="160" spans="1:4" x14ac:dyDescent="0.2">
      <c r="A160" s="355">
        <v>44105</v>
      </c>
      <c r="B160" s="356">
        <v>908504</v>
      </c>
      <c r="C160" s="357">
        <f t="shared" si="5"/>
        <v>0.17250075176519641</v>
      </c>
      <c r="D160" s="357">
        <f t="shared" si="4"/>
        <v>6.7626213780484834E-2</v>
      </c>
    </row>
    <row r="161" spans="1:4" x14ac:dyDescent="0.2">
      <c r="A161" s="355">
        <v>44136</v>
      </c>
      <c r="B161" s="356">
        <v>879943</v>
      </c>
      <c r="C161" s="357">
        <f t="shared" si="5"/>
        <v>0.10760166050313558</v>
      </c>
      <c r="D161" s="357">
        <f t="shared" si="4"/>
        <v>-3.1437395982846561E-2</v>
      </c>
    </row>
    <row r="162" spans="1:4" x14ac:dyDescent="0.2">
      <c r="A162" s="355">
        <v>44166</v>
      </c>
      <c r="B162" s="356">
        <v>1075497</v>
      </c>
      <c r="C162" s="357">
        <f t="shared" si="5"/>
        <v>0.21194367911292922</v>
      </c>
      <c r="D162" s="357">
        <f t="shared" si="4"/>
        <v>0.22223484930273885</v>
      </c>
    </row>
    <row r="163" spans="1:4" x14ac:dyDescent="0.2">
      <c r="A163" s="355">
        <v>44197</v>
      </c>
      <c r="B163" s="356">
        <v>905163</v>
      </c>
      <c r="C163" s="357">
        <f t="shared" si="5"/>
        <v>0.15201579186505132</v>
      </c>
      <c r="D163" s="357">
        <f t="shared" si="4"/>
        <v>-0.15837701081453504</v>
      </c>
    </row>
    <row r="164" spans="1:4" x14ac:dyDescent="0.2">
      <c r="A164" s="355">
        <v>44228</v>
      </c>
      <c r="B164" s="356">
        <v>764860</v>
      </c>
      <c r="C164" s="357">
        <f t="shared" si="5"/>
        <v>0.14195876550324815</v>
      </c>
      <c r="D164" s="357">
        <f t="shared" si="4"/>
        <v>-0.15500302155523371</v>
      </c>
    </row>
    <row r="165" spans="1:4" x14ac:dyDescent="0.2">
      <c r="A165" s="355">
        <v>44256</v>
      </c>
      <c r="B165" s="356">
        <v>825210</v>
      </c>
      <c r="C165" s="357">
        <f t="shared" si="5"/>
        <v>0.22675883599063451</v>
      </c>
      <c r="D165" s="357">
        <f t="shared" si="4"/>
        <v>7.8903328713751497E-2</v>
      </c>
    </row>
    <row r="166" spans="1:4" x14ac:dyDescent="0.2">
      <c r="A166" s="355">
        <v>44287</v>
      </c>
      <c r="B166" s="356">
        <v>906619</v>
      </c>
      <c r="C166" s="357">
        <f t="shared" si="5"/>
        <v>0.31710353704475813</v>
      </c>
      <c r="D166" s="357">
        <f t="shared" si="4"/>
        <v>9.8652464221228531E-2</v>
      </c>
    </row>
    <row r="167" spans="1:4" x14ac:dyDescent="0.2">
      <c r="A167" s="355">
        <v>44317</v>
      </c>
      <c r="B167" s="356">
        <v>886158</v>
      </c>
      <c r="C167" s="357">
        <f t="shared" si="5"/>
        <v>9.5626435744188498E-2</v>
      </c>
      <c r="D167" s="357">
        <f t="shared" si="4"/>
        <v>-2.2568465915671299E-2</v>
      </c>
    </row>
    <row r="168" spans="1:4" x14ac:dyDescent="0.2">
      <c r="A168" s="355">
        <v>44348</v>
      </c>
      <c r="B168" s="356">
        <v>928811</v>
      </c>
      <c r="C168" s="357">
        <f t="shared" si="5"/>
        <v>6.3836293935128241E-2</v>
      </c>
      <c r="D168" s="357">
        <f t="shared" si="4"/>
        <v>4.8132500073350348E-2</v>
      </c>
    </row>
    <row r="169" spans="1:4" x14ac:dyDescent="0.2">
      <c r="A169" s="355">
        <v>44378</v>
      </c>
      <c r="B169" s="356">
        <v>976519</v>
      </c>
      <c r="C169" s="357">
        <f t="shared" si="5"/>
        <v>7.148939065095683E-2</v>
      </c>
      <c r="D169" s="357">
        <f t="shared" si="4"/>
        <v>5.1364594088571192E-2</v>
      </c>
    </row>
    <row r="170" spans="1:4" x14ac:dyDescent="0.2">
      <c r="A170" s="355">
        <v>44409</v>
      </c>
      <c r="B170" s="356">
        <v>896846</v>
      </c>
      <c r="C170" s="357">
        <f t="shared" si="5"/>
        <v>6.2077671696513459E-2</v>
      </c>
      <c r="D170" s="357">
        <f t="shared" si="4"/>
        <v>-8.1588786290896498E-2</v>
      </c>
    </row>
    <row r="171" spans="1:4" x14ac:dyDescent="0.2">
      <c r="A171" s="355">
        <v>44440</v>
      </c>
      <c r="B171" s="356">
        <v>904496</v>
      </c>
      <c r="C171" s="357">
        <f t="shared" si="5"/>
        <v>6.2916222558836665E-2</v>
      </c>
      <c r="D171" s="357">
        <f t="shared" si="4"/>
        <v>8.5298925345043131E-3</v>
      </c>
    </row>
    <row r="172" spans="1:4" x14ac:dyDescent="0.2">
      <c r="A172" s="355">
        <v>44470</v>
      </c>
      <c r="B172" s="356">
        <v>915930</v>
      </c>
      <c r="C172" s="357">
        <f t="shared" si="5"/>
        <v>8.1738770550268125E-3</v>
      </c>
      <c r="D172" s="357">
        <f t="shared" si="4"/>
        <v>1.2641294157188065E-2</v>
      </c>
    </row>
    <row r="173" spans="1:4" x14ac:dyDescent="0.2">
      <c r="A173" s="355">
        <v>44501</v>
      </c>
      <c r="B173" s="356">
        <v>905091</v>
      </c>
      <c r="C173" s="357">
        <f t="shared" si="5"/>
        <v>2.8579123875069223E-2</v>
      </c>
      <c r="D173" s="357">
        <f t="shared" si="4"/>
        <v>-1.1833873767645997E-2</v>
      </c>
    </row>
    <row r="174" spans="1:4" x14ac:dyDescent="0.2">
      <c r="A174" s="355">
        <v>44531</v>
      </c>
      <c r="B174" s="356">
        <v>1024012</v>
      </c>
      <c r="C174" s="357">
        <f t="shared" si="5"/>
        <v>-4.7870891318153364E-2</v>
      </c>
      <c r="D174" s="357">
        <f t="shared" si="4"/>
        <v>0.13139120817685734</v>
      </c>
    </row>
    <row r="175" spans="1:4" x14ac:dyDescent="0.2">
      <c r="A175" s="355">
        <v>44562</v>
      </c>
      <c r="B175" s="356">
        <v>995244</v>
      </c>
      <c r="C175" s="357">
        <f t="shared" si="5"/>
        <v>9.9519092141415522E-2</v>
      </c>
      <c r="D175" s="357">
        <f t="shared" si="4"/>
        <v>-2.8093420780225253E-2</v>
      </c>
    </row>
    <row r="176" spans="1:4" x14ac:dyDescent="0.2">
      <c r="A176" s="355">
        <v>44593</v>
      </c>
      <c r="B176" s="356">
        <v>845526</v>
      </c>
      <c r="C176" s="357">
        <f t="shared" si="5"/>
        <v>0.10546505242789528</v>
      </c>
      <c r="D176" s="357">
        <f t="shared" si="4"/>
        <v>-0.150433461543099</v>
      </c>
    </row>
    <row r="177" spans="1:4" x14ac:dyDescent="0.2">
      <c r="A177" s="355">
        <v>44621</v>
      </c>
      <c r="B177" s="356">
        <v>870029</v>
      </c>
      <c r="C177" s="357">
        <f t="shared" si="5"/>
        <v>5.4312235673343645E-2</v>
      </c>
      <c r="D177" s="357">
        <f t="shared" si="4"/>
        <v>2.8979593767666456E-2</v>
      </c>
    </row>
    <row r="178" spans="1:4" x14ac:dyDescent="0.2">
      <c r="A178" s="355">
        <v>44652</v>
      </c>
      <c r="B178" s="356">
        <v>864820</v>
      </c>
      <c r="C178" s="357">
        <f t="shared" si="5"/>
        <v>-4.610426209907359E-2</v>
      </c>
      <c r="D178" s="357">
        <f t="shared" si="4"/>
        <v>-5.987156749947431E-3</v>
      </c>
    </row>
    <row r="179" spans="1:4" x14ac:dyDescent="0.2">
      <c r="A179" s="355">
        <v>44682</v>
      </c>
      <c r="B179" s="356">
        <v>945243</v>
      </c>
      <c r="C179" s="357">
        <f t="shared" si="5"/>
        <v>6.6675468708740526E-2</v>
      </c>
      <c r="D179" s="357">
        <f t="shared" si="4"/>
        <v>9.2993917809486293E-2</v>
      </c>
    </row>
    <row r="180" spans="1:4" x14ac:dyDescent="0.2">
      <c r="A180" s="355">
        <v>44713</v>
      </c>
      <c r="B180" s="356">
        <v>868097</v>
      </c>
      <c r="C180" s="357">
        <f t="shared" si="5"/>
        <v>-6.536744289204155E-2</v>
      </c>
      <c r="D180" s="357">
        <f t="shared" si="4"/>
        <v>-8.1614992123718477E-2</v>
      </c>
    </row>
    <row r="181" spans="1:4" x14ac:dyDescent="0.2">
      <c r="A181" s="355">
        <v>44743</v>
      </c>
      <c r="B181" s="356">
        <v>870573</v>
      </c>
      <c r="C181" s="357">
        <f t="shared" si="5"/>
        <v>-0.1084935367361004</v>
      </c>
      <c r="D181" s="357">
        <f t="shared" si="4"/>
        <v>2.852215823807791E-3</v>
      </c>
    </row>
    <row r="182" spans="1:4" x14ac:dyDescent="0.2">
      <c r="A182" s="355">
        <v>44774</v>
      </c>
      <c r="B182" s="356">
        <v>952902</v>
      </c>
      <c r="C182" s="357">
        <f t="shared" si="5"/>
        <v>6.2503484433224843E-2</v>
      </c>
      <c r="D182" s="357">
        <f t="shared" si="4"/>
        <v>9.4568749547711661E-2</v>
      </c>
    </row>
    <row r="183" spans="1:4" x14ac:dyDescent="0.2">
      <c r="A183" s="355">
        <v>44805</v>
      </c>
      <c r="B183" s="356">
        <v>944413</v>
      </c>
      <c r="C183" s="357">
        <f t="shared" si="5"/>
        <v>4.4131759565548156E-2</v>
      </c>
      <c r="D183" s="357">
        <f t="shared" si="4"/>
        <v>-8.9085761180058842E-3</v>
      </c>
    </row>
    <row r="184" spans="1:4" x14ac:dyDescent="0.2">
      <c r="A184" s="355">
        <v>44835</v>
      </c>
      <c r="B184" s="356">
        <v>921511</v>
      </c>
      <c r="C184" s="357">
        <f t="shared" si="5"/>
        <v>6.0932604019958703E-3</v>
      </c>
      <c r="D184" s="357">
        <f t="shared" si="4"/>
        <v>-2.4249983852403512E-2</v>
      </c>
    </row>
    <row r="185" spans="1:4" x14ac:dyDescent="0.2">
      <c r="A185" s="355">
        <v>44866</v>
      </c>
      <c r="B185" s="356">
        <v>920906</v>
      </c>
      <c r="C185" s="357">
        <f t="shared" si="5"/>
        <v>1.747338112963237E-2</v>
      </c>
      <c r="D185" s="357">
        <f t="shared" si="4"/>
        <v>-6.5653041580626681E-4</v>
      </c>
    </row>
    <row r="186" spans="1:4" x14ac:dyDescent="0.2">
      <c r="A186" s="355">
        <v>44896</v>
      </c>
      <c r="B186" s="356">
        <v>1180715</v>
      </c>
      <c r="C186" s="357">
        <f t="shared" si="5"/>
        <v>0.15302848013499837</v>
      </c>
      <c r="D186" s="357">
        <f t="shared" si="4"/>
        <v>0.28212325687963813</v>
      </c>
    </row>
    <row r="187" spans="1:4" x14ac:dyDescent="0.2">
      <c r="A187" s="355">
        <v>44927</v>
      </c>
      <c r="B187" s="356">
        <v>879770</v>
      </c>
      <c r="C187" s="357">
        <f t="shared" si="5"/>
        <v>-0.11602581879418516</v>
      </c>
      <c r="D187" s="357">
        <f t="shared" si="4"/>
        <v>-0.25488369335529748</v>
      </c>
    </row>
    <row r="188" spans="1:4" x14ac:dyDescent="0.2">
      <c r="A188" s="355">
        <v>44958</v>
      </c>
      <c r="B188" s="356">
        <v>796768</v>
      </c>
      <c r="C188" s="357">
        <f t="shared" si="5"/>
        <v>-5.7665878991302488E-2</v>
      </c>
      <c r="D188" s="357">
        <f t="shared" si="4"/>
        <v>-9.4345112927242347E-2</v>
      </c>
    </row>
    <row r="189" spans="1:4" x14ac:dyDescent="0.2">
      <c r="A189" s="355">
        <v>44986</v>
      </c>
      <c r="B189" s="356">
        <v>858074</v>
      </c>
      <c r="C189" s="357">
        <f>B189/B177-1</f>
        <v>-1.3740921279635554E-2</v>
      </c>
      <c r="D189" s="357">
        <f t="shared" si="4"/>
        <v>7.6943351138599958E-2</v>
      </c>
    </row>
  </sheetData>
  <mergeCells count="1">
    <mergeCell ref="H1:I1"/>
  </mergeCells>
  <hyperlinks>
    <hyperlink ref="H1:I1" location="Index!A1" display="Regresar al �ndice" xr:uid="{82D25314-DB89-4FAD-A123-B9197D489877}"/>
  </hyperlinks>
  <pageMargins left="0.7" right="0.7" top="0.75" bottom="0.75" header="0.3" footer="0.3"/>
  <drawing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8FBBC-06B4-485D-BAC2-38E32B244D18}">
  <sheetPr codeName="Hoja200"/>
  <dimension ref="A1:I18"/>
  <sheetViews>
    <sheetView workbookViewId="0"/>
  </sheetViews>
  <sheetFormatPr baseColWidth="10" defaultRowHeight="12.75" x14ac:dyDescent="0.2"/>
  <cols>
    <col min="1" max="1" width="20" style="266" customWidth="1"/>
    <col min="2" max="2" width="37.140625" style="266" bestFit="1" customWidth="1"/>
    <col min="3" max="16384" width="11.42578125" style="266"/>
  </cols>
  <sheetData>
    <row r="1" spans="1:9" x14ac:dyDescent="0.2">
      <c r="A1" s="69" t="s">
        <v>2141</v>
      </c>
      <c r="H1" s="346" t="s">
        <v>2143</v>
      </c>
      <c r="I1" s="346"/>
    </row>
    <row r="2" spans="1:9" x14ac:dyDescent="0.2">
      <c r="A2" s="266" t="s">
        <v>1612</v>
      </c>
    </row>
    <row r="6" spans="1:9" x14ac:dyDescent="0.2">
      <c r="A6" s="347" t="s">
        <v>1615</v>
      </c>
      <c r="B6" s="347" t="s">
        <v>1616</v>
      </c>
      <c r="C6" s="347" t="s">
        <v>1617</v>
      </c>
    </row>
    <row r="7" spans="1:9" x14ac:dyDescent="0.2">
      <c r="A7" s="348" t="s">
        <v>373</v>
      </c>
      <c r="B7" s="349" t="s">
        <v>1381</v>
      </c>
      <c r="C7" s="350">
        <v>0.29455251552831396</v>
      </c>
    </row>
    <row r="8" spans="1:9" x14ac:dyDescent="0.2">
      <c r="A8" s="351"/>
      <c r="B8" s="349" t="s">
        <v>1382</v>
      </c>
      <c r="C8" s="350">
        <v>0.64487394957983202</v>
      </c>
    </row>
    <row r="9" spans="1:9" x14ac:dyDescent="0.2">
      <c r="A9" s="352"/>
      <c r="B9" s="349" t="s">
        <v>1383</v>
      </c>
      <c r="C9" s="350">
        <v>0.67967914189219103</v>
      </c>
    </row>
    <row r="10" spans="1:9" x14ac:dyDescent="0.2">
      <c r="A10" s="348" t="s">
        <v>374</v>
      </c>
      <c r="B10" s="349" t="s">
        <v>1381</v>
      </c>
      <c r="C10" s="350">
        <v>0.68088292060966893</v>
      </c>
    </row>
    <row r="11" spans="1:9" x14ac:dyDescent="0.2">
      <c r="A11" s="351"/>
      <c r="B11" s="349" t="s">
        <v>1382</v>
      </c>
      <c r="C11" s="350">
        <v>0.35168067226890798</v>
      </c>
    </row>
    <row r="12" spans="1:9" x14ac:dyDescent="0.2">
      <c r="A12" s="352"/>
      <c r="B12" s="349" t="s">
        <v>1383</v>
      </c>
      <c r="C12" s="350">
        <v>0.31700762405107302</v>
      </c>
    </row>
    <row r="13" spans="1:9" x14ac:dyDescent="0.2">
      <c r="A13" s="348" t="s">
        <v>376</v>
      </c>
      <c r="B13" s="349" t="s">
        <v>1381</v>
      </c>
      <c r="C13" s="350">
        <v>1.0972171858367701E-2</v>
      </c>
    </row>
    <row r="14" spans="1:9" x14ac:dyDescent="0.2">
      <c r="A14" s="351"/>
      <c r="B14" s="349" t="s">
        <v>1382</v>
      </c>
      <c r="C14" s="350">
        <v>1.34453781512605E-3</v>
      </c>
    </row>
    <row r="15" spans="1:9" x14ac:dyDescent="0.2">
      <c r="A15" s="352"/>
      <c r="B15" s="349" t="s">
        <v>1383</v>
      </c>
      <c r="C15" s="350">
        <v>1.3250605425639301E-3</v>
      </c>
    </row>
    <row r="16" spans="1:9" x14ac:dyDescent="0.2">
      <c r="A16" s="348" t="s">
        <v>375</v>
      </c>
      <c r="B16" s="349" t="s">
        <v>1381</v>
      </c>
      <c r="C16" s="350">
        <v>1.35923920036496E-2</v>
      </c>
    </row>
    <row r="17" spans="1:3" x14ac:dyDescent="0.2">
      <c r="A17" s="351"/>
      <c r="B17" s="349" t="s">
        <v>1382</v>
      </c>
      <c r="C17" s="350">
        <v>2.1008403361344498E-3</v>
      </c>
    </row>
    <row r="18" spans="1:3" x14ac:dyDescent="0.2">
      <c r="A18" s="352"/>
      <c r="B18" s="349" t="s">
        <v>1383</v>
      </c>
      <c r="C18" s="350">
        <v>1.9881735141724401E-3</v>
      </c>
    </row>
  </sheetData>
  <mergeCells count="5">
    <mergeCell ref="A7:A9"/>
    <mergeCell ref="A10:A12"/>
    <mergeCell ref="A13:A15"/>
    <mergeCell ref="A16:A18"/>
    <mergeCell ref="H1:I1"/>
  </mergeCells>
  <hyperlinks>
    <hyperlink ref="H1:I1" location="Index!A1" display="Regresar al �ndice" xr:uid="{69CFECE3-7A6A-4943-AEE2-F385918BB692}"/>
  </hyperlinks>
  <pageMargins left="0.7" right="0.7" top="0.75" bottom="0.75" header="0.3" footer="0.3"/>
  <drawing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Hoja176"/>
  <dimension ref="A1:I888"/>
  <sheetViews>
    <sheetView zoomScaleNormal="100" workbookViewId="0"/>
  </sheetViews>
  <sheetFormatPr baseColWidth="10" defaultColWidth="11.42578125" defaultRowHeight="12.75" x14ac:dyDescent="0.2"/>
  <cols>
    <col min="1" max="1" width="40.7109375" style="15" customWidth="1"/>
    <col min="2" max="2" width="32.7109375" style="14" customWidth="1"/>
    <col min="3" max="3" width="50.7109375" style="15" customWidth="1"/>
    <col min="4" max="4" width="15.7109375" style="15" customWidth="1"/>
    <col min="5" max="5" width="11.7109375" style="15" customWidth="1"/>
    <col min="6" max="6" width="15.7109375" style="15" customWidth="1"/>
    <col min="7" max="7" width="11.7109375" style="15" customWidth="1"/>
    <col min="8" max="8" width="5.7109375" style="15" customWidth="1"/>
    <col min="9" max="9" width="11.7109375" style="15" customWidth="1"/>
    <col min="10" max="16384" width="11.42578125" style="15"/>
  </cols>
  <sheetData>
    <row r="1" spans="1:9" x14ac:dyDescent="0.2">
      <c r="A1" s="69" t="s">
        <v>2212</v>
      </c>
      <c r="B1" s="14" t="s">
        <v>53</v>
      </c>
      <c r="C1" s="15" t="s">
        <v>53</v>
      </c>
      <c r="D1" s="15" t="s">
        <v>53</v>
      </c>
      <c r="E1" s="15" t="s">
        <v>53</v>
      </c>
      <c r="F1" s="15" t="s">
        <v>53</v>
      </c>
      <c r="G1" s="15" t="s">
        <v>53</v>
      </c>
      <c r="H1" s="346" t="s">
        <v>2143</v>
      </c>
      <c r="I1" s="346"/>
    </row>
    <row r="2" spans="1:9" x14ac:dyDescent="0.2">
      <c r="A2" s="69" t="s">
        <v>150</v>
      </c>
      <c r="B2" s="14" t="s">
        <v>53</v>
      </c>
      <c r="C2" s="15" t="s">
        <v>53</v>
      </c>
      <c r="D2" s="15" t="s">
        <v>53</v>
      </c>
      <c r="E2" s="15" t="s">
        <v>53</v>
      </c>
      <c r="F2" s="15" t="s">
        <v>53</v>
      </c>
      <c r="G2" s="15" t="s">
        <v>53</v>
      </c>
      <c r="H2" s="15" t="s">
        <v>53</v>
      </c>
    </row>
    <row r="5" spans="1:9" x14ac:dyDescent="0.2">
      <c r="B5" s="5"/>
    </row>
    <row r="6" spans="1:9" x14ac:dyDescent="0.2">
      <c r="A6" s="12" t="s">
        <v>576</v>
      </c>
      <c r="B6" s="5" t="s">
        <v>577</v>
      </c>
      <c r="C6" s="12" t="s">
        <v>291</v>
      </c>
      <c r="D6" s="12" t="s">
        <v>1500</v>
      </c>
      <c r="E6" s="12" t="s">
        <v>1086</v>
      </c>
      <c r="F6" s="12" t="s">
        <v>1501</v>
      </c>
      <c r="G6" s="12" t="s">
        <v>1086</v>
      </c>
      <c r="H6" s="12" t="s">
        <v>1087</v>
      </c>
      <c r="I6" s="12" t="s">
        <v>1128</v>
      </c>
    </row>
    <row r="7" spans="1:9" x14ac:dyDescent="0.2">
      <c r="A7" s="69" t="s">
        <v>579</v>
      </c>
      <c r="B7" s="69" t="s">
        <v>151</v>
      </c>
      <c r="C7" s="69" t="s">
        <v>370</v>
      </c>
      <c r="D7" s="69">
        <v>110619</v>
      </c>
      <c r="E7" s="69">
        <v>0.23773183469085099</v>
      </c>
      <c r="F7" s="69">
        <v>109157</v>
      </c>
      <c r="G7" s="69">
        <v>0.235395218645815</v>
      </c>
      <c r="H7" s="69">
        <v>1462</v>
      </c>
      <c r="I7" s="69">
        <v>1.33935524061672</v>
      </c>
    </row>
    <row r="8" spans="1:9" x14ac:dyDescent="0.2">
      <c r="A8" s="69" t="s">
        <v>476</v>
      </c>
      <c r="B8" s="69" t="s">
        <v>55</v>
      </c>
      <c r="C8" s="69" t="s">
        <v>368</v>
      </c>
      <c r="D8" s="69">
        <v>154295</v>
      </c>
      <c r="E8" s="69">
        <v>0.22444802616075199</v>
      </c>
      <c r="F8" s="69">
        <v>153441</v>
      </c>
      <c r="G8" s="69">
        <v>0.22388543163761801</v>
      </c>
      <c r="H8" s="69">
        <v>854</v>
      </c>
      <c r="I8" s="69">
        <v>0.55656571581259595</v>
      </c>
    </row>
    <row r="9" spans="1:9" x14ac:dyDescent="0.2">
      <c r="A9" s="69" t="s">
        <v>579</v>
      </c>
      <c r="B9" s="69" t="s">
        <v>151</v>
      </c>
      <c r="C9" s="69" t="s">
        <v>368</v>
      </c>
      <c r="D9" s="69">
        <v>107598</v>
      </c>
      <c r="E9" s="69">
        <v>0.23123938879456701</v>
      </c>
      <c r="F9" s="69">
        <v>106871</v>
      </c>
      <c r="G9" s="69">
        <v>0.23046549842792399</v>
      </c>
      <c r="H9" s="69">
        <v>727</v>
      </c>
      <c r="I9" s="69">
        <v>0.68025937812876702</v>
      </c>
    </row>
    <row r="10" spans="1:9" x14ac:dyDescent="0.2">
      <c r="A10" s="69" t="s">
        <v>504</v>
      </c>
      <c r="B10" s="69" t="s">
        <v>153</v>
      </c>
      <c r="C10" s="69" t="s">
        <v>370</v>
      </c>
      <c r="D10" s="69">
        <v>35587</v>
      </c>
      <c r="E10" s="69">
        <v>0.45212232089542798</v>
      </c>
      <c r="F10" s="69">
        <v>34910</v>
      </c>
      <c r="G10" s="69">
        <v>0.445923333375912</v>
      </c>
      <c r="H10" s="69">
        <v>677</v>
      </c>
      <c r="I10" s="69">
        <v>1.93927241478087</v>
      </c>
    </row>
    <row r="11" spans="1:9" x14ac:dyDescent="0.2">
      <c r="A11" s="69" t="s">
        <v>476</v>
      </c>
      <c r="B11" s="69" t="s">
        <v>55</v>
      </c>
      <c r="C11" s="69" t="s">
        <v>370</v>
      </c>
      <c r="D11" s="69">
        <v>161728</v>
      </c>
      <c r="E11" s="69">
        <v>0.23526057471030301</v>
      </c>
      <c r="F11" s="69">
        <v>161164</v>
      </c>
      <c r="G11" s="69">
        <v>0.23515404425443701</v>
      </c>
      <c r="H11" s="69">
        <v>564</v>
      </c>
      <c r="I11" s="69">
        <v>0.349954084038617</v>
      </c>
    </row>
    <row r="12" spans="1:9" x14ac:dyDescent="0.2">
      <c r="A12" s="69" t="s">
        <v>476</v>
      </c>
      <c r="B12" s="69" t="s">
        <v>55</v>
      </c>
      <c r="C12" s="69" t="s">
        <v>363</v>
      </c>
      <c r="D12" s="69">
        <v>179302</v>
      </c>
      <c r="E12" s="69">
        <v>0.260824913229043</v>
      </c>
      <c r="F12" s="69">
        <v>178770</v>
      </c>
      <c r="G12" s="69">
        <v>0.26084292082205601</v>
      </c>
      <c r="H12" s="69">
        <v>532</v>
      </c>
      <c r="I12" s="69">
        <v>0.29758908094199599</v>
      </c>
    </row>
    <row r="13" spans="1:9" x14ac:dyDescent="0.2">
      <c r="A13" s="69" t="s">
        <v>535</v>
      </c>
      <c r="B13" s="69" t="s">
        <v>154</v>
      </c>
      <c r="C13" s="69" t="s">
        <v>368</v>
      </c>
      <c r="D13" s="69">
        <v>34174</v>
      </c>
      <c r="E13" s="69">
        <v>0.25893709557653499</v>
      </c>
      <c r="F13" s="69">
        <v>33654</v>
      </c>
      <c r="G13" s="69">
        <v>0.25557411907654898</v>
      </c>
      <c r="H13" s="69">
        <v>520</v>
      </c>
      <c r="I13" s="69">
        <v>1.5451357936649499</v>
      </c>
    </row>
    <row r="14" spans="1:9" x14ac:dyDescent="0.2">
      <c r="A14" s="69" t="s">
        <v>481</v>
      </c>
      <c r="B14" s="69" t="s">
        <v>255</v>
      </c>
      <c r="C14" s="69" t="s">
        <v>370</v>
      </c>
      <c r="D14" s="69">
        <v>944</v>
      </c>
      <c r="E14" s="69">
        <v>0.13841642228739001</v>
      </c>
      <c r="F14" s="69">
        <v>439</v>
      </c>
      <c r="G14" s="69">
        <v>6.1159097241571501E-2</v>
      </c>
      <c r="H14" s="69">
        <v>505</v>
      </c>
      <c r="I14" s="69">
        <v>115.03416856491999</v>
      </c>
    </row>
    <row r="15" spans="1:9" x14ac:dyDescent="0.2">
      <c r="A15" s="69" t="s">
        <v>507</v>
      </c>
      <c r="B15" s="69" t="s">
        <v>165</v>
      </c>
      <c r="C15" s="69" t="s">
        <v>364</v>
      </c>
      <c r="D15" s="69">
        <v>3677</v>
      </c>
      <c r="E15" s="69">
        <v>5.4025859535703803E-2</v>
      </c>
      <c r="F15" s="69">
        <v>3217</v>
      </c>
      <c r="G15" s="69">
        <v>4.7226177718404601E-2</v>
      </c>
      <c r="H15" s="69">
        <v>460</v>
      </c>
      <c r="I15" s="69">
        <v>14.299036369288199</v>
      </c>
    </row>
    <row r="16" spans="1:9" x14ac:dyDescent="0.2">
      <c r="A16" s="69" t="s">
        <v>535</v>
      </c>
      <c r="B16" s="69" t="s">
        <v>154</v>
      </c>
      <c r="C16" s="69" t="s">
        <v>370</v>
      </c>
      <c r="D16" s="69">
        <v>18258</v>
      </c>
      <c r="E16" s="69">
        <v>0.138341238691297</v>
      </c>
      <c r="F16" s="69">
        <v>17967</v>
      </c>
      <c r="G16" s="69">
        <v>0.136444410692588</v>
      </c>
      <c r="H16" s="69">
        <v>291</v>
      </c>
      <c r="I16" s="69">
        <v>1.6196359993320999</v>
      </c>
    </row>
    <row r="17" spans="1:9" x14ac:dyDescent="0.2">
      <c r="A17" s="69" t="s">
        <v>534</v>
      </c>
      <c r="B17" s="69" t="s">
        <v>152</v>
      </c>
      <c r="C17" s="69" t="s">
        <v>364</v>
      </c>
      <c r="D17" s="69">
        <v>9294</v>
      </c>
      <c r="E17" s="69">
        <v>8.16229745751548E-2</v>
      </c>
      <c r="F17" s="69">
        <v>9073</v>
      </c>
      <c r="G17" s="69">
        <v>7.9687678403611503E-2</v>
      </c>
      <c r="H17" s="69">
        <v>221</v>
      </c>
      <c r="I17" s="69">
        <v>2.43579852309048</v>
      </c>
    </row>
    <row r="18" spans="1:9" x14ac:dyDescent="0.2">
      <c r="A18" s="69" t="s">
        <v>490</v>
      </c>
      <c r="B18" s="69" t="s">
        <v>160</v>
      </c>
      <c r="C18" s="69" t="s">
        <v>366</v>
      </c>
      <c r="D18" s="69">
        <v>19995</v>
      </c>
      <c r="E18" s="69">
        <v>0.53123090411541196</v>
      </c>
      <c r="F18" s="69">
        <v>19793</v>
      </c>
      <c r="G18" s="69">
        <v>0.53097083992810601</v>
      </c>
      <c r="H18" s="69">
        <v>202</v>
      </c>
      <c r="I18" s="69">
        <v>1.02056282524126</v>
      </c>
    </row>
    <row r="19" spans="1:9" x14ac:dyDescent="0.2">
      <c r="A19" s="69" t="s">
        <v>476</v>
      </c>
      <c r="B19" s="69" t="s">
        <v>55</v>
      </c>
      <c r="C19" s="69" t="s">
        <v>365</v>
      </c>
      <c r="D19" s="69">
        <v>2788</v>
      </c>
      <c r="E19" s="69">
        <v>4.0556148736911601E-3</v>
      </c>
      <c r="F19" s="69">
        <v>2600</v>
      </c>
      <c r="G19" s="69">
        <v>3.79365438349469E-3</v>
      </c>
      <c r="H19" s="69">
        <v>188</v>
      </c>
      <c r="I19" s="69">
        <v>7.2307692307692397</v>
      </c>
    </row>
    <row r="20" spans="1:9" x14ac:dyDescent="0.2">
      <c r="A20" s="69" t="s">
        <v>534</v>
      </c>
      <c r="B20" s="69" t="s">
        <v>152</v>
      </c>
      <c r="C20" s="69" t="s">
        <v>368</v>
      </c>
      <c r="D20" s="69">
        <v>17048</v>
      </c>
      <c r="E20" s="69">
        <v>0.14972116102402</v>
      </c>
      <c r="F20" s="69">
        <v>16868</v>
      </c>
      <c r="G20" s="69">
        <v>0.148150750502824</v>
      </c>
      <c r="H20" s="69">
        <v>180</v>
      </c>
      <c r="I20" s="69">
        <v>1.0671093194214001</v>
      </c>
    </row>
    <row r="21" spans="1:9" x14ac:dyDescent="0.2">
      <c r="A21" s="69" t="s">
        <v>579</v>
      </c>
      <c r="B21" s="69" t="s">
        <v>151</v>
      </c>
      <c r="C21" s="69" t="s">
        <v>367</v>
      </c>
      <c r="D21" s="69">
        <v>13551</v>
      </c>
      <c r="E21" s="69">
        <v>2.9122520470224199E-2</v>
      </c>
      <c r="F21" s="69">
        <v>13375</v>
      </c>
      <c r="G21" s="69">
        <v>2.8842960592428999E-2</v>
      </c>
      <c r="H21" s="69">
        <v>176</v>
      </c>
      <c r="I21" s="69">
        <v>1.31588785046728</v>
      </c>
    </row>
    <row r="22" spans="1:9" x14ac:dyDescent="0.2">
      <c r="A22" s="69" t="s">
        <v>460</v>
      </c>
      <c r="B22" s="69" t="s">
        <v>155</v>
      </c>
      <c r="C22" s="69" t="s">
        <v>365</v>
      </c>
      <c r="D22" s="69">
        <v>17068</v>
      </c>
      <c r="E22" s="69">
        <v>0.44120460126664102</v>
      </c>
      <c r="F22" s="69">
        <v>16906</v>
      </c>
      <c r="G22" s="69">
        <v>0.43975652897721401</v>
      </c>
      <c r="H22" s="69">
        <v>162</v>
      </c>
      <c r="I22" s="69">
        <v>0.95823967822075096</v>
      </c>
    </row>
    <row r="23" spans="1:9" x14ac:dyDescent="0.2">
      <c r="A23" s="69" t="s">
        <v>490</v>
      </c>
      <c r="B23" s="69" t="s">
        <v>160</v>
      </c>
      <c r="C23" s="69" t="s">
        <v>365</v>
      </c>
      <c r="D23" s="69">
        <v>4600</v>
      </c>
      <c r="E23" s="69">
        <v>0.122213661361885</v>
      </c>
      <c r="F23" s="69">
        <v>4448</v>
      </c>
      <c r="G23" s="69">
        <v>0.119322906886284</v>
      </c>
      <c r="H23" s="69">
        <v>152</v>
      </c>
      <c r="I23" s="69">
        <v>3.4172661870503598</v>
      </c>
    </row>
    <row r="24" spans="1:9" x14ac:dyDescent="0.2">
      <c r="A24" s="69" t="s">
        <v>476</v>
      </c>
      <c r="B24" s="69" t="s">
        <v>55</v>
      </c>
      <c r="C24" s="69" t="s">
        <v>364</v>
      </c>
      <c r="D24" s="69">
        <v>42636</v>
      </c>
      <c r="E24" s="69">
        <v>6.2021232336691698E-2</v>
      </c>
      <c r="F24" s="69">
        <v>42499</v>
      </c>
      <c r="G24" s="69">
        <v>6.2010199093900202E-2</v>
      </c>
      <c r="H24" s="69">
        <v>137</v>
      </c>
      <c r="I24" s="69">
        <v>0.32236052613001698</v>
      </c>
    </row>
    <row r="25" spans="1:9" x14ac:dyDescent="0.2">
      <c r="A25" s="69" t="s">
        <v>580</v>
      </c>
      <c r="B25" s="69" t="s">
        <v>180</v>
      </c>
      <c r="C25" s="69" t="s">
        <v>365</v>
      </c>
      <c r="D25" s="69">
        <v>3386</v>
      </c>
      <c r="E25" s="69">
        <v>0.97438848920863297</v>
      </c>
      <c r="F25" s="69">
        <v>3250</v>
      </c>
      <c r="G25" s="69">
        <v>0.97043893699611805</v>
      </c>
      <c r="H25" s="69">
        <v>136</v>
      </c>
      <c r="I25" s="69">
        <v>4.1846153846153902</v>
      </c>
    </row>
    <row r="26" spans="1:9" x14ac:dyDescent="0.2">
      <c r="A26" s="69" t="s">
        <v>541</v>
      </c>
      <c r="B26" s="69" t="s">
        <v>166</v>
      </c>
      <c r="C26" s="69" t="s">
        <v>365</v>
      </c>
      <c r="D26" s="69">
        <v>971</v>
      </c>
      <c r="E26" s="69">
        <v>0.54064587973273903</v>
      </c>
      <c r="F26" s="69">
        <v>847</v>
      </c>
      <c r="G26" s="69">
        <v>0.50476758045292003</v>
      </c>
      <c r="H26" s="69">
        <v>124</v>
      </c>
      <c r="I26" s="69">
        <v>14.6399055489965</v>
      </c>
    </row>
    <row r="27" spans="1:9" x14ac:dyDescent="0.2">
      <c r="A27" s="69" t="s">
        <v>476</v>
      </c>
      <c r="B27" s="69" t="s">
        <v>55</v>
      </c>
      <c r="C27" s="69" t="s">
        <v>367</v>
      </c>
      <c r="D27" s="69">
        <v>33152</v>
      </c>
      <c r="E27" s="69">
        <v>4.8225159358898602E-2</v>
      </c>
      <c r="F27" s="69">
        <v>33033</v>
      </c>
      <c r="G27" s="69">
        <v>4.8198378942300002E-2</v>
      </c>
      <c r="H27" s="69">
        <v>119</v>
      </c>
      <c r="I27" s="69">
        <v>0.36024581479126</v>
      </c>
    </row>
    <row r="28" spans="1:9" x14ac:dyDescent="0.2">
      <c r="A28" s="69" t="s">
        <v>490</v>
      </c>
      <c r="B28" s="69" t="s">
        <v>160</v>
      </c>
      <c r="C28" s="69" t="s">
        <v>364</v>
      </c>
      <c r="D28" s="69">
        <v>2734</v>
      </c>
      <c r="E28" s="69">
        <v>7.2637423948563998E-2</v>
      </c>
      <c r="F28" s="69">
        <v>2625</v>
      </c>
      <c r="G28" s="69">
        <v>7.0418756874211993E-2</v>
      </c>
      <c r="H28" s="69">
        <v>109</v>
      </c>
      <c r="I28" s="69">
        <v>4.1523809523809501</v>
      </c>
    </row>
    <row r="29" spans="1:9" x14ac:dyDescent="0.2">
      <c r="A29" s="69" t="s">
        <v>531</v>
      </c>
      <c r="B29" s="69" t="s">
        <v>260</v>
      </c>
      <c r="C29" s="69" t="s">
        <v>365</v>
      </c>
      <c r="D29" s="69">
        <v>3520</v>
      </c>
      <c r="E29" s="69">
        <v>0.35692557290610399</v>
      </c>
      <c r="F29" s="69">
        <v>3413</v>
      </c>
      <c r="G29" s="69">
        <v>0.35055464256368102</v>
      </c>
      <c r="H29" s="69">
        <v>107</v>
      </c>
      <c r="I29" s="69">
        <v>3.1350717843539502</v>
      </c>
    </row>
    <row r="30" spans="1:9" x14ac:dyDescent="0.2">
      <c r="A30" s="69" t="s">
        <v>587</v>
      </c>
      <c r="B30" s="69" t="s">
        <v>271</v>
      </c>
      <c r="C30" s="69" t="s">
        <v>364</v>
      </c>
      <c r="D30" s="69">
        <v>478</v>
      </c>
      <c r="E30" s="69">
        <v>0.30426479949077001</v>
      </c>
      <c r="F30" s="69">
        <v>378</v>
      </c>
      <c r="G30" s="69">
        <v>0.255578093306288</v>
      </c>
      <c r="H30" s="69">
        <v>100</v>
      </c>
      <c r="I30" s="69">
        <v>26.455026455026498</v>
      </c>
    </row>
    <row r="31" spans="1:9" x14ac:dyDescent="0.2">
      <c r="A31" s="69" t="s">
        <v>530</v>
      </c>
      <c r="B31" s="69" t="s">
        <v>268</v>
      </c>
      <c r="C31" s="69" t="s">
        <v>364</v>
      </c>
      <c r="D31" s="69">
        <v>4350</v>
      </c>
      <c r="E31" s="69">
        <v>0.109948437973916</v>
      </c>
      <c r="F31" s="69">
        <v>4251</v>
      </c>
      <c r="G31" s="69">
        <v>0.10778397565922899</v>
      </c>
      <c r="H31" s="69">
        <v>99</v>
      </c>
      <c r="I31" s="69">
        <v>2.3288637967537</v>
      </c>
    </row>
    <row r="32" spans="1:9" x14ac:dyDescent="0.2">
      <c r="A32" s="69" t="s">
        <v>507</v>
      </c>
      <c r="B32" s="69" t="s">
        <v>165</v>
      </c>
      <c r="C32" s="69" t="s">
        <v>368</v>
      </c>
      <c r="D32" s="69">
        <v>5401</v>
      </c>
      <c r="E32" s="69">
        <v>7.9356450191007899E-2</v>
      </c>
      <c r="F32" s="69">
        <v>5309</v>
      </c>
      <c r="G32" s="69">
        <v>7.7937139417783602E-2</v>
      </c>
      <c r="H32" s="69">
        <v>92</v>
      </c>
      <c r="I32" s="69">
        <v>1.7329063853833</v>
      </c>
    </row>
    <row r="33" spans="1:9" x14ac:dyDescent="0.2">
      <c r="A33" s="69" t="s">
        <v>516</v>
      </c>
      <c r="B33" s="69" t="s">
        <v>247</v>
      </c>
      <c r="C33" s="69" t="s">
        <v>365</v>
      </c>
      <c r="D33" s="69">
        <v>1855</v>
      </c>
      <c r="E33" s="69">
        <v>0.60561540972902395</v>
      </c>
      <c r="F33" s="69">
        <v>1763</v>
      </c>
      <c r="G33" s="69">
        <v>0.59560810810810805</v>
      </c>
      <c r="H33" s="69">
        <v>92</v>
      </c>
      <c r="I33" s="69">
        <v>5.2183777651729999</v>
      </c>
    </row>
    <row r="34" spans="1:9" x14ac:dyDescent="0.2">
      <c r="A34" s="69" t="s">
        <v>500</v>
      </c>
      <c r="B34" s="69" t="s">
        <v>156</v>
      </c>
      <c r="C34" s="69" t="s">
        <v>366</v>
      </c>
      <c r="D34" s="69">
        <v>10080</v>
      </c>
      <c r="E34" s="69">
        <v>0.44007858546168999</v>
      </c>
      <c r="F34" s="69">
        <v>10007</v>
      </c>
      <c r="G34" s="69">
        <v>0.43824997810282901</v>
      </c>
      <c r="H34" s="69">
        <v>73</v>
      </c>
      <c r="I34" s="69">
        <v>0.72948935744978605</v>
      </c>
    </row>
    <row r="35" spans="1:9" x14ac:dyDescent="0.2">
      <c r="A35" s="69" t="s">
        <v>517</v>
      </c>
      <c r="B35" s="69" t="s">
        <v>192</v>
      </c>
      <c r="C35" s="69" t="s">
        <v>369</v>
      </c>
      <c r="D35" s="69">
        <v>70</v>
      </c>
      <c r="E35" s="69">
        <v>0.25</v>
      </c>
      <c r="F35" s="69">
        <v>0</v>
      </c>
      <c r="G35" s="69">
        <v>0</v>
      </c>
      <c r="H35" s="69">
        <v>70</v>
      </c>
      <c r="I35" s="69" t="e">
        <v>#NUM!</v>
      </c>
    </row>
    <row r="36" spans="1:9" x14ac:dyDescent="0.2">
      <c r="A36" s="69" t="s">
        <v>540</v>
      </c>
      <c r="B36" s="69" t="s">
        <v>195</v>
      </c>
      <c r="C36" s="69" t="s">
        <v>364</v>
      </c>
      <c r="D36" s="69">
        <v>2188</v>
      </c>
      <c r="E36" s="69">
        <v>0.163784714424732</v>
      </c>
      <c r="F36" s="69">
        <v>2120</v>
      </c>
      <c r="G36" s="69">
        <v>0.16083756922843501</v>
      </c>
      <c r="H36" s="69">
        <v>68</v>
      </c>
      <c r="I36" s="69">
        <v>3.2075471698113298</v>
      </c>
    </row>
    <row r="37" spans="1:9" x14ac:dyDescent="0.2">
      <c r="A37" s="69" t="s">
        <v>519</v>
      </c>
      <c r="B37" s="69" t="s">
        <v>173</v>
      </c>
      <c r="C37" s="69" t="s">
        <v>368</v>
      </c>
      <c r="D37" s="69">
        <v>645</v>
      </c>
      <c r="E37" s="69">
        <v>0.10344827586206901</v>
      </c>
      <c r="F37" s="69">
        <v>580</v>
      </c>
      <c r="G37" s="69">
        <v>9.0202177293934704E-2</v>
      </c>
      <c r="H37" s="69">
        <v>65</v>
      </c>
      <c r="I37" s="69">
        <v>11.2068965517241</v>
      </c>
    </row>
    <row r="38" spans="1:9" x14ac:dyDescent="0.2">
      <c r="A38" s="69" t="s">
        <v>581</v>
      </c>
      <c r="B38" s="69" t="s">
        <v>163</v>
      </c>
      <c r="C38" s="69" t="s">
        <v>368</v>
      </c>
      <c r="D38" s="69">
        <v>7937</v>
      </c>
      <c r="E38" s="69">
        <v>0.24711230113017199</v>
      </c>
      <c r="F38" s="69">
        <v>7876</v>
      </c>
      <c r="G38" s="69">
        <v>0.24553418337126301</v>
      </c>
      <c r="H38" s="69">
        <v>61</v>
      </c>
      <c r="I38" s="69">
        <v>0.77450482478416105</v>
      </c>
    </row>
    <row r="39" spans="1:9" x14ac:dyDescent="0.2">
      <c r="A39" s="69" t="s">
        <v>460</v>
      </c>
      <c r="B39" s="69" t="s">
        <v>155</v>
      </c>
      <c r="C39" s="69" t="s">
        <v>364</v>
      </c>
      <c r="D39" s="69">
        <v>1706</v>
      </c>
      <c r="E39" s="69">
        <v>4.4099780276592997E-2</v>
      </c>
      <c r="F39" s="69">
        <v>1645</v>
      </c>
      <c r="G39" s="69">
        <v>4.2789512017479998E-2</v>
      </c>
      <c r="H39" s="69">
        <v>61</v>
      </c>
      <c r="I39" s="69">
        <v>3.70820668693008</v>
      </c>
    </row>
    <row r="40" spans="1:9" x14ac:dyDescent="0.2">
      <c r="A40" s="69" t="s">
        <v>547</v>
      </c>
      <c r="B40" s="69" t="s">
        <v>157</v>
      </c>
      <c r="C40" s="69" t="s">
        <v>366</v>
      </c>
      <c r="D40" s="69">
        <v>7068</v>
      </c>
      <c r="E40" s="69">
        <v>0.54169221336603302</v>
      </c>
      <c r="F40" s="69">
        <v>7010</v>
      </c>
      <c r="G40" s="69">
        <v>0.53798925556408295</v>
      </c>
      <c r="H40" s="69">
        <v>58</v>
      </c>
      <c r="I40" s="69">
        <v>0.82738944365192701</v>
      </c>
    </row>
    <row r="41" spans="1:9" x14ac:dyDescent="0.2">
      <c r="A41" s="69" t="s">
        <v>461</v>
      </c>
      <c r="B41" s="69" t="s">
        <v>174</v>
      </c>
      <c r="C41" s="69" t="s">
        <v>365</v>
      </c>
      <c r="D41" s="69">
        <v>1354</v>
      </c>
      <c r="E41" s="69">
        <v>0.40071026931044701</v>
      </c>
      <c r="F41" s="69">
        <v>1300</v>
      </c>
      <c r="G41" s="69">
        <v>0.392749244712991</v>
      </c>
      <c r="H41" s="69">
        <v>54</v>
      </c>
      <c r="I41" s="69">
        <v>4.1538461538461497</v>
      </c>
    </row>
    <row r="42" spans="1:9" x14ac:dyDescent="0.2">
      <c r="A42" s="69" t="s">
        <v>540</v>
      </c>
      <c r="B42" s="69" t="s">
        <v>195</v>
      </c>
      <c r="C42" s="69" t="s">
        <v>366</v>
      </c>
      <c r="D42" s="69">
        <v>6003</v>
      </c>
      <c r="E42" s="69">
        <v>0.44935998203458299</v>
      </c>
      <c r="F42" s="69">
        <v>5955</v>
      </c>
      <c r="G42" s="69">
        <v>0.45178666262043798</v>
      </c>
      <c r="H42" s="69">
        <v>48</v>
      </c>
      <c r="I42" s="69">
        <v>0.80604534005037598</v>
      </c>
    </row>
    <row r="43" spans="1:9" x14ac:dyDescent="0.2">
      <c r="A43" s="69" t="s">
        <v>597</v>
      </c>
      <c r="B43" s="69" t="s">
        <v>273</v>
      </c>
      <c r="C43" s="69" t="s">
        <v>366</v>
      </c>
      <c r="D43" s="69">
        <v>569</v>
      </c>
      <c r="E43" s="69">
        <v>0.211681547619048</v>
      </c>
      <c r="F43" s="69">
        <v>524</v>
      </c>
      <c r="G43" s="69">
        <v>0.19472315124489001</v>
      </c>
      <c r="H43" s="69">
        <v>45</v>
      </c>
      <c r="I43" s="69">
        <v>8.5877862595419696</v>
      </c>
    </row>
    <row r="44" spans="1:9" x14ac:dyDescent="0.2">
      <c r="A44" s="69" t="s">
        <v>600</v>
      </c>
      <c r="B44" s="69" t="s">
        <v>251</v>
      </c>
      <c r="C44" s="69" t="s">
        <v>370</v>
      </c>
      <c r="D44" s="69">
        <v>93</v>
      </c>
      <c r="E44" s="69">
        <v>0.16636851520572499</v>
      </c>
      <c r="F44" s="69">
        <v>49</v>
      </c>
      <c r="G44" s="69">
        <v>9.3869731800766298E-2</v>
      </c>
      <c r="H44" s="69">
        <v>44</v>
      </c>
      <c r="I44" s="69">
        <v>89.795918367346999</v>
      </c>
    </row>
    <row r="45" spans="1:9" x14ac:dyDescent="0.2">
      <c r="A45" s="69" t="s">
        <v>504</v>
      </c>
      <c r="B45" s="69" t="s">
        <v>153</v>
      </c>
      <c r="C45" s="69" t="s">
        <v>366</v>
      </c>
      <c r="D45" s="69">
        <v>2351</v>
      </c>
      <c r="E45" s="69">
        <v>2.9868760401976901E-2</v>
      </c>
      <c r="F45" s="69">
        <v>2307</v>
      </c>
      <c r="G45" s="69">
        <v>2.9468494130570799E-2</v>
      </c>
      <c r="H45" s="69">
        <v>44</v>
      </c>
      <c r="I45" s="69">
        <v>1.90723883831816</v>
      </c>
    </row>
    <row r="46" spans="1:9" x14ac:dyDescent="0.2">
      <c r="A46" s="69" t="s">
        <v>531</v>
      </c>
      <c r="B46" s="69" t="s">
        <v>260</v>
      </c>
      <c r="C46" s="69" t="s">
        <v>370</v>
      </c>
      <c r="D46" s="69">
        <v>478</v>
      </c>
      <c r="E46" s="69">
        <v>4.84688704116812E-2</v>
      </c>
      <c r="F46" s="69">
        <v>434</v>
      </c>
      <c r="G46" s="69">
        <v>4.4576828266228399E-2</v>
      </c>
      <c r="H46" s="69">
        <v>44</v>
      </c>
      <c r="I46" s="69">
        <v>10.138248847926301</v>
      </c>
    </row>
    <row r="47" spans="1:9" x14ac:dyDescent="0.2">
      <c r="A47" s="69" t="s">
        <v>534</v>
      </c>
      <c r="B47" s="69" t="s">
        <v>152</v>
      </c>
      <c r="C47" s="69" t="s">
        <v>367</v>
      </c>
      <c r="D47" s="69">
        <v>12376</v>
      </c>
      <c r="E47" s="69">
        <v>0.108690115487639</v>
      </c>
      <c r="F47" s="69">
        <v>12332</v>
      </c>
      <c r="G47" s="69">
        <v>0.10831130277453301</v>
      </c>
      <c r="H47" s="69">
        <v>44</v>
      </c>
      <c r="I47" s="69">
        <v>0.35679532922479101</v>
      </c>
    </row>
    <row r="48" spans="1:9" x14ac:dyDescent="0.2">
      <c r="A48" s="69" t="s">
        <v>500</v>
      </c>
      <c r="B48" s="69" t="s">
        <v>156</v>
      </c>
      <c r="C48" s="69" t="s">
        <v>368</v>
      </c>
      <c r="D48" s="69">
        <v>4342</v>
      </c>
      <c r="E48" s="69">
        <v>0.189565597031216</v>
      </c>
      <c r="F48" s="69">
        <v>4304</v>
      </c>
      <c r="G48" s="69">
        <v>0.18849084698256999</v>
      </c>
      <c r="H48" s="69">
        <v>38</v>
      </c>
      <c r="I48" s="69">
        <v>0.88289962825278701</v>
      </c>
    </row>
    <row r="49" spans="1:9" x14ac:dyDescent="0.2">
      <c r="A49" s="69" t="s">
        <v>452</v>
      </c>
      <c r="B49" s="69" t="s">
        <v>264</v>
      </c>
      <c r="C49" s="69" t="s">
        <v>363</v>
      </c>
      <c r="D49" s="69">
        <v>1670</v>
      </c>
      <c r="E49" s="69">
        <v>0.14738328479392801</v>
      </c>
      <c r="F49" s="69">
        <v>1634</v>
      </c>
      <c r="G49" s="69">
        <v>0.14393939393939401</v>
      </c>
      <c r="H49" s="69">
        <v>36</v>
      </c>
      <c r="I49" s="69">
        <v>2.203182374541</v>
      </c>
    </row>
    <row r="50" spans="1:9" x14ac:dyDescent="0.2">
      <c r="A50" s="69" t="s">
        <v>526</v>
      </c>
      <c r="B50" s="69" t="s">
        <v>233</v>
      </c>
      <c r="C50" s="69" t="s">
        <v>365</v>
      </c>
      <c r="D50" s="69">
        <v>636</v>
      </c>
      <c r="E50" s="69">
        <v>0.94222222222222196</v>
      </c>
      <c r="F50" s="69">
        <v>602</v>
      </c>
      <c r="G50" s="69">
        <v>0.94357366771159901</v>
      </c>
      <c r="H50" s="69">
        <v>34</v>
      </c>
      <c r="I50" s="69">
        <v>5.6478405315614699</v>
      </c>
    </row>
    <row r="51" spans="1:9" x14ac:dyDescent="0.2">
      <c r="A51" s="69" t="s">
        <v>586</v>
      </c>
      <c r="B51" s="69" t="s">
        <v>266</v>
      </c>
      <c r="C51" s="69" t="s">
        <v>365</v>
      </c>
      <c r="D51" s="69">
        <v>1457</v>
      </c>
      <c r="E51" s="69">
        <v>0.61321548821548799</v>
      </c>
      <c r="F51" s="69">
        <v>1424</v>
      </c>
      <c r="G51" s="69">
        <v>0.61115879828326203</v>
      </c>
      <c r="H51" s="69">
        <v>33</v>
      </c>
      <c r="I51" s="69">
        <v>2.3174157303370801</v>
      </c>
    </row>
    <row r="52" spans="1:9" x14ac:dyDescent="0.2">
      <c r="A52" s="69" t="s">
        <v>581</v>
      </c>
      <c r="B52" s="69" t="s">
        <v>163</v>
      </c>
      <c r="C52" s="69" t="s">
        <v>366</v>
      </c>
      <c r="D52" s="69">
        <v>7852</v>
      </c>
      <c r="E52" s="69">
        <v>0.24446589246240499</v>
      </c>
      <c r="F52" s="69">
        <v>7821</v>
      </c>
      <c r="G52" s="69">
        <v>0.24381955918570899</v>
      </c>
      <c r="H52" s="69">
        <v>31</v>
      </c>
      <c r="I52" s="69">
        <v>0.39636875079913603</v>
      </c>
    </row>
    <row r="53" spans="1:9" x14ac:dyDescent="0.2">
      <c r="A53" s="69" t="s">
        <v>520</v>
      </c>
      <c r="B53" s="69" t="s">
        <v>169</v>
      </c>
      <c r="C53" s="69" t="s">
        <v>363</v>
      </c>
      <c r="D53" s="69">
        <v>951</v>
      </c>
      <c r="E53" s="69">
        <v>6.1039794608472399E-2</v>
      </c>
      <c r="F53" s="69">
        <v>920</v>
      </c>
      <c r="G53" s="69">
        <v>5.3769725306838101E-2</v>
      </c>
      <c r="H53" s="69">
        <v>31</v>
      </c>
      <c r="I53" s="69">
        <v>3.36956521739131</v>
      </c>
    </row>
    <row r="54" spans="1:9" x14ac:dyDescent="0.2">
      <c r="A54" s="69" t="s">
        <v>537</v>
      </c>
      <c r="B54" s="69" t="s">
        <v>267</v>
      </c>
      <c r="C54" s="69" t="s">
        <v>364</v>
      </c>
      <c r="D54" s="69">
        <v>446</v>
      </c>
      <c r="E54" s="69">
        <v>0.12371705963939</v>
      </c>
      <c r="F54" s="69">
        <v>415</v>
      </c>
      <c r="G54" s="69">
        <v>0.117830777967064</v>
      </c>
      <c r="H54" s="69">
        <v>31</v>
      </c>
      <c r="I54" s="69">
        <v>7.4698795180723003</v>
      </c>
    </row>
    <row r="55" spans="1:9" x14ac:dyDescent="0.2">
      <c r="A55" s="69" t="s">
        <v>540</v>
      </c>
      <c r="B55" s="69" t="s">
        <v>195</v>
      </c>
      <c r="C55" s="69" t="s">
        <v>365</v>
      </c>
      <c r="D55" s="69">
        <v>1391</v>
      </c>
      <c r="E55" s="69">
        <v>0.104124560221573</v>
      </c>
      <c r="F55" s="69">
        <v>1362</v>
      </c>
      <c r="G55" s="69">
        <v>0.103330551551476</v>
      </c>
      <c r="H55" s="69">
        <v>29</v>
      </c>
      <c r="I55" s="69">
        <v>2.1292217327459699</v>
      </c>
    </row>
    <row r="56" spans="1:9" x14ac:dyDescent="0.2">
      <c r="A56" s="69" t="s">
        <v>520</v>
      </c>
      <c r="B56" s="69" t="s">
        <v>169</v>
      </c>
      <c r="C56" s="69" t="s">
        <v>366</v>
      </c>
      <c r="D56" s="69">
        <v>2645</v>
      </c>
      <c r="E56" s="69">
        <v>0.169768934531451</v>
      </c>
      <c r="F56" s="69">
        <v>2616</v>
      </c>
      <c r="G56" s="69">
        <v>0.152893045002922</v>
      </c>
      <c r="H56" s="69">
        <v>29</v>
      </c>
      <c r="I56" s="69">
        <v>1.1085626911315101</v>
      </c>
    </row>
    <row r="57" spans="1:9" x14ac:dyDescent="0.2">
      <c r="A57" s="69" t="s">
        <v>460</v>
      </c>
      <c r="B57" s="69" t="s">
        <v>155</v>
      </c>
      <c r="C57" s="69" t="s">
        <v>368</v>
      </c>
      <c r="D57" s="69">
        <v>6700</v>
      </c>
      <c r="E57" s="69">
        <v>0.17319374434535401</v>
      </c>
      <c r="F57" s="69">
        <v>6672</v>
      </c>
      <c r="G57" s="69">
        <v>0.17355113931953001</v>
      </c>
      <c r="H57" s="69">
        <v>28</v>
      </c>
      <c r="I57" s="69">
        <v>0.41966426858512901</v>
      </c>
    </row>
    <row r="58" spans="1:9" x14ac:dyDescent="0.2">
      <c r="A58" s="69" t="s">
        <v>534</v>
      </c>
      <c r="B58" s="69" t="s">
        <v>152</v>
      </c>
      <c r="C58" s="69" t="s">
        <v>371</v>
      </c>
      <c r="D58" s="69">
        <v>114</v>
      </c>
      <c r="E58" s="69">
        <v>1.0011856145435399E-3</v>
      </c>
      <c r="F58" s="69">
        <v>86</v>
      </c>
      <c r="G58" s="69">
        <v>7.5533344458399599E-4</v>
      </c>
      <c r="H58" s="69">
        <v>28</v>
      </c>
      <c r="I58" s="69">
        <v>32.558139534883701</v>
      </c>
    </row>
    <row r="59" spans="1:9" x14ac:dyDescent="0.2">
      <c r="A59" s="69" t="s">
        <v>540</v>
      </c>
      <c r="B59" s="69" t="s">
        <v>195</v>
      </c>
      <c r="C59" s="69" t="s">
        <v>370</v>
      </c>
      <c r="D59" s="69">
        <v>1779</v>
      </c>
      <c r="E59" s="69">
        <v>0.13316865034808001</v>
      </c>
      <c r="F59" s="69">
        <v>1752</v>
      </c>
      <c r="G59" s="69">
        <v>0.13291859494727301</v>
      </c>
      <c r="H59" s="69">
        <v>27</v>
      </c>
      <c r="I59" s="69">
        <v>1.54109589041096</v>
      </c>
    </row>
    <row r="60" spans="1:9" x14ac:dyDescent="0.2">
      <c r="A60" s="69" t="s">
        <v>539</v>
      </c>
      <c r="B60" s="69" t="s">
        <v>183</v>
      </c>
      <c r="C60" s="69" t="s">
        <v>366</v>
      </c>
      <c r="D60" s="69">
        <v>3320</v>
      </c>
      <c r="E60" s="69">
        <v>0.60928610754266799</v>
      </c>
      <c r="F60" s="69">
        <v>3295</v>
      </c>
      <c r="G60" s="69">
        <v>0.60503121557106099</v>
      </c>
      <c r="H60" s="69">
        <v>25</v>
      </c>
      <c r="I60" s="69">
        <v>0.75872534142640302</v>
      </c>
    </row>
    <row r="61" spans="1:9" x14ac:dyDescent="0.2">
      <c r="A61" s="69" t="s">
        <v>523</v>
      </c>
      <c r="B61" s="69" t="s">
        <v>164</v>
      </c>
      <c r="C61" s="69" t="s">
        <v>364</v>
      </c>
      <c r="D61" s="69">
        <v>469</v>
      </c>
      <c r="E61" s="69">
        <v>0.16590024761231001</v>
      </c>
      <c r="F61" s="69">
        <v>444</v>
      </c>
      <c r="G61" s="69">
        <v>0.149444631437227</v>
      </c>
      <c r="H61" s="69">
        <v>25</v>
      </c>
      <c r="I61" s="69">
        <v>5.6306306306306304</v>
      </c>
    </row>
    <row r="62" spans="1:9" x14ac:dyDescent="0.2">
      <c r="A62" s="69" t="s">
        <v>535</v>
      </c>
      <c r="B62" s="69" t="s">
        <v>154</v>
      </c>
      <c r="C62" s="69" t="s">
        <v>365</v>
      </c>
      <c r="D62" s="69">
        <v>365</v>
      </c>
      <c r="E62" s="69">
        <v>2.7656124505599398E-3</v>
      </c>
      <c r="F62" s="69">
        <v>340</v>
      </c>
      <c r="G62" s="69">
        <v>2.5820170109355999E-3</v>
      </c>
      <c r="H62" s="69">
        <v>25</v>
      </c>
      <c r="I62" s="69">
        <v>7.3529411764705799</v>
      </c>
    </row>
    <row r="63" spans="1:9" x14ac:dyDescent="0.2">
      <c r="A63" s="69" t="s">
        <v>453</v>
      </c>
      <c r="B63" s="69" t="s">
        <v>270</v>
      </c>
      <c r="C63" s="69" t="s">
        <v>366</v>
      </c>
      <c r="D63" s="69">
        <v>2510</v>
      </c>
      <c r="E63" s="69">
        <v>0.643919958953309</v>
      </c>
      <c r="F63" s="69">
        <v>2486</v>
      </c>
      <c r="G63" s="69">
        <v>0.62888945104983596</v>
      </c>
      <c r="H63" s="69">
        <v>24</v>
      </c>
      <c r="I63" s="69">
        <v>0.96540627514079003</v>
      </c>
    </row>
    <row r="64" spans="1:9" x14ac:dyDescent="0.2">
      <c r="A64" s="69" t="s">
        <v>537</v>
      </c>
      <c r="B64" s="69" t="s">
        <v>267</v>
      </c>
      <c r="C64" s="69" t="s">
        <v>366</v>
      </c>
      <c r="D64" s="69">
        <v>1329</v>
      </c>
      <c r="E64" s="69">
        <v>0.36865464632454897</v>
      </c>
      <c r="F64" s="69">
        <v>1305</v>
      </c>
      <c r="G64" s="69">
        <v>0.37052810902896099</v>
      </c>
      <c r="H64" s="69">
        <v>24</v>
      </c>
      <c r="I64" s="69">
        <v>1.83908045977013</v>
      </c>
    </row>
    <row r="65" spans="1:9" x14ac:dyDescent="0.2">
      <c r="A65" s="69" t="s">
        <v>467</v>
      </c>
      <c r="B65" s="69" t="s">
        <v>177</v>
      </c>
      <c r="C65" s="69" t="s">
        <v>370</v>
      </c>
      <c r="D65" s="69">
        <v>1965</v>
      </c>
      <c r="E65" s="69">
        <v>0.29319606087735001</v>
      </c>
      <c r="F65" s="69">
        <v>1942</v>
      </c>
      <c r="G65" s="69">
        <v>0.26559080962800902</v>
      </c>
      <c r="H65" s="69">
        <v>23</v>
      </c>
      <c r="I65" s="69">
        <v>1.18434603501545</v>
      </c>
    </row>
    <row r="66" spans="1:9" x14ac:dyDescent="0.2">
      <c r="A66" s="69" t="s">
        <v>504</v>
      </c>
      <c r="B66" s="69" t="s">
        <v>153</v>
      </c>
      <c r="C66" s="69" t="s">
        <v>363</v>
      </c>
      <c r="D66" s="69">
        <v>10386</v>
      </c>
      <c r="E66" s="69">
        <v>0.13195106147806501</v>
      </c>
      <c r="F66" s="69">
        <v>10364</v>
      </c>
      <c r="G66" s="69">
        <v>0.13238468711280299</v>
      </c>
      <c r="H66" s="69">
        <v>22</v>
      </c>
      <c r="I66" s="69">
        <v>0.21227325357005</v>
      </c>
    </row>
    <row r="67" spans="1:9" x14ac:dyDescent="0.2">
      <c r="A67" s="69" t="s">
        <v>481</v>
      </c>
      <c r="B67" s="69" t="s">
        <v>255</v>
      </c>
      <c r="C67" s="69" t="s">
        <v>368</v>
      </c>
      <c r="D67" s="69">
        <v>1325</v>
      </c>
      <c r="E67" s="69">
        <v>0.19428152492668599</v>
      </c>
      <c r="F67" s="69">
        <v>1304</v>
      </c>
      <c r="G67" s="69">
        <v>0.18166620228475899</v>
      </c>
      <c r="H67" s="69">
        <v>21</v>
      </c>
      <c r="I67" s="69">
        <v>1.6104294478527701</v>
      </c>
    </row>
    <row r="68" spans="1:9" x14ac:dyDescent="0.2">
      <c r="A68" s="69" t="s">
        <v>581</v>
      </c>
      <c r="B68" s="69" t="s">
        <v>163</v>
      </c>
      <c r="C68" s="69" t="s">
        <v>371</v>
      </c>
      <c r="D68" s="69">
        <v>227</v>
      </c>
      <c r="E68" s="69">
        <v>7.06746785391824E-3</v>
      </c>
      <c r="F68" s="69">
        <v>207</v>
      </c>
      <c r="G68" s="69">
        <v>6.4532219347195798E-3</v>
      </c>
      <c r="H68" s="69">
        <v>20</v>
      </c>
      <c r="I68" s="69">
        <v>9.6618357487922708</v>
      </c>
    </row>
    <row r="69" spans="1:9" x14ac:dyDescent="0.2">
      <c r="A69" s="69" t="s">
        <v>455</v>
      </c>
      <c r="B69" s="69" t="s">
        <v>274</v>
      </c>
      <c r="C69" s="69" t="s">
        <v>364</v>
      </c>
      <c r="D69" s="69">
        <v>592</v>
      </c>
      <c r="E69" s="69">
        <v>0.113605833813088</v>
      </c>
      <c r="F69" s="69">
        <v>572</v>
      </c>
      <c r="G69" s="69">
        <v>0.11</v>
      </c>
      <c r="H69" s="69">
        <v>20</v>
      </c>
      <c r="I69" s="69">
        <v>3.4965034965034998</v>
      </c>
    </row>
    <row r="70" spans="1:9" x14ac:dyDescent="0.2">
      <c r="A70" s="69" t="s">
        <v>529</v>
      </c>
      <c r="B70" s="69" t="s">
        <v>172</v>
      </c>
      <c r="C70" s="69" t="s">
        <v>365</v>
      </c>
      <c r="D70" s="69">
        <v>313</v>
      </c>
      <c r="E70" s="69">
        <v>0.49840764331210202</v>
      </c>
      <c r="F70" s="69">
        <v>293</v>
      </c>
      <c r="G70" s="69">
        <v>0.47487844408427898</v>
      </c>
      <c r="H70" s="69">
        <v>20</v>
      </c>
      <c r="I70" s="69">
        <v>6.8259385665528898</v>
      </c>
    </row>
    <row r="71" spans="1:9" x14ac:dyDescent="0.2">
      <c r="A71" s="69" t="s">
        <v>588</v>
      </c>
      <c r="B71" s="69" t="s">
        <v>236</v>
      </c>
      <c r="C71" s="69" t="s">
        <v>368</v>
      </c>
      <c r="D71" s="69">
        <v>1936</v>
      </c>
      <c r="E71" s="69">
        <v>0.27360090446579999</v>
      </c>
      <c r="F71" s="69">
        <v>1917</v>
      </c>
      <c r="G71" s="69">
        <v>0.27103068005089798</v>
      </c>
      <c r="H71" s="69">
        <v>19</v>
      </c>
      <c r="I71" s="69">
        <v>0.99113197704747702</v>
      </c>
    </row>
    <row r="72" spans="1:9" x14ac:dyDescent="0.2">
      <c r="A72" s="69" t="s">
        <v>467</v>
      </c>
      <c r="B72" s="69" t="s">
        <v>177</v>
      </c>
      <c r="C72" s="69" t="s">
        <v>368</v>
      </c>
      <c r="D72" s="69">
        <v>1351</v>
      </c>
      <c r="E72" s="69">
        <v>0.201581617427634</v>
      </c>
      <c r="F72" s="69">
        <v>1332</v>
      </c>
      <c r="G72" s="69">
        <v>0.18216630196936501</v>
      </c>
      <c r="H72" s="69">
        <v>19</v>
      </c>
      <c r="I72" s="69">
        <v>1.4264264264264299</v>
      </c>
    </row>
    <row r="73" spans="1:9" x14ac:dyDescent="0.2">
      <c r="A73" s="69" t="s">
        <v>520</v>
      </c>
      <c r="B73" s="69" t="s">
        <v>169</v>
      </c>
      <c r="C73" s="69" t="s">
        <v>368</v>
      </c>
      <c r="D73" s="69">
        <v>1752</v>
      </c>
      <c r="E73" s="69">
        <v>0.112451861360719</v>
      </c>
      <c r="F73" s="69">
        <v>1733</v>
      </c>
      <c r="G73" s="69">
        <v>0.10128579777907699</v>
      </c>
      <c r="H73" s="69">
        <v>19</v>
      </c>
      <c r="I73" s="69">
        <v>1.09636468551644</v>
      </c>
    </row>
    <row r="74" spans="1:9" x14ac:dyDescent="0.2">
      <c r="A74" s="69" t="s">
        <v>530</v>
      </c>
      <c r="B74" s="69" t="s">
        <v>268</v>
      </c>
      <c r="C74" s="69" t="s">
        <v>365</v>
      </c>
      <c r="D74" s="69">
        <v>6925</v>
      </c>
      <c r="E74" s="69">
        <v>0.17503285815387701</v>
      </c>
      <c r="F74" s="69">
        <v>6906</v>
      </c>
      <c r="G74" s="69">
        <v>0.175101419878296</v>
      </c>
      <c r="H74" s="69">
        <v>19</v>
      </c>
      <c r="I74" s="69">
        <v>0.27512308137851399</v>
      </c>
    </row>
    <row r="75" spans="1:9" x14ac:dyDescent="0.2">
      <c r="A75" s="69" t="s">
        <v>585</v>
      </c>
      <c r="B75" s="69" t="s">
        <v>259</v>
      </c>
      <c r="C75" s="69" t="s">
        <v>370</v>
      </c>
      <c r="D75" s="69">
        <v>297</v>
      </c>
      <c r="E75" s="69">
        <v>0.22381311228334599</v>
      </c>
      <c r="F75" s="69">
        <v>279</v>
      </c>
      <c r="G75" s="69">
        <v>0.21297709923664099</v>
      </c>
      <c r="H75" s="69">
        <v>18</v>
      </c>
      <c r="I75" s="69">
        <v>6.4516129032257998</v>
      </c>
    </row>
    <row r="76" spans="1:9" x14ac:dyDescent="0.2">
      <c r="A76" s="69" t="s">
        <v>515</v>
      </c>
      <c r="B76" s="69" t="s">
        <v>190</v>
      </c>
      <c r="C76" s="69" t="s">
        <v>366</v>
      </c>
      <c r="D76" s="69">
        <v>1346</v>
      </c>
      <c r="E76" s="69">
        <v>0.34007074279939398</v>
      </c>
      <c r="F76" s="69">
        <v>1328</v>
      </c>
      <c r="G76" s="69">
        <v>0.33662864385297803</v>
      </c>
      <c r="H76" s="69">
        <v>18</v>
      </c>
      <c r="I76" s="69">
        <v>1.3554216867469799</v>
      </c>
    </row>
    <row r="77" spans="1:9" x14ac:dyDescent="0.2">
      <c r="A77" s="69" t="s">
        <v>528</v>
      </c>
      <c r="B77" s="69" t="s">
        <v>187</v>
      </c>
      <c r="C77" s="69" t="s">
        <v>366</v>
      </c>
      <c r="D77" s="69">
        <v>312</v>
      </c>
      <c r="E77" s="69">
        <v>0.25222312045270801</v>
      </c>
      <c r="F77" s="69">
        <v>294</v>
      </c>
      <c r="G77" s="69">
        <v>0.23941368078175901</v>
      </c>
      <c r="H77" s="69">
        <v>18</v>
      </c>
      <c r="I77" s="69">
        <v>6.12244897959184</v>
      </c>
    </row>
    <row r="78" spans="1:9" x14ac:dyDescent="0.2">
      <c r="A78" s="69" t="s">
        <v>458</v>
      </c>
      <c r="B78" s="69" t="s">
        <v>196</v>
      </c>
      <c r="C78" s="69" t="s">
        <v>363</v>
      </c>
      <c r="D78" s="69">
        <v>41</v>
      </c>
      <c r="E78" s="69">
        <v>1.21445497630332E-2</v>
      </c>
      <c r="F78" s="69">
        <v>24</v>
      </c>
      <c r="G78" s="69">
        <v>7.0567480152896201E-3</v>
      </c>
      <c r="H78" s="69">
        <v>17</v>
      </c>
      <c r="I78" s="69">
        <v>70.8333333333333</v>
      </c>
    </row>
    <row r="79" spans="1:9" x14ac:dyDescent="0.2">
      <c r="A79" s="69" t="s">
        <v>487</v>
      </c>
      <c r="B79" s="69" t="s">
        <v>161</v>
      </c>
      <c r="C79" s="69" t="s">
        <v>364</v>
      </c>
      <c r="D79" s="69">
        <v>471</v>
      </c>
      <c r="E79" s="69">
        <v>6.3052208835341406E-2</v>
      </c>
      <c r="F79" s="69">
        <v>454</v>
      </c>
      <c r="G79" s="69">
        <v>5.8595766649457898E-2</v>
      </c>
      <c r="H79" s="69">
        <v>17</v>
      </c>
      <c r="I79" s="69">
        <v>3.7444933920704799</v>
      </c>
    </row>
    <row r="80" spans="1:9" x14ac:dyDescent="0.2">
      <c r="A80" s="69" t="s">
        <v>510</v>
      </c>
      <c r="B80" s="69" t="s">
        <v>191</v>
      </c>
      <c r="C80" s="69" t="s">
        <v>370</v>
      </c>
      <c r="D80" s="69">
        <v>960</v>
      </c>
      <c r="E80" s="69">
        <v>5.8058663441185397E-2</v>
      </c>
      <c r="F80" s="69">
        <v>943</v>
      </c>
      <c r="G80" s="69">
        <v>5.6910078455039197E-2</v>
      </c>
      <c r="H80" s="69">
        <v>17</v>
      </c>
      <c r="I80" s="69">
        <v>1.8027571580063499</v>
      </c>
    </row>
    <row r="81" spans="1:9" x14ac:dyDescent="0.2">
      <c r="A81" s="69" t="s">
        <v>520</v>
      </c>
      <c r="B81" s="69" t="s">
        <v>169</v>
      </c>
      <c r="C81" s="69" t="s">
        <v>370</v>
      </c>
      <c r="D81" s="69">
        <v>738</v>
      </c>
      <c r="E81" s="69">
        <v>4.7368421052631601E-2</v>
      </c>
      <c r="F81" s="69">
        <v>721</v>
      </c>
      <c r="G81" s="69">
        <v>4.2139099941554597E-2</v>
      </c>
      <c r="H81" s="69">
        <v>17</v>
      </c>
      <c r="I81" s="69">
        <v>2.3578363384188599</v>
      </c>
    </row>
    <row r="82" spans="1:9" x14ac:dyDescent="0.2">
      <c r="A82" s="69" t="s">
        <v>472</v>
      </c>
      <c r="B82" s="69" t="s">
        <v>178</v>
      </c>
      <c r="C82" s="69" t="s">
        <v>365</v>
      </c>
      <c r="D82" s="69">
        <v>763</v>
      </c>
      <c r="E82" s="69">
        <v>0.21241648106904201</v>
      </c>
      <c r="F82" s="69">
        <v>747</v>
      </c>
      <c r="G82" s="69">
        <v>0.20744237711746699</v>
      </c>
      <c r="H82" s="69">
        <v>16</v>
      </c>
      <c r="I82" s="69">
        <v>2.14190093708166</v>
      </c>
    </row>
    <row r="83" spans="1:9" x14ac:dyDescent="0.2">
      <c r="A83" s="69" t="s">
        <v>516</v>
      </c>
      <c r="B83" s="69" t="s">
        <v>247</v>
      </c>
      <c r="C83" s="69" t="s">
        <v>366</v>
      </c>
      <c r="D83" s="69">
        <v>619</v>
      </c>
      <c r="E83" s="69">
        <v>0.202089454782893</v>
      </c>
      <c r="F83" s="69">
        <v>603</v>
      </c>
      <c r="G83" s="69">
        <v>0.203716216216216</v>
      </c>
      <c r="H83" s="69">
        <v>16</v>
      </c>
      <c r="I83" s="69">
        <v>2.6533996683250498</v>
      </c>
    </row>
    <row r="84" spans="1:9" x14ac:dyDescent="0.2">
      <c r="A84" s="69" t="s">
        <v>590</v>
      </c>
      <c r="B84" s="69" t="s">
        <v>202</v>
      </c>
      <c r="C84" s="69" t="s">
        <v>364</v>
      </c>
      <c r="D84" s="69">
        <v>82</v>
      </c>
      <c r="E84" s="69">
        <v>6.1515378844711199E-2</v>
      </c>
      <c r="F84" s="69">
        <v>67</v>
      </c>
      <c r="G84" s="69">
        <v>5.1028179741050998E-2</v>
      </c>
      <c r="H84" s="69">
        <v>15</v>
      </c>
      <c r="I84" s="69">
        <v>22.388059701492502</v>
      </c>
    </row>
    <row r="85" spans="1:9" x14ac:dyDescent="0.2">
      <c r="A85" s="69" t="s">
        <v>548</v>
      </c>
      <c r="B85" s="69" t="s">
        <v>252</v>
      </c>
      <c r="C85" s="69" t="s">
        <v>368</v>
      </c>
      <c r="D85" s="69">
        <v>973</v>
      </c>
      <c r="E85" s="69">
        <v>0.13621727565448699</v>
      </c>
      <c r="F85" s="69">
        <v>958</v>
      </c>
      <c r="G85" s="69">
        <v>0.122694672131148</v>
      </c>
      <c r="H85" s="69">
        <v>15</v>
      </c>
      <c r="I85" s="69">
        <v>1.5657620041753799</v>
      </c>
    </row>
    <row r="86" spans="1:9" x14ac:dyDescent="0.2">
      <c r="A86" s="69" t="s">
        <v>488</v>
      </c>
      <c r="B86" s="69" t="s">
        <v>175</v>
      </c>
      <c r="C86" s="69" t="s">
        <v>366</v>
      </c>
      <c r="D86" s="69">
        <v>807</v>
      </c>
      <c r="E86" s="69">
        <v>0.53835890593729196</v>
      </c>
      <c r="F86" s="69">
        <v>792</v>
      </c>
      <c r="G86" s="69">
        <v>0.53083109919571003</v>
      </c>
      <c r="H86" s="69">
        <v>15</v>
      </c>
      <c r="I86" s="69">
        <v>1.8939393939394</v>
      </c>
    </row>
    <row r="87" spans="1:9" x14ac:dyDescent="0.2">
      <c r="A87" s="69" t="s">
        <v>530</v>
      </c>
      <c r="B87" s="69" t="s">
        <v>268</v>
      </c>
      <c r="C87" s="69" t="s">
        <v>366</v>
      </c>
      <c r="D87" s="69">
        <v>11506</v>
      </c>
      <c r="E87" s="69">
        <v>0.29081993731675299</v>
      </c>
      <c r="F87" s="69">
        <v>11491</v>
      </c>
      <c r="G87" s="69">
        <v>0.29135395537525399</v>
      </c>
      <c r="H87" s="69">
        <v>15</v>
      </c>
      <c r="I87" s="69">
        <v>0.13053694195457299</v>
      </c>
    </row>
    <row r="88" spans="1:9" x14ac:dyDescent="0.2">
      <c r="A88" s="69" t="s">
        <v>534</v>
      </c>
      <c r="B88" s="69" t="s">
        <v>152</v>
      </c>
      <c r="C88" s="69" t="s">
        <v>363</v>
      </c>
      <c r="D88" s="69">
        <v>8352</v>
      </c>
      <c r="E88" s="69">
        <v>7.3350019760242399E-2</v>
      </c>
      <c r="F88" s="69">
        <v>8337</v>
      </c>
      <c r="G88" s="69">
        <v>7.3223429389497399E-2</v>
      </c>
      <c r="H88" s="69">
        <v>15</v>
      </c>
      <c r="I88" s="69">
        <v>0.17992083483266999</v>
      </c>
    </row>
    <row r="89" spans="1:9" x14ac:dyDescent="0.2">
      <c r="A89" s="69" t="s">
        <v>587</v>
      </c>
      <c r="B89" s="69" t="s">
        <v>271</v>
      </c>
      <c r="C89" s="69" t="s">
        <v>366</v>
      </c>
      <c r="D89" s="69">
        <v>167</v>
      </c>
      <c r="E89" s="69">
        <v>0.106301718650541</v>
      </c>
      <c r="F89" s="69">
        <v>153</v>
      </c>
      <c r="G89" s="69">
        <v>0.10344827586206901</v>
      </c>
      <c r="H89" s="69">
        <v>14</v>
      </c>
      <c r="I89" s="69">
        <v>9.1503267973856097</v>
      </c>
    </row>
    <row r="90" spans="1:9" x14ac:dyDescent="0.2">
      <c r="A90" s="69" t="s">
        <v>543</v>
      </c>
      <c r="B90" s="69" t="s">
        <v>181</v>
      </c>
      <c r="C90" s="69" t="s">
        <v>366</v>
      </c>
      <c r="D90" s="69">
        <v>327</v>
      </c>
      <c r="E90" s="69">
        <v>4.8922800718132903E-2</v>
      </c>
      <c r="F90" s="69">
        <v>313</v>
      </c>
      <c r="G90" s="69">
        <v>4.6199261992619901E-2</v>
      </c>
      <c r="H90" s="69">
        <v>14</v>
      </c>
      <c r="I90" s="69">
        <v>4.4728434504792203</v>
      </c>
    </row>
    <row r="91" spans="1:9" x14ac:dyDescent="0.2">
      <c r="A91" s="69" t="s">
        <v>537</v>
      </c>
      <c r="B91" s="69" t="s">
        <v>267</v>
      </c>
      <c r="C91" s="69" t="s">
        <v>365</v>
      </c>
      <c r="D91" s="69">
        <v>204</v>
      </c>
      <c r="E91" s="69">
        <v>5.6588072122052697E-2</v>
      </c>
      <c r="F91" s="69">
        <v>190</v>
      </c>
      <c r="G91" s="69">
        <v>5.3946621237933E-2</v>
      </c>
      <c r="H91" s="69">
        <v>14</v>
      </c>
      <c r="I91" s="69">
        <v>7.3684210526315796</v>
      </c>
    </row>
    <row r="92" spans="1:9" x14ac:dyDescent="0.2">
      <c r="A92" s="69" t="s">
        <v>589</v>
      </c>
      <c r="B92" s="69" t="s">
        <v>158</v>
      </c>
      <c r="C92" s="69" t="s">
        <v>367</v>
      </c>
      <c r="D92" s="69">
        <v>582</v>
      </c>
      <c r="E92" s="69">
        <v>0.10341151385927499</v>
      </c>
      <c r="F92" s="69">
        <v>569</v>
      </c>
      <c r="G92" s="69">
        <v>0.100815024805103</v>
      </c>
      <c r="H92" s="69">
        <v>13</v>
      </c>
      <c r="I92" s="69">
        <v>2.2847100175746902</v>
      </c>
    </row>
    <row r="93" spans="1:9" x14ac:dyDescent="0.2">
      <c r="A93" s="69" t="s">
        <v>495</v>
      </c>
      <c r="B93" s="69" t="s">
        <v>241</v>
      </c>
      <c r="C93" s="69" t="s">
        <v>363</v>
      </c>
      <c r="D93" s="69">
        <v>53</v>
      </c>
      <c r="E93" s="69">
        <v>0.106425702811245</v>
      </c>
      <c r="F93" s="69">
        <v>40</v>
      </c>
      <c r="G93" s="69">
        <v>8.3333333333333301E-2</v>
      </c>
      <c r="H93" s="69">
        <v>13</v>
      </c>
      <c r="I93" s="69">
        <v>32.5</v>
      </c>
    </row>
    <row r="94" spans="1:9" x14ac:dyDescent="0.2">
      <c r="A94" s="69" t="s">
        <v>586</v>
      </c>
      <c r="B94" s="69" t="s">
        <v>266</v>
      </c>
      <c r="C94" s="69" t="s">
        <v>366</v>
      </c>
      <c r="D94" s="69">
        <v>650</v>
      </c>
      <c r="E94" s="69">
        <v>0.27356902356902402</v>
      </c>
      <c r="F94" s="69">
        <v>638</v>
      </c>
      <c r="G94" s="69">
        <v>0.27381974248926999</v>
      </c>
      <c r="H94" s="69">
        <v>12</v>
      </c>
      <c r="I94" s="69">
        <v>1.8808777429467201</v>
      </c>
    </row>
    <row r="95" spans="1:9" x14ac:dyDescent="0.2">
      <c r="A95" s="69" t="s">
        <v>603</v>
      </c>
      <c r="B95" s="69" t="s">
        <v>219</v>
      </c>
      <c r="C95" s="69" t="s">
        <v>364</v>
      </c>
      <c r="D95" s="69">
        <v>168</v>
      </c>
      <c r="E95" s="69">
        <v>0.77419354838709697</v>
      </c>
      <c r="F95" s="69">
        <v>156</v>
      </c>
      <c r="G95" s="69">
        <v>0.75</v>
      </c>
      <c r="H95" s="69">
        <v>12</v>
      </c>
      <c r="I95" s="69">
        <v>7.6923076923076898</v>
      </c>
    </row>
    <row r="96" spans="1:9" x14ac:dyDescent="0.2">
      <c r="A96" s="69" t="s">
        <v>452</v>
      </c>
      <c r="B96" s="69" t="s">
        <v>264</v>
      </c>
      <c r="C96" s="69" t="s">
        <v>367</v>
      </c>
      <c r="D96" s="69">
        <v>394</v>
      </c>
      <c r="E96" s="69">
        <v>3.4771864795693198E-2</v>
      </c>
      <c r="F96" s="69">
        <v>382</v>
      </c>
      <c r="G96" s="69">
        <v>3.3650458069062701E-2</v>
      </c>
      <c r="H96" s="69">
        <v>12</v>
      </c>
      <c r="I96" s="69">
        <v>3.1413612565444899</v>
      </c>
    </row>
    <row r="97" spans="1:9" x14ac:dyDescent="0.2">
      <c r="A97" s="69" t="s">
        <v>473</v>
      </c>
      <c r="B97" s="69" t="s">
        <v>204</v>
      </c>
      <c r="C97" s="69" t="s">
        <v>364</v>
      </c>
      <c r="D97" s="69">
        <v>63</v>
      </c>
      <c r="E97" s="69">
        <v>8.5365853658536606E-2</v>
      </c>
      <c r="F97" s="69">
        <v>51</v>
      </c>
      <c r="G97" s="69">
        <v>6.6492829204693599E-2</v>
      </c>
      <c r="H97" s="69">
        <v>12</v>
      </c>
      <c r="I97" s="69">
        <v>23.529411764705898</v>
      </c>
    </row>
    <row r="98" spans="1:9" x14ac:dyDescent="0.2">
      <c r="A98" s="69" t="s">
        <v>511</v>
      </c>
      <c r="B98" s="69" t="s">
        <v>230</v>
      </c>
      <c r="C98" s="69" t="s">
        <v>366</v>
      </c>
      <c r="D98" s="69">
        <v>482</v>
      </c>
      <c r="E98" s="69">
        <v>0.47347740667976401</v>
      </c>
      <c r="F98" s="69">
        <v>470</v>
      </c>
      <c r="G98" s="69">
        <v>0.468127490039841</v>
      </c>
      <c r="H98" s="69">
        <v>12</v>
      </c>
      <c r="I98" s="69">
        <v>2.5531914893617098</v>
      </c>
    </row>
    <row r="99" spans="1:9" x14ac:dyDescent="0.2">
      <c r="A99" s="69" t="s">
        <v>522</v>
      </c>
      <c r="B99" s="69" t="s">
        <v>162</v>
      </c>
      <c r="C99" s="69" t="s">
        <v>367</v>
      </c>
      <c r="D99" s="69">
        <v>528</v>
      </c>
      <c r="E99" s="69">
        <v>7.4105263157894702E-2</v>
      </c>
      <c r="F99" s="69">
        <v>516</v>
      </c>
      <c r="G99" s="69">
        <v>6.9852443481792301E-2</v>
      </c>
      <c r="H99" s="69">
        <v>12</v>
      </c>
      <c r="I99" s="69">
        <v>2.32558139534884</v>
      </c>
    </row>
    <row r="100" spans="1:9" x14ac:dyDescent="0.2">
      <c r="A100" s="69" t="s">
        <v>584</v>
      </c>
      <c r="B100" s="69" t="s">
        <v>258</v>
      </c>
      <c r="C100" s="69" t="s">
        <v>367</v>
      </c>
      <c r="D100" s="69">
        <v>135</v>
      </c>
      <c r="E100" s="69">
        <v>0.21565495207667701</v>
      </c>
      <c r="F100" s="69">
        <v>124</v>
      </c>
      <c r="G100" s="69">
        <v>0.19935691318328</v>
      </c>
      <c r="H100" s="69">
        <v>11</v>
      </c>
      <c r="I100" s="69">
        <v>8.8709677419354804</v>
      </c>
    </row>
    <row r="101" spans="1:9" x14ac:dyDescent="0.2">
      <c r="A101" s="69" t="s">
        <v>591</v>
      </c>
      <c r="B101" s="69" t="s">
        <v>272</v>
      </c>
      <c r="C101" s="69" t="s">
        <v>364</v>
      </c>
      <c r="D101" s="69">
        <v>132</v>
      </c>
      <c r="E101" s="69">
        <v>3.9639639639639603E-2</v>
      </c>
      <c r="F101" s="69">
        <v>121</v>
      </c>
      <c r="G101" s="69">
        <v>3.5113174695298899E-2</v>
      </c>
      <c r="H101" s="69">
        <v>11</v>
      </c>
      <c r="I101" s="69">
        <v>9.0909090909090793</v>
      </c>
    </row>
    <row r="102" spans="1:9" x14ac:dyDescent="0.2">
      <c r="A102" s="69" t="s">
        <v>457</v>
      </c>
      <c r="B102" s="69" t="s">
        <v>182</v>
      </c>
      <c r="C102" s="69" t="s">
        <v>370</v>
      </c>
      <c r="D102" s="69">
        <v>201</v>
      </c>
      <c r="E102" s="69">
        <v>0.60179640718562899</v>
      </c>
      <c r="F102" s="69">
        <v>190</v>
      </c>
      <c r="G102" s="69">
        <v>0.60317460317460303</v>
      </c>
      <c r="H102" s="69">
        <v>11</v>
      </c>
      <c r="I102" s="69">
        <v>5.7894736842105203</v>
      </c>
    </row>
    <row r="103" spans="1:9" x14ac:dyDescent="0.2">
      <c r="A103" s="69" t="s">
        <v>482</v>
      </c>
      <c r="B103" s="69" t="s">
        <v>209</v>
      </c>
      <c r="C103" s="69" t="s">
        <v>365</v>
      </c>
      <c r="D103" s="69">
        <v>156</v>
      </c>
      <c r="E103" s="69">
        <v>0.24111282843894899</v>
      </c>
      <c r="F103" s="69">
        <v>145</v>
      </c>
      <c r="G103" s="69">
        <v>0.229430379746835</v>
      </c>
      <c r="H103" s="69">
        <v>11</v>
      </c>
      <c r="I103" s="69">
        <v>7.5862068965517198</v>
      </c>
    </row>
    <row r="104" spans="1:9" x14ac:dyDescent="0.2">
      <c r="A104" s="69" t="s">
        <v>519</v>
      </c>
      <c r="B104" s="69" t="s">
        <v>173</v>
      </c>
      <c r="C104" s="69" t="s">
        <v>370</v>
      </c>
      <c r="D104" s="69">
        <v>306</v>
      </c>
      <c r="E104" s="69">
        <v>4.9077786688051302E-2</v>
      </c>
      <c r="F104" s="69">
        <v>295</v>
      </c>
      <c r="G104" s="69">
        <v>4.5878693623639201E-2</v>
      </c>
      <c r="H104" s="69">
        <v>11</v>
      </c>
      <c r="I104" s="69">
        <v>3.7288135593220399</v>
      </c>
    </row>
    <row r="105" spans="1:9" x14ac:dyDescent="0.2">
      <c r="A105" s="69" t="s">
        <v>537</v>
      </c>
      <c r="B105" s="69" t="s">
        <v>267</v>
      </c>
      <c r="C105" s="69" t="s">
        <v>367</v>
      </c>
      <c r="D105" s="69">
        <v>259</v>
      </c>
      <c r="E105" s="69">
        <v>7.1844660194174806E-2</v>
      </c>
      <c r="F105" s="69">
        <v>248</v>
      </c>
      <c r="G105" s="69">
        <v>7.0414537194775695E-2</v>
      </c>
      <c r="H105" s="69">
        <v>11</v>
      </c>
      <c r="I105" s="69">
        <v>4.43548387096775</v>
      </c>
    </row>
    <row r="106" spans="1:9" x14ac:dyDescent="0.2">
      <c r="A106" s="69" t="s">
        <v>459</v>
      </c>
      <c r="B106" s="69" t="s">
        <v>179</v>
      </c>
      <c r="C106" s="69" t="s">
        <v>365</v>
      </c>
      <c r="D106" s="69">
        <v>184</v>
      </c>
      <c r="E106" s="69">
        <v>8.8717454194792697E-2</v>
      </c>
      <c r="F106" s="69">
        <v>174</v>
      </c>
      <c r="G106" s="69">
        <v>8.3855421686747006E-2</v>
      </c>
      <c r="H106" s="69">
        <v>10</v>
      </c>
      <c r="I106" s="69">
        <v>5.7471264367816097</v>
      </c>
    </row>
    <row r="107" spans="1:9" x14ac:dyDescent="0.2">
      <c r="A107" s="69" t="s">
        <v>461</v>
      </c>
      <c r="B107" s="69" t="s">
        <v>174</v>
      </c>
      <c r="C107" s="69" t="s">
        <v>364</v>
      </c>
      <c r="D107" s="69">
        <v>57</v>
      </c>
      <c r="E107" s="69">
        <v>1.6868896123113299E-2</v>
      </c>
      <c r="F107" s="69">
        <v>47</v>
      </c>
      <c r="G107" s="69">
        <v>1.4199395770392699E-2</v>
      </c>
      <c r="H107" s="69">
        <v>10</v>
      </c>
      <c r="I107" s="69">
        <v>21.2765957446809</v>
      </c>
    </row>
    <row r="108" spans="1:9" x14ac:dyDescent="0.2">
      <c r="A108" s="69" t="s">
        <v>467</v>
      </c>
      <c r="B108" s="69" t="s">
        <v>177</v>
      </c>
      <c r="C108" s="69" t="s">
        <v>367</v>
      </c>
      <c r="D108" s="69">
        <v>289</v>
      </c>
      <c r="E108" s="69">
        <v>4.3121456281707E-2</v>
      </c>
      <c r="F108" s="69">
        <v>279</v>
      </c>
      <c r="G108" s="69">
        <v>3.8156455142231899E-2</v>
      </c>
      <c r="H108" s="69">
        <v>10</v>
      </c>
      <c r="I108" s="69">
        <v>3.5842293906809899</v>
      </c>
    </row>
    <row r="109" spans="1:9" x14ac:dyDescent="0.2">
      <c r="A109" s="69" t="s">
        <v>474</v>
      </c>
      <c r="B109" s="69" t="s">
        <v>207</v>
      </c>
      <c r="C109" s="69" t="s">
        <v>368</v>
      </c>
      <c r="D109" s="69">
        <v>1052</v>
      </c>
      <c r="E109" s="69">
        <v>0.41368462445929999</v>
      </c>
      <c r="F109" s="69">
        <v>1042</v>
      </c>
      <c r="G109" s="69">
        <v>0.41250989707046698</v>
      </c>
      <c r="H109" s="69">
        <v>10</v>
      </c>
      <c r="I109" s="69">
        <v>0.95969289827255699</v>
      </c>
    </row>
    <row r="110" spans="1:9" x14ac:dyDescent="0.2">
      <c r="A110" s="69" t="s">
        <v>540</v>
      </c>
      <c r="B110" s="69" t="s">
        <v>195</v>
      </c>
      <c r="C110" s="69" t="s">
        <v>368</v>
      </c>
      <c r="D110" s="69">
        <v>1378</v>
      </c>
      <c r="E110" s="69">
        <v>0.10315143349053101</v>
      </c>
      <c r="F110" s="69">
        <v>1369</v>
      </c>
      <c r="G110" s="69">
        <v>0.10386161899704099</v>
      </c>
      <c r="H110" s="69">
        <v>9</v>
      </c>
      <c r="I110" s="69">
        <v>0.65741417092768395</v>
      </c>
    </row>
    <row r="111" spans="1:9" x14ac:dyDescent="0.2">
      <c r="A111" s="69" t="s">
        <v>455</v>
      </c>
      <c r="B111" s="69" t="s">
        <v>274</v>
      </c>
      <c r="C111" s="69" t="s">
        <v>368</v>
      </c>
      <c r="D111" s="69">
        <v>1520</v>
      </c>
      <c r="E111" s="69">
        <v>0.29169065438495501</v>
      </c>
      <c r="F111" s="69">
        <v>1511</v>
      </c>
      <c r="G111" s="69">
        <v>0.29057692307692301</v>
      </c>
      <c r="H111" s="69">
        <v>9</v>
      </c>
      <c r="I111" s="69">
        <v>0.59563203176704604</v>
      </c>
    </row>
    <row r="112" spans="1:9" x14ac:dyDescent="0.2">
      <c r="A112" s="69" t="s">
        <v>459</v>
      </c>
      <c r="B112" s="69" t="s">
        <v>179</v>
      </c>
      <c r="C112" s="69" t="s">
        <v>366</v>
      </c>
      <c r="D112" s="69">
        <v>136</v>
      </c>
      <c r="E112" s="69">
        <v>6.5573770491803296E-2</v>
      </c>
      <c r="F112" s="69">
        <v>127</v>
      </c>
      <c r="G112" s="69">
        <v>6.1204819277108399E-2</v>
      </c>
      <c r="H112" s="69">
        <v>9</v>
      </c>
      <c r="I112" s="69">
        <v>7.0866141732283596</v>
      </c>
    </row>
    <row r="113" spans="1:9" x14ac:dyDescent="0.2">
      <c r="A113" s="69" t="s">
        <v>460</v>
      </c>
      <c r="B113" s="69" t="s">
        <v>155</v>
      </c>
      <c r="C113" s="69" t="s">
        <v>363</v>
      </c>
      <c r="D113" s="69">
        <v>3904</v>
      </c>
      <c r="E113" s="69">
        <v>0.10091766834690399</v>
      </c>
      <c r="F113" s="69">
        <v>3895</v>
      </c>
      <c r="G113" s="69">
        <v>0.101316200187285</v>
      </c>
      <c r="H113" s="69">
        <v>9</v>
      </c>
      <c r="I113" s="69">
        <v>0.23106546854943</v>
      </c>
    </row>
    <row r="114" spans="1:9" x14ac:dyDescent="0.2">
      <c r="A114" s="69" t="s">
        <v>467</v>
      </c>
      <c r="B114" s="69" t="s">
        <v>177</v>
      </c>
      <c r="C114" s="69" t="s">
        <v>363</v>
      </c>
      <c r="D114" s="69">
        <v>628</v>
      </c>
      <c r="E114" s="69">
        <v>9.3703372127723103E-2</v>
      </c>
      <c r="F114" s="69">
        <v>619</v>
      </c>
      <c r="G114" s="69">
        <v>8.4655361050328198E-2</v>
      </c>
      <c r="H114" s="69">
        <v>9</v>
      </c>
      <c r="I114" s="69">
        <v>1.45395799676897</v>
      </c>
    </row>
    <row r="115" spans="1:9" x14ac:dyDescent="0.2">
      <c r="A115" s="69" t="s">
        <v>474</v>
      </c>
      <c r="B115" s="69" t="s">
        <v>207</v>
      </c>
      <c r="C115" s="69" t="s">
        <v>367</v>
      </c>
      <c r="D115" s="69">
        <v>53</v>
      </c>
      <c r="E115" s="69">
        <v>2.0841525756979899E-2</v>
      </c>
      <c r="F115" s="69">
        <v>44</v>
      </c>
      <c r="G115" s="69">
        <v>1.7418844022169401E-2</v>
      </c>
      <c r="H115" s="69">
        <v>9</v>
      </c>
      <c r="I115" s="69">
        <v>20.454545454545499</v>
      </c>
    </row>
    <row r="116" spans="1:9" x14ac:dyDescent="0.2">
      <c r="A116" s="69" t="s">
        <v>583</v>
      </c>
      <c r="B116" s="69" t="s">
        <v>257</v>
      </c>
      <c r="C116" s="69" t="s">
        <v>366</v>
      </c>
      <c r="D116" s="69">
        <v>965</v>
      </c>
      <c r="E116" s="69">
        <v>0.49134419551934799</v>
      </c>
      <c r="F116" s="69">
        <v>957</v>
      </c>
      <c r="G116" s="69">
        <v>0.48284561049445002</v>
      </c>
      <c r="H116" s="69">
        <v>8</v>
      </c>
      <c r="I116" s="69">
        <v>0.83594566353186694</v>
      </c>
    </row>
    <row r="117" spans="1:9" x14ac:dyDescent="0.2">
      <c r="A117" s="69" t="s">
        <v>455</v>
      </c>
      <c r="B117" s="69" t="s">
        <v>274</v>
      </c>
      <c r="C117" s="69" t="s">
        <v>370</v>
      </c>
      <c r="D117" s="69">
        <v>319</v>
      </c>
      <c r="E117" s="69">
        <v>6.1216657071579403E-2</v>
      </c>
      <c r="F117" s="69">
        <v>311</v>
      </c>
      <c r="G117" s="69">
        <v>5.9807692307692298E-2</v>
      </c>
      <c r="H117" s="69">
        <v>8</v>
      </c>
      <c r="I117" s="69">
        <v>2.5723472668810299</v>
      </c>
    </row>
    <row r="118" spans="1:9" x14ac:dyDescent="0.2">
      <c r="A118" s="69" t="s">
        <v>548</v>
      </c>
      <c r="B118" s="69" t="s">
        <v>252</v>
      </c>
      <c r="C118" s="69" t="s">
        <v>367</v>
      </c>
      <c r="D118" s="69">
        <v>369</v>
      </c>
      <c r="E118" s="69">
        <v>5.16589668206636E-2</v>
      </c>
      <c r="F118" s="69">
        <v>361</v>
      </c>
      <c r="G118" s="69">
        <v>4.6234631147540999E-2</v>
      </c>
      <c r="H118" s="69">
        <v>8</v>
      </c>
      <c r="I118" s="69">
        <v>2.21606648199446</v>
      </c>
    </row>
    <row r="119" spans="1:9" x14ac:dyDescent="0.2">
      <c r="A119" s="69" t="s">
        <v>460</v>
      </c>
      <c r="B119" s="69" t="s">
        <v>155</v>
      </c>
      <c r="C119" s="69" t="s">
        <v>370</v>
      </c>
      <c r="D119" s="69">
        <v>3432</v>
      </c>
      <c r="E119" s="69">
        <v>8.8716556804963195E-2</v>
      </c>
      <c r="F119" s="69">
        <v>3424</v>
      </c>
      <c r="G119" s="69">
        <v>8.9064613463739506E-2</v>
      </c>
      <c r="H119" s="69">
        <v>8</v>
      </c>
      <c r="I119" s="69">
        <v>0.23364485981307601</v>
      </c>
    </row>
    <row r="120" spans="1:9" x14ac:dyDescent="0.2">
      <c r="A120" s="69" t="s">
        <v>543</v>
      </c>
      <c r="B120" s="69" t="s">
        <v>181</v>
      </c>
      <c r="C120" s="69" t="s">
        <v>368</v>
      </c>
      <c r="D120" s="69">
        <v>1492</v>
      </c>
      <c r="E120" s="69">
        <v>0.223219628964692</v>
      </c>
      <c r="F120" s="69">
        <v>1484</v>
      </c>
      <c r="G120" s="69">
        <v>0.21904059040590401</v>
      </c>
      <c r="H120" s="69">
        <v>8</v>
      </c>
      <c r="I120" s="69">
        <v>0.53908355795149199</v>
      </c>
    </row>
    <row r="121" spans="1:9" x14ac:dyDescent="0.2">
      <c r="A121" s="69" t="s">
        <v>510</v>
      </c>
      <c r="B121" s="69" t="s">
        <v>191</v>
      </c>
      <c r="C121" s="69" t="s">
        <v>364</v>
      </c>
      <c r="D121" s="69">
        <v>698</v>
      </c>
      <c r="E121" s="69">
        <v>4.2213486543695201E-2</v>
      </c>
      <c r="F121" s="69">
        <v>690</v>
      </c>
      <c r="G121" s="69">
        <v>4.1641520820760398E-2</v>
      </c>
      <c r="H121" s="69">
        <v>8</v>
      </c>
      <c r="I121" s="69">
        <v>1.1594202898550701</v>
      </c>
    </row>
    <row r="122" spans="1:9" x14ac:dyDescent="0.2">
      <c r="A122" s="69" t="s">
        <v>537</v>
      </c>
      <c r="B122" s="69" t="s">
        <v>267</v>
      </c>
      <c r="C122" s="69" t="s">
        <v>368</v>
      </c>
      <c r="D122" s="69">
        <v>1086</v>
      </c>
      <c r="E122" s="69">
        <v>0.30124826629681001</v>
      </c>
      <c r="F122" s="69">
        <v>1078</v>
      </c>
      <c r="G122" s="69">
        <v>0.30607609312890399</v>
      </c>
      <c r="H122" s="69">
        <v>8</v>
      </c>
      <c r="I122" s="69">
        <v>0.74211502782930405</v>
      </c>
    </row>
    <row r="123" spans="1:9" x14ac:dyDescent="0.2">
      <c r="A123" s="69" t="s">
        <v>530</v>
      </c>
      <c r="B123" s="69" t="s">
        <v>268</v>
      </c>
      <c r="C123" s="69" t="s">
        <v>367</v>
      </c>
      <c r="D123" s="69">
        <v>1719</v>
      </c>
      <c r="E123" s="69">
        <v>4.3448589626933598E-2</v>
      </c>
      <c r="F123" s="69">
        <v>1711</v>
      </c>
      <c r="G123" s="69">
        <v>4.3382352941176497E-2</v>
      </c>
      <c r="H123" s="69">
        <v>8</v>
      </c>
      <c r="I123" s="69">
        <v>0.46756282875510802</v>
      </c>
    </row>
    <row r="124" spans="1:9" x14ac:dyDescent="0.2">
      <c r="A124" s="69" t="s">
        <v>584</v>
      </c>
      <c r="B124" s="69" t="s">
        <v>258</v>
      </c>
      <c r="C124" s="69" t="s">
        <v>364</v>
      </c>
      <c r="D124" s="69">
        <v>15</v>
      </c>
      <c r="E124" s="69">
        <v>2.3961661341852999E-2</v>
      </c>
      <c r="F124" s="69">
        <v>8</v>
      </c>
      <c r="G124" s="69">
        <v>1.2861736334405099E-2</v>
      </c>
      <c r="H124" s="69">
        <v>7</v>
      </c>
      <c r="I124" s="69">
        <v>87.5</v>
      </c>
    </row>
    <row r="125" spans="1:9" x14ac:dyDescent="0.2">
      <c r="A125" s="69" t="s">
        <v>589</v>
      </c>
      <c r="B125" s="69" t="s">
        <v>158</v>
      </c>
      <c r="C125" s="69" t="s">
        <v>366</v>
      </c>
      <c r="D125" s="69">
        <v>886</v>
      </c>
      <c r="E125" s="69">
        <v>0.157427149964463</v>
      </c>
      <c r="F125" s="69">
        <v>879</v>
      </c>
      <c r="G125" s="69">
        <v>0.15574060949681101</v>
      </c>
      <c r="H125" s="69">
        <v>7</v>
      </c>
      <c r="I125" s="69">
        <v>0.79635949943117601</v>
      </c>
    </row>
    <row r="126" spans="1:9" x14ac:dyDescent="0.2">
      <c r="A126" s="69" t="s">
        <v>460</v>
      </c>
      <c r="B126" s="69" t="s">
        <v>155</v>
      </c>
      <c r="C126" s="69" t="s">
        <v>366</v>
      </c>
      <c r="D126" s="69">
        <v>3419</v>
      </c>
      <c r="E126" s="69">
        <v>8.8380509241307997E-2</v>
      </c>
      <c r="F126" s="69">
        <v>3412</v>
      </c>
      <c r="G126" s="69">
        <v>8.8752471126833807E-2</v>
      </c>
      <c r="H126" s="69">
        <v>7</v>
      </c>
      <c r="I126" s="69">
        <v>0.20515826494724701</v>
      </c>
    </row>
    <row r="127" spans="1:9" x14ac:dyDescent="0.2">
      <c r="A127" s="69" t="s">
        <v>461</v>
      </c>
      <c r="B127" s="69" t="s">
        <v>174</v>
      </c>
      <c r="C127" s="69" t="s">
        <v>366</v>
      </c>
      <c r="D127" s="69">
        <v>730</v>
      </c>
      <c r="E127" s="69">
        <v>0.21604024859425899</v>
      </c>
      <c r="F127" s="69">
        <v>723</v>
      </c>
      <c r="G127" s="69">
        <v>0.21842900302114801</v>
      </c>
      <c r="H127" s="69">
        <v>7</v>
      </c>
      <c r="I127" s="69">
        <v>0.96818810511756204</v>
      </c>
    </row>
    <row r="128" spans="1:9" x14ac:dyDescent="0.2">
      <c r="A128" s="69" t="s">
        <v>487</v>
      </c>
      <c r="B128" s="69" t="s">
        <v>161</v>
      </c>
      <c r="C128" s="69" t="s">
        <v>368</v>
      </c>
      <c r="D128" s="69">
        <v>625</v>
      </c>
      <c r="E128" s="69">
        <v>8.3668005354752301E-2</v>
      </c>
      <c r="F128" s="69">
        <v>618</v>
      </c>
      <c r="G128" s="69">
        <v>7.9762519359834805E-2</v>
      </c>
      <c r="H128" s="69">
        <v>7</v>
      </c>
      <c r="I128" s="69">
        <v>1.13268608414239</v>
      </c>
    </row>
    <row r="129" spans="1:9" x14ac:dyDescent="0.2">
      <c r="A129" s="69" t="s">
        <v>487</v>
      </c>
      <c r="B129" s="69" t="s">
        <v>161</v>
      </c>
      <c r="C129" s="69" t="s">
        <v>366</v>
      </c>
      <c r="D129" s="69">
        <v>154</v>
      </c>
      <c r="E129" s="69">
        <v>2.0615796519410999E-2</v>
      </c>
      <c r="F129" s="69">
        <v>147</v>
      </c>
      <c r="G129" s="69">
        <v>1.8972638100154898E-2</v>
      </c>
      <c r="H129" s="69">
        <v>7</v>
      </c>
      <c r="I129" s="69">
        <v>4.7619047619047699</v>
      </c>
    </row>
    <row r="130" spans="1:9" x14ac:dyDescent="0.2">
      <c r="A130" s="69" t="s">
        <v>490</v>
      </c>
      <c r="B130" s="69" t="s">
        <v>160</v>
      </c>
      <c r="C130" s="69" t="s">
        <v>370</v>
      </c>
      <c r="D130" s="69">
        <v>1878</v>
      </c>
      <c r="E130" s="69">
        <v>4.9895055660352301E-2</v>
      </c>
      <c r="F130" s="69">
        <v>1871</v>
      </c>
      <c r="G130" s="69">
        <v>5.0191807280628803E-2</v>
      </c>
      <c r="H130" s="69">
        <v>7</v>
      </c>
      <c r="I130" s="69">
        <v>0.37413148049172401</v>
      </c>
    </row>
    <row r="131" spans="1:9" x14ac:dyDescent="0.2">
      <c r="A131" s="69" t="s">
        <v>543</v>
      </c>
      <c r="B131" s="69" t="s">
        <v>181</v>
      </c>
      <c r="C131" s="69" t="s">
        <v>363</v>
      </c>
      <c r="D131" s="69">
        <v>196</v>
      </c>
      <c r="E131" s="69">
        <v>2.9323758228605602E-2</v>
      </c>
      <c r="F131" s="69">
        <v>189</v>
      </c>
      <c r="G131" s="69">
        <v>2.7896678966789702E-2</v>
      </c>
      <c r="H131" s="69">
        <v>7</v>
      </c>
      <c r="I131" s="69">
        <v>3.7037037037037002</v>
      </c>
    </row>
    <row r="132" spans="1:9" x14ac:dyDescent="0.2">
      <c r="A132" s="69" t="s">
        <v>507</v>
      </c>
      <c r="B132" s="69" t="s">
        <v>165</v>
      </c>
      <c r="C132" s="69" t="s">
        <v>363</v>
      </c>
      <c r="D132" s="69">
        <v>378</v>
      </c>
      <c r="E132" s="69">
        <v>5.5539230091096103E-3</v>
      </c>
      <c r="F132" s="69">
        <v>371</v>
      </c>
      <c r="G132" s="69">
        <v>5.4463512382742002E-3</v>
      </c>
      <c r="H132" s="69">
        <v>7</v>
      </c>
      <c r="I132" s="69">
        <v>1.88679245283019</v>
      </c>
    </row>
    <row r="133" spans="1:9" x14ac:dyDescent="0.2">
      <c r="A133" s="69" t="s">
        <v>509</v>
      </c>
      <c r="B133" s="69" t="s">
        <v>240</v>
      </c>
      <c r="C133" s="69" t="s">
        <v>364</v>
      </c>
      <c r="D133" s="69">
        <v>22</v>
      </c>
      <c r="E133" s="69">
        <v>0.23913043478260901</v>
      </c>
      <c r="F133" s="69">
        <v>15</v>
      </c>
      <c r="G133" s="69">
        <v>0.17241379310344801</v>
      </c>
      <c r="H133" s="69">
        <v>7</v>
      </c>
      <c r="I133" s="69">
        <v>46.6666666666667</v>
      </c>
    </row>
    <row r="134" spans="1:9" x14ac:dyDescent="0.2">
      <c r="A134" s="69" t="s">
        <v>513</v>
      </c>
      <c r="B134" s="69" t="s">
        <v>216</v>
      </c>
      <c r="C134" s="69" t="s">
        <v>364</v>
      </c>
      <c r="D134" s="69">
        <v>46</v>
      </c>
      <c r="E134" s="69">
        <v>0.69696969696969702</v>
      </c>
      <c r="F134" s="69">
        <v>39</v>
      </c>
      <c r="G134" s="69">
        <v>0.65</v>
      </c>
      <c r="H134" s="69">
        <v>7</v>
      </c>
      <c r="I134" s="69">
        <v>17.948717948717999</v>
      </c>
    </row>
    <row r="135" spans="1:9" x14ac:dyDescent="0.2">
      <c r="A135" s="69" t="s">
        <v>524</v>
      </c>
      <c r="B135" s="69" t="s">
        <v>242</v>
      </c>
      <c r="C135" s="69" t="s">
        <v>369</v>
      </c>
      <c r="D135" s="69">
        <v>26</v>
      </c>
      <c r="E135" s="69">
        <v>3.6775106082036803E-2</v>
      </c>
      <c r="F135" s="69">
        <v>19</v>
      </c>
      <c r="G135" s="69">
        <v>2.71816881258941E-2</v>
      </c>
      <c r="H135" s="69">
        <v>7</v>
      </c>
      <c r="I135" s="69">
        <v>36.842105263157897</v>
      </c>
    </row>
    <row r="136" spans="1:9" x14ac:dyDescent="0.2">
      <c r="A136" s="69" t="s">
        <v>599</v>
      </c>
      <c r="B136" s="69" t="s">
        <v>218</v>
      </c>
      <c r="C136" s="69" t="s">
        <v>364</v>
      </c>
      <c r="D136" s="69">
        <v>12</v>
      </c>
      <c r="E136" s="69">
        <v>0.19354838709677399</v>
      </c>
      <c r="F136" s="69">
        <v>6</v>
      </c>
      <c r="G136" s="69">
        <v>0.107142857142857</v>
      </c>
      <c r="H136" s="69">
        <v>6</v>
      </c>
      <c r="I136" s="69">
        <v>100</v>
      </c>
    </row>
    <row r="137" spans="1:9" x14ac:dyDescent="0.2">
      <c r="A137" s="69" t="s">
        <v>485</v>
      </c>
      <c r="B137" s="69" t="s">
        <v>261</v>
      </c>
      <c r="C137" s="69" t="s">
        <v>363</v>
      </c>
      <c r="D137" s="69">
        <v>256</v>
      </c>
      <c r="E137" s="69">
        <v>0.149882903981265</v>
      </c>
      <c r="F137" s="69">
        <v>250</v>
      </c>
      <c r="G137" s="69">
        <v>0.14645577035735199</v>
      </c>
      <c r="H137" s="69">
        <v>6</v>
      </c>
      <c r="I137" s="69">
        <v>2.4</v>
      </c>
    </row>
    <row r="138" spans="1:9" x14ac:dyDescent="0.2">
      <c r="A138" s="69" t="s">
        <v>544</v>
      </c>
      <c r="B138" s="69" t="s">
        <v>185</v>
      </c>
      <c r="C138" s="69" t="s">
        <v>366</v>
      </c>
      <c r="D138" s="69">
        <v>1351</v>
      </c>
      <c r="E138" s="69">
        <v>0.32999511480214899</v>
      </c>
      <c r="F138" s="69">
        <v>1345</v>
      </c>
      <c r="G138" s="69">
        <v>0.29547451669595798</v>
      </c>
      <c r="H138" s="69">
        <v>6</v>
      </c>
      <c r="I138" s="69">
        <v>0.44609665427508499</v>
      </c>
    </row>
    <row r="139" spans="1:9" x14ac:dyDescent="0.2">
      <c r="A139" s="69" t="s">
        <v>496</v>
      </c>
      <c r="B139" s="69" t="s">
        <v>249</v>
      </c>
      <c r="C139" s="69" t="s">
        <v>370</v>
      </c>
      <c r="D139" s="69">
        <v>254</v>
      </c>
      <c r="E139" s="69">
        <v>0.25349301397205598</v>
      </c>
      <c r="F139" s="69">
        <v>248</v>
      </c>
      <c r="G139" s="69">
        <v>0.25025227043390502</v>
      </c>
      <c r="H139" s="69">
        <v>6</v>
      </c>
      <c r="I139" s="69">
        <v>2.4193548387096802</v>
      </c>
    </row>
    <row r="140" spans="1:9" x14ac:dyDescent="0.2">
      <c r="A140" s="69" t="s">
        <v>500</v>
      </c>
      <c r="B140" s="69" t="s">
        <v>156</v>
      </c>
      <c r="C140" s="69" t="s">
        <v>371</v>
      </c>
      <c r="D140" s="69">
        <v>216</v>
      </c>
      <c r="E140" s="69">
        <v>9.4302554027504894E-3</v>
      </c>
      <c r="F140" s="69">
        <v>210</v>
      </c>
      <c r="G140" s="69">
        <v>9.1968117719190695E-3</v>
      </c>
      <c r="H140" s="69">
        <v>6</v>
      </c>
      <c r="I140" s="69">
        <v>2.8571428571428501</v>
      </c>
    </row>
    <row r="141" spans="1:9" x14ac:dyDescent="0.2">
      <c r="A141" s="69" t="s">
        <v>547</v>
      </c>
      <c r="B141" s="69" t="s">
        <v>157</v>
      </c>
      <c r="C141" s="69" t="s">
        <v>363</v>
      </c>
      <c r="D141" s="69">
        <v>520</v>
      </c>
      <c r="E141" s="69">
        <v>3.9852851011649301E-2</v>
      </c>
      <c r="F141" s="69">
        <v>514</v>
      </c>
      <c r="G141" s="69">
        <v>3.9447429009976998E-2</v>
      </c>
      <c r="H141" s="69">
        <v>6</v>
      </c>
      <c r="I141" s="69">
        <v>1.1673151750972699</v>
      </c>
    </row>
    <row r="142" spans="1:9" x14ac:dyDescent="0.2">
      <c r="A142" s="69" t="s">
        <v>605</v>
      </c>
      <c r="B142" s="69" t="s">
        <v>265</v>
      </c>
      <c r="C142" s="69" t="s">
        <v>365</v>
      </c>
      <c r="D142" s="69">
        <v>925</v>
      </c>
      <c r="E142" s="69">
        <v>0.94969199178644803</v>
      </c>
      <c r="F142" s="69">
        <v>919</v>
      </c>
      <c r="G142" s="69">
        <v>0.94840041279669796</v>
      </c>
      <c r="H142" s="69">
        <v>6</v>
      </c>
      <c r="I142" s="69">
        <v>0.65288356909685197</v>
      </c>
    </row>
    <row r="143" spans="1:9" x14ac:dyDescent="0.2">
      <c r="A143" s="69" t="s">
        <v>539</v>
      </c>
      <c r="B143" s="69" t="s">
        <v>183</v>
      </c>
      <c r="C143" s="69" t="s">
        <v>365</v>
      </c>
      <c r="D143" s="69">
        <v>906</v>
      </c>
      <c r="E143" s="69">
        <v>0.166269040190861</v>
      </c>
      <c r="F143" s="69">
        <v>901</v>
      </c>
      <c r="G143" s="69">
        <v>0.16544252662504599</v>
      </c>
      <c r="H143" s="69">
        <v>5</v>
      </c>
      <c r="I143" s="69">
        <v>0.55493895671476801</v>
      </c>
    </row>
    <row r="144" spans="1:9" x14ac:dyDescent="0.2">
      <c r="A144" s="69" t="s">
        <v>584</v>
      </c>
      <c r="B144" s="69" t="s">
        <v>258</v>
      </c>
      <c r="C144" s="69" t="s">
        <v>366</v>
      </c>
      <c r="D144" s="69">
        <v>84</v>
      </c>
      <c r="E144" s="69">
        <v>0.13418530351437699</v>
      </c>
      <c r="F144" s="69">
        <v>79</v>
      </c>
      <c r="G144" s="69">
        <v>0.12700964630225101</v>
      </c>
      <c r="H144" s="69">
        <v>5</v>
      </c>
      <c r="I144" s="69">
        <v>6.3291139240506196</v>
      </c>
    </row>
    <row r="145" spans="1:9" x14ac:dyDescent="0.2">
      <c r="A145" s="69" t="s">
        <v>591</v>
      </c>
      <c r="B145" s="69" t="s">
        <v>272</v>
      </c>
      <c r="C145" s="69" t="s">
        <v>370</v>
      </c>
      <c r="D145" s="69">
        <v>169</v>
      </c>
      <c r="E145" s="69">
        <v>5.0750750750750799E-2</v>
      </c>
      <c r="F145" s="69">
        <v>164</v>
      </c>
      <c r="G145" s="69">
        <v>4.7591410330818297E-2</v>
      </c>
      <c r="H145" s="69">
        <v>5</v>
      </c>
      <c r="I145" s="69">
        <v>3.0487804878048799</v>
      </c>
    </row>
    <row r="146" spans="1:9" x14ac:dyDescent="0.2">
      <c r="A146" s="69" t="s">
        <v>597</v>
      </c>
      <c r="B146" s="69" t="s">
        <v>273</v>
      </c>
      <c r="C146" s="69" t="s">
        <v>363</v>
      </c>
      <c r="D146" s="69">
        <v>36</v>
      </c>
      <c r="E146" s="69">
        <v>1.33928571428571E-2</v>
      </c>
      <c r="F146" s="69">
        <v>31</v>
      </c>
      <c r="G146" s="69">
        <v>1.15198810850985E-2</v>
      </c>
      <c r="H146" s="69">
        <v>5</v>
      </c>
      <c r="I146" s="69">
        <v>16.129032258064498</v>
      </c>
    </row>
    <row r="147" spans="1:9" x14ac:dyDescent="0.2">
      <c r="A147" s="69" t="s">
        <v>589</v>
      </c>
      <c r="B147" s="69" t="s">
        <v>158</v>
      </c>
      <c r="C147" s="69" t="s">
        <v>365</v>
      </c>
      <c r="D147" s="69">
        <v>2167</v>
      </c>
      <c r="E147" s="69">
        <v>0.38503909026297101</v>
      </c>
      <c r="F147" s="69">
        <v>2162</v>
      </c>
      <c r="G147" s="69">
        <v>0.38306165839829898</v>
      </c>
      <c r="H147" s="69">
        <v>5</v>
      </c>
      <c r="I147" s="69">
        <v>0.23126734505087801</v>
      </c>
    </row>
    <row r="148" spans="1:9" x14ac:dyDescent="0.2">
      <c r="A148" s="69" t="s">
        <v>589</v>
      </c>
      <c r="B148" s="69" t="s">
        <v>158</v>
      </c>
      <c r="C148" s="69" t="s">
        <v>364</v>
      </c>
      <c r="D148" s="69">
        <v>268</v>
      </c>
      <c r="E148" s="69">
        <v>4.7619047619047603E-2</v>
      </c>
      <c r="F148" s="69">
        <v>263</v>
      </c>
      <c r="G148" s="69">
        <v>4.6598157335223198E-2</v>
      </c>
      <c r="H148" s="69">
        <v>5</v>
      </c>
      <c r="I148" s="69">
        <v>1.90114068441065</v>
      </c>
    </row>
    <row r="149" spans="1:9" x14ac:dyDescent="0.2">
      <c r="A149" s="69" t="s">
        <v>454</v>
      </c>
      <c r="B149" s="69" t="s">
        <v>213</v>
      </c>
      <c r="C149" s="69" t="s">
        <v>366</v>
      </c>
      <c r="D149" s="69">
        <v>88</v>
      </c>
      <c r="E149" s="69">
        <v>0.23342175066313001</v>
      </c>
      <c r="F149" s="69">
        <v>83</v>
      </c>
      <c r="G149" s="69">
        <v>0.22252010723860599</v>
      </c>
      <c r="H149" s="69">
        <v>5</v>
      </c>
      <c r="I149" s="69">
        <v>6.0240963855421796</v>
      </c>
    </row>
    <row r="150" spans="1:9" x14ac:dyDescent="0.2">
      <c r="A150" s="69" t="s">
        <v>480</v>
      </c>
      <c r="B150" s="69" t="s">
        <v>168</v>
      </c>
      <c r="C150" s="69" t="s">
        <v>368</v>
      </c>
      <c r="D150" s="69">
        <v>204</v>
      </c>
      <c r="E150" s="69">
        <v>9.5819633630812598E-2</v>
      </c>
      <c r="F150" s="69">
        <v>199</v>
      </c>
      <c r="G150" s="69">
        <v>8.5517834121186104E-2</v>
      </c>
      <c r="H150" s="69">
        <v>5</v>
      </c>
      <c r="I150" s="69">
        <v>2.5125628140703502</v>
      </c>
    </row>
    <row r="151" spans="1:9" x14ac:dyDescent="0.2">
      <c r="A151" s="69" t="s">
        <v>495</v>
      </c>
      <c r="B151" s="69" t="s">
        <v>241</v>
      </c>
      <c r="C151" s="69" t="s">
        <v>370</v>
      </c>
      <c r="D151" s="69">
        <v>103</v>
      </c>
      <c r="E151" s="69">
        <v>0.206827309236948</v>
      </c>
      <c r="F151" s="69">
        <v>98</v>
      </c>
      <c r="G151" s="69">
        <v>0.204166666666667</v>
      </c>
      <c r="H151" s="69">
        <v>5</v>
      </c>
      <c r="I151" s="69">
        <v>5.1020408163265296</v>
      </c>
    </row>
    <row r="152" spans="1:9" x14ac:dyDescent="0.2">
      <c r="A152" s="69" t="s">
        <v>496</v>
      </c>
      <c r="B152" s="69" t="s">
        <v>249</v>
      </c>
      <c r="C152" s="69" t="s">
        <v>368</v>
      </c>
      <c r="D152" s="69">
        <v>171</v>
      </c>
      <c r="E152" s="69">
        <v>0.170658682634731</v>
      </c>
      <c r="F152" s="69">
        <v>166</v>
      </c>
      <c r="G152" s="69">
        <v>0.16750756811301701</v>
      </c>
      <c r="H152" s="69">
        <v>5</v>
      </c>
      <c r="I152" s="69">
        <v>3.01204819277108</v>
      </c>
    </row>
    <row r="153" spans="1:9" x14ac:dyDescent="0.2">
      <c r="A153" s="69" t="s">
        <v>501</v>
      </c>
      <c r="B153" s="69" t="s">
        <v>254</v>
      </c>
      <c r="C153" s="69" t="s">
        <v>368</v>
      </c>
      <c r="D153" s="69">
        <v>405</v>
      </c>
      <c r="E153" s="69">
        <v>0.64387917329093802</v>
      </c>
      <c r="F153" s="69">
        <v>400</v>
      </c>
      <c r="G153" s="69">
        <v>0.65040650406504097</v>
      </c>
      <c r="H153" s="69">
        <v>5</v>
      </c>
      <c r="I153" s="69">
        <v>1.25</v>
      </c>
    </row>
    <row r="154" spans="1:9" x14ac:dyDescent="0.2">
      <c r="A154" s="69" t="s">
        <v>501</v>
      </c>
      <c r="B154" s="69" t="s">
        <v>254</v>
      </c>
      <c r="C154" s="69" t="s">
        <v>366</v>
      </c>
      <c r="D154" s="69">
        <v>83</v>
      </c>
      <c r="E154" s="69">
        <v>0.13195548489666101</v>
      </c>
      <c r="F154" s="69">
        <v>78</v>
      </c>
      <c r="G154" s="69">
        <v>0.12682926829268301</v>
      </c>
      <c r="H154" s="69">
        <v>5</v>
      </c>
      <c r="I154" s="69">
        <v>6.4102564102564097</v>
      </c>
    </row>
    <row r="155" spans="1:9" x14ac:dyDescent="0.2">
      <c r="A155" s="69" t="s">
        <v>504</v>
      </c>
      <c r="B155" s="69" t="s">
        <v>153</v>
      </c>
      <c r="C155" s="69" t="s">
        <v>368</v>
      </c>
      <c r="D155" s="69">
        <v>15812</v>
      </c>
      <c r="E155" s="69">
        <v>0.20088678837773599</v>
      </c>
      <c r="F155" s="69">
        <v>15807</v>
      </c>
      <c r="G155" s="69">
        <v>0.20191091752142801</v>
      </c>
      <c r="H155" s="69">
        <v>5</v>
      </c>
      <c r="I155" s="69">
        <v>3.1631555639899403E-2</v>
      </c>
    </row>
    <row r="156" spans="1:9" x14ac:dyDescent="0.2">
      <c r="A156" s="69" t="s">
        <v>504</v>
      </c>
      <c r="B156" s="69" t="s">
        <v>153</v>
      </c>
      <c r="C156" s="69" t="s">
        <v>367</v>
      </c>
      <c r="D156" s="69">
        <v>4624</v>
      </c>
      <c r="E156" s="69">
        <v>5.8746553848890201E-2</v>
      </c>
      <c r="F156" s="69">
        <v>4619</v>
      </c>
      <c r="G156" s="69">
        <v>5.90008558253605E-2</v>
      </c>
      <c r="H156" s="69">
        <v>5</v>
      </c>
      <c r="I156" s="69">
        <v>0.108248538644728</v>
      </c>
    </row>
    <row r="157" spans="1:9" x14ac:dyDescent="0.2">
      <c r="A157" s="69" t="s">
        <v>510</v>
      </c>
      <c r="B157" s="69" t="s">
        <v>191</v>
      </c>
      <c r="C157" s="69" t="s">
        <v>366</v>
      </c>
      <c r="D157" s="69">
        <v>3157</v>
      </c>
      <c r="E157" s="69">
        <v>0.190928333837315</v>
      </c>
      <c r="F157" s="69">
        <v>3152</v>
      </c>
      <c r="G157" s="69">
        <v>0.19022329511164801</v>
      </c>
      <c r="H157" s="69">
        <v>5</v>
      </c>
      <c r="I157" s="69">
        <v>0.15862944162436901</v>
      </c>
    </row>
    <row r="158" spans="1:9" x14ac:dyDescent="0.2">
      <c r="A158" s="69" t="s">
        <v>514</v>
      </c>
      <c r="B158" s="69" t="s">
        <v>189</v>
      </c>
      <c r="C158" s="69" t="s">
        <v>367</v>
      </c>
      <c r="D158" s="69">
        <v>151</v>
      </c>
      <c r="E158" s="69">
        <v>0.111521418020679</v>
      </c>
      <c r="F158" s="69">
        <v>146</v>
      </c>
      <c r="G158" s="69">
        <v>0.107431935246505</v>
      </c>
      <c r="H158" s="69">
        <v>5</v>
      </c>
      <c r="I158" s="69">
        <v>3.4246575342465699</v>
      </c>
    </row>
    <row r="159" spans="1:9" x14ac:dyDescent="0.2">
      <c r="A159" s="69" t="s">
        <v>524</v>
      </c>
      <c r="B159" s="69" t="s">
        <v>242</v>
      </c>
      <c r="C159" s="69" t="s">
        <v>364</v>
      </c>
      <c r="D159" s="69">
        <v>47</v>
      </c>
      <c r="E159" s="69">
        <v>6.6478076379066497E-2</v>
      </c>
      <c r="F159" s="69">
        <v>42</v>
      </c>
      <c r="G159" s="69">
        <v>6.0085836909871203E-2</v>
      </c>
      <c r="H159" s="69">
        <v>5</v>
      </c>
      <c r="I159" s="69">
        <v>11.9047619047619</v>
      </c>
    </row>
    <row r="160" spans="1:9" x14ac:dyDescent="0.2">
      <c r="A160" s="69" t="s">
        <v>532</v>
      </c>
      <c r="B160" s="69" t="s">
        <v>170</v>
      </c>
      <c r="C160" s="69" t="s">
        <v>370</v>
      </c>
      <c r="D160" s="69">
        <v>94</v>
      </c>
      <c r="E160" s="69">
        <v>0.22926829268292701</v>
      </c>
      <c r="F160" s="69">
        <v>89</v>
      </c>
      <c r="G160" s="69">
        <v>0.214975845410628</v>
      </c>
      <c r="H160" s="69">
        <v>5</v>
      </c>
      <c r="I160" s="69">
        <v>5.61797752808988</v>
      </c>
    </row>
    <row r="161" spans="1:9" x14ac:dyDescent="0.2">
      <c r="A161" s="69" t="s">
        <v>586</v>
      </c>
      <c r="B161" s="69" t="s">
        <v>266</v>
      </c>
      <c r="C161" s="69" t="s">
        <v>363</v>
      </c>
      <c r="D161" s="69">
        <v>13</v>
      </c>
      <c r="E161" s="69">
        <v>5.4713804713804699E-3</v>
      </c>
      <c r="F161" s="69">
        <v>9</v>
      </c>
      <c r="G161" s="69">
        <v>3.8626609442060098E-3</v>
      </c>
      <c r="H161" s="69">
        <v>4</v>
      </c>
      <c r="I161" s="69">
        <v>44.4444444444444</v>
      </c>
    </row>
    <row r="162" spans="1:9" x14ac:dyDescent="0.2">
      <c r="A162" s="69" t="s">
        <v>588</v>
      </c>
      <c r="B162" s="69" t="s">
        <v>236</v>
      </c>
      <c r="C162" s="69" t="s">
        <v>371</v>
      </c>
      <c r="D162" s="69">
        <v>44</v>
      </c>
      <c r="E162" s="69">
        <v>6.2182023742227196E-3</v>
      </c>
      <c r="F162" s="69">
        <v>40</v>
      </c>
      <c r="G162" s="69">
        <v>5.6553089212498199E-3</v>
      </c>
      <c r="H162" s="69">
        <v>4</v>
      </c>
      <c r="I162" s="69">
        <v>10</v>
      </c>
    </row>
    <row r="163" spans="1:9" x14ac:dyDescent="0.2">
      <c r="A163" s="69" t="s">
        <v>590</v>
      </c>
      <c r="B163" s="69" t="s">
        <v>202</v>
      </c>
      <c r="C163" s="69" t="s">
        <v>366</v>
      </c>
      <c r="D163" s="69">
        <v>735</v>
      </c>
      <c r="E163" s="69">
        <v>0.55138784696174004</v>
      </c>
      <c r="F163" s="69">
        <v>731</v>
      </c>
      <c r="G163" s="69">
        <v>0.55674028941355702</v>
      </c>
      <c r="H163" s="69">
        <v>4</v>
      </c>
      <c r="I163" s="69">
        <v>0.54719562243501496</v>
      </c>
    </row>
    <row r="164" spans="1:9" x14ac:dyDescent="0.2">
      <c r="A164" s="69" t="s">
        <v>455</v>
      </c>
      <c r="B164" s="69" t="s">
        <v>274</v>
      </c>
      <c r="C164" s="69" t="s">
        <v>365</v>
      </c>
      <c r="D164" s="69">
        <v>624</v>
      </c>
      <c r="E164" s="69">
        <v>0.11974668969487599</v>
      </c>
      <c r="F164" s="69">
        <v>620</v>
      </c>
      <c r="G164" s="69">
        <v>0.119230769230769</v>
      </c>
      <c r="H164" s="69">
        <v>4</v>
      </c>
      <c r="I164" s="69">
        <v>0.64516129032257097</v>
      </c>
    </row>
    <row r="165" spans="1:9" x14ac:dyDescent="0.2">
      <c r="A165" s="69" t="s">
        <v>459</v>
      </c>
      <c r="B165" s="69" t="s">
        <v>179</v>
      </c>
      <c r="C165" s="69" t="s">
        <v>368</v>
      </c>
      <c r="D165" s="69">
        <v>733</v>
      </c>
      <c r="E165" s="69">
        <v>0.353423336547734</v>
      </c>
      <c r="F165" s="69">
        <v>729</v>
      </c>
      <c r="G165" s="69">
        <v>0.35132530120481897</v>
      </c>
      <c r="H165" s="69">
        <v>4</v>
      </c>
      <c r="I165" s="69">
        <v>0.54869684499314597</v>
      </c>
    </row>
    <row r="166" spans="1:9" x14ac:dyDescent="0.2">
      <c r="A166" s="69" t="s">
        <v>460</v>
      </c>
      <c r="B166" s="69" t="s">
        <v>155</v>
      </c>
      <c r="C166" s="69" t="s">
        <v>369</v>
      </c>
      <c r="D166" s="69">
        <v>177</v>
      </c>
      <c r="E166" s="69">
        <v>4.5754168282279998E-3</v>
      </c>
      <c r="F166" s="69">
        <v>173</v>
      </c>
      <c r="G166" s="69">
        <v>4.5000520237228198E-3</v>
      </c>
      <c r="H166" s="69">
        <v>4</v>
      </c>
      <c r="I166" s="69">
        <v>2.3121387283237</v>
      </c>
    </row>
    <row r="167" spans="1:9" x14ac:dyDescent="0.2">
      <c r="A167" s="69" t="s">
        <v>461</v>
      </c>
      <c r="B167" s="69" t="s">
        <v>174</v>
      </c>
      <c r="C167" s="69" t="s">
        <v>367</v>
      </c>
      <c r="D167" s="69">
        <v>213</v>
      </c>
      <c r="E167" s="69">
        <v>6.30364013021604E-2</v>
      </c>
      <c r="F167" s="69">
        <v>209</v>
      </c>
      <c r="G167" s="69">
        <v>6.3141993957703896E-2</v>
      </c>
      <c r="H167" s="69">
        <v>4</v>
      </c>
      <c r="I167" s="69">
        <v>1.9138755980861299</v>
      </c>
    </row>
    <row r="168" spans="1:9" x14ac:dyDescent="0.2">
      <c r="A168" s="69" t="s">
        <v>474</v>
      </c>
      <c r="B168" s="69" t="s">
        <v>207</v>
      </c>
      <c r="C168" s="69" t="s">
        <v>366</v>
      </c>
      <c r="D168" s="69">
        <v>215</v>
      </c>
      <c r="E168" s="69">
        <v>8.4545812033031895E-2</v>
      </c>
      <c r="F168" s="69">
        <v>211</v>
      </c>
      <c r="G168" s="69">
        <v>8.3531274742676201E-2</v>
      </c>
      <c r="H168" s="69">
        <v>4</v>
      </c>
      <c r="I168" s="69">
        <v>1.8957345971563999</v>
      </c>
    </row>
    <row r="169" spans="1:9" x14ac:dyDescent="0.2">
      <c r="A169" s="69" t="s">
        <v>481</v>
      </c>
      <c r="B169" s="69" t="s">
        <v>255</v>
      </c>
      <c r="C169" s="69" t="s">
        <v>367</v>
      </c>
      <c r="D169" s="69">
        <v>253</v>
      </c>
      <c r="E169" s="69">
        <v>3.7096774193548399E-2</v>
      </c>
      <c r="F169" s="69">
        <v>249</v>
      </c>
      <c r="G169" s="69">
        <v>3.4689328503761503E-2</v>
      </c>
      <c r="H169" s="69">
        <v>4</v>
      </c>
      <c r="I169" s="69">
        <v>1.6064257028112401</v>
      </c>
    </row>
    <row r="170" spans="1:9" x14ac:dyDescent="0.2">
      <c r="A170" s="69" t="s">
        <v>483</v>
      </c>
      <c r="B170" s="69" t="s">
        <v>176</v>
      </c>
      <c r="C170" s="69" t="s">
        <v>364</v>
      </c>
      <c r="D170" s="69">
        <v>148</v>
      </c>
      <c r="E170" s="69">
        <v>5.5059523809523801E-2</v>
      </c>
      <c r="F170" s="69">
        <v>144</v>
      </c>
      <c r="G170" s="69">
        <v>5.3077773682270499E-2</v>
      </c>
      <c r="H170" s="69">
        <v>4</v>
      </c>
      <c r="I170" s="69">
        <v>2.7777777777777701</v>
      </c>
    </row>
    <row r="171" spans="1:9" x14ac:dyDescent="0.2">
      <c r="A171" s="69" t="s">
        <v>484</v>
      </c>
      <c r="B171" s="69" t="s">
        <v>188</v>
      </c>
      <c r="C171" s="69" t="s">
        <v>365</v>
      </c>
      <c r="D171" s="69">
        <v>133</v>
      </c>
      <c r="E171" s="69">
        <v>0.102465331278891</v>
      </c>
      <c r="F171" s="69">
        <v>129</v>
      </c>
      <c r="G171" s="69">
        <v>9.9922540666150306E-2</v>
      </c>
      <c r="H171" s="69">
        <v>4</v>
      </c>
      <c r="I171" s="69">
        <v>3.10077519379846</v>
      </c>
    </row>
    <row r="172" spans="1:9" x14ac:dyDescent="0.2">
      <c r="A172" s="69" t="s">
        <v>496</v>
      </c>
      <c r="B172" s="69" t="s">
        <v>249</v>
      </c>
      <c r="C172" s="69" t="s">
        <v>364</v>
      </c>
      <c r="D172" s="69">
        <v>74</v>
      </c>
      <c r="E172" s="69">
        <v>7.3852295409181604E-2</v>
      </c>
      <c r="F172" s="69">
        <v>70</v>
      </c>
      <c r="G172" s="69">
        <v>7.0635721493440995E-2</v>
      </c>
      <c r="H172" s="69">
        <v>4</v>
      </c>
      <c r="I172" s="69">
        <v>5.7142857142857197</v>
      </c>
    </row>
    <row r="173" spans="1:9" x14ac:dyDescent="0.2">
      <c r="A173" s="69" t="s">
        <v>543</v>
      </c>
      <c r="B173" s="69" t="s">
        <v>181</v>
      </c>
      <c r="C173" s="69" t="s">
        <v>370</v>
      </c>
      <c r="D173" s="69">
        <v>319</v>
      </c>
      <c r="E173" s="69">
        <v>4.7725912627169402E-2</v>
      </c>
      <c r="F173" s="69">
        <v>315</v>
      </c>
      <c r="G173" s="69">
        <v>4.64944649446494E-2</v>
      </c>
      <c r="H173" s="69">
        <v>4</v>
      </c>
      <c r="I173" s="69">
        <v>1.26984126984127</v>
      </c>
    </row>
    <row r="174" spans="1:9" x14ac:dyDescent="0.2">
      <c r="A174" s="69" t="s">
        <v>519</v>
      </c>
      <c r="B174" s="69" t="s">
        <v>173</v>
      </c>
      <c r="C174" s="69" t="s">
        <v>369</v>
      </c>
      <c r="D174" s="69">
        <v>48</v>
      </c>
      <c r="E174" s="69">
        <v>7.6984763432237403E-3</v>
      </c>
      <c r="F174" s="69">
        <v>44</v>
      </c>
      <c r="G174" s="69">
        <v>6.8429237947122898E-3</v>
      </c>
      <c r="H174" s="69">
        <v>4</v>
      </c>
      <c r="I174" s="69">
        <v>9.0909090909090793</v>
      </c>
    </row>
    <row r="175" spans="1:9" x14ac:dyDescent="0.2">
      <c r="A175" s="69" t="s">
        <v>521</v>
      </c>
      <c r="B175" s="69" t="s">
        <v>248</v>
      </c>
      <c r="C175" s="69" t="s">
        <v>370</v>
      </c>
      <c r="D175" s="69">
        <v>132</v>
      </c>
      <c r="E175" s="69">
        <v>0.318072289156626</v>
      </c>
      <c r="F175" s="69">
        <v>128</v>
      </c>
      <c r="G175" s="69">
        <v>0.30695443645083897</v>
      </c>
      <c r="H175" s="69">
        <v>4</v>
      </c>
      <c r="I175" s="69">
        <v>3.125</v>
      </c>
    </row>
    <row r="176" spans="1:9" x14ac:dyDescent="0.2">
      <c r="A176" s="69" t="s">
        <v>531</v>
      </c>
      <c r="B176" s="69" t="s">
        <v>260</v>
      </c>
      <c r="C176" s="69" t="s">
        <v>364</v>
      </c>
      <c r="D176" s="69">
        <v>1123</v>
      </c>
      <c r="E176" s="69">
        <v>0.113871425674305</v>
      </c>
      <c r="F176" s="69">
        <v>1119</v>
      </c>
      <c r="G176" s="69">
        <v>0.11493426458504501</v>
      </c>
      <c r="H176" s="69">
        <v>4</v>
      </c>
      <c r="I176" s="69">
        <v>0.35746201966040397</v>
      </c>
    </row>
    <row r="177" spans="1:9" x14ac:dyDescent="0.2">
      <c r="A177" s="69" t="s">
        <v>536</v>
      </c>
      <c r="B177" s="69" t="s">
        <v>234</v>
      </c>
      <c r="C177" s="69" t="s">
        <v>365</v>
      </c>
      <c r="D177" s="69">
        <v>14</v>
      </c>
      <c r="E177" s="69">
        <v>0.63636363636363602</v>
      </c>
      <c r="F177" s="69">
        <v>11</v>
      </c>
      <c r="G177" s="69">
        <v>0.57894736842105299</v>
      </c>
      <c r="H177" s="69">
        <v>3</v>
      </c>
      <c r="I177" s="69">
        <v>27.272727272727298</v>
      </c>
    </row>
    <row r="178" spans="1:9" x14ac:dyDescent="0.2">
      <c r="A178" s="69" t="s">
        <v>585</v>
      </c>
      <c r="B178" s="69" t="s">
        <v>259</v>
      </c>
      <c r="C178" s="69" t="s">
        <v>368</v>
      </c>
      <c r="D178" s="69">
        <v>124</v>
      </c>
      <c r="E178" s="69">
        <v>9.34438583270535E-2</v>
      </c>
      <c r="F178" s="69">
        <v>121</v>
      </c>
      <c r="G178" s="69">
        <v>9.2366412213740506E-2</v>
      </c>
      <c r="H178" s="69">
        <v>3</v>
      </c>
      <c r="I178" s="69">
        <v>2.4793388429752001</v>
      </c>
    </row>
    <row r="179" spans="1:9" x14ac:dyDescent="0.2">
      <c r="A179" s="69" t="s">
        <v>592</v>
      </c>
      <c r="B179" s="69" t="s">
        <v>186</v>
      </c>
      <c r="C179" s="69" t="s">
        <v>364</v>
      </c>
      <c r="D179" s="69">
        <v>68</v>
      </c>
      <c r="E179" s="69">
        <v>0.106750392464678</v>
      </c>
      <c r="F179" s="69">
        <v>65</v>
      </c>
      <c r="G179" s="69">
        <v>0.101880877742947</v>
      </c>
      <c r="H179" s="69">
        <v>3</v>
      </c>
      <c r="I179" s="69">
        <v>4.6153846153846203</v>
      </c>
    </row>
    <row r="180" spans="1:9" x14ac:dyDescent="0.2">
      <c r="A180" s="69" t="s">
        <v>598</v>
      </c>
      <c r="B180" s="69" t="s">
        <v>159</v>
      </c>
      <c r="C180" s="69" t="s">
        <v>370</v>
      </c>
      <c r="D180" s="69">
        <v>14</v>
      </c>
      <c r="E180" s="69">
        <v>4.8143053645116904E-3</v>
      </c>
      <c r="F180" s="69">
        <v>11</v>
      </c>
      <c r="G180" s="69">
        <v>3.66178428761651E-3</v>
      </c>
      <c r="H180" s="69">
        <v>3</v>
      </c>
      <c r="I180" s="69">
        <v>27.272727272727298</v>
      </c>
    </row>
    <row r="181" spans="1:9" x14ac:dyDescent="0.2">
      <c r="A181" s="69" t="s">
        <v>598</v>
      </c>
      <c r="B181" s="69" t="s">
        <v>159</v>
      </c>
      <c r="C181" s="69" t="s">
        <v>367</v>
      </c>
      <c r="D181" s="69">
        <v>61</v>
      </c>
      <c r="E181" s="69">
        <v>2.0976616231086698E-2</v>
      </c>
      <c r="F181" s="69">
        <v>58</v>
      </c>
      <c r="G181" s="69">
        <v>1.9307589880159799E-2</v>
      </c>
      <c r="H181" s="69">
        <v>3</v>
      </c>
      <c r="I181" s="69">
        <v>5.1724137931034502</v>
      </c>
    </row>
    <row r="182" spans="1:9" x14ac:dyDescent="0.2">
      <c r="A182" s="69" t="s">
        <v>588</v>
      </c>
      <c r="B182" s="69" t="s">
        <v>236</v>
      </c>
      <c r="C182" s="69" t="s">
        <v>369</v>
      </c>
      <c r="D182" s="69">
        <v>29</v>
      </c>
      <c r="E182" s="69">
        <v>4.0983606557377103E-3</v>
      </c>
      <c r="F182" s="69">
        <v>26</v>
      </c>
      <c r="G182" s="69">
        <v>3.6759507988123898E-3</v>
      </c>
      <c r="H182" s="69">
        <v>3</v>
      </c>
      <c r="I182" s="69">
        <v>11.538461538461499</v>
      </c>
    </row>
    <row r="183" spans="1:9" x14ac:dyDescent="0.2">
      <c r="A183" s="69" t="s">
        <v>545</v>
      </c>
      <c r="B183" s="69" t="s">
        <v>262</v>
      </c>
      <c r="C183" s="69" t="s">
        <v>364</v>
      </c>
      <c r="D183" s="69">
        <v>44</v>
      </c>
      <c r="E183" s="69">
        <v>7.9279279279279302E-2</v>
      </c>
      <c r="F183" s="69">
        <v>41</v>
      </c>
      <c r="G183" s="69">
        <v>7.4681238615664794E-2</v>
      </c>
      <c r="H183" s="69">
        <v>3</v>
      </c>
      <c r="I183" s="69">
        <v>7.3170731707317103</v>
      </c>
    </row>
    <row r="184" spans="1:9" x14ac:dyDescent="0.2">
      <c r="A184" s="69" t="s">
        <v>454</v>
      </c>
      <c r="B184" s="69" t="s">
        <v>213</v>
      </c>
      <c r="C184" s="69" t="s">
        <v>364</v>
      </c>
      <c r="D184" s="69">
        <v>43</v>
      </c>
      <c r="E184" s="69">
        <v>0.114058355437666</v>
      </c>
      <c r="F184" s="69">
        <v>40</v>
      </c>
      <c r="G184" s="69">
        <v>0.10723860589812299</v>
      </c>
      <c r="H184" s="69">
        <v>3</v>
      </c>
      <c r="I184" s="69">
        <v>7.5</v>
      </c>
    </row>
    <row r="185" spans="1:9" x14ac:dyDescent="0.2">
      <c r="A185" s="69" t="s">
        <v>457</v>
      </c>
      <c r="B185" s="69" t="s">
        <v>182</v>
      </c>
      <c r="C185" s="69" t="s">
        <v>368</v>
      </c>
      <c r="D185" s="69">
        <v>59</v>
      </c>
      <c r="E185" s="69">
        <v>0.17664670658682599</v>
      </c>
      <c r="F185" s="69">
        <v>56</v>
      </c>
      <c r="G185" s="69">
        <v>0.17777777777777801</v>
      </c>
      <c r="H185" s="69">
        <v>3</v>
      </c>
      <c r="I185" s="69">
        <v>5.3571428571428603</v>
      </c>
    </row>
    <row r="186" spans="1:9" x14ac:dyDescent="0.2">
      <c r="A186" s="69" t="s">
        <v>457</v>
      </c>
      <c r="B186" s="69" t="s">
        <v>182</v>
      </c>
      <c r="C186" s="69" t="s">
        <v>367</v>
      </c>
      <c r="D186" s="69">
        <v>22</v>
      </c>
      <c r="E186" s="69">
        <v>6.5868263473053898E-2</v>
      </c>
      <c r="F186" s="69">
        <v>19</v>
      </c>
      <c r="G186" s="69">
        <v>6.0317460317460297E-2</v>
      </c>
      <c r="H186" s="69">
        <v>3</v>
      </c>
      <c r="I186" s="69">
        <v>15.789473684210501</v>
      </c>
    </row>
    <row r="187" spans="1:9" x14ac:dyDescent="0.2">
      <c r="A187" s="69" t="s">
        <v>459</v>
      </c>
      <c r="B187" s="69" t="s">
        <v>179</v>
      </c>
      <c r="C187" s="69" t="s">
        <v>367</v>
      </c>
      <c r="D187" s="69">
        <v>64</v>
      </c>
      <c r="E187" s="69">
        <v>3.0858244937319201E-2</v>
      </c>
      <c r="F187" s="69">
        <v>61</v>
      </c>
      <c r="G187" s="69">
        <v>2.9397590361445802E-2</v>
      </c>
      <c r="H187" s="69">
        <v>3</v>
      </c>
      <c r="I187" s="69">
        <v>4.9180327868852496</v>
      </c>
    </row>
    <row r="188" spans="1:9" x14ac:dyDescent="0.2">
      <c r="A188" s="69" t="s">
        <v>469</v>
      </c>
      <c r="B188" s="69" t="s">
        <v>194</v>
      </c>
      <c r="C188" s="69" t="s">
        <v>370</v>
      </c>
      <c r="D188" s="69">
        <v>46</v>
      </c>
      <c r="E188" s="69">
        <v>0.21296296296296299</v>
      </c>
      <c r="F188" s="69">
        <v>43</v>
      </c>
      <c r="G188" s="69">
        <v>0.19815668202764999</v>
      </c>
      <c r="H188" s="69">
        <v>3</v>
      </c>
      <c r="I188" s="69">
        <v>6.9767441860465</v>
      </c>
    </row>
    <row r="189" spans="1:9" x14ac:dyDescent="0.2">
      <c r="A189" s="69" t="s">
        <v>472</v>
      </c>
      <c r="B189" s="69" t="s">
        <v>178</v>
      </c>
      <c r="C189" s="69" t="s">
        <v>364</v>
      </c>
      <c r="D189" s="69">
        <v>242</v>
      </c>
      <c r="E189" s="69">
        <v>6.7371937639198201E-2</v>
      </c>
      <c r="F189" s="69">
        <v>239</v>
      </c>
      <c r="G189" s="69">
        <v>6.6370452652041098E-2</v>
      </c>
      <c r="H189" s="69">
        <v>3</v>
      </c>
      <c r="I189" s="69">
        <v>1.25523012552302</v>
      </c>
    </row>
    <row r="190" spans="1:9" x14ac:dyDescent="0.2">
      <c r="A190" s="69" t="s">
        <v>482</v>
      </c>
      <c r="B190" s="69" t="s">
        <v>209</v>
      </c>
      <c r="C190" s="69" t="s">
        <v>368</v>
      </c>
      <c r="D190" s="69">
        <v>195</v>
      </c>
      <c r="E190" s="69">
        <v>0.30139103554868601</v>
      </c>
      <c r="F190" s="69">
        <v>192</v>
      </c>
      <c r="G190" s="69">
        <v>0.30379746835443</v>
      </c>
      <c r="H190" s="69">
        <v>3</v>
      </c>
      <c r="I190" s="69">
        <v>1.5625</v>
      </c>
    </row>
    <row r="191" spans="1:9" x14ac:dyDescent="0.2">
      <c r="A191" s="69" t="s">
        <v>485</v>
      </c>
      <c r="B191" s="69" t="s">
        <v>261</v>
      </c>
      <c r="C191" s="69" t="s">
        <v>366</v>
      </c>
      <c r="D191" s="69">
        <v>912</v>
      </c>
      <c r="E191" s="69">
        <v>0.53395784543325497</v>
      </c>
      <c r="F191" s="69">
        <v>909</v>
      </c>
      <c r="G191" s="69">
        <v>0.53251318101933198</v>
      </c>
      <c r="H191" s="69">
        <v>3</v>
      </c>
      <c r="I191" s="69">
        <v>0.33003300330032298</v>
      </c>
    </row>
    <row r="192" spans="1:9" x14ac:dyDescent="0.2">
      <c r="A192" s="69" t="s">
        <v>544</v>
      </c>
      <c r="B192" s="69" t="s">
        <v>185</v>
      </c>
      <c r="C192" s="69" t="s">
        <v>364</v>
      </c>
      <c r="D192" s="69">
        <v>148</v>
      </c>
      <c r="E192" s="69">
        <v>3.6150464093795798E-2</v>
      </c>
      <c r="F192" s="69">
        <v>145</v>
      </c>
      <c r="G192" s="69">
        <v>3.1854130052724097E-2</v>
      </c>
      <c r="H192" s="69">
        <v>3</v>
      </c>
      <c r="I192" s="69">
        <v>2.0689655172413799</v>
      </c>
    </row>
    <row r="193" spans="1:9" x14ac:dyDescent="0.2">
      <c r="A193" s="69" t="s">
        <v>498</v>
      </c>
      <c r="B193" s="69" t="s">
        <v>225</v>
      </c>
      <c r="C193" s="69" t="s">
        <v>363</v>
      </c>
      <c r="D193" s="69">
        <v>201</v>
      </c>
      <c r="E193" s="69">
        <v>0.88157894736842102</v>
      </c>
      <c r="F193" s="69">
        <v>198</v>
      </c>
      <c r="G193" s="69">
        <v>0.88</v>
      </c>
      <c r="H193" s="69">
        <v>3</v>
      </c>
      <c r="I193" s="69">
        <v>1.51515151515151</v>
      </c>
    </row>
    <row r="194" spans="1:9" x14ac:dyDescent="0.2">
      <c r="A194" s="69" t="s">
        <v>503</v>
      </c>
      <c r="B194" s="69" t="s">
        <v>171</v>
      </c>
      <c r="C194" s="69" t="s">
        <v>370</v>
      </c>
      <c r="D194" s="69">
        <v>173</v>
      </c>
      <c r="E194" s="69">
        <v>3.75352571056628E-2</v>
      </c>
      <c r="F194" s="69">
        <v>170</v>
      </c>
      <c r="G194" s="69">
        <v>3.6772658446895999E-2</v>
      </c>
      <c r="H194" s="69">
        <v>3</v>
      </c>
      <c r="I194" s="69">
        <v>1.76470588235293</v>
      </c>
    </row>
    <row r="195" spans="1:9" x14ac:dyDescent="0.2">
      <c r="A195" s="69" t="s">
        <v>505</v>
      </c>
      <c r="B195" s="69" t="s">
        <v>227</v>
      </c>
      <c r="C195" s="69" t="s">
        <v>368</v>
      </c>
      <c r="D195" s="69">
        <v>70</v>
      </c>
      <c r="E195" s="69">
        <v>0.56000000000000005</v>
      </c>
      <c r="F195" s="69">
        <v>67</v>
      </c>
      <c r="G195" s="69">
        <v>0.54471544715447195</v>
      </c>
      <c r="H195" s="69">
        <v>3</v>
      </c>
      <c r="I195" s="69">
        <v>4.4776119402985</v>
      </c>
    </row>
    <row r="196" spans="1:9" x14ac:dyDescent="0.2">
      <c r="A196" s="69" t="s">
        <v>511</v>
      </c>
      <c r="B196" s="69" t="s">
        <v>230</v>
      </c>
      <c r="C196" s="69" t="s">
        <v>370</v>
      </c>
      <c r="D196" s="69">
        <v>41</v>
      </c>
      <c r="E196" s="69">
        <v>4.0275049115913598E-2</v>
      </c>
      <c r="F196" s="69">
        <v>38</v>
      </c>
      <c r="G196" s="69">
        <v>3.7848605577689202E-2</v>
      </c>
      <c r="H196" s="69">
        <v>3</v>
      </c>
      <c r="I196" s="69">
        <v>7.8947368421052699</v>
      </c>
    </row>
    <row r="197" spans="1:9" x14ac:dyDescent="0.2">
      <c r="A197" s="69" t="s">
        <v>514</v>
      </c>
      <c r="B197" s="69" t="s">
        <v>189</v>
      </c>
      <c r="C197" s="69" t="s">
        <v>364</v>
      </c>
      <c r="D197" s="69">
        <v>396</v>
      </c>
      <c r="E197" s="69">
        <v>0.29246676514032499</v>
      </c>
      <c r="F197" s="69">
        <v>393</v>
      </c>
      <c r="G197" s="69">
        <v>0.28918322295805698</v>
      </c>
      <c r="H197" s="69">
        <v>3</v>
      </c>
      <c r="I197" s="69">
        <v>0.76335877862594403</v>
      </c>
    </row>
    <row r="198" spans="1:9" x14ac:dyDescent="0.2">
      <c r="A198" s="69" t="s">
        <v>515</v>
      </c>
      <c r="B198" s="69" t="s">
        <v>190</v>
      </c>
      <c r="C198" s="69" t="s">
        <v>365</v>
      </c>
      <c r="D198" s="69">
        <v>1422</v>
      </c>
      <c r="E198" s="69">
        <v>0.35927235977766497</v>
      </c>
      <c r="F198" s="69">
        <v>1419</v>
      </c>
      <c r="G198" s="69">
        <v>0.35969581749049401</v>
      </c>
      <c r="H198" s="69">
        <v>3</v>
      </c>
      <c r="I198" s="69">
        <v>0.21141649048625999</v>
      </c>
    </row>
    <row r="199" spans="1:9" x14ac:dyDescent="0.2">
      <c r="A199" s="69" t="s">
        <v>515</v>
      </c>
      <c r="B199" s="69" t="s">
        <v>190</v>
      </c>
      <c r="C199" s="69" t="s">
        <v>368</v>
      </c>
      <c r="D199" s="69">
        <v>391</v>
      </c>
      <c r="E199" s="69">
        <v>9.8787266296109094E-2</v>
      </c>
      <c r="F199" s="69">
        <v>388</v>
      </c>
      <c r="G199" s="69">
        <v>9.83523447401774E-2</v>
      </c>
      <c r="H199" s="69">
        <v>3</v>
      </c>
      <c r="I199" s="69">
        <v>0.77319587628865705</v>
      </c>
    </row>
    <row r="200" spans="1:9" x14ac:dyDescent="0.2">
      <c r="A200" s="69" t="s">
        <v>516</v>
      </c>
      <c r="B200" s="69" t="s">
        <v>247</v>
      </c>
      <c r="C200" s="69" t="s">
        <v>367</v>
      </c>
      <c r="D200" s="69">
        <v>81</v>
      </c>
      <c r="E200" s="69">
        <v>2.6444662095984301E-2</v>
      </c>
      <c r="F200" s="69">
        <v>78</v>
      </c>
      <c r="G200" s="69">
        <v>2.6351351351351401E-2</v>
      </c>
      <c r="H200" s="69">
        <v>3</v>
      </c>
      <c r="I200" s="69">
        <v>3.8461538461538498</v>
      </c>
    </row>
    <row r="201" spans="1:9" x14ac:dyDescent="0.2">
      <c r="A201" s="69" t="s">
        <v>547</v>
      </c>
      <c r="B201" s="69" t="s">
        <v>157</v>
      </c>
      <c r="C201" s="69" t="s">
        <v>371</v>
      </c>
      <c r="D201" s="69">
        <v>44</v>
      </c>
      <c r="E201" s="69">
        <v>3.3721643163703201E-3</v>
      </c>
      <c r="F201" s="69">
        <v>41</v>
      </c>
      <c r="G201" s="69">
        <v>3.1465848042977699E-3</v>
      </c>
      <c r="H201" s="69">
        <v>3</v>
      </c>
      <c r="I201" s="69">
        <v>7.3170731707317103</v>
      </c>
    </row>
    <row r="202" spans="1:9" x14ac:dyDescent="0.2">
      <c r="A202" s="69" t="s">
        <v>524</v>
      </c>
      <c r="B202" s="69" t="s">
        <v>242</v>
      </c>
      <c r="C202" s="69" t="s">
        <v>368</v>
      </c>
      <c r="D202" s="69">
        <v>177</v>
      </c>
      <c r="E202" s="69">
        <v>0.25035360678925</v>
      </c>
      <c r="F202" s="69">
        <v>174</v>
      </c>
      <c r="G202" s="69">
        <v>0.248927038626609</v>
      </c>
      <c r="H202" s="69">
        <v>3</v>
      </c>
      <c r="I202" s="69">
        <v>1.72413793103448</v>
      </c>
    </row>
    <row r="203" spans="1:9" x14ac:dyDescent="0.2">
      <c r="A203" s="69" t="s">
        <v>527</v>
      </c>
      <c r="B203" s="69" t="s">
        <v>217</v>
      </c>
      <c r="C203" s="69" t="s">
        <v>368</v>
      </c>
      <c r="D203" s="69">
        <v>40</v>
      </c>
      <c r="E203" s="69">
        <v>0.338983050847458</v>
      </c>
      <c r="F203" s="69">
        <v>37</v>
      </c>
      <c r="G203" s="69">
        <v>0.316239316239316</v>
      </c>
      <c r="H203" s="69">
        <v>3</v>
      </c>
      <c r="I203" s="69">
        <v>8.1081081081081106</v>
      </c>
    </row>
    <row r="204" spans="1:9" x14ac:dyDescent="0.2">
      <c r="A204" s="69" t="s">
        <v>530</v>
      </c>
      <c r="B204" s="69" t="s">
        <v>268</v>
      </c>
      <c r="C204" s="69" t="s">
        <v>363</v>
      </c>
      <c r="D204" s="69">
        <v>4149</v>
      </c>
      <c r="E204" s="69">
        <v>0.104868061874431</v>
      </c>
      <c r="F204" s="69">
        <v>4146</v>
      </c>
      <c r="G204" s="69">
        <v>0.105121703853955</v>
      </c>
      <c r="H204" s="69">
        <v>3</v>
      </c>
      <c r="I204" s="69">
        <v>7.2358900144720004E-2</v>
      </c>
    </row>
    <row r="205" spans="1:9" x14ac:dyDescent="0.2">
      <c r="A205" s="69" t="s">
        <v>531</v>
      </c>
      <c r="B205" s="69" t="s">
        <v>260</v>
      </c>
      <c r="C205" s="69" t="s">
        <v>363</v>
      </c>
      <c r="D205" s="69">
        <v>507</v>
      </c>
      <c r="E205" s="69">
        <v>5.1409450415737197E-2</v>
      </c>
      <c r="F205" s="69">
        <v>504</v>
      </c>
      <c r="G205" s="69">
        <v>5.1766639276910401E-2</v>
      </c>
      <c r="H205" s="69">
        <v>3</v>
      </c>
      <c r="I205" s="69">
        <v>0.59523809523809301</v>
      </c>
    </row>
    <row r="206" spans="1:9" x14ac:dyDescent="0.2">
      <c r="A206" s="69" t="s">
        <v>533</v>
      </c>
      <c r="B206" s="69" t="s">
        <v>203</v>
      </c>
      <c r="C206" s="69" t="s">
        <v>368</v>
      </c>
      <c r="D206" s="69">
        <v>115</v>
      </c>
      <c r="E206" s="69">
        <v>0.21023765996343699</v>
      </c>
      <c r="F206" s="69">
        <v>112</v>
      </c>
      <c r="G206" s="69">
        <v>0.20400728597449899</v>
      </c>
      <c r="H206" s="69">
        <v>3</v>
      </c>
      <c r="I206" s="69">
        <v>2.6785714285714199</v>
      </c>
    </row>
    <row r="207" spans="1:9" x14ac:dyDescent="0.2">
      <c r="A207" s="69" t="s">
        <v>539</v>
      </c>
      <c r="B207" s="69" t="s">
        <v>183</v>
      </c>
      <c r="C207" s="69" t="s">
        <v>368</v>
      </c>
      <c r="D207" s="69">
        <v>154</v>
      </c>
      <c r="E207" s="69">
        <v>2.8262066434208099E-2</v>
      </c>
      <c r="F207" s="69">
        <v>152</v>
      </c>
      <c r="G207" s="69">
        <v>2.7910392948953401E-2</v>
      </c>
      <c r="H207" s="69">
        <v>2</v>
      </c>
      <c r="I207" s="69">
        <v>1.3157894736842</v>
      </c>
    </row>
    <row r="208" spans="1:9" x14ac:dyDescent="0.2">
      <c r="A208" s="69" t="s">
        <v>594</v>
      </c>
      <c r="B208" s="69" t="s">
        <v>167</v>
      </c>
      <c r="C208" s="69" t="s">
        <v>367</v>
      </c>
      <c r="D208" s="69">
        <v>153</v>
      </c>
      <c r="E208" s="69">
        <v>4.6028880866426002E-2</v>
      </c>
      <c r="F208" s="69">
        <v>151</v>
      </c>
      <c r="G208" s="69">
        <v>4.29099175902245E-2</v>
      </c>
      <c r="H208" s="69">
        <v>2</v>
      </c>
      <c r="I208" s="69">
        <v>1.32450331125828</v>
      </c>
    </row>
    <row r="209" spans="1:9" x14ac:dyDescent="0.2">
      <c r="A209" s="69" t="s">
        <v>586</v>
      </c>
      <c r="B209" s="69" t="s">
        <v>266</v>
      </c>
      <c r="C209" s="69" t="s">
        <v>370</v>
      </c>
      <c r="D209" s="69">
        <v>103</v>
      </c>
      <c r="E209" s="69">
        <v>4.3350168350168299E-2</v>
      </c>
      <c r="F209" s="69">
        <v>101</v>
      </c>
      <c r="G209" s="69">
        <v>4.3347639484978502E-2</v>
      </c>
      <c r="H209" s="69">
        <v>2</v>
      </c>
      <c r="I209" s="69">
        <v>1.98019801980198</v>
      </c>
    </row>
    <row r="210" spans="1:9" x14ac:dyDescent="0.2">
      <c r="A210" s="69" t="s">
        <v>585</v>
      </c>
      <c r="B210" s="69" t="s">
        <v>259</v>
      </c>
      <c r="C210" s="69" t="s">
        <v>365</v>
      </c>
      <c r="D210" s="69">
        <v>380</v>
      </c>
      <c r="E210" s="69">
        <v>0.286360211002261</v>
      </c>
      <c r="F210" s="69">
        <v>378</v>
      </c>
      <c r="G210" s="69">
        <v>0.28854961832061099</v>
      </c>
      <c r="H210" s="69">
        <v>2</v>
      </c>
      <c r="I210" s="69">
        <v>0.52910052910053496</v>
      </c>
    </row>
    <row r="211" spans="1:9" x14ac:dyDescent="0.2">
      <c r="A211" s="69" t="s">
        <v>592</v>
      </c>
      <c r="B211" s="69" t="s">
        <v>186</v>
      </c>
      <c r="C211" s="69" t="s">
        <v>370</v>
      </c>
      <c r="D211" s="69">
        <v>48</v>
      </c>
      <c r="E211" s="69">
        <v>7.5353218210361103E-2</v>
      </c>
      <c r="F211" s="69">
        <v>46</v>
      </c>
      <c r="G211" s="69">
        <v>7.2100313479623798E-2</v>
      </c>
      <c r="H211" s="69">
        <v>2</v>
      </c>
      <c r="I211" s="69">
        <v>4.3478260869565197</v>
      </c>
    </row>
    <row r="212" spans="1:9" x14ac:dyDescent="0.2">
      <c r="A212" s="69" t="s">
        <v>540</v>
      </c>
      <c r="B212" s="69" t="s">
        <v>195</v>
      </c>
      <c r="C212" s="69" t="s">
        <v>367</v>
      </c>
      <c r="D212" s="69">
        <v>386</v>
      </c>
      <c r="E212" s="69">
        <v>2.8894378321730699E-2</v>
      </c>
      <c r="F212" s="69">
        <v>384</v>
      </c>
      <c r="G212" s="69">
        <v>2.9132842728169302E-2</v>
      </c>
      <c r="H212" s="69">
        <v>2</v>
      </c>
      <c r="I212" s="69">
        <v>0.52083333333332604</v>
      </c>
    </row>
    <row r="213" spans="1:9" x14ac:dyDescent="0.2">
      <c r="A213" s="69" t="s">
        <v>545</v>
      </c>
      <c r="B213" s="69" t="s">
        <v>262</v>
      </c>
      <c r="C213" s="69" t="s">
        <v>365</v>
      </c>
      <c r="D213" s="69">
        <v>353</v>
      </c>
      <c r="E213" s="69">
        <v>0.63603603603603598</v>
      </c>
      <c r="F213" s="69">
        <v>351</v>
      </c>
      <c r="G213" s="69">
        <v>0.63934426229508201</v>
      </c>
      <c r="H213" s="69">
        <v>2</v>
      </c>
      <c r="I213" s="69">
        <v>0.56980056980056004</v>
      </c>
    </row>
    <row r="214" spans="1:9" x14ac:dyDescent="0.2">
      <c r="A214" s="69" t="s">
        <v>453</v>
      </c>
      <c r="B214" s="69" t="s">
        <v>270</v>
      </c>
      <c r="C214" s="69" t="s">
        <v>368</v>
      </c>
      <c r="D214" s="69">
        <v>296</v>
      </c>
      <c r="E214" s="69">
        <v>7.5936377629553603E-2</v>
      </c>
      <c r="F214" s="69">
        <v>294</v>
      </c>
      <c r="G214" s="69">
        <v>7.4373893245636202E-2</v>
      </c>
      <c r="H214" s="69">
        <v>2</v>
      </c>
      <c r="I214" s="69">
        <v>0.68027210884353795</v>
      </c>
    </row>
    <row r="215" spans="1:9" x14ac:dyDescent="0.2">
      <c r="A215" s="69" t="s">
        <v>461</v>
      </c>
      <c r="B215" s="69" t="s">
        <v>174</v>
      </c>
      <c r="C215" s="69" t="s">
        <v>368</v>
      </c>
      <c r="D215" s="69">
        <v>666</v>
      </c>
      <c r="E215" s="69">
        <v>0.19709973364900901</v>
      </c>
      <c r="F215" s="69">
        <v>664</v>
      </c>
      <c r="G215" s="69">
        <v>0.20060422960725099</v>
      </c>
      <c r="H215" s="69">
        <v>2</v>
      </c>
      <c r="I215" s="69">
        <v>0.30120481927711201</v>
      </c>
    </row>
    <row r="216" spans="1:9" x14ac:dyDescent="0.2">
      <c r="A216" s="69" t="s">
        <v>462</v>
      </c>
      <c r="B216" s="69" t="s">
        <v>237</v>
      </c>
      <c r="C216" s="69" t="s">
        <v>365</v>
      </c>
      <c r="D216" s="69">
        <v>15</v>
      </c>
      <c r="E216" s="69">
        <v>2.4038461538461502E-2</v>
      </c>
      <c r="F216" s="69">
        <v>13</v>
      </c>
      <c r="G216" s="69">
        <v>2.04081632653061E-2</v>
      </c>
      <c r="H216" s="69">
        <v>2</v>
      </c>
      <c r="I216" s="69">
        <v>15.384615384615399</v>
      </c>
    </row>
    <row r="217" spans="1:9" x14ac:dyDescent="0.2">
      <c r="A217" s="69" t="s">
        <v>462</v>
      </c>
      <c r="B217" s="69" t="s">
        <v>237</v>
      </c>
      <c r="C217" s="69" t="s">
        <v>363</v>
      </c>
      <c r="D217" s="69">
        <v>67</v>
      </c>
      <c r="E217" s="69">
        <v>0.107371794871795</v>
      </c>
      <c r="F217" s="69">
        <v>65</v>
      </c>
      <c r="G217" s="69">
        <v>0.102040816326531</v>
      </c>
      <c r="H217" s="69">
        <v>2</v>
      </c>
      <c r="I217" s="69">
        <v>3.07692307692307</v>
      </c>
    </row>
    <row r="218" spans="1:9" x14ac:dyDescent="0.2">
      <c r="A218" s="69" t="s">
        <v>465</v>
      </c>
      <c r="B218" s="69" t="s">
        <v>238</v>
      </c>
      <c r="C218" s="69" t="s">
        <v>365</v>
      </c>
      <c r="D218" s="69">
        <v>41</v>
      </c>
      <c r="E218" s="69">
        <v>0.68333333333333302</v>
      </c>
      <c r="F218" s="69">
        <v>39</v>
      </c>
      <c r="G218" s="69">
        <v>0.66101694915254205</v>
      </c>
      <c r="H218" s="69">
        <v>2</v>
      </c>
      <c r="I218" s="69">
        <v>5.1282051282051304</v>
      </c>
    </row>
    <row r="219" spans="1:9" x14ac:dyDescent="0.2">
      <c r="A219" s="69" t="s">
        <v>466</v>
      </c>
      <c r="B219" s="69" t="s">
        <v>221</v>
      </c>
      <c r="C219" s="69" t="s">
        <v>368</v>
      </c>
      <c r="D219" s="69">
        <v>130</v>
      </c>
      <c r="E219" s="69">
        <v>0.59360730593607303</v>
      </c>
      <c r="F219" s="69">
        <v>128</v>
      </c>
      <c r="G219" s="69">
        <v>0.58181818181818201</v>
      </c>
      <c r="H219" s="69">
        <v>2</v>
      </c>
      <c r="I219" s="69">
        <v>1.5625</v>
      </c>
    </row>
    <row r="220" spans="1:9" x14ac:dyDescent="0.2">
      <c r="A220" s="69" t="s">
        <v>467</v>
      </c>
      <c r="B220" s="69" t="s">
        <v>177</v>
      </c>
      <c r="C220" s="69" t="s">
        <v>371</v>
      </c>
      <c r="D220" s="69">
        <v>243</v>
      </c>
      <c r="E220" s="69">
        <v>3.6257833482542502E-2</v>
      </c>
      <c r="F220" s="69">
        <v>241</v>
      </c>
      <c r="G220" s="69">
        <v>3.29595185995624E-2</v>
      </c>
      <c r="H220" s="69">
        <v>2</v>
      </c>
      <c r="I220" s="69">
        <v>0.829875518672196</v>
      </c>
    </row>
    <row r="221" spans="1:9" x14ac:dyDescent="0.2">
      <c r="A221" s="69" t="s">
        <v>470</v>
      </c>
      <c r="B221" s="69" t="s">
        <v>200</v>
      </c>
      <c r="C221" s="69" t="s">
        <v>368</v>
      </c>
      <c r="D221" s="69">
        <v>189</v>
      </c>
      <c r="E221" s="69">
        <v>0.17663551401869201</v>
      </c>
      <c r="F221" s="69">
        <v>187</v>
      </c>
      <c r="G221" s="69">
        <v>0.170932358318099</v>
      </c>
      <c r="H221" s="69">
        <v>2</v>
      </c>
      <c r="I221" s="69">
        <v>1.0695187165775399</v>
      </c>
    </row>
    <row r="222" spans="1:9" x14ac:dyDescent="0.2">
      <c r="A222" s="69" t="s">
        <v>472</v>
      </c>
      <c r="B222" s="69" t="s">
        <v>178</v>
      </c>
      <c r="C222" s="69" t="s">
        <v>366</v>
      </c>
      <c r="D222" s="69">
        <v>953</v>
      </c>
      <c r="E222" s="69">
        <v>0.26531180400890902</v>
      </c>
      <c r="F222" s="69">
        <v>951</v>
      </c>
      <c r="G222" s="69">
        <v>0.26409330741460701</v>
      </c>
      <c r="H222" s="69">
        <v>2</v>
      </c>
      <c r="I222" s="69">
        <v>0.21030494216614001</v>
      </c>
    </row>
    <row r="223" spans="1:9" x14ac:dyDescent="0.2">
      <c r="A223" s="69" t="s">
        <v>473</v>
      </c>
      <c r="B223" s="69" t="s">
        <v>204</v>
      </c>
      <c r="C223" s="69" t="s">
        <v>370</v>
      </c>
      <c r="D223" s="69">
        <v>106</v>
      </c>
      <c r="E223" s="69">
        <v>0.14363143631436301</v>
      </c>
      <c r="F223" s="69">
        <v>104</v>
      </c>
      <c r="G223" s="69">
        <v>0.13559322033898299</v>
      </c>
      <c r="H223" s="69">
        <v>2</v>
      </c>
      <c r="I223" s="69">
        <v>1.92307692307692</v>
      </c>
    </row>
    <row r="224" spans="1:9" x14ac:dyDescent="0.2">
      <c r="A224" s="69" t="s">
        <v>474</v>
      </c>
      <c r="B224" s="69" t="s">
        <v>207</v>
      </c>
      <c r="C224" s="69" t="s">
        <v>369</v>
      </c>
      <c r="D224" s="69">
        <v>20</v>
      </c>
      <c r="E224" s="69">
        <v>7.8647267007471502E-3</v>
      </c>
      <c r="F224" s="69">
        <v>18</v>
      </c>
      <c r="G224" s="69">
        <v>7.1258907363420396E-3</v>
      </c>
      <c r="H224" s="69">
        <v>2</v>
      </c>
      <c r="I224" s="69">
        <v>11.1111111111111</v>
      </c>
    </row>
    <row r="225" spans="1:9" x14ac:dyDescent="0.2">
      <c r="A225" s="69" t="s">
        <v>478</v>
      </c>
      <c r="B225" s="69" t="s">
        <v>215</v>
      </c>
      <c r="C225" s="69" t="s">
        <v>368</v>
      </c>
      <c r="D225" s="69">
        <v>43</v>
      </c>
      <c r="E225" s="69">
        <v>0.42574257425742601</v>
      </c>
      <c r="F225" s="69">
        <v>41</v>
      </c>
      <c r="G225" s="69">
        <v>0.42268041237113402</v>
      </c>
      <c r="H225" s="69">
        <v>2</v>
      </c>
      <c r="I225" s="69">
        <v>4.8780487804878101</v>
      </c>
    </row>
    <row r="226" spans="1:9" x14ac:dyDescent="0.2">
      <c r="A226" s="69" t="s">
        <v>484</v>
      </c>
      <c r="B226" s="69" t="s">
        <v>188</v>
      </c>
      <c r="C226" s="69" t="s">
        <v>368</v>
      </c>
      <c r="D226" s="69">
        <v>379</v>
      </c>
      <c r="E226" s="69">
        <v>0.29198767334360598</v>
      </c>
      <c r="F226" s="69">
        <v>377</v>
      </c>
      <c r="G226" s="69">
        <v>0.29202168861347799</v>
      </c>
      <c r="H226" s="69">
        <v>2</v>
      </c>
      <c r="I226" s="69">
        <v>0.53050397877985001</v>
      </c>
    </row>
    <row r="227" spans="1:9" x14ac:dyDescent="0.2">
      <c r="A227" s="69" t="s">
        <v>484</v>
      </c>
      <c r="B227" s="69" t="s">
        <v>188</v>
      </c>
      <c r="C227" s="69" t="s">
        <v>366</v>
      </c>
      <c r="D227" s="69">
        <v>504</v>
      </c>
      <c r="E227" s="69">
        <v>0.38828967642527001</v>
      </c>
      <c r="F227" s="69">
        <v>502</v>
      </c>
      <c r="G227" s="69">
        <v>0.38884585592563897</v>
      </c>
      <c r="H227" s="69">
        <v>2</v>
      </c>
      <c r="I227" s="69">
        <v>0.39840637450199201</v>
      </c>
    </row>
    <row r="228" spans="1:9" x14ac:dyDescent="0.2">
      <c r="A228" s="69" t="s">
        <v>486</v>
      </c>
      <c r="B228" s="69" t="s">
        <v>244</v>
      </c>
      <c r="C228" s="69" t="s">
        <v>368</v>
      </c>
      <c r="D228" s="69">
        <v>35</v>
      </c>
      <c r="E228" s="69">
        <v>0.55555555555555602</v>
      </c>
      <c r="F228" s="69">
        <v>33</v>
      </c>
      <c r="G228" s="69">
        <v>0.54098360655737698</v>
      </c>
      <c r="H228" s="69">
        <v>2</v>
      </c>
      <c r="I228" s="69">
        <v>6.0606060606060597</v>
      </c>
    </row>
    <row r="229" spans="1:9" x14ac:dyDescent="0.2">
      <c r="A229" s="69" t="s">
        <v>544</v>
      </c>
      <c r="B229" s="69" t="s">
        <v>185</v>
      </c>
      <c r="C229" s="69" t="s">
        <v>370</v>
      </c>
      <c r="D229" s="69">
        <v>38</v>
      </c>
      <c r="E229" s="69">
        <v>9.2818759159746002E-3</v>
      </c>
      <c r="F229" s="69">
        <v>36</v>
      </c>
      <c r="G229" s="69">
        <v>7.9086115992970107E-3</v>
      </c>
      <c r="H229" s="69">
        <v>2</v>
      </c>
      <c r="I229" s="69">
        <v>5.5555555555555598</v>
      </c>
    </row>
    <row r="230" spans="1:9" x14ac:dyDescent="0.2">
      <c r="A230" s="69" t="s">
        <v>488</v>
      </c>
      <c r="B230" s="69" t="s">
        <v>175</v>
      </c>
      <c r="C230" s="69" t="s">
        <v>370</v>
      </c>
      <c r="D230" s="69">
        <v>83</v>
      </c>
      <c r="E230" s="69">
        <v>5.5370246831220798E-2</v>
      </c>
      <c r="F230" s="69">
        <v>81</v>
      </c>
      <c r="G230" s="69">
        <v>5.42895442359249E-2</v>
      </c>
      <c r="H230" s="69">
        <v>2</v>
      </c>
      <c r="I230" s="69">
        <v>2.4691358024691499</v>
      </c>
    </row>
    <row r="231" spans="1:9" x14ac:dyDescent="0.2">
      <c r="A231" s="69" t="s">
        <v>488</v>
      </c>
      <c r="B231" s="69" t="s">
        <v>175</v>
      </c>
      <c r="C231" s="69" t="s">
        <v>367</v>
      </c>
      <c r="D231" s="69">
        <v>311</v>
      </c>
      <c r="E231" s="69">
        <v>0.20747164776517699</v>
      </c>
      <c r="F231" s="69">
        <v>309</v>
      </c>
      <c r="G231" s="69">
        <v>0.207104557640751</v>
      </c>
      <c r="H231" s="69">
        <v>2</v>
      </c>
      <c r="I231" s="69">
        <v>0.64724919093850397</v>
      </c>
    </row>
    <row r="232" spans="1:9" x14ac:dyDescent="0.2">
      <c r="A232" s="69" t="s">
        <v>489</v>
      </c>
      <c r="B232" s="69" t="s">
        <v>201</v>
      </c>
      <c r="C232" s="69" t="s">
        <v>370</v>
      </c>
      <c r="D232" s="69">
        <v>13</v>
      </c>
      <c r="E232" s="69">
        <v>0.17808219178082199</v>
      </c>
      <c r="F232" s="69">
        <v>11</v>
      </c>
      <c r="G232" s="69">
        <v>0.15277777777777801</v>
      </c>
      <c r="H232" s="69">
        <v>2</v>
      </c>
      <c r="I232" s="69">
        <v>18.181818181818201</v>
      </c>
    </row>
    <row r="233" spans="1:9" x14ac:dyDescent="0.2">
      <c r="A233" s="69" t="s">
        <v>494</v>
      </c>
      <c r="B233" s="69" t="s">
        <v>223</v>
      </c>
      <c r="C233" s="69" t="s">
        <v>365</v>
      </c>
      <c r="D233" s="69">
        <v>81</v>
      </c>
      <c r="E233" s="69">
        <v>0.55102040816326503</v>
      </c>
      <c r="F233" s="69">
        <v>79</v>
      </c>
      <c r="G233" s="69">
        <v>0.54861111111111105</v>
      </c>
      <c r="H233" s="69">
        <v>2</v>
      </c>
      <c r="I233" s="69">
        <v>2.53164556962024</v>
      </c>
    </row>
    <row r="234" spans="1:9" x14ac:dyDescent="0.2">
      <c r="A234" s="69" t="s">
        <v>495</v>
      </c>
      <c r="B234" s="69" t="s">
        <v>241</v>
      </c>
      <c r="C234" s="69" t="s">
        <v>368</v>
      </c>
      <c r="D234" s="69">
        <v>216</v>
      </c>
      <c r="E234" s="69">
        <v>0.43373493975903599</v>
      </c>
      <c r="F234" s="69">
        <v>214</v>
      </c>
      <c r="G234" s="69">
        <v>0.44583333333333303</v>
      </c>
      <c r="H234" s="69">
        <v>2</v>
      </c>
      <c r="I234" s="69">
        <v>0.93457943925232501</v>
      </c>
    </row>
    <row r="235" spans="1:9" x14ac:dyDescent="0.2">
      <c r="A235" s="69" t="s">
        <v>501</v>
      </c>
      <c r="B235" s="69" t="s">
        <v>254</v>
      </c>
      <c r="C235" s="69" t="s">
        <v>370</v>
      </c>
      <c r="D235" s="69">
        <v>23</v>
      </c>
      <c r="E235" s="69">
        <v>3.6565977742448297E-2</v>
      </c>
      <c r="F235" s="69">
        <v>21</v>
      </c>
      <c r="G235" s="69">
        <v>3.4146341463414602E-2</v>
      </c>
      <c r="H235" s="69">
        <v>2</v>
      </c>
      <c r="I235" s="69">
        <v>9.5238095238095308</v>
      </c>
    </row>
    <row r="236" spans="1:9" x14ac:dyDescent="0.2">
      <c r="A236" s="69" t="s">
        <v>502</v>
      </c>
      <c r="B236" s="69" t="s">
        <v>206</v>
      </c>
      <c r="C236" s="69" t="s">
        <v>370</v>
      </c>
      <c r="D236" s="69">
        <v>261</v>
      </c>
      <c r="E236" s="69">
        <v>0.46441281138790003</v>
      </c>
      <c r="F236" s="69">
        <v>259</v>
      </c>
      <c r="G236" s="69">
        <v>0.45359019264448303</v>
      </c>
      <c r="H236" s="69">
        <v>2</v>
      </c>
      <c r="I236" s="69">
        <v>0.77220077220077099</v>
      </c>
    </row>
    <row r="237" spans="1:9" x14ac:dyDescent="0.2">
      <c r="A237" s="69" t="s">
        <v>503</v>
      </c>
      <c r="B237" s="69" t="s">
        <v>171</v>
      </c>
      <c r="C237" s="69" t="s">
        <v>366</v>
      </c>
      <c r="D237" s="69">
        <v>2138</v>
      </c>
      <c r="E237" s="69">
        <v>0.46387502712084999</v>
      </c>
      <c r="F237" s="69">
        <v>2136</v>
      </c>
      <c r="G237" s="69">
        <v>0.46203763789746899</v>
      </c>
      <c r="H237" s="69">
        <v>2</v>
      </c>
      <c r="I237" s="69">
        <v>9.3632958801492805E-2</v>
      </c>
    </row>
    <row r="238" spans="1:9" x14ac:dyDescent="0.2">
      <c r="A238" s="69" t="s">
        <v>504</v>
      </c>
      <c r="B238" s="69" t="s">
        <v>153</v>
      </c>
      <c r="C238" s="69" t="s">
        <v>369</v>
      </c>
      <c r="D238" s="69">
        <v>49</v>
      </c>
      <c r="E238" s="69">
        <v>6.2253052305268595E-4</v>
      </c>
      <c r="F238" s="69">
        <v>47</v>
      </c>
      <c r="G238" s="69">
        <v>6.0035510365705701E-4</v>
      </c>
      <c r="H238" s="69">
        <v>2</v>
      </c>
      <c r="I238" s="69">
        <v>4.2553191489361799</v>
      </c>
    </row>
    <row r="239" spans="1:9" x14ac:dyDescent="0.2">
      <c r="A239" s="69" t="s">
        <v>508</v>
      </c>
      <c r="B239" s="69" t="s">
        <v>229</v>
      </c>
      <c r="C239" s="69" t="s">
        <v>364</v>
      </c>
      <c r="D239" s="69">
        <v>4</v>
      </c>
      <c r="E239" s="69">
        <v>8.8888888888888906E-2</v>
      </c>
      <c r="F239" s="69">
        <v>2</v>
      </c>
      <c r="G239" s="69">
        <v>4.7619047619047603E-2</v>
      </c>
      <c r="H239" s="69">
        <v>2</v>
      </c>
      <c r="I239" s="69">
        <v>100</v>
      </c>
    </row>
    <row r="240" spans="1:9" x14ac:dyDescent="0.2">
      <c r="A240" s="69" t="s">
        <v>511</v>
      </c>
      <c r="B240" s="69" t="s">
        <v>230</v>
      </c>
      <c r="C240" s="69" t="s">
        <v>368</v>
      </c>
      <c r="D240" s="69">
        <v>197</v>
      </c>
      <c r="E240" s="69">
        <v>0.19351669941060901</v>
      </c>
      <c r="F240" s="69">
        <v>195</v>
      </c>
      <c r="G240" s="69">
        <v>0.194223107569721</v>
      </c>
      <c r="H240" s="69">
        <v>2</v>
      </c>
      <c r="I240" s="69">
        <v>1.02564102564102</v>
      </c>
    </row>
    <row r="241" spans="1:9" x14ac:dyDescent="0.2">
      <c r="A241" s="69" t="s">
        <v>516</v>
      </c>
      <c r="B241" s="69" t="s">
        <v>247</v>
      </c>
      <c r="C241" s="69" t="s">
        <v>364</v>
      </c>
      <c r="D241" s="69">
        <v>56</v>
      </c>
      <c r="E241" s="69">
        <v>1.8282729350310199E-2</v>
      </c>
      <c r="F241" s="69">
        <v>54</v>
      </c>
      <c r="G241" s="69">
        <v>1.8243243243243199E-2</v>
      </c>
      <c r="H241" s="69">
        <v>2</v>
      </c>
      <c r="I241" s="69">
        <v>3.7037037037037002</v>
      </c>
    </row>
    <row r="242" spans="1:9" x14ac:dyDescent="0.2">
      <c r="A242" s="69" t="s">
        <v>547</v>
      </c>
      <c r="B242" s="69" t="s">
        <v>157</v>
      </c>
      <c r="C242" s="69" t="s">
        <v>368</v>
      </c>
      <c r="D242" s="69">
        <v>2345</v>
      </c>
      <c r="E242" s="69">
        <v>0.17972103004291801</v>
      </c>
      <c r="F242" s="69">
        <v>2343</v>
      </c>
      <c r="G242" s="69">
        <v>0.179815809669992</v>
      </c>
      <c r="H242" s="69">
        <v>2</v>
      </c>
      <c r="I242" s="69">
        <v>8.5360648740939696E-2</v>
      </c>
    </row>
    <row r="243" spans="1:9" x14ac:dyDescent="0.2">
      <c r="A243" s="69" t="s">
        <v>547</v>
      </c>
      <c r="B243" s="69" t="s">
        <v>157</v>
      </c>
      <c r="C243" s="69" t="s">
        <v>367</v>
      </c>
      <c r="D243" s="69">
        <v>240</v>
      </c>
      <c r="E243" s="69">
        <v>1.8393623543838101E-2</v>
      </c>
      <c r="F243" s="69">
        <v>238</v>
      </c>
      <c r="G243" s="69">
        <v>1.8265541059094399E-2</v>
      </c>
      <c r="H243" s="69">
        <v>2</v>
      </c>
      <c r="I243" s="69">
        <v>0.84033613445377897</v>
      </c>
    </row>
    <row r="244" spans="1:9" x14ac:dyDescent="0.2">
      <c r="A244" s="69" t="s">
        <v>522</v>
      </c>
      <c r="B244" s="69" t="s">
        <v>162</v>
      </c>
      <c r="C244" s="69" t="s">
        <v>369</v>
      </c>
      <c r="D244" s="69">
        <v>33</v>
      </c>
      <c r="E244" s="69">
        <v>4.6315789473684197E-3</v>
      </c>
      <c r="F244" s="69">
        <v>31</v>
      </c>
      <c r="G244" s="69">
        <v>4.1965615270068996E-3</v>
      </c>
      <c r="H244" s="69">
        <v>2</v>
      </c>
      <c r="I244" s="69">
        <v>6.4516129032257998</v>
      </c>
    </row>
    <row r="245" spans="1:9" x14ac:dyDescent="0.2">
      <c r="A245" s="69" t="s">
        <v>524</v>
      </c>
      <c r="B245" s="69" t="s">
        <v>242</v>
      </c>
      <c r="C245" s="69" t="s">
        <v>363</v>
      </c>
      <c r="D245" s="69">
        <v>178</v>
      </c>
      <c r="E245" s="69">
        <v>0.25176803394625202</v>
      </c>
      <c r="F245" s="69">
        <v>176</v>
      </c>
      <c r="G245" s="69">
        <v>0.25178826895565098</v>
      </c>
      <c r="H245" s="69">
        <v>2</v>
      </c>
      <c r="I245" s="69">
        <v>1.13636363636365</v>
      </c>
    </row>
    <row r="246" spans="1:9" x14ac:dyDescent="0.2">
      <c r="A246" s="69" t="s">
        <v>526</v>
      </c>
      <c r="B246" s="69" t="s">
        <v>233</v>
      </c>
      <c r="C246" s="69" t="s">
        <v>368</v>
      </c>
      <c r="D246" s="69">
        <v>30</v>
      </c>
      <c r="E246" s="69">
        <v>4.4444444444444398E-2</v>
      </c>
      <c r="F246" s="69">
        <v>28</v>
      </c>
      <c r="G246" s="69">
        <v>4.3887147335423198E-2</v>
      </c>
      <c r="H246" s="69">
        <v>2</v>
      </c>
      <c r="I246" s="69">
        <v>7.1428571428571397</v>
      </c>
    </row>
    <row r="247" spans="1:9" x14ac:dyDescent="0.2">
      <c r="A247" s="69" t="s">
        <v>528</v>
      </c>
      <c r="B247" s="69" t="s">
        <v>187</v>
      </c>
      <c r="C247" s="69" t="s">
        <v>370</v>
      </c>
      <c r="D247" s="69">
        <v>105</v>
      </c>
      <c r="E247" s="69">
        <v>8.4882780921584494E-2</v>
      </c>
      <c r="F247" s="69">
        <v>103</v>
      </c>
      <c r="G247" s="69">
        <v>8.3876221498371303E-2</v>
      </c>
      <c r="H247" s="69">
        <v>2</v>
      </c>
      <c r="I247" s="69">
        <v>1.94174757281553</v>
      </c>
    </row>
    <row r="248" spans="1:9" x14ac:dyDescent="0.2">
      <c r="A248" s="69" t="s">
        <v>539</v>
      </c>
      <c r="B248" s="69" t="s">
        <v>183</v>
      </c>
      <c r="C248" s="69" t="s">
        <v>370</v>
      </c>
      <c r="D248" s="69">
        <v>64</v>
      </c>
      <c r="E248" s="69">
        <v>1.17452743622683E-2</v>
      </c>
      <c r="F248" s="69">
        <v>63</v>
      </c>
      <c r="G248" s="69">
        <v>1.15681233933162E-2</v>
      </c>
      <c r="H248" s="69">
        <v>1</v>
      </c>
      <c r="I248" s="69">
        <v>1.5873015873015801</v>
      </c>
    </row>
    <row r="249" spans="1:9" x14ac:dyDescent="0.2">
      <c r="A249" s="69" t="s">
        <v>539</v>
      </c>
      <c r="B249" s="69" t="s">
        <v>183</v>
      </c>
      <c r="C249" s="69" t="s">
        <v>367</v>
      </c>
      <c r="D249" s="69">
        <v>90</v>
      </c>
      <c r="E249" s="69">
        <v>1.65167920719398E-2</v>
      </c>
      <c r="F249" s="69">
        <v>89</v>
      </c>
      <c r="G249" s="69">
        <v>1.6342269555637199E-2</v>
      </c>
      <c r="H249" s="69">
        <v>1</v>
      </c>
      <c r="I249" s="69">
        <v>1.1235955056179801</v>
      </c>
    </row>
    <row r="250" spans="1:9" x14ac:dyDescent="0.2">
      <c r="A250" s="69" t="s">
        <v>542</v>
      </c>
      <c r="B250" s="69" t="s">
        <v>211</v>
      </c>
      <c r="C250" s="69" t="s">
        <v>370</v>
      </c>
      <c r="D250" s="69">
        <v>32</v>
      </c>
      <c r="E250" s="69">
        <v>3.8976857490864797E-2</v>
      </c>
      <c r="F250" s="69">
        <v>31</v>
      </c>
      <c r="G250" s="69">
        <v>3.6599763872491101E-2</v>
      </c>
      <c r="H250" s="69">
        <v>1</v>
      </c>
      <c r="I250" s="69">
        <v>3.2258064516128999</v>
      </c>
    </row>
    <row r="251" spans="1:9" x14ac:dyDescent="0.2">
      <c r="A251" s="69" t="s">
        <v>587</v>
      </c>
      <c r="B251" s="69" t="s">
        <v>271</v>
      </c>
      <c r="C251" s="69" t="s">
        <v>363</v>
      </c>
      <c r="D251" s="69">
        <v>10</v>
      </c>
      <c r="E251" s="69">
        <v>6.3653723742839001E-3</v>
      </c>
      <c r="F251" s="69">
        <v>9</v>
      </c>
      <c r="G251" s="69">
        <v>6.08519269776876E-3</v>
      </c>
      <c r="H251" s="69">
        <v>1</v>
      </c>
      <c r="I251" s="69">
        <v>11.1111111111111</v>
      </c>
    </row>
    <row r="252" spans="1:9" x14ac:dyDescent="0.2">
      <c r="A252" s="69" t="s">
        <v>582</v>
      </c>
      <c r="B252" s="69" t="s">
        <v>245</v>
      </c>
      <c r="C252" s="69" t="s">
        <v>366</v>
      </c>
      <c r="D252" s="69">
        <v>448</v>
      </c>
      <c r="E252" s="69">
        <v>0.49612403100775199</v>
      </c>
      <c r="F252" s="69">
        <v>447</v>
      </c>
      <c r="G252" s="69">
        <v>0.49392265193370199</v>
      </c>
      <c r="H252" s="69">
        <v>1</v>
      </c>
      <c r="I252" s="69">
        <v>0.223713646532442</v>
      </c>
    </row>
    <row r="253" spans="1:9" x14ac:dyDescent="0.2">
      <c r="A253" s="69" t="s">
        <v>582</v>
      </c>
      <c r="B253" s="69" t="s">
        <v>245</v>
      </c>
      <c r="C253" s="69" t="s">
        <v>370</v>
      </c>
      <c r="D253" s="69">
        <v>57</v>
      </c>
      <c r="E253" s="69">
        <v>6.3122923588039906E-2</v>
      </c>
      <c r="F253" s="69">
        <v>56</v>
      </c>
      <c r="G253" s="69">
        <v>6.1878453038674001E-2</v>
      </c>
      <c r="H253" s="69">
        <v>1</v>
      </c>
      <c r="I253" s="69">
        <v>1.78571428571428</v>
      </c>
    </row>
    <row r="254" spans="1:9" x14ac:dyDescent="0.2">
      <c r="A254" s="69" t="s">
        <v>593</v>
      </c>
      <c r="B254" s="69" t="s">
        <v>198</v>
      </c>
      <c r="C254" s="69" t="s">
        <v>365</v>
      </c>
      <c r="D254" s="69">
        <v>149</v>
      </c>
      <c r="E254" s="69">
        <v>0.371571072319202</v>
      </c>
      <c r="F254" s="69">
        <v>148</v>
      </c>
      <c r="G254" s="69">
        <v>0.37</v>
      </c>
      <c r="H254" s="69">
        <v>1</v>
      </c>
      <c r="I254" s="69">
        <v>0.67567567567567999</v>
      </c>
    </row>
    <row r="255" spans="1:9" x14ac:dyDescent="0.2">
      <c r="A255" s="69" t="s">
        <v>593</v>
      </c>
      <c r="B255" s="69" t="s">
        <v>198</v>
      </c>
      <c r="C255" s="69" t="s">
        <v>364</v>
      </c>
      <c r="D255" s="69">
        <v>14</v>
      </c>
      <c r="E255" s="69">
        <v>3.4912718204488803E-2</v>
      </c>
      <c r="F255" s="69">
        <v>13</v>
      </c>
      <c r="G255" s="69">
        <v>3.2500000000000001E-2</v>
      </c>
      <c r="H255" s="69">
        <v>1</v>
      </c>
      <c r="I255" s="69">
        <v>7.6923076923076898</v>
      </c>
    </row>
    <row r="256" spans="1:9" x14ac:dyDescent="0.2">
      <c r="A256" s="69" t="s">
        <v>593</v>
      </c>
      <c r="B256" s="69" t="s">
        <v>198</v>
      </c>
      <c r="C256" s="69" t="s">
        <v>370</v>
      </c>
      <c r="D256" s="69">
        <v>52</v>
      </c>
      <c r="E256" s="69">
        <v>0.12967581047381499</v>
      </c>
      <c r="F256" s="69">
        <v>51</v>
      </c>
      <c r="G256" s="69">
        <v>0.1275</v>
      </c>
      <c r="H256" s="69">
        <v>1</v>
      </c>
      <c r="I256" s="69">
        <v>1.9607843137254799</v>
      </c>
    </row>
    <row r="257" spans="1:9" x14ac:dyDescent="0.2">
      <c r="A257" s="69" t="s">
        <v>583</v>
      </c>
      <c r="B257" s="69" t="s">
        <v>257</v>
      </c>
      <c r="C257" s="69" t="s">
        <v>368</v>
      </c>
      <c r="D257" s="69">
        <v>245</v>
      </c>
      <c r="E257" s="69">
        <v>0.124745417515275</v>
      </c>
      <c r="F257" s="69">
        <v>244</v>
      </c>
      <c r="G257" s="69">
        <v>0.123107971745711</v>
      </c>
      <c r="H257" s="69">
        <v>1</v>
      </c>
      <c r="I257" s="69">
        <v>0.40983606557376501</v>
      </c>
    </row>
    <row r="258" spans="1:9" x14ac:dyDescent="0.2">
      <c r="A258" s="69" t="s">
        <v>594</v>
      </c>
      <c r="B258" s="69" t="s">
        <v>167</v>
      </c>
      <c r="C258" s="69" t="s">
        <v>368</v>
      </c>
      <c r="D258" s="69">
        <v>499</v>
      </c>
      <c r="E258" s="69">
        <v>0.15012033694344201</v>
      </c>
      <c r="F258" s="69">
        <v>498</v>
      </c>
      <c r="G258" s="69">
        <v>0.14151747655583999</v>
      </c>
      <c r="H258" s="69">
        <v>1</v>
      </c>
      <c r="I258" s="69">
        <v>0.20080321285140801</v>
      </c>
    </row>
    <row r="259" spans="1:9" x14ac:dyDescent="0.2">
      <c r="A259" s="69" t="s">
        <v>596</v>
      </c>
      <c r="B259" s="69" t="s">
        <v>193</v>
      </c>
      <c r="C259" s="69" t="s">
        <v>368</v>
      </c>
      <c r="D259" s="69">
        <v>57</v>
      </c>
      <c r="E259" s="69">
        <v>3.5381750465549297E-2</v>
      </c>
      <c r="F259" s="69">
        <v>56</v>
      </c>
      <c r="G259" s="69">
        <v>3.4355828220858899E-2</v>
      </c>
      <c r="H259" s="69">
        <v>1</v>
      </c>
      <c r="I259" s="69">
        <v>1.78571428571428</v>
      </c>
    </row>
    <row r="260" spans="1:9" x14ac:dyDescent="0.2">
      <c r="A260" s="69" t="s">
        <v>596</v>
      </c>
      <c r="B260" s="69" t="s">
        <v>193</v>
      </c>
      <c r="C260" s="69" t="s">
        <v>363</v>
      </c>
      <c r="D260" s="69">
        <v>16</v>
      </c>
      <c r="E260" s="69">
        <v>9.9317194289261293E-3</v>
      </c>
      <c r="F260" s="69">
        <v>15</v>
      </c>
      <c r="G260" s="69">
        <v>9.2024539877300603E-3</v>
      </c>
      <c r="H260" s="69">
        <v>1</v>
      </c>
      <c r="I260" s="69">
        <v>6.6666666666666696</v>
      </c>
    </row>
    <row r="261" spans="1:9" x14ac:dyDescent="0.2">
      <c r="A261" s="69" t="s">
        <v>601</v>
      </c>
      <c r="B261" s="69" t="s">
        <v>235</v>
      </c>
      <c r="C261" s="69" t="s">
        <v>370</v>
      </c>
      <c r="D261" s="69">
        <v>126</v>
      </c>
      <c r="E261" s="69">
        <v>0.23507462686567199</v>
      </c>
      <c r="F261" s="69">
        <v>125</v>
      </c>
      <c r="G261" s="69">
        <v>0.22768670309653899</v>
      </c>
      <c r="H261" s="69">
        <v>1</v>
      </c>
      <c r="I261" s="69">
        <v>0.80000000000000104</v>
      </c>
    </row>
    <row r="262" spans="1:9" x14ac:dyDescent="0.2">
      <c r="A262" s="69" t="s">
        <v>592</v>
      </c>
      <c r="B262" s="69" t="s">
        <v>186</v>
      </c>
      <c r="C262" s="69" t="s">
        <v>367</v>
      </c>
      <c r="D262" s="69">
        <v>7</v>
      </c>
      <c r="E262" s="69">
        <v>1.0989010989011E-2</v>
      </c>
      <c r="F262" s="69">
        <v>6</v>
      </c>
      <c r="G262" s="69">
        <v>9.4043887147335394E-3</v>
      </c>
      <c r="H262" s="69">
        <v>1</v>
      </c>
      <c r="I262" s="69">
        <v>16.6666666666667</v>
      </c>
    </row>
    <row r="263" spans="1:9" x14ac:dyDescent="0.2">
      <c r="A263" s="69" t="s">
        <v>600</v>
      </c>
      <c r="B263" s="69" t="s">
        <v>251</v>
      </c>
      <c r="C263" s="69" t="s">
        <v>367</v>
      </c>
      <c r="D263" s="69">
        <v>14</v>
      </c>
      <c r="E263" s="69">
        <v>2.50447227191413E-2</v>
      </c>
      <c r="F263" s="69">
        <v>13</v>
      </c>
      <c r="G263" s="69">
        <v>2.4904214559386999E-2</v>
      </c>
      <c r="H263" s="69">
        <v>1</v>
      </c>
      <c r="I263" s="69">
        <v>7.6923076923076898</v>
      </c>
    </row>
    <row r="264" spans="1:9" x14ac:dyDescent="0.2">
      <c r="A264" s="69" t="s">
        <v>597</v>
      </c>
      <c r="B264" s="69" t="s">
        <v>273</v>
      </c>
      <c r="C264" s="69" t="s">
        <v>364</v>
      </c>
      <c r="D264" s="69">
        <v>20</v>
      </c>
      <c r="E264" s="69">
        <v>7.4404761904761901E-3</v>
      </c>
      <c r="F264" s="69">
        <v>19</v>
      </c>
      <c r="G264" s="69">
        <v>7.0605722779635803E-3</v>
      </c>
      <c r="H264" s="69">
        <v>1</v>
      </c>
      <c r="I264" s="69">
        <v>5.2631578947368398</v>
      </c>
    </row>
    <row r="265" spans="1:9" x14ac:dyDescent="0.2">
      <c r="A265" s="69" t="s">
        <v>579</v>
      </c>
      <c r="B265" s="69" t="s">
        <v>151</v>
      </c>
      <c r="C265" s="69" t="s">
        <v>369</v>
      </c>
      <c r="D265" s="69">
        <v>191</v>
      </c>
      <c r="E265" s="69">
        <v>4.10479035481722E-4</v>
      </c>
      <c r="F265" s="69">
        <v>190</v>
      </c>
      <c r="G265" s="69">
        <v>4.0973177664011299E-4</v>
      </c>
      <c r="H265" s="69">
        <v>1</v>
      </c>
      <c r="I265" s="69">
        <v>0.52631578947368596</v>
      </c>
    </row>
    <row r="266" spans="1:9" x14ac:dyDescent="0.2">
      <c r="A266" s="69" t="s">
        <v>604</v>
      </c>
      <c r="B266" s="69" t="s">
        <v>199</v>
      </c>
      <c r="C266" s="69" t="s">
        <v>368</v>
      </c>
      <c r="D266" s="69">
        <v>19</v>
      </c>
      <c r="E266" s="69">
        <v>0.38775510204081598</v>
      </c>
      <c r="F266" s="69">
        <v>18</v>
      </c>
      <c r="G266" s="69">
        <v>0.375</v>
      </c>
      <c r="H266" s="69">
        <v>1</v>
      </c>
      <c r="I266" s="69">
        <v>5.5555555555555598</v>
      </c>
    </row>
    <row r="267" spans="1:9" x14ac:dyDescent="0.2">
      <c r="A267" s="69" t="s">
        <v>590</v>
      </c>
      <c r="B267" s="69" t="s">
        <v>202</v>
      </c>
      <c r="C267" s="69" t="s">
        <v>365</v>
      </c>
      <c r="D267" s="69">
        <v>79</v>
      </c>
      <c r="E267" s="69">
        <v>5.9264816204051003E-2</v>
      </c>
      <c r="F267" s="69">
        <v>78</v>
      </c>
      <c r="G267" s="69">
        <v>5.9405940594059403E-2</v>
      </c>
      <c r="H267" s="69">
        <v>1</v>
      </c>
      <c r="I267" s="69">
        <v>1.2820512820512799</v>
      </c>
    </row>
    <row r="268" spans="1:9" x14ac:dyDescent="0.2">
      <c r="A268" s="69" t="s">
        <v>590</v>
      </c>
      <c r="B268" s="69" t="s">
        <v>202</v>
      </c>
      <c r="C268" s="69" t="s">
        <v>368</v>
      </c>
      <c r="D268" s="69">
        <v>101</v>
      </c>
      <c r="E268" s="69">
        <v>7.5768942235558898E-2</v>
      </c>
      <c r="F268" s="69">
        <v>100</v>
      </c>
      <c r="G268" s="69">
        <v>7.6161462300076199E-2</v>
      </c>
      <c r="H268" s="69">
        <v>1</v>
      </c>
      <c r="I268" s="69">
        <v>1</v>
      </c>
    </row>
    <row r="269" spans="1:9" x14ac:dyDescent="0.2">
      <c r="A269" s="69" t="s">
        <v>545</v>
      </c>
      <c r="B269" s="69" t="s">
        <v>262</v>
      </c>
      <c r="C269" s="69" t="s">
        <v>368</v>
      </c>
      <c r="D269" s="69">
        <v>21</v>
      </c>
      <c r="E269" s="69">
        <v>3.7837837837837798E-2</v>
      </c>
      <c r="F269" s="69">
        <v>20</v>
      </c>
      <c r="G269" s="69">
        <v>3.6429872495446297E-2</v>
      </c>
      <c r="H269" s="69">
        <v>1</v>
      </c>
      <c r="I269" s="69">
        <v>5</v>
      </c>
    </row>
    <row r="270" spans="1:9" x14ac:dyDescent="0.2">
      <c r="A270" s="69" t="s">
        <v>453</v>
      </c>
      <c r="B270" s="69" t="s">
        <v>270</v>
      </c>
      <c r="C270" s="69" t="s">
        <v>371</v>
      </c>
      <c r="D270" s="69">
        <v>14</v>
      </c>
      <c r="E270" s="69">
        <v>3.5915854284248299E-3</v>
      </c>
      <c r="F270" s="69">
        <v>13</v>
      </c>
      <c r="G270" s="69">
        <v>3.2886415380723498E-3</v>
      </c>
      <c r="H270" s="69">
        <v>1</v>
      </c>
      <c r="I270" s="69">
        <v>7.6923076923076898</v>
      </c>
    </row>
    <row r="271" spans="1:9" x14ac:dyDescent="0.2">
      <c r="A271" s="69" t="s">
        <v>453</v>
      </c>
      <c r="B271" s="69" t="s">
        <v>270</v>
      </c>
      <c r="C271" s="69" t="s">
        <v>364</v>
      </c>
      <c r="D271" s="69">
        <v>67</v>
      </c>
      <c r="E271" s="69">
        <v>1.7188301693175999E-2</v>
      </c>
      <c r="F271" s="69">
        <v>66</v>
      </c>
      <c r="G271" s="69">
        <v>1.6696180116367299E-2</v>
      </c>
      <c r="H271" s="69">
        <v>1</v>
      </c>
      <c r="I271" s="69">
        <v>1.51515151515151</v>
      </c>
    </row>
    <row r="272" spans="1:9" x14ac:dyDescent="0.2">
      <c r="A272" s="69" t="s">
        <v>457</v>
      </c>
      <c r="B272" s="69" t="s">
        <v>182</v>
      </c>
      <c r="C272" s="69" t="s">
        <v>364</v>
      </c>
      <c r="D272" s="69">
        <v>27</v>
      </c>
      <c r="E272" s="69">
        <v>8.0838323353293398E-2</v>
      </c>
      <c r="F272" s="69">
        <v>26</v>
      </c>
      <c r="G272" s="69">
        <v>8.2539682539682496E-2</v>
      </c>
      <c r="H272" s="69">
        <v>1</v>
      </c>
      <c r="I272" s="69">
        <v>3.8461538461538498</v>
      </c>
    </row>
    <row r="273" spans="1:9" x14ac:dyDescent="0.2">
      <c r="A273" s="69" t="s">
        <v>457</v>
      </c>
      <c r="B273" s="69" t="s">
        <v>182</v>
      </c>
      <c r="C273" s="69" t="s">
        <v>366</v>
      </c>
      <c r="D273" s="69">
        <v>10</v>
      </c>
      <c r="E273" s="69">
        <v>2.9940119760479E-2</v>
      </c>
      <c r="F273" s="69">
        <v>9</v>
      </c>
      <c r="G273" s="69">
        <v>2.8571428571428598E-2</v>
      </c>
      <c r="H273" s="69">
        <v>1</v>
      </c>
      <c r="I273" s="69">
        <v>11.1111111111111</v>
      </c>
    </row>
    <row r="274" spans="1:9" x14ac:dyDescent="0.2">
      <c r="A274" s="69" t="s">
        <v>463</v>
      </c>
      <c r="B274" s="69" t="s">
        <v>243</v>
      </c>
      <c r="C274" s="69" t="s">
        <v>370</v>
      </c>
      <c r="D274" s="69">
        <v>18</v>
      </c>
      <c r="E274" s="69">
        <v>0.13138686131386901</v>
      </c>
      <c r="F274" s="69">
        <v>17</v>
      </c>
      <c r="G274" s="69">
        <v>0.124087591240876</v>
      </c>
      <c r="H274" s="69">
        <v>1</v>
      </c>
      <c r="I274" s="69">
        <v>5.8823529411764701</v>
      </c>
    </row>
    <row r="275" spans="1:9" x14ac:dyDescent="0.2">
      <c r="A275" s="69" t="s">
        <v>472</v>
      </c>
      <c r="B275" s="69" t="s">
        <v>178</v>
      </c>
      <c r="C275" s="69" t="s">
        <v>363</v>
      </c>
      <c r="D275" s="69">
        <v>152</v>
      </c>
      <c r="E275" s="69">
        <v>4.23162583518931E-2</v>
      </c>
      <c r="F275" s="69">
        <v>151</v>
      </c>
      <c r="G275" s="69">
        <v>4.1932796445431797E-2</v>
      </c>
      <c r="H275" s="69">
        <v>1</v>
      </c>
      <c r="I275" s="69">
        <v>0.66225165562914201</v>
      </c>
    </row>
    <row r="276" spans="1:9" x14ac:dyDescent="0.2">
      <c r="A276" s="69" t="s">
        <v>474</v>
      </c>
      <c r="B276" s="69" t="s">
        <v>207</v>
      </c>
      <c r="C276" s="69" t="s">
        <v>365</v>
      </c>
      <c r="D276" s="69">
        <v>119</v>
      </c>
      <c r="E276" s="69">
        <v>4.6795123869445503E-2</v>
      </c>
      <c r="F276" s="69">
        <v>118</v>
      </c>
      <c r="G276" s="69">
        <v>4.6714172604908899E-2</v>
      </c>
      <c r="H276" s="69">
        <v>1</v>
      </c>
      <c r="I276" s="69">
        <v>0.84745762711864203</v>
      </c>
    </row>
    <row r="277" spans="1:9" x14ac:dyDescent="0.2">
      <c r="A277" s="69" t="s">
        <v>474</v>
      </c>
      <c r="B277" s="69" t="s">
        <v>207</v>
      </c>
      <c r="C277" s="69" t="s">
        <v>363</v>
      </c>
      <c r="D277" s="69">
        <v>401</v>
      </c>
      <c r="E277" s="69">
        <v>0.15768777034997999</v>
      </c>
      <c r="F277" s="69">
        <v>400</v>
      </c>
      <c r="G277" s="69">
        <v>0.158353127474268</v>
      </c>
      <c r="H277" s="69">
        <v>1</v>
      </c>
      <c r="I277" s="69">
        <v>0.249999999999995</v>
      </c>
    </row>
    <row r="278" spans="1:9" x14ac:dyDescent="0.2">
      <c r="A278" s="69" t="s">
        <v>475</v>
      </c>
      <c r="B278" s="69" t="s">
        <v>208</v>
      </c>
      <c r="C278" s="69" t="s">
        <v>365</v>
      </c>
      <c r="D278" s="69">
        <v>71</v>
      </c>
      <c r="E278" s="69">
        <v>0.42771084337349402</v>
      </c>
      <c r="F278" s="69">
        <v>70</v>
      </c>
      <c r="G278" s="69">
        <v>0.42944785276073599</v>
      </c>
      <c r="H278" s="69">
        <v>1</v>
      </c>
      <c r="I278" s="69">
        <v>1.4285714285714199</v>
      </c>
    </row>
    <row r="279" spans="1:9" x14ac:dyDescent="0.2">
      <c r="A279" s="69" t="s">
        <v>475</v>
      </c>
      <c r="B279" s="69" t="s">
        <v>208</v>
      </c>
      <c r="C279" s="69" t="s">
        <v>368</v>
      </c>
      <c r="D279" s="69">
        <v>2</v>
      </c>
      <c r="E279" s="69">
        <v>1.20481927710843E-2</v>
      </c>
      <c r="F279" s="69">
        <v>1</v>
      </c>
      <c r="G279" s="69">
        <v>6.13496932515337E-3</v>
      </c>
      <c r="H279" s="69">
        <v>1</v>
      </c>
      <c r="I279" s="69">
        <v>100</v>
      </c>
    </row>
    <row r="280" spans="1:9" x14ac:dyDescent="0.2">
      <c r="A280" s="69" t="s">
        <v>475</v>
      </c>
      <c r="B280" s="69" t="s">
        <v>208</v>
      </c>
      <c r="C280" s="69" t="s">
        <v>370</v>
      </c>
      <c r="D280" s="69">
        <v>89</v>
      </c>
      <c r="E280" s="69">
        <v>0.53614457831325302</v>
      </c>
      <c r="F280" s="69">
        <v>88</v>
      </c>
      <c r="G280" s="69">
        <v>0.53987730061349704</v>
      </c>
      <c r="H280" s="69">
        <v>1</v>
      </c>
      <c r="I280" s="69">
        <v>1.13636363636365</v>
      </c>
    </row>
    <row r="281" spans="1:9" x14ac:dyDescent="0.2">
      <c r="A281" s="69" t="s">
        <v>538</v>
      </c>
      <c r="B281" s="69" t="s">
        <v>205</v>
      </c>
      <c r="C281" s="69" t="s">
        <v>370</v>
      </c>
      <c r="D281" s="69">
        <v>5</v>
      </c>
      <c r="E281" s="69">
        <v>4.2735042735042701E-2</v>
      </c>
      <c r="F281" s="69">
        <v>4</v>
      </c>
      <c r="G281" s="69">
        <v>3.4188034188034198E-2</v>
      </c>
      <c r="H281" s="69">
        <v>1</v>
      </c>
      <c r="I281" s="69">
        <v>25</v>
      </c>
    </row>
    <row r="282" spans="1:9" x14ac:dyDescent="0.2">
      <c r="A282" s="69" t="s">
        <v>478</v>
      </c>
      <c r="B282" s="69" t="s">
        <v>215</v>
      </c>
      <c r="C282" s="69" t="s">
        <v>365</v>
      </c>
      <c r="D282" s="69">
        <v>2</v>
      </c>
      <c r="E282" s="69">
        <v>1.9801980198019799E-2</v>
      </c>
      <c r="F282" s="69">
        <v>1</v>
      </c>
      <c r="G282" s="69">
        <v>1.03092783505155E-2</v>
      </c>
      <c r="H282" s="69">
        <v>1</v>
      </c>
      <c r="I282" s="69">
        <v>100</v>
      </c>
    </row>
    <row r="283" spans="1:9" x14ac:dyDescent="0.2">
      <c r="A283" s="69" t="s">
        <v>478</v>
      </c>
      <c r="B283" s="69" t="s">
        <v>215</v>
      </c>
      <c r="C283" s="69" t="s">
        <v>366</v>
      </c>
      <c r="D283" s="69">
        <v>36</v>
      </c>
      <c r="E283" s="69">
        <v>0.35643564356435598</v>
      </c>
      <c r="F283" s="69">
        <v>35</v>
      </c>
      <c r="G283" s="69">
        <v>0.36082474226804101</v>
      </c>
      <c r="H283" s="69">
        <v>1</v>
      </c>
      <c r="I283" s="69">
        <v>2.8571428571428501</v>
      </c>
    </row>
    <row r="284" spans="1:9" x14ac:dyDescent="0.2">
      <c r="A284" s="69" t="s">
        <v>481</v>
      </c>
      <c r="B284" s="69" t="s">
        <v>255</v>
      </c>
      <c r="C284" s="69" t="s">
        <v>369</v>
      </c>
      <c r="D284" s="69">
        <v>48</v>
      </c>
      <c r="E284" s="69">
        <v>7.0381231671554304E-3</v>
      </c>
      <c r="F284" s="69">
        <v>47</v>
      </c>
      <c r="G284" s="69">
        <v>6.5477848983003604E-3</v>
      </c>
      <c r="H284" s="69">
        <v>1</v>
      </c>
      <c r="I284" s="69">
        <v>2.1276595744680802</v>
      </c>
    </row>
    <row r="285" spans="1:9" x14ac:dyDescent="0.2">
      <c r="A285" s="69" t="s">
        <v>482</v>
      </c>
      <c r="B285" s="69" t="s">
        <v>209</v>
      </c>
      <c r="C285" s="69" t="s">
        <v>363</v>
      </c>
      <c r="D285" s="69">
        <v>203</v>
      </c>
      <c r="E285" s="69">
        <v>0.31375579598145298</v>
      </c>
      <c r="F285" s="69">
        <v>202</v>
      </c>
      <c r="G285" s="69">
        <v>0.319620253164557</v>
      </c>
      <c r="H285" s="69">
        <v>1</v>
      </c>
      <c r="I285" s="69">
        <v>0.49504950495049499</v>
      </c>
    </row>
    <row r="286" spans="1:9" x14ac:dyDescent="0.2">
      <c r="A286" s="69" t="s">
        <v>483</v>
      </c>
      <c r="B286" s="69" t="s">
        <v>176</v>
      </c>
      <c r="C286" s="69" t="s">
        <v>365</v>
      </c>
      <c r="D286" s="69">
        <v>137</v>
      </c>
      <c r="E286" s="69">
        <v>5.0967261904761897E-2</v>
      </c>
      <c r="F286" s="69">
        <v>136</v>
      </c>
      <c r="G286" s="69">
        <v>5.01290084777E-2</v>
      </c>
      <c r="H286" s="69">
        <v>1</v>
      </c>
      <c r="I286" s="69">
        <v>0.73529411764705599</v>
      </c>
    </row>
    <row r="287" spans="1:9" x14ac:dyDescent="0.2">
      <c r="A287" s="69" t="s">
        <v>488</v>
      </c>
      <c r="B287" s="69" t="s">
        <v>175</v>
      </c>
      <c r="C287" s="69" t="s">
        <v>365</v>
      </c>
      <c r="D287" s="69">
        <v>7</v>
      </c>
      <c r="E287" s="69">
        <v>4.6697798532354898E-3</v>
      </c>
      <c r="F287" s="69">
        <v>6</v>
      </c>
      <c r="G287" s="69">
        <v>4.0214477211796204E-3</v>
      </c>
      <c r="H287" s="69">
        <v>1</v>
      </c>
      <c r="I287" s="69">
        <v>16.6666666666667</v>
      </c>
    </row>
    <row r="288" spans="1:9" x14ac:dyDescent="0.2">
      <c r="A288" s="69" t="s">
        <v>494</v>
      </c>
      <c r="B288" s="69" t="s">
        <v>223</v>
      </c>
      <c r="C288" s="69" t="s">
        <v>363</v>
      </c>
      <c r="D288" s="69">
        <v>7</v>
      </c>
      <c r="E288" s="69">
        <v>4.7619047619047603E-2</v>
      </c>
      <c r="F288" s="69">
        <v>6</v>
      </c>
      <c r="G288" s="69">
        <v>4.1666666666666699E-2</v>
      </c>
      <c r="H288" s="69">
        <v>1</v>
      </c>
      <c r="I288" s="69">
        <v>16.6666666666667</v>
      </c>
    </row>
    <row r="289" spans="1:9" x14ac:dyDescent="0.2">
      <c r="A289" s="69" t="s">
        <v>543</v>
      </c>
      <c r="B289" s="69" t="s">
        <v>181</v>
      </c>
      <c r="C289" s="69" t="s">
        <v>364</v>
      </c>
      <c r="D289" s="69">
        <v>98</v>
      </c>
      <c r="E289" s="69">
        <v>1.4661879114302801E-2</v>
      </c>
      <c r="F289" s="69">
        <v>97</v>
      </c>
      <c r="G289" s="69">
        <v>1.4317343173431699E-2</v>
      </c>
      <c r="H289" s="69">
        <v>1</v>
      </c>
      <c r="I289" s="69">
        <v>1.0309278350515401</v>
      </c>
    </row>
    <row r="290" spans="1:9" x14ac:dyDescent="0.2">
      <c r="A290" s="69" t="s">
        <v>543</v>
      </c>
      <c r="B290" s="69" t="s">
        <v>181</v>
      </c>
      <c r="C290" s="69" t="s">
        <v>369</v>
      </c>
      <c r="D290" s="69">
        <v>12</v>
      </c>
      <c r="E290" s="69">
        <v>1.79533213644524E-3</v>
      </c>
      <c r="F290" s="69">
        <v>11</v>
      </c>
      <c r="G290" s="69">
        <v>1.6236162361623601E-3</v>
      </c>
      <c r="H290" s="69">
        <v>1</v>
      </c>
      <c r="I290" s="69">
        <v>9.0909090909090793</v>
      </c>
    </row>
    <row r="291" spans="1:9" x14ac:dyDescent="0.2">
      <c r="A291" s="69" t="s">
        <v>543</v>
      </c>
      <c r="B291" s="69" t="s">
        <v>181</v>
      </c>
      <c r="C291" s="69" t="s">
        <v>367</v>
      </c>
      <c r="D291" s="69">
        <v>226</v>
      </c>
      <c r="E291" s="69">
        <v>3.38120885697187E-2</v>
      </c>
      <c r="F291" s="69">
        <v>225</v>
      </c>
      <c r="G291" s="69">
        <v>3.3210332103321E-2</v>
      </c>
      <c r="H291" s="69">
        <v>1</v>
      </c>
      <c r="I291" s="69">
        <v>0.44444444444444697</v>
      </c>
    </row>
    <row r="292" spans="1:9" x14ac:dyDescent="0.2">
      <c r="A292" s="69" t="s">
        <v>499</v>
      </c>
      <c r="B292" s="69" t="s">
        <v>226</v>
      </c>
      <c r="C292" s="69" t="s">
        <v>368</v>
      </c>
      <c r="D292" s="69">
        <v>9</v>
      </c>
      <c r="E292" s="69">
        <v>0.29032258064516098</v>
      </c>
      <c r="F292" s="69">
        <v>8</v>
      </c>
      <c r="G292" s="69">
        <v>0.266666666666667</v>
      </c>
      <c r="H292" s="69">
        <v>1</v>
      </c>
      <c r="I292" s="69">
        <v>12.5</v>
      </c>
    </row>
    <row r="293" spans="1:9" x14ac:dyDescent="0.2">
      <c r="A293" s="69" t="s">
        <v>501</v>
      </c>
      <c r="B293" s="69" t="s">
        <v>254</v>
      </c>
      <c r="C293" s="69" t="s">
        <v>364</v>
      </c>
      <c r="D293" s="69">
        <v>72</v>
      </c>
      <c r="E293" s="69">
        <v>0.114467408585056</v>
      </c>
      <c r="F293" s="69">
        <v>71</v>
      </c>
      <c r="G293" s="69">
        <v>0.11544715447154499</v>
      </c>
      <c r="H293" s="69">
        <v>1</v>
      </c>
      <c r="I293" s="69">
        <v>1.40845070422535</v>
      </c>
    </row>
    <row r="294" spans="1:9" x14ac:dyDescent="0.2">
      <c r="A294" s="69" t="s">
        <v>501</v>
      </c>
      <c r="B294" s="69" t="s">
        <v>254</v>
      </c>
      <c r="C294" s="69" t="s">
        <v>367</v>
      </c>
      <c r="D294" s="69">
        <v>4</v>
      </c>
      <c r="E294" s="69">
        <v>6.3593004769475396E-3</v>
      </c>
      <c r="F294" s="69">
        <v>3</v>
      </c>
      <c r="G294" s="69">
        <v>4.8780487804877997E-3</v>
      </c>
      <c r="H294" s="69">
        <v>1</v>
      </c>
      <c r="I294" s="69">
        <v>33.3333333333333</v>
      </c>
    </row>
    <row r="295" spans="1:9" x14ac:dyDescent="0.2">
      <c r="A295" s="69" t="s">
        <v>503</v>
      </c>
      <c r="B295" s="69" t="s">
        <v>171</v>
      </c>
      <c r="C295" s="69" t="s">
        <v>369</v>
      </c>
      <c r="D295" s="69">
        <v>193</v>
      </c>
      <c r="E295" s="69">
        <v>4.1874593187242397E-2</v>
      </c>
      <c r="F295" s="69">
        <v>192</v>
      </c>
      <c r="G295" s="69">
        <v>4.1531473069435401E-2</v>
      </c>
      <c r="H295" s="69">
        <v>1</v>
      </c>
      <c r="I295" s="69">
        <v>0.52083333333332604</v>
      </c>
    </row>
    <row r="296" spans="1:9" x14ac:dyDescent="0.2">
      <c r="A296" s="69" t="s">
        <v>506</v>
      </c>
      <c r="B296" s="69" t="s">
        <v>228</v>
      </c>
      <c r="C296" s="69" t="s">
        <v>364</v>
      </c>
      <c r="D296" s="69">
        <v>3</v>
      </c>
      <c r="E296" s="69">
        <v>0.1875</v>
      </c>
      <c r="F296" s="69">
        <v>2</v>
      </c>
      <c r="G296" s="69">
        <v>0.11111111111111099</v>
      </c>
      <c r="H296" s="69">
        <v>1</v>
      </c>
      <c r="I296" s="69">
        <v>50</v>
      </c>
    </row>
    <row r="297" spans="1:9" x14ac:dyDescent="0.2">
      <c r="A297" s="69" t="s">
        <v>507</v>
      </c>
      <c r="B297" s="69" t="s">
        <v>165</v>
      </c>
      <c r="C297" s="69" t="s">
        <v>365</v>
      </c>
      <c r="D297" s="69">
        <v>112</v>
      </c>
      <c r="E297" s="69">
        <v>1.6456068175139599E-3</v>
      </c>
      <c r="F297" s="69">
        <v>111</v>
      </c>
      <c r="G297" s="69">
        <v>1.6295013138771901E-3</v>
      </c>
      <c r="H297" s="69">
        <v>1</v>
      </c>
      <c r="I297" s="69">
        <v>0.90090090090089203</v>
      </c>
    </row>
    <row r="298" spans="1:9" x14ac:dyDescent="0.2">
      <c r="A298" s="69" t="s">
        <v>507</v>
      </c>
      <c r="B298" s="69" t="s">
        <v>165</v>
      </c>
      <c r="C298" s="69" t="s">
        <v>369</v>
      </c>
      <c r="D298" s="69">
        <v>7</v>
      </c>
      <c r="E298" s="69">
        <v>1.0285042609462199E-4</v>
      </c>
      <c r="F298" s="69">
        <v>6</v>
      </c>
      <c r="G298" s="69">
        <v>8.8081152101469494E-5</v>
      </c>
      <c r="H298" s="69">
        <v>1</v>
      </c>
      <c r="I298" s="69">
        <v>16.6666666666667</v>
      </c>
    </row>
    <row r="299" spans="1:9" x14ac:dyDescent="0.2">
      <c r="A299" s="69" t="s">
        <v>508</v>
      </c>
      <c r="B299" s="69" t="s">
        <v>229</v>
      </c>
      <c r="C299" s="69" t="s">
        <v>368</v>
      </c>
      <c r="D299" s="69">
        <v>13</v>
      </c>
      <c r="E299" s="69">
        <v>0.28888888888888897</v>
      </c>
      <c r="F299" s="69">
        <v>12</v>
      </c>
      <c r="G299" s="69">
        <v>0.28571428571428598</v>
      </c>
      <c r="H299" s="69">
        <v>1</v>
      </c>
      <c r="I299" s="69">
        <v>8.3333333333333304</v>
      </c>
    </row>
    <row r="300" spans="1:9" x14ac:dyDescent="0.2">
      <c r="A300" s="69" t="s">
        <v>510</v>
      </c>
      <c r="B300" s="69" t="s">
        <v>191</v>
      </c>
      <c r="C300" s="69" t="s">
        <v>363</v>
      </c>
      <c r="D300" s="69">
        <v>609</v>
      </c>
      <c r="E300" s="69">
        <v>3.6830964620501998E-2</v>
      </c>
      <c r="F300" s="69">
        <v>608</v>
      </c>
      <c r="G300" s="69">
        <v>3.6692818346409202E-2</v>
      </c>
      <c r="H300" s="69">
        <v>1</v>
      </c>
      <c r="I300" s="69">
        <v>0.16447368421053099</v>
      </c>
    </row>
    <row r="301" spans="1:9" x14ac:dyDescent="0.2">
      <c r="A301" s="69" t="s">
        <v>510</v>
      </c>
      <c r="B301" s="69" t="s">
        <v>191</v>
      </c>
      <c r="C301" s="69" t="s">
        <v>367</v>
      </c>
      <c r="D301" s="69">
        <v>1258</v>
      </c>
      <c r="E301" s="69">
        <v>7.6081040217719997E-2</v>
      </c>
      <c r="F301" s="69">
        <v>1257</v>
      </c>
      <c r="G301" s="69">
        <v>7.5859987929994002E-2</v>
      </c>
      <c r="H301" s="69">
        <v>1</v>
      </c>
      <c r="I301" s="69">
        <v>7.9554494828948399E-2</v>
      </c>
    </row>
    <row r="302" spans="1:9" x14ac:dyDescent="0.2">
      <c r="A302" s="69" t="s">
        <v>514</v>
      </c>
      <c r="B302" s="69" t="s">
        <v>189</v>
      </c>
      <c r="C302" s="69" t="s">
        <v>366</v>
      </c>
      <c r="D302" s="69">
        <v>95</v>
      </c>
      <c r="E302" s="69">
        <v>7.0162481536189106E-2</v>
      </c>
      <c r="F302" s="69">
        <v>94</v>
      </c>
      <c r="G302" s="69">
        <v>6.9168506254598999E-2</v>
      </c>
      <c r="H302" s="69">
        <v>1</v>
      </c>
      <c r="I302" s="69">
        <v>1.0638297872340501</v>
      </c>
    </row>
    <row r="303" spans="1:9" x14ac:dyDescent="0.2">
      <c r="A303" s="69" t="s">
        <v>522</v>
      </c>
      <c r="B303" s="69" t="s">
        <v>162</v>
      </c>
      <c r="C303" s="69" t="s">
        <v>371</v>
      </c>
      <c r="D303" s="69">
        <v>25</v>
      </c>
      <c r="E303" s="69">
        <v>3.5087719298245602E-3</v>
      </c>
      <c r="F303" s="69">
        <v>24</v>
      </c>
      <c r="G303" s="69">
        <v>3.2489508596182499E-3</v>
      </c>
      <c r="H303" s="69">
        <v>1</v>
      </c>
      <c r="I303" s="69">
        <v>4.1666666666666696</v>
      </c>
    </row>
    <row r="304" spans="1:9" x14ac:dyDescent="0.2">
      <c r="A304" s="69" t="s">
        <v>522</v>
      </c>
      <c r="B304" s="69" t="s">
        <v>162</v>
      </c>
      <c r="C304" s="69" t="s">
        <v>363</v>
      </c>
      <c r="D304" s="69">
        <v>555</v>
      </c>
      <c r="E304" s="69">
        <v>7.7894736842105294E-2</v>
      </c>
      <c r="F304" s="69">
        <v>554</v>
      </c>
      <c r="G304" s="69">
        <v>7.49966156761879E-2</v>
      </c>
      <c r="H304" s="69">
        <v>1</v>
      </c>
      <c r="I304" s="69">
        <v>0.18050541516245699</v>
      </c>
    </row>
    <row r="305" spans="1:9" x14ac:dyDescent="0.2">
      <c r="A305" s="69" t="s">
        <v>523</v>
      </c>
      <c r="B305" s="69" t="s">
        <v>164</v>
      </c>
      <c r="C305" s="69" t="s">
        <v>363</v>
      </c>
      <c r="D305" s="69">
        <v>41</v>
      </c>
      <c r="E305" s="69">
        <v>1.45030067209056E-2</v>
      </c>
      <c r="F305" s="69">
        <v>40</v>
      </c>
      <c r="G305" s="69">
        <v>1.3463480309660001E-2</v>
      </c>
      <c r="H305" s="69">
        <v>1</v>
      </c>
      <c r="I305" s="69">
        <v>2.4999999999999898</v>
      </c>
    </row>
    <row r="306" spans="1:9" x14ac:dyDescent="0.2">
      <c r="A306" s="69" t="s">
        <v>524</v>
      </c>
      <c r="B306" s="69" t="s">
        <v>242</v>
      </c>
      <c r="C306" s="69" t="s">
        <v>366</v>
      </c>
      <c r="D306" s="69">
        <v>34</v>
      </c>
      <c r="E306" s="69">
        <v>4.80905233380481E-2</v>
      </c>
      <c r="F306" s="69">
        <v>33</v>
      </c>
      <c r="G306" s="69">
        <v>4.7210300429184601E-2</v>
      </c>
      <c r="H306" s="69">
        <v>1</v>
      </c>
      <c r="I306" s="69">
        <v>3.0303030303030298</v>
      </c>
    </row>
    <row r="307" spans="1:9" x14ac:dyDescent="0.2">
      <c r="A307" s="69" t="s">
        <v>525</v>
      </c>
      <c r="B307" s="69" t="s">
        <v>197</v>
      </c>
      <c r="C307" s="69" t="s">
        <v>364</v>
      </c>
      <c r="D307" s="69">
        <v>4</v>
      </c>
      <c r="E307" s="69">
        <v>3.2441200324412E-3</v>
      </c>
      <c r="F307" s="69">
        <v>3</v>
      </c>
      <c r="G307" s="69">
        <v>2.2271714922049001E-3</v>
      </c>
      <c r="H307" s="69">
        <v>1</v>
      </c>
      <c r="I307" s="69">
        <v>33.3333333333333</v>
      </c>
    </row>
    <row r="308" spans="1:9" x14ac:dyDescent="0.2">
      <c r="A308" s="69" t="s">
        <v>525</v>
      </c>
      <c r="B308" s="69" t="s">
        <v>197</v>
      </c>
      <c r="C308" s="69" t="s">
        <v>369</v>
      </c>
      <c r="D308" s="69">
        <v>22</v>
      </c>
      <c r="E308" s="69">
        <v>1.78426601784266E-2</v>
      </c>
      <c r="F308" s="69">
        <v>21</v>
      </c>
      <c r="G308" s="69">
        <v>1.5590200445434301E-2</v>
      </c>
      <c r="H308" s="69">
        <v>1</v>
      </c>
      <c r="I308" s="69">
        <v>4.7619047619047699</v>
      </c>
    </row>
    <row r="309" spans="1:9" x14ac:dyDescent="0.2">
      <c r="A309" s="69" t="s">
        <v>526</v>
      </c>
      <c r="B309" s="69" t="s">
        <v>233</v>
      </c>
      <c r="C309" s="69" t="s">
        <v>364</v>
      </c>
      <c r="D309" s="69">
        <v>4</v>
      </c>
      <c r="E309" s="69">
        <v>5.92592592592593E-3</v>
      </c>
      <c r="F309" s="69">
        <v>3</v>
      </c>
      <c r="G309" s="69">
        <v>4.7021943573667697E-3</v>
      </c>
      <c r="H309" s="69">
        <v>1</v>
      </c>
      <c r="I309" s="69">
        <v>33.3333333333333</v>
      </c>
    </row>
    <row r="310" spans="1:9" x14ac:dyDescent="0.2">
      <c r="A310" s="69" t="s">
        <v>531</v>
      </c>
      <c r="B310" s="69" t="s">
        <v>260</v>
      </c>
      <c r="C310" s="69" t="s">
        <v>368</v>
      </c>
      <c r="D310" s="69">
        <v>788</v>
      </c>
      <c r="E310" s="69">
        <v>7.9902656661934704E-2</v>
      </c>
      <c r="F310" s="69">
        <v>787</v>
      </c>
      <c r="G310" s="69">
        <v>8.0834018077239098E-2</v>
      </c>
      <c r="H310" s="69">
        <v>1</v>
      </c>
      <c r="I310" s="69">
        <v>0.127064803049559</v>
      </c>
    </row>
    <row r="311" spans="1:9" x14ac:dyDescent="0.2">
      <c r="A311" s="69" t="s">
        <v>531</v>
      </c>
      <c r="B311" s="69" t="s">
        <v>260</v>
      </c>
      <c r="C311" s="69" t="s">
        <v>367</v>
      </c>
      <c r="D311" s="69">
        <v>522</v>
      </c>
      <c r="E311" s="69">
        <v>5.2930440073007498E-2</v>
      </c>
      <c r="F311" s="69">
        <v>521</v>
      </c>
      <c r="G311" s="69">
        <v>5.3512736236647498E-2</v>
      </c>
      <c r="H311" s="69">
        <v>1</v>
      </c>
      <c r="I311" s="69">
        <v>0.191938579654516</v>
      </c>
    </row>
    <row r="312" spans="1:9" x14ac:dyDescent="0.2">
      <c r="A312" s="69" t="s">
        <v>532</v>
      </c>
      <c r="B312" s="69" t="s">
        <v>170</v>
      </c>
      <c r="C312" s="69" t="s">
        <v>368</v>
      </c>
      <c r="D312" s="69">
        <v>30</v>
      </c>
      <c r="E312" s="69">
        <v>7.3170731707317097E-2</v>
      </c>
      <c r="F312" s="69">
        <v>29</v>
      </c>
      <c r="G312" s="69">
        <v>7.0048309178743995E-2</v>
      </c>
      <c r="H312" s="69">
        <v>1</v>
      </c>
      <c r="I312" s="69">
        <v>3.4482758620689702</v>
      </c>
    </row>
    <row r="313" spans="1:9" x14ac:dyDescent="0.2">
      <c r="A313" s="69" t="s">
        <v>532</v>
      </c>
      <c r="B313" s="69" t="s">
        <v>170</v>
      </c>
      <c r="C313" s="69" t="s">
        <v>363</v>
      </c>
      <c r="D313" s="69">
        <v>1</v>
      </c>
      <c r="E313" s="69">
        <v>2.4390243902438998E-3</v>
      </c>
      <c r="F313" s="69">
        <v>0</v>
      </c>
      <c r="G313" s="69">
        <v>0</v>
      </c>
      <c r="H313" s="69">
        <v>1</v>
      </c>
      <c r="I313" s="69" t="e">
        <v>#NUM!</v>
      </c>
    </row>
    <row r="314" spans="1:9" x14ac:dyDescent="0.2">
      <c r="A314" s="69" t="s">
        <v>533</v>
      </c>
      <c r="B314" s="69" t="s">
        <v>203</v>
      </c>
      <c r="C314" s="69" t="s">
        <v>366</v>
      </c>
      <c r="D314" s="69">
        <v>20</v>
      </c>
      <c r="E314" s="69">
        <v>3.6563071297988997E-2</v>
      </c>
      <c r="F314" s="69">
        <v>19</v>
      </c>
      <c r="G314" s="69">
        <v>3.4608378870674E-2</v>
      </c>
      <c r="H314" s="69">
        <v>1</v>
      </c>
      <c r="I314" s="69">
        <v>5.2631578947368398</v>
      </c>
    </row>
    <row r="315" spans="1:9" x14ac:dyDescent="0.2">
      <c r="A315" s="69" t="s">
        <v>542</v>
      </c>
      <c r="B315" s="69" t="s">
        <v>211</v>
      </c>
      <c r="C315" s="69" t="s">
        <v>368</v>
      </c>
      <c r="D315" s="69">
        <v>10</v>
      </c>
      <c r="E315" s="69">
        <v>1.21802679658952E-2</v>
      </c>
      <c r="F315" s="69">
        <v>10</v>
      </c>
      <c r="G315" s="69">
        <v>1.18063754427391E-2</v>
      </c>
      <c r="H315" s="69">
        <v>0</v>
      </c>
      <c r="I315" s="69">
        <v>0</v>
      </c>
    </row>
    <row r="316" spans="1:9" x14ac:dyDescent="0.2">
      <c r="A316" s="69" t="s">
        <v>542</v>
      </c>
      <c r="B316" s="69" t="s">
        <v>211</v>
      </c>
      <c r="C316" s="69" t="s">
        <v>366</v>
      </c>
      <c r="D316" s="69">
        <v>4</v>
      </c>
      <c r="E316" s="69">
        <v>4.8721071863580996E-3</v>
      </c>
      <c r="F316" s="69">
        <v>4</v>
      </c>
      <c r="G316" s="69">
        <v>4.7225501770956297E-3</v>
      </c>
      <c r="H316" s="69">
        <v>0</v>
      </c>
      <c r="I316" s="69">
        <v>0</v>
      </c>
    </row>
    <row r="317" spans="1:9" x14ac:dyDescent="0.2">
      <c r="A317" s="69" t="s">
        <v>542</v>
      </c>
      <c r="B317" s="69" t="s">
        <v>211</v>
      </c>
      <c r="C317" s="69" t="s">
        <v>363</v>
      </c>
      <c r="D317" s="69">
        <v>2</v>
      </c>
      <c r="E317" s="69">
        <v>2.4360535931790498E-3</v>
      </c>
      <c r="F317" s="69">
        <v>2</v>
      </c>
      <c r="G317" s="69">
        <v>2.36127508854782E-3</v>
      </c>
      <c r="H317" s="69">
        <v>0</v>
      </c>
      <c r="I317" s="69">
        <v>0</v>
      </c>
    </row>
    <row r="318" spans="1:9" x14ac:dyDescent="0.2">
      <c r="A318" s="69" t="s">
        <v>587</v>
      </c>
      <c r="B318" s="69" t="s">
        <v>271</v>
      </c>
      <c r="C318" s="69" t="s">
        <v>368</v>
      </c>
      <c r="D318" s="69">
        <v>438</v>
      </c>
      <c r="E318" s="69">
        <v>0.27880330999363501</v>
      </c>
      <c r="F318" s="69">
        <v>438</v>
      </c>
      <c r="G318" s="69">
        <v>0.29614604462474597</v>
      </c>
      <c r="H318" s="69">
        <v>0</v>
      </c>
      <c r="I318" s="69">
        <v>0</v>
      </c>
    </row>
    <row r="319" spans="1:9" x14ac:dyDescent="0.2">
      <c r="A319" s="69" t="s">
        <v>587</v>
      </c>
      <c r="B319" s="69" t="s">
        <v>271</v>
      </c>
      <c r="C319" s="69" t="s">
        <v>371</v>
      </c>
      <c r="D319" s="69">
        <v>3</v>
      </c>
      <c r="E319" s="69">
        <v>1.9096117122851699E-3</v>
      </c>
      <c r="F319" s="69">
        <v>3</v>
      </c>
      <c r="G319" s="69">
        <v>2.02839756592292E-3</v>
      </c>
      <c r="H319" s="69">
        <v>0</v>
      </c>
      <c r="I319" s="69">
        <v>0</v>
      </c>
    </row>
    <row r="320" spans="1:9" x14ac:dyDescent="0.2">
      <c r="A320" s="69" t="s">
        <v>587</v>
      </c>
      <c r="B320" s="69" t="s">
        <v>271</v>
      </c>
      <c r="C320" s="69" t="s">
        <v>369</v>
      </c>
      <c r="D320" s="69">
        <v>12</v>
      </c>
      <c r="E320" s="69">
        <v>7.6384468491406702E-3</v>
      </c>
      <c r="F320" s="69">
        <v>12</v>
      </c>
      <c r="G320" s="69">
        <v>8.11359026369168E-3</v>
      </c>
      <c r="H320" s="69">
        <v>0</v>
      </c>
      <c r="I320" s="69">
        <v>0</v>
      </c>
    </row>
    <row r="321" spans="1:9" x14ac:dyDescent="0.2">
      <c r="A321" s="69" t="s">
        <v>581</v>
      </c>
      <c r="B321" s="69" t="s">
        <v>163</v>
      </c>
      <c r="C321" s="69" t="s">
        <v>364</v>
      </c>
      <c r="D321" s="69">
        <v>2500</v>
      </c>
      <c r="E321" s="69">
        <v>7.7835549051962993E-2</v>
      </c>
      <c r="F321" s="69">
        <v>2500</v>
      </c>
      <c r="G321" s="69">
        <v>7.7937462979705094E-2</v>
      </c>
      <c r="H321" s="69">
        <v>0</v>
      </c>
      <c r="I321" s="69">
        <v>0</v>
      </c>
    </row>
    <row r="322" spans="1:9" x14ac:dyDescent="0.2">
      <c r="A322" s="69" t="s">
        <v>581</v>
      </c>
      <c r="B322" s="69" t="s">
        <v>163</v>
      </c>
      <c r="C322" s="69" t="s">
        <v>367</v>
      </c>
      <c r="D322" s="69">
        <v>5322</v>
      </c>
      <c r="E322" s="69">
        <v>0.16569631682181901</v>
      </c>
      <c r="F322" s="69">
        <v>5322</v>
      </c>
      <c r="G322" s="69">
        <v>0.165913271191196</v>
      </c>
      <c r="H322" s="69">
        <v>0</v>
      </c>
      <c r="I322" s="69">
        <v>0</v>
      </c>
    </row>
    <row r="323" spans="1:9" x14ac:dyDescent="0.2">
      <c r="A323" s="69" t="s">
        <v>582</v>
      </c>
      <c r="B323" s="69" t="s">
        <v>245</v>
      </c>
      <c r="C323" s="69" t="s">
        <v>368</v>
      </c>
      <c r="D323" s="69">
        <v>43</v>
      </c>
      <c r="E323" s="69">
        <v>4.7619047619047603E-2</v>
      </c>
      <c r="F323" s="69">
        <v>43</v>
      </c>
      <c r="G323" s="69">
        <v>4.7513812154696099E-2</v>
      </c>
      <c r="H323" s="69">
        <v>0</v>
      </c>
      <c r="I323" s="69">
        <v>0</v>
      </c>
    </row>
    <row r="324" spans="1:9" x14ac:dyDescent="0.2">
      <c r="A324" s="69" t="s">
        <v>582</v>
      </c>
      <c r="B324" s="69" t="s">
        <v>245</v>
      </c>
      <c r="C324" s="69" t="s">
        <v>371</v>
      </c>
      <c r="D324" s="69">
        <v>1</v>
      </c>
      <c r="E324" s="69">
        <v>1.10741971207087E-3</v>
      </c>
      <c r="F324" s="69">
        <v>1</v>
      </c>
      <c r="G324" s="69">
        <v>1.10497237569061E-3</v>
      </c>
      <c r="H324" s="69">
        <v>0</v>
      </c>
      <c r="I324" s="69">
        <v>0</v>
      </c>
    </row>
    <row r="325" spans="1:9" x14ac:dyDescent="0.2">
      <c r="A325" s="69" t="s">
        <v>582</v>
      </c>
      <c r="B325" s="69" t="s">
        <v>245</v>
      </c>
      <c r="C325" s="69" t="s">
        <v>364</v>
      </c>
      <c r="D325" s="69">
        <v>96</v>
      </c>
      <c r="E325" s="69">
        <v>0.106312292358804</v>
      </c>
      <c r="F325" s="69">
        <v>96</v>
      </c>
      <c r="G325" s="69">
        <v>0.106077348066298</v>
      </c>
      <c r="H325" s="69">
        <v>0</v>
      </c>
      <c r="I325" s="69">
        <v>0</v>
      </c>
    </row>
    <row r="326" spans="1:9" x14ac:dyDescent="0.2">
      <c r="A326" s="69" t="s">
        <v>582</v>
      </c>
      <c r="B326" s="69" t="s">
        <v>245</v>
      </c>
      <c r="C326" s="69" t="s">
        <v>363</v>
      </c>
      <c r="D326" s="69">
        <v>2</v>
      </c>
      <c r="E326" s="69">
        <v>2.2148394241417501E-3</v>
      </c>
      <c r="F326" s="69">
        <v>2</v>
      </c>
      <c r="G326" s="69">
        <v>2.20994475138122E-3</v>
      </c>
      <c r="H326" s="69">
        <v>0</v>
      </c>
      <c r="I326" s="69">
        <v>0</v>
      </c>
    </row>
    <row r="327" spans="1:9" x14ac:dyDescent="0.2">
      <c r="A327" s="69" t="s">
        <v>593</v>
      </c>
      <c r="B327" s="69" t="s">
        <v>198</v>
      </c>
      <c r="C327" s="69" t="s">
        <v>368</v>
      </c>
      <c r="D327" s="69">
        <v>52</v>
      </c>
      <c r="E327" s="69">
        <v>0.12967581047381499</v>
      </c>
      <c r="F327" s="69">
        <v>52</v>
      </c>
      <c r="G327" s="69">
        <v>0.13</v>
      </c>
      <c r="H327" s="69">
        <v>0</v>
      </c>
      <c r="I327" s="69">
        <v>0</v>
      </c>
    </row>
    <row r="328" spans="1:9" x14ac:dyDescent="0.2">
      <c r="A328" s="69" t="s">
        <v>593</v>
      </c>
      <c r="B328" s="69" t="s">
        <v>198</v>
      </c>
      <c r="C328" s="69" t="s">
        <v>369</v>
      </c>
      <c r="D328" s="69">
        <v>7</v>
      </c>
      <c r="E328" s="69">
        <v>1.7456359102244402E-2</v>
      </c>
      <c r="F328" s="69">
        <v>7</v>
      </c>
      <c r="G328" s="69">
        <v>1.7500000000000002E-2</v>
      </c>
      <c r="H328" s="69">
        <v>0</v>
      </c>
      <c r="I328" s="69">
        <v>0</v>
      </c>
    </row>
    <row r="329" spans="1:9" x14ac:dyDescent="0.2">
      <c r="A329" s="69" t="s">
        <v>599</v>
      </c>
      <c r="B329" s="69" t="s">
        <v>218</v>
      </c>
      <c r="C329" s="69" t="s">
        <v>365</v>
      </c>
      <c r="D329" s="69">
        <v>6</v>
      </c>
      <c r="E329" s="69">
        <v>9.6774193548387094E-2</v>
      </c>
      <c r="F329" s="69">
        <v>6</v>
      </c>
      <c r="G329" s="69">
        <v>0.107142857142857</v>
      </c>
      <c r="H329" s="69">
        <v>0</v>
      </c>
      <c r="I329" s="69">
        <v>0</v>
      </c>
    </row>
    <row r="330" spans="1:9" x14ac:dyDescent="0.2">
      <c r="A330" s="69" t="s">
        <v>599</v>
      </c>
      <c r="B330" s="69" t="s">
        <v>218</v>
      </c>
      <c r="C330" s="69" t="s">
        <v>368</v>
      </c>
      <c r="D330" s="69">
        <v>7</v>
      </c>
      <c r="E330" s="69">
        <v>0.112903225806452</v>
      </c>
      <c r="F330" s="69">
        <v>7</v>
      </c>
      <c r="G330" s="69">
        <v>0.125</v>
      </c>
      <c r="H330" s="69">
        <v>0</v>
      </c>
      <c r="I330" s="69">
        <v>0</v>
      </c>
    </row>
    <row r="331" spans="1:9" x14ac:dyDescent="0.2">
      <c r="A331" s="69" t="s">
        <v>599</v>
      </c>
      <c r="B331" s="69" t="s">
        <v>218</v>
      </c>
      <c r="C331" s="69" t="s">
        <v>366</v>
      </c>
      <c r="D331" s="69">
        <v>14</v>
      </c>
      <c r="E331" s="69">
        <v>0.225806451612903</v>
      </c>
      <c r="F331" s="69">
        <v>14</v>
      </c>
      <c r="G331" s="69">
        <v>0.25</v>
      </c>
      <c r="H331" s="69">
        <v>0</v>
      </c>
      <c r="I331" s="69">
        <v>0</v>
      </c>
    </row>
    <row r="332" spans="1:9" x14ac:dyDescent="0.2">
      <c r="A332" s="69" t="s">
        <v>599</v>
      </c>
      <c r="B332" s="69" t="s">
        <v>218</v>
      </c>
      <c r="C332" s="69" t="s">
        <v>370</v>
      </c>
      <c r="D332" s="69">
        <v>6</v>
      </c>
      <c r="E332" s="69">
        <v>9.6774193548387094E-2</v>
      </c>
      <c r="F332" s="69">
        <v>6</v>
      </c>
      <c r="G332" s="69">
        <v>0.107142857142857</v>
      </c>
      <c r="H332" s="69">
        <v>0</v>
      </c>
      <c r="I332" s="69">
        <v>0</v>
      </c>
    </row>
    <row r="333" spans="1:9" x14ac:dyDescent="0.2">
      <c r="A333" s="69" t="s">
        <v>599</v>
      </c>
      <c r="B333" s="69" t="s">
        <v>218</v>
      </c>
      <c r="C333" s="69" t="s">
        <v>363</v>
      </c>
      <c r="D333" s="69">
        <v>11</v>
      </c>
      <c r="E333" s="69">
        <v>0.17741935483870999</v>
      </c>
      <c r="F333" s="69">
        <v>11</v>
      </c>
      <c r="G333" s="69">
        <v>0.19642857142857101</v>
      </c>
      <c r="H333" s="69">
        <v>0</v>
      </c>
      <c r="I333" s="69">
        <v>0</v>
      </c>
    </row>
    <row r="334" spans="1:9" x14ac:dyDescent="0.2">
      <c r="A334" s="69" t="s">
        <v>599</v>
      </c>
      <c r="B334" s="69" t="s">
        <v>218</v>
      </c>
      <c r="C334" s="69" t="s">
        <v>367</v>
      </c>
      <c r="D334" s="69">
        <v>6</v>
      </c>
      <c r="E334" s="69">
        <v>9.6774193548387094E-2</v>
      </c>
      <c r="F334" s="69">
        <v>6</v>
      </c>
      <c r="G334" s="69">
        <v>0.107142857142857</v>
      </c>
      <c r="H334" s="69">
        <v>0</v>
      </c>
      <c r="I334" s="69">
        <v>0</v>
      </c>
    </row>
    <row r="335" spans="1:9" x14ac:dyDescent="0.2">
      <c r="A335" s="69" t="s">
        <v>583</v>
      </c>
      <c r="B335" s="69" t="s">
        <v>257</v>
      </c>
      <c r="C335" s="69" t="s">
        <v>363</v>
      </c>
      <c r="D335" s="69">
        <v>20</v>
      </c>
      <c r="E335" s="69">
        <v>1.0183299389002001E-2</v>
      </c>
      <c r="F335" s="69">
        <v>20</v>
      </c>
      <c r="G335" s="69">
        <v>1.00908173562059E-2</v>
      </c>
      <c r="H335" s="69">
        <v>0</v>
      </c>
      <c r="I335" s="69">
        <v>0</v>
      </c>
    </row>
    <row r="336" spans="1:9" x14ac:dyDescent="0.2">
      <c r="A336" s="69" t="s">
        <v>580</v>
      </c>
      <c r="B336" s="69" t="s">
        <v>180</v>
      </c>
      <c r="C336" s="69" t="s">
        <v>368</v>
      </c>
      <c r="D336" s="69">
        <v>16</v>
      </c>
      <c r="E336" s="69">
        <v>4.6043165467625899E-3</v>
      </c>
      <c r="F336" s="69">
        <v>16</v>
      </c>
      <c r="G336" s="69">
        <v>4.7775455359808901E-3</v>
      </c>
      <c r="H336" s="69">
        <v>0</v>
      </c>
      <c r="I336" s="69">
        <v>0</v>
      </c>
    </row>
    <row r="337" spans="1:9" x14ac:dyDescent="0.2">
      <c r="A337" s="69" t="s">
        <v>580</v>
      </c>
      <c r="B337" s="69" t="s">
        <v>180</v>
      </c>
      <c r="C337" s="69" t="s">
        <v>366</v>
      </c>
      <c r="D337" s="69">
        <v>1</v>
      </c>
      <c r="E337" s="69">
        <v>2.8776978417266197E-4</v>
      </c>
      <c r="F337" s="69">
        <v>1</v>
      </c>
      <c r="G337" s="69">
        <v>2.9859659599880601E-4</v>
      </c>
      <c r="H337" s="69">
        <v>0</v>
      </c>
      <c r="I337" s="69">
        <v>0</v>
      </c>
    </row>
    <row r="338" spans="1:9" x14ac:dyDescent="0.2">
      <c r="A338" s="69" t="s">
        <v>580</v>
      </c>
      <c r="B338" s="69" t="s">
        <v>180</v>
      </c>
      <c r="C338" s="69" t="s">
        <v>370</v>
      </c>
      <c r="D338" s="69">
        <v>8</v>
      </c>
      <c r="E338" s="69">
        <v>2.3021582733812902E-3</v>
      </c>
      <c r="F338" s="69">
        <v>8</v>
      </c>
      <c r="G338" s="69">
        <v>2.3887727679904498E-3</v>
      </c>
      <c r="H338" s="69">
        <v>0</v>
      </c>
      <c r="I338" s="69">
        <v>0</v>
      </c>
    </row>
    <row r="339" spans="1:9" x14ac:dyDescent="0.2">
      <c r="A339" s="69" t="s">
        <v>595</v>
      </c>
      <c r="B339" s="69" t="s">
        <v>263</v>
      </c>
      <c r="C339" s="69" t="s">
        <v>368</v>
      </c>
      <c r="D339" s="69">
        <v>35</v>
      </c>
      <c r="E339" s="69">
        <v>8.9058524173027995E-2</v>
      </c>
      <c r="F339" s="69">
        <v>35</v>
      </c>
      <c r="G339" s="69">
        <v>8.3135391923990498E-2</v>
      </c>
      <c r="H339" s="69">
        <v>0</v>
      </c>
      <c r="I339" s="69">
        <v>0</v>
      </c>
    </row>
    <row r="340" spans="1:9" x14ac:dyDescent="0.2">
      <c r="A340" s="69" t="s">
        <v>595</v>
      </c>
      <c r="B340" s="69" t="s">
        <v>263</v>
      </c>
      <c r="C340" s="69" t="s">
        <v>366</v>
      </c>
      <c r="D340" s="69">
        <v>8</v>
      </c>
      <c r="E340" s="69">
        <v>2.03562340966921E-2</v>
      </c>
      <c r="F340" s="69">
        <v>8</v>
      </c>
      <c r="G340" s="69">
        <v>1.9002375296912101E-2</v>
      </c>
      <c r="H340" s="69">
        <v>0</v>
      </c>
      <c r="I340" s="69">
        <v>0</v>
      </c>
    </row>
    <row r="341" spans="1:9" x14ac:dyDescent="0.2">
      <c r="A341" s="69" t="s">
        <v>594</v>
      </c>
      <c r="B341" s="69" t="s">
        <v>167</v>
      </c>
      <c r="C341" s="69" t="s">
        <v>369</v>
      </c>
      <c r="D341" s="69">
        <v>16</v>
      </c>
      <c r="E341" s="69">
        <v>4.81347773766546E-3</v>
      </c>
      <c r="F341" s="69">
        <v>16</v>
      </c>
      <c r="G341" s="69">
        <v>4.54674623472577E-3</v>
      </c>
      <c r="H341" s="69">
        <v>0</v>
      </c>
      <c r="I341" s="69">
        <v>0</v>
      </c>
    </row>
    <row r="342" spans="1:9" x14ac:dyDescent="0.2">
      <c r="A342" s="69" t="s">
        <v>594</v>
      </c>
      <c r="B342" s="69" t="s">
        <v>167</v>
      </c>
      <c r="C342" s="69" t="s">
        <v>363</v>
      </c>
      <c r="D342" s="69">
        <v>47</v>
      </c>
      <c r="E342" s="69">
        <v>1.41395908543923E-2</v>
      </c>
      <c r="F342" s="69">
        <v>47</v>
      </c>
      <c r="G342" s="69">
        <v>1.3356067064507E-2</v>
      </c>
      <c r="H342" s="69">
        <v>0</v>
      </c>
      <c r="I342" s="69">
        <v>0</v>
      </c>
    </row>
    <row r="343" spans="1:9" x14ac:dyDescent="0.2">
      <c r="A343" s="69" t="s">
        <v>596</v>
      </c>
      <c r="B343" s="69" t="s">
        <v>193</v>
      </c>
      <c r="C343" s="69" t="s">
        <v>371</v>
      </c>
      <c r="D343" s="69">
        <v>2</v>
      </c>
      <c r="E343" s="69">
        <v>1.2414649286157701E-3</v>
      </c>
      <c r="F343" s="69">
        <v>2</v>
      </c>
      <c r="G343" s="69">
        <v>1.2269938650306699E-3</v>
      </c>
      <c r="H343" s="69">
        <v>0</v>
      </c>
      <c r="I343" s="69">
        <v>0</v>
      </c>
    </row>
    <row r="344" spans="1:9" x14ac:dyDescent="0.2">
      <c r="A344" s="69" t="s">
        <v>596</v>
      </c>
      <c r="B344" s="69" t="s">
        <v>193</v>
      </c>
      <c r="C344" s="69" t="s">
        <v>367</v>
      </c>
      <c r="D344" s="69">
        <v>24</v>
      </c>
      <c r="E344" s="69">
        <v>1.4897579143389199E-2</v>
      </c>
      <c r="F344" s="69">
        <v>24</v>
      </c>
      <c r="G344" s="69">
        <v>1.47239263803681E-2</v>
      </c>
      <c r="H344" s="69">
        <v>0</v>
      </c>
      <c r="I344" s="69">
        <v>0</v>
      </c>
    </row>
    <row r="345" spans="1:9" x14ac:dyDescent="0.2">
      <c r="A345" s="69" t="s">
        <v>536</v>
      </c>
      <c r="B345" s="69" t="s">
        <v>234</v>
      </c>
      <c r="C345" s="69" t="s">
        <v>368</v>
      </c>
      <c r="D345" s="69">
        <v>6</v>
      </c>
      <c r="E345" s="69">
        <v>0.27272727272727298</v>
      </c>
      <c r="F345" s="69">
        <v>6</v>
      </c>
      <c r="G345" s="69">
        <v>0.31578947368421101</v>
      </c>
      <c r="H345" s="69">
        <v>0</v>
      </c>
      <c r="I345" s="69">
        <v>0</v>
      </c>
    </row>
    <row r="346" spans="1:9" x14ac:dyDescent="0.2">
      <c r="A346" s="69" t="s">
        <v>536</v>
      </c>
      <c r="B346" s="69" t="s">
        <v>234</v>
      </c>
      <c r="C346" s="69" t="s">
        <v>363</v>
      </c>
      <c r="D346" s="69">
        <v>2</v>
      </c>
      <c r="E346" s="69">
        <v>9.0909090909090898E-2</v>
      </c>
      <c r="F346" s="69">
        <v>2</v>
      </c>
      <c r="G346" s="69">
        <v>0.105263157894737</v>
      </c>
      <c r="H346" s="69">
        <v>0</v>
      </c>
      <c r="I346" s="69">
        <v>0</v>
      </c>
    </row>
    <row r="347" spans="1:9" x14ac:dyDescent="0.2">
      <c r="A347" s="69" t="s">
        <v>601</v>
      </c>
      <c r="B347" s="69" t="s">
        <v>235</v>
      </c>
      <c r="C347" s="69" t="s">
        <v>365</v>
      </c>
      <c r="D347" s="69">
        <v>24</v>
      </c>
      <c r="E347" s="69">
        <v>4.47761194029851E-2</v>
      </c>
      <c r="F347" s="69">
        <v>24</v>
      </c>
      <c r="G347" s="69">
        <v>4.3715846994535498E-2</v>
      </c>
      <c r="H347" s="69">
        <v>0</v>
      </c>
      <c r="I347" s="69">
        <v>0</v>
      </c>
    </row>
    <row r="348" spans="1:9" x14ac:dyDescent="0.2">
      <c r="A348" s="69" t="s">
        <v>601</v>
      </c>
      <c r="B348" s="69" t="s">
        <v>235</v>
      </c>
      <c r="C348" s="69" t="s">
        <v>368</v>
      </c>
      <c r="D348" s="69">
        <v>264</v>
      </c>
      <c r="E348" s="69">
        <v>0.49253731343283602</v>
      </c>
      <c r="F348" s="69">
        <v>264</v>
      </c>
      <c r="G348" s="69">
        <v>0.48087431693989102</v>
      </c>
      <c r="H348" s="69">
        <v>0</v>
      </c>
      <c r="I348" s="69">
        <v>0</v>
      </c>
    </row>
    <row r="349" spans="1:9" x14ac:dyDescent="0.2">
      <c r="A349" s="69" t="s">
        <v>601</v>
      </c>
      <c r="B349" s="69" t="s">
        <v>235</v>
      </c>
      <c r="C349" s="69" t="s">
        <v>367</v>
      </c>
      <c r="D349" s="69">
        <v>7</v>
      </c>
      <c r="E349" s="69">
        <v>1.3059701492537301E-2</v>
      </c>
      <c r="F349" s="69">
        <v>7</v>
      </c>
      <c r="G349" s="69">
        <v>1.2750455373406199E-2</v>
      </c>
      <c r="H349" s="69">
        <v>0</v>
      </c>
      <c r="I349" s="69">
        <v>0</v>
      </c>
    </row>
    <row r="350" spans="1:9" x14ac:dyDescent="0.2">
      <c r="A350" s="69" t="s">
        <v>584</v>
      </c>
      <c r="B350" s="69" t="s">
        <v>258</v>
      </c>
      <c r="C350" s="69" t="s">
        <v>365</v>
      </c>
      <c r="D350" s="69">
        <v>18</v>
      </c>
      <c r="E350" s="69">
        <v>2.8753993610223599E-2</v>
      </c>
      <c r="F350" s="69">
        <v>18</v>
      </c>
      <c r="G350" s="69">
        <v>2.8938906752411599E-2</v>
      </c>
      <c r="H350" s="69">
        <v>0</v>
      </c>
      <c r="I350" s="69">
        <v>0</v>
      </c>
    </row>
    <row r="351" spans="1:9" x14ac:dyDescent="0.2">
      <c r="A351" s="69" t="s">
        <v>584</v>
      </c>
      <c r="B351" s="69" t="s">
        <v>258</v>
      </c>
      <c r="C351" s="69" t="s">
        <v>363</v>
      </c>
      <c r="D351" s="69">
        <v>4</v>
      </c>
      <c r="E351" s="69">
        <v>6.3897763578274801E-3</v>
      </c>
      <c r="F351" s="69">
        <v>4</v>
      </c>
      <c r="G351" s="69">
        <v>6.4308681672025697E-3</v>
      </c>
      <c r="H351" s="69">
        <v>0</v>
      </c>
      <c r="I351" s="69">
        <v>0</v>
      </c>
    </row>
    <row r="352" spans="1:9" x14ac:dyDescent="0.2">
      <c r="A352" s="69" t="s">
        <v>591</v>
      </c>
      <c r="B352" s="69" t="s">
        <v>272</v>
      </c>
      <c r="C352" s="69" t="s">
        <v>363</v>
      </c>
      <c r="D352" s="69">
        <v>109</v>
      </c>
      <c r="E352" s="69">
        <v>3.2732732732732701E-2</v>
      </c>
      <c r="F352" s="69">
        <v>109</v>
      </c>
      <c r="G352" s="69">
        <v>3.1630876378409799E-2</v>
      </c>
      <c r="H352" s="69">
        <v>0</v>
      </c>
      <c r="I352" s="69">
        <v>0</v>
      </c>
    </row>
    <row r="353" spans="1:9" x14ac:dyDescent="0.2">
      <c r="A353" s="69" t="s">
        <v>591</v>
      </c>
      <c r="B353" s="69" t="s">
        <v>272</v>
      </c>
      <c r="C353" s="69" t="s">
        <v>367</v>
      </c>
      <c r="D353" s="69">
        <v>48</v>
      </c>
      <c r="E353" s="69">
        <v>1.4414414414414401E-2</v>
      </c>
      <c r="F353" s="69">
        <v>48</v>
      </c>
      <c r="G353" s="69">
        <v>1.39291932675566E-2</v>
      </c>
      <c r="H353" s="69">
        <v>0</v>
      </c>
      <c r="I353" s="69">
        <v>0</v>
      </c>
    </row>
    <row r="354" spans="1:9" x14ac:dyDescent="0.2">
      <c r="A354" s="69" t="s">
        <v>585</v>
      </c>
      <c r="B354" s="69" t="s">
        <v>259</v>
      </c>
      <c r="C354" s="69" t="s">
        <v>364</v>
      </c>
      <c r="D354" s="69">
        <v>75</v>
      </c>
      <c r="E354" s="69">
        <v>5.6518462697814603E-2</v>
      </c>
      <c r="F354" s="69">
        <v>75</v>
      </c>
      <c r="G354" s="69">
        <v>5.7251908396946598E-2</v>
      </c>
      <c r="H354" s="69">
        <v>0</v>
      </c>
      <c r="I354" s="69">
        <v>0</v>
      </c>
    </row>
    <row r="355" spans="1:9" x14ac:dyDescent="0.2">
      <c r="A355" s="69" t="s">
        <v>585</v>
      </c>
      <c r="B355" s="69" t="s">
        <v>259</v>
      </c>
      <c r="C355" s="69" t="s">
        <v>363</v>
      </c>
      <c r="D355" s="69">
        <v>30</v>
      </c>
      <c r="E355" s="69">
        <v>2.26073850791258E-2</v>
      </c>
      <c r="F355" s="69">
        <v>30</v>
      </c>
      <c r="G355" s="69">
        <v>2.2900763358778602E-2</v>
      </c>
      <c r="H355" s="69">
        <v>0</v>
      </c>
      <c r="I355" s="69">
        <v>0</v>
      </c>
    </row>
    <row r="356" spans="1:9" x14ac:dyDescent="0.2">
      <c r="A356" s="69" t="s">
        <v>585</v>
      </c>
      <c r="B356" s="69" t="s">
        <v>259</v>
      </c>
      <c r="C356" s="69" t="s">
        <v>367</v>
      </c>
      <c r="D356" s="69">
        <v>7</v>
      </c>
      <c r="E356" s="69">
        <v>5.2750565184627E-3</v>
      </c>
      <c r="F356" s="69">
        <v>7</v>
      </c>
      <c r="G356" s="69">
        <v>5.3435114503816803E-3</v>
      </c>
      <c r="H356" s="69">
        <v>0</v>
      </c>
      <c r="I356" s="69">
        <v>0</v>
      </c>
    </row>
    <row r="357" spans="1:9" x14ac:dyDescent="0.2">
      <c r="A357" s="69" t="s">
        <v>602</v>
      </c>
      <c r="B357" s="69" t="s">
        <v>212</v>
      </c>
      <c r="C357" s="69" t="s">
        <v>365</v>
      </c>
      <c r="D357" s="69">
        <v>3</v>
      </c>
      <c r="E357" s="69">
        <v>6.9767441860465101E-2</v>
      </c>
      <c r="F357" s="69">
        <v>3</v>
      </c>
      <c r="G357" s="69">
        <v>6.1224489795918401E-2</v>
      </c>
      <c r="H357" s="69">
        <v>0</v>
      </c>
      <c r="I357" s="69">
        <v>0</v>
      </c>
    </row>
    <row r="358" spans="1:9" x14ac:dyDescent="0.2">
      <c r="A358" s="69" t="s">
        <v>602</v>
      </c>
      <c r="B358" s="69" t="s">
        <v>212</v>
      </c>
      <c r="C358" s="69" t="s">
        <v>368</v>
      </c>
      <c r="D358" s="69">
        <v>32</v>
      </c>
      <c r="E358" s="69">
        <v>0.74418604651162801</v>
      </c>
      <c r="F358" s="69">
        <v>32</v>
      </c>
      <c r="G358" s="69">
        <v>0.65306122448979598</v>
      </c>
      <c r="H358" s="69">
        <v>0</v>
      </c>
      <c r="I358" s="69">
        <v>0</v>
      </c>
    </row>
    <row r="359" spans="1:9" x14ac:dyDescent="0.2">
      <c r="A359" s="69" t="s">
        <v>602</v>
      </c>
      <c r="B359" s="69" t="s">
        <v>212</v>
      </c>
      <c r="C359" s="69" t="s">
        <v>366</v>
      </c>
      <c r="D359" s="69">
        <v>2</v>
      </c>
      <c r="E359" s="69">
        <v>4.6511627906976702E-2</v>
      </c>
      <c r="F359" s="69">
        <v>2</v>
      </c>
      <c r="G359" s="69">
        <v>4.08163265306122E-2</v>
      </c>
      <c r="H359" s="69">
        <v>0</v>
      </c>
      <c r="I359" s="69">
        <v>0</v>
      </c>
    </row>
    <row r="360" spans="1:9" x14ac:dyDescent="0.2">
      <c r="A360" s="69" t="s">
        <v>602</v>
      </c>
      <c r="B360" s="69" t="s">
        <v>212</v>
      </c>
      <c r="C360" s="69" t="s">
        <v>370</v>
      </c>
      <c r="D360" s="69">
        <v>4</v>
      </c>
      <c r="E360" s="69">
        <v>9.3023255813953501E-2</v>
      </c>
      <c r="F360" s="69">
        <v>4</v>
      </c>
      <c r="G360" s="69">
        <v>8.1632653061224497E-2</v>
      </c>
      <c r="H360" s="69">
        <v>0</v>
      </c>
      <c r="I360" s="69">
        <v>0</v>
      </c>
    </row>
    <row r="361" spans="1:9" x14ac:dyDescent="0.2">
      <c r="A361" s="69" t="s">
        <v>592</v>
      </c>
      <c r="B361" s="69" t="s">
        <v>186</v>
      </c>
      <c r="C361" s="69" t="s">
        <v>365</v>
      </c>
      <c r="D361" s="69">
        <v>18</v>
      </c>
      <c r="E361" s="69">
        <v>2.8257456828885402E-2</v>
      </c>
      <c r="F361" s="69">
        <v>18</v>
      </c>
      <c r="G361" s="69">
        <v>2.8213166144200601E-2</v>
      </c>
      <c r="H361" s="69">
        <v>0</v>
      </c>
      <c r="I361" s="69">
        <v>0</v>
      </c>
    </row>
    <row r="362" spans="1:9" x14ac:dyDescent="0.2">
      <c r="A362" s="69" t="s">
        <v>592</v>
      </c>
      <c r="B362" s="69" t="s">
        <v>186</v>
      </c>
      <c r="C362" s="69" t="s">
        <v>363</v>
      </c>
      <c r="D362" s="69">
        <v>70</v>
      </c>
      <c r="E362" s="69">
        <v>0.10989010989011</v>
      </c>
      <c r="F362" s="69">
        <v>70</v>
      </c>
      <c r="G362" s="69">
        <v>0.109717868338558</v>
      </c>
      <c r="H362" s="69">
        <v>0</v>
      </c>
      <c r="I362" s="69">
        <v>0</v>
      </c>
    </row>
    <row r="363" spans="1:9" x14ac:dyDescent="0.2">
      <c r="A363" s="69" t="s">
        <v>603</v>
      </c>
      <c r="B363" s="69" t="s">
        <v>219</v>
      </c>
      <c r="C363" s="69" t="s">
        <v>365</v>
      </c>
      <c r="D363" s="69">
        <v>1</v>
      </c>
      <c r="E363" s="69">
        <v>4.6082949308755804E-3</v>
      </c>
      <c r="F363" s="69">
        <v>1</v>
      </c>
      <c r="G363" s="69">
        <v>4.8076923076923097E-3</v>
      </c>
      <c r="H363" s="69">
        <v>0</v>
      </c>
      <c r="I363" s="69">
        <v>0</v>
      </c>
    </row>
    <row r="364" spans="1:9" x14ac:dyDescent="0.2">
      <c r="A364" s="69" t="s">
        <v>603</v>
      </c>
      <c r="B364" s="69" t="s">
        <v>219</v>
      </c>
      <c r="C364" s="69" t="s">
        <v>368</v>
      </c>
      <c r="D364" s="69">
        <v>8</v>
      </c>
      <c r="E364" s="69">
        <v>3.6866359447004601E-2</v>
      </c>
      <c r="F364" s="69">
        <v>8</v>
      </c>
      <c r="G364" s="69">
        <v>3.8461538461538498E-2</v>
      </c>
      <c r="H364" s="69">
        <v>0</v>
      </c>
      <c r="I364" s="69">
        <v>0</v>
      </c>
    </row>
    <row r="365" spans="1:9" x14ac:dyDescent="0.2">
      <c r="A365" s="69" t="s">
        <v>603</v>
      </c>
      <c r="B365" s="69" t="s">
        <v>219</v>
      </c>
      <c r="C365" s="69" t="s">
        <v>363</v>
      </c>
      <c r="D365" s="69">
        <v>1</v>
      </c>
      <c r="E365" s="69">
        <v>4.6082949308755804E-3</v>
      </c>
      <c r="F365" s="69">
        <v>1</v>
      </c>
      <c r="G365" s="69">
        <v>4.8076923076923097E-3</v>
      </c>
      <c r="H365" s="69">
        <v>0</v>
      </c>
      <c r="I365" s="69">
        <v>0</v>
      </c>
    </row>
    <row r="366" spans="1:9" x14ac:dyDescent="0.2">
      <c r="A366" s="69" t="s">
        <v>600</v>
      </c>
      <c r="B366" s="69" t="s">
        <v>251</v>
      </c>
      <c r="C366" s="69" t="s">
        <v>365</v>
      </c>
      <c r="D366" s="69">
        <v>24</v>
      </c>
      <c r="E366" s="69">
        <v>4.2933810375670803E-2</v>
      </c>
      <c r="F366" s="69">
        <v>24</v>
      </c>
      <c r="G366" s="69">
        <v>4.5977011494252901E-2</v>
      </c>
      <c r="H366" s="69">
        <v>0</v>
      </c>
      <c r="I366" s="69">
        <v>0</v>
      </c>
    </row>
    <row r="367" spans="1:9" x14ac:dyDescent="0.2">
      <c r="A367" s="69" t="s">
        <v>600</v>
      </c>
      <c r="B367" s="69" t="s">
        <v>251</v>
      </c>
      <c r="C367" s="69" t="s">
        <v>366</v>
      </c>
      <c r="D367" s="69">
        <v>61</v>
      </c>
      <c r="E367" s="69">
        <v>0.10912343470483001</v>
      </c>
      <c r="F367" s="69">
        <v>61</v>
      </c>
      <c r="G367" s="69">
        <v>0.116858237547893</v>
      </c>
      <c r="H367" s="69">
        <v>0</v>
      </c>
      <c r="I367" s="69">
        <v>0</v>
      </c>
    </row>
    <row r="368" spans="1:9" x14ac:dyDescent="0.2">
      <c r="A368" s="69" t="s">
        <v>600</v>
      </c>
      <c r="B368" s="69" t="s">
        <v>251</v>
      </c>
      <c r="C368" s="69" t="s">
        <v>363</v>
      </c>
      <c r="D368" s="69">
        <v>48</v>
      </c>
      <c r="E368" s="69">
        <v>8.5867620751341703E-2</v>
      </c>
      <c r="F368" s="69">
        <v>48</v>
      </c>
      <c r="G368" s="69">
        <v>9.1954022988505704E-2</v>
      </c>
      <c r="H368" s="69">
        <v>0</v>
      </c>
      <c r="I368" s="69">
        <v>0</v>
      </c>
    </row>
    <row r="369" spans="1:9" x14ac:dyDescent="0.2">
      <c r="A369" s="69" t="s">
        <v>546</v>
      </c>
      <c r="B369" s="69" t="s">
        <v>220</v>
      </c>
      <c r="C369" s="69" t="s">
        <v>365</v>
      </c>
      <c r="D369" s="69">
        <v>3</v>
      </c>
      <c r="E369" s="69">
        <v>3.7499999999999999E-2</v>
      </c>
      <c r="F369" s="69">
        <v>3</v>
      </c>
      <c r="G369" s="69">
        <v>3.65853658536585E-2</v>
      </c>
      <c r="H369" s="69">
        <v>0</v>
      </c>
      <c r="I369" s="69">
        <v>0</v>
      </c>
    </row>
    <row r="370" spans="1:9" x14ac:dyDescent="0.2">
      <c r="A370" s="69" t="s">
        <v>546</v>
      </c>
      <c r="B370" s="69" t="s">
        <v>220</v>
      </c>
      <c r="C370" s="69" t="s">
        <v>368</v>
      </c>
      <c r="D370" s="69">
        <v>13</v>
      </c>
      <c r="E370" s="69">
        <v>0.16250000000000001</v>
      </c>
      <c r="F370" s="69">
        <v>13</v>
      </c>
      <c r="G370" s="69">
        <v>0.15853658536585399</v>
      </c>
      <c r="H370" s="69">
        <v>0</v>
      </c>
      <c r="I370" s="69">
        <v>0</v>
      </c>
    </row>
    <row r="371" spans="1:9" x14ac:dyDescent="0.2">
      <c r="A371" s="69" t="s">
        <v>546</v>
      </c>
      <c r="B371" s="69" t="s">
        <v>220</v>
      </c>
      <c r="C371" s="69" t="s">
        <v>370</v>
      </c>
      <c r="D371" s="69">
        <v>7</v>
      </c>
      <c r="E371" s="69">
        <v>8.7499999999999994E-2</v>
      </c>
      <c r="F371" s="69">
        <v>7</v>
      </c>
      <c r="G371" s="69">
        <v>8.5365853658536606E-2</v>
      </c>
      <c r="H371" s="69">
        <v>0</v>
      </c>
      <c r="I371" s="69">
        <v>0</v>
      </c>
    </row>
    <row r="372" spans="1:9" x14ac:dyDescent="0.2">
      <c r="A372" s="69" t="s">
        <v>589</v>
      </c>
      <c r="B372" s="69" t="s">
        <v>158</v>
      </c>
      <c r="C372" s="69" t="s">
        <v>369</v>
      </c>
      <c r="D372" s="69">
        <v>83</v>
      </c>
      <c r="E372" s="69">
        <v>1.47476901208244E-2</v>
      </c>
      <c r="F372" s="69">
        <v>83</v>
      </c>
      <c r="G372" s="69">
        <v>1.4705882352941201E-2</v>
      </c>
      <c r="H372" s="69">
        <v>0</v>
      </c>
      <c r="I372" s="69">
        <v>0</v>
      </c>
    </row>
    <row r="373" spans="1:9" x14ac:dyDescent="0.2">
      <c r="A373" s="69" t="s">
        <v>604</v>
      </c>
      <c r="B373" s="69" t="s">
        <v>199</v>
      </c>
      <c r="C373" s="69" t="s">
        <v>366</v>
      </c>
      <c r="D373" s="69">
        <v>7</v>
      </c>
      <c r="E373" s="69">
        <v>0.14285714285714299</v>
      </c>
      <c r="F373" s="69">
        <v>7</v>
      </c>
      <c r="G373" s="69">
        <v>0.14583333333333301</v>
      </c>
      <c r="H373" s="69">
        <v>0</v>
      </c>
      <c r="I373" s="69">
        <v>0</v>
      </c>
    </row>
    <row r="374" spans="1:9" x14ac:dyDescent="0.2">
      <c r="A374" s="69" t="s">
        <v>604</v>
      </c>
      <c r="B374" s="69" t="s">
        <v>199</v>
      </c>
      <c r="C374" s="69" t="s">
        <v>370</v>
      </c>
      <c r="D374" s="69">
        <v>18</v>
      </c>
      <c r="E374" s="69">
        <v>0.36734693877551</v>
      </c>
      <c r="F374" s="69">
        <v>18</v>
      </c>
      <c r="G374" s="69">
        <v>0.375</v>
      </c>
      <c r="H374" s="69">
        <v>0</v>
      </c>
      <c r="I374" s="69">
        <v>0</v>
      </c>
    </row>
    <row r="375" spans="1:9" x14ac:dyDescent="0.2">
      <c r="A375" s="69" t="s">
        <v>604</v>
      </c>
      <c r="B375" s="69" t="s">
        <v>199</v>
      </c>
      <c r="C375" s="69" t="s">
        <v>367</v>
      </c>
      <c r="D375" s="69">
        <v>5</v>
      </c>
      <c r="E375" s="69">
        <v>0.102040816326531</v>
      </c>
      <c r="F375" s="69">
        <v>5</v>
      </c>
      <c r="G375" s="69">
        <v>0.104166666666667</v>
      </c>
      <c r="H375" s="69">
        <v>0</v>
      </c>
      <c r="I375" s="69">
        <v>0</v>
      </c>
    </row>
    <row r="376" spans="1:9" x14ac:dyDescent="0.2">
      <c r="A376" s="69" t="s">
        <v>598</v>
      </c>
      <c r="B376" s="69" t="s">
        <v>159</v>
      </c>
      <c r="C376" s="69" t="s">
        <v>365</v>
      </c>
      <c r="D376" s="69">
        <v>37</v>
      </c>
      <c r="E376" s="69">
        <v>1.27235213204952E-2</v>
      </c>
      <c r="F376" s="69">
        <v>37</v>
      </c>
      <c r="G376" s="69">
        <v>1.23169107856192E-2</v>
      </c>
      <c r="H376" s="69">
        <v>0</v>
      </c>
      <c r="I376" s="69">
        <v>0</v>
      </c>
    </row>
    <row r="377" spans="1:9" x14ac:dyDescent="0.2">
      <c r="A377" s="69" t="s">
        <v>590</v>
      </c>
      <c r="B377" s="69" t="s">
        <v>202</v>
      </c>
      <c r="C377" s="69" t="s">
        <v>371</v>
      </c>
      <c r="D377" s="69">
        <v>3</v>
      </c>
      <c r="E377" s="69">
        <v>2.2505626406601601E-3</v>
      </c>
      <c r="F377" s="69">
        <v>3</v>
      </c>
      <c r="G377" s="69">
        <v>2.2848438690022902E-3</v>
      </c>
      <c r="H377" s="69">
        <v>0</v>
      </c>
      <c r="I377" s="69">
        <v>0</v>
      </c>
    </row>
    <row r="378" spans="1:9" x14ac:dyDescent="0.2">
      <c r="A378" s="69" t="s">
        <v>590</v>
      </c>
      <c r="B378" s="69" t="s">
        <v>202</v>
      </c>
      <c r="C378" s="69" t="s">
        <v>370</v>
      </c>
      <c r="D378" s="69">
        <v>27</v>
      </c>
      <c r="E378" s="69">
        <v>2.0255063765941501E-2</v>
      </c>
      <c r="F378" s="69">
        <v>27</v>
      </c>
      <c r="G378" s="69">
        <v>2.05635948210206E-2</v>
      </c>
      <c r="H378" s="69">
        <v>0</v>
      </c>
      <c r="I378" s="69">
        <v>0</v>
      </c>
    </row>
    <row r="379" spans="1:9" x14ac:dyDescent="0.2">
      <c r="A379" s="69" t="s">
        <v>590</v>
      </c>
      <c r="B379" s="69" t="s">
        <v>202</v>
      </c>
      <c r="C379" s="69" t="s">
        <v>367</v>
      </c>
      <c r="D379" s="69">
        <v>71</v>
      </c>
      <c r="E379" s="69">
        <v>5.32633158289572E-2</v>
      </c>
      <c r="F379" s="69">
        <v>71</v>
      </c>
      <c r="G379" s="69">
        <v>5.4074638233054098E-2</v>
      </c>
      <c r="H379" s="69">
        <v>0</v>
      </c>
      <c r="I379" s="69">
        <v>0</v>
      </c>
    </row>
    <row r="380" spans="1:9" x14ac:dyDescent="0.2">
      <c r="A380" s="69" t="s">
        <v>545</v>
      </c>
      <c r="B380" s="69" t="s">
        <v>262</v>
      </c>
      <c r="C380" s="69" t="s">
        <v>366</v>
      </c>
      <c r="D380" s="69">
        <v>122</v>
      </c>
      <c r="E380" s="69">
        <v>0.21981981981981999</v>
      </c>
      <c r="F380" s="69">
        <v>122</v>
      </c>
      <c r="G380" s="69">
        <v>0.22222222222222199</v>
      </c>
      <c r="H380" s="69">
        <v>0</v>
      </c>
      <c r="I380" s="69">
        <v>0</v>
      </c>
    </row>
    <row r="381" spans="1:9" x14ac:dyDescent="0.2">
      <c r="A381" s="69" t="s">
        <v>545</v>
      </c>
      <c r="B381" s="69" t="s">
        <v>262</v>
      </c>
      <c r="C381" s="69" t="s">
        <v>370</v>
      </c>
      <c r="D381" s="69">
        <v>13</v>
      </c>
      <c r="E381" s="69">
        <v>2.3423423423423399E-2</v>
      </c>
      <c r="F381" s="69">
        <v>13</v>
      </c>
      <c r="G381" s="69">
        <v>2.3679417122040101E-2</v>
      </c>
      <c r="H381" s="69">
        <v>0</v>
      </c>
      <c r="I381" s="69">
        <v>0</v>
      </c>
    </row>
    <row r="382" spans="1:9" x14ac:dyDescent="0.2">
      <c r="A382" s="69" t="s">
        <v>545</v>
      </c>
      <c r="B382" s="69" t="s">
        <v>262</v>
      </c>
      <c r="C382" s="69" t="s">
        <v>363</v>
      </c>
      <c r="D382" s="69">
        <v>2</v>
      </c>
      <c r="E382" s="69">
        <v>3.6036036036036002E-3</v>
      </c>
      <c r="F382" s="69">
        <v>2</v>
      </c>
      <c r="G382" s="69">
        <v>3.6429872495446301E-3</v>
      </c>
      <c r="H382" s="69">
        <v>0</v>
      </c>
      <c r="I382" s="69">
        <v>0</v>
      </c>
    </row>
    <row r="383" spans="1:9" x14ac:dyDescent="0.2">
      <c r="A383" s="69" t="s">
        <v>452</v>
      </c>
      <c r="B383" s="69" t="s">
        <v>264</v>
      </c>
      <c r="C383" s="69" t="s">
        <v>369</v>
      </c>
      <c r="D383" s="69">
        <v>22</v>
      </c>
      <c r="E383" s="69">
        <v>1.9415762068661199E-3</v>
      </c>
      <c r="F383" s="69">
        <v>22</v>
      </c>
      <c r="G383" s="69">
        <v>1.9379844961240299E-3</v>
      </c>
      <c r="H383" s="69">
        <v>0</v>
      </c>
      <c r="I383" s="69">
        <v>0</v>
      </c>
    </row>
    <row r="384" spans="1:9" x14ac:dyDescent="0.2">
      <c r="A384" s="69" t="s">
        <v>453</v>
      </c>
      <c r="B384" s="69" t="s">
        <v>270</v>
      </c>
      <c r="C384" s="69" t="s">
        <v>363</v>
      </c>
      <c r="D384" s="69">
        <v>52</v>
      </c>
      <c r="E384" s="69">
        <v>1.33401744484351E-2</v>
      </c>
      <c r="F384" s="69">
        <v>52</v>
      </c>
      <c r="G384" s="69">
        <v>1.3154566152289399E-2</v>
      </c>
      <c r="H384" s="69">
        <v>0</v>
      </c>
      <c r="I384" s="69">
        <v>0</v>
      </c>
    </row>
    <row r="385" spans="1:9" x14ac:dyDescent="0.2">
      <c r="A385" s="69" t="s">
        <v>454</v>
      </c>
      <c r="B385" s="69" t="s">
        <v>213</v>
      </c>
      <c r="C385" s="69" t="s">
        <v>365</v>
      </c>
      <c r="D385" s="69">
        <v>8</v>
      </c>
      <c r="E385" s="69">
        <v>2.1220159151193602E-2</v>
      </c>
      <c r="F385" s="69">
        <v>8</v>
      </c>
      <c r="G385" s="69">
        <v>2.14477211796247E-2</v>
      </c>
      <c r="H385" s="69">
        <v>0</v>
      </c>
      <c r="I385" s="69">
        <v>0</v>
      </c>
    </row>
    <row r="386" spans="1:9" x14ac:dyDescent="0.2">
      <c r="A386" s="69" t="s">
        <v>454</v>
      </c>
      <c r="B386" s="69" t="s">
        <v>213</v>
      </c>
      <c r="C386" s="69" t="s">
        <v>370</v>
      </c>
      <c r="D386" s="69">
        <v>120</v>
      </c>
      <c r="E386" s="69">
        <v>0.318302387267904</v>
      </c>
      <c r="F386" s="69">
        <v>120</v>
      </c>
      <c r="G386" s="69">
        <v>0.32171581769437002</v>
      </c>
      <c r="H386" s="69">
        <v>0</v>
      </c>
      <c r="I386" s="69">
        <v>0</v>
      </c>
    </row>
    <row r="387" spans="1:9" x14ac:dyDescent="0.2">
      <c r="A387" s="69" t="s">
        <v>454</v>
      </c>
      <c r="B387" s="69" t="s">
        <v>213</v>
      </c>
      <c r="C387" s="69" t="s">
        <v>363</v>
      </c>
      <c r="D387" s="69">
        <v>8</v>
      </c>
      <c r="E387" s="69">
        <v>2.1220159151193602E-2</v>
      </c>
      <c r="F387" s="69">
        <v>8</v>
      </c>
      <c r="G387" s="69">
        <v>2.14477211796247E-2</v>
      </c>
      <c r="H387" s="69">
        <v>0</v>
      </c>
      <c r="I387" s="69">
        <v>0</v>
      </c>
    </row>
    <row r="388" spans="1:9" x14ac:dyDescent="0.2">
      <c r="A388" s="69" t="s">
        <v>454</v>
      </c>
      <c r="B388" s="69" t="s">
        <v>213</v>
      </c>
      <c r="C388" s="69" t="s">
        <v>367</v>
      </c>
      <c r="D388" s="69">
        <v>5</v>
      </c>
      <c r="E388" s="69">
        <v>1.3262599469495999E-2</v>
      </c>
      <c r="F388" s="69">
        <v>5</v>
      </c>
      <c r="G388" s="69">
        <v>1.34048257372654E-2</v>
      </c>
      <c r="H388" s="69">
        <v>0</v>
      </c>
      <c r="I388" s="69">
        <v>0</v>
      </c>
    </row>
    <row r="389" spans="1:9" x14ac:dyDescent="0.2">
      <c r="A389" s="69" t="s">
        <v>455</v>
      </c>
      <c r="B389" s="69" t="s">
        <v>274</v>
      </c>
      <c r="C389" s="69" t="s">
        <v>371</v>
      </c>
      <c r="D389" s="69">
        <v>12</v>
      </c>
      <c r="E389" s="69">
        <v>2.3028209556706998E-3</v>
      </c>
      <c r="F389" s="69">
        <v>12</v>
      </c>
      <c r="G389" s="69">
        <v>2.3076923076923101E-3</v>
      </c>
      <c r="H389" s="69">
        <v>0</v>
      </c>
      <c r="I389" s="69">
        <v>0</v>
      </c>
    </row>
    <row r="390" spans="1:9" x14ac:dyDescent="0.2">
      <c r="A390" s="69" t="s">
        <v>455</v>
      </c>
      <c r="B390" s="69" t="s">
        <v>274</v>
      </c>
      <c r="C390" s="69" t="s">
        <v>367</v>
      </c>
      <c r="D390" s="69">
        <v>315</v>
      </c>
      <c r="E390" s="69">
        <v>6.0449050086355802E-2</v>
      </c>
      <c r="F390" s="69">
        <v>315</v>
      </c>
      <c r="G390" s="69">
        <v>6.0576923076923098E-2</v>
      </c>
      <c r="H390" s="69">
        <v>0</v>
      </c>
      <c r="I390" s="69">
        <v>0</v>
      </c>
    </row>
    <row r="391" spans="1:9" x14ac:dyDescent="0.2">
      <c r="A391" s="69" t="s">
        <v>548</v>
      </c>
      <c r="B391" s="69" t="s">
        <v>252</v>
      </c>
      <c r="C391" s="69" t="s">
        <v>369</v>
      </c>
      <c r="D391" s="69">
        <v>4</v>
      </c>
      <c r="E391" s="69">
        <v>5.5998880022399599E-4</v>
      </c>
      <c r="F391" s="69">
        <v>4</v>
      </c>
      <c r="G391" s="69">
        <v>5.1229508196721303E-4</v>
      </c>
      <c r="H391" s="69">
        <v>0</v>
      </c>
      <c r="I391" s="69">
        <v>0</v>
      </c>
    </row>
    <row r="392" spans="1:9" x14ac:dyDescent="0.2">
      <c r="A392" s="69" t="s">
        <v>457</v>
      </c>
      <c r="B392" s="69" t="s">
        <v>182</v>
      </c>
      <c r="C392" s="69" t="s">
        <v>365</v>
      </c>
      <c r="D392" s="69">
        <v>12</v>
      </c>
      <c r="E392" s="69">
        <v>3.59281437125748E-2</v>
      </c>
      <c r="F392" s="69">
        <v>12</v>
      </c>
      <c r="G392" s="69">
        <v>3.8095238095238099E-2</v>
      </c>
      <c r="H392" s="69">
        <v>0</v>
      </c>
      <c r="I392" s="69">
        <v>0</v>
      </c>
    </row>
    <row r="393" spans="1:9" x14ac:dyDescent="0.2">
      <c r="A393" s="69" t="s">
        <v>457</v>
      </c>
      <c r="B393" s="69" t="s">
        <v>182</v>
      </c>
      <c r="C393" s="69" t="s">
        <v>363</v>
      </c>
      <c r="D393" s="69">
        <v>3</v>
      </c>
      <c r="E393" s="69">
        <v>8.9820359281437105E-3</v>
      </c>
      <c r="F393" s="69">
        <v>3</v>
      </c>
      <c r="G393" s="69">
        <v>9.5238095238095195E-3</v>
      </c>
      <c r="H393" s="69">
        <v>0</v>
      </c>
      <c r="I393" s="69">
        <v>0</v>
      </c>
    </row>
    <row r="394" spans="1:9" x14ac:dyDescent="0.2">
      <c r="A394" s="69" t="s">
        <v>458</v>
      </c>
      <c r="B394" s="69" t="s">
        <v>196</v>
      </c>
      <c r="C394" s="69" t="s">
        <v>366</v>
      </c>
      <c r="D394" s="69">
        <v>694</v>
      </c>
      <c r="E394" s="69">
        <v>0.205568720379147</v>
      </c>
      <c r="F394" s="69">
        <v>694</v>
      </c>
      <c r="G394" s="69">
        <v>0.20405763010879199</v>
      </c>
      <c r="H394" s="69">
        <v>0</v>
      </c>
      <c r="I394" s="69">
        <v>0</v>
      </c>
    </row>
    <row r="395" spans="1:9" x14ac:dyDescent="0.2">
      <c r="A395" s="69" t="s">
        <v>458</v>
      </c>
      <c r="B395" s="69" t="s">
        <v>196</v>
      </c>
      <c r="C395" s="69" t="s">
        <v>367</v>
      </c>
      <c r="D395" s="69">
        <v>41</v>
      </c>
      <c r="E395" s="69">
        <v>1.21445497630332E-2</v>
      </c>
      <c r="F395" s="69">
        <v>41</v>
      </c>
      <c r="G395" s="69">
        <v>1.20552778594531E-2</v>
      </c>
      <c r="H395" s="69">
        <v>0</v>
      </c>
      <c r="I395" s="69">
        <v>0</v>
      </c>
    </row>
    <row r="396" spans="1:9" x14ac:dyDescent="0.2">
      <c r="A396" s="69" t="s">
        <v>459</v>
      </c>
      <c r="B396" s="69" t="s">
        <v>179</v>
      </c>
      <c r="C396" s="69" t="s">
        <v>371</v>
      </c>
      <c r="D396" s="69">
        <v>28</v>
      </c>
      <c r="E396" s="69">
        <v>1.35004821600771E-2</v>
      </c>
      <c r="F396" s="69">
        <v>28</v>
      </c>
      <c r="G396" s="69">
        <v>1.3493975903614499E-2</v>
      </c>
      <c r="H396" s="69">
        <v>0</v>
      </c>
      <c r="I396" s="69">
        <v>0</v>
      </c>
    </row>
    <row r="397" spans="1:9" x14ac:dyDescent="0.2">
      <c r="A397" s="69" t="s">
        <v>462</v>
      </c>
      <c r="B397" s="69" t="s">
        <v>237</v>
      </c>
      <c r="C397" s="69" t="s">
        <v>369</v>
      </c>
      <c r="D397" s="69">
        <v>2</v>
      </c>
      <c r="E397" s="69">
        <v>3.2051282051282098E-3</v>
      </c>
      <c r="F397" s="69">
        <v>2</v>
      </c>
      <c r="G397" s="69">
        <v>3.13971742543171E-3</v>
      </c>
      <c r="H397" s="69">
        <v>0</v>
      </c>
      <c r="I397" s="69">
        <v>0</v>
      </c>
    </row>
    <row r="398" spans="1:9" x14ac:dyDescent="0.2">
      <c r="A398" s="69" t="s">
        <v>462</v>
      </c>
      <c r="B398" s="69" t="s">
        <v>237</v>
      </c>
      <c r="C398" s="69" t="s">
        <v>367</v>
      </c>
      <c r="D398" s="69">
        <v>31</v>
      </c>
      <c r="E398" s="69">
        <v>4.9679487179487197E-2</v>
      </c>
      <c r="F398" s="69">
        <v>31</v>
      </c>
      <c r="G398" s="69">
        <v>4.8665620094191502E-2</v>
      </c>
      <c r="H398" s="69">
        <v>0</v>
      </c>
      <c r="I398" s="69">
        <v>0</v>
      </c>
    </row>
    <row r="399" spans="1:9" x14ac:dyDescent="0.2">
      <c r="A399" s="69" t="s">
        <v>463</v>
      </c>
      <c r="B399" s="69" t="s">
        <v>243</v>
      </c>
      <c r="C399" s="69" t="s">
        <v>368</v>
      </c>
      <c r="D399" s="69">
        <v>22</v>
      </c>
      <c r="E399" s="69">
        <v>0.160583941605839</v>
      </c>
      <c r="F399" s="69">
        <v>22</v>
      </c>
      <c r="G399" s="69">
        <v>0.160583941605839</v>
      </c>
      <c r="H399" s="69">
        <v>0</v>
      </c>
      <c r="I399" s="69">
        <v>0</v>
      </c>
    </row>
    <row r="400" spans="1:9" x14ac:dyDescent="0.2">
      <c r="A400" s="69" t="s">
        <v>463</v>
      </c>
      <c r="B400" s="69" t="s">
        <v>243</v>
      </c>
      <c r="C400" s="69" t="s">
        <v>364</v>
      </c>
      <c r="D400" s="69">
        <v>5</v>
      </c>
      <c r="E400" s="69">
        <v>3.6496350364963501E-2</v>
      </c>
      <c r="F400" s="69">
        <v>5</v>
      </c>
      <c r="G400" s="69">
        <v>3.6496350364963501E-2</v>
      </c>
      <c r="H400" s="69">
        <v>0</v>
      </c>
      <c r="I400" s="69">
        <v>0</v>
      </c>
    </row>
    <row r="401" spans="1:9" x14ac:dyDescent="0.2">
      <c r="A401" s="69" t="s">
        <v>463</v>
      </c>
      <c r="B401" s="69" t="s">
        <v>243</v>
      </c>
      <c r="C401" s="69" t="s">
        <v>366</v>
      </c>
      <c r="D401" s="69">
        <v>44</v>
      </c>
      <c r="E401" s="69">
        <v>0.321167883211679</v>
      </c>
      <c r="F401" s="69">
        <v>44</v>
      </c>
      <c r="G401" s="69">
        <v>0.321167883211679</v>
      </c>
      <c r="H401" s="69">
        <v>0</v>
      </c>
      <c r="I401" s="69">
        <v>0</v>
      </c>
    </row>
    <row r="402" spans="1:9" x14ac:dyDescent="0.2">
      <c r="A402" s="69" t="s">
        <v>463</v>
      </c>
      <c r="B402" s="69" t="s">
        <v>243</v>
      </c>
      <c r="C402" s="69" t="s">
        <v>363</v>
      </c>
      <c r="D402" s="69">
        <v>1</v>
      </c>
      <c r="E402" s="69">
        <v>7.2992700729926996E-3</v>
      </c>
      <c r="F402" s="69">
        <v>1</v>
      </c>
      <c r="G402" s="69">
        <v>7.2992700729926996E-3</v>
      </c>
      <c r="H402" s="69">
        <v>0</v>
      </c>
      <c r="I402" s="69">
        <v>0</v>
      </c>
    </row>
    <row r="403" spans="1:9" x14ac:dyDescent="0.2">
      <c r="A403" s="69" t="s">
        <v>464</v>
      </c>
      <c r="B403" s="69" t="s">
        <v>256</v>
      </c>
      <c r="C403" s="69" t="s">
        <v>365</v>
      </c>
      <c r="D403" s="69">
        <v>7</v>
      </c>
      <c r="E403" s="69">
        <v>0.16666666666666699</v>
      </c>
      <c r="F403" s="69">
        <v>7</v>
      </c>
      <c r="G403" s="69">
        <v>0.162790697674419</v>
      </c>
      <c r="H403" s="69">
        <v>0</v>
      </c>
      <c r="I403" s="69">
        <v>0</v>
      </c>
    </row>
    <row r="404" spans="1:9" x14ac:dyDescent="0.2">
      <c r="A404" s="69" t="s">
        <v>464</v>
      </c>
      <c r="B404" s="69" t="s">
        <v>256</v>
      </c>
      <c r="C404" s="69" t="s">
        <v>368</v>
      </c>
      <c r="D404" s="69">
        <v>4</v>
      </c>
      <c r="E404" s="69">
        <v>9.5238095238095205E-2</v>
      </c>
      <c r="F404" s="69">
        <v>4</v>
      </c>
      <c r="G404" s="69">
        <v>9.3023255813953501E-2</v>
      </c>
      <c r="H404" s="69">
        <v>0</v>
      </c>
      <c r="I404" s="69">
        <v>0</v>
      </c>
    </row>
    <row r="405" spans="1:9" x14ac:dyDescent="0.2">
      <c r="A405" s="69" t="s">
        <v>464</v>
      </c>
      <c r="B405" s="69" t="s">
        <v>256</v>
      </c>
      <c r="C405" s="69" t="s">
        <v>366</v>
      </c>
      <c r="D405" s="69">
        <v>1</v>
      </c>
      <c r="E405" s="69">
        <v>2.3809523809523801E-2</v>
      </c>
      <c r="F405" s="69">
        <v>1</v>
      </c>
      <c r="G405" s="69">
        <v>2.32558139534884E-2</v>
      </c>
      <c r="H405" s="69">
        <v>0</v>
      </c>
      <c r="I405" s="69">
        <v>0</v>
      </c>
    </row>
    <row r="406" spans="1:9" x14ac:dyDescent="0.2">
      <c r="A406" s="69" t="s">
        <v>464</v>
      </c>
      <c r="B406" s="69" t="s">
        <v>256</v>
      </c>
      <c r="C406" s="69" t="s">
        <v>370</v>
      </c>
      <c r="D406" s="69">
        <v>30</v>
      </c>
      <c r="E406" s="69">
        <v>0.71428571428571397</v>
      </c>
      <c r="F406" s="69">
        <v>30</v>
      </c>
      <c r="G406" s="69">
        <v>0.69767441860465096</v>
      </c>
      <c r="H406" s="69">
        <v>0</v>
      </c>
      <c r="I406" s="69">
        <v>0</v>
      </c>
    </row>
    <row r="407" spans="1:9" x14ac:dyDescent="0.2">
      <c r="A407" s="69" t="s">
        <v>465</v>
      </c>
      <c r="B407" s="69" t="s">
        <v>238</v>
      </c>
      <c r="C407" s="69" t="s">
        <v>368</v>
      </c>
      <c r="D407" s="69">
        <v>2</v>
      </c>
      <c r="E407" s="69">
        <v>3.3333333333333298E-2</v>
      </c>
      <c r="F407" s="69">
        <v>2</v>
      </c>
      <c r="G407" s="69">
        <v>3.3898305084745797E-2</v>
      </c>
      <c r="H407" s="69">
        <v>0</v>
      </c>
      <c r="I407" s="69">
        <v>0</v>
      </c>
    </row>
    <row r="408" spans="1:9" x14ac:dyDescent="0.2">
      <c r="A408" s="69" t="s">
        <v>465</v>
      </c>
      <c r="B408" s="69" t="s">
        <v>238</v>
      </c>
      <c r="C408" s="69" t="s">
        <v>364</v>
      </c>
      <c r="D408" s="69">
        <v>11</v>
      </c>
      <c r="E408" s="69">
        <v>0.18333333333333299</v>
      </c>
      <c r="F408" s="69">
        <v>11</v>
      </c>
      <c r="G408" s="69">
        <v>0.186440677966102</v>
      </c>
      <c r="H408" s="69">
        <v>0</v>
      </c>
      <c r="I408" s="69">
        <v>0</v>
      </c>
    </row>
    <row r="409" spans="1:9" x14ac:dyDescent="0.2">
      <c r="A409" s="69" t="s">
        <v>465</v>
      </c>
      <c r="B409" s="69" t="s">
        <v>238</v>
      </c>
      <c r="C409" s="69" t="s">
        <v>369</v>
      </c>
      <c r="D409" s="69">
        <v>1</v>
      </c>
      <c r="E409" s="69">
        <v>1.6666666666666701E-2</v>
      </c>
      <c r="F409" s="69">
        <v>1</v>
      </c>
      <c r="G409" s="69">
        <v>1.6949152542372899E-2</v>
      </c>
      <c r="H409" s="69">
        <v>0</v>
      </c>
      <c r="I409" s="69">
        <v>0</v>
      </c>
    </row>
    <row r="410" spans="1:9" x14ac:dyDescent="0.2">
      <c r="A410" s="69" t="s">
        <v>466</v>
      </c>
      <c r="B410" s="69" t="s">
        <v>221</v>
      </c>
      <c r="C410" s="69" t="s">
        <v>364</v>
      </c>
      <c r="D410" s="69">
        <v>2</v>
      </c>
      <c r="E410" s="69">
        <v>9.1324200913242004E-3</v>
      </c>
      <c r="F410" s="69">
        <v>2</v>
      </c>
      <c r="G410" s="69">
        <v>9.0909090909090905E-3</v>
      </c>
      <c r="H410" s="69">
        <v>0</v>
      </c>
      <c r="I410" s="69">
        <v>0</v>
      </c>
    </row>
    <row r="411" spans="1:9" x14ac:dyDescent="0.2">
      <c r="A411" s="69" t="s">
        <v>466</v>
      </c>
      <c r="B411" s="69" t="s">
        <v>221</v>
      </c>
      <c r="C411" s="69" t="s">
        <v>366</v>
      </c>
      <c r="D411" s="69">
        <v>28</v>
      </c>
      <c r="E411" s="69">
        <v>0.127853881278539</v>
      </c>
      <c r="F411" s="69">
        <v>28</v>
      </c>
      <c r="G411" s="69">
        <v>0.12727272727272701</v>
      </c>
      <c r="H411" s="69">
        <v>0</v>
      </c>
      <c r="I411" s="69">
        <v>0</v>
      </c>
    </row>
    <row r="412" spans="1:9" x14ac:dyDescent="0.2">
      <c r="A412" s="69" t="s">
        <v>466</v>
      </c>
      <c r="B412" s="69" t="s">
        <v>221</v>
      </c>
      <c r="C412" s="69" t="s">
        <v>363</v>
      </c>
      <c r="D412" s="69">
        <v>17</v>
      </c>
      <c r="E412" s="69">
        <v>7.7625570776255703E-2</v>
      </c>
      <c r="F412" s="69">
        <v>17</v>
      </c>
      <c r="G412" s="69">
        <v>7.7272727272727298E-2</v>
      </c>
      <c r="H412" s="69">
        <v>0</v>
      </c>
      <c r="I412" s="69">
        <v>0</v>
      </c>
    </row>
    <row r="413" spans="1:9" x14ac:dyDescent="0.2">
      <c r="A413" s="69" t="s">
        <v>541</v>
      </c>
      <c r="B413" s="69" t="s">
        <v>166</v>
      </c>
      <c r="C413" s="69" t="s">
        <v>364</v>
      </c>
      <c r="D413" s="69">
        <v>56</v>
      </c>
      <c r="E413" s="69">
        <v>3.1180400890868602E-2</v>
      </c>
      <c r="F413" s="69">
        <v>56</v>
      </c>
      <c r="G413" s="69">
        <v>3.3373063170441003E-2</v>
      </c>
      <c r="H413" s="69">
        <v>0</v>
      </c>
      <c r="I413" s="69">
        <v>0</v>
      </c>
    </row>
    <row r="414" spans="1:9" x14ac:dyDescent="0.2">
      <c r="A414" s="69" t="s">
        <v>541</v>
      </c>
      <c r="B414" s="69" t="s">
        <v>166</v>
      </c>
      <c r="C414" s="69" t="s">
        <v>370</v>
      </c>
      <c r="D414" s="69">
        <v>259</v>
      </c>
      <c r="E414" s="69">
        <v>0.144209354120267</v>
      </c>
      <c r="F414" s="69">
        <v>259</v>
      </c>
      <c r="G414" s="69">
        <v>0.15435041716329001</v>
      </c>
      <c r="H414" s="69">
        <v>0</v>
      </c>
      <c r="I414" s="69">
        <v>0</v>
      </c>
    </row>
    <row r="415" spans="1:9" x14ac:dyDescent="0.2">
      <c r="A415" s="69" t="s">
        <v>541</v>
      </c>
      <c r="B415" s="69" t="s">
        <v>166</v>
      </c>
      <c r="C415" s="69" t="s">
        <v>363</v>
      </c>
      <c r="D415" s="69">
        <v>31</v>
      </c>
      <c r="E415" s="69">
        <v>1.7260579064588E-2</v>
      </c>
      <c r="F415" s="69">
        <v>31</v>
      </c>
      <c r="G415" s="69">
        <v>1.8474374255065599E-2</v>
      </c>
      <c r="H415" s="69">
        <v>0</v>
      </c>
      <c r="I415" s="69">
        <v>0</v>
      </c>
    </row>
    <row r="416" spans="1:9" x14ac:dyDescent="0.2">
      <c r="A416" s="69" t="s">
        <v>541</v>
      </c>
      <c r="B416" s="69" t="s">
        <v>166</v>
      </c>
      <c r="C416" s="69" t="s">
        <v>367</v>
      </c>
      <c r="D416" s="69">
        <v>15</v>
      </c>
      <c r="E416" s="69">
        <v>8.3518930957683698E-3</v>
      </c>
      <c r="F416" s="69">
        <v>15</v>
      </c>
      <c r="G416" s="69">
        <v>8.9392133492252699E-3</v>
      </c>
      <c r="H416" s="69">
        <v>0</v>
      </c>
      <c r="I416" s="69">
        <v>0</v>
      </c>
    </row>
    <row r="417" spans="1:9" x14ac:dyDescent="0.2">
      <c r="A417" s="69" t="s">
        <v>468</v>
      </c>
      <c r="B417" s="69" t="s">
        <v>239</v>
      </c>
      <c r="C417" s="69" t="s">
        <v>368</v>
      </c>
      <c r="D417" s="69">
        <v>1</v>
      </c>
      <c r="E417" s="69">
        <v>0.125</v>
      </c>
      <c r="F417" s="69">
        <v>1</v>
      </c>
      <c r="G417" s="69">
        <v>0.11111111111111099</v>
      </c>
      <c r="H417" s="69">
        <v>0</v>
      </c>
      <c r="I417" s="69">
        <v>0</v>
      </c>
    </row>
    <row r="418" spans="1:9" x14ac:dyDescent="0.2">
      <c r="A418" s="69" t="s">
        <v>468</v>
      </c>
      <c r="B418" s="69" t="s">
        <v>239</v>
      </c>
      <c r="C418" s="69" t="s">
        <v>364</v>
      </c>
      <c r="D418" s="69">
        <v>3</v>
      </c>
      <c r="E418" s="69">
        <v>0.375</v>
      </c>
      <c r="F418" s="69">
        <v>3</v>
      </c>
      <c r="G418" s="69">
        <v>0.33333333333333298</v>
      </c>
      <c r="H418" s="69">
        <v>0</v>
      </c>
      <c r="I418" s="69">
        <v>0</v>
      </c>
    </row>
    <row r="419" spans="1:9" x14ac:dyDescent="0.2">
      <c r="A419" s="69" t="s">
        <v>469</v>
      </c>
      <c r="B419" s="69" t="s">
        <v>194</v>
      </c>
      <c r="C419" s="69" t="s">
        <v>365</v>
      </c>
      <c r="D419" s="69">
        <v>35</v>
      </c>
      <c r="E419" s="69">
        <v>0.16203703703703701</v>
      </c>
      <c r="F419" s="69">
        <v>35</v>
      </c>
      <c r="G419" s="69">
        <v>0.16129032258064499</v>
      </c>
      <c r="H419" s="69">
        <v>0</v>
      </c>
      <c r="I419" s="69">
        <v>0</v>
      </c>
    </row>
    <row r="420" spans="1:9" x14ac:dyDescent="0.2">
      <c r="A420" s="69" t="s">
        <v>469</v>
      </c>
      <c r="B420" s="69" t="s">
        <v>194</v>
      </c>
      <c r="C420" s="69" t="s">
        <v>368</v>
      </c>
      <c r="D420" s="69">
        <v>33</v>
      </c>
      <c r="E420" s="69">
        <v>0.15277777777777801</v>
      </c>
      <c r="F420" s="69">
        <v>33</v>
      </c>
      <c r="G420" s="69">
        <v>0.15207373271889399</v>
      </c>
      <c r="H420" s="69">
        <v>0</v>
      </c>
      <c r="I420" s="69">
        <v>0</v>
      </c>
    </row>
    <row r="421" spans="1:9" x14ac:dyDescent="0.2">
      <c r="A421" s="69" t="s">
        <v>469</v>
      </c>
      <c r="B421" s="69" t="s">
        <v>194</v>
      </c>
      <c r="C421" s="69" t="s">
        <v>369</v>
      </c>
      <c r="D421" s="69">
        <v>2</v>
      </c>
      <c r="E421" s="69">
        <v>9.2592592592592605E-3</v>
      </c>
      <c r="F421" s="69">
        <v>2</v>
      </c>
      <c r="G421" s="69">
        <v>9.2165898617511503E-3</v>
      </c>
      <c r="H421" s="69">
        <v>0</v>
      </c>
      <c r="I421" s="69">
        <v>0</v>
      </c>
    </row>
    <row r="422" spans="1:9" x14ac:dyDescent="0.2">
      <c r="A422" s="69" t="s">
        <v>470</v>
      </c>
      <c r="B422" s="69" t="s">
        <v>200</v>
      </c>
      <c r="C422" s="69" t="s">
        <v>371</v>
      </c>
      <c r="D422" s="69">
        <v>3</v>
      </c>
      <c r="E422" s="69">
        <v>2.80373831775701E-3</v>
      </c>
      <c r="F422" s="69">
        <v>3</v>
      </c>
      <c r="G422" s="69">
        <v>2.7422303473491798E-3</v>
      </c>
      <c r="H422" s="69">
        <v>0</v>
      </c>
      <c r="I422" s="69">
        <v>0</v>
      </c>
    </row>
    <row r="423" spans="1:9" x14ac:dyDescent="0.2">
      <c r="A423" s="69" t="s">
        <v>470</v>
      </c>
      <c r="B423" s="69" t="s">
        <v>200</v>
      </c>
      <c r="C423" s="69" t="s">
        <v>369</v>
      </c>
      <c r="D423" s="69">
        <v>6</v>
      </c>
      <c r="E423" s="69">
        <v>5.60747663551402E-3</v>
      </c>
      <c r="F423" s="69">
        <v>6</v>
      </c>
      <c r="G423" s="69">
        <v>5.4844606946983501E-3</v>
      </c>
      <c r="H423" s="69">
        <v>0</v>
      </c>
      <c r="I423" s="69">
        <v>0</v>
      </c>
    </row>
    <row r="424" spans="1:9" x14ac:dyDescent="0.2">
      <c r="A424" s="69" t="s">
        <v>470</v>
      </c>
      <c r="B424" s="69" t="s">
        <v>200</v>
      </c>
      <c r="C424" s="69" t="s">
        <v>367</v>
      </c>
      <c r="D424" s="69">
        <v>25</v>
      </c>
      <c r="E424" s="69">
        <v>2.33644859813084E-2</v>
      </c>
      <c r="F424" s="69">
        <v>25</v>
      </c>
      <c r="G424" s="69">
        <v>2.2851919561243099E-2</v>
      </c>
      <c r="H424" s="69">
        <v>0</v>
      </c>
      <c r="I424" s="69">
        <v>0</v>
      </c>
    </row>
    <row r="425" spans="1:9" x14ac:dyDescent="0.2">
      <c r="A425" s="69" t="s">
        <v>471</v>
      </c>
      <c r="B425" s="69" t="s">
        <v>246</v>
      </c>
      <c r="C425" s="69" t="s">
        <v>365</v>
      </c>
      <c r="D425" s="69">
        <v>5</v>
      </c>
      <c r="E425" s="69">
        <v>0.41666666666666702</v>
      </c>
      <c r="F425" s="69">
        <v>5</v>
      </c>
      <c r="G425" s="69">
        <v>0.41666666666666702</v>
      </c>
      <c r="H425" s="69">
        <v>0</v>
      </c>
      <c r="I425" s="69">
        <v>0</v>
      </c>
    </row>
    <row r="426" spans="1:9" x14ac:dyDescent="0.2">
      <c r="A426" s="69" t="s">
        <v>471</v>
      </c>
      <c r="B426" s="69" t="s">
        <v>246</v>
      </c>
      <c r="C426" s="69" t="s">
        <v>368</v>
      </c>
      <c r="D426" s="69">
        <v>1</v>
      </c>
      <c r="E426" s="69">
        <v>8.3333333333333301E-2</v>
      </c>
      <c r="F426" s="69">
        <v>1</v>
      </c>
      <c r="G426" s="69">
        <v>8.3333333333333301E-2</v>
      </c>
      <c r="H426" s="69">
        <v>0</v>
      </c>
      <c r="I426" s="69">
        <v>0</v>
      </c>
    </row>
    <row r="427" spans="1:9" x14ac:dyDescent="0.2">
      <c r="A427" s="69" t="s">
        <v>471</v>
      </c>
      <c r="B427" s="69" t="s">
        <v>246</v>
      </c>
      <c r="C427" s="69" t="s">
        <v>366</v>
      </c>
      <c r="D427" s="69">
        <v>2</v>
      </c>
      <c r="E427" s="69">
        <v>0.16666666666666699</v>
      </c>
      <c r="F427" s="69">
        <v>2</v>
      </c>
      <c r="G427" s="69">
        <v>0.16666666666666699</v>
      </c>
      <c r="H427" s="69">
        <v>0</v>
      </c>
      <c r="I427" s="69">
        <v>0</v>
      </c>
    </row>
    <row r="428" spans="1:9" x14ac:dyDescent="0.2">
      <c r="A428" s="69" t="s">
        <v>471</v>
      </c>
      <c r="B428" s="69" t="s">
        <v>246</v>
      </c>
      <c r="C428" s="69" t="s">
        <v>363</v>
      </c>
      <c r="D428" s="69">
        <v>4</v>
      </c>
      <c r="E428" s="69">
        <v>0.33333333333333298</v>
      </c>
      <c r="F428" s="69">
        <v>4</v>
      </c>
      <c r="G428" s="69">
        <v>0.33333333333333298</v>
      </c>
      <c r="H428" s="69">
        <v>0</v>
      </c>
      <c r="I428" s="69">
        <v>0</v>
      </c>
    </row>
    <row r="429" spans="1:9" x14ac:dyDescent="0.2">
      <c r="A429" s="69" t="s">
        <v>472</v>
      </c>
      <c r="B429" s="69" t="s">
        <v>178</v>
      </c>
      <c r="C429" s="69" t="s">
        <v>369</v>
      </c>
      <c r="D429" s="69">
        <v>2</v>
      </c>
      <c r="E429" s="69">
        <v>5.5679287305122503E-4</v>
      </c>
      <c r="F429" s="69">
        <v>2</v>
      </c>
      <c r="G429" s="69">
        <v>5.5540127742293799E-4</v>
      </c>
      <c r="H429" s="69">
        <v>0</v>
      </c>
      <c r="I429" s="69">
        <v>0</v>
      </c>
    </row>
    <row r="430" spans="1:9" x14ac:dyDescent="0.2">
      <c r="A430" s="69" t="s">
        <v>474</v>
      </c>
      <c r="B430" s="69" t="s">
        <v>207</v>
      </c>
      <c r="C430" s="69" t="s">
        <v>370</v>
      </c>
      <c r="D430" s="69">
        <v>543</v>
      </c>
      <c r="E430" s="69">
        <v>0.213527329925285</v>
      </c>
      <c r="F430" s="69">
        <v>543</v>
      </c>
      <c r="G430" s="69">
        <v>0.21496437054631801</v>
      </c>
      <c r="H430" s="69">
        <v>0</v>
      </c>
      <c r="I430" s="69">
        <v>0</v>
      </c>
    </row>
    <row r="431" spans="1:9" x14ac:dyDescent="0.2">
      <c r="A431" s="69" t="s">
        <v>475</v>
      </c>
      <c r="B431" s="69" t="s">
        <v>208</v>
      </c>
      <c r="C431" s="69" t="s">
        <v>364</v>
      </c>
      <c r="D431" s="69">
        <v>3</v>
      </c>
      <c r="E431" s="69">
        <v>1.8072289156626498E-2</v>
      </c>
      <c r="F431" s="69">
        <v>3</v>
      </c>
      <c r="G431" s="69">
        <v>1.84049079754601E-2</v>
      </c>
      <c r="H431" s="69">
        <v>0</v>
      </c>
      <c r="I431" s="69">
        <v>0</v>
      </c>
    </row>
    <row r="432" spans="1:9" x14ac:dyDescent="0.2">
      <c r="A432" s="69" t="s">
        <v>475</v>
      </c>
      <c r="B432" s="69" t="s">
        <v>208</v>
      </c>
      <c r="C432" s="69" t="s">
        <v>366</v>
      </c>
      <c r="D432" s="69">
        <v>1</v>
      </c>
      <c r="E432" s="69">
        <v>6.0240963855421699E-3</v>
      </c>
      <c r="F432" s="69">
        <v>1</v>
      </c>
      <c r="G432" s="69">
        <v>6.13496932515337E-3</v>
      </c>
      <c r="H432" s="69">
        <v>0</v>
      </c>
      <c r="I432" s="69">
        <v>0</v>
      </c>
    </row>
    <row r="433" spans="1:9" x14ac:dyDescent="0.2">
      <c r="A433" s="69" t="s">
        <v>538</v>
      </c>
      <c r="B433" s="69" t="s">
        <v>205</v>
      </c>
      <c r="C433" s="69" t="s">
        <v>365</v>
      </c>
      <c r="D433" s="69">
        <v>95</v>
      </c>
      <c r="E433" s="69">
        <v>0.81196581196581197</v>
      </c>
      <c r="F433" s="69">
        <v>95</v>
      </c>
      <c r="G433" s="69">
        <v>0.81196581196581197</v>
      </c>
      <c r="H433" s="69">
        <v>0</v>
      </c>
      <c r="I433" s="69">
        <v>0</v>
      </c>
    </row>
    <row r="434" spans="1:9" x14ac:dyDescent="0.2">
      <c r="A434" s="69" t="s">
        <v>538</v>
      </c>
      <c r="B434" s="69" t="s">
        <v>205</v>
      </c>
      <c r="C434" s="69" t="s">
        <v>368</v>
      </c>
      <c r="D434" s="69">
        <v>1</v>
      </c>
      <c r="E434" s="69">
        <v>8.5470085470085496E-3</v>
      </c>
      <c r="F434" s="69">
        <v>1</v>
      </c>
      <c r="G434" s="69">
        <v>8.5470085470085496E-3</v>
      </c>
      <c r="H434" s="69">
        <v>0</v>
      </c>
      <c r="I434" s="69">
        <v>0</v>
      </c>
    </row>
    <row r="435" spans="1:9" x14ac:dyDescent="0.2">
      <c r="A435" s="69" t="s">
        <v>538</v>
      </c>
      <c r="B435" s="69" t="s">
        <v>205</v>
      </c>
      <c r="C435" s="69" t="s">
        <v>366</v>
      </c>
      <c r="D435" s="69">
        <v>2</v>
      </c>
      <c r="E435" s="69">
        <v>1.7094017094017099E-2</v>
      </c>
      <c r="F435" s="69">
        <v>2</v>
      </c>
      <c r="G435" s="69">
        <v>1.7094017094017099E-2</v>
      </c>
      <c r="H435" s="69">
        <v>0</v>
      </c>
      <c r="I435" s="69">
        <v>0</v>
      </c>
    </row>
    <row r="436" spans="1:9" x14ac:dyDescent="0.2">
      <c r="A436" s="69" t="s">
        <v>477</v>
      </c>
      <c r="B436" s="69" t="s">
        <v>214</v>
      </c>
      <c r="C436" s="69" t="s">
        <v>365</v>
      </c>
      <c r="D436" s="69">
        <v>1</v>
      </c>
      <c r="E436" s="69">
        <v>5.2631578947368403E-3</v>
      </c>
      <c r="F436" s="69">
        <v>1</v>
      </c>
      <c r="G436" s="69">
        <v>5.1813471502590702E-3</v>
      </c>
      <c r="H436" s="69">
        <v>0</v>
      </c>
      <c r="I436" s="69">
        <v>0</v>
      </c>
    </row>
    <row r="437" spans="1:9" x14ac:dyDescent="0.2">
      <c r="A437" s="69" t="s">
        <v>477</v>
      </c>
      <c r="B437" s="69" t="s">
        <v>214</v>
      </c>
      <c r="C437" s="69" t="s">
        <v>368</v>
      </c>
      <c r="D437" s="69">
        <v>6</v>
      </c>
      <c r="E437" s="69">
        <v>3.1578947368421102E-2</v>
      </c>
      <c r="F437" s="69">
        <v>6</v>
      </c>
      <c r="G437" s="69">
        <v>3.10880829015544E-2</v>
      </c>
      <c r="H437" s="69">
        <v>0</v>
      </c>
      <c r="I437" s="69">
        <v>0</v>
      </c>
    </row>
    <row r="438" spans="1:9" x14ac:dyDescent="0.2">
      <c r="A438" s="69" t="s">
        <v>477</v>
      </c>
      <c r="B438" s="69" t="s">
        <v>214</v>
      </c>
      <c r="C438" s="69" t="s">
        <v>363</v>
      </c>
      <c r="D438" s="69">
        <v>1</v>
      </c>
      <c r="E438" s="69">
        <v>5.2631578947368403E-3</v>
      </c>
      <c r="F438" s="69">
        <v>1</v>
      </c>
      <c r="G438" s="69">
        <v>5.1813471502590702E-3</v>
      </c>
      <c r="H438" s="69">
        <v>0</v>
      </c>
      <c r="I438" s="69">
        <v>0</v>
      </c>
    </row>
    <row r="439" spans="1:9" x14ac:dyDescent="0.2">
      <c r="A439" s="69" t="s">
        <v>477</v>
      </c>
      <c r="B439" s="69" t="s">
        <v>214</v>
      </c>
      <c r="C439" s="69" t="s">
        <v>367</v>
      </c>
      <c r="D439" s="69">
        <v>54</v>
      </c>
      <c r="E439" s="69">
        <v>0.28421052631578902</v>
      </c>
      <c r="F439" s="69">
        <v>54</v>
      </c>
      <c r="G439" s="69">
        <v>0.27979274611399002</v>
      </c>
      <c r="H439" s="69">
        <v>0</v>
      </c>
      <c r="I439" s="69">
        <v>0</v>
      </c>
    </row>
    <row r="440" spans="1:9" x14ac:dyDescent="0.2">
      <c r="A440" s="69" t="s">
        <v>478</v>
      </c>
      <c r="B440" s="69" t="s">
        <v>215</v>
      </c>
      <c r="C440" s="69" t="s">
        <v>370</v>
      </c>
      <c r="D440" s="69">
        <v>16</v>
      </c>
      <c r="E440" s="69">
        <v>0.158415841584158</v>
      </c>
      <c r="F440" s="69">
        <v>16</v>
      </c>
      <c r="G440" s="69">
        <v>0.164948453608247</v>
      </c>
      <c r="H440" s="69">
        <v>0</v>
      </c>
      <c r="I440" s="69">
        <v>0</v>
      </c>
    </row>
    <row r="441" spans="1:9" x14ac:dyDescent="0.2">
      <c r="A441" s="69" t="s">
        <v>478</v>
      </c>
      <c r="B441" s="69" t="s">
        <v>215</v>
      </c>
      <c r="C441" s="69" t="s">
        <v>363</v>
      </c>
      <c r="D441" s="69">
        <v>4</v>
      </c>
      <c r="E441" s="69">
        <v>3.9603960396039598E-2</v>
      </c>
      <c r="F441" s="69">
        <v>4</v>
      </c>
      <c r="G441" s="69">
        <v>4.1237113402061903E-2</v>
      </c>
      <c r="H441" s="69">
        <v>0</v>
      </c>
      <c r="I441" s="69">
        <v>0</v>
      </c>
    </row>
    <row r="442" spans="1:9" x14ac:dyDescent="0.2">
      <c r="A442" s="69" t="s">
        <v>479</v>
      </c>
      <c r="B442" s="69" t="s">
        <v>184</v>
      </c>
      <c r="C442" s="69" t="s">
        <v>368</v>
      </c>
      <c r="D442" s="69">
        <v>38</v>
      </c>
      <c r="E442" s="69">
        <v>3.1905961376994099E-2</v>
      </c>
      <c r="F442" s="69">
        <v>38</v>
      </c>
      <c r="G442" s="69">
        <v>2.67983074753173E-2</v>
      </c>
      <c r="H442" s="69">
        <v>0</v>
      </c>
      <c r="I442" s="69">
        <v>0</v>
      </c>
    </row>
    <row r="443" spans="1:9" x14ac:dyDescent="0.2">
      <c r="A443" s="69" t="s">
        <v>479</v>
      </c>
      <c r="B443" s="69" t="s">
        <v>184</v>
      </c>
      <c r="C443" s="69" t="s">
        <v>366</v>
      </c>
      <c r="D443" s="69">
        <v>1</v>
      </c>
      <c r="E443" s="69">
        <v>8.39630562552477E-4</v>
      </c>
      <c r="F443" s="69">
        <v>1</v>
      </c>
      <c r="G443" s="69">
        <v>7.0521861777150905E-4</v>
      </c>
      <c r="H443" s="69">
        <v>0</v>
      </c>
      <c r="I443" s="69">
        <v>0</v>
      </c>
    </row>
    <row r="444" spans="1:9" x14ac:dyDescent="0.2">
      <c r="A444" s="69" t="s">
        <v>479</v>
      </c>
      <c r="B444" s="69" t="s">
        <v>184</v>
      </c>
      <c r="C444" s="69" t="s">
        <v>363</v>
      </c>
      <c r="D444" s="69">
        <v>10</v>
      </c>
      <c r="E444" s="69">
        <v>8.3963056255247706E-3</v>
      </c>
      <c r="F444" s="69">
        <v>10</v>
      </c>
      <c r="G444" s="69">
        <v>7.0521861777150903E-3</v>
      </c>
      <c r="H444" s="69">
        <v>0</v>
      </c>
      <c r="I444" s="69">
        <v>0</v>
      </c>
    </row>
    <row r="445" spans="1:9" x14ac:dyDescent="0.2">
      <c r="A445" s="69" t="s">
        <v>480</v>
      </c>
      <c r="B445" s="69" t="s">
        <v>168</v>
      </c>
      <c r="C445" s="69" t="s">
        <v>369</v>
      </c>
      <c r="D445" s="69">
        <v>25</v>
      </c>
      <c r="E445" s="69">
        <v>1.17426021606388E-2</v>
      </c>
      <c r="F445" s="69">
        <v>25</v>
      </c>
      <c r="G445" s="69">
        <v>1.0743446497636399E-2</v>
      </c>
      <c r="H445" s="69">
        <v>0</v>
      </c>
      <c r="I445" s="69">
        <v>0</v>
      </c>
    </row>
    <row r="446" spans="1:9" x14ac:dyDescent="0.2">
      <c r="A446" s="69" t="s">
        <v>480</v>
      </c>
      <c r="B446" s="69" t="s">
        <v>168</v>
      </c>
      <c r="C446" s="69" t="s">
        <v>363</v>
      </c>
      <c r="D446" s="69">
        <v>32</v>
      </c>
      <c r="E446" s="69">
        <v>1.50305307656177E-2</v>
      </c>
      <c r="F446" s="69">
        <v>32</v>
      </c>
      <c r="G446" s="69">
        <v>1.3751611516974601E-2</v>
      </c>
      <c r="H446" s="69">
        <v>0</v>
      </c>
      <c r="I446" s="69">
        <v>0</v>
      </c>
    </row>
    <row r="447" spans="1:9" x14ac:dyDescent="0.2">
      <c r="A447" s="69" t="s">
        <v>481</v>
      </c>
      <c r="B447" s="69" t="s">
        <v>255</v>
      </c>
      <c r="C447" s="69" t="s">
        <v>371</v>
      </c>
      <c r="D447" s="69">
        <v>17</v>
      </c>
      <c r="E447" s="69">
        <v>2.49266862170088E-3</v>
      </c>
      <c r="F447" s="69">
        <v>17</v>
      </c>
      <c r="G447" s="69">
        <v>2.36834772917247E-3</v>
      </c>
      <c r="H447" s="69">
        <v>0</v>
      </c>
      <c r="I447" s="69">
        <v>0</v>
      </c>
    </row>
    <row r="448" spans="1:9" x14ac:dyDescent="0.2">
      <c r="A448" s="69" t="s">
        <v>482</v>
      </c>
      <c r="B448" s="69" t="s">
        <v>209</v>
      </c>
      <c r="C448" s="69" t="s">
        <v>364</v>
      </c>
      <c r="D448" s="69">
        <v>26</v>
      </c>
      <c r="E448" s="69">
        <v>4.0185471406491501E-2</v>
      </c>
      <c r="F448" s="69">
        <v>26</v>
      </c>
      <c r="G448" s="69">
        <v>4.1139240506329097E-2</v>
      </c>
      <c r="H448" s="69">
        <v>0</v>
      </c>
      <c r="I448" s="69">
        <v>0</v>
      </c>
    </row>
    <row r="449" spans="1:9" x14ac:dyDescent="0.2">
      <c r="A449" s="69" t="s">
        <v>482</v>
      </c>
      <c r="B449" s="69" t="s">
        <v>209</v>
      </c>
      <c r="C449" s="69" t="s">
        <v>366</v>
      </c>
      <c r="D449" s="69">
        <v>20</v>
      </c>
      <c r="E449" s="69">
        <v>3.09119010819165E-2</v>
      </c>
      <c r="F449" s="69">
        <v>20</v>
      </c>
      <c r="G449" s="69">
        <v>3.1645569620253201E-2</v>
      </c>
      <c r="H449" s="69">
        <v>0</v>
      </c>
      <c r="I449" s="69">
        <v>0</v>
      </c>
    </row>
    <row r="450" spans="1:9" x14ac:dyDescent="0.2">
      <c r="A450" s="69" t="s">
        <v>482</v>
      </c>
      <c r="B450" s="69" t="s">
        <v>209</v>
      </c>
      <c r="C450" s="69" t="s">
        <v>370</v>
      </c>
      <c r="D450" s="69">
        <v>35</v>
      </c>
      <c r="E450" s="69">
        <v>5.4095826893353897E-2</v>
      </c>
      <c r="F450" s="69">
        <v>35</v>
      </c>
      <c r="G450" s="69">
        <v>5.5379746835443E-2</v>
      </c>
      <c r="H450" s="69">
        <v>0</v>
      </c>
      <c r="I450" s="69">
        <v>0</v>
      </c>
    </row>
    <row r="451" spans="1:9" x14ac:dyDescent="0.2">
      <c r="A451" s="69" t="s">
        <v>482</v>
      </c>
      <c r="B451" s="69" t="s">
        <v>209</v>
      </c>
      <c r="C451" s="69" t="s">
        <v>367</v>
      </c>
      <c r="D451" s="69">
        <v>12</v>
      </c>
      <c r="E451" s="69">
        <v>1.8547140649149901E-2</v>
      </c>
      <c r="F451" s="69">
        <v>12</v>
      </c>
      <c r="G451" s="69">
        <v>1.8987341772151899E-2</v>
      </c>
      <c r="H451" s="69">
        <v>0</v>
      </c>
      <c r="I451" s="69">
        <v>0</v>
      </c>
    </row>
    <row r="452" spans="1:9" x14ac:dyDescent="0.2">
      <c r="A452" s="69" t="s">
        <v>483</v>
      </c>
      <c r="B452" s="69" t="s">
        <v>176</v>
      </c>
      <c r="C452" s="69" t="s">
        <v>369</v>
      </c>
      <c r="D452" s="69">
        <v>15</v>
      </c>
      <c r="E452" s="69">
        <v>5.5803571428571404E-3</v>
      </c>
      <c r="F452" s="69">
        <v>15</v>
      </c>
      <c r="G452" s="69">
        <v>5.5289347585698503E-3</v>
      </c>
      <c r="H452" s="69">
        <v>0</v>
      </c>
      <c r="I452" s="69">
        <v>0</v>
      </c>
    </row>
    <row r="453" spans="1:9" x14ac:dyDescent="0.2">
      <c r="A453" s="69" t="s">
        <v>483</v>
      </c>
      <c r="B453" s="69" t="s">
        <v>176</v>
      </c>
      <c r="C453" s="69" t="s">
        <v>363</v>
      </c>
      <c r="D453" s="69">
        <v>525</v>
      </c>
      <c r="E453" s="69">
        <v>0.1953125</v>
      </c>
      <c r="F453" s="69">
        <v>525</v>
      </c>
      <c r="G453" s="69">
        <v>0.19351271654994501</v>
      </c>
      <c r="H453" s="69">
        <v>0</v>
      </c>
      <c r="I453" s="69">
        <v>0</v>
      </c>
    </row>
    <row r="454" spans="1:9" x14ac:dyDescent="0.2">
      <c r="A454" s="69" t="s">
        <v>483</v>
      </c>
      <c r="B454" s="69" t="s">
        <v>176</v>
      </c>
      <c r="C454" s="69" t="s">
        <v>367</v>
      </c>
      <c r="D454" s="69">
        <v>95</v>
      </c>
      <c r="E454" s="69">
        <v>3.5342261904761897E-2</v>
      </c>
      <c r="F454" s="69">
        <v>95</v>
      </c>
      <c r="G454" s="69">
        <v>3.5016586804275697E-2</v>
      </c>
      <c r="H454" s="69">
        <v>0</v>
      </c>
      <c r="I454" s="69">
        <v>0</v>
      </c>
    </row>
    <row r="455" spans="1:9" x14ac:dyDescent="0.2">
      <c r="A455" s="69" t="s">
        <v>484</v>
      </c>
      <c r="B455" s="69" t="s">
        <v>188</v>
      </c>
      <c r="C455" s="69" t="s">
        <v>370</v>
      </c>
      <c r="D455" s="69">
        <v>174</v>
      </c>
      <c r="E455" s="69">
        <v>0.134052388289676</v>
      </c>
      <c r="F455" s="69">
        <v>174</v>
      </c>
      <c r="G455" s="69">
        <v>0.134779240898528</v>
      </c>
      <c r="H455" s="69">
        <v>0</v>
      </c>
      <c r="I455" s="69">
        <v>0</v>
      </c>
    </row>
    <row r="456" spans="1:9" x14ac:dyDescent="0.2">
      <c r="A456" s="69" t="s">
        <v>484</v>
      </c>
      <c r="B456" s="69" t="s">
        <v>188</v>
      </c>
      <c r="C456" s="69" t="s">
        <v>363</v>
      </c>
      <c r="D456" s="69">
        <v>37</v>
      </c>
      <c r="E456" s="69">
        <v>2.8505392912172599E-2</v>
      </c>
      <c r="F456" s="69">
        <v>37</v>
      </c>
      <c r="G456" s="69">
        <v>2.8659953524399699E-2</v>
      </c>
      <c r="H456" s="69">
        <v>0</v>
      </c>
      <c r="I456" s="69">
        <v>0</v>
      </c>
    </row>
    <row r="457" spans="1:9" x14ac:dyDescent="0.2">
      <c r="A457" s="69" t="s">
        <v>484</v>
      </c>
      <c r="B457" s="69" t="s">
        <v>188</v>
      </c>
      <c r="C457" s="69" t="s">
        <v>367</v>
      </c>
      <c r="D457" s="69">
        <v>29</v>
      </c>
      <c r="E457" s="69">
        <v>2.2342064714946101E-2</v>
      </c>
      <c r="F457" s="69">
        <v>29</v>
      </c>
      <c r="G457" s="69">
        <v>2.2463206816421399E-2</v>
      </c>
      <c r="H457" s="69">
        <v>0</v>
      </c>
      <c r="I457" s="69">
        <v>0</v>
      </c>
    </row>
    <row r="458" spans="1:9" x14ac:dyDescent="0.2">
      <c r="A458" s="69" t="s">
        <v>485</v>
      </c>
      <c r="B458" s="69" t="s">
        <v>261</v>
      </c>
      <c r="C458" s="69" t="s">
        <v>368</v>
      </c>
      <c r="D458" s="69">
        <v>95</v>
      </c>
      <c r="E458" s="69">
        <v>5.5620608899297402E-2</v>
      </c>
      <c r="F458" s="69">
        <v>95</v>
      </c>
      <c r="G458" s="69">
        <v>5.5653192735793798E-2</v>
      </c>
      <c r="H458" s="69">
        <v>0</v>
      </c>
      <c r="I458" s="69">
        <v>0</v>
      </c>
    </row>
    <row r="459" spans="1:9" x14ac:dyDescent="0.2">
      <c r="A459" s="69" t="s">
        <v>485</v>
      </c>
      <c r="B459" s="69" t="s">
        <v>261</v>
      </c>
      <c r="C459" s="69" t="s">
        <v>369</v>
      </c>
      <c r="D459" s="69">
        <v>15</v>
      </c>
      <c r="E459" s="69">
        <v>8.7822014051522207E-3</v>
      </c>
      <c r="F459" s="69">
        <v>15</v>
      </c>
      <c r="G459" s="69">
        <v>8.7873462214411308E-3</v>
      </c>
      <c r="H459" s="69">
        <v>0</v>
      </c>
      <c r="I459" s="69">
        <v>0</v>
      </c>
    </row>
    <row r="460" spans="1:9" x14ac:dyDescent="0.2">
      <c r="A460" s="69" t="s">
        <v>485</v>
      </c>
      <c r="B460" s="69" t="s">
        <v>261</v>
      </c>
      <c r="C460" s="69" t="s">
        <v>367</v>
      </c>
      <c r="D460" s="69">
        <v>3</v>
      </c>
      <c r="E460" s="69">
        <v>1.75644028103044E-3</v>
      </c>
      <c r="F460" s="69">
        <v>3</v>
      </c>
      <c r="G460" s="69">
        <v>1.7574692442882201E-3</v>
      </c>
      <c r="H460" s="69">
        <v>0</v>
      </c>
      <c r="I460" s="69">
        <v>0</v>
      </c>
    </row>
    <row r="461" spans="1:9" x14ac:dyDescent="0.2">
      <c r="A461" s="69" t="s">
        <v>486</v>
      </c>
      <c r="B461" s="69" t="s">
        <v>244</v>
      </c>
      <c r="C461" s="69" t="s">
        <v>371</v>
      </c>
      <c r="D461" s="69">
        <v>9</v>
      </c>
      <c r="E461" s="69">
        <v>0.14285714285714299</v>
      </c>
      <c r="F461" s="69">
        <v>9</v>
      </c>
      <c r="G461" s="69">
        <v>0.14754098360655701</v>
      </c>
      <c r="H461" s="69">
        <v>0</v>
      </c>
      <c r="I461" s="69">
        <v>0</v>
      </c>
    </row>
    <row r="462" spans="1:9" x14ac:dyDescent="0.2">
      <c r="A462" s="69" t="s">
        <v>486</v>
      </c>
      <c r="B462" s="69" t="s">
        <v>244</v>
      </c>
      <c r="C462" s="69" t="s">
        <v>364</v>
      </c>
      <c r="D462" s="69">
        <v>3</v>
      </c>
      <c r="E462" s="69">
        <v>4.7619047619047603E-2</v>
      </c>
      <c r="F462" s="69">
        <v>3</v>
      </c>
      <c r="G462" s="69">
        <v>4.91803278688525E-2</v>
      </c>
      <c r="H462" s="69">
        <v>0</v>
      </c>
      <c r="I462" s="69">
        <v>0</v>
      </c>
    </row>
    <row r="463" spans="1:9" x14ac:dyDescent="0.2">
      <c r="A463" s="69" t="s">
        <v>486</v>
      </c>
      <c r="B463" s="69" t="s">
        <v>244</v>
      </c>
      <c r="C463" s="69" t="s">
        <v>369</v>
      </c>
      <c r="D463" s="69">
        <v>13</v>
      </c>
      <c r="E463" s="69">
        <v>0.206349206349206</v>
      </c>
      <c r="F463" s="69">
        <v>13</v>
      </c>
      <c r="G463" s="69">
        <v>0.213114754098361</v>
      </c>
      <c r="H463" s="69">
        <v>0</v>
      </c>
      <c r="I463" s="69">
        <v>0</v>
      </c>
    </row>
    <row r="464" spans="1:9" x14ac:dyDescent="0.2">
      <c r="A464" s="69" t="s">
        <v>486</v>
      </c>
      <c r="B464" s="69" t="s">
        <v>244</v>
      </c>
      <c r="C464" s="69" t="s">
        <v>370</v>
      </c>
      <c r="D464" s="69">
        <v>3</v>
      </c>
      <c r="E464" s="69">
        <v>4.7619047619047603E-2</v>
      </c>
      <c r="F464" s="69">
        <v>3</v>
      </c>
      <c r="G464" s="69">
        <v>4.91803278688525E-2</v>
      </c>
      <c r="H464" s="69">
        <v>0</v>
      </c>
      <c r="I464" s="69">
        <v>0</v>
      </c>
    </row>
    <row r="465" spans="1:9" x14ac:dyDescent="0.2">
      <c r="A465" s="69" t="s">
        <v>544</v>
      </c>
      <c r="B465" s="69" t="s">
        <v>185</v>
      </c>
      <c r="C465" s="69" t="s">
        <v>368</v>
      </c>
      <c r="D465" s="69">
        <v>115</v>
      </c>
      <c r="E465" s="69">
        <v>2.8089887640449399E-2</v>
      </c>
      <c r="F465" s="69">
        <v>115</v>
      </c>
      <c r="G465" s="69">
        <v>2.5263620386643201E-2</v>
      </c>
      <c r="H465" s="69">
        <v>0</v>
      </c>
      <c r="I465" s="69">
        <v>0</v>
      </c>
    </row>
    <row r="466" spans="1:9" x14ac:dyDescent="0.2">
      <c r="A466" s="69" t="s">
        <v>488</v>
      </c>
      <c r="B466" s="69" t="s">
        <v>175</v>
      </c>
      <c r="C466" s="69" t="s">
        <v>363</v>
      </c>
      <c r="D466" s="69">
        <v>54</v>
      </c>
      <c r="E466" s="69">
        <v>3.6024016010673801E-2</v>
      </c>
      <c r="F466" s="69">
        <v>54</v>
      </c>
      <c r="G466" s="69">
        <v>3.6193029490616598E-2</v>
      </c>
      <c r="H466" s="69">
        <v>0</v>
      </c>
      <c r="I466" s="69">
        <v>0</v>
      </c>
    </row>
    <row r="467" spans="1:9" x14ac:dyDescent="0.2">
      <c r="A467" s="69" t="s">
        <v>489</v>
      </c>
      <c r="B467" s="69" t="s">
        <v>201</v>
      </c>
      <c r="C467" s="69" t="s">
        <v>365</v>
      </c>
      <c r="D467" s="69">
        <v>10</v>
      </c>
      <c r="E467" s="69">
        <v>0.13698630136986301</v>
      </c>
      <c r="F467" s="69">
        <v>10</v>
      </c>
      <c r="G467" s="69">
        <v>0.13888888888888901</v>
      </c>
      <c r="H467" s="69">
        <v>0</v>
      </c>
      <c r="I467" s="69">
        <v>0</v>
      </c>
    </row>
    <row r="468" spans="1:9" x14ac:dyDescent="0.2">
      <c r="A468" s="69" t="s">
        <v>489</v>
      </c>
      <c r="B468" s="69" t="s">
        <v>201</v>
      </c>
      <c r="C468" s="69" t="s">
        <v>366</v>
      </c>
      <c r="D468" s="69">
        <v>16</v>
      </c>
      <c r="E468" s="69">
        <v>0.219178082191781</v>
      </c>
      <c r="F468" s="69">
        <v>16</v>
      </c>
      <c r="G468" s="69">
        <v>0.22222222222222199</v>
      </c>
      <c r="H468" s="69">
        <v>0</v>
      </c>
      <c r="I468" s="69">
        <v>0</v>
      </c>
    </row>
    <row r="469" spans="1:9" x14ac:dyDescent="0.2">
      <c r="A469" s="69" t="s">
        <v>489</v>
      </c>
      <c r="B469" s="69" t="s">
        <v>201</v>
      </c>
      <c r="C469" s="69" t="s">
        <v>363</v>
      </c>
      <c r="D469" s="69">
        <v>1</v>
      </c>
      <c r="E469" s="69">
        <v>1.3698630136986301E-2</v>
      </c>
      <c r="F469" s="69">
        <v>1</v>
      </c>
      <c r="G469" s="69">
        <v>1.38888888888889E-2</v>
      </c>
      <c r="H469" s="69">
        <v>0</v>
      </c>
      <c r="I469" s="69">
        <v>0</v>
      </c>
    </row>
    <row r="470" spans="1:9" x14ac:dyDescent="0.2">
      <c r="A470" s="69" t="s">
        <v>490</v>
      </c>
      <c r="B470" s="69" t="s">
        <v>160</v>
      </c>
      <c r="C470" s="69" t="s">
        <v>371</v>
      </c>
      <c r="D470" s="69">
        <v>32</v>
      </c>
      <c r="E470" s="69">
        <v>8.5018199208267999E-4</v>
      </c>
      <c r="F470" s="69">
        <v>32</v>
      </c>
      <c r="G470" s="69">
        <v>8.5843817903801304E-4</v>
      </c>
      <c r="H470" s="69">
        <v>0</v>
      </c>
      <c r="I470" s="69">
        <v>0</v>
      </c>
    </row>
    <row r="471" spans="1:9" x14ac:dyDescent="0.2">
      <c r="A471" s="69" t="s">
        <v>490</v>
      </c>
      <c r="B471" s="69" t="s">
        <v>160</v>
      </c>
      <c r="C471" s="69" t="s">
        <v>367</v>
      </c>
      <c r="D471" s="69">
        <v>1433</v>
      </c>
      <c r="E471" s="69">
        <v>3.80722123329525E-2</v>
      </c>
      <c r="F471" s="69">
        <v>1433</v>
      </c>
      <c r="G471" s="69">
        <v>3.8441934705045998E-2</v>
      </c>
      <c r="H471" s="69">
        <v>0</v>
      </c>
      <c r="I471" s="69">
        <v>0</v>
      </c>
    </row>
    <row r="472" spans="1:9" x14ac:dyDescent="0.2">
      <c r="A472" s="69" t="s">
        <v>491</v>
      </c>
      <c r="B472" s="69" t="s">
        <v>210</v>
      </c>
      <c r="C472" s="69" t="s">
        <v>365</v>
      </c>
      <c r="D472" s="69">
        <v>26</v>
      </c>
      <c r="E472" s="69">
        <v>0.16352201257861601</v>
      </c>
      <c r="F472" s="69">
        <v>26</v>
      </c>
      <c r="G472" s="69">
        <v>0.161490683229814</v>
      </c>
      <c r="H472" s="69">
        <v>0</v>
      </c>
      <c r="I472" s="69">
        <v>0</v>
      </c>
    </row>
    <row r="473" spans="1:9" x14ac:dyDescent="0.2">
      <c r="A473" s="69" t="s">
        <v>491</v>
      </c>
      <c r="B473" s="69" t="s">
        <v>210</v>
      </c>
      <c r="C473" s="69" t="s">
        <v>364</v>
      </c>
      <c r="D473" s="69">
        <v>9</v>
      </c>
      <c r="E473" s="69">
        <v>5.6603773584905703E-2</v>
      </c>
      <c r="F473" s="69">
        <v>9</v>
      </c>
      <c r="G473" s="69">
        <v>5.5900621118012403E-2</v>
      </c>
      <c r="H473" s="69">
        <v>0</v>
      </c>
      <c r="I473" s="69">
        <v>0</v>
      </c>
    </row>
    <row r="474" spans="1:9" x14ac:dyDescent="0.2">
      <c r="A474" s="69" t="s">
        <v>491</v>
      </c>
      <c r="B474" s="69" t="s">
        <v>210</v>
      </c>
      <c r="C474" s="69" t="s">
        <v>366</v>
      </c>
      <c r="D474" s="69">
        <v>6</v>
      </c>
      <c r="E474" s="69">
        <v>3.77358490566038E-2</v>
      </c>
      <c r="F474" s="69">
        <v>6</v>
      </c>
      <c r="G474" s="69">
        <v>3.7267080745341602E-2</v>
      </c>
      <c r="H474" s="69">
        <v>0</v>
      </c>
      <c r="I474" s="69">
        <v>0</v>
      </c>
    </row>
    <row r="475" spans="1:9" x14ac:dyDescent="0.2">
      <c r="A475" s="69" t="s">
        <v>491</v>
      </c>
      <c r="B475" s="69" t="s">
        <v>210</v>
      </c>
      <c r="C475" s="69" t="s">
        <v>370</v>
      </c>
      <c r="D475" s="69">
        <v>20</v>
      </c>
      <c r="E475" s="69">
        <v>0.12578616352201299</v>
      </c>
      <c r="F475" s="69">
        <v>20</v>
      </c>
      <c r="G475" s="69">
        <v>0.12422360248447201</v>
      </c>
      <c r="H475" s="69">
        <v>0</v>
      </c>
      <c r="I475" s="69">
        <v>0</v>
      </c>
    </row>
    <row r="476" spans="1:9" x14ac:dyDescent="0.2">
      <c r="A476" s="69" t="s">
        <v>492</v>
      </c>
      <c r="B476" s="69" t="s">
        <v>253</v>
      </c>
      <c r="C476" s="69" t="s">
        <v>371</v>
      </c>
      <c r="D476" s="69">
        <v>30</v>
      </c>
      <c r="E476" s="69">
        <v>2.3904382470119501E-2</v>
      </c>
      <c r="F476" s="69">
        <v>30</v>
      </c>
      <c r="G476" s="69">
        <v>2.25056264066016E-2</v>
      </c>
      <c r="H476" s="69">
        <v>0</v>
      </c>
      <c r="I476" s="69">
        <v>0</v>
      </c>
    </row>
    <row r="477" spans="1:9" x14ac:dyDescent="0.2">
      <c r="A477" s="69" t="s">
        <v>492</v>
      </c>
      <c r="B477" s="69" t="s">
        <v>253</v>
      </c>
      <c r="C477" s="69" t="s">
        <v>363</v>
      </c>
      <c r="D477" s="69">
        <v>255</v>
      </c>
      <c r="E477" s="69">
        <v>0.20318725099601601</v>
      </c>
      <c r="F477" s="69">
        <v>255</v>
      </c>
      <c r="G477" s="69">
        <v>0.19129782445611401</v>
      </c>
      <c r="H477" s="69">
        <v>0</v>
      </c>
      <c r="I477" s="69">
        <v>0</v>
      </c>
    </row>
    <row r="478" spans="1:9" x14ac:dyDescent="0.2">
      <c r="A478" s="69" t="s">
        <v>492</v>
      </c>
      <c r="B478" s="69" t="s">
        <v>253</v>
      </c>
      <c r="C478" s="69" t="s">
        <v>367</v>
      </c>
      <c r="D478" s="69">
        <v>14</v>
      </c>
      <c r="E478" s="69">
        <v>1.11553784860558E-2</v>
      </c>
      <c r="F478" s="69">
        <v>14</v>
      </c>
      <c r="G478" s="69">
        <v>1.05026256564141E-2</v>
      </c>
      <c r="H478" s="69">
        <v>0</v>
      </c>
      <c r="I478" s="69">
        <v>0</v>
      </c>
    </row>
    <row r="479" spans="1:9" x14ac:dyDescent="0.2">
      <c r="A479" s="69" t="s">
        <v>493</v>
      </c>
      <c r="B479" s="69" t="s">
        <v>222</v>
      </c>
      <c r="C479" s="69" t="s">
        <v>365</v>
      </c>
      <c r="D479" s="69">
        <v>0</v>
      </c>
      <c r="E479" s="69">
        <v>0</v>
      </c>
      <c r="F479" s="69">
        <v>0</v>
      </c>
      <c r="G479" s="69">
        <v>0</v>
      </c>
      <c r="H479" s="69">
        <v>0</v>
      </c>
      <c r="I479" s="69" t="e">
        <v>#NUM!</v>
      </c>
    </row>
    <row r="480" spans="1:9" x14ac:dyDescent="0.2">
      <c r="A480" s="69" t="s">
        <v>493</v>
      </c>
      <c r="B480" s="69" t="s">
        <v>222</v>
      </c>
      <c r="C480" s="69" t="s">
        <v>368</v>
      </c>
      <c r="D480" s="69">
        <v>0</v>
      </c>
      <c r="E480" s="69">
        <v>0</v>
      </c>
      <c r="F480" s="69">
        <v>0</v>
      </c>
      <c r="G480" s="69">
        <v>0</v>
      </c>
      <c r="H480" s="69">
        <v>0</v>
      </c>
      <c r="I480" s="69" t="e">
        <v>#NUM!</v>
      </c>
    </row>
    <row r="481" spans="1:9" x14ac:dyDescent="0.2">
      <c r="A481" s="69" t="s">
        <v>493</v>
      </c>
      <c r="B481" s="69" t="s">
        <v>222</v>
      </c>
      <c r="C481" s="69" t="s">
        <v>371</v>
      </c>
      <c r="D481" s="69">
        <v>0</v>
      </c>
      <c r="E481" s="69">
        <v>0</v>
      </c>
      <c r="F481" s="69">
        <v>0</v>
      </c>
      <c r="G481" s="69">
        <v>0</v>
      </c>
      <c r="H481" s="69">
        <v>0</v>
      </c>
      <c r="I481" s="69" t="e">
        <v>#NUM!</v>
      </c>
    </row>
    <row r="482" spans="1:9" x14ac:dyDescent="0.2">
      <c r="A482" s="69" t="s">
        <v>493</v>
      </c>
      <c r="B482" s="69" t="s">
        <v>222</v>
      </c>
      <c r="C482" s="69" t="s">
        <v>364</v>
      </c>
      <c r="D482" s="69">
        <v>0</v>
      </c>
      <c r="E482" s="69">
        <v>0</v>
      </c>
      <c r="F482" s="69">
        <v>0</v>
      </c>
      <c r="G482" s="69">
        <v>0</v>
      </c>
      <c r="H482" s="69">
        <v>0</v>
      </c>
      <c r="I482" s="69" t="e">
        <v>#NUM!</v>
      </c>
    </row>
    <row r="483" spans="1:9" x14ac:dyDescent="0.2">
      <c r="A483" s="69" t="s">
        <v>493</v>
      </c>
      <c r="B483" s="69" t="s">
        <v>222</v>
      </c>
      <c r="C483" s="69" t="s">
        <v>366</v>
      </c>
      <c r="D483" s="69">
        <v>0</v>
      </c>
      <c r="E483" s="69">
        <v>0</v>
      </c>
      <c r="F483" s="69">
        <v>0</v>
      </c>
      <c r="G483" s="69">
        <v>0</v>
      </c>
      <c r="H483" s="69">
        <v>0</v>
      </c>
      <c r="I483" s="69" t="e">
        <v>#NUM!</v>
      </c>
    </row>
    <row r="484" spans="1:9" x14ac:dyDescent="0.2">
      <c r="A484" s="69" t="s">
        <v>493</v>
      </c>
      <c r="B484" s="69" t="s">
        <v>222</v>
      </c>
      <c r="C484" s="69" t="s">
        <v>369</v>
      </c>
      <c r="D484" s="69">
        <v>0</v>
      </c>
      <c r="E484" s="69">
        <v>0</v>
      </c>
      <c r="F484" s="69">
        <v>0</v>
      </c>
      <c r="G484" s="69">
        <v>0</v>
      </c>
      <c r="H484" s="69">
        <v>0</v>
      </c>
      <c r="I484" s="69" t="e">
        <v>#NUM!</v>
      </c>
    </row>
    <row r="485" spans="1:9" x14ac:dyDescent="0.2">
      <c r="A485" s="69" t="s">
        <v>493</v>
      </c>
      <c r="B485" s="69" t="s">
        <v>222</v>
      </c>
      <c r="C485" s="69" t="s">
        <v>370</v>
      </c>
      <c r="D485" s="69">
        <v>0</v>
      </c>
      <c r="E485" s="69">
        <v>0</v>
      </c>
      <c r="F485" s="69">
        <v>0</v>
      </c>
      <c r="G485" s="69">
        <v>0</v>
      </c>
      <c r="H485" s="69">
        <v>0</v>
      </c>
      <c r="I485" s="69" t="e">
        <v>#NUM!</v>
      </c>
    </row>
    <row r="486" spans="1:9" x14ac:dyDescent="0.2">
      <c r="A486" s="69" t="s">
        <v>493</v>
      </c>
      <c r="B486" s="69" t="s">
        <v>222</v>
      </c>
      <c r="C486" s="69" t="s">
        <v>363</v>
      </c>
      <c r="D486" s="69">
        <v>0</v>
      </c>
      <c r="E486" s="69">
        <v>0</v>
      </c>
      <c r="F486" s="69">
        <v>0</v>
      </c>
      <c r="G486" s="69">
        <v>0</v>
      </c>
      <c r="H486" s="69">
        <v>0</v>
      </c>
      <c r="I486" s="69" t="e">
        <v>#NUM!</v>
      </c>
    </row>
    <row r="487" spans="1:9" x14ac:dyDescent="0.2">
      <c r="A487" s="69" t="s">
        <v>493</v>
      </c>
      <c r="B487" s="69" t="s">
        <v>222</v>
      </c>
      <c r="C487" s="69" t="s">
        <v>367</v>
      </c>
      <c r="D487" s="69">
        <v>0</v>
      </c>
      <c r="E487" s="69">
        <v>0</v>
      </c>
      <c r="F487" s="69">
        <v>0</v>
      </c>
      <c r="G487" s="69">
        <v>0</v>
      </c>
      <c r="H487" s="69">
        <v>0</v>
      </c>
      <c r="I487" s="69" t="e">
        <v>#NUM!</v>
      </c>
    </row>
    <row r="488" spans="1:9" x14ac:dyDescent="0.2">
      <c r="A488" s="69" t="s">
        <v>494</v>
      </c>
      <c r="B488" s="69" t="s">
        <v>223</v>
      </c>
      <c r="C488" s="69" t="s">
        <v>368</v>
      </c>
      <c r="D488" s="69">
        <v>22</v>
      </c>
      <c r="E488" s="69">
        <v>0.14965986394557801</v>
      </c>
      <c r="F488" s="69">
        <v>22</v>
      </c>
      <c r="G488" s="69">
        <v>0.15277777777777801</v>
      </c>
      <c r="H488" s="69">
        <v>0</v>
      </c>
      <c r="I488" s="69">
        <v>0</v>
      </c>
    </row>
    <row r="489" spans="1:9" x14ac:dyDescent="0.2">
      <c r="A489" s="69" t="s">
        <v>494</v>
      </c>
      <c r="B489" s="69" t="s">
        <v>223</v>
      </c>
      <c r="C489" s="69" t="s">
        <v>364</v>
      </c>
      <c r="D489" s="69">
        <v>8</v>
      </c>
      <c r="E489" s="69">
        <v>5.4421768707482998E-2</v>
      </c>
      <c r="F489" s="69">
        <v>8</v>
      </c>
      <c r="G489" s="69">
        <v>5.5555555555555601E-2</v>
      </c>
      <c r="H489" s="69">
        <v>0</v>
      </c>
      <c r="I489" s="69">
        <v>0</v>
      </c>
    </row>
    <row r="490" spans="1:9" x14ac:dyDescent="0.2">
      <c r="A490" s="69" t="s">
        <v>494</v>
      </c>
      <c r="B490" s="69" t="s">
        <v>223</v>
      </c>
      <c r="C490" s="69" t="s">
        <v>366</v>
      </c>
      <c r="D490" s="69">
        <v>11</v>
      </c>
      <c r="E490" s="69">
        <v>7.4829931972789102E-2</v>
      </c>
      <c r="F490" s="69">
        <v>11</v>
      </c>
      <c r="G490" s="69">
        <v>7.6388888888888895E-2</v>
      </c>
      <c r="H490" s="69">
        <v>0</v>
      </c>
      <c r="I490" s="69">
        <v>0</v>
      </c>
    </row>
    <row r="491" spans="1:9" x14ac:dyDescent="0.2">
      <c r="A491" s="69" t="s">
        <v>494</v>
      </c>
      <c r="B491" s="69" t="s">
        <v>223</v>
      </c>
      <c r="C491" s="69" t="s">
        <v>370</v>
      </c>
      <c r="D491" s="69">
        <v>17</v>
      </c>
      <c r="E491" s="69">
        <v>0.115646258503401</v>
      </c>
      <c r="F491" s="69">
        <v>17</v>
      </c>
      <c r="G491" s="69">
        <v>0.118055555555556</v>
      </c>
      <c r="H491" s="69">
        <v>0</v>
      </c>
      <c r="I491" s="69">
        <v>0</v>
      </c>
    </row>
    <row r="492" spans="1:9" x14ac:dyDescent="0.2">
      <c r="A492" s="69" t="s">
        <v>494</v>
      </c>
      <c r="B492" s="69" t="s">
        <v>223</v>
      </c>
      <c r="C492" s="69" t="s">
        <v>367</v>
      </c>
      <c r="D492" s="69">
        <v>1</v>
      </c>
      <c r="E492" s="69">
        <v>6.8027210884353704E-3</v>
      </c>
      <c r="F492" s="69">
        <v>1</v>
      </c>
      <c r="G492" s="69">
        <v>6.9444444444444397E-3</v>
      </c>
      <c r="H492" s="69">
        <v>0</v>
      </c>
      <c r="I492" s="69">
        <v>0</v>
      </c>
    </row>
    <row r="493" spans="1:9" x14ac:dyDescent="0.2">
      <c r="A493" s="69" t="s">
        <v>495</v>
      </c>
      <c r="B493" s="69" t="s">
        <v>241</v>
      </c>
      <c r="C493" s="69" t="s">
        <v>365</v>
      </c>
      <c r="D493" s="69">
        <v>72</v>
      </c>
      <c r="E493" s="69">
        <v>0.14457831325301199</v>
      </c>
      <c r="F493" s="69">
        <v>72</v>
      </c>
      <c r="G493" s="69">
        <v>0.15</v>
      </c>
      <c r="H493" s="69">
        <v>0</v>
      </c>
      <c r="I493" s="69">
        <v>0</v>
      </c>
    </row>
    <row r="494" spans="1:9" x14ac:dyDescent="0.2">
      <c r="A494" s="69" t="s">
        <v>495</v>
      </c>
      <c r="B494" s="69" t="s">
        <v>241</v>
      </c>
      <c r="C494" s="69" t="s">
        <v>364</v>
      </c>
      <c r="D494" s="69">
        <v>10</v>
      </c>
      <c r="E494" s="69">
        <v>2.00803212851406E-2</v>
      </c>
      <c r="F494" s="69">
        <v>10</v>
      </c>
      <c r="G494" s="69">
        <v>2.0833333333333301E-2</v>
      </c>
      <c r="H494" s="69">
        <v>0</v>
      </c>
      <c r="I494" s="69">
        <v>0</v>
      </c>
    </row>
    <row r="495" spans="1:9" x14ac:dyDescent="0.2">
      <c r="A495" s="69" t="s">
        <v>495</v>
      </c>
      <c r="B495" s="69" t="s">
        <v>241</v>
      </c>
      <c r="C495" s="69" t="s">
        <v>367</v>
      </c>
      <c r="D495" s="69">
        <v>4</v>
      </c>
      <c r="E495" s="69">
        <v>8.0321285140562207E-3</v>
      </c>
      <c r="F495" s="69">
        <v>4</v>
      </c>
      <c r="G495" s="69">
        <v>8.3333333333333297E-3</v>
      </c>
      <c r="H495" s="69">
        <v>0</v>
      </c>
      <c r="I495" s="69">
        <v>0</v>
      </c>
    </row>
    <row r="496" spans="1:9" x14ac:dyDescent="0.2">
      <c r="A496" s="69" t="s">
        <v>496</v>
      </c>
      <c r="B496" s="69" t="s">
        <v>249</v>
      </c>
      <c r="C496" s="69" t="s">
        <v>363</v>
      </c>
      <c r="D496" s="69">
        <v>18</v>
      </c>
      <c r="E496" s="69">
        <v>1.79640718562874E-2</v>
      </c>
      <c r="F496" s="69">
        <v>18</v>
      </c>
      <c r="G496" s="69">
        <v>1.8163471241170501E-2</v>
      </c>
      <c r="H496" s="69">
        <v>0</v>
      </c>
      <c r="I496" s="69">
        <v>0</v>
      </c>
    </row>
    <row r="497" spans="1:9" x14ac:dyDescent="0.2">
      <c r="A497" s="69" t="s">
        <v>543</v>
      </c>
      <c r="B497" s="69" t="s">
        <v>181</v>
      </c>
      <c r="C497" s="69" t="s">
        <v>371</v>
      </c>
      <c r="D497" s="69">
        <v>7</v>
      </c>
      <c r="E497" s="69">
        <v>1.0472770795930599E-3</v>
      </c>
      <c r="F497" s="69">
        <v>7</v>
      </c>
      <c r="G497" s="69">
        <v>1.03321033210332E-3</v>
      </c>
      <c r="H497" s="69">
        <v>0</v>
      </c>
      <c r="I497" s="69">
        <v>0</v>
      </c>
    </row>
    <row r="498" spans="1:9" x14ac:dyDescent="0.2">
      <c r="A498" s="69" t="s">
        <v>497</v>
      </c>
      <c r="B498" s="69" t="s">
        <v>224</v>
      </c>
      <c r="C498" s="69" t="s">
        <v>368</v>
      </c>
      <c r="D498" s="69">
        <v>1</v>
      </c>
      <c r="E498" s="69">
        <v>6.6666666666666693E-2</v>
      </c>
      <c r="F498" s="69">
        <v>1</v>
      </c>
      <c r="G498" s="69">
        <v>6.6666666666666693E-2</v>
      </c>
      <c r="H498" s="69">
        <v>0</v>
      </c>
      <c r="I498" s="69">
        <v>0</v>
      </c>
    </row>
    <row r="499" spans="1:9" x14ac:dyDescent="0.2">
      <c r="A499" s="69" t="s">
        <v>497</v>
      </c>
      <c r="B499" s="69" t="s">
        <v>224</v>
      </c>
      <c r="C499" s="69" t="s">
        <v>364</v>
      </c>
      <c r="D499" s="69">
        <v>12</v>
      </c>
      <c r="E499" s="69">
        <v>0.8</v>
      </c>
      <c r="F499" s="69">
        <v>12</v>
      </c>
      <c r="G499" s="69">
        <v>0.8</v>
      </c>
      <c r="H499" s="69">
        <v>0</v>
      </c>
      <c r="I499" s="69">
        <v>0</v>
      </c>
    </row>
    <row r="500" spans="1:9" x14ac:dyDescent="0.2">
      <c r="A500" s="69" t="s">
        <v>497</v>
      </c>
      <c r="B500" s="69" t="s">
        <v>224</v>
      </c>
      <c r="C500" s="69" t="s">
        <v>366</v>
      </c>
      <c r="D500" s="69">
        <v>1</v>
      </c>
      <c r="E500" s="69">
        <v>6.6666666666666693E-2</v>
      </c>
      <c r="F500" s="69">
        <v>1</v>
      </c>
      <c r="G500" s="69">
        <v>6.6666666666666693E-2</v>
      </c>
      <c r="H500" s="69">
        <v>0</v>
      </c>
      <c r="I500" s="69">
        <v>0</v>
      </c>
    </row>
    <row r="501" spans="1:9" x14ac:dyDescent="0.2">
      <c r="A501" s="69" t="s">
        <v>497</v>
      </c>
      <c r="B501" s="69" t="s">
        <v>224</v>
      </c>
      <c r="C501" s="69" t="s">
        <v>363</v>
      </c>
      <c r="D501" s="69">
        <v>1</v>
      </c>
      <c r="E501" s="69">
        <v>6.6666666666666693E-2</v>
      </c>
      <c r="F501" s="69">
        <v>1</v>
      </c>
      <c r="G501" s="69">
        <v>6.6666666666666693E-2</v>
      </c>
      <c r="H501" s="69">
        <v>0</v>
      </c>
      <c r="I501" s="69">
        <v>0</v>
      </c>
    </row>
    <row r="502" spans="1:9" x14ac:dyDescent="0.2">
      <c r="A502" s="69" t="s">
        <v>498</v>
      </c>
      <c r="B502" s="69" t="s">
        <v>225</v>
      </c>
      <c r="C502" s="69" t="s">
        <v>368</v>
      </c>
      <c r="D502" s="69">
        <v>10</v>
      </c>
      <c r="E502" s="69">
        <v>4.3859649122807001E-2</v>
      </c>
      <c r="F502" s="69">
        <v>10</v>
      </c>
      <c r="G502" s="69">
        <v>4.4444444444444398E-2</v>
      </c>
      <c r="H502" s="69">
        <v>0</v>
      </c>
      <c r="I502" s="69">
        <v>0</v>
      </c>
    </row>
    <row r="503" spans="1:9" x14ac:dyDescent="0.2">
      <c r="A503" s="69" t="s">
        <v>498</v>
      </c>
      <c r="B503" s="69" t="s">
        <v>225</v>
      </c>
      <c r="C503" s="69" t="s">
        <v>364</v>
      </c>
      <c r="D503" s="69">
        <v>16</v>
      </c>
      <c r="E503" s="69">
        <v>7.0175438596491196E-2</v>
      </c>
      <c r="F503" s="69">
        <v>16</v>
      </c>
      <c r="G503" s="69">
        <v>7.1111111111111097E-2</v>
      </c>
      <c r="H503" s="69">
        <v>0</v>
      </c>
      <c r="I503" s="69">
        <v>0</v>
      </c>
    </row>
    <row r="504" spans="1:9" x14ac:dyDescent="0.2">
      <c r="A504" s="69" t="s">
        <v>498</v>
      </c>
      <c r="B504" s="69" t="s">
        <v>225</v>
      </c>
      <c r="C504" s="69" t="s">
        <v>366</v>
      </c>
      <c r="D504" s="69">
        <v>1</v>
      </c>
      <c r="E504" s="69">
        <v>4.3859649122806998E-3</v>
      </c>
      <c r="F504" s="69">
        <v>1</v>
      </c>
      <c r="G504" s="69">
        <v>4.4444444444444401E-3</v>
      </c>
      <c r="H504" s="69">
        <v>0</v>
      </c>
      <c r="I504" s="69">
        <v>0</v>
      </c>
    </row>
    <row r="505" spans="1:9" x14ac:dyDescent="0.2">
      <c r="A505" s="69" t="s">
        <v>499</v>
      </c>
      <c r="B505" s="69" t="s">
        <v>226</v>
      </c>
      <c r="C505" s="69" t="s">
        <v>365</v>
      </c>
      <c r="D505" s="69">
        <v>2</v>
      </c>
      <c r="E505" s="69">
        <v>6.4516129032258104E-2</v>
      </c>
      <c r="F505" s="69">
        <v>2</v>
      </c>
      <c r="G505" s="69">
        <v>6.6666666666666693E-2</v>
      </c>
      <c r="H505" s="69">
        <v>0</v>
      </c>
      <c r="I505" s="69">
        <v>0</v>
      </c>
    </row>
    <row r="506" spans="1:9" x14ac:dyDescent="0.2">
      <c r="A506" s="69" t="s">
        <v>499</v>
      </c>
      <c r="B506" s="69" t="s">
        <v>226</v>
      </c>
      <c r="C506" s="69" t="s">
        <v>366</v>
      </c>
      <c r="D506" s="69">
        <v>11</v>
      </c>
      <c r="E506" s="69">
        <v>0.35483870967741898</v>
      </c>
      <c r="F506" s="69">
        <v>11</v>
      </c>
      <c r="G506" s="69">
        <v>0.36666666666666697</v>
      </c>
      <c r="H506" s="69">
        <v>0</v>
      </c>
      <c r="I506" s="69">
        <v>0</v>
      </c>
    </row>
    <row r="507" spans="1:9" x14ac:dyDescent="0.2">
      <c r="A507" s="69" t="s">
        <v>499</v>
      </c>
      <c r="B507" s="69" t="s">
        <v>226</v>
      </c>
      <c r="C507" s="69" t="s">
        <v>370</v>
      </c>
      <c r="D507" s="69">
        <v>9</v>
      </c>
      <c r="E507" s="69">
        <v>0.29032258064516098</v>
      </c>
      <c r="F507" s="69">
        <v>9</v>
      </c>
      <c r="G507" s="69">
        <v>0.3</v>
      </c>
      <c r="H507" s="69">
        <v>0</v>
      </c>
      <c r="I507" s="69">
        <v>0</v>
      </c>
    </row>
    <row r="508" spans="1:9" x14ac:dyDescent="0.2">
      <c r="A508" s="69" t="s">
        <v>501</v>
      </c>
      <c r="B508" s="69" t="s">
        <v>254</v>
      </c>
      <c r="C508" s="69" t="s">
        <v>365</v>
      </c>
      <c r="D508" s="69">
        <v>13</v>
      </c>
      <c r="E508" s="69">
        <v>2.06677265500795E-2</v>
      </c>
      <c r="F508" s="69">
        <v>13</v>
      </c>
      <c r="G508" s="69">
        <v>2.1138211382113799E-2</v>
      </c>
      <c r="H508" s="69">
        <v>0</v>
      </c>
      <c r="I508" s="69">
        <v>0</v>
      </c>
    </row>
    <row r="509" spans="1:9" x14ac:dyDescent="0.2">
      <c r="A509" s="69" t="s">
        <v>501</v>
      </c>
      <c r="B509" s="69" t="s">
        <v>254</v>
      </c>
      <c r="C509" s="69" t="s">
        <v>371</v>
      </c>
      <c r="D509" s="69">
        <v>2</v>
      </c>
      <c r="E509" s="69">
        <v>3.1796502384737698E-3</v>
      </c>
      <c r="F509" s="69">
        <v>2</v>
      </c>
      <c r="G509" s="69">
        <v>3.2520325203252002E-3</v>
      </c>
      <c r="H509" s="69">
        <v>0</v>
      </c>
      <c r="I509" s="69">
        <v>0</v>
      </c>
    </row>
    <row r="510" spans="1:9" x14ac:dyDescent="0.2">
      <c r="A510" s="69" t="s">
        <v>501</v>
      </c>
      <c r="B510" s="69" t="s">
        <v>254</v>
      </c>
      <c r="C510" s="69" t="s">
        <v>363</v>
      </c>
      <c r="D510" s="69">
        <v>27</v>
      </c>
      <c r="E510" s="69">
        <v>4.2925278219395901E-2</v>
      </c>
      <c r="F510" s="69">
        <v>27</v>
      </c>
      <c r="G510" s="69">
        <v>4.39024390243902E-2</v>
      </c>
      <c r="H510" s="69">
        <v>0</v>
      </c>
      <c r="I510" s="69">
        <v>0</v>
      </c>
    </row>
    <row r="511" spans="1:9" x14ac:dyDescent="0.2">
      <c r="A511" s="69" t="s">
        <v>502</v>
      </c>
      <c r="B511" s="69" t="s">
        <v>206</v>
      </c>
      <c r="C511" s="69" t="s">
        <v>368</v>
      </c>
      <c r="D511" s="69">
        <v>51</v>
      </c>
      <c r="E511" s="69">
        <v>9.0747330960854106E-2</v>
      </c>
      <c r="F511" s="69">
        <v>51</v>
      </c>
      <c r="G511" s="69">
        <v>8.9316987740805598E-2</v>
      </c>
      <c r="H511" s="69">
        <v>0</v>
      </c>
      <c r="I511" s="69">
        <v>0</v>
      </c>
    </row>
    <row r="512" spans="1:9" x14ac:dyDescent="0.2">
      <c r="A512" s="69" t="s">
        <v>502</v>
      </c>
      <c r="B512" s="69" t="s">
        <v>206</v>
      </c>
      <c r="C512" s="69" t="s">
        <v>366</v>
      </c>
      <c r="D512" s="69">
        <v>11</v>
      </c>
      <c r="E512" s="69">
        <v>1.95729537366548E-2</v>
      </c>
      <c r="F512" s="69">
        <v>11</v>
      </c>
      <c r="G512" s="69">
        <v>1.92644483362522E-2</v>
      </c>
      <c r="H512" s="69">
        <v>0</v>
      </c>
      <c r="I512" s="69">
        <v>0</v>
      </c>
    </row>
    <row r="513" spans="1:9" x14ac:dyDescent="0.2">
      <c r="A513" s="69" t="s">
        <v>502</v>
      </c>
      <c r="B513" s="69" t="s">
        <v>206</v>
      </c>
      <c r="C513" s="69" t="s">
        <v>369</v>
      </c>
      <c r="D513" s="69">
        <v>21</v>
      </c>
      <c r="E513" s="69">
        <v>3.7366548042704603E-2</v>
      </c>
      <c r="F513" s="69">
        <v>21</v>
      </c>
      <c r="G513" s="69">
        <v>3.6777583187390502E-2</v>
      </c>
      <c r="H513" s="69">
        <v>0</v>
      </c>
      <c r="I513" s="69">
        <v>0</v>
      </c>
    </row>
    <row r="514" spans="1:9" x14ac:dyDescent="0.2">
      <c r="A514" s="69" t="s">
        <v>502</v>
      </c>
      <c r="B514" s="69" t="s">
        <v>206</v>
      </c>
      <c r="C514" s="69" t="s">
        <v>367</v>
      </c>
      <c r="D514" s="69">
        <v>35</v>
      </c>
      <c r="E514" s="69">
        <v>6.2277580071174399E-2</v>
      </c>
      <c r="F514" s="69">
        <v>35</v>
      </c>
      <c r="G514" s="69">
        <v>6.1295971978984197E-2</v>
      </c>
      <c r="H514" s="69">
        <v>0</v>
      </c>
      <c r="I514" s="69">
        <v>0</v>
      </c>
    </row>
    <row r="515" spans="1:9" x14ac:dyDescent="0.2">
      <c r="A515" s="69" t="s">
        <v>503</v>
      </c>
      <c r="B515" s="69" t="s">
        <v>171</v>
      </c>
      <c r="C515" s="69" t="s">
        <v>363</v>
      </c>
      <c r="D515" s="69">
        <v>67</v>
      </c>
      <c r="E515" s="69">
        <v>1.4536775873291399E-2</v>
      </c>
      <c r="F515" s="69">
        <v>67</v>
      </c>
      <c r="G515" s="69">
        <v>1.4492753623188401E-2</v>
      </c>
      <c r="H515" s="69">
        <v>0</v>
      </c>
      <c r="I515" s="69">
        <v>0</v>
      </c>
    </row>
    <row r="516" spans="1:9" x14ac:dyDescent="0.2">
      <c r="A516" s="69" t="s">
        <v>503</v>
      </c>
      <c r="B516" s="69" t="s">
        <v>171</v>
      </c>
      <c r="C516" s="69" t="s">
        <v>367</v>
      </c>
      <c r="D516" s="69">
        <v>147</v>
      </c>
      <c r="E516" s="69">
        <v>3.1894120199609501E-2</v>
      </c>
      <c r="F516" s="69">
        <v>147</v>
      </c>
      <c r="G516" s="69">
        <v>3.17975340687865E-2</v>
      </c>
      <c r="H516" s="69">
        <v>0</v>
      </c>
      <c r="I516" s="69">
        <v>0</v>
      </c>
    </row>
    <row r="517" spans="1:9" x14ac:dyDescent="0.2">
      <c r="A517" s="69" t="s">
        <v>505</v>
      </c>
      <c r="B517" s="69" t="s">
        <v>227</v>
      </c>
      <c r="C517" s="69" t="s">
        <v>365</v>
      </c>
      <c r="D517" s="69">
        <v>2</v>
      </c>
      <c r="E517" s="69">
        <v>1.6E-2</v>
      </c>
      <c r="F517" s="69">
        <v>2</v>
      </c>
      <c r="G517" s="69">
        <v>1.6260162601626001E-2</v>
      </c>
      <c r="H517" s="69">
        <v>0</v>
      </c>
      <c r="I517" s="69">
        <v>0</v>
      </c>
    </row>
    <row r="518" spans="1:9" x14ac:dyDescent="0.2">
      <c r="A518" s="69" t="s">
        <v>505</v>
      </c>
      <c r="B518" s="69" t="s">
        <v>227</v>
      </c>
      <c r="C518" s="69" t="s">
        <v>364</v>
      </c>
      <c r="D518" s="69">
        <v>10</v>
      </c>
      <c r="E518" s="69">
        <v>0.08</v>
      </c>
      <c r="F518" s="69">
        <v>10</v>
      </c>
      <c r="G518" s="69">
        <v>8.1300813008130093E-2</v>
      </c>
      <c r="H518" s="69">
        <v>0</v>
      </c>
      <c r="I518" s="69">
        <v>0</v>
      </c>
    </row>
    <row r="519" spans="1:9" x14ac:dyDescent="0.2">
      <c r="A519" s="69" t="s">
        <v>505</v>
      </c>
      <c r="B519" s="69" t="s">
        <v>227</v>
      </c>
      <c r="C519" s="69" t="s">
        <v>366</v>
      </c>
      <c r="D519" s="69">
        <v>6</v>
      </c>
      <c r="E519" s="69">
        <v>4.8000000000000001E-2</v>
      </c>
      <c r="F519" s="69">
        <v>6</v>
      </c>
      <c r="G519" s="69">
        <v>4.8780487804878099E-2</v>
      </c>
      <c r="H519" s="69">
        <v>0</v>
      </c>
      <c r="I519" s="69">
        <v>0</v>
      </c>
    </row>
    <row r="520" spans="1:9" x14ac:dyDescent="0.2">
      <c r="A520" s="69" t="s">
        <v>505</v>
      </c>
      <c r="B520" s="69" t="s">
        <v>227</v>
      </c>
      <c r="C520" s="69" t="s">
        <v>363</v>
      </c>
      <c r="D520" s="69">
        <v>8</v>
      </c>
      <c r="E520" s="69">
        <v>6.4000000000000001E-2</v>
      </c>
      <c r="F520" s="69">
        <v>8</v>
      </c>
      <c r="G520" s="69">
        <v>6.50406504065041E-2</v>
      </c>
      <c r="H520" s="69">
        <v>0</v>
      </c>
      <c r="I520" s="69">
        <v>0</v>
      </c>
    </row>
    <row r="521" spans="1:9" x14ac:dyDescent="0.2">
      <c r="A521" s="69" t="s">
        <v>505</v>
      </c>
      <c r="B521" s="69" t="s">
        <v>227</v>
      </c>
      <c r="C521" s="69" t="s">
        <v>367</v>
      </c>
      <c r="D521" s="69">
        <v>5</v>
      </c>
      <c r="E521" s="69">
        <v>0.04</v>
      </c>
      <c r="F521" s="69">
        <v>5</v>
      </c>
      <c r="G521" s="69">
        <v>4.0650406504064998E-2</v>
      </c>
      <c r="H521" s="69">
        <v>0</v>
      </c>
      <c r="I521" s="69">
        <v>0</v>
      </c>
    </row>
    <row r="522" spans="1:9" x14ac:dyDescent="0.2">
      <c r="A522" s="69" t="s">
        <v>506</v>
      </c>
      <c r="B522" s="69" t="s">
        <v>228</v>
      </c>
      <c r="C522" s="69" t="s">
        <v>368</v>
      </c>
      <c r="D522" s="69">
        <v>2</v>
      </c>
      <c r="E522" s="69">
        <v>0.125</v>
      </c>
      <c r="F522" s="69">
        <v>2</v>
      </c>
      <c r="G522" s="69">
        <v>0.11111111111111099</v>
      </c>
      <c r="H522" s="69">
        <v>0</v>
      </c>
      <c r="I522" s="69">
        <v>0</v>
      </c>
    </row>
    <row r="523" spans="1:9" x14ac:dyDescent="0.2">
      <c r="A523" s="69" t="s">
        <v>549</v>
      </c>
      <c r="B523" s="69" t="s">
        <v>250</v>
      </c>
      <c r="C523" s="69" t="s">
        <v>364</v>
      </c>
      <c r="D523" s="69">
        <v>4</v>
      </c>
      <c r="E523" s="69">
        <v>1.7391304347826101E-2</v>
      </c>
      <c r="F523" s="69">
        <v>4</v>
      </c>
      <c r="G523" s="69">
        <v>1.63934426229508E-2</v>
      </c>
      <c r="H523" s="69">
        <v>0</v>
      </c>
      <c r="I523" s="69">
        <v>0</v>
      </c>
    </row>
    <row r="524" spans="1:9" x14ac:dyDescent="0.2">
      <c r="A524" s="69" t="s">
        <v>549</v>
      </c>
      <c r="B524" s="69" t="s">
        <v>250</v>
      </c>
      <c r="C524" s="69" t="s">
        <v>363</v>
      </c>
      <c r="D524" s="69">
        <v>1</v>
      </c>
      <c r="E524" s="69">
        <v>4.3478260869565201E-3</v>
      </c>
      <c r="F524" s="69">
        <v>1</v>
      </c>
      <c r="G524" s="69">
        <v>4.0983606557377103E-3</v>
      </c>
      <c r="H524" s="69">
        <v>0</v>
      </c>
      <c r="I524" s="69">
        <v>0</v>
      </c>
    </row>
    <row r="525" spans="1:9" x14ac:dyDescent="0.2">
      <c r="A525" s="69" t="s">
        <v>508</v>
      </c>
      <c r="B525" s="69" t="s">
        <v>229</v>
      </c>
      <c r="C525" s="69" t="s">
        <v>365</v>
      </c>
      <c r="D525" s="69">
        <v>8</v>
      </c>
      <c r="E525" s="69">
        <v>0.17777777777777801</v>
      </c>
      <c r="F525" s="69">
        <v>8</v>
      </c>
      <c r="G525" s="69">
        <v>0.19047619047618999</v>
      </c>
      <c r="H525" s="69">
        <v>0</v>
      </c>
      <c r="I525" s="69">
        <v>0</v>
      </c>
    </row>
    <row r="526" spans="1:9" x14ac:dyDescent="0.2">
      <c r="A526" s="69" t="s">
        <v>508</v>
      </c>
      <c r="B526" s="69" t="s">
        <v>229</v>
      </c>
      <c r="C526" s="69" t="s">
        <v>366</v>
      </c>
      <c r="D526" s="69">
        <v>7</v>
      </c>
      <c r="E526" s="69">
        <v>0.155555555555556</v>
      </c>
      <c r="F526" s="69">
        <v>7</v>
      </c>
      <c r="G526" s="69">
        <v>0.16666666666666699</v>
      </c>
      <c r="H526" s="69">
        <v>0</v>
      </c>
      <c r="I526" s="69">
        <v>0</v>
      </c>
    </row>
    <row r="527" spans="1:9" x14ac:dyDescent="0.2">
      <c r="A527" s="69" t="s">
        <v>508</v>
      </c>
      <c r="B527" s="69" t="s">
        <v>229</v>
      </c>
      <c r="C527" s="69" t="s">
        <v>369</v>
      </c>
      <c r="D527" s="69">
        <v>5</v>
      </c>
      <c r="E527" s="69">
        <v>0.11111111111111099</v>
      </c>
      <c r="F527" s="69">
        <v>5</v>
      </c>
      <c r="G527" s="69">
        <v>0.119047619047619</v>
      </c>
      <c r="H527" s="69">
        <v>0</v>
      </c>
      <c r="I527" s="69">
        <v>0</v>
      </c>
    </row>
    <row r="528" spans="1:9" x14ac:dyDescent="0.2">
      <c r="A528" s="69" t="s">
        <v>508</v>
      </c>
      <c r="B528" s="69" t="s">
        <v>229</v>
      </c>
      <c r="C528" s="69" t="s">
        <v>370</v>
      </c>
      <c r="D528" s="69">
        <v>8</v>
      </c>
      <c r="E528" s="69">
        <v>0.17777777777777801</v>
      </c>
      <c r="F528" s="69">
        <v>8</v>
      </c>
      <c r="G528" s="69">
        <v>0.19047619047618999</v>
      </c>
      <c r="H528" s="69">
        <v>0</v>
      </c>
      <c r="I528" s="69">
        <v>0</v>
      </c>
    </row>
    <row r="529" spans="1:9" x14ac:dyDescent="0.2">
      <c r="A529" s="69" t="s">
        <v>509</v>
      </c>
      <c r="B529" s="69" t="s">
        <v>240</v>
      </c>
      <c r="C529" s="69" t="s">
        <v>365</v>
      </c>
      <c r="D529" s="69">
        <v>2</v>
      </c>
      <c r="E529" s="69">
        <v>2.1739130434782601E-2</v>
      </c>
      <c r="F529" s="69">
        <v>2</v>
      </c>
      <c r="G529" s="69">
        <v>2.2988505747126398E-2</v>
      </c>
      <c r="H529" s="69">
        <v>0</v>
      </c>
      <c r="I529" s="69">
        <v>0</v>
      </c>
    </row>
    <row r="530" spans="1:9" x14ac:dyDescent="0.2">
      <c r="A530" s="69" t="s">
        <v>509</v>
      </c>
      <c r="B530" s="69" t="s">
        <v>240</v>
      </c>
      <c r="C530" s="69" t="s">
        <v>368</v>
      </c>
      <c r="D530" s="69">
        <v>29</v>
      </c>
      <c r="E530" s="69">
        <v>0.315217391304348</v>
      </c>
      <c r="F530" s="69">
        <v>29</v>
      </c>
      <c r="G530" s="69">
        <v>0.33333333333333298</v>
      </c>
      <c r="H530" s="69">
        <v>0</v>
      </c>
      <c r="I530" s="69">
        <v>0</v>
      </c>
    </row>
    <row r="531" spans="1:9" x14ac:dyDescent="0.2">
      <c r="A531" s="69" t="s">
        <v>509</v>
      </c>
      <c r="B531" s="69" t="s">
        <v>240</v>
      </c>
      <c r="C531" s="69" t="s">
        <v>370</v>
      </c>
      <c r="D531" s="69">
        <v>14</v>
      </c>
      <c r="E531" s="69">
        <v>0.15217391304347799</v>
      </c>
      <c r="F531" s="69">
        <v>14</v>
      </c>
      <c r="G531" s="69">
        <v>0.160919540229885</v>
      </c>
      <c r="H531" s="69">
        <v>0</v>
      </c>
      <c r="I531" s="69">
        <v>0</v>
      </c>
    </row>
    <row r="532" spans="1:9" x14ac:dyDescent="0.2">
      <c r="A532" s="69" t="s">
        <v>509</v>
      </c>
      <c r="B532" s="69" t="s">
        <v>240</v>
      </c>
      <c r="C532" s="69" t="s">
        <v>363</v>
      </c>
      <c r="D532" s="69">
        <v>2</v>
      </c>
      <c r="E532" s="69">
        <v>2.1739130434782601E-2</v>
      </c>
      <c r="F532" s="69">
        <v>2</v>
      </c>
      <c r="G532" s="69">
        <v>2.2988505747126398E-2</v>
      </c>
      <c r="H532" s="69">
        <v>0</v>
      </c>
      <c r="I532" s="69">
        <v>0</v>
      </c>
    </row>
    <row r="533" spans="1:9" x14ac:dyDescent="0.2">
      <c r="A533" s="69" t="s">
        <v>510</v>
      </c>
      <c r="B533" s="69" t="s">
        <v>191</v>
      </c>
      <c r="C533" s="69" t="s">
        <v>371</v>
      </c>
      <c r="D533" s="69">
        <v>6</v>
      </c>
      <c r="E533" s="69">
        <v>3.6286664650740901E-4</v>
      </c>
      <c r="F533" s="69">
        <v>6</v>
      </c>
      <c r="G533" s="69">
        <v>3.6210018105009101E-4</v>
      </c>
      <c r="H533" s="69">
        <v>0</v>
      </c>
      <c r="I533" s="69">
        <v>0</v>
      </c>
    </row>
    <row r="534" spans="1:9" x14ac:dyDescent="0.2">
      <c r="A534" s="69" t="s">
        <v>510</v>
      </c>
      <c r="B534" s="69" t="s">
        <v>191</v>
      </c>
      <c r="C534" s="69" t="s">
        <v>369</v>
      </c>
      <c r="D534" s="69">
        <v>5</v>
      </c>
      <c r="E534" s="69">
        <v>3.0238887208950701E-4</v>
      </c>
      <c r="F534" s="69">
        <v>5</v>
      </c>
      <c r="G534" s="69">
        <v>3.0175015087507501E-4</v>
      </c>
      <c r="H534" s="69">
        <v>0</v>
      </c>
      <c r="I534" s="69">
        <v>0</v>
      </c>
    </row>
    <row r="535" spans="1:9" x14ac:dyDescent="0.2">
      <c r="A535" s="69" t="s">
        <v>511</v>
      </c>
      <c r="B535" s="69" t="s">
        <v>230</v>
      </c>
      <c r="C535" s="69" t="s">
        <v>365</v>
      </c>
      <c r="D535" s="69">
        <v>17</v>
      </c>
      <c r="E535" s="69">
        <v>1.6699410609037301E-2</v>
      </c>
      <c r="F535" s="69">
        <v>17</v>
      </c>
      <c r="G535" s="69">
        <v>1.6932270916334698E-2</v>
      </c>
      <c r="H535" s="69">
        <v>0</v>
      </c>
      <c r="I535" s="69">
        <v>0</v>
      </c>
    </row>
    <row r="536" spans="1:9" x14ac:dyDescent="0.2">
      <c r="A536" s="69" t="s">
        <v>511</v>
      </c>
      <c r="B536" s="69" t="s">
        <v>230</v>
      </c>
      <c r="C536" s="69" t="s">
        <v>364</v>
      </c>
      <c r="D536" s="69">
        <v>37</v>
      </c>
      <c r="E536" s="69">
        <v>3.6345776031434199E-2</v>
      </c>
      <c r="F536" s="69">
        <v>37</v>
      </c>
      <c r="G536" s="69">
        <v>3.68525896414343E-2</v>
      </c>
      <c r="H536" s="69">
        <v>0</v>
      </c>
      <c r="I536" s="69">
        <v>0</v>
      </c>
    </row>
    <row r="537" spans="1:9" x14ac:dyDescent="0.2">
      <c r="A537" s="69" t="s">
        <v>511</v>
      </c>
      <c r="B537" s="69" t="s">
        <v>230</v>
      </c>
      <c r="C537" s="69" t="s">
        <v>363</v>
      </c>
      <c r="D537" s="69">
        <v>39</v>
      </c>
      <c r="E537" s="69">
        <v>3.8310412573673902E-2</v>
      </c>
      <c r="F537" s="69">
        <v>39</v>
      </c>
      <c r="G537" s="69">
        <v>3.8844621513944202E-2</v>
      </c>
      <c r="H537" s="69">
        <v>0</v>
      </c>
      <c r="I537" s="69">
        <v>0</v>
      </c>
    </row>
    <row r="538" spans="1:9" x14ac:dyDescent="0.2">
      <c r="A538" s="69" t="s">
        <v>512</v>
      </c>
      <c r="B538" s="69" t="s">
        <v>231</v>
      </c>
      <c r="C538" s="69" t="s">
        <v>368</v>
      </c>
      <c r="D538" s="69">
        <v>15</v>
      </c>
      <c r="E538" s="69">
        <v>0.3</v>
      </c>
      <c r="F538" s="69">
        <v>15</v>
      </c>
      <c r="G538" s="69">
        <v>0.29411764705882398</v>
      </c>
      <c r="H538" s="69">
        <v>0</v>
      </c>
      <c r="I538" s="69">
        <v>0</v>
      </c>
    </row>
    <row r="539" spans="1:9" x14ac:dyDescent="0.2">
      <c r="A539" s="69" t="s">
        <v>512</v>
      </c>
      <c r="B539" s="69" t="s">
        <v>231</v>
      </c>
      <c r="C539" s="69" t="s">
        <v>366</v>
      </c>
      <c r="D539" s="69">
        <v>7</v>
      </c>
      <c r="E539" s="69">
        <v>0.14000000000000001</v>
      </c>
      <c r="F539" s="69">
        <v>7</v>
      </c>
      <c r="G539" s="69">
        <v>0.13725490196078399</v>
      </c>
      <c r="H539" s="69">
        <v>0</v>
      </c>
      <c r="I539" s="69">
        <v>0</v>
      </c>
    </row>
    <row r="540" spans="1:9" x14ac:dyDescent="0.2">
      <c r="A540" s="69" t="s">
        <v>512</v>
      </c>
      <c r="B540" s="69" t="s">
        <v>231</v>
      </c>
      <c r="C540" s="69" t="s">
        <v>370</v>
      </c>
      <c r="D540" s="69">
        <v>4</v>
      </c>
      <c r="E540" s="69">
        <v>0.08</v>
      </c>
      <c r="F540" s="69">
        <v>4</v>
      </c>
      <c r="G540" s="69">
        <v>7.8431372549019607E-2</v>
      </c>
      <c r="H540" s="69">
        <v>0</v>
      </c>
      <c r="I540" s="69">
        <v>0</v>
      </c>
    </row>
    <row r="541" spans="1:9" x14ac:dyDescent="0.2">
      <c r="A541" s="69" t="s">
        <v>513</v>
      </c>
      <c r="B541" s="69" t="s">
        <v>216</v>
      </c>
      <c r="C541" s="69" t="s">
        <v>368</v>
      </c>
      <c r="D541" s="69">
        <v>8</v>
      </c>
      <c r="E541" s="69">
        <v>0.12121212121212099</v>
      </c>
      <c r="F541" s="69">
        <v>8</v>
      </c>
      <c r="G541" s="69">
        <v>0.133333333333333</v>
      </c>
      <c r="H541" s="69">
        <v>0</v>
      </c>
      <c r="I541" s="69">
        <v>0</v>
      </c>
    </row>
    <row r="542" spans="1:9" x14ac:dyDescent="0.2">
      <c r="A542" s="69" t="s">
        <v>513</v>
      </c>
      <c r="B542" s="69" t="s">
        <v>216</v>
      </c>
      <c r="C542" s="69" t="s">
        <v>370</v>
      </c>
      <c r="D542" s="69">
        <v>1</v>
      </c>
      <c r="E542" s="69">
        <v>1.5151515151515201E-2</v>
      </c>
      <c r="F542" s="69">
        <v>1</v>
      </c>
      <c r="G542" s="69">
        <v>1.6666666666666701E-2</v>
      </c>
      <c r="H542" s="69">
        <v>0</v>
      </c>
      <c r="I542" s="69">
        <v>0</v>
      </c>
    </row>
    <row r="543" spans="1:9" x14ac:dyDescent="0.2">
      <c r="A543" s="69" t="s">
        <v>513</v>
      </c>
      <c r="B543" s="69" t="s">
        <v>216</v>
      </c>
      <c r="C543" s="69" t="s">
        <v>363</v>
      </c>
      <c r="D543" s="69">
        <v>1</v>
      </c>
      <c r="E543" s="69">
        <v>1.5151515151515201E-2</v>
      </c>
      <c r="F543" s="69">
        <v>1</v>
      </c>
      <c r="G543" s="69">
        <v>1.6666666666666701E-2</v>
      </c>
      <c r="H543" s="69">
        <v>0</v>
      </c>
      <c r="I543" s="69">
        <v>0</v>
      </c>
    </row>
    <row r="544" spans="1:9" x14ac:dyDescent="0.2">
      <c r="A544" s="69" t="s">
        <v>514</v>
      </c>
      <c r="B544" s="69" t="s">
        <v>189</v>
      </c>
      <c r="C544" s="69" t="s">
        <v>371</v>
      </c>
      <c r="D544" s="69">
        <v>9</v>
      </c>
      <c r="E544" s="69">
        <v>6.6469719350073899E-3</v>
      </c>
      <c r="F544" s="69">
        <v>9</v>
      </c>
      <c r="G544" s="69">
        <v>6.6225165562913899E-3</v>
      </c>
      <c r="H544" s="69">
        <v>0</v>
      </c>
      <c r="I544" s="69">
        <v>0</v>
      </c>
    </row>
    <row r="545" spans="1:9" x14ac:dyDescent="0.2">
      <c r="A545" s="69" t="s">
        <v>514</v>
      </c>
      <c r="B545" s="69" t="s">
        <v>189</v>
      </c>
      <c r="C545" s="69" t="s">
        <v>363</v>
      </c>
      <c r="D545" s="69">
        <v>37</v>
      </c>
      <c r="E545" s="69">
        <v>2.7326440177252598E-2</v>
      </c>
      <c r="F545" s="69">
        <v>37</v>
      </c>
      <c r="G545" s="69">
        <v>2.72259013980868E-2</v>
      </c>
      <c r="H545" s="69">
        <v>0</v>
      </c>
      <c r="I545" s="69">
        <v>0</v>
      </c>
    </row>
    <row r="546" spans="1:9" x14ac:dyDescent="0.2">
      <c r="A546" s="69" t="s">
        <v>515</v>
      </c>
      <c r="B546" s="69" t="s">
        <v>190</v>
      </c>
      <c r="C546" s="69" t="s">
        <v>369</v>
      </c>
      <c r="D546" s="69">
        <v>1</v>
      </c>
      <c r="E546" s="69">
        <v>2.5265285497726099E-4</v>
      </c>
      <c r="F546" s="69">
        <v>1</v>
      </c>
      <c r="G546" s="69">
        <v>2.5348542458808601E-4</v>
      </c>
      <c r="H546" s="69">
        <v>0</v>
      </c>
      <c r="I546" s="69">
        <v>0</v>
      </c>
    </row>
    <row r="547" spans="1:9" x14ac:dyDescent="0.2">
      <c r="A547" s="69" t="s">
        <v>515</v>
      </c>
      <c r="B547" s="69" t="s">
        <v>190</v>
      </c>
      <c r="C547" s="69" t="s">
        <v>367</v>
      </c>
      <c r="D547" s="69">
        <v>186</v>
      </c>
      <c r="E547" s="69">
        <v>4.6993431025770603E-2</v>
      </c>
      <c r="F547" s="69">
        <v>186</v>
      </c>
      <c r="G547" s="69">
        <v>4.7148288973384002E-2</v>
      </c>
      <c r="H547" s="69">
        <v>0</v>
      </c>
      <c r="I547" s="69">
        <v>0</v>
      </c>
    </row>
    <row r="548" spans="1:9" x14ac:dyDescent="0.2">
      <c r="A548" s="69" t="s">
        <v>516</v>
      </c>
      <c r="B548" s="69" t="s">
        <v>247</v>
      </c>
      <c r="C548" s="69" t="s">
        <v>369</v>
      </c>
      <c r="D548" s="69">
        <v>33</v>
      </c>
      <c r="E548" s="69">
        <v>1.0773751224289901E-2</v>
      </c>
      <c r="F548" s="69">
        <v>33</v>
      </c>
      <c r="G548" s="69">
        <v>1.1148648648648601E-2</v>
      </c>
      <c r="H548" s="69">
        <v>0</v>
      </c>
      <c r="I548" s="69">
        <v>0</v>
      </c>
    </row>
    <row r="549" spans="1:9" x14ac:dyDescent="0.2">
      <c r="A549" s="69" t="s">
        <v>517</v>
      </c>
      <c r="B549" s="69" t="s">
        <v>192</v>
      </c>
      <c r="C549" s="69" t="s">
        <v>365</v>
      </c>
      <c r="D549" s="69">
        <v>2</v>
      </c>
      <c r="E549" s="69">
        <v>7.14285714285714E-3</v>
      </c>
      <c r="F549" s="69">
        <v>2</v>
      </c>
      <c r="G549" s="69">
        <v>8.4745762711864406E-3</v>
      </c>
      <c r="H549" s="69">
        <v>0</v>
      </c>
      <c r="I549" s="69">
        <v>0</v>
      </c>
    </row>
    <row r="550" spans="1:9" x14ac:dyDescent="0.2">
      <c r="A550" s="69" t="s">
        <v>517</v>
      </c>
      <c r="B550" s="69" t="s">
        <v>192</v>
      </c>
      <c r="C550" s="69" t="s">
        <v>368</v>
      </c>
      <c r="D550" s="69">
        <v>12</v>
      </c>
      <c r="E550" s="69">
        <v>4.2857142857142899E-2</v>
      </c>
      <c r="F550" s="69">
        <v>12</v>
      </c>
      <c r="G550" s="69">
        <v>5.0847457627118599E-2</v>
      </c>
      <c r="H550" s="69">
        <v>0</v>
      </c>
      <c r="I550" s="69">
        <v>0</v>
      </c>
    </row>
    <row r="551" spans="1:9" x14ac:dyDescent="0.2">
      <c r="A551" s="69" t="s">
        <v>517</v>
      </c>
      <c r="B551" s="69" t="s">
        <v>192</v>
      </c>
      <c r="C551" s="69" t="s">
        <v>366</v>
      </c>
      <c r="D551" s="69">
        <v>13</v>
      </c>
      <c r="E551" s="69">
        <v>4.6428571428571402E-2</v>
      </c>
      <c r="F551" s="69">
        <v>13</v>
      </c>
      <c r="G551" s="69">
        <v>5.5084745762711898E-2</v>
      </c>
      <c r="H551" s="69">
        <v>0</v>
      </c>
      <c r="I551" s="69">
        <v>0</v>
      </c>
    </row>
    <row r="552" spans="1:9" x14ac:dyDescent="0.2">
      <c r="A552" s="69" t="s">
        <v>518</v>
      </c>
      <c r="B552" s="69" t="s">
        <v>232</v>
      </c>
      <c r="C552" s="69" t="s">
        <v>363</v>
      </c>
      <c r="D552" s="69">
        <v>1</v>
      </c>
      <c r="E552" s="69">
        <v>1</v>
      </c>
      <c r="F552" s="69">
        <v>1</v>
      </c>
      <c r="G552" s="69">
        <v>1</v>
      </c>
      <c r="H552" s="69">
        <v>0</v>
      </c>
      <c r="I552" s="69">
        <v>0</v>
      </c>
    </row>
    <row r="553" spans="1:9" x14ac:dyDescent="0.2">
      <c r="A553" s="69" t="s">
        <v>520</v>
      </c>
      <c r="B553" s="69" t="s">
        <v>169</v>
      </c>
      <c r="C553" s="69" t="s">
        <v>371</v>
      </c>
      <c r="D553" s="69">
        <v>18</v>
      </c>
      <c r="E553" s="69">
        <v>1.15532734274711E-3</v>
      </c>
      <c r="F553" s="69">
        <v>18</v>
      </c>
      <c r="G553" s="69">
        <v>1.0520163646990099E-3</v>
      </c>
      <c r="H553" s="69">
        <v>0</v>
      </c>
      <c r="I553" s="69">
        <v>0</v>
      </c>
    </row>
    <row r="554" spans="1:9" x14ac:dyDescent="0.2">
      <c r="A554" s="69" t="s">
        <v>520</v>
      </c>
      <c r="B554" s="69" t="s">
        <v>169</v>
      </c>
      <c r="C554" s="69" t="s">
        <v>369</v>
      </c>
      <c r="D554" s="69">
        <v>9</v>
      </c>
      <c r="E554" s="69">
        <v>5.7766367137355599E-4</v>
      </c>
      <c r="F554" s="69">
        <v>9</v>
      </c>
      <c r="G554" s="69">
        <v>5.2600818234950302E-4</v>
      </c>
      <c r="H554" s="69">
        <v>0</v>
      </c>
      <c r="I554" s="69">
        <v>0</v>
      </c>
    </row>
    <row r="555" spans="1:9" x14ac:dyDescent="0.2">
      <c r="A555" s="69" t="s">
        <v>521</v>
      </c>
      <c r="B555" s="69" t="s">
        <v>248</v>
      </c>
      <c r="C555" s="69" t="s">
        <v>365</v>
      </c>
      <c r="D555" s="69">
        <v>6</v>
      </c>
      <c r="E555" s="69">
        <v>1.44578313253012E-2</v>
      </c>
      <c r="F555" s="69">
        <v>6</v>
      </c>
      <c r="G555" s="69">
        <v>1.4388489208633099E-2</v>
      </c>
      <c r="H555" s="69">
        <v>0</v>
      </c>
      <c r="I555" s="69">
        <v>0</v>
      </c>
    </row>
    <row r="556" spans="1:9" x14ac:dyDescent="0.2">
      <c r="A556" s="69" t="s">
        <v>521</v>
      </c>
      <c r="B556" s="69" t="s">
        <v>248</v>
      </c>
      <c r="C556" s="69" t="s">
        <v>368</v>
      </c>
      <c r="D556" s="69">
        <v>118</v>
      </c>
      <c r="E556" s="69">
        <v>0.28433734939758998</v>
      </c>
      <c r="F556" s="69">
        <v>118</v>
      </c>
      <c r="G556" s="69">
        <v>0.28297362110311802</v>
      </c>
      <c r="H556" s="69">
        <v>0</v>
      </c>
      <c r="I556" s="69">
        <v>0</v>
      </c>
    </row>
    <row r="557" spans="1:9" x14ac:dyDescent="0.2">
      <c r="A557" s="69" t="s">
        <v>521</v>
      </c>
      <c r="B557" s="69" t="s">
        <v>248</v>
      </c>
      <c r="C557" s="69" t="s">
        <v>366</v>
      </c>
      <c r="D557" s="69">
        <v>43</v>
      </c>
      <c r="E557" s="69">
        <v>0.103614457831325</v>
      </c>
      <c r="F557" s="69">
        <v>43</v>
      </c>
      <c r="G557" s="69">
        <v>0.103117505995204</v>
      </c>
      <c r="H557" s="69">
        <v>0</v>
      </c>
      <c r="I557" s="69">
        <v>0</v>
      </c>
    </row>
    <row r="558" spans="1:9" x14ac:dyDescent="0.2">
      <c r="A558" s="69" t="s">
        <v>521</v>
      </c>
      <c r="B558" s="69" t="s">
        <v>248</v>
      </c>
      <c r="C558" s="69" t="s">
        <v>369</v>
      </c>
      <c r="D558" s="69">
        <v>1</v>
      </c>
      <c r="E558" s="69">
        <v>2.4096385542168699E-3</v>
      </c>
      <c r="F558" s="69">
        <v>1</v>
      </c>
      <c r="G558" s="69">
        <v>2.3980815347721799E-3</v>
      </c>
      <c r="H558" s="69">
        <v>0</v>
      </c>
      <c r="I558" s="69">
        <v>0</v>
      </c>
    </row>
    <row r="559" spans="1:9" x14ac:dyDescent="0.2">
      <c r="A559" s="69" t="s">
        <v>521</v>
      </c>
      <c r="B559" s="69" t="s">
        <v>248</v>
      </c>
      <c r="C559" s="69" t="s">
        <v>363</v>
      </c>
      <c r="D559" s="69">
        <v>51</v>
      </c>
      <c r="E559" s="69">
        <v>0.12289156626506</v>
      </c>
      <c r="F559" s="69">
        <v>51</v>
      </c>
      <c r="G559" s="69">
        <v>0.12230215827338101</v>
      </c>
      <c r="H559" s="69">
        <v>0</v>
      </c>
      <c r="I559" s="69">
        <v>0</v>
      </c>
    </row>
    <row r="560" spans="1:9" x14ac:dyDescent="0.2">
      <c r="A560" s="69" t="s">
        <v>522</v>
      </c>
      <c r="B560" s="69" t="s">
        <v>162</v>
      </c>
      <c r="C560" s="69" t="s">
        <v>370</v>
      </c>
      <c r="D560" s="69">
        <v>729</v>
      </c>
      <c r="E560" s="69">
        <v>0.102315789473684</v>
      </c>
      <c r="F560" s="69">
        <v>729</v>
      </c>
      <c r="G560" s="69">
        <v>9.8686882360904296E-2</v>
      </c>
      <c r="H560" s="69">
        <v>0</v>
      </c>
      <c r="I560" s="69">
        <v>0</v>
      </c>
    </row>
    <row r="561" spans="1:9" x14ac:dyDescent="0.2">
      <c r="A561" s="69" t="s">
        <v>523</v>
      </c>
      <c r="B561" s="69" t="s">
        <v>164</v>
      </c>
      <c r="C561" s="69" t="s">
        <v>368</v>
      </c>
      <c r="D561" s="69">
        <v>192</v>
      </c>
      <c r="E561" s="69">
        <v>6.7916519278387003E-2</v>
      </c>
      <c r="F561" s="69">
        <v>192</v>
      </c>
      <c r="G561" s="69">
        <v>6.46247054863682E-2</v>
      </c>
      <c r="H561" s="69">
        <v>0</v>
      </c>
      <c r="I561" s="69">
        <v>0</v>
      </c>
    </row>
    <row r="562" spans="1:9" x14ac:dyDescent="0.2">
      <c r="A562" s="69" t="s">
        <v>524</v>
      </c>
      <c r="B562" s="69" t="s">
        <v>242</v>
      </c>
      <c r="C562" s="69" t="s">
        <v>370</v>
      </c>
      <c r="D562" s="69">
        <v>66</v>
      </c>
      <c r="E562" s="69">
        <v>9.3352192362093397E-2</v>
      </c>
      <c r="F562" s="69">
        <v>66</v>
      </c>
      <c r="G562" s="69">
        <v>9.4420600858369105E-2</v>
      </c>
      <c r="H562" s="69">
        <v>0</v>
      </c>
      <c r="I562" s="69">
        <v>0</v>
      </c>
    </row>
    <row r="563" spans="1:9" x14ac:dyDescent="0.2">
      <c r="A563" s="69" t="s">
        <v>525</v>
      </c>
      <c r="B563" s="69" t="s">
        <v>197</v>
      </c>
      <c r="C563" s="69" t="s">
        <v>367</v>
      </c>
      <c r="D563" s="69">
        <v>20</v>
      </c>
      <c r="E563" s="69">
        <v>1.6220600162206E-2</v>
      </c>
      <c r="F563" s="69">
        <v>20</v>
      </c>
      <c r="G563" s="69">
        <v>1.4847809948032699E-2</v>
      </c>
      <c r="H563" s="69">
        <v>0</v>
      </c>
      <c r="I563" s="69">
        <v>0</v>
      </c>
    </row>
    <row r="564" spans="1:9" x14ac:dyDescent="0.2">
      <c r="A564" s="69" t="s">
        <v>526</v>
      </c>
      <c r="B564" s="69" t="s">
        <v>233</v>
      </c>
      <c r="C564" s="69" t="s">
        <v>366</v>
      </c>
      <c r="D564" s="69">
        <v>1</v>
      </c>
      <c r="E564" s="69">
        <v>1.4814814814814801E-3</v>
      </c>
      <c r="F564" s="69">
        <v>1</v>
      </c>
      <c r="G564" s="69">
        <v>1.56739811912226E-3</v>
      </c>
      <c r="H564" s="69">
        <v>0</v>
      </c>
      <c r="I564" s="69">
        <v>0</v>
      </c>
    </row>
    <row r="565" spans="1:9" x14ac:dyDescent="0.2">
      <c r="A565" s="69" t="s">
        <v>526</v>
      </c>
      <c r="B565" s="69" t="s">
        <v>233</v>
      </c>
      <c r="C565" s="69" t="s">
        <v>370</v>
      </c>
      <c r="D565" s="69">
        <v>3</v>
      </c>
      <c r="E565" s="69">
        <v>4.4444444444444401E-3</v>
      </c>
      <c r="F565" s="69">
        <v>3</v>
      </c>
      <c r="G565" s="69">
        <v>4.7021943573667697E-3</v>
      </c>
      <c r="H565" s="69">
        <v>0</v>
      </c>
      <c r="I565" s="69">
        <v>0</v>
      </c>
    </row>
    <row r="566" spans="1:9" x14ac:dyDescent="0.2">
      <c r="A566" s="69" t="s">
        <v>526</v>
      </c>
      <c r="B566" s="69" t="s">
        <v>233</v>
      </c>
      <c r="C566" s="69" t="s">
        <v>363</v>
      </c>
      <c r="D566" s="69">
        <v>1</v>
      </c>
      <c r="E566" s="69">
        <v>1.4814814814814801E-3</v>
      </c>
      <c r="F566" s="69">
        <v>1</v>
      </c>
      <c r="G566" s="69">
        <v>1.56739811912226E-3</v>
      </c>
      <c r="H566" s="69">
        <v>0</v>
      </c>
      <c r="I566" s="69">
        <v>0</v>
      </c>
    </row>
    <row r="567" spans="1:9" x14ac:dyDescent="0.2">
      <c r="A567" s="69" t="s">
        <v>537</v>
      </c>
      <c r="B567" s="69" t="s">
        <v>267</v>
      </c>
      <c r="C567" s="69" t="s">
        <v>370</v>
      </c>
      <c r="D567" s="69">
        <v>120</v>
      </c>
      <c r="E567" s="69">
        <v>3.3287101248266303E-2</v>
      </c>
      <c r="F567" s="69">
        <v>120</v>
      </c>
      <c r="G567" s="69">
        <v>3.4071550255536598E-2</v>
      </c>
      <c r="H567" s="69">
        <v>0</v>
      </c>
      <c r="I567" s="69">
        <v>0</v>
      </c>
    </row>
    <row r="568" spans="1:9" x14ac:dyDescent="0.2">
      <c r="A568" s="69" t="s">
        <v>527</v>
      </c>
      <c r="B568" s="69" t="s">
        <v>217</v>
      </c>
      <c r="C568" s="69" t="s">
        <v>365</v>
      </c>
      <c r="D568" s="69">
        <v>29</v>
      </c>
      <c r="E568" s="69">
        <v>0.24576271186440701</v>
      </c>
      <c r="F568" s="69">
        <v>29</v>
      </c>
      <c r="G568" s="69">
        <v>0.24786324786324801</v>
      </c>
      <c r="H568" s="69">
        <v>0</v>
      </c>
      <c r="I568" s="69">
        <v>0</v>
      </c>
    </row>
    <row r="569" spans="1:9" x14ac:dyDescent="0.2">
      <c r="A569" s="69" t="s">
        <v>527</v>
      </c>
      <c r="B569" s="69" t="s">
        <v>217</v>
      </c>
      <c r="C569" s="69" t="s">
        <v>364</v>
      </c>
      <c r="D569" s="69">
        <v>2</v>
      </c>
      <c r="E569" s="69">
        <v>1.6949152542372899E-2</v>
      </c>
      <c r="F569" s="69">
        <v>2</v>
      </c>
      <c r="G569" s="69">
        <v>1.7094017094017099E-2</v>
      </c>
      <c r="H569" s="69">
        <v>0</v>
      </c>
      <c r="I569" s="69">
        <v>0</v>
      </c>
    </row>
    <row r="570" spans="1:9" x14ac:dyDescent="0.2">
      <c r="A570" s="69" t="s">
        <v>527</v>
      </c>
      <c r="B570" s="69" t="s">
        <v>217</v>
      </c>
      <c r="C570" s="69" t="s">
        <v>366</v>
      </c>
      <c r="D570" s="69">
        <v>13</v>
      </c>
      <c r="E570" s="69">
        <v>0.110169491525424</v>
      </c>
      <c r="F570" s="69">
        <v>13</v>
      </c>
      <c r="G570" s="69">
        <v>0.11111111111111099</v>
      </c>
      <c r="H570" s="69">
        <v>0</v>
      </c>
      <c r="I570" s="69">
        <v>0</v>
      </c>
    </row>
    <row r="571" spans="1:9" x14ac:dyDescent="0.2">
      <c r="A571" s="69" t="s">
        <v>527</v>
      </c>
      <c r="B571" s="69" t="s">
        <v>217</v>
      </c>
      <c r="C571" s="69" t="s">
        <v>363</v>
      </c>
      <c r="D571" s="69">
        <v>13</v>
      </c>
      <c r="E571" s="69">
        <v>0.110169491525424</v>
      </c>
      <c r="F571" s="69">
        <v>13</v>
      </c>
      <c r="G571" s="69">
        <v>0.11111111111111099</v>
      </c>
      <c r="H571" s="69">
        <v>0</v>
      </c>
      <c r="I571" s="69">
        <v>0</v>
      </c>
    </row>
    <row r="572" spans="1:9" x14ac:dyDescent="0.2">
      <c r="A572" s="69" t="s">
        <v>528</v>
      </c>
      <c r="B572" s="69" t="s">
        <v>187</v>
      </c>
      <c r="C572" s="69" t="s">
        <v>364</v>
      </c>
      <c r="D572" s="69">
        <v>33</v>
      </c>
      <c r="E572" s="69">
        <v>2.6677445432498E-2</v>
      </c>
      <c r="F572" s="69">
        <v>33</v>
      </c>
      <c r="G572" s="69">
        <v>2.6872964169381099E-2</v>
      </c>
      <c r="H572" s="69">
        <v>0</v>
      </c>
      <c r="I572" s="69">
        <v>0</v>
      </c>
    </row>
    <row r="573" spans="1:9" x14ac:dyDescent="0.2">
      <c r="A573" s="69" t="s">
        <v>529</v>
      </c>
      <c r="B573" s="69" t="s">
        <v>172</v>
      </c>
      <c r="C573" s="69" t="s">
        <v>366</v>
      </c>
      <c r="D573" s="69">
        <v>111</v>
      </c>
      <c r="E573" s="69">
        <v>0.176751592356688</v>
      </c>
      <c r="F573" s="69">
        <v>111</v>
      </c>
      <c r="G573" s="69">
        <v>0.179902755267423</v>
      </c>
      <c r="H573" s="69">
        <v>0</v>
      </c>
      <c r="I573" s="69">
        <v>0</v>
      </c>
    </row>
    <row r="574" spans="1:9" x14ac:dyDescent="0.2">
      <c r="A574" s="69" t="s">
        <v>529</v>
      </c>
      <c r="B574" s="69" t="s">
        <v>172</v>
      </c>
      <c r="C574" s="69" t="s">
        <v>370</v>
      </c>
      <c r="D574" s="69">
        <v>7</v>
      </c>
      <c r="E574" s="69">
        <v>1.1146496815286599E-2</v>
      </c>
      <c r="F574" s="69">
        <v>7</v>
      </c>
      <c r="G574" s="69">
        <v>1.13452188006483E-2</v>
      </c>
      <c r="H574" s="69">
        <v>0</v>
      </c>
      <c r="I574" s="69">
        <v>0</v>
      </c>
    </row>
    <row r="575" spans="1:9" x14ac:dyDescent="0.2">
      <c r="A575" s="69" t="s">
        <v>529</v>
      </c>
      <c r="B575" s="69" t="s">
        <v>172</v>
      </c>
      <c r="C575" s="69" t="s">
        <v>363</v>
      </c>
      <c r="D575" s="69">
        <v>20</v>
      </c>
      <c r="E575" s="69">
        <v>3.1847133757961797E-2</v>
      </c>
      <c r="F575" s="69">
        <v>20</v>
      </c>
      <c r="G575" s="69">
        <v>3.2414910858995102E-2</v>
      </c>
      <c r="H575" s="69">
        <v>0</v>
      </c>
      <c r="I575" s="69">
        <v>0</v>
      </c>
    </row>
    <row r="576" spans="1:9" x14ac:dyDescent="0.2">
      <c r="A576" s="69" t="s">
        <v>529</v>
      </c>
      <c r="B576" s="69" t="s">
        <v>172</v>
      </c>
      <c r="C576" s="69" t="s">
        <v>367</v>
      </c>
      <c r="D576" s="69">
        <v>72</v>
      </c>
      <c r="E576" s="69">
        <v>0.11464968152866201</v>
      </c>
      <c r="F576" s="69">
        <v>72</v>
      </c>
      <c r="G576" s="69">
        <v>0.116693679092382</v>
      </c>
      <c r="H576" s="69">
        <v>0</v>
      </c>
      <c r="I576" s="69">
        <v>0</v>
      </c>
    </row>
    <row r="577" spans="1:9" x14ac:dyDescent="0.2">
      <c r="A577" s="69" t="s">
        <v>530</v>
      </c>
      <c r="B577" s="69" t="s">
        <v>268</v>
      </c>
      <c r="C577" s="69" t="s">
        <v>369</v>
      </c>
      <c r="D577" s="69">
        <v>2</v>
      </c>
      <c r="E577" s="69">
        <v>5.0551005965018699E-5</v>
      </c>
      <c r="F577" s="69">
        <v>2</v>
      </c>
      <c r="G577" s="69">
        <v>5.0709939148073001E-5</v>
      </c>
      <c r="H577" s="69">
        <v>0</v>
      </c>
      <c r="I577" s="69">
        <v>0</v>
      </c>
    </row>
    <row r="578" spans="1:9" x14ac:dyDescent="0.2">
      <c r="A578" s="69" t="s">
        <v>532</v>
      </c>
      <c r="B578" s="69" t="s">
        <v>170</v>
      </c>
      <c r="C578" s="69" t="s">
        <v>364</v>
      </c>
      <c r="D578" s="69">
        <v>9</v>
      </c>
      <c r="E578" s="69">
        <v>2.19512195121951E-2</v>
      </c>
      <c r="F578" s="69">
        <v>9</v>
      </c>
      <c r="G578" s="69">
        <v>2.1739130434782601E-2</v>
      </c>
      <c r="H578" s="69">
        <v>0</v>
      </c>
      <c r="I578" s="69">
        <v>0</v>
      </c>
    </row>
    <row r="579" spans="1:9" x14ac:dyDescent="0.2">
      <c r="A579" s="69" t="s">
        <v>532</v>
      </c>
      <c r="B579" s="69" t="s">
        <v>170</v>
      </c>
      <c r="C579" s="69" t="s">
        <v>366</v>
      </c>
      <c r="D579" s="69">
        <v>9</v>
      </c>
      <c r="E579" s="69">
        <v>2.19512195121951E-2</v>
      </c>
      <c r="F579" s="69">
        <v>9</v>
      </c>
      <c r="G579" s="69">
        <v>2.1739130434782601E-2</v>
      </c>
      <c r="H579" s="69">
        <v>0</v>
      </c>
      <c r="I579" s="69">
        <v>0</v>
      </c>
    </row>
    <row r="580" spans="1:9" x14ac:dyDescent="0.2">
      <c r="A580" s="69" t="s">
        <v>533</v>
      </c>
      <c r="B580" s="69" t="s">
        <v>203</v>
      </c>
      <c r="C580" s="69" t="s">
        <v>364</v>
      </c>
      <c r="D580" s="69">
        <v>1</v>
      </c>
      <c r="E580" s="69">
        <v>1.82815356489945E-3</v>
      </c>
      <c r="F580" s="69">
        <v>1</v>
      </c>
      <c r="G580" s="69">
        <v>1.82149362477231E-3</v>
      </c>
      <c r="H580" s="69">
        <v>0</v>
      </c>
      <c r="I580" s="69">
        <v>0</v>
      </c>
    </row>
    <row r="581" spans="1:9" x14ac:dyDescent="0.2">
      <c r="A581" s="69" t="s">
        <v>533</v>
      </c>
      <c r="B581" s="69" t="s">
        <v>203</v>
      </c>
      <c r="C581" s="69" t="s">
        <v>370</v>
      </c>
      <c r="D581" s="69">
        <v>41</v>
      </c>
      <c r="E581" s="69">
        <v>7.4954296160877495E-2</v>
      </c>
      <c r="F581" s="69">
        <v>41</v>
      </c>
      <c r="G581" s="69">
        <v>7.4681238615664794E-2</v>
      </c>
      <c r="H581" s="69">
        <v>0</v>
      </c>
      <c r="I581" s="69">
        <v>0</v>
      </c>
    </row>
    <row r="582" spans="1:9" x14ac:dyDescent="0.2">
      <c r="A582" s="69" t="s">
        <v>533</v>
      </c>
      <c r="B582" s="69" t="s">
        <v>203</v>
      </c>
      <c r="C582" s="69" t="s">
        <v>363</v>
      </c>
      <c r="D582" s="69">
        <v>126</v>
      </c>
      <c r="E582" s="69">
        <v>0.23034734917733099</v>
      </c>
      <c r="F582" s="69">
        <v>126</v>
      </c>
      <c r="G582" s="69">
        <v>0.22950819672131101</v>
      </c>
      <c r="H582" s="69">
        <v>0</v>
      </c>
      <c r="I582" s="69">
        <v>0</v>
      </c>
    </row>
    <row r="583" spans="1:9" x14ac:dyDescent="0.2">
      <c r="A583" s="69" t="s">
        <v>533</v>
      </c>
      <c r="B583" s="69" t="s">
        <v>203</v>
      </c>
      <c r="C583" s="69" t="s">
        <v>367</v>
      </c>
      <c r="D583" s="69">
        <v>10</v>
      </c>
      <c r="E583" s="69">
        <v>1.8281535648994499E-2</v>
      </c>
      <c r="F583" s="69">
        <v>10</v>
      </c>
      <c r="G583" s="69">
        <v>1.82149362477231E-2</v>
      </c>
      <c r="H583" s="69">
        <v>0</v>
      </c>
      <c r="I583" s="69">
        <v>0</v>
      </c>
    </row>
    <row r="584" spans="1:9" x14ac:dyDescent="0.2">
      <c r="A584" s="69" t="s">
        <v>605</v>
      </c>
      <c r="B584" s="69" t="s">
        <v>265</v>
      </c>
      <c r="C584" s="69" t="s">
        <v>368</v>
      </c>
      <c r="D584" s="69">
        <v>16</v>
      </c>
      <c r="E584" s="69">
        <v>1.6427104722792601E-2</v>
      </c>
      <c r="F584" s="69">
        <v>16</v>
      </c>
      <c r="G584" s="69">
        <v>1.65118679050568E-2</v>
      </c>
      <c r="H584" s="69">
        <v>0</v>
      </c>
      <c r="I584" s="69">
        <v>0</v>
      </c>
    </row>
    <row r="585" spans="1:9" x14ac:dyDescent="0.2">
      <c r="A585" s="69" t="s">
        <v>605</v>
      </c>
      <c r="B585" s="69" t="s">
        <v>265</v>
      </c>
      <c r="C585" s="69" t="s">
        <v>366</v>
      </c>
      <c r="D585" s="69">
        <v>8</v>
      </c>
      <c r="E585" s="69">
        <v>8.2135523613963007E-3</v>
      </c>
      <c r="F585" s="69">
        <v>8</v>
      </c>
      <c r="G585" s="69">
        <v>8.2559339525283808E-3</v>
      </c>
      <c r="H585" s="69">
        <v>0</v>
      </c>
      <c r="I585" s="69">
        <v>0</v>
      </c>
    </row>
    <row r="586" spans="1:9" x14ac:dyDescent="0.2">
      <c r="A586" s="69" t="s">
        <v>605</v>
      </c>
      <c r="B586" s="69" t="s">
        <v>265</v>
      </c>
      <c r="C586" s="69" t="s">
        <v>370</v>
      </c>
      <c r="D586" s="69">
        <v>8</v>
      </c>
      <c r="E586" s="69">
        <v>8.2135523613963007E-3</v>
      </c>
      <c r="F586" s="69">
        <v>8</v>
      </c>
      <c r="G586" s="69">
        <v>8.2559339525283808E-3</v>
      </c>
      <c r="H586" s="69">
        <v>0</v>
      </c>
      <c r="I586" s="69">
        <v>0</v>
      </c>
    </row>
    <row r="587" spans="1:9" x14ac:dyDescent="0.2">
      <c r="A587" s="69" t="s">
        <v>605</v>
      </c>
      <c r="B587" s="69" t="s">
        <v>265</v>
      </c>
      <c r="C587" s="69" t="s">
        <v>367</v>
      </c>
      <c r="D587" s="69">
        <v>3</v>
      </c>
      <c r="E587" s="69">
        <v>3.0800821355236102E-3</v>
      </c>
      <c r="F587" s="69">
        <v>3</v>
      </c>
      <c r="G587" s="69">
        <v>3.09597523219814E-3</v>
      </c>
      <c r="H587" s="69">
        <v>0</v>
      </c>
      <c r="I587" s="69">
        <v>0</v>
      </c>
    </row>
    <row r="588" spans="1:9" x14ac:dyDescent="0.2">
      <c r="A588" s="69" t="s">
        <v>587</v>
      </c>
      <c r="B588" s="69" t="s">
        <v>271</v>
      </c>
      <c r="C588" s="69" t="s">
        <v>367</v>
      </c>
      <c r="D588" s="69">
        <v>30</v>
      </c>
      <c r="E588" s="69">
        <v>1.90961171228517E-2</v>
      </c>
      <c r="F588" s="69">
        <v>31</v>
      </c>
      <c r="G588" s="69">
        <v>2.0960108181203502E-2</v>
      </c>
      <c r="H588" s="69">
        <v>-1</v>
      </c>
      <c r="I588" s="69">
        <v>-3.2258064516128999</v>
      </c>
    </row>
    <row r="589" spans="1:9" x14ac:dyDescent="0.2">
      <c r="A589" s="69" t="s">
        <v>581</v>
      </c>
      <c r="B589" s="69" t="s">
        <v>163</v>
      </c>
      <c r="C589" s="69" t="s">
        <v>369</v>
      </c>
      <c r="D589" s="69">
        <v>22</v>
      </c>
      <c r="E589" s="69">
        <v>6.8495283165727404E-4</v>
      </c>
      <c r="F589" s="69">
        <v>23</v>
      </c>
      <c r="G589" s="69">
        <v>7.1702465941328702E-4</v>
      </c>
      <c r="H589" s="69">
        <v>-1</v>
      </c>
      <c r="I589" s="69">
        <v>-4.3478260869565197</v>
      </c>
    </row>
    <row r="590" spans="1:9" x14ac:dyDescent="0.2">
      <c r="A590" s="69" t="s">
        <v>593</v>
      </c>
      <c r="B590" s="69" t="s">
        <v>198</v>
      </c>
      <c r="C590" s="69" t="s">
        <v>366</v>
      </c>
      <c r="D590" s="69">
        <v>37</v>
      </c>
      <c r="E590" s="69">
        <v>9.2269326683291797E-2</v>
      </c>
      <c r="F590" s="69">
        <v>38</v>
      </c>
      <c r="G590" s="69">
        <v>9.5000000000000001E-2</v>
      </c>
      <c r="H590" s="69">
        <v>-1</v>
      </c>
      <c r="I590" s="69">
        <v>-2.6315789473684199</v>
      </c>
    </row>
    <row r="591" spans="1:9" x14ac:dyDescent="0.2">
      <c r="A591" s="69" t="s">
        <v>593</v>
      </c>
      <c r="B591" s="69" t="s">
        <v>198</v>
      </c>
      <c r="C591" s="69" t="s">
        <v>363</v>
      </c>
      <c r="D591" s="69">
        <v>90</v>
      </c>
      <c r="E591" s="69">
        <v>0.22443890274314199</v>
      </c>
      <c r="F591" s="69">
        <v>91</v>
      </c>
      <c r="G591" s="69">
        <v>0.22750000000000001</v>
      </c>
      <c r="H591" s="69">
        <v>-1</v>
      </c>
      <c r="I591" s="69">
        <v>-1.0989010989010899</v>
      </c>
    </row>
    <row r="592" spans="1:9" x14ac:dyDescent="0.2">
      <c r="A592" s="69" t="s">
        <v>580</v>
      </c>
      <c r="B592" s="69" t="s">
        <v>180</v>
      </c>
      <c r="C592" s="69" t="s">
        <v>367</v>
      </c>
      <c r="D592" s="69">
        <v>32</v>
      </c>
      <c r="E592" s="69">
        <v>9.2086330935251797E-3</v>
      </c>
      <c r="F592" s="69">
        <v>33</v>
      </c>
      <c r="G592" s="69">
        <v>9.8536876679605895E-3</v>
      </c>
      <c r="H592" s="69">
        <v>-1</v>
      </c>
      <c r="I592" s="69">
        <v>-3.0303030303030298</v>
      </c>
    </row>
    <row r="593" spans="1:9" x14ac:dyDescent="0.2">
      <c r="A593" s="69" t="s">
        <v>595</v>
      </c>
      <c r="B593" s="69" t="s">
        <v>263</v>
      </c>
      <c r="C593" s="69" t="s">
        <v>364</v>
      </c>
      <c r="D593" s="69">
        <v>4</v>
      </c>
      <c r="E593" s="69">
        <v>1.01781170483461E-2</v>
      </c>
      <c r="F593" s="69">
        <v>5</v>
      </c>
      <c r="G593" s="69">
        <v>1.18764845605701E-2</v>
      </c>
      <c r="H593" s="69">
        <v>-1</v>
      </c>
      <c r="I593" s="69">
        <v>-20</v>
      </c>
    </row>
    <row r="594" spans="1:9" x14ac:dyDescent="0.2">
      <c r="A594" s="69" t="s">
        <v>595</v>
      </c>
      <c r="B594" s="69" t="s">
        <v>263</v>
      </c>
      <c r="C594" s="69" t="s">
        <v>370</v>
      </c>
      <c r="D594" s="69">
        <v>2</v>
      </c>
      <c r="E594" s="69">
        <v>5.0890585241730301E-3</v>
      </c>
      <c r="F594" s="69">
        <v>3</v>
      </c>
      <c r="G594" s="69">
        <v>7.1258907363420396E-3</v>
      </c>
      <c r="H594" s="69">
        <v>-1</v>
      </c>
      <c r="I594" s="69">
        <v>-33.3333333333333</v>
      </c>
    </row>
    <row r="595" spans="1:9" x14ac:dyDescent="0.2">
      <c r="A595" s="69" t="s">
        <v>596</v>
      </c>
      <c r="B595" s="69" t="s">
        <v>193</v>
      </c>
      <c r="C595" s="69" t="s">
        <v>364</v>
      </c>
      <c r="D595" s="69">
        <v>33</v>
      </c>
      <c r="E595" s="69">
        <v>2.04841713221601E-2</v>
      </c>
      <c r="F595" s="69">
        <v>34</v>
      </c>
      <c r="G595" s="69">
        <v>2.0858895705521501E-2</v>
      </c>
      <c r="H595" s="69">
        <v>-1</v>
      </c>
      <c r="I595" s="69">
        <v>-2.9411764705882399</v>
      </c>
    </row>
    <row r="596" spans="1:9" x14ac:dyDescent="0.2">
      <c r="A596" s="69" t="s">
        <v>601</v>
      </c>
      <c r="B596" s="69" t="s">
        <v>235</v>
      </c>
      <c r="C596" s="69" t="s">
        <v>366</v>
      </c>
      <c r="D596" s="69">
        <v>26</v>
      </c>
      <c r="E596" s="69">
        <v>4.85074626865672E-2</v>
      </c>
      <c r="F596" s="69">
        <v>27</v>
      </c>
      <c r="G596" s="69">
        <v>4.91803278688525E-2</v>
      </c>
      <c r="H596" s="69">
        <v>-1</v>
      </c>
      <c r="I596" s="69">
        <v>-3.7037037037037099</v>
      </c>
    </row>
    <row r="597" spans="1:9" x14ac:dyDescent="0.2">
      <c r="A597" s="69" t="s">
        <v>591</v>
      </c>
      <c r="B597" s="69" t="s">
        <v>272</v>
      </c>
      <c r="C597" s="69" t="s">
        <v>368</v>
      </c>
      <c r="D597" s="69">
        <v>256</v>
      </c>
      <c r="E597" s="69">
        <v>7.6876876876876901E-2</v>
      </c>
      <c r="F597" s="69">
        <v>257</v>
      </c>
      <c r="G597" s="69">
        <v>7.4579222286709199E-2</v>
      </c>
      <c r="H597" s="69">
        <v>-1</v>
      </c>
      <c r="I597" s="69">
        <v>-0.38910505836575698</v>
      </c>
    </row>
    <row r="598" spans="1:9" x14ac:dyDescent="0.2">
      <c r="A598" s="69" t="s">
        <v>585</v>
      </c>
      <c r="B598" s="69" t="s">
        <v>259</v>
      </c>
      <c r="C598" s="69" t="s">
        <v>371</v>
      </c>
      <c r="D598" s="69">
        <v>0</v>
      </c>
      <c r="E598" s="69">
        <v>0</v>
      </c>
      <c r="F598" s="69">
        <v>1</v>
      </c>
      <c r="G598" s="69">
        <v>7.6335877862595397E-4</v>
      </c>
      <c r="H598" s="69">
        <v>-1</v>
      </c>
      <c r="I598" s="69">
        <v>-100</v>
      </c>
    </row>
    <row r="599" spans="1:9" x14ac:dyDescent="0.2">
      <c r="A599" s="69" t="s">
        <v>585</v>
      </c>
      <c r="B599" s="69" t="s">
        <v>259</v>
      </c>
      <c r="C599" s="69" t="s">
        <v>369</v>
      </c>
      <c r="D599" s="69">
        <v>258</v>
      </c>
      <c r="E599" s="69">
        <v>0.194423511680482</v>
      </c>
      <c r="F599" s="69">
        <v>259</v>
      </c>
      <c r="G599" s="69">
        <v>0.19770992366412199</v>
      </c>
      <c r="H599" s="69">
        <v>-1</v>
      </c>
      <c r="I599" s="69">
        <v>-0.386100386100385</v>
      </c>
    </row>
    <row r="600" spans="1:9" x14ac:dyDescent="0.2">
      <c r="A600" s="69" t="s">
        <v>603</v>
      </c>
      <c r="B600" s="69" t="s">
        <v>219</v>
      </c>
      <c r="C600" s="69" t="s">
        <v>370</v>
      </c>
      <c r="D600" s="69">
        <v>7</v>
      </c>
      <c r="E600" s="69">
        <v>3.2258064516128997E-2</v>
      </c>
      <c r="F600" s="69">
        <v>8</v>
      </c>
      <c r="G600" s="69">
        <v>3.8461538461538498E-2</v>
      </c>
      <c r="H600" s="69">
        <v>-1</v>
      </c>
      <c r="I600" s="69">
        <v>-12.5</v>
      </c>
    </row>
    <row r="601" spans="1:9" x14ac:dyDescent="0.2">
      <c r="A601" s="69" t="s">
        <v>597</v>
      </c>
      <c r="B601" s="69" t="s">
        <v>273</v>
      </c>
      <c r="C601" s="69" t="s">
        <v>370</v>
      </c>
      <c r="D601" s="69">
        <v>48</v>
      </c>
      <c r="E601" s="69">
        <v>1.7857142857142901E-2</v>
      </c>
      <c r="F601" s="69">
        <v>49</v>
      </c>
      <c r="G601" s="69">
        <v>1.8208844295800799E-2</v>
      </c>
      <c r="H601" s="69">
        <v>-1</v>
      </c>
      <c r="I601" s="69">
        <v>-2.0408163265306101</v>
      </c>
    </row>
    <row r="602" spans="1:9" x14ac:dyDescent="0.2">
      <c r="A602" s="69" t="s">
        <v>597</v>
      </c>
      <c r="B602" s="69" t="s">
        <v>273</v>
      </c>
      <c r="C602" s="69" t="s">
        <v>367</v>
      </c>
      <c r="D602" s="69">
        <v>46</v>
      </c>
      <c r="E602" s="69">
        <v>1.7113095238095202E-2</v>
      </c>
      <c r="F602" s="69">
        <v>47</v>
      </c>
      <c r="G602" s="69">
        <v>1.7465626161278301E-2</v>
      </c>
      <c r="H602" s="69">
        <v>-1</v>
      </c>
      <c r="I602" s="69">
        <v>-2.12765957446809</v>
      </c>
    </row>
    <row r="603" spans="1:9" x14ac:dyDescent="0.2">
      <c r="A603" s="69" t="s">
        <v>546</v>
      </c>
      <c r="B603" s="69" t="s">
        <v>220</v>
      </c>
      <c r="C603" s="69" t="s">
        <v>364</v>
      </c>
      <c r="D603" s="69">
        <v>0</v>
      </c>
      <c r="E603" s="69">
        <v>0</v>
      </c>
      <c r="F603" s="69">
        <v>1</v>
      </c>
      <c r="G603" s="69">
        <v>1.21951219512195E-2</v>
      </c>
      <c r="H603" s="69">
        <v>-1</v>
      </c>
      <c r="I603" s="69">
        <v>-100</v>
      </c>
    </row>
    <row r="604" spans="1:9" x14ac:dyDescent="0.2">
      <c r="A604" s="69" t="s">
        <v>546</v>
      </c>
      <c r="B604" s="69" t="s">
        <v>220</v>
      </c>
      <c r="C604" s="69" t="s">
        <v>366</v>
      </c>
      <c r="D604" s="69">
        <v>57</v>
      </c>
      <c r="E604" s="69">
        <v>0.71250000000000002</v>
      </c>
      <c r="F604" s="69">
        <v>58</v>
      </c>
      <c r="G604" s="69">
        <v>0.707317073170732</v>
      </c>
      <c r="H604" s="69">
        <v>-1</v>
      </c>
      <c r="I604" s="69">
        <v>-1.72413793103449</v>
      </c>
    </row>
    <row r="605" spans="1:9" x14ac:dyDescent="0.2">
      <c r="A605" s="69" t="s">
        <v>598</v>
      </c>
      <c r="B605" s="69" t="s">
        <v>159</v>
      </c>
      <c r="C605" s="69" t="s">
        <v>364</v>
      </c>
      <c r="D605" s="69">
        <v>23</v>
      </c>
      <c r="E605" s="69">
        <v>7.9092159559834892E-3</v>
      </c>
      <c r="F605" s="69">
        <v>24</v>
      </c>
      <c r="G605" s="69">
        <v>7.9893475366178395E-3</v>
      </c>
      <c r="H605" s="69">
        <v>-1</v>
      </c>
      <c r="I605" s="69">
        <v>-4.1666666666666599</v>
      </c>
    </row>
    <row r="606" spans="1:9" x14ac:dyDescent="0.2">
      <c r="A606" s="69" t="s">
        <v>590</v>
      </c>
      <c r="B606" s="69" t="s">
        <v>202</v>
      </c>
      <c r="C606" s="69" t="s">
        <v>363</v>
      </c>
      <c r="D606" s="69">
        <v>235</v>
      </c>
      <c r="E606" s="69">
        <v>0.17629407351838</v>
      </c>
      <c r="F606" s="69">
        <v>236</v>
      </c>
      <c r="G606" s="69">
        <v>0.17974105102818</v>
      </c>
      <c r="H606" s="69">
        <v>-1</v>
      </c>
      <c r="I606" s="69">
        <v>-0.42372881355932102</v>
      </c>
    </row>
    <row r="607" spans="1:9" x14ac:dyDescent="0.2">
      <c r="A607" s="69" t="s">
        <v>540</v>
      </c>
      <c r="B607" s="69" t="s">
        <v>195</v>
      </c>
      <c r="C607" s="69" t="s">
        <v>371</v>
      </c>
      <c r="D607" s="69">
        <v>26</v>
      </c>
      <c r="E607" s="69">
        <v>1.9462534620854901E-3</v>
      </c>
      <c r="F607" s="69">
        <v>27</v>
      </c>
      <c r="G607" s="69">
        <v>2.04840300432441E-3</v>
      </c>
      <c r="H607" s="69">
        <v>-1</v>
      </c>
      <c r="I607" s="69">
        <v>-3.7037037037037099</v>
      </c>
    </row>
    <row r="608" spans="1:9" x14ac:dyDescent="0.2">
      <c r="A608" s="69" t="s">
        <v>452</v>
      </c>
      <c r="B608" s="69" t="s">
        <v>264</v>
      </c>
      <c r="C608" s="69" t="s">
        <v>366</v>
      </c>
      <c r="D608" s="69">
        <v>1149</v>
      </c>
      <c r="E608" s="69">
        <v>0.101403230076781</v>
      </c>
      <c r="F608" s="69">
        <v>1150</v>
      </c>
      <c r="G608" s="69">
        <v>0.101303735024665</v>
      </c>
      <c r="H608" s="69">
        <v>-1</v>
      </c>
      <c r="I608" s="69">
        <v>-8.6956521739134401E-2</v>
      </c>
    </row>
    <row r="609" spans="1:9" x14ac:dyDescent="0.2">
      <c r="A609" s="69" t="s">
        <v>453</v>
      </c>
      <c r="B609" s="69" t="s">
        <v>270</v>
      </c>
      <c r="C609" s="69" t="s">
        <v>370</v>
      </c>
      <c r="D609" s="69">
        <v>78</v>
      </c>
      <c r="E609" s="69">
        <v>2.0010261672652602E-2</v>
      </c>
      <c r="F609" s="69">
        <v>79</v>
      </c>
      <c r="G609" s="69">
        <v>1.99848216544397E-2</v>
      </c>
      <c r="H609" s="69">
        <v>-1</v>
      </c>
      <c r="I609" s="69">
        <v>-1.26582278481012</v>
      </c>
    </row>
    <row r="610" spans="1:9" x14ac:dyDescent="0.2">
      <c r="A610" s="69" t="s">
        <v>453</v>
      </c>
      <c r="B610" s="69" t="s">
        <v>270</v>
      </c>
      <c r="C610" s="69" t="s">
        <v>367</v>
      </c>
      <c r="D610" s="69">
        <v>47</v>
      </c>
      <c r="E610" s="69">
        <v>1.20574653668548E-2</v>
      </c>
      <c r="F610" s="69">
        <v>48</v>
      </c>
      <c r="G610" s="69">
        <v>1.21426764482671E-2</v>
      </c>
      <c r="H610" s="69">
        <v>-1</v>
      </c>
      <c r="I610" s="69">
        <v>-2.0833333333333401</v>
      </c>
    </row>
    <row r="611" spans="1:9" x14ac:dyDescent="0.2">
      <c r="A611" s="69" t="s">
        <v>456</v>
      </c>
      <c r="B611" s="69" t="s">
        <v>269</v>
      </c>
      <c r="C611" s="69" t="s">
        <v>368</v>
      </c>
      <c r="D611" s="69">
        <v>10</v>
      </c>
      <c r="E611" s="69">
        <v>1.7035775127768299E-2</v>
      </c>
      <c r="F611" s="69">
        <v>11</v>
      </c>
      <c r="G611" s="69">
        <v>1.8003273322422301E-2</v>
      </c>
      <c r="H611" s="69">
        <v>-1</v>
      </c>
      <c r="I611" s="69">
        <v>-9.0909090909090899</v>
      </c>
    </row>
    <row r="612" spans="1:9" x14ac:dyDescent="0.2">
      <c r="A612" s="69" t="s">
        <v>458</v>
      </c>
      <c r="B612" s="69" t="s">
        <v>196</v>
      </c>
      <c r="C612" s="69" t="s">
        <v>364</v>
      </c>
      <c r="D612" s="69">
        <v>27</v>
      </c>
      <c r="E612" s="69">
        <v>7.9976303317535503E-3</v>
      </c>
      <c r="F612" s="69">
        <v>28</v>
      </c>
      <c r="G612" s="69">
        <v>8.2328726845045594E-3</v>
      </c>
      <c r="H612" s="69">
        <v>-1</v>
      </c>
      <c r="I612" s="69">
        <v>-3.5714285714285698</v>
      </c>
    </row>
    <row r="613" spans="1:9" x14ac:dyDescent="0.2">
      <c r="A613" s="69" t="s">
        <v>460</v>
      </c>
      <c r="B613" s="69" t="s">
        <v>155</v>
      </c>
      <c r="C613" s="69" t="s">
        <v>371</v>
      </c>
      <c r="D613" s="69">
        <v>320</v>
      </c>
      <c r="E613" s="69">
        <v>8.2719400284347894E-3</v>
      </c>
      <c r="F613" s="69">
        <v>321</v>
      </c>
      <c r="G613" s="69">
        <v>8.3498075122255804E-3</v>
      </c>
      <c r="H613" s="69">
        <v>-1</v>
      </c>
      <c r="I613" s="69">
        <v>-0.31152647975077902</v>
      </c>
    </row>
    <row r="614" spans="1:9" x14ac:dyDescent="0.2">
      <c r="A614" s="69" t="s">
        <v>462</v>
      </c>
      <c r="B614" s="69" t="s">
        <v>237</v>
      </c>
      <c r="C614" s="69" t="s">
        <v>364</v>
      </c>
      <c r="D614" s="69">
        <v>27</v>
      </c>
      <c r="E614" s="69">
        <v>4.3269230769230803E-2</v>
      </c>
      <c r="F614" s="69">
        <v>28</v>
      </c>
      <c r="G614" s="69">
        <v>4.3956043956044001E-2</v>
      </c>
      <c r="H614" s="69">
        <v>-1</v>
      </c>
      <c r="I614" s="69">
        <v>-3.5714285714285698</v>
      </c>
    </row>
    <row r="615" spans="1:9" x14ac:dyDescent="0.2">
      <c r="A615" s="69" t="s">
        <v>463</v>
      </c>
      <c r="B615" s="69" t="s">
        <v>243</v>
      </c>
      <c r="C615" s="69" t="s">
        <v>365</v>
      </c>
      <c r="D615" s="69">
        <v>47</v>
      </c>
      <c r="E615" s="69">
        <v>0.34306569343065701</v>
      </c>
      <c r="F615" s="69">
        <v>48</v>
      </c>
      <c r="G615" s="69">
        <v>0.35036496350364998</v>
      </c>
      <c r="H615" s="69">
        <v>-1</v>
      </c>
      <c r="I615" s="69">
        <v>-2.0833333333333401</v>
      </c>
    </row>
    <row r="616" spans="1:9" x14ac:dyDescent="0.2">
      <c r="A616" s="69" t="s">
        <v>464</v>
      </c>
      <c r="B616" s="69" t="s">
        <v>256</v>
      </c>
      <c r="C616" s="69" t="s">
        <v>364</v>
      </c>
      <c r="D616" s="69">
        <v>0</v>
      </c>
      <c r="E616" s="69">
        <v>0</v>
      </c>
      <c r="F616" s="69">
        <v>1</v>
      </c>
      <c r="G616" s="69">
        <v>2.32558139534884E-2</v>
      </c>
      <c r="H616" s="69">
        <v>-1</v>
      </c>
      <c r="I616" s="69">
        <v>-100</v>
      </c>
    </row>
    <row r="617" spans="1:9" x14ac:dyDescent="0.2">
      <c r="A617" s="69" t="s">
        <v>465</v>
      </c>
      <c r="B617" s="69" t="s">
        <v>238</v>
      </c>
      <c r="C617" s="69" t="s">
        <v>370</v>
      </c>
      <c r="D617" s="69">
        <v>5</v>
      </c>
      <c r="E617" s="69">
        <v>8.3333333333333301E-2</v>
      </c>
      <c r="F617" s="69">
        <v>6</v>
      </c>
      <c r="G617" s="69">
        <v>0.101694915254237</v>
      </c>
      <c r="H617" s="69">
        <v>-1</v>
      </c>
      <c r="I617" s="69">
        <v>-16.6666666666667</v>
      </c>
    </row>
    <row r="618" spans="1:9" x14ac:dyDescent="0.2">
      <c r="A618" s="69" t="s">
        <v>466</v>
      </c>
      <c r="B618" s="69" t="s">
        <v>221</v>
      </c>
      <c r="C618" s="69" t="s">
        <v>365</v>
      </c>
      <c r="D618" s="69">
        <v>14</v>
      </c>
      <c r="E618" s="69">
        <v>6.3926940639269403E-2</v>
      </c>
      <c r="F618" s="69">
        <v>15</v>
      </c>
      <c r="G618" s="69">
        <v>6.8181818181818205E-2</v>
      </c>
      <c r="H618" s="69">
        <v>-1</v>
      </c>
      <c r="I618" s="69">
        <v>-6.6666666666666696</v>
      </c>
    </row>
    <row r="619" spans="1:9" x14ac:dyDescent="0.2">
      <c r="A619" s="69" t="s">
        <v>541</v>
      </c>
      <c r="B619" s="69" t="s">
        <v>166</v>
      </c>
      <c r="C619" s="69" t="s">
        <v>366</v>
      </c>
      <c r="D619" s="69">
        <v>85</v>
      </c>
      <c r="E619" s="69">
        <v>4.7327394209354098E-2</v>
      </c>
      <c r="F619" s="69">
        <v>86</v>
      </c>
      <c r="G619" s="69">
        <v>5.1251489868891498E-2</v>
      </c>
      <c r="H619" s="69">
        <v>-1</v>
      </c>
      <c r="I619" s="69">
        <v>-1.16279069767442</v>
      </c>
    </row>
    <row r="620" spans="1:9" x14ac:dyDescent="0.2">
      <c r="A620" s="69" t="s">
        <v>468</v>
      </c>
      <c r="B620" s="69" t="s">
        <v>239</v>
      </c>
      <c r="C620" s="69" t="s">
        <v>365</v>
      </c>
      <c r="D620" s="69">
        <v>4</v>
      </c>
      <c r="E620" s="69">
        <v>0.5</v>
      </c>
      <c r="F620" s="69">
        <v>5</v>
      </c>
      <c r="G620" s="69">
        <v>0.55555555555555602</v>
      </c>
      <c r="H620" s="69">
        <v>-1</v>
      </c>
      <c r="I620" s="69">
        <v>-20</v>
      </c>
    </row>
    <row r="621" spans="1:9" x14ac:dyDescent="0.2">
      <c r="A621" s="69" t="s">
        <v>469</v>
      </c>
      <c r="B621" s="69" t="s">
        <v>194</v>
      </c>
      <c r="C621" s="69" t="s">
        <v>363</v>
      </c>
      <c r="D621" s="69">
        <v>11</v>
      </c>
      <c r="E621" s="69">
        <v>5.0925925925925902E-2</v>
      </c>
      <c r="F621" s="69">
        <v>12</v>
      </c>
      <c r="G621" s="69">
        <v>5.5299539170506902E-2</v>
      </c>
      <c r="H621" s="69">
        <v>-1</v>
      </c>
      <c r="I621" s="69">
        <v>-8.3333333333333393</v>
      </c>
    </row>
    <row r="622" spans="1:9" x14ac:dyDescent="0.2">
      <c r="A622" s="69" t="s">
        <v>470</v>
      </c>
      <c r="B622" s="69" t="s">
        <v>200</v>
      </c>
      <c r="C622" s="69" t="s">
        <v>364</v>
      </c>
      <c r="D622" s="69">
        <v>29</v>
      </c>
      <c r="E622" s="69">
        <v>2.7102803738317801E-2</v>
      </c>
      <c r="F622" s="69">
        <v>30</v>
      </c>
      <c r="G622" s="69">
        <v>2.74223034734918E-2</v>
      </c>
      <c r="H622" s="69">
        <v>-1</v>
      </c>
      <c r="I622" s="69">
        <v>-3.3333333333333299</v>
      </c>
    </row>
    <row r="623" spans="1:9" x14ac:dyDescent="0.2">
      <c r="A623" s="69" t="s">
        <v>470</v>
      </c>
      <c r="B623" s="69" t="s">
        <v>200</v>
      </c>
      <c r="C623" s="69" t="s">
        <v>370</v>
      </c>
      <c r="D623" s="69">
        <v>38</v>
      </c>
      <c r="E623" s="69">
        <v>3.5514018691588801E-2</v>
      </c>
      <c r="F623" s="69">
        <v>39</v>
      </c>
      <c r="G623" s="69">
        <v>3.5648994515539302E-2</v>
      </c>
      <c r="H623" s="69">
        <v>-1</v>
      </c>
      <c r="I623" s="69">
        <v>-2.5641025641025701</v>
      </c>
    </row>
    <row r="624" spans="1:9" x14ac:dyDescent="0.2">
      <c r="A624" s="69" t="s">
        <v>470</v>
      </c>
      <c r="B624" s="69" t="s">
        <v>200</v>
      </c>
      <c r="C624" s="69" t="s">
        <v>363</v>
      </c>
      <c r="D624" s="69">
        <v>29</v>
      </c>
      <c r="E624" s="69">
        <v>2.7102803738317801E-2</v>
      </c>
      <c r="F624" s="69">
        <v>30</v>
      </c>
      <c r="G624" s="69">
        <v>2.74223034734918E-2</v>
      </c>
      <c r="H624" s="69">
        <v>-1</v>
      </c>
      <c r="I624" s="69">
        <v>-3.3333333333333299</v>
      </c>
    </row>
    <row r="625" spans="1:9" x14ac:dyDescent="0.2">
      <c r="A625" s="69" t="s">
        <v>473</v>
      </c>
      <c r="B625" s="69" t="s">
        <v>204</v>
      </c>
      <c r="C625" s="69" t="s">
        <v>363</v>
      </c>
      <c r="D625" s="69">
        <v>73</v>
      </c>
      <c r="E625" s="69">
        <v>9.8915989159891596E-2</v>
      </c>
      <c r="F625" s="69">
        <v>74</v>
      </c>
      <c r="G625" s="69">
        <v>9.6479791395045603E-2</v>
      </c>
      <c r="H625" s="69">
        <v>-1</v>
      </c>
      <c r="I625" s="69">
        <v>-1.35135135135135</v>
      </c>
    </row>
    <row r="626" spans="1:9" x14ac:dyDescent="0.2">
      <c r="A626" s="69" t="s">
        <v>474</v>
      </c>
      <c r="B626" s="69" t="s">
        <v>207</v>
      </c>
      <c r="C626" s="69" t="s">
        <v>371</v>
      </c>
      <c r="D626" s="69">
        <v>15</v>
      </c>
      <c r="E626" s="69">
        <v>5.8985450255603601E-3</v>
      </c>
      <c r="F626" s="69">
        <v>16</v>
      </c>
      <c r="G626" s="69">
        <v>6.3341250989707E-3</v>
      </c>
      <c r="H626" s="69">
        <v>-1</v>
      </c>
      <c r="I626" s="69">
        <v>-6.25</v>
      </c>
    </row>
    <row r="627" spans="1:9" x14ac:dyDescent="0.2">
      <c r="A627" s="69" t="s">
        <v>538</v>
      </c>
      <c r="B627" s="69" t="s">
        <v>205</v>
      </c>
      <c r="C627" s="69" t="s">
        <v>364</v>
      </c>
      <c r="D627" s="69">
        <v>14</v>
      </c>
      <c r="E627" s="69">
        <v>0.11965811965812</v>
      </c>
      <c r="F627" s="69">
        <v>15</v>
      </c>
      <c r="G627" s="69">
        <v>0.128205128205128</v>
      </c>
      <c r="H627" s="69">
        <v>-1</v>
      </c>
      <c r="I627" s="69">
        <v>-6.6666666666666696</v>
      </c>
    </row>
    <row r="628" spans="1:9" x14ac:dyDescent="0.2">
      <c r="A628" s="69" t="s">
        <v>477</v>
      </c>
      <c r="B628" s="69" t="s">
        <v>214</v>
      </c>
      <c r="C628" s="69" t="s">
        <v>364</v>
      </c>
      <c r="D628" s="69">
        <v>38</v>
      </c>
      <c r="E628" s="69">
        <v>0.2</v>
      </c>
      <c r="F628" s="69">
        <v>39</v>
      </c>
      <c r="G628" s="69">
        <v>0.20207253886010401</v>
      </c>
      <c r="H628" s="69">
        <v>-1</v>
      </c>
      <c r="I628" s="69">
        <v>-2.5641025641025701</v>
      </c>
    </row>
    <row r="629" spans="1:9" x14ac:dyDescent="0.2">
      <c r="A629" s="69" t="s">
        <v>479</v>
      </c>
      <c r="B629" s="69" t="s">
        <v>184</v>
      </c>
      <c r="C629" s="69" t="s">
        <v>364</v>
      </c>
      <c r="D629" s="69">
        <v>61</v>
      </c>
      <c r="E629" s="69">
        <v>5.1217464315701101E-2</v>
      </c>
      <c r="F629" s="69">
        <v>62</v>
      </c>
      <c r="G629" s="69">
        <v>4.3723554301833598E-2</v>
      </c>
      <c r="H629" s="69">
        <v>-1</v>
      </c>
      <c r="I629" s="69">
        <v>-1.61290322580645</v>
      </c>
    </row>
    <row r="630" spans="1:9" x14ac:dyDescent="0.2">
      <c r="A630" s="69" t="s">
        <v>480</v>
      </c>
      <c r="B630" s="69" t="s">
        <v>168</v>
      </c>
      <c r="C630" s="69" t="s">
        <v>367</v>
      </c>
      <c r="D630" s="69">
        <v>21</v>
      </c>
      <c r="E630" s="69">
        <v>9.8637858149365903E-3</v>
      </c>
      <c r="F630" s="69">
        <v>22</v>
      </c>
      <c r="G630" s="69">
        <v>9.4542329179200697E-3</v>
      </c>
      <c r="H630" s="69">
        <v>-1</v>
      </c>
      <c r="I630" s="69">
        <v>-4.5454545454545396</v>
      </c>
    </row>
    <row r="631" spans="1:9" x14ac:dyDescent="0.2">
      <c r="A631" s="69" t="s">
        <v>481</v>
      </c>
      <c r="B631" s="69" t="s">
        <v>255</v>
      </c>
      <c r="C631" s="69" t="s">
        <v>365</v>
      </c>
      <c r="D631" s="69">
        <v>97</v>
      </c>
      <c r="E631" s="69">
        <v>1.42228739002933E-2</v>
      </c>
      <c r="F631" s="69">
        <v>98</v>
      </c>
      <c r="G631" s="69">
        <v>1.36528280858178E-2</v>
      </c>
      <c r="H631" s="69">
        <v>-1</v>
      </c>
      <c r="I631" s="69">
        <v>-1.0204081632653099</v>
      </c>
    </row>
    <row r="632" spans="1:9" x14ac:dyDescent="0.2">
      <c r="A632" s="69" t="s">
        <v>481</v>
      </c>
      <c r="B632" s="69" t="s">
        <v>255</v>
      </c>
      <c r="C632" s="69" t="s">
        <v>363</v>
      </c>
      <c r="D632" s="69">
        <v>19</v>
      </c>
      <c r="E632" s="69">
        <v>2.7859237536656898E-3</v>
      </c>
      <c r="F632" s="69">
        <v>20</v>
      </c>
      <c r="G632" s="69">
        <v>2.7862914460852601E-3</v>
      </c>
      <c r="H632" s="69">
        <v>-1</v>
      </c>
      <c r="I632" s="69">
        <v>-5</v>
      </c>
    </row>
    <row r="633" spans="1:9" x14ac:dyDescent="0.2">
      <c r="A633" s="69" t="s">
        <v>484</v>
      </c>
      <c r="B633" s="69" t="s">
        <v>188</v>
      </c>
      <c r="C633" s="69" t="s">
        <v>364</v>
      </c>
      <c r="D633" s="69">
        <v>42</v>
      </c>
      <c r="E633" s="69">
        <v>3.2357473035439101E-2</v>
      </c>
      <c r="F633" s="69">
        <v>43</v>
      </c>
      <c r="G633" s="69">
        <v>3.3307513555383403E-2</v>
      </c>
      <c r="H633" s="69">
        <v>-1</v>
      </c>
      <c r="I633" s="69">
        <v>-2.32558139534884</v>
      </c>
    </row>
    <row r="634" spans="1:9" x14ac:dyDescent="0.2">
      <c r="A634" s="69" t="s">
        <v>485</v>
      </c>
      <c r="B634" s="69" t="s">
        <v>261</v>
      </c>
      <c r="C634" s="69" t="s">
        <v>370</v>
      </c>
      <c r="D634" s="69">
        <v>75</v>
      </c>
      <c r="E634" s="69">
        <v>4.3911007025761097E-2</v>
      </c>
      <c r="F634" s="69">
        <v>76</v>
      </c>
      <c r="G634" s="69">
        <v>4.4522554188635002E-2</v>
      </c>
      <c r="H634" s="69">
        <v>-1</v>
      </c>
      <c r="I634" s="69">
        <v>-1.31578947368421</v>
      </c>
    </row>
    <row r="635" spans="1:9" x14ac:dyDescent="0.2">
      <c r="A635" s="69" t="s">
        <v>489</v>
      </c>
      <c r="B635" s="69" t="s">
        <v>201</v>
      </c>
      <c r="C635" s="69" t="s">
        <v>368</v>
      </c>
      <c r="D635" s="69">
        <v>33</v>
      </c>
      <c r="E635" s="69">
        <v>0.45205479452054798</v>
      </c>
      <c r="F635" s="69">
        <v>34</v>
      </c>
      <c r="G635" s="69">
        <v>0.47222222222222199</v>
      </c>
      <c r="H635" s="69">
        <v>-1</v>
      </c>
      <c r="I635" s="69">
        <v>-2.9411764705882399</v>
      </c>
    </row>
    <row r="636" spans="1:9" x14ac:dyDescent="0.2">
      <c r="A636" s="69" t="s">
        <v>490</v>
      </c>
      <c r="B636" s="69" t="s">
        <v>160</v>
      </c>
      <c r="C636" s="69" t="s">
        <v>369</v>
      </c>
      <c r="D636" s="69">
        <v>11</v>
      </c>
      <c r="E636" s="69">
        <v>2.9225005977842101E-4</v>
      </c>
      <c r="F636" s="69">
        <v>12</v>
      </c>
      <c r="G636" s="69">
        <v>3.2191431713925498E-4</v>
      </c>
      <c r="H636" s="69">
        <v>-1</v>
      </c>
      <c r="I636" s="69">
        <v>-8.3333333333333393</v>
      </c>
    </row>
    <row r="637" spans="1:9" x14ac:dyDescent="0.2">
      <c r="A637" s="69" t="s">
        <v>491</v>
      </c>
      <c r="B637" s="69" t="s">
        <v>210</v>
      </c>
      <c r="C637" s="69" t="s">
        <v>368</v>
      </c>
      <c r="D637" s="69">
        <v>36</v>
      </c>
      <c r="E637" s="69">
        <v>0.22641509433962301</v>
      </c>
      <c r="F637" s="69">
        <v>37</v>
      </c>
      <c r="G637" s="69">
        <v>0.229813664596273</v>
      </c>
      <c r="H637" s="69">
        <v>-1</v>
      </c>
      <c r="I637" s="69">
        <v>-2.7027027027027</v>
      </c>
    </row>
    <row r="638" spans="1:9" x14ac:dyDescent="0.2">
      <c r="A638" s="69" t="s">
        <v>491</v>
      </c>
      <c r="B638" s="69" t="s">
        <v>210</v>
      </c>
      <c r="C638" s="69" t="s">
        <v>363</v>
      </c>
      <c r="D638" s="69">
        <v>62</v>
      </c>
      <c r="E638" s="69">
        <v>0.38993710691823902</v>
      </c>
      <c r="F638" s="69">
        <v>63</v>
      </c>
      <c r="G638" s="69">
        <v>0.39130434782608697</v>
      </c>
      <c r="H638" s="69">
        <v>-1</v>
      </c>
      <c r="I638" s="69">
        <v>-1.5873015873015901</v>
      </c>
    </row>
    <row r="639" spans="1:9" x14ac:dyDescent="0.2">
      <c r="A639" s="69" t="s">
        <v>495</v>
      </c>
      <c r="B639" s="69" t="s">
        <v>241</v>
      </c>
      <c r="C639" s="69" t="s">
        <v>371</v>
      </c>
      <c r="D639" s="69">
        <v>17</v>
      </c>
      <c r="E639" s="69">
        <v>3.4136546184738999E-2</v>
      </c>
      <c r="F639" s="69">
        <v>18</v>
      </c>
      <c r="G639" s="69">
        <v>3.7499999999999999E-2</v>
      </c>
      <c r="H639" s="69">
        <v>-1</v>
      </c>
      <c r="I639" s="69">
        <v>-5.5555555555555598</v>
      </c>
    </row>
    <row r="640" spans="1:9" x14ac:dyDescent="0.2">
      <c r="A640" s="69" t="s">
        <v>495</v>
      </c>
      <c r="B640" s="69" t="s">
        <v>241</v>
      </c>
      <c r="C640" s="69" t="s">
        <v>366</v>
      </c>
      <c r="D640" s="69">
        <v>23</v>
      </c>
      <c r="E640" s="69">
        <v>4.6184738955823298E-2</v>
      </c>
      <c r="F640" s="69">
        <v>24</v>
      </c>
      <c r="G640" s="69">
        <v>0.05</v>
      </c>
      <c r="H640" s="69">
        <v>-1</v>
      </c>
      <c r="I640" s="69">
        <v>-4.1666666666666599</v>
      </c>
    </row>
    <row r="641" spans="1:9" x14ac:dyDescent="0.2">
      <c r="A641" s="69" t="s">
        <v>496</v>
      </c>
      <c r="B641" s="69" t="s">
        <v>249</v>
      </c>
      <c r="C641" s="69" t="s">
        <v>365</v>
      </c>
      <c r="D641" s="69">
        <v>354</v>
      </c>
      <c r="E641" s="69">
        <v>0.35329341317365298</v>
      </c>
      <c r="F641" s="69">
        <v>355</v>
      </c>
      <c r="G641" s="69">
        <v>0.35822401614530802</v>
      </c>
      <c r="H641" s="69">
        <v>-1</v>
      </c>
      <c r="I641" s="69">
        <v>-0.28169014084506999</v>
      </c>
    </row>
    <row r="642" spans="1:9" x14ac:dyDescent="0.2">
      <c r="A642" s="69" t="s">
        <v>496</v>
      </c>
      <c r="B642" s="69" t="s">
        <v>249</v>
      </c>
      <c r="C642" s="69" t="s">
        <v>367</v>
      </c>
      <c r="D642" s="69">
        <v>71</v>
      </c>
      <c r="E642" s="69">
        <v>7.0858283433133704E-2</v>
      </c>
      <c r="F642" s="69">
        <v>72</v>
      </c>
      <c r="G642" s="69">
        <v>7.26538849646821E-2</v>
      </c>
      <c r="H642" s="69">
        <v>-1</v>
      </c>
      <c r="I642" s="69">
        <v>-1.38888888888888</v>
      </c>
    </row>
    <row r="643" spans="1:9" x14ac:dyDescent="0.2">
      <c r="A643" s="69" t="s">
        <v>500</v>
      </c>
      <c r="B643" s="69" t="s">
        <v>156</v>
      </c>
      <c r="C643" s="69" t="s">
        <v>365</v>
      </c>
      <c r="D643" s="69">
        <v>194</v>
      </c>
      <c r="E643" s="69">
        <v>8.4697664265444197E-3</v>
      </c>
      <c r="F643" s="69">
        <v>195</v>
      </c>
      <c r="G643" s="69">
        <v>8.53989664535342E-3</v>
      </c>
      <c r="H643" s="69">
        <v>-1</v>
      </c>
      <c r="I643" s="69">
        <v>-0.512820512820511</v>
      </c>
    </row>
    <row r="644" spans="1:9" x14ac:dyDescent="0.2">
      <c r="A644" s="69" t="s">
        <v>500</v>
      </c>
      <c r="B644" s="69" t="s">
        <v>156</v>
      </c>
      <c r="C644" s="69" t="s">
        <v>369</v>
      </c>
      <c r="D644" s="69">
        <v>5</v>
      </c>
      <c r="E644" s="69">
        <v>2.1829294913774301E-4</v>
      </c>
      <c r="F644" s="69">
        <v>6</v>
      </c>
      <c r="G644" s="69">
        <v>2.6276605062625899E-4</v>
      </c>
      <c r="H644" s="69">
        <v>-1</v>
      </c>
      <c r="I644" s="69">
        <v>-16.6666666666667</v>
      </c>
    </row>
    <row r="645" spans="1:9" x14ac:dyDescent="0.2">
      <c r="A645" s="69" t="s">
        <v>502</v>
      </c>
      <c r="B645" s="69" t="s">
        <v>206</v>
      </c>
      <c r="C645" s="69" t="s">
        <v>365</v>
      </c>
      <c r="D645" s="69">
        <v>20</v>
      </c>
      <c r="E645" s="69">
        <v>3.5587188612099599E-2</v>
      </c>
      <c r="F645" s="69">
        <v>21</v>
      </c>
      <c r="G645" s="69">
        <v>3.6777583187390502E-2</v>
      </c>
      <c r="H645" s="69">
        <v>-1</v>
      </c>
      <c r="I645" s="69">
        <v>-4.7619047619047699</v>
      </c>
    </row>
    <row r="646" spans="1:9" x14ac:dyDescent="0.2">
      <c r="A646" s="69" t="s">
        <v>502</v>
      </c>
      <c r="B646" s="69" t="s">
        <v>206</v>
      </c>
      <c r="C646" s="69" t="s">
        <v>364</v>
      </c>
      <c r="D646" s="69">
        <v>9</v>
      </c>
      <c r="E646" s="69">
        <v>1.6014234875444799E-2</v>
      </c>
      <c r="F646" s="69">
        <v>10</v>
      </c>
      <c r="G646" s="69">
        <v>1.7513134851138399E-2</v>
      </c>
      <c r="H646" s="69">
        <v>-1</v>
      </c>
      <c r="I646" s="69">
        <v>-10</v>
      </c>
    </row>
    <row r="647" spans="1:9" x14ac:dyDescent="0.2">
      <c r="A647" s="69" t="s">
        <v>503</v>
      </c>
      <c r="B647" s="69" t="s">
        <v>171</v>
      </c>
      <c r="C647" s="69" t="s">
        <v>364</v>
      </c>
      <c r="D647" s="69">
        <v>117</v>
      </c>
      <c r="E647" s="69">
        <v>2.53851160772402E-2</v>
      </c>
      <c r="F647" s="69">
        <v>118</v>
      </c>
      <c r="G647" s="69">
        <v>2.55245511572572E-2</v>
      </c>
      <c r="H647" s="69">
        <v>-1</v>
      </c>
      <c r="I647" s="69">
        <v>-0.84745762711864203</v>
      </c>
    </row>
    <row r="648" spans="1:9" x14ac:dyDescent="0.2">
      <c r="A648" s="69" t="s">
        <v>505</v>
      </c>
      <c r="B648" s="69" t="s">
        <v>227</v>
      </c>
      <c r="C648" s="69" t="s">
        <v>370</v>
      </c>
      <c r="D648" s="69">
        <v>24</v>
      </c>
      <c r="E648" s="69">
        <v>0.192</v>
      </c>
      <c r="F648" s="69">
        <v>25</v>
      </c>
      <c r="G648" s="69">
        <v>0.203252032520325</v>
      </c>
      <c r="H648" s="69">
        <v>-1</v>
      </c>
      <c r="I648" s="69">
        <v>-4</v>
      </c>
    </row>
    <row r="649" spans="1:9" x14ac:dyDescent="0.2">
      <c r="A649" s="69" t="s">
        <v>506</v>
      </c>
      <c r="B649" s="69" t="s">
        <v>228</v>
      </c>
      <c r="C649" s="69" t="s">
        <v>366</v>
      </c>
      <c r="D649" s="69">
        <v>0</v>
      </c>
      <c r="E649" s="69">
        <v>0</v>
      </c>
      <c r="F649" s="69">
        <v>1</v>
      </c>
      <c r="G649" s="69">
        <v>5.5555555555555601E-2</v>
      </c>
      <c r="H649" s="69">
        <v>-1</v>
      </c>
      <c r="I649" s="69">
        <v>-100</v>
      </c>
    </row>
    <row r="650" spans="1:9" x14ac:dyDescent="0.2">
      <c r="A650" s="69" t="s">
        <v>549</v>
      </c>
      <c r="B650" s="69" t="s">
        <v>250</v>
      </c>
      <c r="C650" s="69" t="s">
        <v>370</v>
      </c>
      <c r="D650" s="69">
        <v>8</v>
      </c>
      <c r="E650" s="69">
        <v>3.4782608695652202E-2</v>
      </c>
      <c r="F650" s="69">
        <v>9</v>
      </c>
      <c r="G650" s="69">
        <v>3.6885245901639302E-2</v>
      </c>
      <c r="H650" s="69">
        <v>-1</v>
      </c>
      <c r="I650" s="69">
        <v>-11.1111111111111</v>
      </c>
    </row>
    <row r="651" spans="1:9" x14ac:dyDescent="0.2">
      <c r="A651" s="69" t="s">
        <v>512</v>
      </c>
      <c r="B651" s="69" t="s">
        <v>231</v>
      </c>
      <c r="C651" s="69" t="s">
        <v>365</v>
      </c>
      <c r="D651" s="69">
        <v>24</v>
      </c>
      <c r="E651" s="69">
        <v>0.48</v>
      </c>
      <c r="F651" s="69">
        <v>25</v>
      </c>
      <c r="G651" s="69">
        <v>0.49019607843137297</v>
      </c>
      <c r="H651" s="69">
        <v>-1</v>
      </c>
      <c r="I651" s="69">
        <v>-4</v>
      </c>
    </row>
    <row r="652" spans="1:9" x14ac:dyDescent="0.2">
      <c r="A652" s="69" t="s">
        <v>513</v>
      </c>
      <c r="B652" s="69" t="s">
        <v>216</v>
      </c>
      <c r="C652" s="69" t="s">
        <v>367</v>
      </c>
      <c r="D652" s="69">
        <v>10</v>
      </c>
      <c r="E652" s="69">
        <v>0.15151515151515199</v>
      </c>
      <c r="F652" s="69">
        <v>11</v>
      </c>
      <c r="G652" s="69">
        <v>0.18333333333333299</v>
      </c>
      <c r="H652" s="69">
        <v>-1</v>
      </c>
      <c r="I652" s="69">
        <v>-9.0909090909090899</v>
      </c>
    </row>
    <row r="653" spans="1:9" x14ac:dyDescent="0.2">
      <c r="A653" s="69" t="s">
        <v>514</v>
      </c>
      <c r="B653" s="69" t="s">
        <v>189</v>
      </c>
      <c r="C653" s="69" t="s">
        <v>370</v>
      </c>
      <c r="D653" s="69">
        <v>46</v>
      </c>
      <c r="E653" s="69">
        <v>3.3973412112260001E-2</v>
      </c>
      <c r="F653" s="69">
        <v>47</v>
      </c>
      <c r="G653" s="69">
        <v>3.45842531272995E-2</v>
      </c>
      <c r="H653" s="69">
        <v>-1</v>
      </c>
      <c r="I653" s="69">
        <v>-2.12765957446809</v>
      </c>
    </row>
    <row r="654" spans="1:9" x14ac:dyDescent="0.2">
      <c r="A654" s="69" t="s">
        <v>515</v>
      </c>
      <c r="B654" s="69" t="s">
        <v>190</v>
      </c>
      <c r="C654" s="69" t="s">
        <v>370</v>
      </c>
      <c r="D654" s="69">
        <v>79</v>
      </c>
      <c r="E654" s="69">
        <v>1.99595755432036E-2</v>
      </c>
      <c r="F654" s="69">
        <v>80</v>
      </c>
      <c r="G654" s="69">
        <v>2.02788339670469E-2</v>
      </c>
      <c r="H654" s="69">
        <v>-1</v>
      </c>
      <c r="I654" s="69">
        <v>-1.25</v>
      </c>
    </row>
    <row r="655" spans="1:9" x14ac:dyDescent="0.2">
      <c r="A655" s="69" t="s">
        <v>516</v>
      </c>
      <c r="B655" s="69" t="s">
        <v>247</v>
      </c>
      <c r="C655" s="69" t="s">
        <v>370</v>
      </c>
      <c r="D655" s="69">
        <v>31</v>
      </c>
      <c r="E655" s="69">
        <v>1.0120796604636001E-2</v>
      </c>
      <c r="F655" s="69">
        <v>32</v>
      </c>
      <c r="G655" s="69">
        <v>1.0810810810810799E-2</v>
      </c>
      <c r="H655" s="69">
        <v>-1</v>
      </c>
      <c r="I655" s="69">
        <v>-3.125</v>
      </c>
    </row>
    <row r="656" spans="1:9" x14ac:dyDescent="0.2">
      <c r="A656" s="69" t="s">
        <v>547</v>
      </c>
      <c r="B656" s="69" t="s">
        <v>157</v>
      </c>
      <c r="C656" s="69" t="s">
        <v>370</v>
      </c>
      <c r="D656" s="69">
        <v>610</v>
      </c>
      <c r="E656" s="69">
        <v>4.67504598405886E-2</v>
      </c>
      <c r="F656" s="69">
        <v>611</v>
      </c>
      <c r="G656" s="69">
        <v>4.6891788181120497E-2</v>
      </c>
      <c r="H656" s="69">
        <v>-1</v>
      </c>
      <c r="I656" s="69">
        <v>-0.163666121112926</v>
      </c>
    </row>
    <row r="657" spans="1:9" x14ac:dyDescent="0.2">
      <c r="A657" s="69" t="s">
        <v>519</v>
      </c>
      <c r="B657" s="69" t="s">
        <v>173</v>
      </c>
      <c r="C657" s="69" t="s">
        <v>364</v>
      </c>
      <c r="D657" s="69">
        <v>189</v>
      </c>
      <c r="E657" s="69">
        <v>3.0312750601443499E-2</v>
      </c>
      <c r="F657" s="69">
        <v>190</v>
      </c>
      <c r="G657" s="69">
        <v>2.9548989113530301E-2</v>
      </c>
      <c r="H657" s="69">
        <v>-1</v>
      </c>
      <c r="I657" s="69">
        <v>-0.52631578947368596</v>
      </c>
    </row>
    <row r="658" spans="1:9" x14ac:dyDescent="0.2">
      <c r="A658" s="69" t="s">
        <v>523</v>
      </c>
      <c r="B658" s="69" t="s">
        <v>164</v>
      </c>
      <c r="C658" s="69" t="s">
        <v>366</v>
      </c>
      <c r="D658" s="69">
        <v>70</v>
      </c>
      <c r="E658" s="69">
        <v>2.4761230986911902E-2</v>
      </c>
      <c r="F658" s="69">
        <v>71</v>
      </c>
      <c r="G658" s="69">
        <v>2.3897677549646602E-2</v>
      </c>
      <c r="H658" s="69">
        <v>-1</v>
      </c>
      <c r="I658" s="69">
        <v>-1.40845070422535</v>
      </c>
    </row>
    <row r="659" spans="1:9" x14ac:dyDescent="0.2">
      <c r="A659" s="69" t="s">
        <v>523</v>
      </c>
      <c r="B659" s="69" t="s">
        <v>164</v>
      </c>
      <c r="C659" s="69" t="s">
        <v>367</v>
      </c>
      <c r="D659" s="69">
        <v>4</v>
      </c>
      <c r="E659" s="69">
        <v>1.4149274849664E-3</v>
      </c>
      <c r="F659" s="69">
        <v>5</v>
      </c>
      <c r="G659" s="69">
        <v>1.6829350387075101E-3</v>
      </c>
      <c r="H659" s="69">
        <v>-1</v>
      </c>
      <c r="I659" s="69">
        <v>-20</v>
      </c>
    </row>
    <row r="660" spans="1:9" x14ac:dyDescent="0.2">
      <c r="A660" s="69" t="s">
        <v>525</v>
      </c>
      <c r="B660" s="69" t="s">
        <v>197</v>
      </c>
      <c r="C660" s="69" t="s">
        <v>370</v>
      </c>
      <c r="D660" s="69">
        <v>100</v>
      </c>
      <c r="E660" s="69">
        <v>8.1103000811030002E-2</v>
      </c>
      <c r="F660" s="69">
        <v>101</v>
      </c>
      <c r="G660" s="69">
        <v>7.4981440237565006E-2</v>
      </c>
      <c r="H660" s="69">
        <v>-1</v>
      </c>
      <c r="I660" s="69">
        <v>-0.99009900990099098</v>
      </c>
    </row>
    <row r="661" spans="1:9" x14ac:dyDescent="0.2">
      <c r="A661" s="69" t="s">
        <v>531</v>
      </c>
      <c r="B661" s="69" t="s">
        <v>260</v>
      </c>
      <c r="C661" s="69" t="s">
        <v>371</v>
      </c>
      <c r="D661" s="69">
        <v>207</v>
      </c>
      <c r="E661" s="69">
        <v>2.09896572703306E-2</v>
      </c>
      <c r="F661" s="69">
        <v>208</v>
      </c>
      <c r="G661" s="69">
        <v>2.13640098603122E-2</v>
      </c>
      <c r="H661" s="69">
        <v>-1</v>
      </c>
      <c r="I661" s="69">
        <v>-0.48076923076922901</v>
      </c>
    </row>
    <row r="662" spans="1:9" x14ac:dyDescent="0.2">
      <c r="A662" s="69" t="s">
        <v>532</v>
      </c>
      <c r="B662" s="69" t="s">
        <v>170</v>
      </c>
      <c r="C662" s="69" t="s">
        <v>367</v>
      </c>
      <c r="D662" s="69">
        <v>13</v>
      </c>
      <c r="E662" s="69">
        <v>3.1707317073170697E-2</v>
      </c>
      <c r="F662" s="69">
        <v>14</v>
      </c>
      <c r="G662" s="69">
        <v>3.3816425120772903E-2</v>
      </c>
      <c r="H662" s="69">
        <v>-1</v>
      </c>
      <c r="I662" s="69">
        <v>-7.1428571428571397</v>
      </c>
    </row>
    <row r="663" spans="1:9" x14ac:dyDescent="0.2">
      <c r="A663" s="69" t="s">
        <v>534</v>
      </c>
      <c r="B663" s="69" t="s">
        <v>152</v>
      </c>
      <c r="C663" s="69" t="s">
        <v>365</v>
      </c>
      <c r="D663" s="69">
        <v>1474</v>
      </c>
      <c r="E663" s="69">
        <v>1.2945154349448901E-2</v>
      </c>
      <c r="F663" s="69">
        <v>1475</v>
      </c>
      <c r="G663" s="69">
        <v>1.29548468693185E-2</v>
      </c>
      <c r="H663" s="69">
        <v>-1</v>
      </c>
      <c r="I663" s="69">
        <v>-6.7796610169490498E-2</v>
      </c>
    </row>
    <row r="664" spans="1:9" x14ac:dyDescent="0.2">
      <c r="A664" s="69" t="s">
        <v>605</v>
      </c>
      <c r="B664" s="69" t="s">
        <v>265</v>
      </c>
      <c r="C664" s="69" t="s">
        <v>364</v>
      </c>
      <c r="D664" s="69">
        <v>14</v>
      </c>
      <c r="E664" s="69">
        <v>1.43737166324435E-2</v>
      </c>
      <c r="F664" s="69">
        <v>15</v>
      </c>
      <c r="G664" s="69">
        <v>1.54798761609907E-2</v>
      </c>
      <c r="H664" s="69">
        <v>-1</v>
      </c>
      <c r="I664" s="69">
        <v>-6.6666666666666696</v>
      </c>
    </row>
    <row r="665" spans="1:9" x14ac:dyDescent="0.2">
      <c r="A665" s="69" t="s">
        <v>542</v>
      </c>
      <c r="B665" s="69" t="s">
        <v>211</v>
      </c>
      <c r="C665" s="69" t="s">
        <v>364</v>
      </c>
      <c r="D665" s="69">
        <v>27</v>
      </c>
      <c r="E665" s="69">
        <v>3.2886723507917201E-2</v>
      </c>
      <c r="F665" s="69">
        <v>29</v>
      </c>
      <c r="G665" s="69">
        <v>3.4238488783943297E-2</v>
      </c>
      <c r="H665" s="69">
        <v>-2</v>
      </c>
      <c r="I665" s="69">
        <v>-6.8965517241379297</v>
      </c>
    </row>
    <row r="666" spans="1:9" x14ac:dyDescent="0.2">
      <c r="A666" s="69" t="s">
        <v>582</v>
      </c>
      <c r="B666" s="69" t="s">
        <v>245</v>
      </c>
      <c r="C666" s="69" t="s">
        <v>365</v>
      </c>
      <c r="D666" s="69">
        <v>222</v>
      </c>
      <c r="E666" s="69">
        <v>0.245847176079734</v>
      </c>
      <c r="F666" s="69">
        <v>224</v>
      </c>
      <c r="G666" s="69">
        <v>0.24751381215469601</v>
      </c>
      <c r="H666" s="69">
        <v>-2</v>
      </c>
      <c r="I666" s="69">
        <v>-0.89285714285714002</v>
      </c>
    </row>
    <row r="667" spans="1:9" x14ac:dyDescent="0.2">
      <c r="A667" s="69" t="s">
        <v>582</v>
      </c>
      <c r="B667" s="69" t="s">
        <v>245</v>
      </c>
      <c r="C667" s="69" t="s">
        <v>367</v>
      </c>
      <c r="D667" s="69">
        <v>34</v>
      </c>
      <c r="E667" s="69">
        <v>3.7652270210409698E-2</v>
      </c>
      <c r="F667" s="69">
        <v>36</v>
      </c>
      <c r="G667" s="69">
        <v>3.9779005524861903E-2</v>
      </c>
      <c r="H667" s="69">
        <v>-2</v>
      </c>
      <c r="I667" s="69">
        <v>-5.5555555555555598</v>
      </c>
    </row>
    <row r="668" spans="1:9" x14ac:dyDescent="0.2">
      <c r="A668" s="69" t="s">
        <v>583</v>
      </c>
      <c r="B668" s="69" t="s">
        <v>257</v>
      </c>
      <c r="C668" s="69" t="s">
        <v>370</v>
      </c>
      <c r="D668" s="69">
        <v>74</v>
      </c>
      <c r="E668" s="69">
        <v>3.7678207739307502E-2</v>
      </c>
      <c r="F668" s="69">
        <v>76</v>
      </c>
      <c r="G668" s="69">
        <v>3.8345105953582197E-2</v>
      </c>
      <c r="H668" s="69">
        <v>-2</v>
      </c>
      <c r="I668" s="69">
        <v>-2.6315789473684199</v>
      </c>
    </row>
    <row r="669" spans="1:9" x14ac:dyDescent="0.2">
      <c r="A669" s="69" t="s">
        <v>596</v>
      </c>
      <c r="B669" s="69" t="s">
        <v>193</v>
      </c>
      <c r="C669" s="69" t="s">
        <v>365</v>
      </c>
      <c r="D669" s="69">
        <v>215</v>
      </c>
      <c r="E669" s="69">
        <v>0.13345747982619499</v>
      </c>
      <c r="F669" s="69">
        <v>217</v>
      </c>
      <c r="G669" s="69">
        <v>0.13312883435582801</v>
      </c>
      <c r="H669" s="69">
        <v>-2</v>
      </c>
      <c r="I669" s="69">
        <v>-0.92165898617511099</v>
      </c>
    </row>
    <row r="670" spans="1:9" x14ac:dyDescent="0.2">
      <c r="A670" s="69" t="s">
        <v>586</v>
      </c>
      <c r="B670" s="69" t="s">
        <v>266</v>
      </c>
      <c r="C670" s="69" t="s">
        <v>364</v>
      </c>
      <c r="D670" s="69">
        <v>77</v>
      </c>
      <c r="E670" s="69">
        <v>3.2407407407407399E-2</v>
      </c>
      <c r="F670" s="69">
        <v>79</v>
      </c>
      <c r="G670" s="69">
        <v>3.39055793991416E-2</v>
      </c>
      <c r="H670" s="69">
        <v>-2</v>
      </c>
      <c r="I670" s="69">
        <v>-2.53164556962026</v>
      </c>
    </row>
    <row r="671" spans="1:9" x14ac:dyDescent="0.2">
      <c r="A671" s="69" t="s">
        <v>592</v>
      </c>
      <c r="B671" s="69" t="s">
        <v>186</v>
      </c>
      <c r="C671" s="69" t="s">
        <v>366</v>
      </c>
      <c r="D671" s="69">
        <v>78</v>
      </c>
      <c r="E671" s="69">
        <v>0.122448979591837</v>
      </c>
      <c r="F671" s="69">
        <v>80</v>
      </c>
      <c r="G671" s="69">
        <v>0.125391849529781</v>
      </c>
      <c r="H671" s="69">
        <v>-2</v>
      </c>
      <c r="I671" s="69">
        <v>-2.5</v>
      </c>
    </row>
    <row r="672" spans="1:9" x14ac:dyDescent="0.2">
      <c r="A672" s="69" t="s">
        <v>603</v>
      </c>
      <c r="B672" s="69" t="s">
        <v>219</v>
      </c>
      <c r="C672" s="69" t="s">
        <v>366</v>
      </c>
      <c r="D672" s="69">
        <v>32</v>
      </c>
      <c r="E672" s="69">
        <v>0.14746543778801799</v>
      </c>
      <c r="F672" s="69">
        <v>34</v>
      </c>
      <c r="G672" s="69">
        <v>0.16346153846153799</v>
      </c>
      <c r="H672" s="69">
        <v>-2</v>
      </c>
      <c r="I672" s="69">
        <v>-5.8823529411764701</v>
      </c>
    </row>
    <row r="673" spans="1:9" x14ac:dyDescent="0.2">
      <c r="A673" s="69" t="s">
        <v>600</v>
      </c>
      <c r="B673" s="69" t="s">
        <v>251</v>
      </c>
      <c r="C673" s="69" t="s">
        <v>368</v>
      </c>
      <c r="D673" s="69">
        <v>254</v>
      </c>
      <c r="E673" s="69">
        <v>0.45438282647584999</v>
      </c>
      <c r="F673" s="69">
        <v>256</v>
      </c>
      <c r="G673" s="69">
        <v>0.49042145593869702</v>
      </c>
      <c r="H673" s="69">
        <v>-2</v>
      </c>
      <c r="I673" s="69">
        <v>-0.78125</v>
      </c>
    </row>
    <row r="674" spans="1:9" x14ac:dyDescent="0.2">
      <c r="A674" s="69" t="s">
        <v>597</v>
      </c>
      <c r="B674" s="69" t="s">
        <v>273</v>
      </c>
      <c r="C674" s="69" t="s">
        <v>368</v>
      </c>
      <c r="D674" s="69">
        <v>545</v>
      </c>
      <c r="E674" s="69">
        <v>0.202752976190476</v>
      </c>
      <c r="F674" s="69">
        <v>547</v>
      </c>
      <c r="G674" s="69">
        <v>0.203270159791899</v>
      </c>
      <c r="H674" s="69">
        <v>-2</v>
      </c>
      <c r="I674" s="69">
        <v>-0.36563071297989203</v>
      </c>
    </row>
    <row r="675" spans="1:9" x14ac:dyDescent="0.2">
      <c r="A675" s="69" t="s">
        <v>589</v>
      </c>
      <c r="B675" s="69" t="s">
        <v>158</v>
      </c>
      <c r="C675" s="69" t="s">
        <v>363</v>
      </c>
      <c r="D675" s="69">
        <v>299</v>
      </c>
      <c r="E675" s="69">
        <v>5.3127221037668801E-2</v>
      </c>
      <c r="F675" s="69">
        <v>301</v>
      </c>
      <c r="G675" s="69">
        <v>5.3330970942593897E-2</v>
      </c>
      <c r="H675" s="69">
        <v>-2</v>
      </c>
      <c r="I675" s="69">
        <v>-0.66445182724252905</v>
      </c>
    </row>
    <row r="676" spans="1:9" x14ac:dyDescent="0.2">
      <c r="A676" s="69" t="s">
        <v>598</v>
      </c>
      <c r="B676" s="69" t="s">
        <v>159</v>
      </c>
      <c r="C676" s="69" t="s">
        <v>368</v>
      </c>
      <c r="D676" s="69">
        <v>119</v>
      </c>
      <c r="E676" s="69">
        <v>4.0921595598349403E-2</v>
      </c>
      <c r="F676" s="69">
        <v>121</v>
      </c>
      <c r="G676" s="69">
        <v>4.0279627163781598E-2</v>
      </c>
      <c r="H676" s="69">
        <v>-2</v>
      </c>
      <c r="I676" s="69">
        <v>-1.65289256198347</v>
      </c>
    </row>
    <row r="677" spans="1:9" x14ac:dyDescent="0.2">
      <c r="A677" s="69" t="s">
        <v>588</v>
      </c>
      <c r="B677" s="69" t="s">
        <v>236</v>
      </c>
      <c r="C677" s="69" t="s">
        <v>365</v>
      </c>
      <c r="D677" s="69">
        <v>499</v>
      </c>
      <c r="E677" s="69">
        <v>7.0520067834935002E-2</v>
      </c>
      <c r="F677" s="69">
        <v>501</v>
      </c>
      <c r="G677" s="69">
        <v>7.0832744238654002E-2</v>
      </c>
      <c r="H677" s="69">
        <v>-2</v>
      </c>
      <c r="I677" s="69">
        <v>-0.399201596806387</v>
      </c>
    </row>
    <row r="678" spans="1:9" x14ac:dyDescent="0.2">
      <c r="A678" s="69" t="s">
        <v>588</v>
      </c>
      <c r="B678" s="69" t="s">
        <v>236</v>
      </c>
      <c r="C678" s="69" t="s">
        <v>363</v>
      </c>
      <c r="D678" s="69">
        <v>227</v>
      </c>
      <c r="E678" s="69">
        <v>3.2080271339740001E-2</v>
      </c>
      <c r="F678" s="69">
        <v>229</v>
      </c>
      <c r="G678" s="69">
        <v>3.2376643574155199E-2</v>
      </c>
      <c r="H678" s="69">
        <v>-2</v>
      </c>
      <c r="I678" s="69">
        <v>-0.87336244541484898</v>
      </c>
    </row>
    <row r="679" spans="1:9" x14ac:dyDescent="0.2">
      <c r="A679" s="69" t="s">
        <v>458</v>
      </c>
      <c r="B679" s="69" t="s">
        <v>196</v>
      </c>
      <c r="C679" s="69" t="s">
        <v>368</v>
      </c>
      <c r="D679" s="69">
        <v>300</v>
      </c>
      <c r="E679" s="69">
        <v>8.8862559241706204E-2</v>
      </c>
      <c r="F679" s="69">
        <v>302</v>
      </c>
      <c r="G679" s="69">
        <v>8.8797412525727704E-2</v>
      </c>
      <c r="H679" s="69">
        <v>-2</v>
      </c>
      <c r="I679" s="69">
        <v>-0.66225165562914201</v>
      </c>
    </row>
    <row r="680" spans="1:9" x14ac:dyDescent="0.2">
      <c r="A680" s="69" t="s">
        <v>459</v>
      </c>
      <c r="B680" s="69" t="s">
        <v>179</v>
      </c>
      <c r="C680" s="69" t="s">
        <v>363</v>
      </c>
      <c r="D680" s="69">
        <v>41</v>
      </c>
      <c r="E680" s="69">
        <v>1.9768563162970099E-2</v>
      </c>
      <c r="F680" s="69">
        <v>43</v>
      </c>
      <c r="G680" s="69">
        <v>2.0722891566265101E-2</v>
      </c>
      <c r="H680" s="69">
        <v>-2</v>
      </c>
      <c r="I680" s="69">
        <v>-4.6511627906976702</v>
      </c>
    </row>
    <row r="681" spans="1:9" x14ac:dyDescent="0.2">
      <c r="A681" s="69" t="s">
        <v>462</v>
      </c>
      <c r="B681" s="69" t="s">
        <v>237</v>
      </c>
      <c r="C681" s="69" t="s">
        <v>366</v>
      </c>
      <c r="D681" s="69">
        <v>46</v>
      </c>
      <c r="E681" s="69">
        <v>7.3717948717948706E-2</v>
      </c>
      <c r="F681" s="69">
        <v>48</v>
      </c>
      <c r="G681" s="69">
        <v>7.5353218210361103E-2</v>
      </c>
      <c r="H681" s="69">
        <v>-2</v>
      </c>
      <c r="I681" s="69">
        <v>-4.1666666666666599</v>
      </c>
    </row>
    <row r="682" spans="1:9" x14ac:dyDescent="0.2">
      <c r="A682" s="69" t="s">
        <v>466</v>
      </c>
      <c r="B682" s="69" t="s">
        <v>221</v>
      </c>
      <c r="C682" s="69" t="s">
        <v>370</v>
      </c>
      <c r="D682" s="69">
        <v>28</v>
      </c>
      <c r="E682" s="69">
        <v>0.127853881278539</v>
      </c>
      <c r="F682" s="69">
        <v>30</v>
      </c>
      <c r="G682" s="69">
        <v>0.13636363636363599</v>
      </c>
      <c r="H682" s="69">
        <v>-2</v>
      </c>
      <c r="I682" s="69">
        <v>-6.6666666666666696</v>
      </c>
    </row>
    <row r="683" spans="1:9" x14ac:dyDescent="0.2">
      <c r="A683" s="69" t="s">
        <v>467</v>
      </c>
      <c r="B683" s="69" t="s">
        <v>177</v>
      </c>
      <c r="C683" s="69" t="s">
        <v>365</v>
      </c>
      <c r="D683" s="69">
        <v>144</v>
      </c>
      <c r="E683" s="69">
        <v>2.14861235452104E-2</v>
      </c>
      <c r="F683" s="69">
        <v>146</v>
      </c>
      <c r="G683" s="69">
        <v>1.99671772428884E-2</v>
      </c>
      <c r="H683" s="69">
        <v>-2</v>
      </c>
      <c r="I683" s="69">
        <v>-1.3698630136986401</v>
      </c>
    </row>
    <row r="684" spans="1:9" x14ac:dyDescent="0.2">
      <c r="A684" s="69" t="s">
        <v>472</v>
      </c>
      <c r="B684" s="69" t="s">
        <v>178</v>
      </c>
      <c r="C684" s="69" t="s">
        <v>368</v>
      </c>
      <c r="D684" s="69">
        <v>694</v>
      </c>
      <c r="E684" s="69">
        <v>0.19320712694877501</v>
      </c>
      <c r="F684" s="69">
        <v>696</v>
      </c>
      <c r="G684" s="69">
        <v>0.193279644543182</v>
      </c>
      <c r="H684" s="69">
        <v>-2</v>
      </c>
      <c r="I684" s="69">
        <v>-0.287356321839083</v>
      </c>
    </row>
    <row r="685" spans="1:9" x14ac:dyDescent="0.2">
      <c r="A685" s="69" t="s">
        <v>476</v>
      </c>
      <c r="B685" s="69" t="s">
        <v>55</v>
      </c>
      <c r="C685" s="69" t="s">
        <v>369</v>
      </c>
      <c r="D685" s="69">
        <v>81</v>
      </c>
      <c r="E685" s="69">
        <v>1.1782812222703899E-4</v>
      </c>
      <c r="F685" s="69">
        <v>83</v>
      </c>
      <c r="G685" s="69">
        <v>1.2110512070386901E-4</v>
      </c>
      <c r="H685" s="69">
        <v>-2</v>
      </c>
      <c r="I685" s="69">
        <v>-2.4096385542168601</v>
      </c>
    </row>
    <row r="686" spans="1:9" x14ac:dyDescent="0.2">
      <c r="A686" s="69" t="s">
        <v>477</v>
      </c>
      <c r="B686" s="69" t="s">
        <v>214</v>
      </c>
      <c r="C686" s="69" t="s">
        <v>371</v>
      </c>
      <c r="D686" s="69">
        <v>90</v>
      </c>
      <c r="E686" s="69">
        <v>0.47368421052631599</v>
      </c>
      <c r="F686" s="69">
        <v>92</v>
      </c>
      <c r="G686" s="69">
        <v>0.476683937823834</v>
      </c>
      <c r="H686" s="69">
        <v>-2</v>
      </c>
      <c r="I686" s="69">
        <v>-2.1739130434782599</v>
      </c>
    </row>
    <row r="687" spans="1:9" x14ac:dyDescent="0.2">
      <c r="A687" s="69" t="s">
        <v>480</v>
      </c>
      <c r="B687" s="69" t="s">
        <v>168</v>
      </c>
      <c r="C687" s="69" t="s">
        <v>365</v>
      </c>
      <c r="D687" s="69">
        <v>144</v>
      </c>
      <c r="E687" s="69">
        <v>6.76373884452795E-2</v>
      </c>
      <c r="F687" s="69">
        <v>146</v>
      </c>
      <c r="G687" s="69">
        <v>6.2741727546196793E-2</v>
      </c>
      <c r="H687" s="69">
        <v>-2</v>
      </c>
      <c r="I687" s="69">
        <v>-1.3698630136986401</v>
      </c>
    </row>
    <row r="688" spans="1:9" x14ac:dyDescent="0.2">
      <c r="A688" s="69" t="s">
        <v>480</v>
      </c>
      <c r="B688" s="69" t="s">
        <v>168</v>
      </c>
      <c r="C688" s="69" t="s">
        <v>371</v>
      </c>
      <c r="D688" s="69">
        <v>14</v>
      </c>
      <c r="E688" s="69">
        <v>6.5758572099577301E-3</v>
      </c>
      <c r="F688" s="69">
        <v>16</v>
      </c>
      <c r="G688" s="69">
        <v>6.8758057584873203E-3</v>
      </c>
      <c r="H688" s="69">
        <v>-2</v>
      </c>
      <c r="I688" s="69">
        <v>-12.5</v>
      </c>
    </row>
    <row r="689" spans="1:9" x14ac:dyDescent="0.2">
      <c r="A689" s="69" t="s">
        <v>485</v>
      </c>
      <c r="B689" s="69" t="s">
        <v>261</v>
      </c>
      <c r="C689" s="69" t="s">
        <v>364</v>
      </c>
      <c r="D689" s="69">
        <v>39</v>
      </c>
      <c r="E689" s="69">
        <v>2.2833723653395799E-2</v>
      </c>
      <c r="F689" s="69">
        <v>41</v>
      </c>
      <c r="G689" s="69">
        <v>2.40187463386057E-2</v>
      </c>
      <c r="H689" s="69">
        <v>-2</v>
      </c>
      <c r="I689" s="69">
        <v>-4.8780487804878101</v>
      </c>
    </row>
    <row r="690" spans="1:9" x14ac:dyDescent="0.2">
      <c r="A690" s="69" t="s">
        <v>544</v>
      </c>
      <c r="B690" s="69" t="s">
        <v>185</v>
      </c>
      <c r="C690" s="69" t="s">
        <v>367</v>
      </c>
      <c r="D690" s="69">
        <v>66</v>
      </c>
      <c r="E690" s="69">
        <v>1.61211529066927E-2</v>
      </c>
      <c r="F690" s="69">
        <v>68</v>
      </c>
      <c r="G690" s="69">
        <v>1.49384885764499E-2</v>
      </c>
      <c r="H690" s="69">
        <v>-2</v>
      </c>
      <c r="I690" s="69">
        <v>-2.9411764705882399</v>
      </c>
    </row>
    <row r="691" spans="1:9" x14ac:dyDescent="0.2">
      <c r="A691" s="69" t="s">
        <v>492</v>
      </c>
      <c r="B691" s="69" t="s">
        <v>253</v>
      </c>
      <c r="C691" s="69" t="s">
        <v>365</v>
      </c>
      <c r="D691" s="69">
        <v>10</v>
      </c>
      <c r="E691" s="69">
        <v>7.9681274900398405E-3</v>
      </c>
      <c r="F691" s="69">
        <v>12</v>
      </c>
      <c r="G691" s="69">
        <v>9.0022505626406596E-3</v>
      </c>
      <c r="H691" s="69">
        <v>-2</v>
      </c>
      <c r="I691" s="69">
        <v>-16.6666666666667</v>
      </c>
    </row>
    <row r="692" spans="1:9" x14ac:dyDescent="0.2">
      <c r="A692" s="69" t="s">
        <v>496</v>
      </c>
      <c r="B692" s="69" t="s">
        <v>249</v>
      </c>
      <c r="C692" s="69" t="s">
        <v>366</v>
      </c>
      <c r="D692" s="69">
        <v>60</v>
      </c>
      <c r="E692" s="69">
        <v>5.9880239520958098E-2</v>
      </c>
      <c r="F692" s="69">
        <v>62</v>
      </c>
      <c r="G692" s="69">
        <v>6.2563067608476297E-2</v>
      </c>
      <c r="H692" s="69">
        <v>-2</v>
      </c>
      <c r="I692" s="69">
        <v>-3.2258064516128999</v>
      </c>
    </row>
    <row r="693" spans="1:9" x14ac:dyDescent="0.2">
      <c r="A693" s="69" t="s">
        <v>503</v>
      </c>
      <c r="B693" s="69" t="s">
        <v>171</v>
      </c>
      <c r="C693" s="69" t="s">
        <v>371</v>
      </c>
      <c r="D693" s="69">
        <v>12</v>
      </c>
      <c r="E693" s="69">
        <v>2.6036016489477099E-3</v>
      </c>
      <c r="F693" s="69">
        <v>14</v>
      </c>
      <c r="G693" s="69">
        <v>3.0283365779796702E-3</v>
      </c>
      <c r="H693" s="69">
        <v>-2</v>
      </c>
      <c r="I693" s="69">
        <v>-14.285714285714301</v>
      </c>
    </row>
    <row r="694" spans="1:9" x14ac:dyDescent="0.2">
      <c r="A694" s="69" t="s">
        <v>504</v>
      </c>
      <c r="B694" s="69" t="s">
        <v>153</v>
      </c>
      <c r="C694" s="69" t="s">
        <v>371</v>
      </c>
      <c r="D694" s="69">
        <v>941</v>
      </c>
      <c r="E694" s="69">
        <v>1.1955126983522E-2</v>
      </c>
      <c r="F694" s="69">
        <v>943</v>
      </c>
      <c r="G694" s="69">
        <v>1.20454226116724E-2</v>
      </c>
      <c r="H694" s="69">
        <v>-2</v>
      </c>
      <c r="I694" s="69">
        <v>-0.21208907741251401</v>
      </c>
    </row>
    <row r="695" spans="1:9" x14ac:dyDescent="0.2">
      <c r="A695" s="69" t="s">
        <v>506</v>
      </c>
      <c r="B695" s="69" t="s">
        <v>228</v>
      </c>
      <c r="C695" s="69" t="s">
        <v>365</v>
      </c>
      <c r="D695" s="69">
        <v>11</v>
      </c>
      <c r="E695" s="69">
        <v>0.6875</v>
      </c>
      <c r="F695" s="69">
        <v>13</v>
      </c>
      <c r="G695" s="69">
        <v>0.72222222222222199</v>
      </c>
      <c r="H695" s="69">
        <v>-2</v>
      </c>
      <c r="I695" s="69">
        <v>-15.384615384615399</v>
      </c>
    </row>
    <row r="696" spans="1:9" x14ac:dyDescent="0.2">
      <c r="A696" s="69" t="s">
        <v>509</v>
      </c>
      <c r="B696" s="69" t="s">
        <v>240</v>
      </c>
      <c r="C696" s="69" t="s">
        <v>366</v>
      </c>
      <c r="D696" s="69">
        <v>23</v>
      </c>
      <c r="E696" s="69">
        <v>0.25</v>
      </c>
      <c r="F696" s="69">
        <v>25</v>
      </c>
      <c r="G696" s="69">
        <v>0.28735632183908</v>
      </c>
      <c r="H696" s="69">
        <v>-2</v>
      </c>
      <c r="I696" s="69">
        <v>-8</v>
      </c>
    </row>
    <row r="697" spans="1:9" x14ac:dyDescent="0.2">
      <c r="A697" s="69" t="s">
        <v>515</v>
      </c>
      <c r="B697" s="69" t="s">
        <v>190</v>
      </c>
      <c r="C697" s="69" t="s">
        <v>364</v>
      </c>
      <c r="D697" s="69">
        <v>14</v>
      </c>
      <c r="E697" s="69">
        <v>3.53713996968166E-3</v>
      </c>
      <c r="F697" s="69">
        <v>16</v>
      </c>
      <c r="G697" s="69">
        <v>4.0557667934093796E-3</v>
      </c>
      <c r="H697" s="69">
        <v>-2</v>
      </c>
      <c r="I697" s="69">
        <v>-12.5</v>
      </c>
    </row>
    <row r="698" spans="1:9" x14ac:dyDescent="0.2">
      <c r="A698" s="69" t="s">
        <v>519</v>
      </c>
      <c r="B698" s="69" t="s">
        <v>173</v>
      </c>
      <c r="C698" s="69" t="s">
        <v>363</v>
      </c>
      <c r="D698" s="69">
        <v>147</v>
      </c>
      <c r="E698" s="69">
        <v>2.3576583801122701E-2</v>
      </c>
      <c r="F698" s="69">
        <v>149</v>
      </c>
      <c r="G698" s="69">
        <v>2.31726283048212E-2</v>
      </c>
      <c r="H698" s="69">
        <v>-2</v>
      </c>
      <c r="I698" s="69">
        <v>-1.34228187919463</v>
      </c>
    </row>
    <row r="699" spans="1:9" x14ac:dyDescent="0.2">
      <c r="A699" s="69" t="s">
        <v>521</v>
      </c>
      <c r="B699" s="69" t="s">
        <v>248</v>
      </c>
      <c r="C699" s="69" t="s">
        <v>367</v>
      </c>
      <c r="D699" s="69">
        <v>30</v>
      </c>
      <c r="E699" s="69">
        <v>7.2289156626505993E-2</v>
      </c>
      <c r="F699" s="69">
        <v>32</v>
      </c>
      <c r="G699" s="69">
        <v>7.6738609112709799E-2</v>
      </c>
      <c r="H699" s="69">
        <v>-2</v>
      </c>
      <c r="I699" s="69">
        <v>-6.25</v>
      </c>
    </row>
    <row r="700" spans="1:9" x14ac:dyDescent="0.2">
      <c r="A700" s="69" t="s">
        <v>523</v>
      </c>
      <c r="B700" s="69" t="s">
        <v>164</v>
      </c>
      <c r="C700" s="69" t="s">
        <v>370</v>
      </c>
      <c r="D700" s="69">
        <v>235</v>
      </c>
      <c r="E700" s="69">
        <v>8.3126989741775695E-2</v>
      </c>
      <c r="F700" s="69">
        <v>237</v>
      </c>
      <c r="G700" s="69">
        <v>7.9771120834735795E-2</v>
      </c>
      <c r="H700" s="69">
        <v>-2</v>
      </c>
      <c r="I700" s="69">
        <v>-0.84388185654008496</v>
      </c>
    </row>
    <row r="701" spans="1:9" x14ac:dyDescent="0.2">
      <c r="A701" s="69" t="s">
        <v>525</v>
      </c>
      <c r="B701" s="69" t="s">
        <v>197</v>
      </c>
      <c r="C701" s="69" t="s">
        <v>363</v>
      </c>
      <c r="D701" s="69">
        <v>281</v>
      </c>
      <c r="E701" s="69">
        <v>0.22789943227899401</v>
      </c>
      <c r="F701" s="69">
        <v>283</v>
      </c>
      <c r="G701" s="69">
        <v>0.21009651076466199</v>
      </c>
      <c r="H701" s="69">
        <v>-2</v>
      </c>
      <c r="I701" s="69">
        <v>-0.70671378091873305</v>
      </c>
    </row>
    <row r="702" spans="1:9" x14ac:dyDescent="0.2">
      <c r="A702" s="69" t="s">
        <v>527</v>
      </c>
      <c r="B702" s="69" t="s">
        <v>217</v>
      </c>
      <c r="C702" s="69" t="s">
        <v>370</v>
      </c>
      <c r="D702" s="69">
        <v>21</v>
      </c>
      <c r="E702" s="69">
        <v>0.177966101694915</v>
      </c>
      <c r="F702" s="69">
        <v>23</v>
      </c>
      <c r="G702" s="69">
        <v>0.19658119658119699</v>
      </c>
      <c r="H702" s="69">
        <v>-2</v>
      </c>
      <c r="I702" s="69">
        <v>-8.6956521739130501</v>
      </c>
    </row>
    <row r="703" spans="1:9" x14ac:dyDescent="0.2">
      <c r="A703" s="69" t="s">
        <v>528</v>
      </c>
      <c r="B703" s="69" t="s">
        <v>187</v>
      </c>
      <c r="C703" s="69" t="s">
        <v>363</v>
      </c>
      <c r="D703" s="69">
        <v>156</v>
      </c>
      <c r="E703" s="69">
        <v>0.126111560226354</v>
      </c>
      <c r="F703" s="69">
        <v>158</v>
      </c>
      <c r="G703" s="69">
        <v>0.12866449511400699</v>
      </c>
      <c r="H703" s="69">
        <v>-2</v>
      </c>
      <c r="I703" s="69">
        <v>-1.26582278481012</v>
      </c>
    </row>
    <row r="704" spans="1:9" x14ac:dyDescent="0.2">
      <c r="A704" s="69" t="s">
        <v>528</v>
      </c>
      <c r="B704" s="69" t="s">
        <v>187</v>
      </c>
      <c r="C704" s="69" t="s">
        <v>367</v>
      </c>
      <c r="D704" s="69">
        <v>9</v>
      </c>
      <c r="E704" s="69">
        <v>7.2756669361358096E-3</v>
      </c>
      <c r="F704" s="69">
        <v>11</v>
      </c>
      <c r="G704" s="69">
        <v>8.9576547231270398E-3</v>
      </c>
      <c r="H704" s="69">
        <v>-2</v>
      </c>
      <c r="I704" s="69">
        <v>-18.181818181818201</v>
      </c>
    </row>
    <row r="705" spans="1:9" x14ac:dyDescent="0.2">
      <c r="A705" s="69" t="s">
        <v>533</v>
      </c>
      <c r="B705" s="69" t="s">
        <v>203</v>
      </c>
      <c r="C705" s="69" t="s">
        <v>371</v>
      </c>
      <c r="D705" s="69">
        <v>3</v>
      </c>
      <c r="E705" s="69">
        <v>5.4844606946983501E-3</v>
      </c>
      <c r="F705" s="69">
        <v>5</v>
      </c>
      <c r="G705" s="69">
        <v>9.1074681238615708E-3</v>
      </c>
      <c r="H705" s="69">
        <v>-2</v>
      </c>
      <c r="I705" s="69">
        <v>-40</v>
      </c>
    </row>
    <row r="706" spans="1:9" x14ac:dyDescent="0.2">
      <c r="A706" s="69" t="s">
        <v>535</v>
      </c>
      <c r="B706" s="69" t="s">
        <v>154</v>
      </c>
      <c r="C706" s="69" t="s">
        <v>369</v>
      </c>
      <c r="D706" s="69">
        <v>182</v>
      </c>
      <c r="E706" s="69">
        <v>1.37901771507372E-3</v>
      </c>
      <c r="F706" s="69">
        <v>184</v>
      </c>
      <c r="G706" s="69">
        <v>1.39732685297691E-3</v>
      </c>
      <c r="H706" s="69">
        <v>-2</v>
      </c>
      <c r="I706" s="69">
        <v>-1.0869565217391399</v>
      </c>
    </row>
    <row r="707" spans="1:9" x14ac:dyDescent="0.2">
      <c r="A707" s="69" t="s">
        <v>581</v>
      </c>
      <c r="B707" s="69" t="s">
        <v>163</v>
      </c>
      <c r="C707" s="69" t="s">
        <v>365</v>
      </c>
      <c r="D707" s="69">
        <v>65</v>
      </c>
      <c r="E707" s="69">
        <v>2.0237242753510399E-3</v>
      </c>
      <c r="F707" s="69">
        <v>68</v>
      </c>
      <c r="G707" s="69">
        <v>2.1198989930479801E-3</v>
      </c>
      <c r="H707" s="69">
        <v>-3</v>
      </c>
      <c r="I707" s="69">
        <v>-4.4117647058823497</v>
      </c>
    </row>
    <row r="708" spans="1:9" x14ac:dyDescent="0.2">
      <c r="A708" s="69" t="s">
        <v>583</v>
      </c>
      <c r="B708" s="69" t="s">
        <v>257</v>
      </c>
      <c r="C708" s="69" t="s">
        <v>365</v>
      </c>
      <c r="D708" s="69">
        <v>335</v>
      </c>
      <c r="E708" s="69">
        <v>0.17057026476578399</v>
      </c>
      <c r="F708" s="69">
        <v>338</v>
      </c>
      <c r="G708" s="69">
        <v>0.17053481331987899</v>
      </c>
      <c r="H708" s="69">
        <v>-3</v>
      </c>
      <c r="I708" s="69">
        <v>-0.88757396449704595</v>
      </c>
    </row>
    <row r="709" spans="1:9" x14ac:dyDescent="0.2">
      <c r="A709" s="69" t="s">
        <v>596</v>
      </c>
      <c r="B709" s="69" t="s">
        <v>193</v>
      </c>
      <c r="C709" s="69" t="s">
        <v>370</v>
      </c>
      <c r="D709" s="69">
        <v>35</v>
      </c>
      <c r="E709" s="69">
        <v>2.17256362507759E-2</v>
      </c>
      <c r="F709" s="69">
        <v>38</v>
      </c>
      <c r="G709" s="69">
        <v>2.3312883435582799E-2</v>
      </c>
      <c r="H709" s="69">
        <v>-3</v>
      </c>
      <c r="I709" s="69">
        <v>-7.8947368421052699</v>
      </c>
    </row>
    <row r="710" spans="1:9" x14ac:dyDescent="0.2">
      <c r="A710" s="69" t="s">
        <v>586</v>
      </c>
      <c r="B710" s="69" t="s">
        <v>266</v>
      </c>
      <c r="C710" s="69" t="s">
        <v>368</v>
      </c>
      <c r="D710" s="69">
        <v>76</v>
      </c>
      <c r="E710" s="69">
        <v>3.1986531986532001E-2</v>
      </c>
      <c r="F710" s="69">
        <v>79</v>
      </c>
      <c r="G710" s="69">
        <v>3.39055793991416E-2</v>
      </c>
      <c r="H710" s="69">
        <v>-3</v>
      </c>
      <c r="I710" s="69">
        <v>-3.79746835443038</v>
      </c>
    </row>
    <row r="711" spans="1:9" x14ac:dyDescent="0.2">
      <c r="A711" s="69" t="s">
        <v>591</v>
      </c>
      <c r="B711" s="69" t="s">
        <v>272</v>
      </c>
      <c r="C711" s="69" t="s">
        <v>366</v>
      </c>
      <c r="D711" s="69">
        <v>540</v>
      </c>
      <c r="E711" s="69">
        <v>0.162162162162162</v>
      </c>
      <c r="F711" s="69">
        <v>543</v>
      </c>
      <c r="G711" s="69">
        <v>0.15757399883923401</v>
      </c>
      <c r="H711" s="69">
        <v>-3</v>
      </c>
      <c r="I711" s="69">
        <v>-0.55248618784530201</v>
      </c>
    </row>
    <row r="712" spans="1:9" x14ac:dyDescent="0.2">
      <c r="A712" s="69" t="s">
        <v>588</v>
      </c>
      <c r="B712" s="69" t="s">
        <v>236</v>
      </c>
      <c r="C712" s="69" t="s">
        <v>370</v>
      </c>
      <c r="D712" s="69">
        <v>522</v>
      </c>
      <c r="E712" s="69">
        <v>7.3770491803278701E-2</v>
      </c>
      <c r="F712" s="69">
        <v>525</v>
      </c>
      <c r="G712" s="69">
        <v>7.4225929591403894E-2</v>
      </c>
      <c r="H712" s="69">
        <v>-3</v>
      </c>
      <c r="I712" s="69">
        <v>-0.57142857142856696</v>
      </c>
    </row>
    <row r="713" spans="1:9" x14ac:dyDescent="0.2">
      <c r="A713" s="69" t="s">
        <v>588</v>
      </c>
      <c r="B713" s="69" t="s">
        <v>236</v>
      </c>
      <c r="C713" s="69" t="s">
        <v>367</v>
      </c>
      <c r="D713" s="69">
        <v>459</v>
      </c>
      <c r="E713" s="69">
        <v>6.48671565856416E-2</v>
      </c>
      <c r="F713" s="69">
        <v>462</v>
      </c>
      <c r="G713" s="69">
        <v>6.5318818040435503E-2</v>
      </c>
      <c r="H713" s="69">
        <v>-3</v>
      </c>
      <c r="I713" s="69">
        <v>-0.64935064935064402</v>
      </c>
    </row>
    <row r="714" spans="1:9" x14ac:dyDescent="0.2">
      <c r="A714" s="69" t="s">
        <v>452</v>
      </c>
      <c r="B714" s="69" t="s">
        <v>264</v>
      </c>
      <c r="C714" s="69" t="s">
        <v>371</v>
      </c>
      <c r="D714" s="69">
        <v>161</v>
      </c>
      <c r="E714" s="69">
        <v>1.42088076957021E-2</v>
      </c>
      <c r="F714" s="69">
        <v>164</v>
      </c>
      <c r="G714" s="69">
        <v>1.4446793516561E-2</v>
      </c>
      <c r="H714" s="69">
        <v>-3</v>
      </c>
      <c r="I714" s="69">
        <v>-1.82926829268293</v>
      </c>
    </row>
    <row r="715" spans="1:9" x14ac:dyDescent="0.2">
      <c r="A715" s="69" t="s">
        <v>456</v>
      </c>
      <c r="B715" s="69" t="s">
        <v>269</v>
      </c>
      <c r="C715" s="69" t="s">
        <v>364</v>
      </c>
      <c r="D715" s="69">
        <v>9</v>
      </c>
      <c r="E715" s="69">
        <v>1.5332197614991499E-2</v>
      </c>
      <c r="F715" s="69">
        <v>12</v>
      </c>
      <c r="G715" s="69">
        <v>1.96399345335516E-2</v>
      </c>
      <c r="H715" s="69">
        <v>-3</v>
      </c>
      <c r="I715" s="69">
        <v>-25</v>
      </c>
    </row>
    <row r="716" spans="1:9" x14ac:dyDescent="0.2">
      <c r="A716" s="69" t="s">
        <v>548</v>
      </c>
      <c r="B716" s="69" t="s">
        <v>252</v>
      </c>
      <c r="C716" s="69" t="s">
        <v>363</v>
      </c>
      <c r="D716" s="69">
        <v>129</v>
      </c>
      <c r="E716" s="69">
        <v>1.8059638807223902E-2</v>
      </c>
      <c r="F716" s="69">
        <v>132</v>
      </c>
      <c r="G716" s="69">
        <v>1.6905737704918E-2</v>
      </c>
      <c r="H716" s="69">
        <v>-3</v>
      </c>
      <c r="I716" s="69">
        <v>-2.2727272727272698</v>
      </c>
    </row>
    <row r="717" spans="1:9" x14ac:dyDescent="0.2">
      <c r="A717" s="69" t="s">
        <v>461</v>
      </c>
      <c r="B717" s="69" t="s">
        <v>174</v>
      </c>
      <c r="C717" s="69" t="s">
        <v>363</v>
      </c>
      <c r="D717" s="69">
        <v>190</v>
      </c>
      <c r="E717" s="69">
        <v>5.6229653743711201E-2</v>
      </c>
      <c r="F717" s="69">
        <v>193</v>
      </c>
      <c r="G717" s="69">
        <v>5.8308157099697902E-2</v>
      </c>
      <c r="H717" s="69">
        <v>-3</v>
      </c>
      <c r="I717" s="69">
        <v>-1.5544041450777299</v>
      </c>
    </row>
    <row r="718" spans="1:9" x14ac:dyDescent="0.2">
      <c r="A718" s="69" t="s">
        <v>469</v>
      </c>
      <c r="B718" s="69" t="s">
        <v>194</v>
      </c>
      <c r="C718" s="69" t="s">
        <v>364</v>
      </c>
      <c r="D718" s="69">
        <v>89</v>
      </c>
      <c r="E718" s="69">
        <v>0.41203703703703698</v>
      </c>
      <c r="F718" s="69">
        <v>92</v>
      </c>
      <c r="G718" s="69">
        <v>0.42396313364055299</v>
      </c>
      <c r="H718" s="69">
        <v>-3</v>
      </c>
      <c r="I718" s="69">
        <v>-3.2608695652173898</v>
      </c>
    </row>
    <row r="719" spans="1:9" x14ac:dyDescent="0.2">
      <c r="A719" s="69" t="s">
        <v>472</v>
      </c>
      <c r="B719" s="69" t="s">
        <v>178</v>
      </c>
      <c r="C719" s="69" t="s">
        <v>367</v>
      </c>
      <c r="D719" s="69">
        <v>164</v>
      </c>
      <c r="E719" s="69">
        <v>4.5657015590200398E-2</v>
      </c>
      <c r="F719" s="69">
        <v>167</v>
      </c>
      <c r="G719" s="69">
        <v>4.6376006664815297E-2</v>
      </c>
      <c r="H719" s="69">
        <v>-3</v>
      </c>
      <c r="I719" s="69">
        <v>-1.79640718562875</v>
      </c>
    </row>
    <row r="720" spans="1:9" x14ac:dyDescent="0.2">
      <c r="A720" s="69" t="s">
        <v>480</v>
      </c>
      <c r="B720" s="69" t="s">
        <v>168</v>
      </c>
      <c r="C720" s="69" t="s">
        <v>366</v>
      </c>
      <c r="D720" s="69">
        <v>43</v>
      </c>
      <c r="E720" s="69">
        <v>2.0197275716298702E-2</v>
      </c>
      <c r="F720" s="69">
        <v>46</v>
      </c>
      <c r="G720" s="69">
        <v>1.9767941555651099E-2</v>
      </c>
      <c r="H720" s="69">
        <v>-3</v>
      </c>
      <c r="I720" s="69">
        <v>-6.5217391304347796</v>
      </c>
    </row>
    <row r="721" spans="1:9" x14ac:dyDescent="0.2">
      <c r="A721" s="69" t="s">
        <v>487</v>
      </c>
      <c r="B721" s="69" t="s">
        <v>161</v>
      </c>
      <c r="C721" s="69" t="s">
        <v>363</v>
      </c>
      <c r="D721" s="69">
        <v>140</v>
      </c>
      <c r="E721" s="69">
        <v>1.8741633199464501E-2</v>
      </c>
      <c r="F721" s="69">
        <v>143</v>
      </c>
      <c r="G721" s="69">
        <v>1.84563758389262E-2</v>
      </c>
      <c r="H721" s="69">
        <v>-3</v>
      </c>
      <c r="I721" s="69">
        <v>-2.0979020979020899</v>
      </c>
    </row>
    <row r="722" spans="1:9" x14ac:dyDescent="0.2">
      <c r="A722" s="69" t="s">
        <v>487</v>
      </c>
      <c r="B722" s="69" t="s">
        <v>161</v>
      </c>
      <c r="C722" s="69" t="s">
        <v>367</v>
      </c>
      <c r="D722" s="69">
        <v>105</v>
      </c>
      <c r="E722" s="69">
        <v>1.40562248995984E-2</v>
      </c>
      <c r="F722" s="69">
        <v>108</v>
      </c>
      <c r="G722" s="69">
        <v>1.3939081053175E-2</v>
      </c>
      <c r="H722" s="69">
        <v>-3</v>
      </c>
      <c r="I722" s="69">
        <v>-2.7777777777777799</v>
      </c>
    </row>
    <row r="723" spans="1:9" x14ac:dyDescent="0.2">
      <c r="A723" s="69" t="s">
        <v>488</v>
      </c>
      <c r="B723" s="69" t="s">
        <v>175</v>
      </c>
      <c r="C723" s="69" t="s">
        <v>364</v>
      </c>
      <c r="D723" s="69">
        <v>48</v>
      </c>
      <c r="E723" s="69">
        <v>3.20213475650434E-2</v>
      </c>
      <c r="F723" s="69">
        <v>51</v>
      </c>
      <c r="G723" s="69">
        <v>3.4182305630026798E-2</v>
      </c>
      <c r="H723" s="69">
        <v>-3</v>
      </c>
      <c r="I723" s="69">
        <v>-5.8823529411764701</v>
      </c>
    </row>
    <row r="724" spans="1:9" x14ac:dyDescent="0.2">
      <c r="A724" s="69" t="s">
        <v>492</v>
      </c>
      <c r="B724" s="69" t="s">
        <v>253</v>
      </c>
      <c r="C724" s="69" t="s">
        <v>368</v>
      </c>
      <c r="D724" s="69">
        <v>370</v>
      </c>
      <c r="E724" s="69">
        <v>0.29482071713147401</v>
      </c>
      <c r="F724" s="69">
        <v>373</v>
      </c>
      <c r="G724" s="69">
        <v>0.27981995498874701</v>
      </c>
      <c r="H724" s="69">
        <v>-3</v>
      </c>
      <c r="I724" s="69">
        <v>-0.80428954423592502</v>
      </c>
    </row>
    <row r="725" spans="1:9" x14ac:dyDescent="0.2">
      <c r="A725" s="69" t="s">
        <v>500</v>
      </c>
      <c r="B725" s="69" t="s">
        <v>156</v>
      </c>
      <c r="C725" s="69" t="s">
        <v>363</v>
      </c>
      <c r="D725" s="69">
        <v>2259</v>
      </c>
      <c r="E725" s="69">
        <v>9.8624754420432198E-2</v>
      </c>
      <c r="F725" s="69">
        <v>2262</v>
      </c>
      <c r="G725" s="69">
        <v>9.9062801086099703E-2</v>
      </c>
      <c r="H725" s="69">
        <v>-3</v>
      </c>
      <c r="I725" s="69">
        <v>-0.13262599469495701</v>
      </c>
    </row>
    <row r="726" spans="1:9" x14ac:dyDescent="0.2">
      <c r="A726" s="69" t="s">
        <v>549</v>
      </c>
      <c r="B726" s="69" t="s">
        <v>250</v>
      </c>
      <c r="C726" s="69" t="s">
        <v>368</v>
      </c>
      <c r="D726" s="69">
        <v>26</v>
      </c>
      <c r="E726" s="69">
        <v>0.11304347826087</v>
      </c>
      <c r="F726" s="69">
        <v>29</v>
      </c>
      <c r="G726" s="69">
        <v>0.11885245901639301</v>
      </c>
      <c r="H726" s="69">
        <v>-3</v>
      </c>
      <c r="I726" s="69">
        <v>-10.3448275862069</v>
      </c>
    </row>
    <row r="727" spans="1:9" x14ac:dyDescent="0.2">
      <c r="A727" s="69" t="s">
        <v>511</v>
      </c>
      <c r="B727" s="69" t="s">
        <v>230</v>
      </c>
      <c r="C727" s="69" t="s">
        <v>367</v>
      </c>
      <c r="D727" s="69">
        <v>205</v>
      </c>
      <c r="E727" s="69">
        <v>0.20137524557956801</v>
      </c>
      <c r="F727" s="69">
        <v>208</v>
      </c>
      <c r="G727" s="69">
        <v>0.20717131474103601</v>
      </c>
      <c r="H727" s="69">
        <v>-3</v>
      </c>
      <c r="I727" s="69">
        <v>-1.4423076923076901</v>
      </c>
    </row>
    <row r="728" spans="1:9" x14ac:dyDescent="0.2">
      <c r="A728" s="69" t="s">
        <v>515</v>
      </c>
      <c r="B728" s="69" t="s">
        <v>190</v>
      </c>
      <c r="C728" s="69" t="s">
        <v>371</v>
      </c>
      <c r="D728" s="69">
        <v>45</v>
      </c>
      <c r="E728" s="69">
        <v>1.13693784739768E-2</v>
      </c>
      <c r="F728" s="69">
        <v>48</v>
      </c>
      <c r="G728" s="69">
        <v>1.21673003802281E-2</v>
      </c>
      <c r="H728" s="69">
        <v>-3</v>
      </c>
      <c r="I728" s="69">
        <v>-6.25</v>
      </c>
    </row>
    <row r="729" spans="1:9" x14ac:dyDescent="0.2">
      <c r="A729" s="69" t="s">
        <v>516</v>
      </c>
      <c r="B729" s="69" t="s">
        <v>247</v>
      </c>
      <c r="C729" s="69" t="s">
        <v>363</v>
      </c>
      <c r="D729" s="69">
        <v>73</v>
      </c>
      <c r="E729" s="69">
        <v>2.38328436173686E-2</v>
      </c>
      <c r="F729" s="69">
        <v>76</v>
      </c>
      <c r="G729" s="69">
        <v>2.5675675675675701E-2</v>
      </c>
      <c r="H729" s="69">
        <v>-3</v>
      </c>
      <c r="I729" s="69">
        <v>-3.9473684210526301</v>
      </c>
    </row>
    <row r="730" spans="1:9" x14ac:dyDescent="0.2">
      <c r="A730" s="69" t="s">
        <v>517</v>
      </c>
      <c r="B730" s="69" t="s">
        <v>192</v>
      </c>
      <c r="C730" s="69" t="s">
        <v>364</v>
      </c>
      <c r="D730" s="69">
        <v>130</v>
      </c>
      <c r="E730" s="69">
        <v>0.46428571428571402</v>
      </c>
      <c r="F730" s="69">
        <v>133</v>
      </c>
      <c r="G730" s="69">
        <v>0.56355932203389802</v>
      </c>
      <c r="H730" s="69">
        <v>-3</v>
      </c>
      <c r="I730" s="69">
        <v>-2.2556390977443699</v>
      </c>
    </row>
    <row r="731" spans="1:9" x14ac:dyDescent="0.2">
      <c r="A731" s="69" t="s">
        <v>519</v>
      </c>
      <c r="B731" s="69" t="s">
        <v>173</v>
      </c>
      <c r="C731" s="69" t="s">
        <v>366</v>
      </c>
      <c r="D731" s="69">
        <v>477</v>
      </c>
      <c r="E731" s="69">
        <v>7.6503608660785899E-2</v>
      </c>
      <c r="F731" s="69">
        <v>480</v>
      </c>
      <c r="G731" s="69">
        <v>7.4650077760497702E-2</v>
      </c>
      <c r="H731" s="69">
        <v>-3</v>
      </c>
      <c r="I731" s="69">
        <v>-0.624999999999998</v>
      </c>
    </row>
    <row r="732" spans="1:9" x14ac:dyDescent="0.2">
      <c r="A732" s="69" t="s">
        <v>528</v>
      </c>
      <c r="B732" s="69" t="s">
        <v>187</v>
      </c>
      <c r="C732" s="69" t="s">
        <v>365</v>
      </c>
      <c r="D732" s="69">
        <v>199</v>
      </c>
      <c r="E732" s="69">
        <v>0.160873080032336</v>
      </c>
      <c r="F732" s="69">
        <v>202</v>
      </c>
      <c r="G732" s="69">
        <v>0.16449511400651501</v>
      </c>
      <c r="H732" s="69">
        <v>-3</v>
      </c>
      <c r="I732" s="69">
        <v>-1.48514851485149</v>
      </c>
    </row>
    <row r="733" spans="1:9" x14ac:dyDescent="0.2">
      <c r="A733" s="69" t="s">
        <v>530</v>
      </c>
      <c r="B733" s="69" t="s">
        <v>268</v>
      </c>
      <c r="C733" s="69" t="s">
        <v>371</v>
      </c>
      <c r="D733" s="69">
        <v>256</v>
      </c>
      <c r="E733" s="69">
        <v>6.47052876352239E-3</v>
      </c>
      <c r="F733" s="69">
        <v>259</v>
      </c>
      <c r="G733" s="69">
        <v>6.5669371196754598E-3</v>
      </c>
      <c r="H733" s="69">
        <v>-3</v>
      </c>
      <c r="I733" s="69">
        <v>-1.15830115830116</v>
      </c>
    </row>
    <row r="734" spans="1:9" x14ac:dyDescent="0.2">
      <c r="A734" s="69" t="s">
        <v>534</v>
      </c>
      <c r="B734" s="69" t="s">
        <v>152</v>
      </c>
      <c r="C734" s="69" t="s">
        <v>369</v>
      </c>
      <c r="D734" s="69">
        <v>191</v>
      </c>
      <c r="E734" s="69">
        <v>1.6774250208580299E-3</v>
      </c>
      <c r="F734" s="69">
        <v>194</v>
      </c>
      <c r="G734" s="69">
        <v>1.7038917238290101E-3</v>
      </c>
      <c r="H734" s="69">
        <v>-3</v>
      </c>
      <c r="I734" s="69">
        <v>-1.5463917525773101</v>
      </c>
    </row>
    <row r="735" spans="1:9" x14ac:dyDescent="0.2">
      <c r="A735" s="69" t="s">
        <v>587</v>
      </c>
      <c r="B735" s="69" t="s">
        <v>271</v>
      </c>
      <c r="C735" s="69" t="s">
        <v>365</v>
      </c>
      <c r="D735" s="69">
        <v>74</v>
      </c>
      <c r="E735" s="69">
        <v>4.7103755569700798E-2</v>
      </c>
      <c r="F735" s="69">
        <v>78</v>
      </c>
      <c r="G735" s="69">
        <v>5.2738336713995901E-2</v>
      </c>
      <c r="H735" s="69">
        <v>-4</v>
      </c>
      <c r="I735" s="69">
        <v>-5.1282051282051304</v>
      </c>
    </row>
    <row r="736" spans="1:9" x14ac:dyDescent="0.2">
      <c r="A736" s="69" t="s">
        <v>583</v>
      </c>
      <c r="B736" s="69" t="s">
        <v>257</v>
      </c>
      <c r="C736" s="69" t="s">
        <v>367</v>
      </c>
      <c r="D736" s="69">
        <v>83</v>
      </c>
      <c r="E736" s="69">
        <v>4.2260692464358499E-2</v>
      </c>
      <c r="F736" s="69">
        <v>87</v>
      </c>
      <c r="G736" s="69">
        <v>4.3895055499495503E-2</v>
      </c>
      <c r="H736" s="69">
        <v>-4</v>
      </c>
      <c r="I736" s="69">
        <v>-4.5977011494252897</v>
      </c>
    </row>
    <row r="737" spans="1:9" x14ac:dyDescent="0.2">
      <c r="A737" s="69" t="s">
        <v>594</v>
      </c>
      <c r="B737" s="69" t="s">
        <v>167</v>
      </c>
      <c r="C737" s="69" t="s">
        <v>370</v>
      </c>
      <c r="D737" s="69">
        <v>248</v>
      </c>
      <c r="E737" s="69">
        <v>7.4608904933814696E-2</v>
      </c>
      <c r="F737" s="69">
        <v>252</v>
      </c>
      <c r="G737" s="69">
        <v>7.1611253196930902E-2</v>
      </c>
      <c r="H737" s="69">
        <v>-4</v>
      </c>
      <c r="I737" s="69">
        <v>-1.5873015873015901</v>
      </c>
    </row>
    <row r="738" spans="1:9" x14ac:dyDescent="0.2">
      <c r="A738" s="69" t="s">
        <v>601</v>
      </c>
      <c r="B738" s="69" t="s">
        <v>235</v>
      </c>
      <c r="C738" s="69" t="s">
        <v>363</v>
      </c>
      <c r="D738" s="69">
        <v>33</v>
      </c>
      <c r="E738" s="69">
        <v>6.1567164179104503E-2</v>
      </c>
      <c r="F738" s="69">
        <v>37</v>
      </c>
      <c r="G738" s="69">
        <v>6.7395264116575607E-2</v>
      </c>
      <c r="H738" s="69">
        <v>-4</v>
      </c>
      <c r="I738" s="69">
        <v>-10.8108108108108</v>
      </c>
    </row>
    <row r="739" spans="1:9" x14ac:dyDescent="0.2">
      <c r="A739" s="69" t="s">
        <v>585</v>
      </c>
      <c r="B739" s="69" t="s">
        <v>259</v>
      </c>
      <c r="C739" s="69" t="s">
        <v>366</v>
      </c>
      <c r="D739" s="69">
        <v>156</v>
      </c>
      <c r="E739" s="69">
        <v>0.117558402411454</v>
      </c>
      <c r="F739" s="69">
        <v>160</v>
      </c>
      <c r="G739" s="69">
        <v>0.122137404580153</v>
      </c>
      <c r="H739" s="69">
        <v>-4</v>
      </c>
      <c r="I739" s="69">
        <v>-2.5</v>
      </c>
    </row>
    <row r="740" spans="1:9" x14ac:dyDescent="0.2">
      <c r="A740" s="69" t="s">
        <v>588</v>
      </c>
      <c r="B740" s="69" t="s">
        <v>236</v>
      </c>
      <c r="C740" s="69" t="s">
        <v>366</v>
      </c>
      <c r="D740" s="69">
        <v>2706</v>
      </c>
      <c r="E740" s="69">
        <v>0.38241944601469802</v>
      </c>
      <c r="F740" s="69">
        <v>2710</v>
      </c>
      <c r="G740" s="69">
        <v>0.38314717941467602</v>
      </c>
      <c r="H740" s="69">
        <v>-4</v>
      </c>
      <c r="I740" s="69">
        <v>-0.14760147601475801</v>
      </c>
    </row>
    <row r="741" spans="1:9" x14ac:dyDescent="0.2">
      <c r="A741" s="69" t="s">
        <v>540</v>
      </c>
      <c r="B741" s="69" t="s">
        <v>195</v>
      </c>
      <c r="C741" s="69" t="s">
        <v>363</v>
      </c>
      <c r="D741" s="69">
        <v>208</v>
      </c>
      <c r="E741" s="69">
        <v>1.55700276966839E-2</v>
      </c>
      <c r="F741" s="69">
        <v>212</v>
      </c>
      <c r="G741" s="69">
        <v>1.6083756922843501E-2</v>
      </c>
      <c r="H741" s="69">
        <v>-4</v>
      </c>
      <c r="I741" s="69">
        <v>-1.88679245283019</v>
      </c>
    </row>
    <row r="742" spans="1:9" x14ac:dyDescent="0.2">
      <c r="A742" s="69" t="s">
        <v>454</v>
      </c>
      <c r="B742" s="69" t="s">
        <v>213</v>
      </c>
      <c r="C742" s="69" t="s">
        <v>368</v>
      </c>
      <c r="D742" s="69">
        <v>105</v>
      </c>
      <c r="E742" s="69">
        <v>0.27851458885941599</v>
      </c>
      <c r="F742" s="69">
        <v>109</v>
      </c>
      <c r="G742" s="69">
        <v>0.29222520107238598</v>
      </c>
      <c r="H742" s="69">
        <v>-4</v>
      </c>
      <c r="I742" s="69">
        <v>-3.6697247706421998</v>
      </c>
    </row>
    <row r="743" spans="1:9" x14ac:dyDescent="0.2">
      <c r="A743" s="69" t="s">
        <v>470</v>
      </c>
      <c r="B743" s="69" t="s">
        <v>200</v>
      </c>
      <c r="C743" s="69" t="s">
        <v>366</v>
      </c>
      <c r="D743" s="69">
        <v>320</v>
      </c>
      <c r="E743" s="69">
        <v>0.29906542056074797</v>
      </c>
      <c r="F743" s="69">
        <v>324</v>
      </c>
      <c r="G743" s="69">
        <v>0.29616087751371101</v>
      </c>
      <c r="H743" s="69">
        <v>-4</v>
      </c>
      <c r="I743" s="69">
        <v>-1.2345679012345701</v>
      </c>
    </row>
    <row r="744" spans="1:9" x14ac:dyDescent="0.2">
      <c r="A744" s="69" t="s">
        <v>473</v>
      </c>
      <c r="B744" s="69" t="s">
        <v>204</v>
      </c>
      <c r="C744" s="69" t="s">
        <v>367</v>
      </c>
      <c r="D744" s="69">
        <v>37</v>
      </c>
      <c r="E744" s="69">
        <v>5.0135501355013601E-2</v>
      </c>
      <c r="F744" s="69">
        <v>41</v>
      </c>
      <c r="G744" s="69">
        <v>5.34550195567145E-2</v>
      </c>
      <c r="H744" s="69">
        <v>-4</v>
      </c>
      <c r="I744" s="69">
        <v>-9.7560975609756095</v>
      </c>
    </row>
    <row r="745" spans="1:9" x14ac:dyDescent="0.2">
      <c r="A745" s="69" t="s">
        <v>483</v>
      </c>
      <c r="B745" s="69" t="s">
        <v>176</v>
      </c>
      <c r="C745" s="69" t="s">
        <v>370</v>
      </c>
      <c r="D745" s="69">
        <v>121</v>
      </c>
      <c r="E745" s="69">
        <v>4.5014880952381001E-2</v>
      </c>
      <c r="F745" s="69">
        <v>125</v>
      </c>
      <c r="G745" s="69">
        <v>4.6074456321415401E-2</v>
      </c>
      <c r="H745" s="69">
        <v>-4</v>
      </c>
      <c r="I745" s="69">
        <v>-3.2</v>
      </c>
    </row>
    <row r="746" spans="1:9" x14ac:dyDescent="0.2">
      <c r="A746" s="69" t="s">
        <v>503</v>
      </c>
      <c r="B746" s="69" t="s">
        <v>171</v>
      </c>
      <c r="C746" s="69" t="s">
        <v>368</v>
      </c>
      <c r="D746" s="69">
        <v>664</v>
      </c>
      <c r="E746" s="69">
        <v>0.14406595790844001</v>
      </c>
      <c r="F746" s="69">
        <v>668</v>
      </c>
      <c r="G746" s="69">
        <v>0.14449491672074399</v>
      </c>
      <c r="H746" s="69">
        <v>-4</v>
      </c>
      <c r="I746" s="69">
        <v>-0.598802395209586</v>
      </c>
    </row>
    <row r="747" spans="1:9" x14ac:dyDescent="0.2">
      <c r="A747" s="69" t="s">
        <v>507</v>
      </c>
      <c r="B747" s="69" t="s">
        <v>165</v>
      </c>
      <c r="C747" s="69" t="s">
        <v>371</v>
      </c>
      <c r="D747" s="69">
        <v>13</v>
      </c>
      <c r="E747" s="69">
        <v>1.9100793417572699E-4</v>
      </c>
      <c r="F747" s="69">
        <v>17</v>
      </c>
      <c r="G747" s="69">
        <v>2.4956326428749701E-4</v>
      </c>
      <c r="H747" s="69">
        <v>-4</v>
      </c>
      <c r="I747" s="69">
        <v>-23.529411764705898</v>
      </c>
    </row>
    <row r="748" spans="1:9" x14ac:dyDescent="0.2">
      <c r="A748" s="69" t="s">
        <v>514</v>
      </c>
      <c r="B748" s="69" t="s">
        <v>189</v>
      </c>
      <c r="C748" s="69" t="s">
        <v>368</v>
      </c>
      <c r="D748" s="69">
        <v>294</v>
      </c>
      <c r="E748" s="69">
        <v>0.21713441654357499</v>
      </c>
      <c r="F748" s="69">
        <v>298</v>
      </c>
      <c r="G748" s="69">
        <v>0.21927888153053701</v>
      </c>
      <c r="H748" s="69">
        <v>-4</v>
      </c>
      <c r="I748" s="69">
        <v>-1.34228187919463</v>
      </c>
    </row>
    <row r="749" spans="1:9" x14ac:dyDescent="0.2">
      <c r="A749" s="69" t="s">
        <v>521</v>
      </c>
      <c r="B749" s="69" t="s">
        <v>248</v>
      </c>
      <c r="C749" s="69" t="s">
        <v>364</v>
      </c>
      <c r="D749" s="69">
        <v>34</v>
      </c>
      <c r="E749" s="69">
        <v>8.1927710843373497E-2</v>
      </c>
      <c r="F749" s="69">
        <v>38</v>
      </c>
      <c r="G749" s="69">
        <v>9.11270983213429E-2</v>
      </c>
      <c r="H749" s="69">
        <v>-4</v>
      </c>
      <c r="I749" s="69">
        <v>-10.526315789473699</v>
      </c>
    </row>
    <row r="750" spans="1:9" x14ac:dyDescent="0.2">
      <c r="A750" s="69" t="s">
        <v>524</v>
      </c>
      <c r="B750" s="69" t="s">
        <v>242</v>
      </c>
      <c r="C750" s="69" t="s">
        <v>365</v>
      </c>
      <c r="D750" s="69">
        <v>91</v>
      </c>
      <c r="E750" s="69">
        <v>0.12871287128712899</v>
      </c>
      <c r="F750" s="69">
        <v>95</v>
      </c>
      <c r="G750" s="69">
        <v>0.13590844062947099</v>
      </c>
      <c r="H750" s="69">
        <v>-4</v>
      </c>
      <c r="I750" s="69">
        <v>-4.2105263157894797</v>
      </c>
    </row>
    <row r="751" spans="1:9" x14ac:dyDescent="0.2">
      <c r="A751" s="69" t="s">
        <v>525</v>
      </c>
      <c r="B751" s="69" t="s">
        <v>197</v>
      </c>
      <c r="C751" s="69" t="s">
        <v>368</v>
      </c>
      <c r="D751" s="69">
        <v>246</v>
      </c>
      <c r="E751" s="69">
        <v>0.19951338199513399</v>
      </c>
      <c r="F751" s="69">
        <v>250</v>
      </c>
      <c r="G751" s="69">
        <v>0.185597624350408</v>
      </c>
      <c r="H751" s="69">
        <v>-4</v>
      </c>
      <c r="I751" s="69">
        <v>-1.6</v>
      </c>
    </row>
    <row r="752" spans="1:9" x14ac:dyDescent="0.2">
      <c r="A752" s="69" t="s">
        <v>528</v>
      </c>
      <c r="B752" s="69" t="s">
        <v>187</v>
      </c>
      <c r="C752" s="69" t="s">
        <v>368</v>
      </c>
      <c r="D752" s="69">
        <v>423</v>
      </c>
      <c r="E752" s="69">
        <v>0.34195634599838298</v>
      </c>
      <c r="F752" s="69">
        <v>427</v>
      </c>
      <c r="G752" s="69">
        <v>0.34771986970683999</v>
      </c>
      <c r="H752" s="69">
        <v>-4</v>
      </c>
      <c r="I752" s="69">
        <v>-0.93676814988290502</v>
      </c>
    </row>
    <row r="753" spans="1:9" x14ac:dyDescent="0.2">
      <c r="A753" s="69" t="s">
        <v>529</v>
      </c>
      <c r="B753" s="69" t="s">
        <v>172</v>
      </c>
      <c r="C753" s="69" t="s">
        <v>368</v>
      </c>
      <c r="D753" s="69">
        <v>78</v>
      </c>
      <c r="E753" s="69">
        <v>0.124203821656051</v>
      </c>
      <c r="F753" s="69">
        <v>82</v>
      </c>
      <c r="G753" s="69">
        <v>0.13290113452187999</v>
      </c>
      <c r="H753" s="69">
        <v>-4</v>
      </c>
      <c r="I753" s="69">
        <v>-4.8780487804878101</v>
      </c>
    </row>
    <row r="754" spans="1:9" x14ac:dyDescent="0.2">
      <c r="A754" s="69" t="s">
        <v>530</v>
      </c>
      <c r="B754" s="69" t="s">
        <v>268</v>
      </c>
      <c r="C754" s="69" t="s">
        <v>368</v>
      </c>
      <c r="D754" s="69">
        <v>7899</v>
      </c>
      <c r="E754" s="69">
        <v>0.19965119805884099</v>
      </c>
      <c r="F754" s="69">
        <v>7903</v>
      </c>
      <c r="G754" s="69">
        <v>0.20038032454361099</v>
      </c>
      <c r="H754" s="69">
        <v>-4</v>
      </c>
      <c r="I754" s="69">
        <v>-5.0613691003420502E-2</v>
      </c>
    </row>
    <row r="755" spans="1:9" x14ac:dyDescent="0.2">
      <c r="A755" s="69" t="s">
        <v>533</v>
      </c>
      <c r="B755" s="69" t="s">
        <v>203</v>
      </c>
      <c r="C755" s="69" t="s">
        <v>365</v>
      </c>
      <c r="D755" s="69">
        <v>231</v>
      </c>
      <c r="E755" s="69">
        <v>0.422303473491773</v>
      </c>
      <c r="F755" s="69">
        <v>235</v>
      </c>
      <c r="G755" s="69">
        <v>0.42805100182149403</v>
      </c>
      <c r="H755" s="69">
        <v>-4</v>
      </c>
      <c r="I755" s="69">
        <v>-1.7021276595744701</v>
      </c>
    </row>
    <row r="756" spans="1:9" x14ac:dyDescent="0.2">
      <c r="A756" s="69" t="s">
        <v>539</v>
      </c>
      <c r="B756" s="69" t="s">
        <v>183</v>
      </c>
      <c r="C756" s="69" t="s">
        <v>363</v>
      </c>
      <c r="D756" s="69">
        <v>337</v>
      </c>
      <c r="E756" s="69">
        <v>6.1846210313819101E-2</v>
      </c>
      <c r="F756" s="69">
        <v>342</v>
      </c>
      <c r="G756" s="69">
        <v>6.2798384135145102E-2</v>
      </c>
      <c r="H756" s="69">
        <v>-5</v>
      </c>
      <c r="I756" s="69">
        <v>-1.46198830409356</v>
      </c>
    </row>
    <row r="757" spans="1:9" x14ac:dyDescent="0.2">
      <c r="A757" s="69" t="s">
        <v>592</v>
      </c>
      <c r="B757" s="69" t="s">
        <v>186</v>
      </c>
      <c r="C757" s="69" t="s">
        <v>368</v>
      </c>
      <c r="D757" s="69">
        <v>348</v>
      </c>
      <c r="E757" s="69">
        <v>0.54631083202511799</v>
      </c>
      <c r="F757" s="69">
        <v>353</v>
      </c>
      <c r="G757" s="69">
        <v>0.55329153605015702</v>
      </c>
      <c r="H757" s="69">
        <v>-5</v>
      </c>
      <c r="I757" s="69">
        <v>-1.41643059490085</v>
      </c>
    </row>
    <row r="758" spans="1:9" x14ac:dyDescent="0.2">
      <c r="A758" s="69" t="s">
        <v>461</v>
      </c>
      <c r="B758" s="69" t="s">
        <v>174</v>
      </c>
      <c r="C758" s="69" t="s">
        <v>370</v>
      </c>
      <c r="D758" s="69">
        <v>169</v>
      </c>
      <c r="E758" s="69">
        <v>5.0014797277301001E-2</v>
      </c>
      <c r="F758" s="69">
        <v>174</v>
      </c>
      <c r="G758" s="69">
        <v>5.2567975830815697E-2</v>
      </c>
      <c r="H758" s="69">
        <v>-5</v>
      </c>
      <c r="I758" s="69">
        <v>-2.8735632183908102</v>
      </c>
    </row>
    <row r="759" spans="1:9" x14ac:dyDescent="0.2">
      <c r="A759" s="69" t="s">
        <v>541</v>
      </c>
      <c r="B759" s="69" t="s">
        <v>166</v>
      </c>
      <c r="C759" s="69" t="s">
        <v>368</v>
      </c>
      <c r="D759" s="69">
        <v>379</v>
      </c>
      <c r="E759" s="69">
        <v>0.211024498886414</v>
      </c>
      <c r="F759" s="69">
        <v>384</v>
      </c>
      <c r="G759" s="69">
        <v>0.22884386174016699</v>
      </c>
      <c r="H759" s="69">
        <v>-5</v>
      </c>
      <c r="I759" s="69">
        <v>-1.3020833333333399</v>
      </c>
    </row>
    <row r="760" spans="1:9" x14ac:dyDescent="0.2">
      <c r="A760" s="69" t="s">
        <v>473</v>
      </c>
      <c r="B760" s="69" t="s">
        <v>204</v>
      </c>
      <c r="C760" s="69" t="s">
        <v>366</v>
      </c>
      <c r="D760" s="69">
        <v>64</v>
      </c>
      <c r="E760" s="69">
        <v>8.6720867208672101E-2</v>
      </c>
      <c r="F760" s="69">
        <v>69</v>
      </c>
      <c r="G760" s="69">
        <v>8.9960886571056095E-2</v>
      </c>
      <c r="H760" s="69">
        <v>-5</v>
      </c>
      <c r="I760" s="69">
        <v>-7.2463768115942004</v>
      </c>
    </row>
    <row r="761" spans="1:9" x14ac:dyDescent="0.2">
      <c r="A761" s="69" t="s">
        <v>485</v>
      </c>
      <c r="B761" s="69" t="s">
        <v>261</v>
      </c>
      <c r="C761" s="69" t="s">
        <v>365</v>
      </c>
      <c r="D761" s="69">
        <v>313</v>
      </c>
      <c r="E761" s="69">
        <v>0.18325526932084299</v>
      </c>
      <c r="F761" s="69">
        <v>318</v>
      </c>
      <c r="G761" s="69">
        <v>0.186291739894552</v>
      </c>
      <c r="H761" s="69">
        <v>-5</v>
      </c>
      <c r="I761" s="69">
        <v>-1.57232704402516</v>
      </c>
    </row>
    <row r="762" spans="1:9" x14ac:dyDescent="0.2">
      <c r="A762" s="69" t="s">
        <v>544</v>
      </c>
      <c r="B762" s="69" t="s">
        <v>185</v>
      </c>
      <c r="C762" s="69" t="s">
        <v>363</v>
      </c>
      <c r="D762" s="69">
        <v>141</v>
      </c>
      <c r="E762" s="69">
        <v>3.4440644846116301E-2</v>
      </c>
      <c r="F762" s="69">
        <v>146</v>
      </c>
      <c r="G762" s="69">
        <v>3.2073813708260103E-2</v>
      </c>
      <c r="H762" s="69">
        <v>-5</v>
      </c>
      <c r="I762" s="69">
        <v>-3.4246575342465801</v>
      </c>
    </row>
    <row r="763" spans="1:9" x14ac:dyDescent="0.2">
      <c r="A763" s="69" t="s">
        <v>549</v>
      </c>
      <c r="B763" s="69" t="s">
        <v>250</v>
      </c>
      <c r="C763" s="69" t="s">
        <v>365</v>
      </c>
      <c r="D763" s="69">
        <v>76</v>
      </c>
      <c r="E763" s="69">
        <v>0.33043478260869602</v>
      </c>
      <c r="F763" s="69">
        <v>81</v>
      </c>
      <c r="G763" s="69">
        <v>0.33196721311475402</v>
      </c>
      <c r="H763" s="69">
        <v>-5</v>
      </c>
      <c r="I763" s="69">
        <v>-6.1728395061728403</v>
      </c>
    </row>
    <row r="764" spans="1:9" x14ac:dyDescent="0.2">
      <c r="A764" s="69" t="s">
        <v>549</v>
      </c>
      <c r="B764" s="69" t="s">
        <v>250</v>
      </c>
      <c r="C764" s="69" t="s">
        <v>366</v>
      </c>
      <c r="D764" s="69">
        <v>115</v>
      </c>
      <c r="E764" s="69">
        <v>0.5</v>
      </c>
      <c r="F764" s="69">
        <v>120</v>
      </c>
      <c r="G764" s="69">
        <v>0.49180327868852503</v>
      </c>
      <c r="H764" s="69">
        <v>-5</v>
      </c>
      <c r="I764" s="69">
        <v>-4.1666666666666599</v>
      </c>
    </row>
    <row r="765" spans="1:9" x14ac:dyDescent="0.2">
      <c r="A765" s="69" t="s">
        <v>515</v>
      </c>
      <c r="B765" s="69" t="s">
        <v>190</v>
      </c>
      <c r="C765" s="69" t="s">
        <v>363</v>
      </c>
      <c r="D765" s="69">
        <v>474</v>
      </c>
      <c r="E765" s="69">
        <v>0.119757453259222</v>
      </c>
      <c r="F765" s="69">
        <v>479</v>
      </c>
      <c r="G765" s="69">
        <v>0.12141951837769301</v>
      </c>
      <c r="H765" s="69">
        <v>-5</v>
      </c>
      <c r="I765" s="69">
        <v>-1.0438413361169101</v>
      </c>
    </row>
    <row r="766" spans="1:9" x14ac:dyDescent="0.2">
      <c r="A766" s="69" t="s">
        <v>525</v>
      </c>
      <c r="B766" s="69" t="s">
        <v>197</v>
      </c>
      <c r="C766" s="69" t="s">
        <v>366</v>
      </c>
      <c r="D766" s="69">
        <v>262</v>
      </c>
      <c r="E766" s="69">
        <v>0.21248986212489901</v>
      </c>
      <c r="F766" s="69">
        <v>267</v>
      </c>
      <c r="G766" s="69">
        <v>0.198218262806236</v>
      </c>
      <c r="H766" s="69">
        <v>-5</v>
      </c>
      <c r="I766" s="69">
        <v>-1.87265917602997</v>
      </c>
    </row>
    <row r="767" spans="1:9" x14ac:dyDescent="0.2">
      <c r="A767" s="69" t="s">
        <v>537</v>
      </c>
      <c r="B767" s="69" t="s">
        <v>267</v>
      </c>
      <c r="C767" s="69" t="s">
        <v>363</v>
      </c>
      <c r="D767" s="69">
        <v>161</v>
      </c>
      <c r="E767" s="69">
        <v>4.4660194174757299E-2</v>
      </c>
      <c r="F767" s="69">
        <v>166</v>
      </c>
      <c r="G767" s="69">
        <v>4.7132311186825697E-2</v>
      </c>
      <c r="H767" s="69">
        <v>-5</v>
      </c>
      <c r="I767" s="69">
        <v>-3.0120481927710898</v>
      </c>
    </row>
    <row r="768" spans="1:9" x14ac:dyDescent="0.2">
      <c r="A768" s="69" t="s">
        <v>529</v>
      </c>
      <c r="B768" s="69" t="s">
        <v>172</v>
      </c>
      <c r="C768" s="69" t="s">
        <v>364</v>
      </c>
      <c r="D768" s="69">
        <v>27</v>
      </c>
      <c r="E768" s="69">
        <v>4.2993630573248398E-2</v>
      </c>
      <c r="F768" s="69">
        <v>32</v>
      </c>
      <c r="G768" s="69">
        <v>5.1863857374392197E-2</v>
      </c>
      <c r="H768" s="69">
        <v>-5</v>
      </c>
      <c r="I768" s="69">
        <v>-15.625</v>
      </c>
    </row>
    <row r="769" spans="1:9" x14ac:dyDescent="0.2">
      <c r="A769" s="69" t="s">
        <v>535</v>
      </c>
      <c r="B769" s="69" t="s">
        <v>154</v>
      </c>
      <c r="C769" s="69" t="s">
        <v>371</v>
      </c>
      <c r="D769" s="69">
        <v>305</v>
      </c>
      <c r="E769" s="69">
        <v>2.3109912258103601E-3</v>
      </c>
      <c r="F769" s="69">
        <v>310</v>
      </c>
      <c r="G769" s="69">
        <v>2.3541919805589299E-3</v>
      </c>
      <c r="H769" s="69">
        <v>-5</v>
      </c>
      <c r="I769" s="69">
        <v>-1.61290322580645</v>
      </c>
    </row>
    <row r="770" spans="1:9" x14ac:dyDescent="0.2">
      <c r="A770" s="69" t="s">
        <v>602</v>
      </c>
      <c r="B770" s="69" t="s">
        <v>212</v>
      </c>
      <c r="C770" s="69" t="s">
        <v>364</v>
      </c>
      <c r="D770" s="69">
        <v>2</v>
      </c>
      <c r="E770" s="69">
        <v>4.6511627906976702E-2</v>
      </c>
      <c r="F770" s="69">
        <v>8</v>
      </c>
      <c r="G770" s="69">
        <v>0.16326530612244899</v>
      </c>
      <c r="H770" s="69">
        <v>-6</v>
      </c>
      <c r="I770" s="69">
        <v>-75</v>
      </c>
    </row>
    <row r="771" spans="1:9" x14ac:dyDescent="0.2">
      <c r="A771" s="69" t="s">
        <v>600</v>
      </c>
      <c r="B771" s="69" t="s">
        <v>251</v>
      </c>
      <c r="C771" s="69" t="s">
        <v>364</v>
      </c>
      <c r="D771" s="69">
        <v>65</v>
      </c>
      <c r="E771" s="69">
        <v>0.116279069767442</v>
      </c>
      <c r="F771" s="69">
        <v>71</v>
      </c>
      <c r="G771" s="69">
        <v>0.13601532567049801</v>
      </c>
      <c r="H771" s="69">
        <v>-6</v>
      </c>
      <c r="I771" s="69">
        <v>-8.4507042253521103</v>
      </c>
    </row>
    <row r="772" spans="1:9" x14ac:dyDescent="0.2">
      <c r="A772" s="69" t="s">
        <v>458</v>
      </c>
      <c r="B772" s="69" t="s">
        <v>196</v>
      </c>
      <c r="C772" s="69" t="s">
        <v>370</v>
      </c>
      <c r="D772" s="69">
        <v>217</v>
      </c>
      <c r="E772" s="69">
        <v>6.42772511848341E-2</v>
      </c>
      <c r="F772" s="69">
        <v>223</v>
      </c>
      <c r="G772" s="69">
        <v>6.5568950308732707E-2</v>
      </c>
      <c r="H772" s="69">
        <v>-6</v>
      </c>
      <c r="I772" s="69">
        <v>-2.69058295964125</v>
      </c>
    </row>
    <row r="773" spans="1:9" x14ac:dyDescent="0.2">
      <c r="A773" s="69" t="s">
        <v>462</v>
      </c>
      <c r="B773" s="69" t="s">
        <v>237</v>
      </c>
      <c r="C773" s="69" t="s">
        <v>370</v>
      </c>
      <c r="D773" s="69">
        <v>165</v>
      </c>
      <c r="E773" s="69">
        <v>0.26442307692307698</v>
      </c>
      <c r="F773" s="69">
        <v>171</v>
      </c>
      <c r="G773" s="69">
        <v>0.26844583987441101</v>
      </c>
      <c r="H773" s="69">
        <v>-6</v>
      </c>
      <c r="I773" s="69">
        <v>-3.5087719298245599</v>
      </c>
    </row>
    <row r="774" spans="1:9" x14ac:dyDescent="0.2">
      <c r="A774" s="69" t="s">
        <v>516</v>
      </c>
      <c r="B774" s="69" t="s">
        <v>247</v>
      </c>
      <c r="C774" s="69" t="s">
        <v>368</v>
      </c>
      <c r="D774" s="69">
        <v>315</v>
      </c>
      <c r="E774" s="69">
        <v>0.102840352595495</v>
      </c>
      <c r="F774" s="69">
        <v>321</v>
      </c>
      <c r="G774" s="69">
        <v>0.108445945945946</v>
      </c>
      <c r="H774" s="69">
        <v>-6</v>
      </c>
      <c r="I774" s="69">
        <v>-1.86915887850467</v>
      </c>
    </row>
    <row r="775" spans="1:9" x14ac:dyDescent="0.2">
      <c r="A775" s="69" t="s">
        <v>524</v>
      </c>
      <c r="B775" s="69" t="s">
        <v>242</v>
      </c>
      <c r="C775" s="69" t="s">
        <v>367</v>
      </c>
      <c r="D775" s="69">
        <v>88</v>
      </c>
      <c r="E775" s="69">
        <v>0.12446958981612399</v>
      </c>
      <c r="F775" s="69">
        <v>94</v>
      </c>
      <c r="G775" s="69">
        <v>0.13447782546494999</v>
      </c>
      <c r="H775" s="69">
        <v>-6</v>
      </c>
      <c r="I775" s="69">
        <v>-6.3829787234042499</v>
      </c>
    </row>
    <row r="776" spans="1:9" x14ac:dyDescent="0.2">
      <c r="A776" s="69" t="s">
        <v>594</v>
      </c>
      <c r="B776" s="69" t="s">
        <v>167</v>
      </c>
      <c r="C776" s="69" t="s">
        <v>364</v>
      </c>
      <c r="D776" s="69">
        <v>139</v>
      </c>
      <c r="E776" s="69">
        <v>4.1817087845968701E-2</v>
      </c>
      <c r="F776" s="69">
        <v>146</v>
      </c>
      <c r="G776" s="69">
        <v>4.1489059391872703E-2</v>
      </c>
      <c r="H776" s="69">
        <v>-7</v>
      </c>
      <c r="I776" s="69">
        <v>-4.7945205479451998</v>
      </c>
    </row>
    <row r="777" spans="1:9" x14ac:dyDescent="0.2">
      <c r="A777" s="69" t="s">
        <v>579</v>
      </c>
      <c r="B777" s="69" t="s">
        <v>151</v>
      </c>
      <c r="C777" s="69" t="s">
        <v>371</v>
      </c>
      <c r="D777" s="69">
        <v>2419</v>
      </c>
      <c r="E777" s="69">
        <v>5.1986847478025398E-3</v>
      </c>
      <c r="F777" s="69">
        <v>2426</v>
      </c>
      <c r="G777" s="69">
        <v>5.2316278427837603E-3</v>
      </c>
      <c r="H777" s="69">
        <v>-7</v>
      </c>
      <c r="I777" s="69">
        <v>-0.28854080791426201</v>
      </c>
    </row>
    <row r="778" spans="1:9" x14ac:dyDescent="0.2">
      <c r="A778" s="69" t="s">
        <v>452</v>
      </c>
      <c r="B778" s="69" t="s">
        <v>264</v>
      </c>
      <c r="C778" s="69" t="s">
        <v>370</v>
      </c>
      <c r="D778" s="69">
        <v>1259</v>
      </c>
      <c r="E778" s="69">
        <v>0.11111111111111099</v>
      </c>
      <c r="F778" s="69">
        <v>1266</v>
      </c>
      <c r="G778" s="69">
        <v>0.111522198731501</v>
      </c>
      <c r="H778" s="69">
        <v>-7</v>
      </c>
      <c r="I778" s="69">
        <v>-0.55292259083727902</v>
      </c>
    </row>
    <row r="779" spans="1:9" x14ac:dyDescent="0.2">
      <c r="A779" s="69" t="s">
        <v>455</v>
      </c>
      <c r="B779" s="69" t="s">
        <v>274</v>
      </c>
      <c r="C779" s="69" t="s">
        <v>363</v>
      </c>
      <c r="D779" s="69">
        <v>268</v>
      </c>
      <c r="E779" s="69">
        <v>5.1429668009978897E-2</v>
      </c>
      <c r="F779" s="69">
        <v>275</v>
      </c>
      <c r="G779" s="69">
        <v>5.2884615384615398E-2</v>
      </c>
      <c r="H779" s="69">
        <v>-7</v>
      </c>
      <c r="I779" s="69">
        <v>-2.5454545454545499</v>
      </c>
    </row>
    <row r="780" spans="1:9" x14ac:dyDescent="0.2">
      <c r="A780" s="69" t="s">
        <v>492</v>
      </c>
      <c r="B780" s="69" t="s">
        <v>253</v>
      </c>
      <c r="C780" s="69" t="s">
        <v>364</v>
      </c>
      <c r="D780" s="69">
        <v>27</v>
      </c>
      <c r="E780" s="69">
        <v>2.1513944223107598E-2</v>
      </c>
      <c r="F780" s="69">
        <v>34</v>
      </c>
      <c r="G780" s="69">
        <v>2.5506376594148499E-2</v>
      </c>
      <c r="H780" s="69">
        <v>-7</v>
      </c>
      <c r="I780" s="69">
        <v>-20.588235294117698</v>
      </c>
    </row>
    <row r="781" spans="1:9" x14ac:dyDescent="0.2">
      <c r="A781" s="69" t="s">
        <v>500</v>
      </c>
      <c r="B781" s="69" t="s">
        <v>156</v>
      </c>
      <c r="C781" s="69" t="s">
        <v>367</v>
      </c>
      <c r="D781" s="69">
        <v>853</v>
      </c>
      <c r="E781" s="69">
        <v>3.7240777122898902E-2</v>
      </c>
      <c r="F781" s="69">
        <v>860</v>
      </c>
      <c r="G781" s="69">
        <v>3.76631339230971E-2</v>
      </c>
      <c r="H781" s="69">
        <v>-7</v>
      </c>
      <c r="I781" s="69">
        <v>-0.81395348837208803</v>
      </c>
    </row>
    <row r="782" spans="1:9" x14ac:dyDescent="0.2">
      <c r="A782" s="69" t="s">
        <v>452</v>
      </c>
      <c r="B782" s="69" t="s">
        <v>264</v>
      </c>
      <c r="C782" s="69" t="s">
        <v>365</v>
      </c>
      <c r="D782" s="69">
        <v>3981</v>
      </c>
      <c r="E782" s="69">
        <v>0.35133703997881899</v>
      </c>
      <c r="F782" s="69">
        <v>3989</v>
      </c>
      <c r="G782" s="69">
        <v>0.351391825229035</v>
      </c>
      <c r="H782" s="69">
        <v>-8</v>
      </c>
      <c r="I782" s="69">
        <v>-0.200551516670844</v>
      </c>
    </row>
    <row r="783" spans="1:9" x14ac:dyDescent="0.2">
      <c r="A783" s="69" t="s">
        <v>462</v>
      </c>
      <c r="B783" s="69" t="s">
        <v>237</v>
      </c>
      <c r="C783" s="69" t="s">
        <v>368</v>
      </c>
      <c r="D783" s="69">
        <v>271</v>
      </c>
      <c r="E783" s="69">
        <v>0.43429487179487197</v>
      </c>
      <c r="F783" s="69">
        <v>279</v>
      </c>
      <c r="G783" s="69">
        <v>0.43799058084772402</v>
      </c>
      <c r="H783" s="69">
        <v>-8</v>
      </c>
      <c r="I783" s="69">
        <v>-2.8673835125448099</v>
      </c>
    </row>
    <row r="784" spans="1:9" x14ac:dyDescent="0.2">
      <c r="A784" s="69" t="s">
        <v>519</v>
      </c>
      <c r="B784" s="69" t="s">
        <v>173</v>
      </c>
      <c r="C784" s="69" t="s">
        <v>367</v>
      </c>
      <c r="D784" s="69">
        <v>260</v>
      </c>
      <c r="E784" s="69">
        <v>4.1700080192461901E-2</v>
      </c>
      <c r="F784" s="69">
        <v>268</v>
      </c>
      <c r="G784" s="69">
        <v>4.1679626749611197E-2</v>
      </c>
      <c r="H784" s="69">
        <v>-8</v>
      </c>
      <c r="I784" s="69">
        <v>-2.98507462686567</v>
      </c>
    </row>
    <row r="785" spans="1:9" x14ac:dyDescent="0.2">
      <c r="A785" s="69" t="s">
        <v>580</v>
      </c>
      <c r="B785" s="69" t="s">
        <v>180</v>
      </c>
      <c r="C785" s="69" t="s">
        <v>364</v>
      </c>
      <c r="D785" s="69">
        <v>32</v>
      </c>
      <c r="E785" s="69">
        <v>9.2086330935251797E-3</v>
      </c>
      <c r="F785" s="69">
        <v>41</v>
      </c>
      <c r="G785" s="69">
        <v>1.2242460435950999E-2</v>
      </c>
      <c r="H785" s="69">
        <v>-9</v>
      </c>
      <c r="I785" s="69">
        <v>-21.951219512195099</v>
      </c>
    </row>
    <row r="786" spans="1:9" x14ac:dyDescent="0.2">
      <c r="A786" s="69" t="s">
        <v>601</v>
      </c>
      <c r="B786" s="69" t="s">
        <v>235</v>
      </c>
      <c r="C786" s="69" t="s">
        <v>364</v>
      </c>
      <c r="D786" s="69">
        <v>56</v>
      </c>
      <c r="E786" s="69">
        <v>0.104477611940299</v>
      </c>
      <c r="F786" s="69">
        <v>65</v>
      </c>
      <c r="G786" s="69">
        <v>0.1183970856102</v>
      </c>
      <c r="H786" s="69">
        <v>-9</v>
      </c>
      <c r="I786" s="69">
        <v>-13.846153846153801</v>
      </c>
    </row>
    <row r="787" spans="1:9" x14ac:dyDescent="0.2">
      <c r="A787" s="69" t="s">
        <v>584</v>
      </c>
      <c r="B787" s="69" t="s">
        <v>258</v>
      </c>
      <c r="C787" s="69" t="s">
        <v>370</v>
      </c>
      <c r="D787" s="69">
        <v>334</v>
      </c>
      <c r="E787" s="69">
        <v>0.53354632587859396</v>
      </c>
      <c r="F787" s="69">
        <v>343</v>
      </c>
      <c r="G787" s="69">
        <v>0.55144694533762095</v>
      </c>
      <c r="H787" s="69">
        <v>-9</v>
      </c>
      <c r="I787" s="69">
        <v>-2.6239067055393601</v>
      </c>
    </row>
    <row r="788" spans="1:9" x14ac:dyDescent="0.2">
      <c r="A788" s="69" t="s">
        <v>588</v>
      </c>
      <c r="B788" s="69" t="s">
        <v>236</v>
      </c>
      <c r="C788" s="69" t="s">
        <v>364</v>
      </c>
      <c r="D788" s="69">
        <v>654</v>
      </c>
      <c r="E788" s="69">
        <v>9.24250989259469E-2</v>
      </c>
      <c r="F788" s="69">
        <v>663</v>
      </c>
      <c r="G788" s="69">
        <v>9.3736745369715796E-2</v>
      </c>
      <c r="H788" s="69">
        <v>-9</v>
      </c>
      <c r="I788" s="69">
        <v>-1.3574660633484099</v>
      </c>
    </row>
    <row r="789" spans="1:9" x14ac:dyDescent="0.2">
      <c r="A789" s="69" t="s">
        <v>474</v>
      </c>
      <c r="B789" s="69" t="s">
        <v>207</v>
      </c>
      <c r="C789" s="69" t="s">
        <v>364</v>
      </c>
      <c r="D789" s="69">
        <v>125</v>
      </c>
      <c r="E789" s="69">
        <v>4.9154541879669701E-2</v>
      </c>
      <c r="F789" s="69">
        <v>134</v>
      </c>
      <c r="G789" s="69">
        <v>5.3048297703879699E-2</v>
      </c>
      <c r="H789" s="69">
        <v>-9</v>
      </c>
      <c r="I789" s="69">
        <v>-6.7164179104477597</v>
      </c>
    </row>
    <row r="790" spans="1:9" x14ac:dyDescent="0.2">
      <c r="A790" s="69" t="s">
        <v>487</v>
      </c>
      <c r="B790" s="69" t="s">
        <v>161</v>
      </c>
      <c r="C790" s="69" t="s">
        <v>370</v>
      </c>
      <c r="D790" s="69">
        <v>709</v>
      </c>
      <c r="E790" s="69">
        <v>9.4912985274431094E-2</v>
      </c>
      <c r="F790" s="69">
        <v>718</v>
      </c>
      <c r="G790" s="69">
        <v>9.2669075890552399E-2</v>
      </c>
      <c r="H790" s="69">
        <v>-9</v>
      </c>
      <c r="I790" s="69">
        <v>-1.25348189415042</v>
      </c>
    </row>
    <row r="791" spans="1:9" x14ac:dyDescent="0.2">
      <c r="A791" s="69" t="s">
        <v>502</v>
      </c>
      <c r="B791" s="69" t="s">
        <v>206</v>
      </c>
      <c r="C791" s="69" t="s">
        <v>363</v>
      </c>
      <c r="D791" s="69">
        <v>154</v>
      </c>
      <c r="E791" s="69">
        <v>0.27402135231316699</v>
      </c>
      <c r="F791" s="69">
        <v>163</v>
      </c>
      <c r="G791" s="69">
        <v>0.28546409807355499</v>
      </c>
      <c r="H791" s="69">
        <v>-9</v>
      </c>
      <c r="I791" s="69">
        <v>-5.5214723926380396</v>
      </c>
    </row>
    <row r="792" spans="1:9" x14ac:dyDescent="0.2">
      <c r="A792" s="69" t="s">
        <v>514</v>
      </c>
      <c r="B792" s="69" t="s">
        <v>189</v>
      </c>
      <c r="C792" s="69" t="s">
        <v>365</v>
      </c>
      <c r="D792" s="69">
        <v>326</v>
      </c>
      <c r="E792" s="69">
        <v>0.24076809453471201</v>
      </c>
      <c r="F792" s="69">
        <v>335</v>
      </c>
      <c r="G792" s="69">
        <v>0.24650478292862399</v>
      </c>
      <c r="H792" s="69">
        <v>-9</v>
      </c>
      <c r="I792" s="69">
        <v>-2.68656716417911</v>
      </c>
    </row>
    <row r="793" spans="1:9" x14ac:dyDescent="0.2">
      <c r="A793" s="69" t="s">
        <v>522</v>
      </c>
      <c r="B793" s="69" t="s">
        <v>162</v>
      </c>
      <c r="C793" s="69" t="s">
        <v>368</v>
      </c>
      <c r="D793" s="69">
        <v>705</v>
      </c>
      <c r="E793" s="69">
        <v>9.8947368421052603E-2</v>
      </c>
      <c r="F793" s="69">
        <v>714</v>
      </c>
      <c r="G793" s="69">
        <v>9.6656288073642904E-2</v>
      </c>
      <c r="H793" s="69">
        <v>-9</v>
      </c>
      <c r="I793" s="69">
        <v>-1.26050420168067</v>
      </c>
    </row>
    <row r="794" spans="1:9" x14ac:dyDescent="0.2">
      <c r="A794" s="69" t="s">
        <v>584</v>
      </c>
      <c r="B794" s="69" t="s">
        <v>258</v>
      </c>
      <c r="C794" s="69" t="s">
        <v>368</v>
      </c>
      <c r="D794" s="69">
        <v>36</v>
      </c>
      <c r="E794" s="69">
        <v>5.7507987220447303E-2</v>
      </c>
      <c r="F794" s="69">
        <v>46</v>
      </c>
      <c r="G794" s="69">
        <v>7.3954983922829606E-2</v>
      </c>
      <c r="H794" s="69">
        <v>-10</v>
      </c>
      <c r="I794" s="69">
        <v>-21.739130434782599</v>
      </c>
    </row>
    <row r="795" spans="1:9" x14ac:dyDescent="0.2">
      <c r="A795" s="69" t="s">
        <v>459</v>
      </c>
      <c r="B795" s="69" t="s">
        <v>179</v>
      </c>
      <c r="C795" s="69" t="s">
        <v>364</v>
      </c>
      <c r="D795" s="69">
        <v>244</v>
      </c>
      <c r="E795" s="69">
        <v>0.11764705882352899</v>
      </c>
      <c r="F795" s="69">
        <v>254</v>
      </c>
      <c r="G795" s="69">
        <v>0.12240963855421701</v>
      </c>
      <c r="H795" s="69">
        <v>-10</v>
      </c>
      <c r="I795" s="69">
        <v>-3.9370078740157499</v>
      </c>
    </row>
    <row r="796" spans="1:9" x14ac:dyDescent="0.2">
      <c r="A796" s="69" t="s">
        <v>483</v>
      </c>
      <c r="B796" s="69" t="s">
        <v>176</v>
      </c>
      <c r="C796" s="69" t="s">
        <v>368</v>
      </c>
      <c r="D796" s="69">
        <v>851</v>
      </c>
      <c r="E796" s="69">
        <v>0.31659226190476197</v>
      </c>
      <c r="F796" s="69">
        <v>861</v>
      </c>
      <c r="G796" s="69">
        <v>0.31736085514190898</v>
      </c>
      <c r="H796" s="69">
        <v>-10</v>
      </c>
      <c r="I796" s="69">
        <v>-1.16144018583043</v>
      </c>
    </row>
    <row r="797" spans="1:9" x14ac:dyDescent="0.2">
      <c r="A797" s="69" t="s">
        <v>488</v>
      </c>
      <c r="B797" s="69" t="s">
        <v>175</v>
      </c>
      <c r="C797" s="69" t="s">
        <v>368</v>
      </c>
      <c r="D797" s="69">
        <v>189</v>
      </c>
      <c r="E797" s="69">
        <v>0.12608405603735801</v>
      </c>
      <c r="F797" s="69">
        <v>199</v>
      </c>
      <c r="G797" s="69">
        <v>0.133378016085791</v>
      </c>
      <c r="H797" s="69">
        <v>-10</v>
      </c>
      <c r="I797" s="69">
        <v>-5.0251256281407004</v>
      </c>
    </row>
    <row r="798" spans="1:9" x14ac:dyDescent="0.2">
      <c r="A798" s="69" t="s">
        <v>532</v>
      </c>
      <c r="B798" s="69" t="s">
        <v>170</v>
      </c>
      <c r="C798" s="69" t="s">
        <v>365</v>
      </c>
      <c r="D798" s="69">
        <v>254</v>
      </c>
      <c r="E798" s="69">
        <v>0.61951219512195099</v>
      </c>
      <c r="F798" s="69">
        <v>264</v>
      </c>
      <c r="G798" s="69">
        <v>0.63768115942029002</v>
      </c>
      <c r="H798" s="69">
        <v>-10</v>
      </c>
      <c r="I798" s="69">
        <v>-3.7878787878787801</v>
      </c>
    </row>
    <row r="799" spans="1:9" x14ac:dyDescent="0.2">
      <c r="A799" s="69" t="s">
        <v>535</v>
      </c>
      <c r="B799" s="69" t="s">
        <v>154</v>
      </c>
      <c r="C799" s="69" t="s">
        <v>367</v>
      </c>
      <c r="D799" s="69">
        <v>14355</v>
      </c>
      <c r="E799" s="69">
        <v>0.10876812802133699</v>
      </c>
      <c r="F799" s="69">
        <v>14365</v>
      </c>
      <c r="G799" s="69">
        <v>0.10909021871202899</v>
      </c>
      <c r="H799" s="69">
        <v>-10</v>
      </c>
      <c r="I799" s="69">
        <v>-6.9613644274280101E-2</v>
      </c>
    </row>
    <row r="800" spans="1:9" x14ac:dyDescent="0.2">
      <c r="A800" s="69" t="s">
        <v>492</v>
      </c>
      <c r="B800" s="69" t="s">
        <v>253</v>
      </c>
      <c r="C800" s="69" t="s">
        <v>366</v>
      </c>
      <c r="D800" s="69">
        <v>64</v>
      </c>
      <c r="E800" s="69">
        <v>5.0996015936255003E-2</v>
      </c>
      <c r="F800" s="69">
        <v>75</v>
      </c>
      <c r="G800" s="69">
        <v>5.6264066016504098E-2</v>
      </c>
      <c r="H800" s="69">
        <v>-11</v>
      </c>
      <c r="I800" s="69">
        <v>-14.6666666666667</v>
      </c>
    </row>
    <row r="801" spans="1:9" x14ac:dyDescent="0.2">
      <c r="A801" s="69" t="s">
        <v>510</v>
      </c>
      <c r="B801" s="69" t="s">
        <v>191</v>
      </c>
      <c r="C801" s="69" t="s">
        <v>368</v>
      </c>
      <c r="D801" s="69">
        <v>2185</v>
      </c>
      <c r="E801" s="69">
        <v>0.13214393710311501</v>
      </c>
      <c r="F801" s="69">
        <v>2196</v>
      </c>
      <c r="G801" s="69">
        <v>0.13252866626433299</v>
      </c>
      <c r="H801" s="69">
        <v>-11</v>
      </c>
      <c r="I801" s="69">
        <v>-0.50091074681238901</v>
      </c>
    </row>
    <row r="802" spans="1:9" x14ac:dyDescent="0.2">
      <c r="A802" s="69" t="s">
        <v>522</v>
      </c>
      <c r="B802" s="69" t="s">
        <v>162</v>
      </c>
      <c r="C802" s="69" t="s">
        <v>364</v>
      </c>
      <c r="D802" s="69">
        <v>236</v>
      </c>
      <c r="E802" s="69">
        <v>3.3122807017543901E-2</v>
      </c>
      <c r="F802" s="69">
        <v>247</v>
      </c>
      <c r="G802" s="69">
        <v>3.3437119263571097E-2</v>
      </c>
      <c r="H802" s="69">
        <v>-11</v>
      </c>
      <c r="I802" s="69">
        <v>-4.4534412955465603</v>
      </c>
    </row>
    <row r="803" spans="1:9" x14ac:dyDescent="0.2">
      <c r="A803" s="69" t="s">
        <v>548</v>
      </c>
      <c r="B803" s="69" t="s">
        <v>252</v>
      </c>
      <c r="C803" s="69" t="s">
        <v>370</v>
      </c>
      <c r="D803" s="69">
        <v>314</v>
      </c>
      <c r="E803" s="69">
        <v>4.3959120817583699E-2</v>
      </c>
      <c r="F803" s="69">
        <v>326</v>
      </c>
      <c r="G803" s="69">
        <v>4.1752049180327898E-2</v>
      </c>
      <c r="H803" s="69">
        <v>-12</v>
      </c>
      <c r="I803" s="69">
        <v>-3.6809815950920299</v>
      </c>
    </row>
    <row r="804" spans="1:9" x14ac:dyDescent="0.2">
      <c r="A804" s="69" t="s">
        <v>503</v>
      </c>
      <c r="B804" s="69" t="s">
        <v>171</v>
      </c>
      <c r="C804" s="69" t="s">
        <v>365</v>
      </c>
      <c r="D804" s="69">
        <v>1098</v>
      </c>
      <c r="E804" s="69">
        <v>0.238229550878716</v>
      </c>
      <c r="F804" s="69">
        <v>1111</v>
      </c>
      <c r="G804" s="69">
        <v>0.24032013843824401</v>
      </c>
      <c r="H804" s="69">
        <v>-13</v>
      </c>
      <c r="I804" s="69">
        <v>-1.1701170117011701</v>
      </c>
    </row>
    <row r="805" spans="1:9" x14ac:dyDescent="0.2">
      <c r="A805" s="69" t="s">
        <v>547</v>
      </c>
      <c r="B805" s="69" t="s">
        <v>157</v>
      </c>
      <c r="C805" s="69" t="s">
        <v>365</v>
      </c>
      <c r="D805" s="69">
        <v>1424</v>
      </c>
      <c r="E805" s="69">
        <v>0.10913549969344</v>
      </c>
      <c r="F805" s="69">
        <v>1437</v>
      </c>
      <c r="G805" s="69">
        <v>0.110283960092095</v>
      </c>
      <c r="H805" s="69">
        <v>-13</v>
      </c>
      <c r="I805" s="69">
        <v>-0.90466249130132204</v>
      </c>
    </row>
    <row r="806" spans="1:9" x14ac:dyDescent="0.2">
      <c r="A806" s="69" t="s">
        <v>530</v>
      </c>
      <c r="B806" s="69" t="s">
        <v>268</v>
      </c>
      <c r="C806" s="69" t="s">
        <v>370</v>
      </c>
      <c r="D806" s="69">
        <v>2758</v>
      </c>
      <c r="E806" s="69">
        <v>6.9709837225760796E-2</v>
      </c>
      <c r="F806" s="69">
        <v>2771</v>
      </c>
      <c r="G806" s="69">
        <v>7.0258620689655202E-2</v>
      </c>
      <c r="H806" s="69">
        <v>-13</v>
      </c>
      <c r="I806" s="69">
        <v>-0.46914471309996703</v>
      </c>
    </row>
    <row r="807" spans="1:9" x14ac:dyDescent="0.2">
      <c r="A807" s="69" t="s">
        <v>452</v>
      </c>
      <c r="B807" s="69" t="s">
        <v>264</v>
      </c>
      <c r="C807" s="69" t="s">
        <v>368</v>
      </c>
      <c r="D807" s="69">
        <v>2276</v>
      </c>
      <c r="E807" s="69">
        <v>0.20086488394669499</v>
      </c>
      <c r="F807" s="69">
        <v>2290</v>
      </c>
      <c r="G807" s="69">
        <v>0.20172656800563801</v>
      </c>
      <c r="H807" s="69">
        <v>-14</v>
      </c>
      <c r="I807" s="69">
        <v>-0.61135371179039699</v>
      </c>
    </row>
    <row r="808" spans="1:9" x14ac:dyDescent="0.2">
      <c r="A808" s="69" t="s">
        <v>522</v>
      </c>
      <c r="B808" s="69" t="s">
        <v>162</v>
      </c>
      <c r="C808" s="69" t="s">
        <v>366</v>
      </c>
      <c r="D808" s="69">
        <v>948</v>
      </c>
      <c r="E808" s="69">
        <v>0.13305263157894701</v>
      </c>
      <c r="F808" s="69">
        <v>962</v>
      </c>
      <c r="G808" s="69">
        <v>0.130228780289698</v>
      </c>
      <c r="H808" s="69">
        <v>-14</v>
      </c>
      <c r="I808" s="69">
        <v>-1.4553014553014501</v>
      </c>
    </row>
    <row r="809" spans="1:9" x14ac:dyDescent="0.2">
      <c r="A809" s="69" t="s">
        <v>596</v>
      </c>
      <c r="B809" s="69" t="s">
        <v>193</v>
      </c>
      <c r="C809" s="69" t="s">
        <v>366</v>
      </c>
      <c r="D809" s="69">
        <v>1229</v>
      </c>
      <c r="E809" s="69">
        <v>0.76288019863438905</v>
      </c>
      <c r="F809" s="69">
        <v>1244</v>
      </c>
      <c r="G809" s="69">
        <v>0.76319018404908001</v>
      </c>
      <c r="H809" s="69">
        <v>-15</v>
      </c>
      <c r="I809" s="69">
        <v>-1.20578778135049</v>
      </c>
    </row>
    <row r="810" spans="1:9" x14ac:dyDescent="0.2">
      <c r="A810" s="69" t="s">
        <v>548</v>
      </c>
      <c r="B810" s="69" t="s">
        <v>252</v>
      </c>
      <c r="C810" s="69" t="s">
        <v>366</v>
      </c>
      <c r="D810" s="69">
        <v>3421</v>
      </c>
      <c r="E810" s="69">
        <v>0.47893042139157199</v>
      </c>
      <c r="F810" s="69">
        <v>3436</v>
      </c>
      <c r="G810" s="69">
        <v>0.44006147540983598</v>
      </c>
      <c r="H810" s="69">
        <v>-15</v>
      </c>
      <c r="I810" s="69">
        <v>-0.43655413271245203</v>
      </c>
    </row>
    <row r="811" spans="1:9" x14ac:dyDescent="0.2">
      <c r="A811" s="69" t="s">
        <v>459</v>
      </c>
      <c r="B811" s="69" t="s">
        <v>179</v>
      </c>
      <c r="C811" s="69" t="s">
        <v>370</v>
      </c>
      <c r="D811" s="69">
        <v>644</v>
      </c>
      <c r="E811" s="69">
        <v>0.31051108968177399</v>
      </c>
      <c r="F811" s="69">
        <v>659</v>
      </c>
      <c r="G811" s="69">
        <v>0.31759036144578301</v>
      </c>
      <c r="H811" s="69">
        <v>-15</v>
      </c>
      <c r="I811" s="69">
        <v>-2.2761760242792102</v>
      </c>
    </row>
    <row r="812" spans="1:9" x14ac:dyDescent="0.2">
      <c r="A812" s="69" t="s">
        <v>473</v>
      </c>
      <c r="B812" s="69" t="s">
        <v>204</v>
      </c>
      <c r="C812" s="69" t="s">
        <v>365</v>
      </c>
      <c r="D812" s="69">
        <v>126</v>
      </c>
      <c r="E812" s="69">
        <v>0.17073170731707299</v>
      </c>
      <c r="F812" s="69">
        <v>141</v>
      </c>
      <c r="G812" s="69">
        <v>0.18383311603650601</v>
      </c>
      <c r="H812" s="69">
        <v>-15</v>
      </c>
      <c r="I812" s="69">
        <v>-10.6382978723404</v>
      </c>
    </row>
    <row r="813" spans="1:9" x14ac:dyDescent="0.2">
      <c r="A813" s="69" t="s">
        <v>490</v>
      </c>
      <c r="B813" s="69" t="s">
        <v>160</v>
      </c>
      <c r="C813" s="69" t="s">
        <v>368</v>
      </c>
      <c r="D813" s="69">
        <v>4063</v>
      </c>
      <c r="E813" s="69">
        <v>0.107946544807248</v>
      </c>
      <c r="F813" s="69">
        <v>4078</v>
      </c>
      <c r="G813" s="69">
        <v>0.10939721544115701</v>
      </c>
      <c r="H813" s="69">
        <v>-15</v>
      </c>
      <c r="I813" s="69">
        <v>-0.36782736635605501</v>
      </c>
    </row>
    <row r="814" spans="1:9" x14ac:dyDescent="0.2">
      <c r="A814" s="69" t="s">
        <v>520</v>
      </c>
      <c r="B814" s="69" t="s">
        <v>169</v>
      </c>
      <c r="C814" s="69" t="s">
        <v>367</v>
      </c>
      <c r="D814" s="69">
        <v>394</v>
      </c>
      <c r="E814" s="69">
        <v>2.5288831835686799E-2</v>
      </c>
      <c r="F814" s="69">
        <v>409</v>
      </c>
      <c r="G814" s="69">
        <v>2.3904149620105199E-2</v>
      </c>
      <c r="H814" s="69">
        <v>-15</v>
      </c>
      <c r="I814" s="69">
        <v>-3.66748166259169</v>
      </c>
    </row>
    <row r="815" spans="1:9" x14ac:dyDescent="0.2">
      <c r="A815" s="69" t="s">
        <v>589</v>
      </c>
      <c r="B815" s="69" t="s">
        <v>158</v>
      </c>
      <c r="C815" s="69" t="s">
        <v>368</v>
      </c>
      <c r="D815" s="69">
        <v>1156</v>
      </c>
      <c r="E815" s="69">
        <v>0.20540156361051901</v>
      </c>
      <c r="F815" s="69">
        <v>1172</v>
      </c>
      <c r="G815" s="69">
        <v>0.207654145995748</v>
      </c>
      <c r="H815" s="69">
        <v>-16</v>
      </c>
      <c r="I815" s="69">
        <v>-1.3651877133105801</v>
      </c>
    </row>
    <row r="816" spans="1:9" x14ac:dyDescent="0.2">
      <c r="A816" s="69" t="s">
        <v>483</v>
      </c>
      <c r="B816" s="69" t="s">
        <v>176</v>
      </c>
      <c r="C816" s="69" t="s">
        <v>366</v>
      </c>
      <c r="D816" s="69">
        <v>796</v>
      </c>
      <c r="E816" s="69">
        <v>0.296130952380952</v>
      </c>
      <c r="F816" s="69">
        <v>812</v>
      </c>
      <c r="G816" s="69">
        <v>0.29929966826391402</v>
      </c>
      <c r="H816" s="69">
        <v>-16</v>
      </c>
      <c r="I816" s="69">
        <v>-1.97044334975369</v>
      </c>
    </row>
    <row r="817" spans="1:9" x14ac:dyDescent="0.2">
      <c r="A817" s="69" t="s">
        <v>500</v>
      </c>
      <c r="B817" s="69" t="s">
        <v>156</v>
      </c>
      <c r="C817" s="69" t="s">
        <v>364</v>
      </c>
      <c r="D817" s="69">
        <v>2408</v>
      </c>
      <c r="E817" s="69">
        <v>0.10512988430473701</v>
      </c>
      <c r="F817" s="69">
        <v>2424</v>
      </c>
      <c r="G817" s="69">
        <v>0.106157484453009</v>
      </c>
      <c r="H817" s="69">
        <v>-16</v>
      </c>
      <c r="I817" s="69">
        <v>-0.66006600660065695</v>
      </c>
    </row>
    <row r="818" spans="1:9" x14ac:dyDescent="0.2">
      <c r="A818" s="69" t="s">
        <v>534</v>
      </c>
      <c r="B818" s="69" t="s">
        <v>152</v>
      </c>
      <c r="C818" s="69" t="s">
        <v>370</v>
      </c>
      <c r="D818" s="69">
        <v>8375</v>
      </c>
      <c r="E818" s="69">
        <v>7.3552013349141507E-2</v>
      </c>
      <c r="F818" s="69">
        <v>8391</v>
      </c>
      <c r="G818" s="69">
        <v>7.3697708529119901E-2</v>
      </c>
      <c r="H818" s="69">
        <v>-16</v>
      </c>
      <c r="I818" s="69">
        <v>-0.19068049100226001</v>
      </c>
    </row>
    <row r="819" spans="1:9" x14ac:dyDescent="0.2">
      <c r="A819" s="69" t="s">
        <v>587</v>
      </c>
      <c r="B819" s="69" t="s">
        <v>271</v>
      </c>
      <c r="C819" s="69" t="s">
        <v>370</v>
      </c>
      <c r="D819" s="69">
        <v>359</v>
      </c>
      <c r="E819" s="69">
        <v>0.22851686823679199</v>
      </c>
      <c r="F819" s="69">
        <v>377</v>
      </c>
      <c r="G819" s="69">
        <v>0.25490196078431399</v>
      </c>
      <c r="H819" s="69">
        <v>-18</v>
      </c>
      <c r="I819" s="69">
        <v>-4.7745358090185697</v>
      </c>
    </row>
    <row r="820" spans="1:9" x14ac:dyDescent="0.2">
      <c r="A820" s="69" t="s">
        <v>583</v>
      </c>
      <c r="B820" s="69" t="s">
        <v>257</v>
      </c>
      <c r="C820" s="69" t="s">
        <v>364</v>
      </c>
      <c r="D820" s="69">
        <v>242</v>
      </c>
      <c r="E820" s="69">
        <v>0.123217922606925</v>
      </c>
      <c r="F820" s="69">
        <v>260</v>
      </c>
      <c r="G820" s="69">
        <v>0.13118062563067601</v>
      </c>
      <c r="H820" s="69">
        <v>-18</v>
      </c>
      <c r="I820" s="69">
        <v>-6.9230769230769198</v>
      </c>
    </row>
    <row r="821" spans="1:9" x14ac:dyDescent="0.2">
      <c r="A821" s="69" t="s">
        <v>473</v>
      </c>
      <c r="B821" s="69" t="s">
        <v>204</v>
      </c>
      <c r="C821" s="69" t="s">
        <v>368</v>
      </c>
      <c r="D821" s="69">
        <v>269</v>
      </c>
      <c r="E821" s="69">
        <v>0.36449864498645002</v>
      </c>
      <c r="F821" s="69">
        <v>287</v>
      </c>
      <c r="G821" s="69">
        <v>0.374185136897001</v>
      </c>
      <c r="H821" s="69">
        <v>-18</v>
      </c>
      <c r="I821" s="69">
        <v>-6.2717770034843197</v>
      </c>
    </row>
    <row r="822" spans="1:9" x14ac:dyDescent="0.2">
      <c r="A822" s="69" t="s">
        <v>500</v>
      </c>
      <c r="B822" s="69" t="s">
        <v>156</v>
      </c>
      <c r="C822" s="69" t="s">
        <v>370</v>
      </c>
      <c r="D822" s="69">
        <v>2548</v>
      </c>
      <c r="E822" s="69">
        <v>0.111242086880594</v>
      </c>
      <c r="F822" s="69">
        <v>2566</v>
      </c>
      <c r="G822" s="69">
        <v>0.11237628098449701</v>
      </c>
      <c r="H822" s="69">
        <v>-18</v>
      </c>
      <c r="I822" s="69">
        <v>-0.70148090413094699</v>
      </c>
    </row>
    <row r="823" spans="1:9" x14ac:dyDescent="0.2">
      <c r="A823" s="69" t="s">
        <v>470</v>
      </c>
      <c r="B823" s="69" t="s">
        <v>200</v>
      </c>
      <c r="C823" s="69" t="s">
        <v>365</v>
      </c>
      <c r="D823" s="69">
        <v>431</v>
      </c>
      <c r="E823" s="69">
        <v>0.40280373831775701</v>
      </c>
      <c r="F823" s="69">
        <v>450</v>
      </c>
      <c r="G823" s="69">
        <v>0.41133455210237702</v>
      </c>
      <c r="H823" s="69">
        <v>-19</v>
      </c>
      <c r="I823" s="69">
        <v>-4.2222222222222303</v>
      </c>
    </row>
    <row r="824" spans="1:9" x14ac:dyDescent="0.2">
      <c r="A824" s="69" t="s">
        <v>456</v>
      </c>
      <c r="B824" s="69" t="s">
        <v>269</v>
      </c>
      <c r="C824" s="69" t="s">
        <v>369</v>
      </c>
      <c r="D824" s="69">
        <v>568</v>
      </c>
      <c r="E824" s="69">
        <v>0.96763202725723996</v>
      </c>
      <c r="F824" s="69">
        <v>588</v>
      </c>
      <c r="G824" s="69">
        <v>0.96235679214402603</v>
      </c>
      <c r="H824" s="69">
        <v>-20</v>
      </c>
      <c r="I824" s="69">
        <v>-3.40136054421769</v>
      </c>
    </row>
    <row r="825" spans="1:9" x14ac:dyDescent="0.2">
      <c r="A825" s="69" t="s">
        <v>455</v>
      </c>
      <c r="B825" s="69" t="s">
        <v>274</v>
      </c>
      <c r="C825" s="69" t="s">
        <v>366</v>
      </c>
      <c r="D825" s="69">
        <v>1561</v>
      </c>
      <c r="E825" s="69">
        <v>0.29955862598349597</v>
      </c>
      <c r="F825" s="69">
        <v>1584</v>
      </c>
      <c r="G825" s="69">
        <v>0.30461538461538501</v>
      </c>
      <c r="H825" s="69">
        <v>-23</v>
      </c>
      <c r="I825" s="69">
        <v>-1.4520202020202</v>
      </c>
    </row>
    <row r="826" spans="1:9" x14ac:dyDescent="0.2">
      <c r="A826" s="69" t="s">
        <v>517</v>
      </c>
      <c r="B826" s="69" t="s">
        <v>192</v>
      </c>
      <c r="C826" s="69" t="s">
        <v>370</v>
      </c>
      <c r="D826" s="69">
        <v>53</v>
      </c>
      <c r="E826" s="69">
        <v>0.189285714285714</v>
      </c>
      <c r="F826" s="69">
        <v>76</v>
      </c>
      <c r="G826" s="69">
        <v>0.322033898305085</v>
      </c>
      <c r="H826" s="69">
        <v>-23</v>
      </c>
      <c r="I826" s="69">
        <v>-30.2631578947368</v>
      </c>
    </row>
    <row r="827" spans="1:9" x14ac:dyDescent="0.2">
      <c r="A827" s="69" t="s">
        <v>594</v>
      </c>
      <c r="B827" s="69" t="s">
        <v>167</v>
      </c>
      <c r="C827" s="69" t="s">
        <v>366</v>
      </c>
      <c r="D827" s="69">
        <v>1048</v>
      </c>
      <c r="E827" s="69">
        <v>0.31528279181708802</v>
      </c>
      <c r="F827" s="69">
        <v>1072</v>
      </c>
      <c r="G827" s="69">
        <v>0.30463199772662702</v>
      </c>
      <c r="H827" s="69">
        <v>-24</v>
      </c>
      <c r="I827" s="69">
        <v>-2.23880597014925</v>
      </c>
    </row>
    <row r="828" spans="1:9" x14ac:dyDescent="0.2">
      <c r="A828" s="69" t="s">
        <v>542</v>
      </c>
      <c r="B828" s="69" t="s">
        <v>211</v>
      </c>
      <c r="C828" s="69" t="s">
        <v>365</v>
      </c>
      <c r="D828" s="69">
        <v>746</v>
      </c>
      <c r="E828" s="69">
        <v>0.90864799025578602</v>
      </c>
      <c r="F828" s="69">
        <v>771</v>
      </c>
      <c r="G828" s="69">
        <v>0.91027154663518295</v>
      </c>
      <c r="H828" s="69">
        <v>-25</v>
      </c>
      <c r="I828" s="69">
        <v>-3.2425421530479901</v>
      </c>
    </row>
    <row r="829" spans="1:9" x14ac:dyDescent="0.2">
      <c r="A829" s="69" t="s">
        <v>539</v>
      </c>
      <c r="B829" s="69" t="s">
        <v>183</v>
      </c>
      <c r="C829" s="69" t="s">
        <v>364</v>
      </c>
      <c r="D829" s="69">
        <v>578</v>
      </c>
      <c r="E829" s="69">
        <v>0.106074509084236</v>
      </c>
      <c r="F829" s="69">
        <v>604</v>
      </c>
      <c r="G829" s="69">
        <v>0.110907087770841</v>
      </c>
      <c r="H829" s="69">
        <v>-26</v>
      </c>
      <c r="I829" s="69">
        <v>-4.3046357615893998</v>
      </c>
    </row>
    <row r="830" spans="1:9" x14ac:dyDescent="0.2">
      <c r="A830" s="69" t="s">
        <v>595</v>
      </c>
      <c r="B830" s="69" t="s">
        <v>263</v>
      </c>
      <c r="C830" s="69" t="s">
        <v>365</v>
      </c>
      <c r="D830" s="69">
        <v>344</v>
      </c>
      <c r="E830" s="69">
        <v>0.87531806615776098</v>
      </c>
      <c r="F830" s="69">
        <v>370</v>
      </c>
      <c r="G830" s="69">
        <v>0.87885985748218498</v>
      </c>
      <c r="H830" s="69">
        <v>-26</v>
      </c>
      <c r="I830" s="69">
        <v>-7.0270270270270201</v>
      </c>
    </row>
    <row r="831" spans="1:9" x14ac:dyDescent="0.2">
      <c r="A831" s="69" t="s">
        <v>472</v>
      </c>
      <c r="B831" s="69" t="s">
        <v>178</v>
      </c>
      <c r="C831" s="69" t="s">
        <v>370</v>
      </c>
      <c r="D831" s="69">
        <v>622</v>
      </c>
      <c r="E831" s="69">
        <v>0.17316258351893099</v>
      </c>
      <c r="F831" s="69">
        <v>648</v>
      </c>
      <c r="G831" s="69">
        <v>0.17995001388503201</v>
      </c>
      <c r="H831" s="69">
        <v>-26</v>
      </c>
      <c r="I831" s="69">
        <v>-4.0123456790123404</v>
      </c>
    </row>
    <row r="832" spans="1:9" x14ac:dyDescent="0.2">
      <c r="A832" s="69" t="s">
        <v>589</v>
      </c>
      <c r="B832" s="69" t="s">
        <v>158</v>
      </c>
      <c r="C832" s="69" t="s">
        <v>370</v>
      </c>
      <c r="D832" s="69">
        <v>187</v>
      </c>
      <c r="E832" s="69">
        <v>3.3226723525230997E-2</v>
      </c>
      <c r="F832" s="69">
        <v>215</v>
      </c>
      <c r="G832" s="69">
        <v>3.80935506732814E-2</v>
      </c>
      <c r="H832" s="69">
        <v>-28</v>
      </c>
      <c r="I832" s="69">
        <v>-13.023255813953501</v>
      </c>
    </row>
    <row r="833" spans="1:9" x14ac:dyDescent="0.2">
      <c r="A833" s="69" t="s">
        <v>581</v>
      </c>
      <c r="B833" s="69" t="s">
        <v>163</v>
      </c>
      <c r="C833" s="69" t="s">
        <v>363</v>
      </c>
      <c r="D833" s="69">
        <v>4507</v>
      </c>
      <c r="E833" s="69">
        <v>0.14032192783087899</v>
      </c>
      <c r="F833" s="69">
        <v>4537</v>
      </c>
      <c r="G833" s="69">
        <v>0.14144090781556901</v>
      </c>
      <c r="H833" s="69">
        <v>-30</v>
      </c>
      <c r="I833" s="69">
        <v>-0.66122988759091905</v>
      </c>
    </row>
    <row r="834" spans="1:9" x14ac:dyDescent="0.2">
      <c r="A834" s="69" t="s">
        <v>458</v>
      </c>
      <c r="B834" s="69" t="s">
        <v>196</v>
      </c>
      <c r="C834" s="69" t="s">
        <v>365</v>
      </c>
      <c r="D834" s="69">
        <v>2056</v>
      </c>
      <c r="E834" s="69">
        <v>0.60900473933649302</v>
      </c>
      <c r="F834" s="69">
        <v>2089</v>
      </c>
      <c r="G834" s="69">
        <v>0.61423110849750095</v>
      </c>
      <c r="H834" s="69">
        <v>-33</v>
      </c>
      <c r="I834" s="69">
        <v>-1.5797032072762101</v>
      </c>
    </row>
    <row r="835" spans="1:9" x14ac:dyDescent="0.2">
      <c r="A835" s="69" t="s">
        <v>531</v>
      </c>
      <c r="B835" s="69" t="s">
        <v>260</v>
      </c>
      <c r="C835" s="69" t="s">
        <v>366</v>
      </c>
      <c r="D835" s="69">
        <v>2717</v>
      </c>
      <c r="E835" s="69">
        <v>0.27550192658689898</v>
      </c>
      <c r="F835" s="69">
        <v>2750</v>
      </c>
      <c r="G835" s="69">
        <v>0.28245686113393598</v>
      </c>
      <c r="H835" s="69">
        <v>-33</v>
      </c>
      <c r="I835" s="69">
        <v>-1.2</v>
      </c>
    </row>
    <row r="836" spans="1:9" x14ac:dyDescent="0.2">
      <c r="A836" s="69" t="s">
        <v>581</v>
      </c>
      <c r="B836" s="69" t="s">
        <v>163</v>
      </c>
      <c r="C836" s="69" t="s">
        <v>370</v>
      </c>
      <c r="D836" s="69">
        <v>3687</v>
      </c>
      <c r="E836" s="69">
        <v>0.114791867741835</v>
      </c>
      <c r="F836" s="69">
        <v>3723</v>
      </c>
      <c r="G836" s="69">
        <v>0.116064469869377</v>
      </c>
      <c r="H836" s="69">
        <v>-36</v>
      </c>
      <c r="I836" s="69">
        <v>-0.96696212731668396</v>
      </c>
    </row>
    <row r="837" spans="1:9" x14ac:dyDescent="0.2">
      <c r="A837" s="69" t="s">
        <v>452</v>
      </c>
      <c r="B837" s="69" t="s">
        <v>264</v>
      </c>
      <c r="C837" s="69" t="s">
        <v>364</v>
      </c>
      <c r="D837" s="69">
        <v>419</v>
      </c>
      <c r="E837" s="69">
        <v>3.6978201394404699E-2</v>
      </c>
      <c r="F837" s="69">
        <v>455</v>
      </c>
      <c r="G837" s="69">
        <v>4.0081042988019698E-2</v>
      </c>
      <c r="H837" s="69">
        <v>-36</v>
      </c>
      <c r="I837" s="69">
        <v>-7.9120879120879204</v>
      </c>
    </row>
    <row r="838" spans="1:9" x14ac:dyDescent="0.2">
      <c r="A838" s="69" t="s">
        <v>467</v>
      </c>
      <c r="B838" s="69" t="s">
        <v>177</v>
      </c>
      <c r="C838" s="69" t="s">
        <v>366</v>
      </c>
      <c r="D838" s="69">
        <v>955</v>
      </c>
      <c r="E838" s="69">
        <v>0.14249477767830501</v>
      </c>
      <c r="F838" s="69">
        <v>991</v>
      </c>
      <c r="G838" s="69">
        <v>0.135530634573304</v>
      </c>
      <c r="H838" s="69">
        <v>-36</v>
      </c>
      <c r="I838" s="69">
        <v>-3.6326942482340998</v>
      </c>
    </row>
    <row r="839" spans="1:9" x14ac:dyDescent="0.2">
      <c r="A839" s="69" t="s">
        <v>460</v>
      </c>
      <c r="B839" s="69" t="s">
        <v>155</v>
      </c>
      <c r="C839" s="69" t="s">
        <v>367</v>
      </c>
      <c r="D839" s="69">
        <v>1959</v>
      </c>
      <c r="E839" s="69">
        <v>5.0639782861574299E-2</v>
      </c>
      <c r="F839" s="69">
        <v>1996</v>
      </c>
      <c r="G839" s="69">
        <v>5.1919675371969599E-2</v>
      </c>
      <c r="H839" s="69">
        <v>-37</v>
      </c>
      <c r="I839" s="69">
        <v>-1.8537074148296599</v>
      </c>
    </row>
    <row r="840" spans="1:9" x14ac:dyDescent="0.2">
      <c r="A840" s="69" t="s">
        <v>520</v>
      </c>
      <c r="B840" s="69" t="s">
        <v>169</v>
      </c>
      <c r="C840" s="69" t="s">
        <v>364</v>
      </c>
      <c r="D840" s="69">
        <v>493</v>
      </c>
      <c r="E840" s="69">
        <v>3.16431322207959E-2</v>
      </c>
      <c r="F840" s="69">
        <v>531</v>
      </c>
      <c r="G840" s="69">
        <v>3.10344827586207E-2</v>
      </c>
      <c r="H840" s="69">
        <v>-38</v>
      </c>
      <c r="I840" s="69">
        <v>-7.1563088512241002</v>
      </c>
    </row>
    <row r="841" spans="1:9" x14ac:dyDescent="0.2">
      <c r="A841" s="69" t="s">
        <v>547</v>
      </c>
      <c r="B841" s="69" t="s">
        <v>157</v>
      </c>
      <c r="C841" s="69" t="s">
        <v>364</v>
      </c>
      <c r="D841" s="69">
        <v>797</v>
      </c>
      <c r="E841" s="69">
        <v>6.1082158185162501E-2</v>
      </c>
      <c r="F841" s="69">
        <v>836</v>
      </c>
      <c r="G841" s="69">
        <v>6.4159631619340005E-2</v>
      </c>
      <c r="H841" s="69">
        <v>-39</v>
      </c>
      <c r="I841" s="69">
        <v>-4.6650717703349303</v>
      </c>
    </row>
    <row r="842" spans="1:9" x14ac:dyDescent="0.2">
      <c r="A842" s="69" t="s">
        <v>480</v>
      </c>
      <c r="B842" s="69" t="s">
        <v>168</v>
      </c>
      <c r="C842" s="69" t="s">
        <v>364</v>
      </c>
      <c r="D842" s="69">
        <v>283</v>
      </c>
      <c r="E842" s="69">
        <v>0.13292625645843101</v>
      </c>
      <c r="F842" s="69">
        <v>324</v>
      </c>
      <c r="G842" s="69">
        <v>0.13923506660936799</v>
      </c>
      <c r="H842" s="69">
        <v>-41</v>
      </c>
      <c r="I842" s="69">
        <v>-12.6543209876543</v>
      </c>
    </row>
    <row r="843" spans="1:9" x14ac:dyDescent="0.2">
      <c r="A843" s="69" t="s">
        <v>597</v>
      </c>
      <c r="B843" s="69" t="s">
        <v>273</v>
      </c>
      <c r="C843" s="69" t="s">
        <v>365</v>
      </c>
      <c r="D843" s="69">
        <v>1424</v>
      </c>
      <c r="E843" s="69">
        <v>0.52976190476190499</v>
      </c>
      <c r="F843" s="69">
        <v>1474</v>
      </c>
      <c r="G843" s="69">
        <v>0.547751765143069</v>
      </c>
      <c r="H843" s="69">
        <v>-50</v>
      </c>
      <c r="I843" s="69">
        <v>-3.3921302578019001</v>
      </c>
    </row>
    <row r="844" spans="1:9" x14ac:dyDescent="0.2">
      <c r="A844" s="69" t="s">
        <v>476</v>
      </c>
      <c r="B844" s="69" t="s">
        <v>55</v>
      </c>
      <c r="C844" s="69" t="s">
        <v>371</v>
      </c>
      <c r="D844" s="69">
        <v>4039</v>
      </c>
      <c r="E844" s="69">
        <v>5.8754047614198697E-3</v>
      </c>
      <c r="F844" s="69">
        <v>4089</v>
      </c>
      <c r="G844" s="69">
        <v>5.9662510669652898E-3</v>
      </c>
      <c r="H844" s="69">
        <v>-50</v>
      </c>
      <c r="I844" s="69">
        <v>-1.2227928588896999</v>
      </c>
    </row>
    <row r="845" spans="1:9" x14ac:dyDescent="0.2">
      <c r="A845" s="69" t="s">
        <v>492</v>
      </c>
      <c r="B845" s="69" t="s">
        <v>253</v>
      </c>
      <c r="C845" s="69" t="s">
        <v>370</v>
      </c>
      <c r="D845" s="69">
        <v>485</v>
      </c>
      <c r="E845" s="69">
        <v>0.38645418326693198</v>
      </c>
      <c r="F845" s="69">
        <v>540</v>
      </c>
      <c r="G845" s="69">
        <v>0.40510127531883</v>
      </c>
      <c r="H845" s="69">
        <v>-55</v>
      </c>
      <c r="I845" s="69">
        <v>-10.185185185185199</v>
      </c>
    </row>
    <row r="846" spans="1:9" x14ac:dyDescent="0.2">
      <c r="A846" s="69" t="s">
        <v>510</v>
      </c>
      <c r="B846" s="69" t="s">
        <v>191</v>
      </c>
      <c r="C846" s="69" t="s">
        <v>365</v>
      </c>
      <c r="D846" s="69">
        <v>7657</v>
      </c>
      <c r="E846" s="69">
        <v>0.46307831871787097</v>
      </c>
      <c r="F846" s="69">
        <v>7713</v>
      </c>
      <c r="G846" s="69">
        <v>0.46547978273989099</v>
      </c>
      <c r="H846" s="69">
        <v>-56</v>
      </c>
      <c r="I846" s="69">
        <v>-0.72604693374821405</v>
      </c>
    </row>
    <row r="847" spans="1:9" x14ac:dyDescent="0.2">
      <c r="A847" s="69" t="s">
        <v>535</v>
      </c>
      <c r="B847" s="69" t="s">
        <v>154</v>
      </c>
      <c r="C847" s="69" t="s">
        <v>364</v>
      </c>
      <c r="D847" s="69">
        <v>8984</v>
      </c>
      <c r="E847" s="69">
        <v>6.8071951385837007E-2</v>
      </c>
      <c r="F847" s="69">
        <v>9042</v>
      </c>
      <c r="G847" s="69">
        <v>6.86664641555286E-2</v>
      </c>
      <c r="H847" s="69">
        <v>-58</v>
      </c>
      <c r="I847" s="69">
        <v>-0.64145100641450603</v>
      </c>
    </row>
    <row r="848" spans="1:9" x14ac:dyDescent="0.2">
      <c r="A848" s="69" t="s">
        <v>453</v>
      </c>
      <c r="B848" s="69" t="s">
        <v>270</v>
      </c>
      <c r="C848" s="69" t="s">
        <v>365</v>
      </c>
      <c r="D848" s="69">
        <v>834</v>
      </c>
      <c r="E848" s="69">
        <v>0.21395587480759401</v>
      </c>
      <c r="F848" s="69">
        <v>915</v>
      </c>
      <c r="G848" s="69">
        <v>0.23146976979509201</v>
      </c>
      <c r="H848" s="69">
        <v>-81</v>
      </c>
      <c r="I848" s="69">
        <v>-8.8524590163934391</v>
      </c>
    </row>
    <row r="849" spans="1:9" x14ac:dyDescent="0.2">
      <c r="A849" s="69" t="s">
        <v>579</v>
      </c>
      <c r="B849" s="69" t="s">
        <v>151</v>
      </c>
      <c r="C849" s="69" t="s">
        <v>364</v>
      </c>
      <c r="D849" s="69">
        <v>45680</v>
      </c>
      <c r="E849" s="69">
        <v>9.8171111731963606E-2</v>
      </c>
      <c r="F849" s="69">
        <v>45770</v>
      </c>
      <c r="G849" s="69">
        <v>9.8702228509568293E-2</v>
      </c>
      <c r="H849" s="69">
        <v>-90</v>
      </c>
      <c r="I849" s="69">
        <v>-0.196635350666374</v>
      </c>
    </row>
    <row r="850" spans="1:9" x14ac:dyDescent="0.2">
      <c r="A850" s="69" t="s">
        <v>579</v>
      </c>
      <c r="B850" s="69" t="s">
        <v>151</v>
      </c>
      <c r="C850" s="69" t="s">
        <v>365</v>
      </c>
      <c r="D850" s="69">
        <v>6557</v>
      </c>
      <c r="E850" s="69">
        <v>1.40916808149406E-2</v>
      </c>
      <c r="F850" s="69">
        <v>6648</v>
      </c>
      <c r="G850" s="69">
        <v>1.43362992163341E-2</v>
      </c>
      <c r="H850" s="69">
        <v>-91</v>
      </c>
      <c r="I850" s="69">
        <v>-1.36883273164862</v>
      </c>
    </row>
    <row r="851" spans="1:9" x14ac:dyDescent="0.2">
      <c r="A851" s="69" t="s">
        <v>490</v>
      </c>
      <c r="B851" s="69" t="s">
        <v>160</v>
      </c>
      <c r="C851" s="69" t="s">
        <v>363</v>
      </c>
      <c r="D851" s="69">
        <v>2893</v>
      </c>
      <c r="E851" s="69">
        <v>7.6861765721724803E-2</v>
      </c>
      <c r="F851" s="69">
        <v>2985</v>
      </c>
      <c r="G851" s="69">
        <v>8.0076186388389606E-2</v>
      </c>
      <c r="H851" s="69">
        <v>-92</v>
      </c>
      <c r="I851" s="69">
        <v>-3.0820770519263001</v>
      </c>
    </row>
    <row r="852" spans="1:9" x14ac:dyDescent="0.2">
      <c r="A852" s="69" t="s">
        <v>598</v>
      </c>
      <c r="B852" s="69" t="s">
        <v>159</v>
      </c>
      <c r="C852" s="69" t="s">
        <v>366</v>
      </c>
      <c r="D852" s="69">
        <v>2654</v>
      </c>
      <c r="E852" s="69">
        <v>0.91265474552957404</v>
      </c>
      <c r="F852" s="69">
        <v>2753</v>
      </c>
      <c r="G852" s="69">
        <v>0.91644474034620504</v>
      </c>
      <c r="H852" s="69">
        <v>-99</v>
      </c>
      <c r="I852" s="69">
        <v>-3.5960770069015702</v>
      </c>
    </row>
    <row r="853" spans="1:9" x14ac:dyDescent="0.2">
      <c r="A853" s="69" t="s">
        <v>579</v>
      </c>
      <c r="B853" s="69" t="s">
        <v>151</v>
      </c>
      <c r="C853" s="69" t="s">
        <v>366</v>
      </c>
      <c r="D853" s="69">
        <v>135461</v>
      </c>
      <c r="E853" s="69">
        <v>0.29111989856224901</v>
      </c>
      <c r="F853" s="69">
        <v>135561</v>
      </c>
      <c r="G853" s="69">
        <v>0.292334996700581</v>
      </c>
      <c r="H853" s="69">
        <v>-100</v>
      </c>
      <c r="I853" s="69">
        <v>-7.3767529009083302E-2</v>
      </c>
    </row>
    <row r="854" spans="1:9" x14ac:dyDescent="0.2">
      <c r="A854" s="69" t="s">
        <v>525</v>
      </c>
      <c r="B854" s="69" t="s">
        <v>197</v>
      </c>
      <c r="C854" s="69" t="s">
        <v>365</v>
      </c>
      <c r="D854" s="69">
        <v>298</v>
      </c>
      <c r="E854" s="69">
        <v>0.241686942416869</v>
      </c>
      <c r="F854" s="69">
        <v>402</v>
      </c>
      <c r="G854" s="69">
        <v>0.29844097995545699</v>
      </c>
      <c r="H854" s="69">
        <v>-104</v>
      </c>
      <c r="I854" s="69">
        <v>-25.870646766169202</v>
      </c>
    </row>
    <row r="855" spans="1:9" x14ac:dyDescent="0.2">
      <c r="A855" s="69" t="s">
        <v>507</v>
      </c>
      <c r="B855" s="69" t="s">
        <v>165</v>
      </c>
      <c r="C855" s="69" t="s">
        <v>366</v>
      </c>
      <c r="D855" s="69">
        <v>49663</v>
      </c>
      <c r="E855" s="69">
        <v>0.72969438730531899</v>
      </c>
      <c r="F855" s="69">
        <v>49781</v>
      </c>
      <c r="G855" s="69">
        <v>0.73079463879387496</v>
      </c>
      <c r="H855" s="69">
        <v>-118</v>
      </c>
      <c r="I855" s="69">
        <v>-0.23703822743617001</v>
      </c>
    </row>
    <row r="856" spans="1:9" x14ac:dyDescent="0.2">
      <c r="A856" s="69" t="s">
        <v>548</v>
      </c>
      <c r="B856" s="69" t="s">
        <v>252</v>
      </c>
      <c r="C856" s="69" t="s">
        <v>364</v>
      </c>
      <c r="D856" s="69">
        <v>528</v>
      </c>
      <c r="E856" s="69">
        <v>7.3918521629567399E-2</v>
      </c>
      <c r="F856" s="69">
        <v>655</v>
      </c>
      <c r="G856" s="69">
        <v>8.3888319672131104E-2</v>
      </c>
      <c r="H856" s="69">
        <v>-127</v>
      </c>
      <c r="I856" s="69">
        <v>-19.389312977099198</v>
      </c>
    </row>
    <row r="857" spans="1:9" x14ac:dyDescent="0.2">
      <c r="A857" s="69" t="s">
        <v>543</v>
      </c>
      <c r="B857" s="69" t="s">
        <v>181</v>
      </c>
      <c r="C857" s="69" t="s">
        <v>365</v>
      </c>
      <c r="D857" s="69">
        <v>4007</v>
      </c>
      <c r="E857" s="69">
        <v>0.59949132256134097</v>
      </c>
      <c r="F857" s="69">
        <v>4134</v>
      </c>
      <c r="G857" s="69">
        <v>0.61018450184501805</v>
      </c>
      <c r="H857" s="69">
        <v>-127</v>
      </c>
      <c r="I857" s="69">
        <v>-3.0720851475568498</v>
      </c>
    </row>
    <row r="858" spans="1:9" x14ac:dyDescent="0.2">
      <c r="A858" s="69" t="s">
        <v>591</v>
      </c>
      <c r="B858" s="69" t="s">
        <v>272</v>
      </c>
      <c r="C858" s="69" t="s">
        <v>365</v>
      </c>
      <c r="D858" s="69">
        <v>2076</v>
      </c>
      <c r="E858" s="69">
        <v>0.62342342342342305</v>
      </c>
      <c r="F858" s="69">
        <v>2204</v>
      </c>
      <c r="G858" s="69">
        <v>0.63958212420197302</v>
      </c>
      <c r="H858" s="69">
        <v>-128</v>
      </c>
      <c r="I858" s="69">
        <v>-5.8076225045371999</v>
      </c>
    </row>
    <row r="859" spans="1:9" x14ac:dyDescent="0.2">
      <c r="A859" s="69" t="s">
        <v>504</v>
      </c>
      <c r="B859" s="69" t="s">
        <v>153</v>
      </c>
      <c r="C859" s="69" t="s">
        <v>365</v>
      </c>
      <c r="D859" s="69">
        <v>499</v>
      </c>
      <c r="E859" s="69">
        <v>6.3396475714957304E-3</v>
      </c>
      <c r="F859" s="69">
        <v>629</v>
      </c>
      <c r="G859" s="69">
        <v>8.0345395787295507E-3</v>
      </c>
      <c r="H859" s="69">
        <v>-130</v>
      </c>
      <c r="I859" s="69">
        <v>-20.6677265500795</v>
      </c>
    </row>
    <row r="860" spans="1:9" x14ac:dyDescent="0.2">
      <c r="A860" s="69" t="s">
        <v>507</v>
      </c>
      <c r="B860" s="69" t="s">
        <v>165</v>
      </c>
      <c r="C860" s="69" t="s">
        <v>367</v>
      </c>
      <c r="D860" s="69">
        <v>5706</v>
      </c>
      <c r="E860" s="69">
        <v>8.3837790185130795E-2</v>
      </c>
      <c r="F860" s="69">
        <v>5843</v>
      </c>
      <c r="G860" s="69">
        <v>8.5776361954814404E-2</v>
      </c>
      <c r="H860" s="69">
        <v>-137</v>
      </c>
      <c r="I860" s="69">
        <v>-2.3446859489988001</v>
      </c>
    </row>
    <row r="861" spans="1:9" x14ac:dyDescent="0.2">
      <c r="A861" s="69" t="s">
        <v>480</v>
      </c>
      <c r="B861" s="69" t="s">
        <v>168</v>
      </c>
      <c r="C861" s="69" t="s">
        <v>370</v>
      </c>
      <c r="D861" s="69">
        <v>1363</v>
      </c>
      <c r="E861" s="69">
        <v>0.64020666979802698</v>
      </c>
      <c r="F861" s="69">
        <v>1517</v>
      </c>
      <c r="G861" s="69">
        <v>0.65191233347657895</v>
      </c>
      <c r="H861" s="69">
        <v>-154</v>
      </c>
      <c r="I861" s="69">
        <v>-10.1516150296638</v>
      </c>
    </row>
    <row r="862" spans="1:9" x14ac:dyDescent="0.2">
      <c r="A862" s="69" t="s">
        <v>594</v>
      </c>
      <c r="B862" s="69" t="s">
        <v>167</v>
      </c>
      <c r="C862" s="69" t="s">
        <v>365</v>
      </c>
      <c r="D862" s="69">
        <v>1174</v>
      </c>
      <c r="E862" s="69">
        <v>0.35318892900120302</v>
      </c>
      <c r="F862" s="69">
        <v>1337</v>
      </c>
      <c r="G862" s="69">
        <v>0.37993748223927298</v>
      </c>
      <c r="H862" s="69">
        <v>-163</v>
      </c>
      <c r="I862" s="69">
        <v>-12.191473448018</v>
      </c>
    </row>
    <row r="863" spans="1:9" x14ac:dyDescent="0.2">
      <c r="A863" s="69" t="s">
        <v>523</v>
      </c>
      <c r="B863" s="69" t="s">
        <v>164</v>
      </c>
      <c r="C863" s="69" t="s">
        <v>365</v>
      </c>
      <c r="D863" s="69">
        <v>1816</v>
      </c>
      <c r="E863" s="69">
        <v>0.64237707817474399</v>
      </c>
      <c r="F863" s="69">
        <v>1982</v>
      </c>
      <c r="G863" s="69">
        <v>0.66711544934365496</v>
      </c>
      <c r="H863" s="69">
        <v>-166</v>
      </c>
      <c r="I863" s="69">
        <v>-8.37537840565086</v>
      </c>
    </row>
    <row r="864" spans="1:9" x14ac:dyDescent="0.2">
      <c r="A864" s="69" t="s">
        <v>504</v>
      </c>
      <c r="B864" s="69" t="s">
        <v>153</v>
      </c>
      <c r="C864" s="69" t="s">
        <v>364</v>
      </c>
      <c r="D864" s="69">
        <v>8462</v>
      </c>
      <c r="E864" s="69">
        <v>0.10750720991983299</v>
      </c>
      <c r="F864" s="69">
        <v>8661</v>
      </c>
      <c r="G864" s="69">
        <v>0.110631394739867</v>
      </c>
      <c r="H864" s="69">
        <v>-199</v>
      </c>
      <c r="I864" s="69">
        <v>-2.2976561597967899</v>
      </c>
    </row>
    <row r="865" spans="1:9" x14ac:dyDescent="0.2">
      <c r="A865" s="69" t="s">
        <v>535</v>
      </c>
      <c r="B865" s="69" t="s">
        <v>154</v>
      </c>
      <c r="C865" s="69" t="s">
        <v>366</v>
      </c>
      <c r="D865" s="69">
        <v>43987</v>
      </c>
      <c r="E865" s="69">
        <v>0.33329039688432899</v>
      </c>
      <c r="F865" s="69">
        <v>44212</v>
      </c>
      <c r="G865" s="69">
        <v>0.335753341433779</v>
      </c>
      <c r="H865" s="69">
        <v>-225</v>
      </c>
      <c r="I865" s="69">
        <v>-0.508911607708318</v>
      </c>
    </row>
    <row r="866" spans="1:9" x14ac:dyDescent="0.2">
      <c r="A866" s="69" t="s">
        <v>479</v>
      </c>
      <c r="B866" s="69" t="s">
        <v>184</v>
      </c>
      <c r="C866" s="69" t="s">
        <v>370</v>
      </c>
      <c r="D866" s="69">
        <v>1081</v>
      </c>
      <c r="E866" s="69">
        <v>0.90764063811922802</v>
      </c>
      <c r="F866" s="69">
        <v>1307</v>
      </c>
      <c r="G866" s="69">
        <v>0.92172073342736205</v>
      </c>
      <c r="H866" s="69">
        <v>-226</v>
      </c>
      <c r="I866" s="69">
        <v>-17.2915072685539</v>
      </c>
    </row>
    <row r="867" spans="1:9" x14ac:dyDescent="0.2">
      <c r="A867" s="69" t="s">
        <v>535</v>
      </c>
      <c r="B867" s="69" t="s">
        <v>154</v>
      </c>
      <c r="C867" s="69" t="s">
        <v>363</v>
      </c>
      <c r="D867" s="69">
        <v>11368</v>
      </c>
      <c r="E867" s="69">
        <v>8.6135568049220304E-2</v>
      </c>
      <c r="F867" s="69">
        <v>11606</v>
      </c>
      <c r="G867" s="69">
        <v>8.8137910085054699E-2</v>
      </c>
      <c r="H867" s="69">
        <v>-238</v>
      </c>
      <c r="I867" s="69">
        <v>-2.0506634499396799</v>
      </c>
    </row>
    <row r="868" spans="1:9" x14ac:dyDescent="0.2">
      <c r="A868" s="69" t="s">
        <v>522</v>
      </c>
      <c r="B868" s="69" t="s">
        <v>162</v>
      </c>
      <c r="C868" s="69" t="s">
        <v>365</v>
      </c>
      <c r="D868" s="69">
        <v>3366</v>
      </c>
      <c r="E868" s="69">
        <v>0.47242105263157902</v>
      </c>
      <c r="F868" s="69">
        <v>3610</v>
      </c>
      <c r="G868" s="69">
        <v>0.48869635846757797</v>
      </c>
      <c r="H868" s="69">
        <v>-244</v>
      </c>
      <c r="I868" s="69">
        <v>-6.7590027700831001</v>
      </c>
    </row>
    <row r="869" spans="1:9" x14ac:dyDescent="0.2">
      <c r="A869" s="69" t="s">
        <v>476</v>
      </c>
      <c r="B869" s="69" t="s">
        <v>55</v>
      </c>
      <c r="C869" s="69" t="s">
        <v>366</v>
      </c>
      <c r="D869" s="69">
        <v>109421</v>
      </c>
      <c r="E869" s="69">
        <v>0.159171246446973</v>
      </c>
      <c r="F869" s="69">
        <v>109676</v>
      </c>
      <c r="G869" s="69">
        <v>0.16002801467852401</v>
      </c>
      <c r="H869" s="69">
        <v>-255</v>
      </c>
      <c r="I869" s="69">
        <v>-0.23250300886247199</v>
      </c>
    </row>
    <row r="870" spans="1:9" x14ac:dyDescent="0.2">
      <c r="A870" s="69" t="s">
        <v>519</v>
      </c>
      <c r="B870" s="69" t="s">
        <v>173</v>
      </c>
      <c r="C870" s="69" t="s">
        <v>365</v>
      </c>
      <c r="D870" s="69">
        <v>4163</v>
      </c>
      <c r="E870" s="69">
        <v>0.66768243785084203</v>
      </c>
      <c r="F870" s="69">
        <v>4424</v>
      </c>
      <c r="G870" s="69">
        <v>0.68802488335925305</v>
      </c>
      <c r="H870" s="69">
        <v>-261</v>
      </c>
      <c r="I870" s="69">
        <v>-5.8996383363472003</v>
      </c>
    </row>
    <row r="871" spans="1:9" x14ac:dyDescent="0.2">
      <c r="A871" s="69" t="s">
        <v>487</v>
      </c>
      <c r="B871" s="69" t="s">
        <v>161</v>
      </c>
      <c r="C871" s="69" t="s">
        <v>365</v>
      </c>
      <c r="D871" s="69">
        <v>5266</v>
      </c>
      <c r="E871" s="69">
        <v>0.70495314591700098</v>
      </c>
      <c r="F871" s="69">
        <v>5560</v>
      </c>
      <c r="G871" s="69">
        <v>0.71760454310789901</v>
      </c>
      <c r="H871" s="69">
        <v>-294</v>
      </c>
      <c r="I871" s="69">
        <v>-5.2877697841726601</v>
      </c>
    </row>
    <row r="872" spans="1:9" x14ac:dyDescent="0.2">
      <c r="A872" s="69" t="s">
        <v>507</v>
      </c>
      <c r="B872" s="69" t="s">
        <v>165</v>
      </c>
      <c r="C872" s="69" t="s">
        <v>370</v>
      </c>
      <c r="D872" s="69">
        <v>3103</v>
      </c>
      <c r="E872" s="69">
        <v>4.5592124595944798E-2</v>
      </c>
      <c r="F872" s="69">
        <v>3464</v>
      </c>
      <c r="G872" s="69">
        <v>5.0852185146581699E-2</v>
      </c>
      <c r="H872" s="69">
        <v>-361</v>
      </c>
      <c r="I872" s="69">
        <v>-10.4214780600462</v>
      </c>
    </row>
    <row r="873" spans="1:9" x14ac:dyDescent="0.2">
      <c r="A873" s="69" t="s">
        <v>481</v>
      </c>
      <c r="B873" s="69" t="s">
        <v>255</v>
      </c>
      <c r="C873" s="69" t="s">
        <v>366</v>
      </c>
      <c r="D873" s="69">
        <v>3469</v>
      </c>
      <c r="E873" s="69">
        <v>0.508651026392962</v>
      </c>
      <c r="F873" s="69">
        <v>3889</v>
      </c>
      <c r="G873" s="69">
        <v>0.54179437169127898</v>
      </c>
      <c r="H873" s="69">
        <v>-420</v>
      </c>
      <c r="I873" s="69">
        <v>-10.7996914373875</v>
      </c>
    </row>
    <row r="874" spans="1:9" x14ac:dyDescent="0.2">
      <c r="A874" s="69" t="s">
        <v>534</v>
      </c>
      <c r="B874" s="69" t="s">
        <v>152</v>
      </c>
      <c r="C874" s="69" t="s">
        <v>366</v>
      </c>
      <c r="D874" s="69">
        <v>56641</v>
      </c>
      <c r="E874" s="69">
        <v>0.49743995081895198</v>
      </c>
      <c r="F874" s="69">
        <v>57101</v>
      </c>
      <c r="G874" s="69">
        <v>0.50151505836268295</v>
      </c>
      <c r="H874" s="69">
        <v>-460</v>
      </c>
      <c r="I874" s="69">
        <v>-0.80559009474440202</v>
      </c>
    </row>
    <row r="875" spans="1:9" x14ac:dyDescent="0.2">
      <c r="A875" s="69" t="s">
        <v>544</v>
      </c>
      <c r="B875" s="69" t="s">
        <v>185</v>
      </c>
      <c r="C875" s="69" t="s">
        <v>365</v>
      </c>
      <c r="D875" s="69">
        <v>2235</v>
      </c>
      <c r="E875" s="69">
        <v>0.54592085979482197</v>
      </c>
      <c r="F875" s="69">
        <v>2697</v>
      </c>
      <c r="G875" s="69">
        <v>0.59248681898066802</v>
      </c>
      <c r="H875" s="69">
        <v>-462</v>
      </c>
      <c r="I875" s="69">
        <v>-17.130144605116801</v>
      </c>
    </row>
    <row r="876" spans="1:9" x14ac:dyDescent="0.2">
      <c r="A876" s="69" t="s">
        <v>481</v>
      </c>
      <c r="B876" s="69" t="s">
        <v>255</v>
      </c>
      <c r="C876" s="69" t="s">
        <v>364</v>
      </c>
      <c r="D876" s="69">
        <v>648</v>
      </c>
      <c r="E876" s="69">
        <v>9.50146627565982E-2</v>
      </c>
      <c r="F876" s="69">
        <v>1115</v>
      </c>
      <c r="G876" s="69">
        <v>0.15533574811925299</v>
      </c>
      <c r="H876" s="69">
        <v>-467</v>
      </c>
      <c r="I876" s="69">
        <v>-41.883408071748903</v>
      </c>
    </row>
    <row r="877" spans="1:9" x14ac:dyDescent="0.2">
      <c r="A877" s="69" t="s">
        <v>579</v>
      </c>
      <c r="B877" s="69" t="s">
        <v>151</v>
      </c>
      <c r="C877" s="69" t="s">
        <v>363</v>
      </c>
      <c r="D877" s="69">
        <v>43234</v>
      </c>
      <c r="E877" s="69">
        <v>9.2914401151920206E-2</v>
      </c>
      <c r="F877" s="69">
        <v>43720</v>
      </c>
      <c r="G877" s="69">
        <v>9.4281438287924998E-2</v>
      </c>
      <c r="H877" s="69">
        <v>-486</v>
      </c>
      <c r="I877" s="69">
        <v>-1.1116193961573699</v>
      </c>
    </row>
    <row r="878" spans="1:9" x14ac:dyDescent="0.2">
      <c r="A878" s="69" t="s">
        <v>548</v>
      </c>
      <c r="B878" s="69" t="s">
        <v>252</v>
      </c>
      <c r="C878" s="69" t="s">
        <v>365</v>
      </c>
      <c r="D878" s="69">
        <v>1405</v>
      </c>
      <c r="E878" s="69">
        <v>0.19669606607867801</v>
      </c>
      <c r="F878" s="69">
        <v>1936</v>
      </c>
      <c r="G878" s="69">
        <v>0.24795081967213101</v>
      </c>
      <c r="H878" s="69">
        <v>-531</v>
      </c>
      <c r="I878" s="69">
        <v>-27.427685950413199</v>
      </c>
    </row>
    <row r="879" spans="1:9" x14ac:dyDescent="0.2">
      <c r="A879" s="69" t="s">
        <v>467</v>
      </c>
      <c r="B879" s="69" t="s">
        <v>177</v>
      </c>
      <c r="C879" s="69" t="s">
        <v>364</v>
      </c>
      <c r="D879" s="69">
        <v>1127</v>
      </c>
      <c r="E879" s="69">
        <v>0.168158758579529</v>
      </c>
      <c r="F879" s="69">
        <v>1762</v>
      </c>
      <c r="G879" s="69">
        <v>0.240973741794311</v>
      </c>
      <c r="H879" s="69">
        <v>-635</v>
      </c>
      <c r="I879" s="69">
        <v>-36.038592508513098</v>
      </c>
    </row>
    <row r="880" spans="1:9" x14ac:dyDescent="0.2">
      <c r="A880" s="69" t="s">
        <v>520</v>
      </c>
      <c r="B880" s="69" t="s">
        <v>169</v>
      </c>
      <c r="C880" s="69" t="s">
        <v>365</v>
      </c>
      <c r="D880" s="69">
        <v>8580</v>
      </c>
      <c r="E880" s="69">
        <v>0.55070603337612301</v>
      </c>
      <c r="F880" s="69">
        <v>10153</v>
      </c>
      <c r="G880" s="69">
        <v>0.59339567504383395</v>
      </c>
      <c r="H880" s="69">
        <v>-1573</v>
      </c>
      <c r="I880" s="69">
        <v>-15.492957746478901</v>
      </c>
    </row>
    <row r="881" spans="1:9" x14ac:dyDescent="0.2">
      <c r="A881" s="12"/>
      <c r="B881" s="12"/>
      <c r="C881" s="12"/>
      <c r="D881" s="12"/>
      <c r="E881" s="12"/>
      <c r="F881" s="12"/>
      <c r="G881" s="12"/>
      <c r="H881" s="12"/>
      <c r="I881" s="12"/>
    </row>
    <row r="882" spans="1:9" x14ac:dyDescent="0.2">
      <c r="A882" s="12"/>
      <c r="B882" s="12"/>
      <c r="C882" s="12"/>
      <c r="D882" s="12"/>
      <c r="E882" s="12"/>
      <c r="F882" s="12"/>
      <c r="G882" s="12"/>
      <c r="H882" s="12"/>
      <c r="I882" s="12"/>
    </row>
    <row r="883" spans="1:9" x14ac:dyDescent="0.2">
      <c r="A883" s="12"/>
      <c r="B883" s="12"/>
      <c r="C883" s="12"/>
      <c r="D883" s="12"/>
      <c r="E883" s="12"/>
      <c r="F883" s="12"/>
      <c r="G883" s="12"/>
      <c r="H883" s="12"/>
      <c r="I883" s="12"/>
    </row>
    <row r="884" spans="1:9" x14ac:dyDescent="0.2">
      <c r="A884" s="12"/>
      <c r="B884" s="12"/>
      <c r="C884" s="12"/>
      <c r="D884" s="12"/>
      <c r="E884" s="12"/>
      <c r="F884" s="12"/>
      <c r="G884" s="12"/>
      <c r="H884" s="12"/>
      <c r="I884" s="12"/>
    </row>
    <row r="885" spans="1:9" x14ac:dyDescent="0.2">
      <c r="A885" s="12"/>
      <c r="B885" s="12"/>
      <c r="C885" s="12"/>
      <c r="D885" s="12"/>
      <c r="E885" s="12"/>
      <c r="F885" s="12"/>
      <c r="G885" s="12"/>
      <c r="H885" s="12"/>
      <c r="I885" s="12"/>
    </row>
    <row r="886" spans="1:9" x14ac:dyDescent="0.2">
      <c r="A886" s="12"/>
      <c r="B886" s="12"/>
      <c r="C886" s="12"/>
      <c r="D886" s="12"/>
      <c r="E886" s="12"/>
      <c r="F886" s="12"/>
      <c r="G886" s="12"/>
      <c r="H886" s="12"/>
      <c r="I886" s="12"/>
    </row>
    <row r="887" spans="1:9" x14ac:dyDescent="0.2">
      <c r="A887" s="12"/>
      <c r="B887" s="12"/>
      <c r="C887" s="12"/>
      <c r="D887" s="12"/>
      <c r="E887" s="12"/>
      <c r="F887" s="12"/>
      <c r="G887" s="12"/>
      <c r="H887" s="12"/>
      <c r="I887" s="12"/>
    </row>
    <row r="888" spans="1:9" x14ac:dyDescent="0.2">
      <c r="A888" s="12"/>
      <c r="B888" s="12"/>
      <c r="C888" s="12"/>
      <c r="D888" s="12"/>
      <c r="E888" s="12"/>
      <c r="F888" s="12"/>
      <c r="G888" s="12"/>
      <c r="H888" s="12"/>
      <c r="I888" s="12"/>
    </row>
  </sheetData>
  <mergeCells count="1">
    <mergeCell ref="H1:I1"/>
  </mergeCells>
  <hyperlinks>
    <hyperlink ref="H1:I1" location="Index!A1" display="Regresar al �ndice" xr:uid="{00000000-0004-0000-9500-000000000000}"/>
  </hyperlinks>
  <pageMargins left="0.7" right="0.7" top="0.75" bottom="0.75" header="0.3" footer="0.3"/>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55DF6-0E6C-4BCB-8112-09D9CAC7D4E6}">
  <sheetPr codeName="Hoja3"/>
  <dimension ref="A1:I35"/>
  <sheetViews>
    <sheetView workbookViewId="0"/>
  </sheetViews>
  <sheetFormatPr baseColWidth="10" defaultColWidth="10.85546875" defaultRowHeight="12.75" x14ac:dyDescent="0.2"/>
  <cols>
    <col min="1" max="1" width="10.85546875" style="433"/>
    <col min="2" max="2" width="24.5703125" style="433" customWidth="1"/>
    <col min="3" max="3" width="17.7109375" style="433" customWidth="1"/>
    <col min="4" max="4" width="15.28515625" style="433" customWidth="1"/>
    <col min="5" max="5" width="16.5703125" style="433" customWidth="1"/>
    <col min="6" max="6" width="15.7109375" style="433" customWidth="1"/>
    <col min="7" max="7" width="12.140625" style="433" customWidth="1"/>
    <col min="8" max="16384" width="10.85546875" style="433"/>
  </cols>
  <sheetData>
    <row r="1" spans="1:9" x14ac:dyDescent="0.2">
      <c r="A1" s="69" t="s">
        <v>1946</v>
      </c>
      <c r="H1" s="434" t="s">
        <v>2143</v>
      </c>
      <c r="I1" s="434"/>
    </row>
    <row r="6" spans="1:9" x14ac:dyDescent="0.2">
      <c r="B6" s="433" t="s">
        <v>1618</v>
      </c>
      <c r="C6" s="433" t="s">
        <v>0</v>
      </c>
    </row>
    <row r="8" spans="1:9" x14ac:dyDescent="0.2">
      <c r="B8" s="243" t="s">
        <v>35</v>
      </c>
      <c r="C8" s="244">
        <v>2020</v>
      </c>
      <c r="D8" s="244"/>
      <c r="E8" s="244">
        <v>2021</v>
      </c>
      <c r="F8" s="244"/>
      <c r="G8" s="245" t="s">
        <v>1619</v>
      </c>
    </row>
    <row r="9" spans="1:9" x14ac:dyDescent="0.2">
      <c r="B9" s="243"/>
      <c r="C9" s="222" t="s">
        <v>1618</v>
      </c>
      <c r="D9" s="222" t="s">
        <v>1620</v>
      </c>
      <c r="E9" s="222" t="s">
        <v>1618</v>
      </c>
      <c r="F9" s="222" t="s">
        <v>1620</v>
      </c>
      <c r="G9" s="245"/>
    </row>
    <row r="10" spans="1:9" x14ac:dyDescent="0.2">
      <c r="B10" s="223" t="s">
        <v>52</v>
      </c>
      <c r="C10" s="224">
        <f>C24/1000000</f>
        <v>131318.927363</v>
      </c>
      <c r="D10" s="225">
        <f>C10/$C$10</f>
        <v>1</v>
      </c>
      <c r="E10" s="224">
        <v>130215.879033</v>
      </c>
      <c r="F10" s="225">
        <f t="shared" ref="F10:F21" si="0">E10/$E$10</f>
        <v>1</v>
      </c>
      <c r="G10" s="566">
        <f>E10/C10-1</f>
        <v>-8.3997665237615093E-3</v>
      </c>
    </row>
    <row r="11" spans="1:9" x14ac:dyDescent="0.2">
      <c r="B11" s="226" t="s">
        <v>1621</v>
      </c>
      <c r="C11" s="227">
        <f t="shared" ref="C11:C20" si="1">C25/1000000</f>
        <v>5581.8768360000004</v>
      </c>
      <c r="D11" s="228">
        <f t="shared" ref="D11:D21" si="2">C11/$C$10</f>
        <v>4.2506262791579368E-2</v>
      </c>
      <c r="E11" s="227">
        <v>6425.4635939999998</v>
      </c>
      <c r="F11" s="228">
        <f t="shared" si="0"/>
        <v>4.9344700828472879E-2</v>
      </c>
      <c r="G11" s="228">
        <f t="shared" ref="G11:G20" si="3">E11/C11-1</f>
        <v>0.15112959006177529</v>
      </c>
    </row>
    <row r="12" spans="1:9" ht="25.5" x14ac:dyDescent="0.2">
      <c r="B12" s="229" t="s">
        <v>1622</v>
      </c>
      <c r="C12" s="230">
        <v>0</v>
      </c>
      <c r="D12" s="231">
        <f t="shared" si="2"/>
        <v>0</v>
      </c>
      <c r="E12" s="230">
        <v>0</v>
      </c>
      <c r="F12" s="231">
        <f t="shared" si="0"/>
        <v>0</v>
      </c>
      <c r="G12" s="231"/>
    </row>
    <row r="13" spans="1:9" x14ac:dyDescent="0.2">
      <c r="B13" s="226" t="s">
        <v>1623</v>
      </c>
      <c r="C13" s="227">
        <v>0</v>
      </c>
      <c r="D13" s="228">
        <f t="shared" si="2"/>
        <v>0</v>
      </c>
      <c r="E13" s="227">
        <v>0</v>
      </c>
      <c r="F13" s="228">
        <f t="shared" si="0"/>
        <v>0</v>
      </c>
      <c r="G13" s="228"/>
    </row>
    <row r="14" spans="1:9" x14ac:dyDescent="0.2">
      <c r="B14" s="229" t="s">
        <v>1624</v>
      </c>
      <c r="C14" s="230">
        <f t="shared" si="1"/>
        <v>3773.527873</v>
      </c>
      <c r="D14" s="231">
        <f t="shared" si="2"/>
        <v>2.8735597744938765E-2</v>
      </c>
      <c r="E14" s="230">
        <v>4727.1507099999999</v>
      </c>
      <c r="F14" s="231">
        <f t="shared" si="0"/>
        <v>3.6302413692588291E-2</v>
      </c>
      <c r="G14" s="231">
        <f t="shared" si="3"/>
        <v>0.25271387123526345</v>
      </c>
    </row>
    <row r="15" spans="1:9" x14ac:dyDescent="0.2">
      <c r="B15" s="226" t="s">
        <v>1625</v>
      </c>
      <c r="C15" s="227">
        <f t="shared" si="1"/>
        <v>671.79514099999994</v>
      </c>
      <c r="D15" s="228">
        <f t="shared" si="2"/>
        <v>5.1157525764963171E-3</v>
      </c>
      <c r="E15" s="227">
        <v>535.36903800000005</v>
      </c>
      <c r="F15" s="228">
        <f t="shared" si="0"/>
        <v>4.1113959524423588E-3</v>
      </c>
      <c r="G15" s="228">
        <f t="shared" si="3"/>
        <v>-0.20307694217157179</v>
      </c>
    </row>
    <row r="16" spans="1:9" x14ac:dyDescent="0.2">
      <c r="B16" s="229" t="s">
        <v>1626</v>
      </c>
      <c r="C16" s="230">
        <f t="shared" si="1"/>
        <v>1176.21597</v>
      </c>
      <c r="D16" s="231">
        <f t="shared" si="2"/>
        <v>8.9569416505255947E-3</v>
      </c>
      <c r="E16" s="230">
        <v>1545.647334</v>
      </c>
      <c r="F16" s="231">
        <f t="shared" si="0"/>
        <v>1.1869883653807641E-2</v>
      </c>
      <c r="G16" s="231">
        <f t="shared" si="3"/>
        <v>0.31408463532424236</v>
      </c>
    </row>
    <row r="17" spans="2:7" x14ac:dyDescent="0.2">
      <c r="B17" s="226" t="s">
        <v>1627</v>
      </c>
      <c r="C17" s="227">
        <f t="shared" si="1"/>
        <v>55325.393991999998</v>
      </c>
      <c r="D17" s="228">
        <f t="shared" si="2"/>
        <v>0.42130555817796228</v>
      </c>
      <c r="E17" s="227">
        <v>61187.312439000001</v>
      </c>
      <c r="F17" s="228">
        <f t="shared" si="0"/>
        <v>0.46989132887160084</v>
      </c>
      <c r="G17" s="228">
        <f t="shared" si="3"/>
        <v>0.10595348761271595</v>
      </c>
    </row>
    <row r="18" spans="2:7" x14ac:dyDescent="0.2">
      <c r="B18" s="229" t="s">
        <v>1628</v>
      </c>
      <c r="C18" s="230">
        <f t="shared" si="1"/>
        <v>54518.417550999999</v>
      </c>
      <c r="D18" s="231">
        <f t="shared" si="2"/>
        <v>0.41516039344653477</v>
      </c>
      <c r="E18" s="230">
        <v>50038.014508</v>
      </c>
      <c r="F18" s="231">
        <f t="shared" si="0"/>
        <v>0.38426968261926875</v>
      </c>
      <c r="G18" s="231">
        <f t="shared" si="3"/>
        <v>-8.2181458014784492E-2</v>
      </c>
    </row>
    <row r="19" spans="2:7" x14ac:dyDescent="0.2">
      <c r="B19" s="226" t="s">
        <v>1629</v>
      </c>
      <c r="C19" s="227">
        <v>0</v>
      </c>
      <c r="D19" s="228">
        <f t="shared" si="2"/>
        <v>0</v>
      </c>
      <c r="E19" s="227">
        <v>0</v>
      </c>
      <c r="F19" s="228">
        <f t="shared" si="0"/>
        <v>0</v>
      </c>
      <c r="G19" s="228"/>
    </row>
    <row r="20" spans="2:7" x14ac:dyDescent="0.2">
      <c r="B20" s="229" t="s">
        <v>1630</v>
      </c>
      <c r="C20" s="230">
        <f t="shared" si="1"/>
        <v>10271.700000000001</v>
      </c>
      <c r="D20" s="231">
        <f t="shared" si="2"/>
        <v>7.8219493611962926E-2</v>
      </c>
      <c r="E20" s="230">
        <v>5756.9214099999999</v>
      </c>
      <c r="F20" s="231">
        <f t="shared" si="0"/>
        <v>4.4210594381819207E-2</v>
      </c>
      <c r="G20" s="231">
        <f t="shared" si="3"/>
        <v>-0.43953567471791433</v>
      </c>
    </row>
    <row r="21" spans="2:7" x14ac:dyDescent="0.2">
      <c r="B21" s="232" t="s">
        <v>1631</v>
      </c>
      <c r="C21" s="233">
        <v>0</v>
      </c>
      <c r="D21" s="234">
        <f t="shared" si="2"/>
        <v>0</v>
      </c>
      <c r="E21" s="233">
        <v>0</v>
      </c>
      <c r="F21" s="234">
        <f t="shared" si="0"/>
        <v>0</v>
      </c>
      <c r="G21" s="234"/>
    </row>
    <row r="24" spans="2:7" x14ac:dyDescent="0.2">
      <c r="C24" s="446">
        <v>131318927363</v>
      </c>
      <c r="D24" s="446">
        <v>130215879033</v>
      </c>
    </row>
    <row r="25" spans="2:7" x14ac:dyDescent="0.2">
      <c r="B25" s="433" t="s">
        <v>1621</v>
      </c>
      <c r="C25" s="433">
        <v>5581876836</v>
      </c>
      <c r="D25" s="433">
        <v>6425463594</v>
      </c>
    </row>
    <row r="26" spans="2:7" x14ac:dyDescent="0.2">
      <c r="B26" s="433" t="s">
        <v>1622</v>
      </c>
      <c r="C26" s="433" t="s">
        <v>1632</v>
      </c>
      <c r="D26" s="433" t="s">
        <v>1632</v>
      </c>
    </row>
    <row r="27" spans="2:7" x14ac:dyDescent="0.2">
      <c r="B27" s="433" t="s">
        <v>1633</v>
      </c>
      <c r="C27" s="433" t="s">
        <v>1632</v>
      </c>
      <c r="D27" s="433" t="s">
        <v>1632</v>
      </c>
    </row>
    <row r="28" spans="2:7" x14ac:dyDescent="0.2">
      <c r="B28" s="433" t="s">
        <v>1624</v>
      </c>
      <c r="C28" s="433">
        <v>3773527873</v>
      </c>
      <c r="D28" s="433">
        <v>4727150710</v>
      </c>
    </row>
    <row r="29" spans="2:7" x14ac:dyDescent="0.2">
      <c r="B29" s="433" t="s">
        <v>1625</v>
      </c>
      <c r="C29" s="433">
        <v>671795141</v>
      </c>
      <c r="D29" s="433">
        <v>535369038</v>
      </c>
    </row>
    <row r="30" spans="2:7" x14ac:dyDescent="0.2">
      <c r="B30" s="433" t="s">
        <v>1626</v>
      </c>
      <c r="C30" s="433">
        <v>1176215970</v>
      </c>
      <c r="D30" s="433">
        <v>1545647334</v>
      </c>
    </row>
    <row r="31" spans="2:7" x14ac:dyDescent="0.2">
      <c r="B31" s="433" t="s">
        <v>1627</v>
      </c>
      <c r="C31" s="433">
        <v>55325393992</v>
      </c>
      <c r="D31" s="433">
        <v>61187312439</v>
      </c>
    </row>
    <row r="32" spans="2:7" x14ac:dyDescent="0.2">
      <c r="B32" s="433" t="s">
        <v>1628</v>
      </c>
      <c r="C32" s="433">
        <v>54518417551</v>
      </c>
      <c r="D32" s="433">
        <v>50038014508</v>
      </c>
    </row>
    <row r="33" spans="2:4" x14ac:dyDescent="0.2">
      <c r="B33" s="433" t="s">
        <v>1629</v>
      </c>
      <c r="C33" s="433" t="s">
        <v>1632</v>
      </c>
      <c r="D33" s="433" t="s">
        <v>1632</v>
      </c>
    </row>
    <row r="34" spans="2:4" x14ac:dyDescent="0.2">
      <c r="B34" s="433" t="s">
        <v>1630</v>
      </c>
      <c r="C34" s="433">
        <v>10271700000</v>
      </c>
      <c r="D34" s="433">
        <v>5756921410</v>
      </c>
    </row>
    <row r="35" spans="2:4" x14ac:dyDescent="0.2">
      <c r="B35" s="433" t="s">
        <v>1631</v>
      </c>
      <c r="C35" s="433" t="s">
        <v>1632</v>
      </c>
      <c r="D35" s="433" t="s">
        <v>1632</v>
      </c>
    </row>
  </sheetData>
  <mergeCells count="5">
    <mergeCell ref="B8:B9"/>
    <mergeCell ref="C8:D8"/>
    <mergeCell ref="E8:F8"/>
    <mergeCell ref="G8:G9"/>
    <mergeCell ref="H1:I1"/>
  </mergeCells>
  <hyperlinks>
    <hyperlink ref="H1:I1" location="Index!A1" display="Regresar al �ndice" xr:uid="{B2961433-C831-4539-A4A7-FD6612D6AE50}"/>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dimension ref="A1:P31"/>
  <sheetViews>
    <sheetView workbookViewId="0"/>
  </sheetViews>
  <sheetFormatPr baseColWidth="10" defaultRowHeight="12.75" x14ac:dyDescent="0.2"/>
  <cols>
    <col min="1" max="7" width="11.42578125" style="69"/>
    <col min="8" max="8" width="12.7109375" style="69" bestFit="1" customWidth="1"/>
    <col min="9" max="16384" width="11.42578125" style="69"/>
  </cols>
  <sheetData>
    <row r="1" spans="1:16" x14ac:dyDescent="0.2">
      <c r="A1" s="69" t="s">
        <v>1982</v>
      </c>
      <c r="H1" s="382" t="s">
        <v>2143</v>
      </c>
      <c r="I1" s="382"/>
    </row>
    <row r="2" spans="1:16" x14ac:dyDescent="0.2">
      <c r="A2" s="95" t="s">
        <v>1417</v>
      </c>
    </row>
    <row r="5" spans="1:16" ht="13.5" thickBot="1" x14ac:dyDescent="0.25"/>
    <row r="6" spans="1:16" ht="39" thickBot="1" x14ac:dyDescent="0.25">
      <c r="A6" s="119" t="s">
        <v>1340</v>
      </c>
      <c r="B6" s="120" t="s">
        <v>1341</v>
      </c>
      <c r="C6" s="120" t="s">
        <v>1342</v>
      </c>
      <c r="D6" s="120" t="s">
        <v>1343</v>
      </c>
      <c r="E6" s="120" t="s">
        <v>1344</v>
      </c>
      <c r="F6" s="120" t="s">
        <v>1345</v>
      </c>
      <c r="G6" s="121" t="s">
        <v>1346</v>
      </c>
      <c r="J6" s="488"/>
      <c r="K6" s="488"/>
      <c r="L6" s="488"/>
      <c r="M6" s="488"/>
      <c r="N6" s="488"/>
      <c r="O6" s="488"/>
      <c r="P6" s="488"/>
    </row>
    <row r="7" spans="1:16" ht="63.75" x14ac:dyDescent="0.2">
      <c r="A7" s="122" t="s">
        <v>1349</v>
      </c>
      <c r="B7" s="124">
        <v>-2E-3</v>
      </c>
      <c r="C7" s="124">
        <v>-8.9999999999999993E-3</v>
      </c>
      <c r="D7" s="124">
        <v>0.13400000000000001</v>
      </c>
      <c r="E7" s="124">
        <v>0.17</v>
      </c>
      <c r="F7" s="124">
        <v>0.13400000000000001</v>
      </c>
      <c r="G7" s="124">
        <v>0.17</v>
      </c>
      <c r="H7" s="69">
        <f>+IF(B7&gt;0,1,0)</f>
        <v>0</v>
      </c>
      <c r="J7" s="488"/>
      <c r="K7" s="494"/>
      <c r="L7" s="494"/>
      <c r="M7" s="494"/>
      <c r="N7" s="494"/>
      <c r="O7" s="494"/>
      <c r="P7" s="494"/>
    </row>
    <row r="8" spans="1:16" x14ac:dyDescent="0.2">
      <c r="A8" s="122" t="s">
        <v>1350</v>
      </c>
      <c r="B8" s="125">
        <v>2E-3</v>
      </c>
      <c r="C8" s="125">
        <v>3.0000000000000001E-3</v>
      </c>
      <c r="D8" s="125">
        <v>3.4000000000000002E-2</v>
      </c>
      <c r="E8" s="125">
        <v>-1.2999999999999999E-2</v>
      </c>
      <c r="F8" s="125">
        <v>3.4000000000000002E-2</v>
      </c>
      <c r="G8" s="125">
        <v>-1.2999999999999999E-2</v>
      </c>
      <c r="H8" s="69">
        <f t="shared" ref="H8:H29" si="0">+IF(B8&gt;0,1,0)</f>
        <v>1</v>
      </c>
      <c r="J8" s="488"/>
      <c r="K8" s="494"/>
      <c r="L8" s="494"/>
      <c r="M8" s="494"/>
      <c r="N8" s="494"/>
      <c r="O8" s="494"/>
      <c r="P8" s="494"/>
    </row>
    <row r="9" spans="1:16" ht="38.25" x14ac:dyDescent="0.2">
      <c r="A9" s="122" t="s">
        <v>1351</v>
      </c>
      <c r="B9" s="124">
        <v>5.0000000000000001E-3</v>
      </c>
      <c r="C9" s="124">
        <v>-2.7E-2</v>
      </c>
      <c r="D9" s="124">
        <v>7.0999999999999994E-2</v>
      </c>
      <c r="E9" s="124">
        <v>5.8999999999999997E-2</v>
      </c>
      <c r="F9" s="124">
        <v>7.0999999999999994E-2</v>
      </c>
      <c r="G9" s="124">
        <v>5.8999999999999997E-2</v>
      </c>
      <c r="H9" s="69">
        <f t="shared" si="0"/>
        <v>1</v>
      </c>
      <c r="J9" s="488"/>
      <c r="K9" s="494"/>
      <c r="L9" s="494"/>
      <c r="M9" s="494"/>
      <c r="N9" s="494"/>
      <c r="O9" s="494"/>
      <c r="P9" s="494"/>
    </row>
    <row r="10" spans="1:16" x14ac:dyDescent="0.2">
      <c r="A10" s="122" t="s">
        <v>1352</v>
      </c>
      <c r="B10" s="125">
        <v>1.0999999999999999E-2</v>
      </c>
      <c r="C10" s="125">
        <v>1.2999999999999999E-2</v>
      </c>
      <c r="D10" s="125">
        <v>0.12</v>
      </c>
      <c r="E10" s="125">
        <v>8.3000000000000004E-2</v>
      </c>
      <c r="F10" s="125">
        <v>0.12</v>
      </c>
      <c r="G10" s="125">
        <v>8.3000000000000004E-2</v>
      </c>
      <c r="H10" s="69">
        <f t="shared" si="0"/>
        <v>1</v>
      </c>
      <c r="J10" s="488"/>
      <c r="K10" s="494"/>
      <c r="L10" s="494"/>
      <c r="M10" s="494"/>
      <c r="N10" s="494"/>
      <c r="O10" s="494"/>
      <c r="P10" s="494"/>
    </row>
    <row r="11" spans="1:16" ht="25.5" x14ac:dyDescent="0.2">
      <c r="A11" s="122" t="s">
        <v>1353</v>
      </c>
      <c r="B11" s="124">
        <v>-7.0000000000000001E-3</v>
      </c>
      <c r="C11" s="124">
        <v>-1E-3</v>
      </c>
      <c r="D11" s="124">
        <v>7.3999999999999996E-2</v>
      </c>
      <c r="E11" s="124">
        <v>4.1000000000000002E-2</v>
      </c>
      <c r="F11" s="124">
        <v>7.3999999999999996E-2</v>
      </c>
      <c r="G11" s="124">
        <v>4.1000000000000002E-2</v>
      </c>
      <c r="H11" s="69">
        <f t="shared" si="0"/>
        <v>0</v>
      </c>
      <c r="J11" s="488"/>
      <c r="K11" s="494"/>
      <c r="L11" s="494"/>
      <c r="M11" s="494"/>
      <c r="N11" s="494"/>
      <c r="O11" s="494"/>
      <c r="P11" s="494"/>
    </row>
    <row r="12" spans="1:16" ht="25.5" x14ac:dyDescent="0.2">
      <c r="A12" s="122" t="s">
        <v>1354</v>
      </c>
      <c r="B12" s="125">
        <v>1E-3</v>
      </c>
      <c r="C12" s="125">
        <v>0</v>
      </c>
      <c r="D12" s="125">
        <v>3.3000000000000002E-2</v>
      </c>
      <c r="E12" s="125">
        <v>4.2999999999999997E-2</v>
      </c>
      <c r="F12" s="125">
        <v>3.3000000000000002E-2</v>
      </c>
      <c r="G12" s="125">
        <v>4.2999999999999997E-2</v>
      </c>
      <c r="H12" s="69">
        <f t="shared" si="0"/>
        <v>1</v>
      </c>
      <c r="J12" s="488"/>
      <c r="K12" s="494"/>
      <c r="L12" s="494"/>
      <c r="M12" s="494"/>
      <c r="N12" s="494"/>
      <c r="O12" s="494"/>
      <c r="P12" s="494"/>
    </row>
    <row r="13" spans="1:16" x14ac:dyDescent="0.2">
      <c r="A13" s="122" t="s">
        <v>1355</v>
      </c>
      <c r="B13" s="124">
        <v>7.0000000000000001E-3</v>
      </c>
      <c r="C13" s="124">
        <v>-4.0000000000000001E-3</v>
      </c>
      <c r="D13" s="124">
        <v>-0.34200000000000003</v>
      </c>
      <c r="E13" s="124">
        <v>-0.40799999999999997</v>
      </c>
      <c r="F13" s="124">
        <v>-0.34200000000000003</v>
      </c>
      <c r="G13" s="124">
        <v>-0.40799999999999997</v>
      </c>
      <c r="H13" s="69">
        <f t="shared" si="0"/>
        <v>1</v>
      </c>
      <c r="J13" s="488"/>
      <c r="K13" s="494"/>
      <c r="L13" s="494"/>
      <c r="M13" s="494"/>
      <c r="N13" s="494"/>
      <c r="O13" s="494"/>
      <c r="P13" s="494"/>
    </row>
    <row r="14" spans="1:16" x14ac:dyDescent="0.2">
      <c r="A14" s="122" t="s">
        <v>1356</v>
      </c>
      <c r="B14" s="125">
        <v>1E-3</v>
      </c>
      <c r="C14" s="125">
        <v>-8.0000000000000002E-3</v>
      </c>
      <c r="D14" s="125">
        <v>0.13900000000000001</v>
      </c>
      <c r="E14" s="125">
        <v>0.11799999999999999</v>
      </c>
      <c r="F14" s="125">
        <v>0.13900000000000001</v>
      </c>
      <c r="G14" s="125">
        <v>0.11799999999999999</v>
      </c>
      <c r="H14" s="69">
        <f t="shared" si="0"/>
        <v>1</v>
      </c>
      <c r="J14" s="488"/>
      <c r="K14" s="494"/>
      <c r="L14" s="494"/>
      <c r="M14" s="494"/>
      <c r="N14" s="494"/>
      <c r="O14" s="494"/>
      <c r="P14" s="494"/>
    </row>
    <row r="15" spans="1:16" x14ac:dyDescent="0.2">
      <c r="A15" s="122" t="s">
        <v>1357</v>
      </c>
      <c r="B15" s="124">
        <v>3.0000000000000001E-3</v>
      </c>
      <c r="C15" s="124">
        <v>4.0000000000000001E-3</v>
      </c>
      <c r="D15" s="124">
        <v>0.27</v>
      </c>
      <c r="E15" s="124">
        <v>0.30099999999999999</v>
      </c>
      <c r="F15" s="124">
        <v>0.27</v>
      </c>
      <c r="G15" s="124">
        <v>0.30099999999999999</v>
      </c>
      <c r="H15" s="69">
        <f t="shared" si="0"/>
        <v>1</v>
      </c>
      <c r="J15" s="488"/>
      <c r="K15" s="494"/>
      <c r="L15" s="494"/>
      <c r="M15" s="494"/>
      <c r="N15" s="494"/>
      <c r="O15" s="494"/>
      <c r="P15" s="494"/>
    </row>
    <row r="16" spans="1:16" ht="25.5" x14ac:dyDescent="0.2">
      <c r="A16" s="122" t="s">
        <v>1358</v>
      </c>
      <c r="B16" s="125">
        <v>-3.0000000000000001E-3</v>
      </c>
      <c r="C16" s="125">
        <v>5.0000000000000001E-3</v>
      </c>
      <c r="D16" s="125">
        <v>0.16700000000000001</v>
      </c>
      <c r="E16" s="125">
        <v>0.32300000000000001</v>
      </c>
      <c r="F16" s="125">
        <v>0.16700000000000001</v>
      </c>
      <c r="G16" s="125">
        <v>0.32300000000000001</v>
      </c>
      <c r="H16" s="69">
        <f t="shared" si="0"/>
        <v>0</v>
      </c>
      <c r="J16" s="488"/>
      <c r="K16" s="494"/>
      <c r="L16" s="494"/>
      <c r="M16" s="494"/>
      <c r="N16" s="494"/>
      <c r="O16" s="494"/>
      <c r="P16" s="494"/>
    </row>
    <row r="17" spans="1:16" x14ac:dyDescent="0.2">
      <c r="A17" s="122" t="s">
        <v>1359</v>
      </c>
      <c r="B17" s="124">
        <v>3.4000000000000002E-2</v>
      </c>
      <c r="C17" s="124">
        <v>4.9000000000000002E-2</v>
      </c>
      <c r="D17" s="124">
        <v>2.9000000000000001E-2</v>
      </c>
      <c r="E17" s="124">
        <v>8.9999999999999993E-3</v>
      </c>
      <c r="F17" s="124">
        <v>2.9000000000000001E-2</v>
      </c>
      <c r="G17" s="124">
        <v>8.9999999999999993E-3</v>
      </c>
      <c r="H17" s="69">
        <f t="shared" si="0"/>
        <v>1</v>
      </c>
      <c r="J17" s="488"/>
      <c r="K17" s="494"/>
      <c r="L17" s="494"/>
      <c r="M17" s="494"/>
      <c r="N17" s="494"/>
      <c r="O17" s="494"/>
      <c r="P17" s="494"/>
    </row>
    <row r="18" spans="1:16" ht="38.25" x14ac:dyDescent="0.2">
      <c r="A18" s="122" t="s">
        <v>1360</v>
      </c>
      <c r="B18" s="125">
        <v>2E-3</v>
      </c>
      <c r="C18" s="125">
        <v>4.0000000000000001E-3</v>
      </c>
      <c r="D18" s="125">
        <v>0.11700000000000001</v>
      </c>
      <c r="E18" s="125">
        <v>0.14000000000000001</v>
      </c>
      <c r="F18" s="125">
        <v>0.11700000000000001</v>
      </c>
      <c r="G18" s="125">
        <v>0.14000000000000001</v>
      </c>
      <c r="H18" s="69">
        <f t="shared" si="0"/>
        <v>1</v>
      </c>
      <c r="J18" s="488"/>
      <c r="K18" s="494"/>
      <c r="L18" s="494"/>
      <c r="M18" s="494"/>
      <c r="N18" s="494"/>
      <c r="O18" s="494"/>
      <c r="P18" s="494"/>
    </row>
    <row r="19" spans="1:16" x14ac:dyDescent="0.2">
      <c r="A19" s="122" t="s">
        <v>1361</v>
      </c>
      <c r="B19" s="124">
        <v>-4.8000000000000001E-2</v>
      </c>
      <c r="C19" s="124">
        <v>-0.10100000000000001</v>
      </c>
      <c r="D19" s="124">
        <v>6.9000000000000006E-2</v>
      </c>
      <c r="E19" s="124">
        <v>-4.5999999999999999E-2</v>
      </c>
      <c r="F19" s="124">
        <v>6.9000000000000006E-2</v>
      </c>
      <c r="G19" s="124">
        <v>-4.5999999999999999E-2</v>
      </c>
      <c r="H19" s="69">
        <f t="shared" si="0"/>
        <v>0</v>
      </c>
      <c r="J19" s="488"/>
      <c r="K19" s="494"/>
      <c r="L19" s="494"/>
      <c r="M19" s="494"/>
      <c r="N19" s="494"/>
      <c r="O19" s="494"/>
      <c r="P19" s="494"/>
    </row>
    <row r="20" spans="1:16" x14ac:dyDescent="0.2">
      <c r="A20" s="122" t="s">
        <v>1362</v>
      </c>
      <c r="B20" s="125">
        <v>-2E-3</v>
      </c>
      <c r="C20" s="125">
        <v>0</v>
      </c>
      <c r="D20" s="125">
        <v>-1.4999999999999999E-2</v>
      </c>
      <c r="E20" s="125">
        <v>7.2999999999999995E-2</v>
      </c>
      <c r="F20" s="125">
        <v>-1.4999999999999999E-2</v>
      </c>
      <c r="G20" s="125">
        <v>7.2999999999999995E-2</v>
      </c>
      <c r="H20" s="69">
        <f t="shared" si="0"/>
        <v>0</v>
      </c>
      <c r="J20" s="488"/>
      <c r="K20" s="494"/>
      <c r="L20" s="494"/>
      <c r="M20" s="494"/>
      <c r="N20" s="494"/>
      <c r="O20" s="494"/>
      <c r="P20" s="494"/>
    </row>
    <row r="21" spans="1:16" x14ac:dyDescent="0.2">
      <c r="A21" s="122" t="s">
        <v>1363</v>
      </c>
      <c r="B21" s="124">
        <v>9.5000000000000001E-2</v>
      </c>
      <c r="C21" s="124">
        <v>6.0999999999999999E-2</v>
      </c>
      <c r="D21" s="124">
        <v>0.48499999999999999</v>
      </c>
      <c r="E21" s="124">
        <v>0.47699999999999998</v>
      </c>
      <c r="F21" s="124">
        <v>0.48499999999999999</v>
      </c>
      <c r="G21" s="124">
        <v>0.47699999999999998</v>
      </c>
      <c r="H21" s="69">
        <f t="shared" si="0"/>
        <v>1</v>
      </c>
      <c r="J21" s="488"/>
      <c r="K21" s="494"/>
      <c r="L21" s="494"/>
      <c r="M21" s="494"/>
      <c r="N21" s="494"/>
      <c r="O21" s="494"/>
      <c r="P21" s="494"/>
    </row>
    <row r="22" spans="1:16" ht="38.25" x14ac:dyDescent="0.2">
      <c r="A22" s="122" t="s">
        <v>1364</v>
      </c>
      <c r="B22" s="125">
        <v>-2.4E-2</v>
      </c>
      <c r="C22" s="125">
        <v>-1.6E-2</v>
      </c>
      <c r="D22" s="125">
        <v>-1.0999999999999999E-2</v>
      </c>
      <c r="E22" s="125">
        <v>2.5000000000000001E-2</v>
      </c>
      <c r="F22" s="125">
        <v>-1.0999999999999999E-2</v>
      </c>
      <c r="G22" s="125">
        <v>2.5000000000000001E-2</v>
      </c>
      <c r="H22" s="69">
        <f t="shared" si="0"/>
        <v>0</v>
      </c>
      <c r="J22" s="488"/>
      <c r="K22" s="494"/>
      <c r="L22" s="494"/>
      <c r="M22" s="494"/>
      <c r="N22" s="494"/>
      <c r="O22" s="494"/>
      <c r="P22" s="494"/>
    </row>
    <row r="23" spans="1:16" ht="25.5" x14ac:dyDescent="0.2">
      <c r="A23" s="122" t="s">
        <v>1365</v>
      </c>
      <c r="B23" s="124">
        <v>-2E-3</v>
      </c>
      <c r="C23" s="124">
        <v>1.2999999999999999E-2</v>
      </c>
      <c r="D23" s="124">
        <v>0.16500000000000001</v>
      </c>
      <c r="E23" s="124">
        <v>0.217</v>
      </c>
      <c r="F23" s="124">
        <v>0.16500000000000001</v>
      </c>
      <c r="G23" s="124">
        <v>0.217</v>
      </c>
      <c r="H23" s="69">
        <f t="shared" si="0"/>
        <v>0</v>
      </c>
      <c r="J23" s="488"/>
      <c r="K23" s="494"/>
      <c r="L23" s="494"/>
      <c r="M23" s="494"/>
      <c r="N23" s="494"/>
      <c r="O23" s="494"/>
      <c r="P23" s="494"/>
    </row>
    <row r="24" spans="1:16" ht="38.25" x14ac:dyDescent="0.2">
      <c r="A24" s="122" t="s">
        <v>1366</v>
      </c>
      <c r="B24" s="125">
        <v>5.2999999999999999E-2</v>
      </c>
      <c r="C24" s="125">
        <v>6.0999999999999999E-2</v>
      </c>
      <c r="D24" s="125">
        <v>0.41399999999999998</v>
      </c>
      <c r="E24" s="125">
        <v>0.29099999999999998</v>
      </c>
      <c r="F24" s="125">
        <v>0.41399999999999998</v>
      </c>
      <c r="G24" s="125">
        <v>0.29099999999999998</v>
      </c>
      <c r="H24" s="69">
        <f t="shared" si="0"/>
        <v>1</v>
      </c>
      <c r="J24" s="488"/>
      <c r="K24" s="494"/>
      <c r="L24" s="494"/>
      <c r="M24" s="494"/>
      <c r="N24" s="494"/>
      <c r="O24" s="494"/>
      <c r="P24" s="494"/>
    </row>
    <row r="25" spans="1:16" ht="63.75" x14ac:dyDescent="0.2">
      <c r="A25" s="122" t="s">
        <v>1367</v>
      </c>
      <c r="B25" s="124">
        <v>7.0000000000000001E-3</v>
      </c>
      <c r="C25" s="124">
        <v>-2E-3</v>
      </c>
      <c r="D25" s="124">
        <v>0.14299999999999999</v>
      </c>
      <c r="E25" s="124">
        <v>0.154</v>
      </c>
      <c r="F25" s="124">
        <v>0.14299999999999999</v>
      </c>
      <c r="G25" s="124">
        <v>0.154</v>
      </c>
      <c r="H25" s="69">
        <f t="shared" si="0"/>
        <v>1</v>
      </c>
      <c r="J25" s="488"/>
      <c r="K25" s="494"/>
      <c r="L25" s="494"/>
      <c r="M25" s="494"/>
      <c r="N25" s="494"/>
      <c r="O25" s="494"/>
      <c r="P25" s="494"/>
    </row>
    <row r="26" spans="1:16" ht="25.5" x14ac:dyDescent="0.2">
      <c r="A26" s="122" t="s">
        <v>1368</v>
      </c>
      <c r="B26" s="125">
        <v>5.0000000000000001E-3</v>
      </c>
      <c r="C26" s="125">
        <v>1.7999999999999999E-2</v>
      </c>
      <c r="D26" s="125">
        <v>0.16800000000000001</v>
      </c>
      <c r="E26" s="125">
        <v>0.17</v>
      </c>
      <c r="F26" s="125">
        <v>0.16800000000000001</v>
      </c>
      <c r="G26" s="125">
        <v>0.17</v>
      </c>
      <c r="H26" s="69">
        <f t="shared" si="0"/>
        <v>1</v>
      </c>
      <c r="J26" s="488"/>
      <c r="K26" s="494"/>
      <c r="L26" s="494"/>
      <c r="M26" s="494"/>
      <c r="N26" s="494"/>
      <c r="O26" s="494"/>
      <c r="P26" s="494"/>
    </row>
    <row r="27" spans="1:16" x14ac:dyDescent="0.2">
      <c r="A27" s="122" t="s">
        <v>1369</v>
      </c>
      <c r="B27" s="124">
        <v>1.7000000000000001E-2</v>
      </c>
      <c r="C27" s="124">
        <v>1.7000000000000001E-2</v>
      </c>
      <c r="D27" s="124">
        <v>6.6000000000000003E-2</v>
      </c>
      <c r="E27" s="124">
        <v>1.6E-2</v>
      </c>
      <c r="F27" s="124">
        <v>6.6000000000000003E-2</v>
      </c>
      <c r="G27" s="124">
        <v>1.6E-2</v>
      </c>
      <c r="H27" s="69">
        <f t="shared" si="0"/>
        <v>1</v>
      </c>
      <c r="J27" s="488"/>
      <c r="K27" s="494"/>
      <c r="L27" s="494"/>
      <c r="M27" s="494"/>
      <c r="N27" s="494"/>
      <c r="O27" s="494"/>
      <c r="P27" s="494"/>
    </row>
    <row r="28" spans="1:16" ht="25.5" x14ac:dyDescent="0.2">
      <c r="A28" s="122" t="s">
        <v>1370</v>
      </c>
      <c r="B28" s="125">
        <v>2E-3</v>
      </c>
      <c r="C28" s="125">
        <v>1E-3</v>
      </c>
      <c r="D28" s="125">
        <v>0.122</v>
      </c>
      <c r="E28" s="125">
        <v>0.11</v>
      </c>
      <c r="F28" s="125">
        <v>0.122</v>
      </c>
      <c r="G28" s="125">
        <v>0.11</v>
      </c>
      <c r="H28" s="69">
        <f t="shared" si="0"/>
        <v>1</v>
      </c>
      <c r="J28" s="488"/>
      <c r="K28" s="494"/>
      <c r="L28" s="494"/>
      <c r="M28" s="494"/>
      <c r="N28" s="494"/>
      <c r="O28" s="494"/>
      <c r="P28" s="494"/>
    </row>
    <row r="29" spans="1:16" x14ac:dyDescent="0.2">
      <c r="A29" s="122" t="s">
        <v>1371</v>
      </c>
      <c r="B29" s="124">
        <v>0.01</v>
      </c>
      <c r="C29" s="124">
        <v>1.7000000000000001E-2</v>
      </c>
      <c r="D29" s="124">
        <v>2.5999999999999999E-2</v>
      </c>
      <c r="E29" s="124">
        <v>0.107</v>
      </c>
      <c r="F29" s="124">
        <v>2.5999999999999999E-2</v>
      </c>
      <c r="G29" s="124">
        <v>0.107</v>
      </c>
      <c r="H29" s="69">
        <f t="shared" si="0"/>
        <v>1</v>
      </c>
      <c r="J29" s="488"/>
      <c r="K29" s="494"/>
      <c r="L29" s="494"/>
      <c r="M29" s="494"/>
      <c r="N29" s="494"/>
      <c r="O29" s="494"/>
      <c r="P29" s="494"/>
    </row>
    <row r="30" spans="1:16" x14ac:dyDescent="0.2">
      <c r="B30" s="69">
        <f t="shared" ref="B30:C30" si="1">COUNTIF(B7:B29,"&gt;0")</f>
        <v>16</v>
      </c>
      <c r="C30" s="69">
        <f t="shared" si="1"/>
        <v>13</v>
      </c>
      <c r="D30" s="69">
        <f>COUNTIF(D7:D29,"&gt;0")</f>
        <v>20</v>
      </c>
      <c r="E30" s="69">
        <f>COUNTIF(E7:E29,"&gt;0")</f>
        <v>20</v>
      </c>
      <c r="F30" s="69">
        <f t="shared" ref="F30:G30" si="2">COUNTIF(F7:F29,"&gt;0")</f>
        <v>20</v>
      </c>
      <c r="G30" s="69">
        <f t="shared" si="2"/>
        <v>20</v>
      </c>
      <c r="J30" s="488"/>
      <c r="K30" s="494"/>
      <c r="L30" s="494"/>
      <c r="M30" s="494"/>
      <c r="N30" s="494"/>
      <c r="O30" s="494"/>
      <c r="P30" s="494"/>
    </row>
    <row r="31" spans="1:16" x14ac:dyDescent="0.2">
      <c r="J31" s="488"/>
      <c r="K31" s="494"/>
      <c r="L31" s="494"/>
      <c r="M31" s="494"/>
      <c r="N31" s="494"/>
      <c r="O31" s="494"/>
      <c r="P31" s="494"/>
    </row>
  </sheetData>
  <sortState ref="J9:P31">
    <sortCondition ref="J9"/>
  </sortState>
  <mergeCells count="1">
    <mergeCell ref="H1:I1"/>
  </mergeCells>
  <hyperlinks>
    <hyperlink ref="H1:I1" location="Index!A1" display="Regresar al �ndice" xr:uid="{00000000-0004-0000-03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N29"/>
  <sheetViews>
    <sheetView workbookViewId="0"/>
  </sheetViews>
  <sheetFormatPr baseColWidth="10" defaultRowHeight="12.75" x14ac:dyDescent="0.2"/>
  <cols>
    <col min="1" max="16384" width="11.42578125" style="69"/>
  </cols>
  <sheetData>
    <row r="1" spans="1:14" x14ac:dyDescent="0.2">
      <c r="A1" s="69" t="s">
        <v>1984</v>
      </c>
      <c r="H1" s="382" t="s">
        <v>2143</v>
      </c>
      <c r="I1" s="382"/>
    </row>
    <row r="6" spans="1:14" ht="25.5" x14ac:dyDescent="0.2">
      <c r="A6" s="344" t="s">
        <v>1340</v>
      </c>
      <c r="B6" s="344" t="s">
        <v>1460</v>
      </c>
      <c r="C6" s="344" t="s">
        <v>0</v>
      </c>
      <c r="D6" s="344" t="s">
        <v>1</v>
      </c>
      <c r="G6" s="488"/>
      <c r="H6" s="488"/>
      <c r="I6" s="488"/>
      <c r="J6" s="488"/>
      <c r="K6" s="488"/>
      <c r="L6" s="488"/>
      <c r="M6" s="488"/>
      <c r="N6" s="488"/>
    </row>
    <row r="7" spans="1:14" ht="51" x14ac:dyDescent="0.2">
      <c r="A7" s="489" t="s">
        <v>1349</v>
      </c>
      <c r="B7" s="489" t="s">
        <v>1461</v>
      </c>
      <c r="C7" s="490">
        <v>62.34</v>
      </c>
      <c r="D7" s="490">
        <v>61.03</v>
      </c>
      <c r="G7" s="488"/>
      <c r="H7" s="488"/>
      <c r="I7" s="491"/>
      <c r="J7" s="491"/>
      <c r="K7" s="488"/>
      <c r="L7" s="488"/>
      <c r="M7" s="491"/>
      <c r="N7" s="491"/>
    </row>
    <row r="8" spans="1:14" x14ac:dyDescent="0.2">
      <c r="A8" s="492" t="s">
        <v>1350</v>
      </c>
      <c r="B8" s="492" t="s">
        <v>1462</v>
      </c>
      <c r="C8" s="493">
        <v>28.4</v>
      </c>
      <c r="D8" s="493">
        <v>30.73</v>
      </c>
      <c r="G8" s="488"/>
      <c r="H8" s="488"/>
      <c r="I8" s="491"/>
      <c r="J8" s="491"/>
      <c r="K8" s="488"/>
      <c r="L8" s="488"/>
      <c r="M8" s="491"/>
      <c r="N8" s="491"/>
    </row>
    <row r="9" spans="1:14" ht="38.25" x14ac:dyDescent="0.2">
      <c r="A9" s="489" t="s">
        <v>1351</v>
      </c>
      <c r="B9" s="489" t="s">
        <v>1462</v>
      </c>
      <c r="C9" s="490">
        <v>130.16999999999999</v>
      </c>
      <c r="D9" s="490">
        <v>136.36000000000001</v>
      </c>
      <c r="G9" s="488"/>
      <c r="H9" s="488"/>
      <c r="I9" s="491"/>
      <c r="J9" s="491"/>
      <c r="K9" s="488"/>
      <c r="L9" s="488"/>
      <c r="M9" s="491"/>
      <c r="N9" s="491"/>
    </row>
    <row r="10" spans="1:14" x14ac:dyDescent="0.2">
      <c r="A10" s="492" t="s">
        <v>1352</v>
      </c>
      <c r="B10" s="492" t="s">
        <v>1462</v>
      </c>
      <c r="C10" s="493">
        <v>25.34</v>
      </c>
      <c r="D10" s="493">
        <v>28.07</v>
      </c>
      <c r="G10" s="488"/>
      <c r="H10" s="488"/>
      <c r="I10" s="491"/>
      <c r="J10" s="491"/>
      <c r="K10" s="488"/>
      <c r="L10" s="488"/>
      <c r="M10" s="491"/>
      <c r="N10" s="491"/>
    </row>
    <row r="11" spans="1:14" ht="25.5" x14ac:dyDescent="0.2">
      <c r="A11" s="489" t="s">
        <v>1353</v>
      </c>
      <c r="B11" s="489" t="s">
        <v>1462</v>
      </c>
      <c r="C11" s="490">
        <v>115.78</v>
      </c>
      <c r="D11" s="490">
        <v>111.85</v>
      </c>
      <c r="G11" s="488"/>
      <c r="H11" s="488"/>
      <c r="I11" s="491"/>
      <c r="J11" s="491"/>
      <c r="K11" s="488"/>
      <c r="L11" s="488"/>
      <c r="M11" s="491"/>
      <c r="N11" s="491"/>
    </row>
    <row r="12" spans="1:14" ht="25.5" x14ac:dyDescent="0.2">
      <c r="A12" s="492" t="s">
        <v>1354</v>
      </c>
      <c r="B12" s="492" t="s">
        <v>1462</v>
      </c>
      <c r="C12" s="493">
        <v>183.2</v>
      </c>
      <c r="D12" s="493">
        <v>186.2</v>
      </c>
      <c r="G12" s="488"/>
      <c r="H12" s="488"/>
      <c r="I12" s="491"/>
      <c r="J12" s="491"/>
      <c r="K12" s="488"/>
      <c r="L12" s="488"/>
      <c r="M12" s="491"/>
      <c r="N12" s="491"/>
    </row>
    <row r="13" spans="1:14" x14ac:dyDescent="0.2">
      <c r="A13" s="489" t="s">
        <v>1355</v>
      </c>
      <c r="B13" s="489" t="s">
        <v>1462</v>
      </c>
      <c r="C13" s="490">
        <v>18.34</v>
      </c>
      <c r="D13" s="490">
        <v>16.95</v>
      </c>
      <c r="G13" s="488"/>
      <c r="H13" s="488"/>
      <c r="I13" s="491"/>
      <c r="J13" s="491"/>
      <c r="K13" s="488"/>
      <c r="L13" s="488"/>
      <c r="M13" s="491"/>
      <c r="N13" s="491"/>
    </row>
    <row r="14" spans="1:14" x14ac:dyDescent="0.2">
      <c r="A14" s="492" t="s">
        <v>1356</v>
      </c>
      <c r="B14" s="492" t="s">
        <v>1462</v>
      </c>
      <c r="C14" s="493">
        <v>40.44</v>
      </c>
      <c r="D14" s="493">
        <v>39.39</v>
      </c>
      <c r="G14" s="488"/>
      <c r="H14" s="488"/>
      <c r="I14" s="491"/>
      <c r="J14" s="491"/>
      <c r="K14" s="488"/>
      <c r="L14" s="488"/>
      <c r="M14" s="491"/>
      <c r="N14" s="491"/>
    </row>
    <row r="15" spans="1:14" x14ac:dyDescent="0.2">
      <c r="A15" s="489" t="s">
        <v>1357</v>
      </c>
      <c r="B15" s="489" t="s">
        <v>1462</v>
      </c>
      <c r="C15" s="490">
        <v>50.68</v>
      </c>
      <c r="D15" s="490">
        <v>50.84</v>
      </c>
      <c r="G15" s="488"/>
      <c r="H15" s="488"/>
      <c r="I15" s="491"/>
      <c r="J15" s="491"/>
      <c r="K15" s="488"/>
      <c r="L15" s="488"/>
      <c r="M15" s="491"/>
      <c r="N15" s="491"/>
    </row>
    <row r="16" spans="1:14" ht="25.5" x14ac:dyDescent="0.2">
      <c r="A16" s="492" t="s">
        <v>1358</v>
      </c>
      <c r="B16" s="492" t="s">
        <v>1462</v>
      </c>
      <c r="C16" s="493">
        <v>146.68</v>
      </c>
      <c r="D16" s="493">
        <v>139.04</v>
      </c>
      <c r="G16" s="488"/>
      <c r="H16" s="488"/>
      <c r="I16" s="491"/>
      <c r="J16" s="491"/>
      <c r="K16" s="488"/>
      <c r="L16" s="488"/>
      <c r="M16" s="491"/>
      <c r="N16" s="491"/>
    </row>
    <row r="17" spans="1:14" x14ac:dyDescent="0.2">
      <c r="A17" s="489" t="s">
        <v>1359</v>
      </c>
      <c r="B17" s="489" t="s">
        <v>1462</v>
      </c>
      <c r="C17" s="490">
        <v>20.88</v>
      </c>
      <c r="D17" s="490">
        <v>20.86</v>
      </c>
      <c r="G17" s="488"/>
      <c r="H17" s="488"/>
      <c r="I17" s="491"/>
      <c r="J17" s="491"/>
      <c r="K17" s="488"/>
      <c r="L17" s="488"/>
      <c r="M17" s="491"/>
      <c r="N17" s="491"/>
    </row>
    <row r="18" spans="1:14" ht="38.25" x14ac:dyDescent="0.2">
      <c r="A18" s="492" t="s">
        <v>1360</v>
      </c>
      <c r="B18" s="492" t="s">
        <v>1461</v>
      </c>
      <c r="C18" s="493">
        <v>21.57</v>
      </c>
      <c r="D18" s="493">
        <v>24.39</v>
      </c>
      <c r="G18" s="488"/>
      <c r="H18" s="488"/>
      <c r="I18" s="491"/>
      <c r="J18" s="491"/>
      <c r="K18" s="488"/>
      <c r="L18" s="488"/>
      <c r="M18" s="491"/>
      <c r="N18" s="491"/>
    </row>
    <row r="19" spans="1:14" x14ac:dyDescent="0.2">
      <c r="A19" s="489" t="s">
        <v>1361</v>
      </c>
      <c r="B19" s="489" t="s">
        <v>1462</v>
      </c>
      <c r="C19" s="490">
        <v>46.29</v>
      </c>
      <c r="D19" s="490">
        <v>43.97</v>
      </c>
      <c r="G19" s="488"/>
      <c r="H19" s="488"/>
      <c r="I19" s="491"/>
      <c r="J19" s="491"/>
      <c r="K19" s="488"/>
      <c r="L19" s="488"/>
      <c r="M19" s="491"/>
      <c r="N19" s="491"/>
    </row>
    <row r="20" spans="1:14" x14ac:dyDescent="0.2">
      <c r="A20" s="492" t="s">
        <v>1362</v>
      </c>
      <c r="B20" s="492" t="s">
        <v>1462</v>
      </c>
      <c r="C20" s="493">
        <v>53.14</v>
      </c>
      <c r="D20" s="493">
        <v>53.22</v>
      </c>
      <c r="G20" s="488"/>
      <c r="H20" s="488"/>
      <c r="I20" s="491"/>
      <c r="J20" s="491"/>
      <c r="K20" s="488"/>
      <c r="L20" s="488"/>
      <c r="M20" s="491"/>
      <c r="N20" s="491"/>
    </row>
    <row r="21" spans="1:14" x14ac:dyDescent="0.2">
      <c r="A21" s="489" t="s">
        <v>1363</v>
      </c>
      <c r="B21" s="489" t="s">
        <v>1462</v>
      </c>
      <c r="C21" s="490">
        <v>20.55</v>
      </c>
      <c r="D21" s="490">
        <v>21.34</v>
      </c>
      <c r="G21" s="488"/>
      <c r="H21" s="488"/>
      <c r="I21" s="491"/>
      <c r="J21" s="491"/>
      <c r="K21" s="488"/>
      <c r="L21" s="488"/>
      <c r="M21" s="491"/>
      <c r="N21" s="491"/>
    </row>
    <row r="22" spans="1:14" ht="25.5" x14ac:dyDescent="0.2">
      <c r="A22" s="492" t="s">
        <v>1364</v>
      </c>
      <c r="B22" s="492" t="s">
        <v>1462</v>
      </c>
      <c r="C22" s="493">
        <v>57.01</v>
      </c>
      <c r="D22" s="493">
        <v>57.6</v>
      </c>
      <c r="G22" s="488"/>
      <c r="H22" s="488"/>
      <c r="I22" s="491"/>
      <c r="J22" s="491"/>
      <c r="K22" s="488"/>
      <c r="L22" s="488"/>
      <c r="M22" s="491"/>
      <c r="N22" s="491"/>
    </row>
    <row r="23" spans="1:14" x14ac:dyDescent="0.2">
      <c r="A23" s="489" t="s">
        <v>1365</v>
      </c>
      <c r="B23" s="489" t="s">
        <v>1462</v>
      </c>
      <c r="C23" s="490">
        <v>93.66</v>
      </c>
      <c r="D23" s="490">
        <v>95.04</v>
      </c>
      <c r="G23" s="488"/>
      <c r="H23" s="488"/>
      <c r="I23" s="491"/>
      <c r="J23" s="491"/>
      <c r="K23" s="488"/>
      <c r="L23" s="488"/>
      <c r="M23" s="491"/>
      <c r="N23" s="491"/>
    </row>
    <row r="24" spans="1:14" ht="38.25" x14ac:dyDescent="0.2">
      <c r="A24" s="492" t="s">
        <v>1366</v>
      </c>
      <c r="B24" s="492" t="s">
        <v>1462</v>
      </c>
      <c r="C24" s="493">
        <v>31.37</v>
      </c>
      <c r="D24" s="493">
        <v>31.07</v>
      </c>
      <c r="G24" s="488"/>
      <c r="H24" s="488"/>
      <c r="I24" s="491"/>
      <c r="J24" s="491"/>
      <c r="K24" s="488"/>
      <c r="L24" s="488"/>
      <c r="M24" s="491"/>
      <c r="N24" s="491"/>
    </row>
    <row r="25" spans="1:14" ht="51" x14ac:dyDescent="0.2">
      <c r="A25" s="489" t="s">
        <v>1367</v>
      </c>
      <c r="B25" s="489" t="s">
        <v>1463</v>
      </c>
      <c r="C25" s="490">
        <v>78.540000000000006</v>
      </c>
      <c r="D25" s="490">
        <v>67.709999999999994</v>
      </c>
      <c r="G25" s="488"/>
      <c r="H25" s="488"/>
      <c r="I25" s="491"/>
      <c r="J25" s="491"/>
      <c r="K25" s="488"/>
      <c r="L25" s="488"/>
      <c r="M25" s="491"/>
      <c r="N25" s="491"/>
    </row>
    <row r="26" spans="1:14" ht="25.5" x14ac:dyDescent="0.2">
      <c r="A26" s="492" t="s">
        <v>1368</v>
      </c>
      <c r="B26" s="492" t="s">
        <v>1462</v>
      </c>
      <c r="C26" s="493">
        <v>45.77</v>
      </c>
      <c r="D26" s="493">
        <v>49.34</v>
      </c>
      <c r="G26" s="488"/>
      <c r="H26" s="488"/>
      <c r="I26" s="491"/>
      <c r="J26" s="491"/>
      <c r="K26" s="488"/>
      <c r="L26" s="488"/>
      <c r="M26" s="491"/>
      <c r="N26" s="491"/>
    </row>
    <row r="27" spans="1:14" x14ac:dyDescent="0.2">
      <c r="A27" s="489" t="s">
        <v>1369</v>
      </c>
      <c r="B27" s="489" t="s">
        <v>1462</v>
      </c>
      <c r="C27" s="490">
        <v>83.06</v>
      </c>
      <c r="D27" s="490">
        <v>75.180000000000007</v>
      </c>
      <c r="G27" s="488"/>
      <c r="H27" s="488"/>
      <c r="I27" s="491"/>
      <c r="J27" s="491"/>
      <c r="K27" s="488"/>
      <c r="L27" s="488"/>
      <c r="M27" s="491"/>
      <c r="N27" s="491"/>
    </row>
    <row r="28" spans="1:14" ht="25.5" x14ac:dyDescent="0.2">
      <c r="A28" s="492" t="s">
        <v>1370</v>
      </c>
      <c r="B28" s="492" t="s">
        <v>1462</v>
      </c>
      <c r="C28" s="493">
        <v>21.97</v>
      </c>
      <c r="D28" s="493">
        <v>22.41</v>
      </c>
      <c r="G28" s="488"/>
      <c r="H28" s="488"/>
      <c r="I28" s="491"/>
      <c r="J28" s="491"/>
      <c r="K28" s="488"/>
      <c r="L28" s="488"/>
      <c r="M28" s="491"/>
      <c r="N28" s="491"/>
    </row>
    <row r="29" spans="1:14" x14ac:dyDescent="0.2">
      <c r="A29" s="489" t="s">
        <v>1371</v>
      </c>
      <c r="B29" s="489" t="s">
        <v>1462</v>
      </c>
      <c r="C29" s="490">
        <v>14.36</v>
      </c>
      <c r="D29" s="490">
        <v>14.54</v>
      </c>
      <c r="G29" s="488"/>
      <c r="H29" s="488"/>
      <c r="I29" s="491"/>
      <c r="J29" s="491"/>
      <c r="K29" s="488"/>
      <c r="L29" s="488"/>
      <c r="M29" s="491"/>
      <c r="N29" s="491"/>
    </row>
  </sheetData>
  <mergeCells count="1">
    <mergeCell ref="H1:I1"/>
  </mergeCells>
  <hyperlinks>
    <hyperlink ref="H1:I1" location="Index!A1" display="Regresar al �ndice" xr:uid="{09B9CDAF-7975-47F3-87AF-9AB16408A16B}"/>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N29"/>
  <sheetViews>
    <sheetView workbookViewId="0"/>
  </sheetViews>
  <sheetFormatPr baseColWidth="10" defaultRowHeight="12.75" x14ac:dyDescent="0.2"/>
  <cols>
    <col min="1" max="16384" width="11.42578125" style="69"/>
  </cols>
  <sheetData>
    <row r="1" spans="1:14" x14ac:dyDescent="0.2">
      <c r="A1" s="69" t="s">
        <v>1986</v>
      </c>
      <c r="H1" s="382" t="s">
        <v>2143</v>
      </c>
      <c r="I1" s="382"/>
    </row>
    <row r="6" spans="1:14" ht="25.5" x14ac:dyDescent="0.2">
      <c r="A6" s="344" t="s">
        <v>1340</v>
      </c>
      <c r="B6" s="344" t="s">
        <v>1460</v>
      </c>
      <c r="C6" s="344" t="s">
        <v>55</v>
      </c>
      <c r="D6" s="344" t="s">
        <v>56</v>
      </c>
      <c r="E6" s="344" t="s">
        <v>1</v>
      </c>
      <c r="G6" s="488"/>
      <c r="H6" s="488"/>
      <c r="I6" s="488"/>
      <c r="J6" s="488"/>
      <c r="K6" s="488"/>
      <c r="L6" s="488"/>
      <c r="M6" s="488"/>
      <c r="N6" s="488"/>
    </row>
    <row r="7" spans="1:14" ht="51" x14ac:dyDescent="0.2">
      <c r="A7" s="489" t="s">
        <v>1349</v>
      </c>
      <c r="B7" s="489" t="s">
        <v>1464</v>
      </c>
      <c r="C7" s="490">
        <v>63.55</v>
      </c>
      <c r="D7" s="490">
        <v>58.75</v>
      </c>
      <c r="E7" s="490">
        <v>61.03</v>
      </c>
      <c r="G7" s="488"/>
      <c r="H7" s="488"/>
      <c r="I7" s="491"/>
      <c r="J7" s="491"/>
      <c r="K7" s="491"/>
      <c r="L7" s="488"/>
      <c r="M7" s="491"/>
      <c r="N7" s="491"/>
    </row>
    <row r="8" spans="1:14" x14ac:dyDescent="0.2">
      <c r="A8" s="492" t="s">
        <v>1350</v>
      </c>
      <c r="B8" s="492" t="s">
        <v>1465</v>
      </c>
      <c r="C8" s="493">
        <v>28.21</v>
      </c>
      <c r="D8" s="493">
        <v>28.93</v>
      </c>
      <c r="E8" s="493">
        <v>30.73</v>
      </c>
      <c r="G8" s="488"/>
      <c r="H8" s="488"/>
      <c r="I8" s="491"/>
      <c r="J8" s="491"/>
      <c r="K8" s="491"/>
      <c r="L8" s="488"/>
      <c r="M8" s="491"/>
      <c r="N8" s="491"/>
    </row>
    <row r="9" spans="1:14" ht="38.25" x14ac:dyDescent="0.2">
      <c r="A9" s="489" t="s">
        <v>1351</v>
      </c>
      <c r="B9" s="489" t="s">
        <v>1465</v>
      </c>
      <c r="C9" s="490">
        <v>126.75</v>
      </c>
      <c r="D9" s="490">
        <v>140.26</v>
      </c>
      <c r="E9" s="490">
        <v>136.36000000000001</v>
      </c>
      <c r="G9" s="488"/>
      <c r="H9" s="488"/>
      <c r="I9" s="491"/>
      <c r="J9" s="491"/>
      <c r="K9" s="491"/>
      <c r="L9" s="488"/>
      <c r="M9" s="491"/>
      <c r="N9" s="491"/>
    </row>
    <row r="10" spans="1:14" x14ac:dyDescent="0.2">
      <c r="A10" s="492" t="s">
        <v>1352</v>
      </c>
      <c r="B10" s="492" t="s">
        <v>1465</v>
      </c>
      <c r="C10" s="493">
        <v>25.65</v>
      </c>
      <c r="D10" s="493">
        <v>24.45</v>
      </c>
      <c r="E10" s="493">
        <v>28.07</v>
      </c>
      <c r="G10" s="488"/>
      <c r="H10" s="488"/>
      <c r="I10" s="491"/>
      <c r="J10" s="491"/>
      <c r="K10" s="491"/>
      <c r="L10" s="488"/>
      <c r="M10" s="491"/>
      <c r="N10" s="491"/>
    </row>
    <row r="11" spans="1:14" ht="25.5" x14ac:dyDescent="0.2">
      <c r="A11" s="489" t="s">
        <v>1353</v>
      </c>
      <c r="B11" s="489" t="s">
        <v>1465</v>
      </c>
      <c r="C11" s="490">
        <v>112.83</v>
      </c>
      <c r="D11" s="490">
        <v>124.52</v>
      </c>
      <c r="E11" s="490">
        <v>111.85</v>
      </c>
      <c r="G11" s="488"/>
      <c r="H11" s="488"/>
      <c r="I11" s="491"/>
      <c r="J11" s="491"/>
      <c r="K11" s="491"/>
      <c r="L11" s="488"/>
      <c r="M11" s="491"/>
      <c r="N11" s="491"/>
    </row>
    <row r="12" spans="1:14" ht="25.5" x14ac:dyDescent="0.2">
      <c r="A12" s="492" t="s">
        <v>1354</v>
      </c>
      <c r="B12" s="492" t="s">
        <v>1465</v>
      </c>
      <c r="C12" s="493">
        <v>185.76</v>
      </c>
      <c r="D12" s="493">
        <v>175.64</v>
      </c>
      <c r="E12" s="493">
        <v>186.2</v>
      </c>
      <c r="G12" s="488"/>
      <c r="H12" s="488"/>
      <c r="I12" s="491"/>
      <c r="J12" s="491"/>
      <c r="K12" s="491"/>
      <c r="L12" s="488"/>
      <c r="M12" s="491"/>
      <c r="N12" s="491"/>
    </row>
    <row r="13" spans="1:14" x14ac:dyDescent="0.2">
      <c r="A13" s="489" t="s">
        <v>1355</v>
      </c>
      <c r="B13" s="489" t="s">
        <v>1465</v>
      </c>
      <c r="C13" s="490">
        <v>19.12</v>
      </c>
      <c r="D13" s="490">
        <v>16.02</v>
      </c>
      <c r="E13" s="490">
        <v>16.95</v>
      </c>
      <c r="G13" s="488"/>
      <c r="H13" s="488"/>
      <c r="I13" s="491"/>
      <c r="J13" s="491"/>
      <c r="K13" s="491"/>
      <c r="L13" s="488"/>
      <c r="M13" s="491"/>
      <c r="N13" s="491"/>
    </row>
    <row r="14" spans="1:14" x14ac:dyDescent="0.2">
      <c r="A14" s="492" t="s">
        <v>1356</v>
      </c>
      <c r="B14" s="492" t="s">
        <v>1465</v>
      </c>
      <c r="C14" s="493">
        <v>40.97</v>
      </c>
      <c r="D14" s="493">
        <v>38.9</v>
      </c>
      <c r="E14" s="493">
        <v>39.39</v>
      </c>
      <c r="G14" s="488"/>
      <c r="H14" s="488"/>
      <c r="I14" s="491"/>
      <c r="J14" s="491"/>
      <c r="K14" s="491"/>
      <c r="L14" s="488"/>
      <c r="M14" s="491"/>
      <c r="N14" s="491"/>
    </row>
    <row r="15" spans="1:14" x14ac:dyDescent="0.2">
      <c r="A15" s="489" t="s">
        <v>1357</v>
      </c>
      <c r="B15" s="489" t="s">
        <v>1465</v>
      </c>
      <c r="C15" s="490">
        <v>51.5</v>
      </c>
      <c r="D15" s="490">
        <v>48.25</v>
      </c>
      <c r="E15" s="490">
        <v>50.84</v>
      </c>
      <c r="G15" s="488"/>
      <c r="H15" s="488"/>
      <c r="I15" s="491"/>
      <c r="J15" s="491"/>
      <c r="K15" s="491"/>
      <c r="L15" s="488"/>
      <c r="M15" s="491"/>
      <c r="N15" s="491"/>
    </row>
    <row r="16" spans="1:14" ht="25.5" x14ac:dyDescent="0.2">
      <c r="A16" s="492" t="s">
        <v>1358</v>
      </c>
      <c r="B16" s="492" t="s">
        <v>1465</v>
      </c>
      <c r="C16" s="493">
        <v>146.03</v>
      </c>
      <c r="D16" s="493">
        <v>148.61000000000001</v>
      </c>
      <c r="E16" s="493">
        <v>139.04</v>
      </c>
      <c r="G16" s="488"/>
      <c r="H16" s="488"/>
      <c r="I16" s="491"/>
      <c r="J16" s="491"/>
      <c r="K16" s="491"/>
      <c r="L16" s="488"/>
      <c r="M16" s="491"/>
      <c r="N16" s="491"/>
    </row>
    <row r="17" spans="1:14" x14ac:dyDescent="0.2">
      <c r="A17" s="489" t="s">
        <v>1359</v>
      </c>
      <c r="B17" s="489" t="s">
        <v>1465</v>
      </c>
      <c r="C17" s="490">
        <v>22.03</v>
      </c>
      <c r="D17" s="490">
        <v>17.5</v>
      </c>
      <c r="E17" s="490">
        <v>20.86</v>
      </c>
      <c r="G17" s="488"/>
      <c r="H17" s="488"/>
      <c r="I17" s="491"/>
      <c r="J17" s="491"/>
      <c r="K17" s="491"/>
      <c r="L17" s="488"/>
      <c r="M17" s="491"/>
      <c r="N17" s="491"/>
    </row>
    <row r="18" spans="1:14" ht="38.25" x14ac:dyDescent="0.2">
      <c r="A18" s="492" t="s">
        <v>1360</v>
      </c>
      <c r="B18" s="492" t="s">
        <v>1464</v>
      </c>
      <c r="C18" s="493">
        <v>21.46</v>
      </c>
      <c r="D18" s="493">
        <v>21.89</v>
      </c>
      <c r="E18" s="493">
        <v>24.39</v>
      </c>
      <c r="G18" s="488"/>
      <c r="H18" s="488"/>
      <c r="I18" s="491"/>
      <c r="J18" s="491"/>
      <c r="K18" s="491"/>
      <c r="L18" s="488"/>
      <c r="M18" s="491"/>
      <c r="N18" s="491"/>
    </row>
    <row r="19" spans="1:14" x14ac:dyDescent="0.2">
      <c r="A19" s="489" t="s">
        <v>1361</v>
      </c>
      <c r="B19" s="489" t="s">
        <v>1465</v>
      </c>
      <c r="C19" s="490">
        <v>47.47</v>
      </c>
      <c r="D19" s="490">
        <v>42.79</v>
      </c>
      <c r="E19" s="490">
        <v>43.97</v>
      </c>
      <c r="G19" s="488"/>
      <c r="H19" s="488"/>
      <c r="I19" s="491"/>
      <c r="J19" s="491"/>
      <c r="K19" s="491"/>
      <c r="L19" s="488"/>
      <c r="M19" s="491"/>
      <c r="N19" s="491"/>
    </row>
    <row r="20" spans="1:14" x14ac:dyDescent="0.2">
      <c r="A20" s="492" t="s">
        <v>1362</v>
      </c>
      <c r="B20" s="492" t="s">
        <v>1465</v>
      </c>
      <c r="C20" s="493">
        <v>55.15</v>
      </c>
      <c r="D20" s="493">
        <v>47.22</v>
      </c>
      <c r="E20" s="493">
        <v>53.22</v>
      </c>
      <c r="G20" s="488"/>
      <c r="H20" s="488"/>
      <c r="I20" s="491"/>
      <c r="J20" s="491"/>
      <c r="K20" s="491"/>
      <c r="L20" s="488"/>
      <c r="M20" s="491"/>
      <c r="N20" s="491"/>
    </row>
    <row r="21" spans="1:14" x14ac:dyDescent="0.2">
      <c r="A21" s="489" t="s">
        <v>1363</v>
      </c>
      <c r="B21" s="489" t="s">
        <v>1465</v>
      </c>
      <c r="C21" s="490">
        <v>22.57</v>
      </c>
      <c r="D21" s="490">
        <v>14.58</v>
      </c>
      <c r="E21" s="490">
        <v>21.34</v>
      </c>
      <c r="G21" s="488"/>
      <c r="H21" s="488"/>
      <c r="I21" s="491"/>
      <c r="J21" s="491"/>
      <c r="K21" s="491"/>
      <c r="L21" s="488"/>
      <c r="M21" s="491"/>
      <c r="N21" s="491"/>
    </row>
    <row r="22" spans="1:14" ht="25.5" x14ac:dyDescent="0.2">
      <c r="A22" s="492" t="s">
        <v>1364</v>
      </c>
      <c r="B22" s="492" t="s">
        <v>1465</v>
      </c>
      <c r="C22" s="493">
        <v>58.85</v>
      </c>
      <c r="D22" s="493">
        <v>51.58</v>
      </c>
      <c r="E22" s="493">
        <v>57.6</v>
      </c>
      <c r="G22" s="488"/>
      <c r="H22" s="488"/>
      <c r="I22" s="491"/>
      <c r="J22" s="491"/>
      <c r="K22" s="491"/>
      <c r="L22" s="488"/>
      <c r="M22" s="491"/>
      <c r="N22" s="491"/>
    </row>
    <row r="23" spans="1:14" x14ac:dyDescent="0.2">
      <c r="A23" s="489" t="s">
        <v>1365</v>
      </c>
      <c r="B23" s="489" t="s">
        <v>1465</v>
      </c>
      <c r="C23" s="490">
        <v>92.35</v>
      </c>
      <c r="D23" s="490">
        <v>97.52</v>
      </c>
      <c r="E23" s="490">
        <v>95.04</v>
      </c>
      <c r="G23" s="488"/>
      <c r="H23" s="488"/>
      <c r="I23" s="491"/>
      <c r="J23" s="491"/>
      <c r="K23" s="491"/>
      <c r="L23" s="488"/>
      <c r="M23" s="491"/>
      <c r="N23" s="491"/>
    </row>
    <row r="24" spans="1:14" ht="38.25" x14ac:dyDescent="0.2">
      <c r="A24" s="492" t="s">
        <v>1366</v>
      </c>
      <c r="B24" s="492" t="s">
        <v>1465</v>
      </c>
      <c r="C24" s="493">
        <v>32.049999999999997</v>
      </c>
      <c r="D24" s="493">
        <v>29.34</v>
      </c>
      <c r="E24" s="493">
        <v>31.07</v>
      </c>
      <c r="G24" s="488"/>
      <c r="H24" s="488"/>
      <c r="I24" s="491"/>
      <c r="J24" s="491"/>
      <c r="K24" s="491"/>
      <c r="L24" s="488"/>
      <c r="M24" s="491"/>
      <c r="N24" s="491"/>
    </row>
    <row r="25" spans="1:14" ht="51" x14ac:dyDescent="0.2">
      <c r="A25" s="489" t="s">
        <v>1367</v>
      </c>
      <c r="B25" s="489" t="s">
        <v>1466</v>
      </c>
      <c r="C25" s="490">
        <v>80.760000000000005</v>
      </c>
      <c r="D25" s="490">
        <v>71.95</v>
      </c>
      <c r="E25" s="490">
        <v>67.709999999999994</v>
      </c>
      <c r="G25" s="488"/>
      <c r="H25" s="488"/>
      <c r="I25" s="491"/>
      <c r="J25" s="491"/>
      <c r="K25" s="491"/>
      <c r="L25" s="488"/>
      <c r="M25" s="491"/>
      <c r="N25" s="491"/>
    </row>
    <row r="26" spans="1:14" ht="25.5" x14ac:dyDescent="0.2">
      <c r="A26" s="492" t="s">
        <v>1368</v>
      </c>
      <c r="B26" s="492" t="s">
        <v>1465</v>
      </c>
      <c r="C26" s="493">
        <v>46.43</v>
      </c>
      <c r="D26" s="493">
        <v>43.81</v>
      </c>
      <c r="E26" s="493">
        <v>49.34</v>
      </c>
      <c r="G26" s="488"/>
      <c r="H26" s="488"/>
      <c r="I26" s="491"/>
      <c r="J26" s="491"/>
      <c r="K26" s="491"/>
      <c r="L26" s="488"/>
      <c r="M26" s="491"/>
      <c r="N26" s="491"/>
    </row>
    <row r="27" spans="1:14" x14ac:dyDescent="0.2">
      <c r="A27" s="489" t="s">
        <v>1369</v>
      </c>
      <c r="B27" s="489" t="s">
        <v>1465</v>
      </c>
      <c r="C27" s="490">
        <v>86.94</v>
      </c>
      <c r="D27" s="490">
        <v>71.569999999999993</v>
      </c>
      <c r="E27" s="490">
        <v>75.180000000000007</v>
      </c>
      <c r="G27" s="488"/>
      <c r="H27" s="488"/>
      <c r="I27" s="491"/>
      <c r="J27" s="491"/>
      <c r="K27" s="491"/>
      <c r="L27" s="488"/>
      <c r="M27" s="491"/>
      <c r="N27" s="491"/>
    </row>
    <row r="28" spans="1:14" ht="25.5" x14ac:dyDescent="0.2">
      <c r="A28" s="492" t="s">
        <v>1370</v>
      </c>
      <c r="B28" s="492" t="s">
        <v>1465</v>
      </c>
      <c r="C28" s="493">
        <v>21.69</v>
      </c>
      <c r="D28" s="493">
        <v>22.78</v>
      </c>
      <c r="E28" s="493">
        <v>22.41</v>
      </c>
      <c r="G28" s="488"/>
      <c r="H28" s="488"/>
      <c r="I28" s="491"/>
      <c r="J28" s="491"/>
      <c r="K28" s="491"/>
      <c r="L28" s="488"/>
      <c r="M28" s="491"/>
      <c r="N28" s="491"/>
    </row>
    <row r="29" spans="1:14" x14ac:dyDescent="0.2">
      <c r="A29" s="489" t="s">
        <v>1371</v>
      </c>
      <c r="B29" s="489" t="s">
        <v>1465</v>
      </c>
      <c r="C29" s="490">
        <v>14.34</v>
      </c>
      <c r="D29" s="490">
        <v>14.44</v>
      </c>
      <c r="E29" s="490">
        <v>14.54</v>
      </c>
      <c r="G29" s="488"/>
      <c r="H29" s="488"/>
      <c r="I29" s="491"/>
      <c r="J29" s="491"/>
      <c r="K29" s="491"/>
      <c r="L29" s="488"/>
      <c r="M29" s="491"/>
      <c r="N29" s="491"/>
    </row>
  </sheetData>
  <mergeCells count="1">
    <mergeCell ref="H1:I1"/>
  </mergeCells>
  <hyperlinks>
    <hyperlink ref="H1:I1" location="Index!A1" display="Regresar al �ndice" xr:uid="{C1638405-4FD6-46EA-8FB1-BA9DA39EC6B3}"/>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30"/>
  <dimension ref="A1:AB261"/>
  <sheetViews>
    <sheetView zoomScaleNormal="100" workbookViewId="0"/>
  </sheetViews>
  <sheetFormatPr baseColWidth="10" defaultColWidth="11.42578125" defaultRowHeight="12.75" x14ac:dyDescent="0.2"/>
  <cols>
    <col min="1" max="1" width="23.28515625" style="341" customWidth="1"/>
    <col min="2" max="2" width="27.85546875" style="44" bestFit="1" customWidth="1"/>
    <col min="3" max="3" width="15.5703125" style="341" bestFit="1" customWidth="1"/>
    <col min="4" max="4" width="20.140625" style="341" bestFit="1" customWidth="1"/>
    <col min="5" max="5" width="17.140625" style="341" bestFit="1" customWidth="1"/>
    <col min="6" max="6" width="11.42578125" style="341"/>
    <col min="7" max="7" width="3" style="341" bestFit="1" customWidth="1"/>
    <col min="8" max="8" width="22.140625" style="341" bestFit="1" customWidth="1"/>
    <col min="9" max="9" width="15.28515625" style="341" bestFit="1" customWidth="1"/>
    <col min="10" max="10" width="13.5703125" style="341" bestFit="1" customWidth="1"/>
    <col min="11" max="11" width="12" style="341" bestFit="1" customWidth="1"/>
    <col min="12" max="14" width="11.42578125" style="341"/>
    <col min="15" max="15" width="11.85546875" style="341" bestFit="1" customWidth="1"/>
    <col min="16" max="16" width="9.7109375" style="341" bestFit="1" customWidth="1"/>
    <col min="17" max="17" width="27.85546875" style="341" bestFit="1" customWidth="1"/>
    <col min="18" max="18" width="12.42578125" style="341" bestFit="1" customWidth="1"/>
    <col min="19" max="19" width="15.28515625" style="341" bestFit="1" customWidth="1"/>
    <col min="20" max="23" width="11.42578125" style="341"/>
    <col min="24" max="24" width="22.42578125" style="341" bestFit="1" customWidth="1"/>
    <col min="25" max="25" width="12.42578125" style="341" bestFit="1" customWidth="1"/>
    <col min="26" max="26" width="15.28515625" style="341" bestFit="1" customWidth="1"/>
    <col min="27" max="28" width="12" style="341" bestFit="1" customWidth="1"/>
    <col min="29" max="16384" width="11.42578125" style="341"/>
  </cols>
  <sheetData>
    <row r="1" spans="1:13" x14ac:dyDescent="0.2">
      <c r="A1" s="69" t="s">
        <v>1988</v>
      </c>
      <c r="H1" s="346" t="s">
        <v>2143</v>
      </c>
      <c r="I1" s="346"/>
    </row>
    <row r="2" spans="1:13" x14ac:dyDescent="0.2">
      <c r="A2" s="341" t="s">
        <v>1417</v>
      </c>
    </row>
    <row r="5" spans="1:13" x14ac:dyDescent="0.2">
      <c r="A5" s="246" t="s">
        <v>577</v>
      </c>
      <c r="B5" s="246" t="s">
        <v>1058</v>
      </c>
      <c r="C5" s="246" t="s">
        <v>1039</v>
      </c>
      <c r="D5" s="218" t="s">
        <v>1039</v>
      </c>
      <c r="E5" s="218" t="s">
        <v>1039</v>
      </c>
      <c r="M5" s="13"/>
    </row>
    <row r="6" spans="1:13" x14ac:dyDescent="0.2">
      <c r="A6" s="246"/>
      <c r="B6" s="246"/>
      <c r="C6" s="246"/>
      <c r="D6" s="218" t="s">
        <v>1059</v>
      </c>
      <c r="E6" s="218" t="s">
        <v>1060</v>
      </c>
      <c r="M6" s="13"/>
    </row>
    <row r="7" spans="1:13" x14ac:dyDescent="0.2">
      <c r="A7" s="63" t="s">
        <v>55</v>
      </c>
      <c r="B7" s="64">
        <v>687442</v>
      </c>
      <c r="C7" s="64">
        <v>52431</v>
      </c>
      <c r="D7" s="61">
        <v>7.6269708573818207E-2</v>
      </c>
      <c r="E7" s="61">
        <v>0.36658626794815063</v>
      </c>
      <c r="M7" s="13"/>
    </row>
    <row r="8" spans="1:13" x14ac:dyDescent="0.2">
      <c r="A8" s="63" t="s">
        <v>151</v>
      </c>
      <c r="B8" s="65">
        <v>465310</v>
      </c>
      <c r="C8" s="65">
        <v>28708</v>
      </c>
      <c r="D8" s="62">
        <v>6.1696503311395645E-2</v>
      </c>
      <c r="E8" s="62">
        <v>0.2007201611995697</v>
      </c>
      <c r="M8" s="13"/>
    </row>
    <row r="9" spans="1:13" x14ac:dyDescent="0.2">
      <c r="A9" s="63" t="s">
        <v>153</v>
      </c>
      <c r="B9" s="64">
        <v>78711</v>
      </c>
      <c r="C9" s="64">
        <v>27145</v>
      </c>
      <c r="D9" s="61">
        <v>0.34486919641494751</v>
      </c>
      <c r="E9" s="61">
        <v>0.18979199230670929</v>
      </c>
      <c r="M9" s="13"/>
    </row>
    <row r="10" spans="1:13" x14ac:dyDescent="0.2">
      <c r="A10" s="63" t="s">
        <v>152</v>
      </c>
      <c r="B10" s="65">
        <v>113865</v>
      </c>
      <c r="C10" s="65">
        <v>7586</v>
      </c>
      <c r="D10" s="62">
        <v>6.662275642156601E-2</v>
      </c>
      <c r="E10" s="62">
        <v>5.3039677441120148E-2</v>
      </c>
      <c r="M10" s="13"/>
    </row>
    <row r="11" spans="1:13" x14ac:dyDescent="0.2">
      <c r="A11" s="63" t="s">
        <v>1055</v>
      </c>
      <c r="B11" s="64">
        <v>131978</v>
      </c>
      <c r="C11" s="64">
        <v>6527</v>
      </c>
      <c r="D11" s="61">
        <v>4.9455210566520691E-2</v>
      </c>
      <c r="E11" s="61">
        <v>4.563537985086441E-2</v>
      </c>
      <c r="M11" s="13"/>
    </row>
    <row r="12" spans="1:13" x14ac:dyDescent="0.2">
      <c r="A12" s="63" t="s">
        <v>163</v>
      </c>
      <c r="B12" s="65">
        <v>32119</v>
      </c>
      <c r="C12" s="65">
        <v>3177</v>
      </c>
      <c r="D12" s="62">
        <v>9.8913416266441345E-2</v>
      </c>
      <c r="E12" s="62">
        <v>2.2212900221347809E-2</v>
      </c>
      <c r="M12" s="13"/>
    </row>
    <row r="13" spans="1:13" x14ac:dyDescent="0.2">
      <c r="A13" s="63" t="s">
        <v>165</v>
      </c>
      <c r="B13" s="64">
        <v>68060</v>
      </c>
      <c r="C13" s="64">
        <v>1698</v>
      </c>
      <c r="D13" s="61">
        <v>2.4948574602603912E-2</v>
      </c>
      <c r="E13" s="61">
        <v>1.1872050352394581E-2</v>
      </c>
      <c r="M13" s="13"/>
    </row>
    <row r="14" spans="1:13" x14ac:dyDescent="0.2">
      <c r="A14" s="63" t="s">
        <v>268</v>
      </c>
      <c r="B14" s="65">
        <v>39564</v>
      </c>
      <c r="C14" s="65">
        <v>1689</v>
      </c>
      <c r="D14" s="62">
        <v>4.2690325528383255E-2</v>
      </c>
      <c r="E14" s="62">
        <v>1.1809124611318111E-2</v>
      </c>
      <c r="M14" s="13"/>
    </row>
    <row r="15" spans="1:13" x14ac:dyDescent="0.2">
      <c r="A15" s="63" t="s">
        <v>155</v>
      </c>
      <c r="B15" s="64">
        <v>38685</v>
      </c>
      <c r="C15" s="64">
        <v>1608</v>
      </c>
      <c r="D15" s="61">
        <v>4.1566498577594757E-2</v>
      </c>
      <c r="E15" s="61">
        <v>1.1242790147662163E-2</v>
      </c>
      <c r="M15" s="13"/>
    </row>
    <row r="16" spans="1:13" x14ac:dyDescent="0.2">
      <c r="A16" s="63" t="s">
        <v>156</v>
      </c>
      <c r="B16" s="65">
        <v>22905</v>
      </c>
      <c r="C16" s="65">
        <v>1390</v>
      </c>
      <c r="D16" s="62">
        <v>6.0685440897941589E-2</v>
      </c>
      <c r="E16" s="62">
        <v>9.7185811027884483E-3</v>
      </c>
      <c r="M16" s="13"/>
    </row>
    <row r="17" spans="1:28" x14ac:dyDescent="0.2">
      <c r="A17" s="13"/>
      <c r="B17" s="10"/>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row>
    <row r="18" spans="1:28" x14ac:dyDescent="0.2">
      <c r="G18" s="13"/>
      <c r="H18" s="13"/>
      <c r="I18" s="13"/>
      <c r="J18" s="13"/>
      <c r="K18" s="13"/>
      <c r="L18" s="13"/>
      <c r="M18" s="13"/>
      <c r="N18" s="13"/>
      <c r="O18" s="13"/>
      <c r="P18" s="13"/>
      <c r="Q18" s="13"/>
      <c r="R18" s="13"/>
      <c r="S18" s="13"/>
      <c r="T18" s="13"/>
      <c r="U18" s="13"/>
      <c r="V18" s="13"/>
      <c r="W18" s="13"/>
      <c r="X18" s="13"/>
      <c r="Y18" s="13"/>
      <c r="Z18" s="13"/>
      <c r="AA18" s="13"/>
      <c r="AB18" s="13"/>
    </row>
    <row r="19" spans="1:28" x14ac:dyDescent="0.2">
      <c r="G19" s="13"/>
      <c r="H19" s="13"/>
      <c r="I19" s="13"/>
      <c r="J19" s="13"/>
      <c r="K19" s="13"/>
      <c r="L19" s="13"/>
      <c r="M19" s="13"/>
      <c r="N19" s="13"/>
      <c r="O19" s="13"/>
      <c r="P19" s="13"/>
      <c r="Q19" s="13"/>
      <c r="R19" s="13"/>
      <c r="S19" s="13"/>
      <c r="T19" s="13"/>
      <c r="U19" s="13"/>
      <c r="V19" s="13"/>
      <c r="W19" s="13"/>
      <c r="X19" s="13"/>
      <c r="Y19" s="13"/>
      <c r="Z19" s="13"/>
      <c r="AA19" s="13"/>
      <c r="AB19" s="13"/>
    </row>
    <row r="20" spans="1:28" x14ac:dyDescent="0.2">
      <c r="G20" s="13"/>
      <c r="H20" s="13"/>
      <c r="I20" s="13"/>
      <c r="J20" s="13"/>
      <c r="K20" s="13"/>
      <c r="L20" s="13"/>
      <c r="M20" s="13"/>
      <c r="N20" s="13"/>
      <c r="O20" s="13"/>
      <c r="P20" s="13"/>
      <c r="Q20" s="13"/>
      <c r="R20" s="13"/>
      <c r="S20" s="13"/>
      <c r="T20" s="13"/>
      <c r="U20" s="13"/>
      <c r="V20" s="13"/>
      <c r="W20" s="13"/>
      <c r="X20" s="13"/>
      <c r="Y20" s="13"/>
      <c r="Z20" s="13"/>
      <c r="AA20" s="13"/>
      <c r="AB20" s="13"/>
    </row>
    <row r="21" spans="1:28" x14ac:dyDescent="0.2">
      <c r="G21" s="13"/>
      <c r="H21" s="13"/>
      <c r="I21" s="13"/>
      <c r="J21" s="13"/>
      <c r="K21" s="13"/>
      <c r="L21" s="13"/>
      <c r="M21" s="13"/>
      <c r="N21" s="13"/>
      <c r="O21" s="13"/>
      <c r="P21" s="13"/>
      <c r="Q21" s="13"/>
      <c r="R21" s="13"/>
      <c r="S21" s="13"/>
      <c r="T21" s="13"/>
      <c r="U21" s="13"/>
      <c r="V21" s="13"/>
      <c r="W21" s="13"/>
      <c r="X21" s="13"/>
      <c r="Y21" s="13"/>
      <c r="Z21" s="13"/>
      <c r="AA21" s="13"/>
      <c r="AB21" s="13"/>
    </row>
    <row r="22" spans="1:28" x14ac:dyDescent="0.2">
      <c r="G22" s="13"/>
      <c r="H22" s="13"/>
      <c r="I22" s="13"/>
      <c r="J22" s="13"/>
      <c r="K22" s="13"/>
      <c r="L22" s="13"/>
      <c r="M22" s="13"/>
      <c r="N22" s="13"/>
      <c r="O22" s="13"/>
      <c r="P22" s="13"/>
      <c r="Q22" s="13"/>
      <c r="R22" s="13"/>
      <c r="S22" s="13"/>
      <c r="T22" s="13"/>
      <c r="U22" s="13"/>
      <c r="V22" s="13"/>
      <c r="W22" s="13"/>
      <c r="X22" s="13"/>
      <c r="Y22" s="13"/>
      <c r="Z22" s="13"/>
      <c r="AA22" s="13"/>
      <c r="AB22" s="13"/>
    </row>
    <row r="23" spans="1:28" x14ac:dyDescent="0.2">
      <c r="G23" s="13"/>
      <c r="H23" s="13"/>
      <c r="I23" s="13"/>
      <c r="J23" s="13"/>
      <c r="K23" s="13"/>
      <c r="L23" s="13"/>
      <c r="M23" s="13"/>
      <c r="N23" s="13"/>
      <c r="O23" s="13"/>
      <c r="P23" s="13"/>
      <c r="Q23" s="13"/>
      <c r="R23" s="13"/>
      <c r="S23" s="13"/>
      <c r="T23" s="13"/>
      <c r="U23" s="13"/>
      <c r="V23" s="13"/>
      <c r="W23" s="13"/>
      <c r="X23" s="13"/>
      <c r="Y23" s="13"/>
      <c r="Z23" s="13"/>
      <c r="AA23" s="13"/>
      <c r="AB23" s="13"/>
    </row>
    <row r="24" spans="1:28" x14ac:dyDescent="0.2">
      <c r="G24" s="13"/>
      <c r="H24" s="13"/>
      <c r="I24" s="13"/>
      <c r="J24" s="13"/>
      <c r="K24" s="13"/>
      <c r="L24" s="13"/>
      <c r="M24" s="13"/>
      <c r="N24" s="13"/>
      <c r="O24" s="13"/>
      <c r="P24" s="13"/>
      <c r="Q24" s="13"/>
      <c r="R24" s="13"/>
      <c r="S24" s="13"/>
      <c r="T24" s="13"/>
      <c r="U24" s="13"/>
      <c r="V24" s="13"/>
      <c r="W24" s="13"/>
      <c r="X24" s="13"/>
      <c r="Y24" s="13"/>
      <c r="Z24" s="13"/>
      <c r="AA24" s="13"/>
      <c r="AB24" s="13"/>
    </row>
    <row r="25" spans="1:28" x14ac:dyDescent="0.2">
      <c r="G25" s="13"/>
      <c r="H25" s="13"/>
      <c r="I25" s="13"/>
      <c r="J25" s="13"/>
      <c r="K25" s="13"/>
      <c r="L25" s="13"/>
      <c r="M25" s="13"/>
      <c r="N25" s="13"/>
      <c r="O25" s="13"/>
      <c r="P25" s="13"/>
      <c r="Q25" s="13"/>
      <c r="R25" s="13"/>
      <c r="S25" s="13"/>
      <c r="T25" s="13"/>
      <c r="U25" s="13"/>
      <c r="V25" s="13"/>
      <c r="W25" s="13"/>
      <c r="X25" s="13"/>
      <c r="Y25" s="13"/>
      <c r="Z25" s="13"/>
      <c r="AA25" s="13"/>
      <c r="AB25" s="13"/>
    </row>
    <row r="26" spans="1:28" x14ac:dyDescent="0.2">
      <c r="G26" s="13"/>
      <c r="H26" s="13"/>
      <c r="I26" s="13"/>
      <c r="J26" s="13"/>
      <c r="K26" s="13"/>
      <c r="L26" s="13"/>
      <c r="M26" s="13"/>
      <c r="N26" s="13"/>
      <c r="O26" s="13"/>
      <c r="P26" s="13"/>
      <c r="Q26" s="13"/>
      <c r="R26" s="13"/>
      <c r="S26" s="13"/>
      <c r="T26" s="13"/>
      <c r="U26" s="13"/>
      <c r="V26" s="13"/>
      <c r="W26" s="13"/>
      <c r="X26" s="13"/>
      <c r="Y26" s="13"/>
      <c r="Z26" s="13"/>
      <c r="AA26" s="13"/>
      <c r="AB26" s="13"/>
    </row>
    <row r="27" spans="1:28" x14ac:dyDescent="0.2">
      <c r="G27" s="13"/>
      <c r="H27" s="13"/>
      <c r="I27" s="13"/>
      <c r="J27" s="13"/>
      <c r="K27" s="13"/>
      <c r="L27" s="13"/>
      <c r="M27" s="13"/>
      <c r="N27" s="13"/>
      <c r="O27" s="13"/>
      <c r="P27" s="13"/>
      <c r="Q27" s="13"/>
      <c r="R27" s="13"/>
      <c r="S27" s="13"/>
      <c r="T27" s="13"/>
      <c r="U27" s="13"/>
      <c r="V27" s="13"/>
      <c r="W27" s="13"/>
      <c r="X27" s="13"/>
      <c r="Y27" s="13"/>
      <c r="Z27" s="13"/>
      <c r="AA27" s="13"/>
      <c r="AB27" s="13"/>
    </row>
    <row r="28" spans="1:28" x14ac:dyDescent="0.2">
      <c r="F28" s="13"/>
      <c r="G28" s="13"/>
      <c r="H28" s="13"/>
      <c r="I28" s="13"/>
      <c r="J28" s="13"/>
      <c r="K28" s="13"/>
      <c r="L28" s="13"/>
      <c r="M28" s="13"/>
      <c r="N28" s="13"/>
      <c r="O28" s="13"/>
      <c r="P28" s="13"/>
      <c r="Q28" s="13"/>
      <c r="R28" s="13"/>
      <c r="S28" s="13"/>
      <c r="T28" s="13"/>
      <c r="U28" s="13"/>
      <c r="V28" s="13"/>
      <c r="W28" s="13"/>
      <c r="X28" s="13"/>
      <c r="Y28" s="13"/>
      <c r="Z28" s="13"/>
      <c r="AA28" s="13"/>
      <c r="AB28" s="13"/>
    </row>
    <row r="29" spans="1:28" x14ac:dyDescent="0.2">
      <c r="F29" s="13"/>
      <c r="G29" s="13"/>
      <c r="H29" s="13"/>
      <c r="I29" s="13"/>
      <c r="J29" s="13"/>
      <c r="K29" s="13"/>
      <c r="L29" s="13"/>
      <c r="M29" s="13"/>
      <c r="N29" s="13"/>
      <c r="O29" s="13"/>
      <c r="P29" s="13"/>
      <c r="Q29" s="13"/>
      <c r="R29" s="13"/>
      <c r="S29" s="13"/>
      <c r="T29" s="13"/>
      <c r="U29" s="13"/>
      <c r="V29" s="13"/>
      <c r="W29" s="13"/>
      <c r="X29" s="13"/>
      <c r="Y29" s="13"/>
      <c r="Z29" s="13"/>
      <c r="AA29" s="13"/>
      <c r="AB29" s="13"/>
    </row>
    <row r="30" spans="1:28" x14ac:dyDescent="0.2">
      <c r="F30" s="13"/>
      <c r="G30" s="13"/>
      <c r="H30" s="13"/>
      <c r="I30" s="13"/>
      <c r="J30" s="13"/>
      <c r="K30" s="13"/>
      <c r="L30" s="13"/>
      <c r="M30" s="13"/>
      <c r="N30" s="13"/>
      <c r="O30" s="13"/>
      <c r="P30" s="13"/>
      <c r="Q30" s="13"/>
      <c r="R30" s="13"/>
      <c r="S30" s="13"/>
      <c r="T30" s="13"/>
      <c r="U30" s="13"/>
      <c r="V30" s="13"/>
      <c r="W30" s="13"/>
      <c r="X30" s="13"/>
      <c r="Y30" s="13"/>
      <c r="Z30" s="13"/>
      <c r="AA30" s="13"/>
      <c r="AB30" s="13"/>
    </row>
    <row r="31" spans="1:28" x14ac:dyDescent="0.2">
      <c r="F31" s="13"/>
      <c r="G31" s="13"/>
      <c r="H31" s="13"/>
      <c r="I31" s="13"/>
      <c r="J31" s="13"/>
      <c r="K31" s="13"/>
      <c r="L31" s="13"/>
      <c r="M31" s="13"/>
      <c r="N31" s="13"/>
      <c r="O31" s="13"/>
      <c r="P31" s="13"/>
      <c r="Q31" s="13"/>
      <c r="R31" s="13"/>
      <c r="S31" s="13"/>
      <c r="T31" s="13"/>
      <c r="U31" s="13"/>
      <c r="V31" s="13"/>
      <c r="W31" s="13"/>
      <c r="X31" s="13"/>
      <c r="Y31" s="13"/>
      <c r="Z31" s="13"/>
      <c r="AA31" s="13"/>
      <c r="AB31" s="13"/>
    </row>
    <row r="32" spans="1:28" x14ac:dyDescent="0.2">
      <c r="F32" s="13"/>
      <c r="G32" s="13"/>
      <c r="H32" s="13"/>
      <c r="I32" s="13"/>
      <c r="J32" s="13"/>
      <c r="K32" s="13"/>
      <c r="L32" s="13"/>
      <c r="M32" s="13"/>
      <c r="N32" s="13"/>
      <c r="O32" s="13"/>
      <c r="P32" s="13"/>
      <c r="Q32" s="13"/>
      <c r="R32" s="13"/>
      <c r="S32" s="13"/>
      <c r="T32" s="13"/>
      <c r="U32" s="13"/>
      <c r="V32" s="13"/>
      <c r="W32" s="13"/>
      <c r="X32" s="13"/>
      <c r="Y32" s="13"/>
      <c r="Z32" s="13"/>
      <c r="AA32" s="13"/>
      <c r="AB32" s="13"/>
    </row>
    <row r="33" spans="6:28" x14ac:dyDescent="0.2">
      <c r="F33" s="13"/>
      <c r="G33" s="13"/>
      <c r="H33" s="13"/>
      <c r="I33" s="13"/>
      <c r="J33" s="13"/>
      <c r="K33" s="13"/>
      <c r="L33" s="13"/>
      <c r="M33" s="13"/>
      <c r="N33" s="13"/>
      <c r="O33" s="13"/>
      <c r="P33" s="13"/>
      <c r="Q33" s="13"/>
      <c r="R33" s="13"/>
      <c r="S33" s="13"/>
      <c r="T33" s="13"/>
      <c r="U33" s="13"/>
      <c r="V33" s="13"/>
      <c r="W33" s="13"/>
      <c r="X33" s="13"/>
      <c r="Y33" s="13"/>
      <c r="Z33" s="13"/>
      <c r="AA33" s="13"/>
      <c r="AB33" s="13"/>
    </row>
    <row r="34" spans="6:28" x14ac:dyDescent="0.2">
      <c r="F34" s="13"/>
      <c r="G34" s="13"/>
      <c r="H34" s="13"/>
      <c r="I34" s="13"/>
      <c r="J34" s="13"/>
      <c r="K34" s="13"/>
      <c r="L34" s="13"/>
      <c r="M34" s="13"/>
      <c r="N34" s="13"/>
      <c r="O34" s="13"/>
      <c r="P34" s="13"/>
      <c r="Q34" s="13"/>
      <c r="R34" s="13"/>
      <c r="S34" s="13"/>
      <c r="T34" s="13"/>
      <c r="U34" s="13"/>
      <c r="V34" s="13"/>
      <c r="W34" s="13"/>
      <c r="X34" s="13"/>
      <c r="Y34" s="13"/>
      <c r="Z34" s="13"/>
      <c r="AA34" s="13"/>
      <c r="AB34" s="13"/>
    </row>
    <row r="35" spans="6:28" x14ac:dyDescent="0.2">
      <c r="F35" s="13"/>
      <c r="G35" s="13"/>
      <c r="H35" s="13"/>
      <c r="I35" s="13"/>
      <c r="J35" s="13"/>
      <c r="K35" s="13"/>
      <c r="L35" s="13"/>
      <c r="M35" s="13"/>
      <c r="N35" s="13"/>
      <c r="O35" s="13"/>
      <c r="P35" s="13"/>
      <c r="Q35" s="13"/>
      <c r="R35" s="13"/>
      <c r="S35" s="13"/>
      <c r="T35" s="13"/>
      <c r="U35" s="13"/>
      <c r="V35" s="13"/>
      <c r="W35" s="13"/>
      <c r="X35" s="13"/>
      <c r="Y35" s="13"/>
      <c r="Z35" s="13"/>
      <c r="AA35" s="13"/>
      <c r="AB35" s="13"/>
    </row>
    <row r="36" spans="6:28" x14ac:dyDescent="0.2">
      <c r="F36" s="13"/>
      <c r="G36" s="13"/>
      <c r="H36" s="13"/>
      <c r="I36" s="13"/>
      <c r="J36" s="13"/>
      <c r="K36" s="13"/>
      <c r="L36" s="13"/>
      <c r="M36" s="13"/>
      <c r="N36" s="13"/>
      <c r="O36" s="13"/>
      <c r="P36" s="13"/>
      <c r="Q36" s="13"/>
      <c r="R36" s="13"/>
      <c r="S36" s="13"/>
      <c r="T36" s="13"/>
      <c r="U36" s="13"/>
      <c r="V36" s="13"/>
      <c r="W36" s="13"/>
      <c r="X36" s="13"/>
      <c r="Y36" s="13"/>
      <c r="Z36" s="13"/>
      <c r="AA36" s="13"/>
      <c r="AB36" s="13"/>
    </row>
    <row r="37" spans="6:28" x14ac:dyDescent="0.2">
      <c r="F37" s="13"/>
      <c r="G37" s="13"/>
      <c r="H37" s="13"/>
      <c r="I37" s="13"/>
      <c r="J37" s="13"/>
      <c r="K37" s="13"/>
      <c r="L37" s="13"/>
      <c r="M37" s="13"/>
      <c r="N37" s="13"/>
      <c r="O37" s="13"/>
      <c r="P37" s="13"/>
      <c r="Q37" s="13"/>
      <c r="R37" s="13"/>
      <c r="S37" s="13"/>
      <c r="T37" s="13"/>
      <c r="U37" s="13"/>
      <c r="V37" s="13"/>
      <c r="W37" s="13"/>
      <c r="X37" s="13"/>
      <c r="Y37" s="13"/>
      <c r="Z37" s="13"/>
      <c r="AA37" s="13"/>
      <c r="AB37" s="13"/>
    </row>
    <row r="38" spans="6:28" x14ac:dyDescent="0.2">
      <c r="F38" s="13"/>
      <c r="G38" s="13"/>
      <c r="H38" s="13"/>
      <c r="I38" s="13"/>
      <c r="J38" s="13"/>
      <c r="K38" s="13"/>
      <c r="L38" s="13"/>
      <c r="M38" s="13"/>
      <c r="N38" s="13"/>
      <c r="O38" s="13"/>
      <c r="P38" s="13"/>
      <c r="Q38" s="13"/>
      <c r="R38" s="13"/>
      <c r="S38" s="13"/>
      <c r="T38" s="13"/>
      <c r="U38" s="13"/>
      <c r="V38" s="13"/>
      <c r="W38" s="13"/>
      <c r="X38" s="13"/>
      <c r="Y38" s="13"/>
      <c r="Z38" s="13"/>
      <c r="AA38" s="13"/>
      <c r="AB38" s="13"/>
    </row>
    <row r="39" spans="6:28" x14ac:dyDescent="0.2">
      <c r="F39" s="13"/>
      <c r="G39" s="13"/>
      <c r="H39" s="13"/>
      <c r="I39" s="13"/>
      <c r="J39" s="13"/>
      <c r="K39" s="13"/>
      <c r="L39" s="13"/>
      <c r="M39" s="13"/>
      <c r="N39" s="13"/>
      <c r="O39" s="13"/>
      <c r="P39" s="13"/>
      <c r="Q39" s="13"/>
      <c r="R39" s="13"/>
      <c r="S39" s="13"/>
      <c r="T39" s="13"/>
      <c r="U39" s="13"/>
      <c r="V39" s="13"/>
      <c r="W39" s="13"/>
      <c r="X39" s="13"/>
      <c r="Y39" s="13"/>
      <c r="Z39" s="13"/>
      <c r="AA39" s="13"/>
      <c r="AB39" s="13"/>
    </row>
    <row r="40" spans="6:28" x14ac:dyDescent="0.2">
      <c r="F40" s="13"/>
      <c r="G40" s="13"/>
      <c r="H40" s="13"/>
      <c r="I40" s="13"/>
      <c r="J40" s="13"/>
      <c r="K40" s="13"/>
      <c r="L40" s="13"/>
      <c r="M40" s="13"/>
      <c r="N40" s="13"/>
      <c r="O40" s="13"/>
      <c r="P40" s="13"/>
      <c r="Q40" s="13"/>
      <c r="R40" s="13"/>
      <c r="S40" s="13"/>
      <c r="T40" s="13"/>
      <c r="U40" s="13"/>
      <c r="V40" s="13"/>
      <c r="W40" s="13"/>
      <c r="X40" s="13"/>
      <c r="Y40" s="13"/>
      <c r="Z40" s="13"/>
      <c r="AA40" s="13"/>
      <c r="AB40" s="13"/>
    </row>
    <row r="41" spans="6:28" x14ac:dyDescent="0.2">
      <c r="F41" s="13"/>
      <c r="G41" s="13"/>
      <c r="H41" s="13"/>
      <c r="I41" s="13"/>
      <c r="J41" s="13"/>
      <c r="K41" s="13"/>
      <c r="L41" s="13"/>
      <c r="M41" s="13"/>
      <c r="N41" s="13"/>
      <c r="O41" s="13"/>
      <c r="P41" s="13"/>
      <c r="Q41" s="13"/>
      <c r="R41" s="13"/>
      <c r="S41" s="13"/>
      <c r="T41" s="13"/>
      <c r="U41" s="13"/>
      <c r="V41" s="13"/>
      <c r="W41" s="13"/>
      <c r="X41" s="13"/>
      <c r="Y41" s="13"/>
      <c r="Z41" s="13"/>
      <c r="AA41" s="13"/>
      <c r="AB41" s="13"/>
    </row>
    <row r="42" spans="6:28" x14ac:dyDescent="0.2">
      <c r="F42" s="13"/>
      <c r="G42" s="13"/>
      <c r="H42" s="13"/>
      <c r="I42" s="13"/>
      <c r="J42" s="13"/>
      <c r="K42" s="13"/>
      <c r="L42" s="13"/>
      <c r="M42" s="13"/>
      <c r="N42" s="13"/>
      <c r="O42" s="13"/>
      <c r="P42" s="13"/>
      <c r="Q42" s="13"/>
      <c r="R42" s="13"/>
      <c r="S42" s="13"/>
      <c r="T42" s="13"/>
      <c r="U42" s="13"/>
      <c r="V42" s="13"/>
      <c r="W42" s="13"/>
      <c r="X42" s="13"/>
      <c r="Y42" s="13"/>
      <c r="Z42" s="13"/>
      <c r="AA42" s="13"/>
      <c r="AB42" s="13"/>
    </row>
    <row r="43" spans="6:28" x14ac:dyDescent="0.2">
      <c r="F43" s="13"/>
      <c r="G43" s="13"/>
      <c r="H43" s="13"/>
      <c r="I43" s="13"/>
      <c r="J43" s="13"/>
      <c r="K43" s="13"/>
      <c r="L43" s="13"/>
      <c r="M43" s="13"/>
      <c r="N43" s="13"/>
      <c r="O43" s="13"/>
      <c r="P43" s="13"/>
      <c r="Q43" s="13"/>
      <c r="R43" s="13"/>
      <c r="S43" s="13"/>
      <c r="T43" s="13"/>
      <c r="U43" s="13"/>
      <c r="V43" s="13"/>
      <c r="W43" s="13"/>
      <c r="X43" s="13"/>
      <c r="Y43" s="13"/>
      <c r="Z43" s="13"/>
      <c r="AA43" s="13"/>
      <c r="AB43" s="13"/>
    </row>
    <row r="44" spans="6:28" x14ac:dyDescent="0.2">
      <c r="F44" s="13"/>
      <c r="G44" s="13"/>
      <c r="H44" s="13"/>
      <c r="I44" s="13"/>
      <c r="J44" s="13"/>
      <c r="K44" s="13"/>
      <c r="L44" s="13"/>
      <c r="M44" s="13"/>
      <c r="N44" s="13"/>
      <c r="O44" s="13"/>
      <c r="P44" s="13"/>
      <c r="Q44" s="13"/>
      <c r="R44" s="13"/>
      <c r="S44" s="13"/>
      <c r="T44" s="13"/>
      <c r="U44" s="13"/>
      <c r="V44" s="13"/>
      <c r="W44" s="13"/>
      <c r="X44" s="13"/>
      <c r="Y44" s="13"/>
      <c r="Z44" s="13"/>
      <c r="AA44" s="13"/>
      <c r="AB44" s="13"/>
    </row>
    <row r="45" spans="6:28" x14ac:dyDescent="0.2">
      <c r="F45" s="13"/>
      <c r="G45" s="13"/>
      <c r="H45" s="13"/>
      <c r="I45" s="13"/>
      <c r="J45" s="13"/>
      <c r="K45" s="13"/>
      <c r="L45" s="13"/>
      <c r="M45" s="13"/>
      <c r="N45" s="13"/>
      <c r="O45" s="13"/>
      <c r="P45" s="13"/>
      <c r="Q45" s="13"/>
      <c r="R45" s="13"/>
      <c r="S45" s="13"/>
      <c r="T45" s="13"/>
      <c r="U45" s="13"/>
      <c r="V45" s="13"/>
      <c r="W45" s="13"/>
      <c r="X45" s="13"/>
      <c r="Y45" s="13"/>
      <c r="Z45" s="13"/>
      <c r="AA45" s="13"/>
      <c r="AB45" s="13"/>
    </row>
    <row r="46" spans="6:28" x14ac:dyDescent="0.2">
      <c r="F46" s="13"/>
      <c r="G46" s="13"/>
      <c r="H46" s="13"/>
      <c r="I46" s="13"/>
      <c r="J46" s="13"/>
      <c r="K46" s="13"/>
      <c r="L46" s="13"/>
      <c r="M46" s="13"/>
      <c r="N46" s="13"/>
      <c r="O46" s="13"/>
      <c r="P46" s="13"/>
      <c r="Q46" s="13"/>
      <c r="R46" s="13"/>
      <c r="S46" s="13"/>
      <c r="T46" s="13"/>
      <c r="U46" s="13"/>
      <c r="V46" s="13"/>
      <c r="W46" s="13"/>
      <c r="X46" s="13"/>
      <c r="Y46" s="13"/>
      <c r="Z46" s="13"/>
      <c r="AA46" s="13"/>
      <c r="AB46" s="13"/>
    </row>
    <row r="47" spans="6:28" x14ac:dyDescent="0.2">
      <c r="F47" s="13"/>
      <c r="G47" s="13"/>
      <c r="H47" s="13"/>
      <c r="I47" s="13"/>
      <c r="J47" s="13"/>
      <c r="K47" s="13"/>
      <c r="L47" s="13"/>
      <c r="M47" s="13"/>
      <c r="N47" s="13"/>
      <c r="O47" s="13"/>
      <c r="P47" s="13"/>
      <c r="Q47" s="13"/>
      <c r="R47" s="13"/>
      <c r="S47" s="13"/>
      <c r="T47" s="13"/>
      <c r="U47" s="13"/>
      <c r="V47" s="13"/>
      <c r="W47" s="13"/>
      <c r="X47" s="13"/>
      <c r="Y47" s="13"/>
      <c r="Z47" s="13"/>
      <c r="AA47" s="13"/>
      <c r="AB47" s="13"/>
    </row>
    <row r="48" spans="6:28" x14ac:dyDescent="0.2">
      <c r="F48" s="13"/>
      <c r="G48" s="13"/>
      <c r="H48" s="13"/>
      <c r="I48" s="13"/>
      <c r="J48" s="13"/>
      <c r="K48" s="13"/>
      <c r="L48" s="13"/>
      <c r="M48" s="13"/>
      <c r="N48" s="13"/>
      <c r="O48" s="13"/>
      <c r="P48" s="13"/>
      <c r="Q48" s="13"/>
      <c r="R48" s="13"/>
      <c r="S48" s="13"/>
      <c r="T48" s="13"/>
      <c r="U48" s="13"/>
      <c r="V48" s="13"/>
      <c r="W48" s="13"/>
      <c r="X48" s="13"/>
      <c r="Y48" s="13"/>
      <c r="Z48" s="13"/>
      <c r="AA48" s="13"/>
      <c r="AB48" s="13"/>
    </row>
    <row r="49" spans="6:28" x14ac:dyDescent="0.2">
      <c r="F49" s="13"/>
      <c r="G49" s="13"/>
      <c r="H49" s="13"/>
      <c r="I49" s="13"/>
      <c r="J49" s="13"/>
      <c r="K49" s="13"/>
      <c r="L49" s="13"/>
      <c r="M49" s="13"/>
      <c r="N49" s="13"/>
      <c r="O49" s="13"/>
      <c r="P49" s="13"/>
      <c r="Q49" s="13"/>
      <c r="R49" s="13"/>
      <c r="S49" s="13"/>
      <c r="T49" s="13"/>
      <c r="U49" s="13"/>
      <c r="V49" s="13"/>
      <c r="W49" s="13"/>
      <c r="X49" s="13"/>
      <c r="Y49" s="13"/>
      <c r="Z49" s="13"/>
      <c r="AA49" s="13"/>
      <c r="AB49" s="13"/>
    </row>
    <row r="50" spans="6:28" x14ac:dyDescent="0.2">
      <c r="F50" s="13"/>
      <c r="G50" s="13"/>
      <c r="H50" s="13"/>
      <c r="I50" s="13"/>
      <c r="J50" s="13"/>
      <c r="K50" s="13"/>
      <c r="L50" s="13"/>
      <c r="M50" s="13"/>
      <c r="N50" s="13"/>
      <c r="O50" s="13"/>
      <c r="P50" s="13"/>
      <c r="Q50" s="13"/>
      <c r="R50" s="13"/>
      <c r="S50" s="13"/>
      <c r="T50" s="13"/>
      <c r="U50" s="13"/>
      <c r="V50" s="13"/>
      <c r="W50" s="13"/>
      <c r="X50" s="13"/>
      <c r="Y50" s="13"/>
      <c r="Z50" s="13"/>
      <c r="AA50" s="13"/>
      <c r="AB50" s="13"/>
    </row>
    <row r="51" spans="6:28" x14ac:dyDescent="0.2">
      <c r="F51" s="13"/>
      <c r="G51" s="13"/>
      <c r="H51" s="13"/>
      <c r="I51" s="13"/>
      <c r="J51" s="13"/>
      <c r="K51" s="13"/>
      <c r="L51" s="13"/>
      <c r="M51" s="13"/>
      <c r="N51" s="13"/>
      <c r="O51" s="13"/>
      <c r="P51" s="13"/>
      <c r="Q51" s="13"/>
      <c r="R51" s="13"/>
      <c r="S51" s="13"/>
      <c r="T51" s="13"/>
      <c r="U51" s="13"/>
      <c r="V51" s="13"/>
      <c r="W51" s="13"/>
      <c r="X51" s="13"/>
      <c r="Y51" s="13"/>
      <c r="Z51" s="13"/>
      <c r="AA51" s="13"/>
      <c r="AB51" s="13"/>
    </row>
    <row r="52" spans="6:28" x14ac:dyDescent="0.2">
      <c r="F52" s="13"/>
      <c r="G52" s="13"/>
      <c r="H52" s="13"/>
      <c r="I52" s="13"/>
      <c r="J52" s="13"/>
      <c r="K52" s="13"/>
      <c r="L52" s="13"/>
      <c r="M52" s="13"/>
      <c r="N52" s="13"/>
      <c r="O52" s="13"/>
      <c r="P52" s="13"/>
      <c r="Q52" s="13"/>
      <c r="R52" s="13"/>
      <c r="S52" s="13"/>
      <c r="T52" s="13"/>
      <c r="U52" s="13"/>
      <c r="V52" s="13"/>
      <c r="W52" s="13"/>
      <c r="X52" s="13"/>
      <c r="Y52" s="13"/>
      <c r="Z52" s="13"/>
      <c r="AA52" s="13"/>
      <c r="AB52" s="13"/>
    </row>
    <row r="53" spans="6:28" x14ac:dyDescent="0.2">
      <c r="F53" s="13"/>
      <c r="G53" s="13"/>
      <c r="H53" s="13"/>
      <c r="I53" s="13"/>
      <c r="J53" s="13"/>
      <c r="K53" s="13"/>
      <c r="L53" s="13"/>
      <c r="M53" s="13"/>
      <c r="N53" s="13"/>
      <c r="O53" s="13"/>
      <c r="P53" s="13"/>
      <c r="Q53" s="13"/>
      <c r="R53" s="13"/>
      <c r="S53" s="13"/>
      <c r="T53" s="13"/>
      <c r="U53" s="13"/>
      <c r="V53" s="13"/>
      <c r="W53" s="13"/>
      <c r="X53" s="13"/>
      <c r="Y53" s="13"/>
      <c r="Z53" s="13"/>
      <c r="AA53" s="13"/>
      <c r="AB53" s="13"/>
    </row>
    <row r="54" spans="6:28" x14ac:dyDescent="0.2">
      <c r="F54" s="13"/>
      <c r="G54" s="13"/>
      <c r="H54" s="13"/>
      <c r="I54" s="13"/>
      <c r="J54" s="13"/>
      <c r="K54" s="13"/>
      <c r="L54" s="13"/>
      <c r="M54" s="13"/>
      <c r="N54" s="13"/>
      <c r="O54" s="13"/>
      <c r="P54" s="13"/>
      <c r="Q54" s="13"/>
      <c r="R54" s="13"/>
      <c r="S54" s="13"/>
      <c r="T54" s="13"/>
      <c r="U54" s="13"/>
      <c r="V54" s="13"/>
      <c r="W54" s="13"/>
      <c r="X54" s="13"/>
      <c r="Y54" s="13"/>
      <c r="Z54" s="13"/>
      <c r="AA54" s="13"/>
      <c r="AB54" s="13"/>
    </row>
    <row r="55" spans="6:28" x14ac:dyDescent="0.2">
      <c r="F55" s="13"/>
      <c r="G55" s="13"/>
      <c r="H55" s="13"/>
      <c r="I55" s="13"/>
      <c r="J55" s="13"/>
      <c r="K55" s="13"/>
      <c r="L55" s="13"/>
      <c r="M55" s="13"/>
      <c r="N55" s="13"/>
      <c r="O55" s="13"/>
      <c r="P55" s="13"/>
      <c r="Q55" s="13"/>
      <c r="R55" s="13"/>
      <c r="S55" s="13"/>
      <c r="T55" s="13"/>
      <c r="U55" s="13"/>
      <c r="V55" s="13"/>
      <c r="W55" s="13"/>
      <c r="X55" s="13"/>
      <c r="Y55" s="13"/>
      <c r="Z55" s="13"/>
      <c r="AA55" s="13"/>
      <c r="AB55" s="13"/>
    </row>
    <row r="56" spans="6:28" x14ac:dyDescent="0.2">
      <c r="F56" s="13"/>
      <c r="G56" s="13"/>
      <c r="H56" s="13"/>
      <c r="I56" s="13"/>
      <c r="J56" s="13"/>
      <c r="K56" s="13"/>
      <c r="L56" s="13"/>
      <c r="M56" s="13"/>
      <c r="N56" s="13"/>
      <c r="O56" s="13"/>
      <c r="P56" s="13"/>
      <c r="Q56" s="13"/>
      <c r="R56" s="13"/>
      <c r="S56" s="13"/>
      <c r="T56" s="13"/>
      <c r="U56" s="13"/>
      <c r="V56" s="13"/>
      <c r="W56" s="13"/>
      <c r="X56" s="13"/>
      <c r="Y56" s="13"/>
      <c r="Z56" s="13"/>
      <c r="AA56" s="13"/>
      <c r="AB56" s="13"/>
    </row>
    <row r="57" spans="6:28" x14ac:dyDescent="0.2">
      <c r="F57" s="13"/>
      <c r="G57" s="13"/>
      <c r="H57" s="13"/>
      <c r="I57" s="13"/>
      <c r="J57" s="13"/>
      <c r="K57" s="13"/>
      <c r="L57" s="13"/>
      <c r="M57" s="13"/>
      <c r="N57" s="13"/>
      <c r="O57" s="13"/>
      <c r="P57" s="13"/>
      <c r="Q57" s="13"/>
      <c r="R57" s="13"/>
      <c r="S57" s="13"/>
      <c r="T57" s="13"/>
      <c r="U57" s="13"/>
      <c r="V57" s="13"/>
      <c r="W57" s="13"/>
      <c r="X57" s="13"/>
      <c r="Y57" s="13"/>
      <c r="Z57" s="13"/>
      <c r="AA57" s="13"/>
      <c r="AB57" s="13"/>
    </row>
    <row r="58" spans="6:28" x14ac:dyDescent="0.2">
      <c r="F58" s="13"/>
      <c r="G58" s="13"/>
      <c r="H58" s="13"/>
      <c r="I58" s="13"/>
      <c r="J58" s="13"/>
      <c r="K58" s="13"/>
      <c r="L58" s="13"/>
      <c r="M58" s="13"/>
      <c r="N58" s="13"/>
      <c r="O58" s="13"/>
      <c r="P58" s="13"/>
      <c r="Q58" s="13"/>
      <c r="R58" s="13"/>
      <c r="S58" s="13"/>
      <c r="T58" s="13"/>
      <c r="U58" s="13"/>
      <c r="V58" s="13"/>
      <c r="W58" s="13"/>
      <c r="X58" s="13"/>
      <c r="Y58" s="13"/>
      <c r="Z58" s="13"/>
      <c r="AA58" s="13"/>
      <c r="AB58" s="13"/>
    </row>
    <row r="59" spans="6:28" x14ac:dyDescent="0.2">
      <c r="F59" s="13"/>
      <c r="G59" s="13"/>
      <c r="H59" s="13"/>
      <c r="I59" s="13"/>
      <c r="J59" s="13"/>
      <c r="K59" s="13"/>
      <c r="L59" s="13"/>
      <c r="M59" s="13"/>
      <c r="N59" s="13"/>
      <c r="O59" s="13"/>
      <c r="P59" s="13"/>
      <c r="Q59" s="13"/>
      <c r="R59" s="13"/>
      <c r="S59" s="13"/>
      <c r="T59" s="13"/>
      <c r="U59" s="13"/>
      <c r="V59" s="13"/>
      <c r="W59" s="13"/>
      <c r="X59" s="13"/>
      <c r="Y59" s="13"/>
      <c r="Z59" s="13"/>
      <c r="AA59" s="13"/>
      <c r="AB59" s="13"/>
    </row>
    <row r="60" spans="6:28" x14ac:dyDescent="0.2">
      <c r="F60" s="13"/>
      <c r="G60" s="13"/>
      <c r="H60" s="13"/>
      <c r="I60" s="13"/>
      <c r="J60" s="13"/>
      <c r="K60" s="13"/>
      <c r="L60" s="13"/>
      <c r="M60" s="13"/>
      <c r="N60" s="13"/>
      <c r="O60" s="13"/>
      <c r="P60" s="13"/>
      <c r="Q60" s="13"/>
      <c r="R60" s="13"/>
      <c r="S60" s="13"/>
      <c r="T60" s="13"/>
      <c r="U60" s="13"/>
      <c r="V60" s="13"/>
      <c r="W60" s="13"/>
      <c r="X60" s="13"/>
      <c r="Y60" s="13"/>
      <c r="Z60" s="13"/>
      <c r="AA60" s="13"/>
      <c r="AB60" s="13"/>
    </row>
    <row r="61" spans="6:28" x14ac:dyDescent="0.2">
      <c r="F61" s="13"/>
      <c r="G61" s="13"/>
      <c r="H61" s="13"/>
      <c r="I61" s="13"/>
      <c r="J61" s="13"/>
      <c r="K61" s="13"/>
      <c r="L61" s="13"/>
      <c r="M61" s="13"/>
      <c r="N61" s="13"/>
      <c r="O61" s="13"/>
      <c r="P61" s="13"/>
      <c r="Q61" s="13"/>
      <c r="R61" s="13"/>
      <c r="S61" s="13"/>
      <c r="T61" s="13"/>
      <c r="U61" s="13"/>
      <c r="V61" s="13"/>
      <c r="W61" s="13"/>
      <c r="X61" s="13"/>
      <c r="Y61" s="13"/>
      <c r="Z61" s="13"/>
      <c r="AA61" s="13"/>
      <c r="AB61" s="13"/>
    </row>
    <row r="62" spans="6:28" x14ac:dyDescent="0.2">
      <c r="F62" s="13"/>
      <c r="G62" s="13"/>
      <c r="H62" s="13"/>
      <c r="I62" s="13"/>
      <c r="J62" s="13"/>
      <c r="K62" s="13"/>
      <c r="L62" s="13"/>
      <c r="M62" s="13"/>
      <c r="N62" s="13"/>
      <c r="O62" s="13"/>
      <c r="P62" s="13"/>
      <c r="Q62" s="13"/>
      <c r="R62" s="13"/>
      <c r="S62" s="13"/>
      <c r="T62" s="13"/>
      <c r="U62" s="13"/>
      <c r="V62" s="13"/>
      <c r="W62" s="13"/>
      <c r="X62" s="13"/>
      <c r="Y62" s="13"/>
      <c r="Z62" s="13"/>
      <c r="AA62" s="13"/>
      <c r="AB62" s="13"/>
    </row>
    <row r="63" spans="6:28" x14ac:dyDescent="0.2">
      <c r="F63" s="13"/>
      <c r="G63" s="13"/>
      <c r="H63" s="13"/>
      <c r="I63" s="13"/>
      <c r="J63" s="13"/>
      <c r="K63" s="13"/>
      <c r="L63" s="13"/>
      <c r="M63" s="13"/>
      <c r="N63" s="13"/>
      <c r="O63" s="13"/>
      <c r="P63" s="13"/>
      <c r="Q63" s="13"/>
      <c r="R63" s="13"/>
      <c r="S63" s="13"/>
      <c r="T63" s="13"/>
      <c r="U63" s="13"/>
      <c r="V63" s="13"/>
      <c r="W63" s="13"/>
      <c r="X63" s="13"/>
      <c r="Y63" s="13"/>
      <c r="Z63" s="13"/>
      <c r="AA63" s="13"/>
      <c r="AB63" s="13"/>
    </row>
    <row r="64" spans="6:28" x14ac:dyDescent="0.2">
      <c r="F64" s="13"/>
      <c r="G64" s="13"/>
      <c r="H64" s="13"/>
      <c r="I64" s="13"/>
      <c r="J64" s="13"/>
      <c r="K64" s="13"/>
      <c r="L64" s="13"/>
      <c r="M64" s="13"/>
      <c r="N64" s="13"/>
      <c r="O64" s="13"/>
      <c r="P64" s="13"/>
      <c r="Q64" s="13"/>
      <c r="R64" s="13"/>
      <c r="S64" s="13"/>
      <c r="T64" s="13"/>
      <c r="U64" s="13"/>
      <c r="V64" s="13"/>
      <c r="W64" s="13"/>
      <c r="X64" s="13"/>
      <c r="Y64" s="13"/>
      <c r="Z64" s="13"/>
      <c r="AA64" s="13"/>
      <c r="AB64" s="13"/>
    </row>
    <row r="65" spans="6:28" x14ac:dyDescent="0.2">
      <c r="F65" s="13"/>
      <c r="G65" s="13"/>
      <c r="H65" s="13"/>
      <c r="I65" s="13"/>
      <c r="J65" s="13"/>
      <c r="K65" s="13"/>
      <c r="L65" s="13"/>
      <c r="M65" s="13"/>
      <c r="N65" s="13"/>
      <c r="O65" s="13"/>
      <c r="P65" s="13"/>
      <c r="Q65" s="13"/>
      <c r="R65" s="13"/>
      <c r="S65" s="13"/>
      <c r="T65" s="13"/>
      <c r="U65" s="13"/>
      <c r="V65" s="13"/>
      <c r="W65" s="13"/>
      <c r="X65" s="13"/>
      <c r="Y65" s="13"/>
      <c r="Z65" s="13"/>
      <c r="AA65" s="13"/>
      <c r="AB65" s="13"/>
    </row>
    <row r="66" spans="6:28" x14ac:dyDescent="0.2">
      <c r="F66" s="13"/>
      <c r="G66" s="13"/>
      <c r="H66" s="13"/>
      <c r="I66" s="13"/>
      <c r="J66" s="13"/>
      <c r="K66" s="13"/>
      <c r="L66" s="13"/>
      <c r="M66" s="13"/>
      <c r="N66" s="13"/>
      <c r="O66" s="13"/>
      <c r="P66" s="13"/>
      <c r="Q66" s="13"/>
      <c r="R66" s="13"/>
      <c r="S66" s="13"/>
      <c r="T66" s="13"/>
      <c r="U66" s="13"/>
      <c r="V66" s="13"/>
      <c r="W66" s="13"/>
      <c r="X66" s="13"/>
      <c r="Y66" s="13"/>
      <c r="Z66" s="13"/>
      <c r="AA66" s="13"/>
      <c r="AB66" s="13"/>
    </row>
    <row r="67" spans="6:28" x14ac:dyDescent="0.2">
      <c r="F67" s="13"/>
      <c r="G67" s="13"/>
      <c r="H67" s="13"/>
      <c r="I67" s="13"/>
      <c r="J67" s="13"/>
      <c r="K67" s="13"/>
      <c r="L67" s="13"/>
      <c r="M67" s="13"/>
      <c r="N67" s="13"/>
      <c r="O67" s="13"/>
      <c r="P67" s="13"/>
      <c r="Q67" s="13"/>
      <c r="R67" s="13"/>
      <c r="S67" s="13"/>
      <c r="T67" s="13"/>
      <c r="U67" s="13"/>
      <c r="V67" s="13"/>
      <c r="W67" s="13"/>
      <c r="X67" s="13"/>
      <c r="Y67" s="13"/>
      <c r="Z67" s="13"/>
      <c r="AA67" s="13"/>
      <c r="AB67" s="13"/>
    </row>
    <row r="68" spans="6:28" x14ac:dyDescent="0.2">
      <c r="F68" s="13"/>
      <c r="G68" s="13"/>
      <c r="H68" s="13"/>
      <c r="I68" s="13"/>
      <c r="J68" s="13"/>
      <c r="K68" s="13"/>
      <c r="L68" s="13"/>
      <c r="M68" s="13"/>
      <c r="N68" s="13"/>
      <c r="O68" s="13"/>
      <c r="P68" s="13"/>
      <c r="Q68" s="13"/>
      <c r="R68" s="13"/>
      <c r="S68" s="13"/>
      <c r="T68" s="13"/>
      <c r="U68" s="13"/>
      <c r="V68" s="13"/>
      <c r="W68" s="13"/>
      <c r="X68" s="13"/>
      <c r="Y68" s="13"/>
      <c r="Z68" s="13"/>
      <c r="AA68" s="13"/>
      <c r="AB68" s="13"/>
    </row>
    <row r="69" spans="6:28" x14ac:dyDescent="0.2">
      <c r="F69" s="13"/>
      <c r="G69" s="13"/>
      <c r="H69" s="13"/>
      <c r="I69" s="13"/>
      <c r="J69" s="13"/>
      <c r="K69" s="13"/>
      <c r="L69" s="13"/>
      <c r="M69" s="13"/>
      <c r="N69" s="13"/>
      <c r="O69" s="13"/>
      <c r="P69" s="13"/>
      <c r="Q69" s="13"/>
      <c r="R69" s="13"/>
      <c r="S69" s="13"/>
      <c r="T69" s="13"/>
      <c r="U69" s="13"/>
      <c r="V69" s="13"/>
      <c r="W69" s="13"/>
      <c r="X69" s="13"/>
      <c r="Y69" s="13"/>
      <c r="Z69" s="13"/>
      <c r="AA69" s="13"/>
      <c r="AB69" s="13"/>
    </row>
    <row r="70" spans="6:28" x14ac:dyDescent="0.2">
      <c r="F70" s="13"/>
      <c r="G70" s="13"/>
      <c r="H70" s="13"/>
      <c r="I70" s="13"/>
      <c r="J70" s="13"/>
      <c r="K70" s="13"/>
      <c r="L70" s="13"/>
      <c r="M70" s="13"/>
      <c r="N70" s="13"/>
      <c r="O70" s="13"/>
      <c r="P70" s="13"/>
      <c r="Q70" s="13"/>
      <c r="R70" s="13"/>
      <c r="S70" s="13"/>
      <c r="T70" s="13"/>
      <c r="U70" s="13"/>
      <c r="V70" s="13"/>
      <c r="W70" s="13"/>
      <c r="X70" s="13"/>
      <c r="Y70" s="13"/>
      <c r="Z70" s="13"/>
      <c r="AA70" s="13"/>
      <c r="AB70" s="13"/>
    </row>
    <row r="71" spans="6:28" x14ac:dyDescent="0.2">
      <c r="F71" s="13"/>
      <c r="G71" s="13"/>
      <c r="H71" s="13"/>
      <c r="I71" s="13"/>
      <c r="J71" s="13"/>
      <c r="K71" s="13"/>
      <c r="L71" s="13"/>
      <c r="M71" s="13"/>
      <c r="N71" s="13"/>
      <c r="O71" s="13"/>
      <c r="P71" s="13"/>
      <c r="Q71" s="13"/>
      <c r="R71" s="13"/>
      <c r="S71" s="13"/>
      <c r="T71" s="13"/>
      <c r="U71" s="13"/>
      <c r="V71" s="13"/>
      <c r="W71" s="13"/>
      <c r="X71" s="13"/>
      <c r="Y71" s="13"/>
      <c r="Z71" s="13"/>
      <c r="AA71" s="13"/>
      <c r="AB71" s="13"/>
    </row>
    <row r="72" spans="6:28" x14ac:dyDescent="0.2">
      <c r="F72" s="13"/>
      <c r="G72" s="13"/>
      <c r="H72" s="13"/>
      <c r="I72" s="13"/>
      <c r="J72" s="13"/>
      <c r="K72" s="13"/>
      <c r="L72" s="13"/>
      <c r="M72" s="13"/>
      <c r="N72" s="13"/>
      <c r="O72" s="13"/>
      <c r="P72" s="13"/>
      <c r="Q72" s="13"/>
      <c r="R72" s="13"/>
      <c r="S72" s="13"/>
      <c r="T72" s="13"/>
      <c r="U72" s="13"/>
      <c r="V72" s="13"/>
      <c r="W72" s="13"/>
      <c r="X72" s="13"/>
      <c r="Y72" s="13"/>
      <c r="Z72" s="13"/>
      <c r="AA72" s="13"/>
      <c r="AB72" s="13"/>
    </row>
    <row r="73" spans="6:28" x14ac:dyDescent="0.2">
      <c r="F73" s="13"/>
      <c r="G73" s="13"/>
      <c r="H73" s="13"/>
      <c r="I73" s="13"/>
      <c r="J73" s="13"/>
      <c r="K73" s="13"/>
      <c r="L73" s="13"/>
      <c r="M73" s="13"/>
      <c r="N73" s="13"/>
      <c r="O73" s="13"/>
      <c r="P73" s="13"/>
      <c r="Q73" s="13"/>
      <c r="R73" s="13"/>
      <c r="S73" s="13"/>
      <c r="T73" s="13"/>
      <c r="U73" s="13"/>
      <c r="V73" s="13"/>
      <c r="W73" s="13"/>
      <c r="X73" s="13"/>
      <c r="Y73" s="13"/>
      <c r="Z73" s="13"/>
      <c r="AA73" s="13"/>
      <c r="AB73" s="13"/>
    </row>
    <row r="74" spans="6:28" x14ac:dyDescent="0.2">
      <c r="F74" s="13"/>
      <c r="G74" s="13"/>
      <c r="H74" s="13"/>
      <c r="I74" s="13"/>
      <c r="J74" s="13"/>
      <c r="K74" s="13"/>
      <c r="L74" s="13"/>
      <c r="M74" s="13"/>
      <c r="N74" s="13"/>
      <c r="O74" s="13"/>
      <c r="P74" s="13"/>
      <c r="Q74" s="13"/>
      <c r="R74" s="13"/>
      <c r="S74" s="13"/>
      <c r="T74" s="13"/>
      <c r="U74" s="13"/>
      <c r="V74" s="13"/>
      <c r="W74" s="13"/>
      <c r="X74" s="13"/>
      <c r="Y74" s="13"/>
      <c r="Z74" s="13"/>
      <c r="AA74" s="13"/>
      <c r="AB74" s="13"/>
    </row>
    <row r="75" spans="6:28" x14ac:dyDescent="0.2">
      <c r="F75" s="13"/>
      <c r="G75" s="13"/>
      <c r="H75" s="13"/>
      <c r="I75" s="13"/>
      <c r="J75" s="13"/>
      <c r="K75" s="13"/>
      <c r="L75" s="13"/>
      <c r="M75" s="13"/>
      <c r="N75" s="13"/>
      <c r="O75" s="13"/>
      <c r="P75" s="13"/>
      <c r="Q75" s="13"/>
      <c r="R75" s="13"/>
      <c r="S75" s="13"/>
      <c r="T75" s="13"/>
      <c r="U75" s="13"/>
      <c r="V75" s="13"/>
      <c r="W75" s="13"/>
      <c r="X75" s="13"/>
      <c r="Y75" s="13"/>
      <c r="Z75" s="13"/>
      <c r="AA75" s="13"/>
      <c r="AB75" s="13"/>
    </row>
    <row r="76" spans="6:28" x14ac:dyDescent="0.2">
      <c r="F76" s="13"/>
      <c r="G76" s="13"/>
      <c r="H76" s="13"/>
      <c r="I76" s="13"/>
      <c r="J76" s="13"/>
      <c r="K76" s="13"/>
      <c r="L76" s="13"/>
      <c r="M76" s="13"/>
      <c r="N76" s="13"/>
      <c r="O76" s="13"/>
      <c r="P76" s="13"/>
      <c r="Q76" s="13"/>
      <c r="R76" s="13"/>
      <c r="S76" s="13"/>
      <c r="T76" s="13"/>
      <c r="U76" s="13"/>
      <c r="V76" s="13"/>
      <c r="W76" s="13"/>
      <c r="X76" s="13"/>
      <c r="Y76" s="13"/>
      <c r="Z76" s="13"/>
      <c r="AA76" s="13"/>
      <c r="AB76" s="13"/>
    </row>
    <row r="77" spans="6:28" x14ac:dyDescent="0.2">
      <c r="F77" s="13"/>
      <c r="G77" s="13"/>
      <c r="H77" s="13"/>
      <c r="I77" s="13"/>
      <c r="J77" s="13"/>
      <c r="K77" s="13"/>
      <c r="L77" s="13"/>
      <c r="M77" s="13"/>
      <c r="N77" s="13"/>
      <c r="O77" s="13"/>
      <c r="P77" s="13"/>
      <c r="Q77" s="13"/>
      <c r="R77" s="13"/>
      <c r="S77" s="13"/>
      <c r="T77" s="13"/>
      <c r="U77" s="13"/>
      <c r="V77" s="13"/>
      <c r="W77" s="13"/>
      <c r="X77" s="13"/>
      <c r="Y77" s="13"/>
      <c r="Z77" s="13"/>
      <c r="AA77" s="13"/>
      <c r="AB77" s="13"/>
    </row>
    <row r="78" spans="6:28" x14ac:dyDescent="0.2">
      <c r="F78" s="13"/>
      <c r="G78" s="13"/>
      <c r="H78" s="13"/>
      <c r="I78" s="13"/>
      <c r="J78" s="13"/>
      <c r="K78" s="13"/>
      <c r="L78" s="13"/>
      <c r="M78" s="13"/>
      <c r="N78" s="13"/>
      <c r="O78" s="13"/>
      <c r="P78" s="13"/>
      <c r="Q78" s="13"/>
      <c r="R78" s="13"/>
      <c r="S78" s="13"/>
      <c r="T78" s="13"/>
      <c r="U78" s="13"/>
      <c r="V78" s="13"/>
      <c r="W78" s="13"/>
      <c r="X78" s="13"/>
      <c r="Y78" s="13"/>
      <c r="Z78" s="13"/>
      <c r="AA78" s="13"/>
      <c r="AB78" s="13"/>
    </row>
    <row r="79" spans="6:28" x14ac:dyDescent="0.2">
      <c r="F79" s="13"/>
      <c r="G79" s="13"/>
      <c r="H79" s="13"/>
      <c r="I79" s="13"/>
      <c r="J79" s="13"/>
      <c r="K79" s="13"/>
      <c r="L79" s="13"/>
      <c r="M79" s="13"/>
      <c r="N79" s="13"/>
      <c r="O79" s="13"/>
      <c r="P79" s="13"/>
      <c r="Q79" s="13"/>
      <c r="R79" s="13"/>
      <c r="S79" s="13"/>
      <c r="T79" s="13"/>
      <c r="U79" s="13"/>
      <c r="V79" s="13"/>
      <c r="W79" s="13"/>
      <c r="X79" s="13"/>
      <c r="Y79" s="13"/>
      <c r="Z79" s="13"/>
      <c r="AA79" s="13"/>
      <c r="AB79" s="13"/>
    </row>
    <row r="80" spans="6:28" x14ac:dyDescent="0.2">
      <c r="F80" s="13"/>
      <c r="G80" s="13"/>
      <c r="H80" s="13"/>
      <c r="I80" s="13"/>
      <c r="J80" s="13"/>
      <c r="K80" s="13"/>
      <c r="L80" s="13"/>
      <c r="M80" s="13"/>
      <c r="N80" s="13"/>
      <c r="O80" s="13"/>
      <c r="P80" s="13"/>
      <c r="Q80" s="13"/>
      <c r="R80" s="13"/>
      <c r="S80" s="13"/>
      <c r="T80" s="13"/>
      <c r="U80" s="13"/>
      <c r="V80" s="13"/>
      <c r="W80" s="13"/>
      <c r="X80" s="13"/>
      <c r="Y80" s="13"/>
      <c r="Z80" s="13"/>
      <c r="AA80" s="13"/>
      <c r="AB80" s="13"/>
    </row>
    <row r="81" spans="6:28" x14ac:dyDescent="0.2">
      <c r="F81" s="13"/>
      <c r="G81" s="13"/>
      <c r="H81" s="13"/>
      <c r="I81" s="13"/>
      <c r="J81" s="13"/>
      <c r="K81" s="13"/>
      <c r="L81" s="13"/>
      <c r="M81" s="13"/>
      <c r="N81" s="13"/>
      <c r="O81" s="13"/>
      <c r="P81" s="13"/>
      <c r="Q81" s="13"/>
      <c r="R81" s="13"/>
      <c r="S81" s="13"/>
      <c r="T81" s="13"/>
      <c r="U81" s="13"/>
      <c r="V81" s="13"/>
      <c r="W81" s="13"/>
      <c r="X81" s="13"/>
      <c r="Y81" s="13"/>
      <c r="Z81" s="13"/>
      <c r="AA81" s="13"/>
      <c r="AB81" s="13"/>
    </row>
    <row r="82" spans="6:28" x14ac:dyDescent="0.2">
      <c r="F82" s="13"/>
      <c r="G82" s="13"/>
      <c r="H82" s="13"/>
      <c r="I82" s="13"/>
      <c r="J82" s="13"/>
      <c r="K82" s="13"/>
      <c r="L82" s="13"/>
      <c r="M82" s="13"/>
      <c r="N82" s="13"/>
      <c r="O82" s="13"/>
      <c r="P82" s="13"/>
      <c r="Q82" s="13"/>
      <c r="R82" s="13"/>
      <c r="S82" s="13"/>
      <c r="T82" s="13"/>
      <c r="U82" s="13"/>
      <c r="V82" s="13"/>
      <c r="W82" s="13"/>
      <c r="X82" s="13"/>
      <c r="Y82" s="13"/>
      <c r="Z82" s="13"/>
      <c r="AA82" s="13"/>
      <c r="AB82" s="13"/>
    </row>
    <row r="83" spans="6:28" x14ac:dyDescent="0.2">
      <c r="F83" s="13"/>
      <c r="G83" s="13"/>
      <c r="H83" s="13"/>
      <c r="I83" s="13"/>
      <c r="J83" s="13"/>
      <c r="K83" s="13"/>
      <c r="L83" s="13"/>
      <c r="M83" s="13"/>
      <c r="N83" s="13"/>
      <c r="O83" s="13"/>
      <c r="P83" s="13"/>
      <c r="Q83" s="13"/>
      <c r="R83" s="13"/>
      <c r="S83" s="13"/>
      <c r="T83" s="13"/>
      <c r="U83" s="13"/>
      <c r="V83" s="13"/>
      <c r="W83" s="13"/>
      <c r="X83" s="13"/>
      <c r="Y83" s="13"/>
      <c r="Z83" s="13"/>
      <c r="AA83" s="13"/>
      <c r="AB83" s="13"/>
    </row>
    <row r="84" spans="6:28" x14ac:dyDescent="0.2">
      <c r="F84" s="13"/>
      <c r="G84" s="13"/>
      <c r="H84" s="13"/>
      <c r="I84" s="13"/>
      <c r="J84" s="13"/>
      <c r="K84" s="13"/>
      <c r="L84" s="13"/>
      <c r="M84" s="13"/>
      <c r="N84" s="13"/>
      <c r="O84" s="13"/>
      <c r="P84" s="13"/>
      <c r="Q84" s="13"/>
      <c r="R84" s="13"/>
      <c r="S84" s="13"/>
      <c r="T84" s="13"/>
      <c r="U84" s="13"/>
      <c r="V84" s="13"/>
      <c r="W84" s="13"/>
      <c r="X84" s="13"/>
      <c r="Y84" s="13"/>
      <c r="Z84" s="13"/>
      <c r="AA84" s="13"/>
      <c r="AB84" s="13"/>
    </row>
    <row r="85" spans="6:28" x14ac:dyDescent="0.2">
      <c r="F85" s="13"/>
      <c r="G85" s="13"/>
      <c r="H85" s="13"/>
      <c r="I85" s="13"/>
      <c r="J85" s="13"/>
      <c r="K85" s="13"/>
      <c r="L85" s="13"/>
      <c r="M85" s="13"/>
      <c r="N85" s="13"/>
      <c r="O85" s="13"/>
      <c r="P85" s="13"/>
      <c r="Q85" s="13"/>
      <c r="R85" s="13"/>
      <c r="S85" s="13"/>
      <c r="T85" s="13"/>
      <c r="U85" s="13"/>
      <c r="V85" s="13"/>
      <c r="W85" s="13"/>
      <c r="X85" s="13"/>
      <c r="Y85" s="13"/>
      <c r="Z85" s="13"/>
      <c r="AA85" s="13"/>
      <c r="AB85" s="13"/>
    </row>
    <row r="86" spans="6:28" x14ac:dyDescent="0.2">
      <c r="F86" s="13"/>
      <c r="G86" s="13"/>
      <c r="H86" s="13"/>
      <c r="I86" s="13"/>
      <c r="J86" s="13"/>
      <c r="K86" s="13"/>
      <c r="L86" s="13"/>
      <c r="M86" s="13"/>
      <c r="N86" s="13"/>
      <c r="O86" s="13"/>
      <c r="P86" s="13"/>
      <c r="Q86" s="13"/>
      <c r="R86" s="13"/>
      <c r="S86" s="13"/>
      <c r="T86" s="13"/>
      <c r="U86" s="13"/>
      <c r="V86" s="13"/>
      <c r="W86" s="13"/>
      <c r="X86" s="13"/>
      <c r="Y86" s="13"/>
      <c r="Z86" s="13"/>
      <c r="AA86" s="13"/>
      <c r="AB86" s="13"/>
    </row>
    <row r="87" spans="6:28" x14ac:dyDescent="0.2">
      <c r="F87" s="13"/>
      <c r="G87" s="13"/>
      <c r="H87" s="13"/>
      <c r="I87" s="13"/>
      <c r="J87" s="13"/>
      <c r="K87" s="13"/>
      <c r="L87" s="13"/>
      <c r="M87" s="13"/>
      <c r="N87" s="13"/>
      <c r="O87" s="13"/>
      <c r="P87" s="13"/>
      <c r="Q87" s="13"/>
      <c r="R87" s="13"/>
      <c r="S87" s="13"/>
      <c r="T87" s="13"/>
      <c r="U87" s="13"/>
      <c r="V87" s="13"/>
      <c r="W87" s="13"/>
      <c r="X87" s="13"/>
      <c r="Y87" s="13"/>
      <c r="Z87" s="13"/>
      <c r="AA87" s="13"/>
      <c r="AB87" s="13"/>
    </row>
    <row r="88" spans="6:28" x14ac:dyDescent="0.2">
      <c r="F88" s="13"/>
      <c r="G88" s="13"/>
      <c r="H88" s="13"/>
      <c r="I88" s="13"/>
      <c r="J88" s="13"/>
      <c r="K88" s="13"/>
      <c r="L88" s="13"/>
      <c r="M88" s="13"/>
      <c r="N88" s="13"/>
      <c r="O88" s="13"/>
      <c r="P88" s="13"/>
      <c r="Q88" s="13"/>
      <c r="R88" s="13"/>
      <c r="S88" s="13"/>
      <c r="T88" s="13"/>
      <c r="U88" s="13"/>
      <c r="V88" s="13"/>
      <c r="W88" s="13"/>
      <c r="X88" s="13"/>
      <c r="Y88" s="13"/>
      <c r="Z88" s="13"/>
      <c r="AA88" s="13"/>
      <c r="AB88" s="13"/>
    </row>
    <row r="89" spans="6:28" x14ac:dyDescent="0.2">
      <c r="F89" s="13"/>
      <c r="G89" s="13"/>
      <c r="H89" s="13"/>
      <c r="I89" s="13"/>
      <c r="J89" s="13"/>
      <c r="K89" s="13"/>
      <c r="L89" s="13"/>
      <c r="M89" s="13"/>
      <c r="N89" s="13"/>
      <c r="O89" s="13"/>
      <c r="P89" s="13"/>
      <c r="Q89" s="13"/>
      <c r="R89" s="13"/>
      <c r="S89" s="13"/>
      <c r="T89" s="13"/>
      <c r="U89" s="13"/>
      <c r="V89" s="13"/>
      <c r="W89" s="13"/>
      <c r="X89" s="13"/>
      <c r="Y89" s="13"/>
      <c r="Z89" s="13"/>
      <c r="AA89" s="13"/>
      <c r="AB89" s="13"/>
    </row>
    <row r="90" spans="6:28" x14ac:dyDescent="0.2">
      <c r="F90" s="13"/>
      <c r="G90" s="13"/>
      <c r="H90" s="13"/>
      <c r="I90" s="13"/>
      <c r="J90" s="13"/>
      <c r="K90" s="13"/>
      <c r="L90" s="13"/>
      <c r="M90" s="13"/>
      <c r="N90" s="13"/>
      <c r="O90" s="13"/>
      <c r="P90" s="13"/>
      <c r="Q90" s="13"/>
      <c r="R90" s="13"/>
      <c r="S90" s="13"/>
      <c r="T90" s="13"/>
      <c r="U90" s="13"/>
      <c r="V90" s="13"/>
      <c r="W90" s="13"/>
      <c r="X90" s="13"/>
      <c r="Y90" s="13"/>
      <c r="Z90" s="13"/>
      <c r="AA90" s="13"/>
      <c r="AB90" s="13"/>
    </row>
    <row r="91" spans="6:28" x14ac:dyDescent="0.2">
      <c r="F91" s="13"/>
      <c r="G91" s="13"/>
      <c r="H91" s="13"/>
      <c r="I91" s="13"/>
      <c r="J91" s="13"/>
      <c r="K91" s="13"/>
      <c r="L91" s="13"/>
      <c r="M91" s="13"/>
      <c r="N91" s="13"/>
      <c r="O91" s="13"/>
      <c r="P91" s="13"/>
      <c r="Q91" s="13"/>
      <c r="R91" s="13"/>
      <c r="S91" s="13"/>
      <c r="T91" s="13"/>
      <c r="U91" s="13"/>
      <c r="V91" s="13"/>
      <c r="W91" s="13"/>
      <c r="X91" s="13"/>
      <c r="Y91" s="13"/>
      <c r="Z91" s="13"/>
      <c r="AA91" s="13"/>
      <c r="AB91" s="13"/>
    </row>
    <row r="92" spans="6:28" x14ac:dyDescent="0.2">
      <c r="F92" s="13"/>
      <c r="G92" s="13"/>
      <c r="H92" s="13"/>
      <c r="I92" s="13"/>
      <c r="J92" s="13"/>
      <c r="K92" s="13"/>
      <c r="L92" s="13"/>
      <c r="M92" s="13"/>
      <c r="N92" s="13"/>
      <c r="O92" s="13"/>
      <c r="P92" s="13"/>
      <c r="Q92" s="13"/>
      <c r="R92" s="13"/>
      <c r="S92" s="13"/>
      <c r="T92" s="13"/>
      <c r="U92" s="13"/>
      <c r="V92" s="13"/>
      <c r="W92" s="13"/>
      <c r="X92" s="13"/>
      <c r="Y92" s="13"/>
      <c r="Z92" s="13"/>
      <c r="AA92" s="13"/>
      <c r="AB92" s="13"/>
    </row>
    <row r="93" spans="6:28" x14ac:dyDescent="0.2">
      <c r="F93" s="13"/>
      <c r="G93" s="13"/>
      <c r="H93" s="13"/>
      <c r="I93" s="13"/>
      <c r="J93" s="13"/>
      <c r="K93" s="13"/>
      <c r="L93" s="13"/>
      <c r="M93" s="13"/>
      <c r="N93" s="13"/>
      <c r="O93" s="13"/>
      <c r="P93" s="13"/>
      <c r="Q93" s="13"/>
      <c r="R93" s="13"/>
      <c r="S93" s="13"/>
      <c r="T93" s="13"/>
      <c r="U93" s="13"/>
      <c r="V93" s="13"/>
      <c r="W93" s="13"/>
      <c r="X93" s="13"/>
      <c r="Y93" s="13"/>
      <c r="Z93" s="13"/>
      <c r="AA93" s="13"/>
      <c r="AB93" s="13"/>
    </row>
    <row r="94" spans="6:28" x14ac:dyDescent="0.2">
      <c r="F94" s="13"/>
      <c r="G94" s="13"/>
      <c r="H94" s="13"/>
      <c r="I94" s="13"/>
      <c r="J94" s="13"/>
      <c r="K94" s="13"/>
      <c r="L94" s="13"/>
      <c r="M94" s="13"/>
      <c r="N94" s="13"/>
      <c r="O94" s="13"/>
      <c r="P94" s="13"/>
      <c r="Q94" s="13"/>
      <c r="R94" s="13"/>
      <c r="S94" s="13"/>
      <c r="T94" s="13"/>
      <c r="U94" s="13"/>
      <c r="V94" s="13"/>
      <c r="W94" s="13"/>
      <c r="X94" s="13"/>
      <c r="Y94" s="13"/>
      <c r="Z94" s="13"/>
      <c r="AA94" s="13"/>
      <c r="AB94" s="13"/>
    </row>
    <row r="95" spans="6:28" x14ac:dyDescent="0.2">
      <c r="F95" s="13"/>
      <c r="G95" s="13"/>
      <c r="H95" s="13"/>
      <c r="I95" s="13"/>
      <c r="J95" s="13"/>
      <c r="K95" s="13"/>
      <c r="L95" s="13"/>
      <c r="M95" s="13"/>
      <c r="N95" s="13"/>
      <c r="O95" s="13"/>
      <c r="P95" s="13"/>
      <c r="Q95" s="13"/>
      <c r="R95" s="13"/>
      <c r="S95" s="13"/>
      <c r="T95" s="13"/>
      <c r="U95" s="13"/>
      <c r="V95" s="13"/>
      <c r="W95" s="13"/>
      <c r="X95" s="13"/>
      <c r="Y95" s="13"/>
      <c r="Z95" s="13"/>
      <c r="AA95" s="13"/>
      <c r="AB95" s="13"/>
    </row>
    <row r="96" spans="6:28" x14ac:dyDescent="0.2">
      <c r="F96" s="13"/>
      <c r="G96" s="13"/>
      <c r="H96" s="13"/>
      <c r="I96" s="13"/>
      <c r="J96" s="13"/>
      <c r="K96" s="13"/>
      <c r="L96" s="13"/>
      <c r="M96" s="13"/>
      <c r="N96" s="13"/>
      <c r="O96" s="13"/>
      <c r="P96" s="13"/>
      <c r="Q96" s="13"/>
      <c r="R96" s="13"/>
      <c r="S96" s="13"/>
      <c r="T96" s="13"/>
      <c r="U96" s="13"/>
      <c r="V96" s="13"/>
      <c r="W96" s="13"/>
      <c r="X96" s="13"/>
      <c r="Y96" s="13"/>
      <c r="Z96" s="13"/>
      <c r="AA96" s="13"/>
      <c r="AB96" s="13"/>
    </row>
    <row r="97" spans="6:28" x14ac:dyDescent="0.2">
      <c r="F97" s="13"/>
      <c r="G97" s="13"/>
      <c r="H97" s="13"/>
      <c r="I97" s="13"/>
      <c r="J97" s="13"/>
      <c r="K97" s="13"/>
      <c r="L97" s="13"/>
      <c r="M97" s="13"/>
      <c r="N97" s="13"/>
      <c r="O97" s="13"/>
      <c r="P97" s="13"/>
      <c r="Q97" s="13"/>
      <c r="R97" s="13"/>
      <c r="S97" s="13"/>
      <c r="T97" s="13"/>
      <c r="U97" s="13"/>
      <c r="V97" s="13"/>
      <c r="W97" s="13"/>
      <c r="X97" s="13"/>
      <c r="Y97" s="13"/>
      <c r="Z97" s="13"/>
      <c r="AA97" s="13"/>
      <c r="AB97" s="13"/>
    </row>
    <row r="98" spans="6:28" x14ac:dyDescent="0.2">
      <c r="F98" s="13"/>
      <c r="G98" s="13"/>
      <c r="H98" s="13"/>
      <c r="I98" s="13"/>
      <c r="J98" s="13"/>
      <c r="K98" s="13"/>
      <c r="L98" s="13"/>
      <c r="M98" s="13"/>
      <c r="N98" s="13"/>
      <c r="O98" s="13"/>
      <c r="P98" s="13"/>
      <c r="Q98" s="13"/>
      <c r="R98" s="13"/>
      <c r="S98" s="13"/>
      <c r="T98" s="13"/>
      <c r="U98" s="13"/>
      <c r="V98" s="13"/>
      <c r="W98" s="13"/>
      <c r="X98" s="13"/>
      <c r="Y98" s="13"/>
      <c r="Z98" s="13"/>
      <c r="AA98" s="13"/>
      <c r="AB98" s="13"/>
    </row>
    <row r="99" spans="6:28" x14ac:dyDescent="0.2">
      <c r="F99" s="13"/>
      <c r="G99" s="13"/>
      <c r="H99" s="13"/>
      <c r="I99" s="13"/>
      <c r="J99" s="13"/>
      <c r="K99" s="13"/>
      <c r="L99" s="13"/>
      <c r="M99" s="13"/>
      <c r="N99" s="13"/>
      <c r="O99" s="13"/>
      <c r="P99" s="13"/>
      <c r="Q99" s="13"/>
      <c r="R99" s="13"/>
      <c r="S99" s="13"/>
      <c r="T99" s="13"/>
      <c r="U99" s="13"/>
      <c r="V99" s="13"/>
      <c r="W99" s="13"/>
      <c r="X99" s="13"/>
      <c r="Y99" s="13"/>
      <c r="Z99" s="13"/>
      <c r="AA99" s="13"/>
      <c r="AB99" s="13"/>
    </row>
    <row r="100" spans="6:28" x14ac:dyDescent="0.2">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6:28" x14ac:dyDescent="0.2">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6:28" x14ac:dyDescent="0.2">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6:28" x14ac:dyDescent="0.2">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6:28" x14ac:dyDescent="0.2">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6:28" x14ac:dyDescent="0.2">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6:28" x14ac:dyDescent="0.2">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6:28" x14ac:dyDescent="0.2">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6:28" x14ac:dyDescent="0.2">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6:28" x14ac:dyDescent="0.2">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6:28" x14ac:dyDescent="0.2">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6:28" x14ac:dyDescent="0.2">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6:28" x14ac:dyDescent="0.2">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6:28" x14ac:dyDescent="0.2">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6:28" x14ac:dyDescent="0.2">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6:28" x14ac:dyDescent="0.2">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6:28" x14ac:dyDescent="0.2">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6:28" x14ac:dyDescent="0.2">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6:28" x14ac:dyDescent="0.2">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6:28" x14ac:dyDescent="0.2">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6:28" x14ac:dyDescent="0.2">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6:28" x14ac:dyDescent="0.2">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6:28" x14ac:dyDescent="0.2">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6:28" x14ac:dyDescent="0.2">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6:28" x14ac:dyDescent="0.2">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6:28" x14ac:dyDescent="0.2">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6:28" x14ac:dyDescent="0.2">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6:28" x14ac:dyDescent="0.2">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6:28" x14ac:dyDescent="0.2">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6:28" x14ac:dyDescent="0.2">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6:28" x14ac:dyDescent="0.2">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6:28" x14ac:dyDescent="0.2">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6:28" x14ac:dyDescent="0.2">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6:28" x14ac:dyDescent="0.2">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6:28" x14ac:dyDescent="0.2">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6:28" x14ac:dyDescent="0.2">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6:28" x14ac:dyDescent="0.2">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6:28" x14ac:dyDescent="0.2">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6:28" x14ac:dyDescent="0.2">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6:28" x14ac:dyDescent="0.2">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6:28" x14ac:dyDescent="0.2">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6:28" x14ac:dyDescent="0.2">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6:28" x14ac:dyDescent="0.2">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6:28" x14ac:dyDescent="0.2">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6:28" x14ac:dyDescent="0.2">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x14ac:dyDescent="0.2">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x14ac:dyDescent="0.2">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x14ac:dyDescent="0.2">
      <c r="A147" s="13"/>
      <c r="B147" s="1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x14ac:dyDescent="0.2">
      <c r="A148" s="13"/>
      <c r="B148" s="1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x14ac:dyDescent="0.2">
      <c r="A149" s="13"/>
      <c r="B149" s="1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x14ac:dyDescent="0.2">
      <c r="A150" s="13"/>
      <c r="B150" s="1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x14ac:dyDescent="0.2">
      <c r="A151" s="13"/>
      <c r="B151" s="1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x14ac:dyDescent="0.2">
      <c r="A152" s="13"/>
      <c r="B152" s="1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x14ac:dyDescent="0.2">
      <c r="A153" s="13"/>
      <c r="B153" s="1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x14ac:dyDescent="0.2">
      <c r="A154" s="13"/>
      <c r="B154" s="1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x14ac:dyDescent="0.2">
      <c r="A155" s="13"/>
      <c r="B155" s="1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x14ac:dyDescent="0.2">
      <c r="A156" s="13"/>
      <c r="B156" s="1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x14ac:dyDescent="0.2">
      <c r="A157" s="13"/>
      <c r="B157" s="1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x14ac:dyDescent="0.2">
      <c r="A158" s="13"/>
      <c r="B158" s="1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x14ac:dyDescent="0.2">
      <c r="A159" s="13"/>
      <c r="B159" s="1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x14ac:dyDescent="0.2">
      <c r="A160" s="13"/>
      <c r="B160" s="1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x14ac:dyDescent="0.2">
      <c r="A161" s="13"/>
      <c r="B161" s="1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x14ac:dyDescent="0.2">
      <c r="A162" s="13"/>
      <c r="B162" s="1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x14ac:dyDescent="0.2">
      <c r="A163" s="13"/>
      <c r="B163" s="1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x14ac:dyDescent="0.2">
      <c r="A164" s="13"/>
      <c r="B164" s="1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x14ac:dyDescent="0.2">
      <c r="A165" s="13"/>
      <c r="B165" s="1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x14ac:dyDescent="0.2">
      <c r="A166" s="13"/>
      <c r="B166" s="1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x14ac:dyDescent="0.2">
      <c r="A167" s="13"/>
      <c r="B167" s="1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x14ac:dyDescent="0.2">
      <c r="A168" s="13"/>
      <c r="B168" s="1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x14ac:dyDescent="0.2">
      <c r="A169" s="13"/>
      <c r="B169" s="1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x14ac:dyDescent="0.2">
      <c r="A170" s="13"/>
      <c r="B170" s="1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x14ac:dyDescent="0.2">
      <c r="A171" s="13"/>
      <c r="B171" s="1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x14ac:dyDescent="0.2">
      <c r="A172" s="13"/>
      <c r="B172" s="1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x14ac:dyDescent="0.2">
      <c r="A173" s="13"/>
      <c r="B173" s="1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x14ac:dyDescent="0.2">
      <c r="A174" s="13"/>
      <c r="B174" s="1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x14ac:dyDescent="0.2">
      <c r="A175" s="13"/>
      <c r="B175" s="1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x14ac:dyDescent="0.2">
      <c r="A176" s="13"/>
      <c r="B176" s="1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x14ac:dyDescent="0.2">
      <c r="A177" s="13"/>
      <c r="B177" s="1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x14ac:dyDescent="0.2">
      <c r="A178" s="13"/>
      <c r="B178" s="1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x14ac:dyDescent="0.2">
      <c r="A179" s="13"/>
      <c r="B179" s="1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x14ac:dyDescent="0.2">
      <c r="A180" s="13"/>
      <c r="B180" s="1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x14ac:dyDescent="0.2">
      <c r="A181" s="13"/>
      <c r="B181" s="1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x14ac:dyDescent="0.2">
      <c r="A182" s="13"/>
      <c r="B182" s="1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x14ac:dyDescent="0.2">
      <c r="A183" s="13"/>
      <c r="B183" s="1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x14ac:dyDescent="0.2">
      <c r="A184" s="13"/>
      <c r="B184" s="1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x14ac:dyDescent="0.2">
      <c r="A185" s="13"/>
      <c r="B185" s="1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x14ac:dyDescent="0.2">
      <c r="A186" s="13"/>
      <c r="B186" s="1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x14ac:dyDescent="0.2">
      <c r="A187" s="13"/>
      <c r="B187" s="1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x14ac:dyDescent="0.2">
      <c r="A188" s="13"/>
      <c r="B188" s="1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x14ac:dyDescent="0.2">
      <c r="A189" s="13"/>
      <c r="B189" s="1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x14ac:dyDescent="0.2">
      <c r="A190" s="13"/>
      <c r="B190" s="1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x14ac:dyDescent="0.2">
      <c r="A191" s="13"/>
      <c r="B191" s="1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x14ac:dyDescent="0.2">
      <c r="A192" s="13"/>
      <c r="B192" s="1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x14ac:dyDescent="0.2">
      <c r="A193" s="13"/>
      <c r="B193" s="1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x14ac:dyDescent="0.2">
      <c r="A194" s="13"/>
      <c r="B194" s="1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x14ac:dyDescent="0.2">
      <c r="A195" s="13"/>
      <c r="B195" s="1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x14ac:dyDescent="0.2">
      <c r="A196" s="13"/>
      <c r="B196" s="1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x14ac:dyDescent="0.2">
      <c r="A197" s="13"/>
      <c r="B197" s="1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x14ac:dyDescent="0.2">
      <c r="A198" s="13"/>
      <c r="B198" s="1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x14ac:dyDescent="0.2">
      <c r="A199" s="13"/>
      <c r="B199" s="1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x14ac:dyDescent="0.2">
      <c r="A200" s="13"/>
      <c r="B200" s="1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x14ac:dyDescent="0.2">
      <c r="A201" s="13"/>
      <c r="B201" s="1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x14ac:dyDescent="0.2">
      <c r="A202" s="13"/>
      <c r="B202" s="1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x14ac:dyDescent="0.2">
      <c r="A203" s="13"/>
      <c r="B203" s="1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x14ac:dyDescent="0.2">
      <c r="A204" s="13"/>
      <c r="B204" s="1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x14ac:dyDescent="0.2">
      <c r="A205" s="13"/>
      <c r="B205" s="1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x14ac:dyDescent="0.2">
      <c r="A206" s="13"/>
      <c r="B206" s="1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x14ac:dyDescent="0.2">
      <c r="A207" s="13"/>
      <c r="B207" s="1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x14ac:dyDescent="0.2">
      <c r="A208" s="13"/>
      <c r="B208" s="1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x14ac:dyDescent="0.2">
      <c r="A209" s="13"/>
      <c r="B209" s="1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x14ac:dyDescent="0.2">
      <c r="A210" s="13"/>
      <c r="B210" s="1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x14ac:dyDescent="0.2">
      <c r="A211" s="13"/>
      <c r="B211" s="1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x14ac:dyDescent="0.2">
      <c r="A212" s="13"/>
      <c r="B212" s="1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x14ac:dyDescent="0.2">
      <c r="A213" s="13"/>
      <c r="B213" s="1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x14ac:dyDescent="0.2">
      <c r="A214" s="13"/>
      <c r="B214" s="1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x14ac:dyDescent="0.2">
      <c r="A215" s="13"/>
      <c r="B215" s="1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x14ac:dyDescent="0.2">
      <c r="A216" s="13"/>
      <c r="B216" s="1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x14ac:dyDescent="0.2">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x14ac:dyDescent="0.2">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x14ac:dyDescent="0.2">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x14ac:dyDescent="0.2">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x14ac:dyDescent="0.2">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x14ac:dyDescent="0.2">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x14ac:dyDescent="0.2">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x14ac:dyDescent="0.2">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x14ac:dyDescent="0.2">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x14ac:dyDescent="0.2">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x14ac:dyDescent="0.2">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x14ac:dyDescent="0.2">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x14ac:dyDescent="0.2">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x14ac:dyDescent="0.2">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x14ac:dyDescent="0.2">
      <c r="Q231" s="341">
        <v>1257</v>
      </c>
      <c r="R231" s="341">
        <v>7</v>
      </c>
      <c r="S231" s="341">
        <v>5.5688146380270488E-3</v>
      </c>
      <c r="T231" s="341">
        <v>5.367274957828554E-5</v>
      </c>
    </row>
    <row r="232" spans="1:28" x14ac:dyDescent="0.2">
      <c r="Q232" s="341">
        <v>542</v>
      </c>
      <c r="R232" s="341">
        <v>3</v>
      </c>
      <c r="S232" s="341">
        <v>5.5350553505535052E-3</v>
      </c>
      <c r="T232" s="341">
        <v>2.3002606962122375E-5</v>
      </c>
    </row>
    <row r="233" spans="1:28" x14ac:dyDescent="0.2">
      <c r="Q233" s="341">
        <v>1920</v>
      </c>
      <c r="R233" s="341">
        <v>10</v>
      </c>
      <c r="S233" s="341">
        <v>5.208333333333333E-3</v>
      </c>
      <c r="T233" s="341">
        <v>7.6675356540407909E-5</v>
      </c>
    </row>
    <row r="234" spans="1:28" x14ac:dyDescent="0.2">
      <c r="Q234" s="341">
        <v>194</v>
      </c>
      <c r="R234" s="341">
        <v>1</v>
      </c>
      <c r="S234" s="341">
        <v>5.1546391752577319E-3</v>
      </c>
      <c r="T234" s="341">
        <v>7.6675356540407912E-6</v>
      </c>
    </row>
    <row r="235" spans="1:28" x14ac:dyDescent="0.2">
      <c r="Q235" s="341">
        <v>597</v>
      </c>
      <c r="R235" s="341">
        <v>3</v>
      </c>
      <c r="S235" s="341">
        <v>5.0251256281407036E-3</v>
      </c>
      <c r="T235" s="341">
        <v>2.3002606962122375E-5</v>
      </c>
    </row>
    <row r="236" spans="1:28" x14ac:dyDescent="0.2">
      <c r="Q236" s="341">
        <v>2199</v>
      </c>
      <c r="R236" s="341">
        <v>11</v>
      </c>
      <c r="S236" s="341">
        <v>5.0022737608003635E-3</v>
      </c>
      <c r="T236" s="341">
        <v>8.4342892194448705E-5</v>
      </c>
    </row>
    <row r="237" spans="1:28" x14ac:dyDescent="0.2">
      <c r="Q237" s="341">
        <v>214</v>
      </c>
      <c r="R237" s="341">
        <v>1</v>
      </c>
      <c r="S237" s="341">
        <v>4.6728971962616819E-3</v>
      </c>
      <c r="T237" s="341">
        <v>7.6675356540407912E-6</v>
      </c>
    </row>
    <row r="238" spans="1:28" x14ac:dyDescent="0.2">
      <c r="Q238" s="341">
        <v>880</v>
      </c>
      <c r="R238" s="341">
        <v>4</v>
      </c>
      <c r="S238" s="341">
        <v>4.5454545454545452E-3</v>
      </c>
      <c r="T238" s="341">
        <v>3.0670142616163165E-5</v>
      </c>
    </row>
    <row r="239" spans="1:28" x14ac:dyDescent="0.2">
      <c r="Q239" s="341">
        <v>834</v>
      </c>
      <c r="R239" s="341">
        <v>3</v>
      </c>
      <c r="S239" s="341">
        <v>3.5971223021582736E-3</v>
      </c>
      <c r="T239" s="341">
        <v>2.3002606962122375E-5</v>
      </c>
    </row>
    <row r="240" spans="1:28" x14ac:dyDescent="0.2">
      <c r="Q240" s="341">
        <v>4174</v>
      </c>
      <c r="R240" s="341">
        <v>14</v>
      </c>
      <c r="S240" s="341">
        <v>3.3540967896502154E-3</v>
      </c>
      <c r="T240" s="341">
        <v>1.0734549915657108E-4</v>
      </c>
    </row>
    <row r="241" spans="17:20" x14ac:dyDescent="0.2">
      <c r="Q241" s="341">
        <v>598</v>
      </c>
      <c r="R241" s="341">
        <v>1</v>
      </c>
      <c r="S241" s="341">
        <v>1.6722408026755853E-3</v>
      </c>
      <c r="T241" s="341">
        <v>7.6675356540407912E-6</v>
      </c>
    </row>
    <row r="242" spans="17:20" x14ac:dyDescent="0.2">
      <c r="Q242" s="341">
        <v>2522</v>
      </c>
      <c r="R242" s="341">
        <v>3</v>
      </c>
      <c r="S242" s="341">
        <v>1.1895321173671688E-3</v>
      </c>
      <c r="T242" s="341">
        <v>2.3002606962122375E-5</v>
      </c>
    </row>
    <row r="243" spans="17:20" x14ac:dyDescent="0.2">
      <c r="Q243" s="341">
        <v>675</v>
      </c>
      <c r="R243" s="341">
        <v>0</v>
      </c>
      <c r="S243" s="341">
        <v>0</v>
      </c>
      <c r="T243" s="341">
        <v>0</v>
      </c>
    </row>
    <row r="244" spans="17:20" x14ac:dyDescent="0.2">
      <c r="Q244" s="341">
        <v>58</v>
      </c>
      <c r="R244" s="341">
        <v>0</v>
      </c>
      <c r="S244" s="341">
        <v>0</v>
      </c>
      <c r="T244" s="341">
        <v>0</v>
      </c>
    </row>
    <row r="245" spans="17:20" x14ac:dyDescent="0.2">
      <c r="Q245" s="341">
        <v>3</v>
      </c>
      <c r="R245" s="341">
        <v>0</v>
      </c>
      <c r="S245" s="341">
        <v>0</v>
      </c>
      <c r="T245" s="341">
        <v>0</v>
      </c>
    </row>
    <row r="246" spans="17:20" x14ac:dyDescent="0.2">
      <c r="Q246" s="341">
        <v>8</v>
      </c>
      <c r="R246" s="341">
        <v>0</v>
      </c>
      <c r="S246" s="341">
        <v>0</v>
      </c>
      <c r="T246" s="341">
        <v>0</v>
      </c>
    </row>
    <row r="247" spans="17:20" x14ac:dyDescent="0.2">
      <c r="Q247" s="341">
        <v>151</v>
      </c>
      <c r="R247" s="341">
        <v>0</v>
      </c>
      <c r="S247" s="341">
        <v>0</v>
      </c>
      <c r="T247" s="341">
        <v>0</v>
      </c>
    </row>
    <row r="248" spans="17:20" x14ac:dyDescent="0.2">
      <c r="Q248" s="341">
        <v>96</v>
      </c>
      <c r="R248" s="341">
        <v>0</v>
      </c>
      <c r="S248" s="341">
        <v>0</v>
      </c>
      <c r="T248" s="341">
        <v>0</v>
      </c>
    </row>
    <row r="249" spans="17:20" x14ac:dyDescent="0.2">
      <c r="Q249" s="341">
        <v>57</v>
      </c>
      <c r="R249" s="341">
        <v>0</v>
      </c>
      <c r="S249" s="341">
        <v>0</v>
      </c>
      <c r="T249" s="341">
        <v>0</v>
      </c>
    </row>
    <row r="250" spans="17:20" x14ac:dyDescent="0.2">
      <c r="Q250" s="341">
        <v>85</v>
      </c>
      <c r="R250" s="341">
        <v>0</v>
      </c>
      <c r="S250" s="341">
        <v>0</v>
      </c>
      <c r="T250" s="341">
        <v>0</v>
      </c>
    </row>
    <row r="251" spans="17:20" x14ac:dyDescent="0.2">
      <c r="Q251" s="341">
        <v>14</v>
      </c>
      <c r="R251" s="341">
        <v>0</v>
      </c>
      <c r="S251" s="341">
        <v>0</v>
      </c>
      <c r="T251" s="341">
        <v>0</v>
      </c>
    </row>
    <row r="252" spans="17:20" x14ac:dyDescent="0.2">
      <c r="Q252" s="341">
        <v>206</v>
      </c>
      <c r="R252" s="341">
        <v>0</v>
      </c>
      <c r="S252" s="341">
        <v>0</v>
      </c>
      <c r="T252" s="341">
        <v>0</v>
      </c>
    </row>
    <row r="253" spans="17:20" x14ac:dyDescent="0.2">
      <c r="Q253" s="341">
        <v>37</v>
      </c>
      <c r="R253" s="341">
        <v>0</v>
      </c>
      <c r="S253" s="341">
        <v>0</v>
      </c>
      <c r="T253" s="341">
        <v>0</v>
      </c>
    </row>
    <row r="254" spans="17:20" x14ac:dyDescent="0.2">
      <c r="Q254" s="341">
        <v>13</v>
      </c>
      <c r="R254" s="341">
        <v>0</v>
      </c>
      <c r="S254" s="341">
        <v>0</v>
      </c>
      <c r="T254" s="341">
        <v>0</v>
      </c>
    </row>
    <row r="255" spans="17:20" x14ac:dyDescent="0.2">
      <c r="Q255" s="341">
        <v>103</v>
      </c>
      <c r="R255" s="341">
        <v>0</v>
      </c>
      <c r="S255" s="341">
        <v>0</v>
      </c>
      <c r="T255" s="341">
        <v>0</v>
      </c>
    </row>
    <row r="256" spans="17:20" x14ac:dyDescent="0.2">
      <c r="Q256" s="341">
        <v>8</v>
      </c>
      <c r="R256" s="341">
        <v>0</v>
      </c>
      <c r="S256" s="341">
        <v>0</v>
      </c>
      <c r="T256" s="341">
        <v>0</v>
      </c>
    </row>
    <row r="257" spans="17:20" x14ac:dyDescent="0.2">
      <c r="Q257" s="341">
        <v>347</v>
      </c>
      <c r="R257" s="341">
        <v>0</v>
      </c>
      <c r="S257" s="341">
        <v>0</v>
      </c>
      <c r="T257" s="341">
        <v>0</v>
      </c>
    </row>
    <row r="258" spans="17:20" x14ac:dyDescent="0.2">
      <c r="Q258" s="341">
        <v>476</v>
      </c>
      <c r="R258" s="341">
        <v>0</v>
      </c>
      <c r="S258" s="341">
        <v>0</v>
      </c>
      <c r="T258" s="341">
        <v>0</v>
      </c>
    </row>
    <row r="259" spans="17:20" x14ac:dyDescent="0.2">
      <c r="Q259" s="341">
        <v>50</v>
      </c>
      <c r="R259" s="341">
        <v>0</v>
      </c>
      <c r="S259" s="341">
        <v>0</v>
      </c>
      <c r="T259" s="341">
        <v>0</v>
      </c>
    </row>
    <row r="260" spans="17:20" x14ac:dyDescent="0.2">
      <c r="Q260" s="341">
        <v>302</v>
      </c>
      <c r="R260" s="341">
        <v>0</v>
      </c>
      <c r="S260" s="341">
        <v>0</v>
      </c>
      <c r="T260" s="341">
        <v>0</v>
      </c>
    </row>
    <row r="261" spans="17:20" x14ac:dyDescent="0.2">
      <c r="Q261" s="341">
        <v>41</v>
      </c>
      <c r="R261" s="341">
        <v>0</v>
      </c>
      <c r="S261" s="341">
        <v>0</v>
      </c>
      <c r="T261" s="341">
        <v>0</v>
      </c>
    </row>
  </sheetData>
  <mergeCells count="4">
    <mergeCell ref="H1:I1"/>
    <mergeCell ref="A5:A6"/>
    <mergeCell ref="B5:B6"/>
    <mergeCell ref="C5:C6"/>
  </mergeCells>
  <hyperlinks>
    <hyperlink ref="H1:I1" location="Index!A1" display="Regresar al �ndice" xr:uid="{00000000-0004-0000-0600-000000000000}"/>
  </hyperlinks>
  <pageMargins left="0.7" right="0.7" top="0.75" bottom="0.75" header="0.3" footer="0.3"/>
  <pageSetup orientation="portrait"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32"/>
  <dimension ref="A1:I216"/>
  <sheetViews>
    <sheetView zoomScaleNormal="100" workbookViewId="0"/>
  </sheetViews>
  <sheetFormatPr baseColWidth="10" defaultColWidth="11.42578125" defaultRowHeight="12.75" x14ac:dyDescent="0.2"/>
  <cols>
    <col min="1" max="1" width="21.7109375" style="13" customWidth="1"/>
    <col min="2" max="2" width="12.28515625" style="13" bestFit="1" customWidth="1"/>
    <col min="3" max="3" width="15.5703125" style="13" bestFit="1" customWidth="1"/>
    <col min="4" max="4" width="20.140625" style="13" bestFit="1" customWidth="1"/>
    <col min="5" max="5" width="17.140625" style="13" bestFit="1" customWidth="1"/>
    <col min="6" max="16384" width="11.42578125" style="13"/>
  </cols>
  <sheetData>
    <row r="1" spans="1:9" x14ac:dyDescent="0.2">
      <c r="A1" s="69" t="s">
        <v>1990</v>
      </c>
      <c r="H1" s="346" t="s">
        <v>2143</v>
      </c>
      <c r="I1" s="346"/>
    </row>
    <row r="2" spans="1:9" x14ac:dyDescent="0.2">
      <c r="A2" s="13" t="s">
        <v>1417</v>
      </c>
    </row>
    <row r="5" spans="1:9" x14ac:dyDescent="0.2">
      <c r="B5" s="10"/>
    </row>
    <row r="6" spans="1:9" x14ac:dyDescent="0.2">
      <c r="A6" s="246" t="s">
        <v>2</v>
      </c>
      <c r="B6" s="246" t="s">
        <v>1058</v>
      </c>
      <c r="C6" s="246" t="s">
        <v>1039</v>
      </c>
      <c r="D6" s="218" t="s">
        <v>1039</v>
      </c>
      <c r="E6" s="218" t="s">
        <v>1039</v>
      </c>
    </row>
    <row r="7" spans="1:9" x14ac:dyDescent="0.2">
      <c r="A7" s="246"/>
      <c r="B7" s="246"/>
      <c r="C7" s="246"/>
      <c r="D7" s="218" t="s">
        <v>1059</v>
      </c>
      <c r="E7" s="218" t="s">
        <v>1060</v>
      </c>
    </row>
    <row r="8" spans="1:9" x14ac:dyDescent="0.2">
      <c r="A8" s="63" t="s">
        <v>182</v>
      </c>
      <c r="B8" s="87">
        <v>334</v>
      </c>
      <c r="C8" s="87">
        <v>189</v>
      </c>
      <c r="D8" s="61">
        <v>0.56586825847625732</v>
      </c>
      <c r="E8" s="61">
        <v>1.3214473146945238E-3</v>
      </c>
    </row>
    <row r="9" spans="1:9" x14ac:dyDescent="0.2">
      <c r="A9" s="63" t="s">
        <v>153</v>
      </c>
      <c r="B9" s="65">
        <v>78711</v>
      </c>
      <c r="C9" s="65">
        <v>27145</v>
      </c>
      <c r="D9" s="62">
        <v>0.34486919641494751</v>
      </c>
      <c r="E9" s="62">
        <v>0.18979199230670929</v>
      </c>
    </row>
    <row r="10" spans="1:9" x14ac:dyDescent="0.2">
      <c r="A10" s="63" t="s">
        <v>214</v>
      </c>
      <c r="B10" s="64">
        <v>190</v>
      </c>
      <c r="C10" s="87">
        <v>54</v>
      </c>
      <c r="D10" s="61">
        <v>0.28421053290367126</v>
      </c>
      <c r="E10" s="61">
        <v>3.7755636731162667E-4</v>
      </c>
    </row>
    <row r="11" spans="1:9" x14ac:dyDescent="0.2">
      <c r="A11" s="63" t="s">
        <v>249</v>
      </c>
      <c r="B11" s="90">
        <v>1002</v>
      </c>
      <c r="C11" s="90">
        <v>259</v>
      </c>
      <c r="D11" s="62">
        <v>0.25848302245140076</v>
      </c>
      <c r="E11" s="62">
        <v>1.8108722288161516E-3</v>
      </c>
    </row>
    <row r="12" spans="1:9" x14ac:dyDescent="0.2">
      <c r="A12" s="63" t="s">
        <v>168</v>
      </c>
      <c r="B12" s="87">
        <v>2129</v>
      </c>
      <c r="C12" s="87">
        <v>542</v>
      </c>
      <c r="D12" s="61">
        <v>0.25457960367202759</v>
      </c>
      <c r="E12" s="61">
        <v>3.7895473651587963E-3</v>
      </c>
    </row>
    <row r="13" spans="1:9" x14ac:dyDescent="0.2">
      <c r="A13" s="63" t="s">
        <v>175</v>
      </c>
      <c r="B13" s="65">
        <v>1499</v>
      </c>
      <c r="C13" s="90">
        <v>318</v>
      </c>
      <c r="D13" s="62">
        <v>0.21214142441749573</v>
      </c>
      <c r="E13" s="62">
        <v>2.2233875934034586E-3</v>
      </c>
    </row>
    <row r="14" spans="1:9" x14ac:dyDescent="0.2">
      <c r="A14" s="63" t="s">
        <v>248</v>
      </c>
      <c r="B14" s="87">
        <v>415</v>
      </c>
      <c r="C14" s="87">
        <v>81</v>
      </c>
      <c r="D14" s="61">
        <v>0.19518072903156281</v>
      </c>
      <c r="E14" s="61">
        <v>5.6633458007127047E-4</v>
      </c>
    </row>
    <row r="15" spans="1:9" x14ac:dyDescent="0.2">
      <c r="A15" s="63" t="s">
        <v>170</v>
      </c>
      <c r="B15" s="90">
        <v>410</v>
      </c>
      <c r="C15" s="90">
        <v>64</v>
      </c>
      <c r="D15" s="62">
        <v>0.15609756112098694</v>
      </c>
      <c r="E15" s="62">
        <v>4.47474216343835E-4</v>
      </c>
    </row>
    <row r="16" spans="1:9" x14ac:dyDescent="0.2">
      <c r="A16" s="63" t="s">
        <v>241</v>
      </c>
      <c r="B16" s="64">
        <v>498</v>
      </c>
      <c r="C16" s="87">
        <v>76</v>
      </c>
      <c r="D16" s="61">
        <v>0.15261043608188629</v>
      </c>
      <c r="E16" s="61">
        <v>5.3137564100325108E-4</v>
      </c>
    </row>
    <row r="17" spans="1:5" x14ac:dyDescent="0.2">
      <c r="A17" s="63" t="s">
        <v>179</v>
      </c>
      <c r="B17" s="90">
        <v>2074</v>
      </c>
      <c r="C17" s="90">
        <v>311</v>
      </c>
      <c r="D17" s="62">
        <v>0.14995178580284119</v>
      </c>
      <c r="E17" s="62">
        <v>2.1744449622929096E-3</v>
      </c>
    </row>
    <row r="18" spans="1:5" x14ac:dyDescent="0.2">
      <c r="B18" s="10"/>
    </row>
    <row r="22" spans="1:5" x14ac:dyDescent="0.2">
      <c r="A22" s="341"/>
      <c r="B22" s="44"/>
      <c r="C22" s="341"/>
      <c r="D22" s="341"/>
      <c r="E22" s="341"/>
    </row>
    <row r="23" spans="1:5" x14ac:dyDescent="0.2">
      <c r="B23" s="10"/>
      <c r="D23" s="126"/>
      <c r="E23" s="126"/>
    </row>
    <row r="24" spans="1:5" x14ac:dyDescent="0.2">
      <c r="B24" s="10"/>
      <c r="D24" s="126"/>
      <c r="E24" s="126"/>
    </row>
    <row r="25" spans="1:5" x14ac:dyDescent="0.2">
      <c r="B25" s="10"/>
      <c r="D25" s="126"/>
      <c r="E25" s="126"/>
    </row>
    <row r="26" spans="1:5" x14ac:dyDescent="0.2">
      <c r="B26" s="10"/>
      <c r="D26" s="126"/>
      <c r="E26" s="126"/>
    </row>
    <row r="27" spans="1:5" x14ac:dyDescent="0.2">
      <c r="B27" s="10"/>
      <c r="D27" s="126"/>
      <c r="E27" s="126"/>
    </row>
    <row r="28" spans="1:5" x14ac:dyDescent="0.2">
      <c r="B28" s="10"/>
      <c r="D28" s="126"/>
      <c r="E28" s="126"/>
    </row>
    <row r="29" spans="1:5" x14ac:dyDescent="0.2">
      <c r="B29" s="10"/>
      <c r="D29" s="126"/>
      <c r="E29" s="126"/>
    </row>
    <row r="30" spans="1:5" x14ac:dyDescent="0.2">
      <c r="B30" s="10"/>
      <c r="D30" s="126"/>
      <c r="E30" s="126"/>
    </row>
    <row r="31" spans="1:5" x14ac:dyDescent="0.2">
      <c r="B31" s="10"/>
      <c r="D31" s="126"/>
      <c r="E31" s="126"/>
    </row>
    <row r="32" spans="1:5" x14ac:dyDescent="0.2">
      <c r="B32" s="10"/>
      <c r="D32" s="126"/>
      <c r="E32" s="126"/>
    </row>
    <row r="33" spans="2:5" x14ac:dyDescent="0.2">
      <c r="B33" s="10"/>
      <c r="D33" s="126"/>
      <c r="E33" s="126"/>
    </row>
    <row r="34" spans="2:5" x14ac:dyDescent="0.2">
      <c r="B34" s="10"/>
      <c r="D34" s="126"/>
      <c r="E34" s="126"/>
    </row>
    <row r="35" spans="2:5" x14ac:dyDescent="0.2">
      <c r="B35" s="10"/>
      <c r="D35" s="126"/>
      <c r="E35" s="126"/>
    </row>
    <row r="36" spans="2:5" x14ac:dyDescent="0.2">
      <c r="B36" s="10"/>
      <c r="D36" s="126"/>
      <c r="E36" s="126"/>
    </row>
    <row r="37" spans="2:5" x14ac:dyDescent="0.2">
      <c r="B37" s="10"/>
      <c r="D37" s="126"/>
      <c r="E37" s="126"/>
    </row>
    <row r="38" spans="2:5" x14ac:dyDescent="0.2">
      <c r="B38" s="10"/>
      <c r="D38" s="126"/>
      <c r="E38" s="126"/>
    </row>
    <row r="39" spans="2:5" x14ac:dyDescent="0.2">
      <c r="B39" s="10"/>
      <c r="D39" s="126"/>
      <c r="E39" s="126"/>
    </row>
    <row r="40" spans="2:5" x14ac:dyDescent="0.2">
      <c r="B40" s="10"/>
      <c r="D40" s="126"/>
      <c r="E40" s="126"/>
    </row>
    <row r="41" spans="2:5" x14ac:dyDescent="0.2">
      <c r="B41" s="10"/>
      <c r="D41" s="126"/>
      <c r="E41" s="126"/>
    </row>
    <row r="42" spans="2:5" x14ac:dyDescent="0.2">
      <c r="B42" s="10"/>
      <c r="D42" s="126"/>
      <c r="E42" s="126"/>
    </row>
    <row r="43" spans="2:5" x14ac:dyDescent="0.2">
      <c r="B43" s="10"/>
      <c r="D43" s="126"/>
      <c r="E43" s="126"/>
    </row>
    <row r="44" spans="2:5" x14ac:dyDescent="0.2">
      <c r="B44" s="10"/>
      <c r="D44" s="126"/>
      <c r="E44" s="126"/>
    </row>
    <row r="45" spans="2:5" x14ac:dyDescent="0.2">
      <c r="B45" s="10"/>
      <c r="D45" s="126"/>
      <c r="E45" s="126"/>
    </row>
    <row r="46" spans="2:5" x14ac:dyDescent="0.2">
      <c r="B46" s="10"/>
      <c r="D46" s="126"/>
      <c r="E46" s="126"/>
    </row>
    <row r="47" spans="2:5" x14ac:dyDescent="0.2">
      <c r="B47" s="10"/>
      <c r="D47" s="126"/>
      <c r="E47" s="126"/>
    </row>
    <row r="48" spans="2:5" x14ac:dyDescent="0.2">
      <c r="B48" s="10"/>
      <c r="D48" s="126"/>
      <c r="E48" s="126"/>
    </row>
    <row r="49" spans="1:5" x14ac:dyDescent="0.2">
      <c r="B49" s="10"/>
      <c r="D49" s="126"/>
      <c r="E49" s="126"/>
    </row>
    <row r="50" spans="1:5" x14ac:dyDescent="0.2">
      <c r="B50" s="10"/>
      <c r="D50" s="126"/>
      <c r="E50" s="126"/>
    </row>
    <row r="51" spans="1:5" x14ac:dyDescent="0.2">
      <c r="B51" s="10"/>
      <c r="D51" s="126"/>
      <c r="E51" s="126"/>
    </row>
    <row r="52" spans="1:5" x14ac:dyDescent="0.2">
      <c r="B52" s="10"/>
      <c r="D52" s="126"/>
      <c r="E52" s="126"/>
    </row>
    <row r="53" spans="1:5" x14ac:dyDescent="0.2">
      <c r="B53" s="10"/>
      <c r="D53" s="126"/>
      <c r="E53" s="126"/>
    </row>
    <row r="54" spans="1:5" x14ac:dyDescent="0.2">
      <c r="B54" s="10"/>
      <c r="D54" s="126"/>
      <c r="E54" s="126"/>
    </row>
    <row r="55" spans="1:5" x14ac:dyDescent="0.2">
      <c r="B55" s="10"/>
      <c r="D55" s="126"/>
      <c r="E55" s="126"/>
    </row>
    <row r="56" spans="1:5" x14ac:dyDescent="0.2">
      <c r="B56" s="10"/>
      <c r="D56" s="126"/>
      <c r="E56" s="126"/>
    </row>
    <row r="57" spans="1:5" x14ac:dyDescent="0.2">
      <c r="B57" s="10"/>
      <c r="D57" s="126"/>
      <c r="E57" s="126"/>
    </row>
    <row r="58" spans="1:5" x14ac:dyDescent="0.2">
      <c r="B58" s="10"/>
      <c r="D58" s="126"/>
      <c r="E58" s="126"/>
    </row>
    <row r="59" spans="1:5" x14ac:dyDescent="0.2">
      <c r="B59" s="10"/>
      <c r="D59" s="126"/>
      <c r="E59" s="126"/>
    </row>
    <row r="60" spans="1:5" x14ac:dyDescent="0.2">
      <c r="B60" s="10"/>
      <c r="D60" s="126"/>
      <c r="E60" s="126"/>
    </row>
    <row r="61" spans="1:5" x14ac:dyDescent="0.2">
      <c r="B61" s="10"/>
      <c r="D61" s="126"/>
      <c r="E61" s="126"/>
    </row>
    <row r="62" spans="1:5" x14ac:dyDescent="0.2">
      <c r="B62" s="10"/>
      <c r="D62" s="126"/>
      <c r="E62" s="126"/>
    </row>
    <row r="63" spans="1:5" x14ac:dyDescent="0.2">
      <c r="A63" s="341"/>
      <c r="B63" s="44"/>
      <c r="C63" s="341"/>
      <c r="D63" s="343"/>
      <c r="E63" s="343"/>
    </row>
    <row r="64" spans="1:5" x14ac:dyDescent="0.2">
      <c r="B64" s="10"/>
      <c r="D64" s="126"/>
      <c r="E64" s="126"/>
    </row>
    <row r="65" spans="1:5" x14ac:dyDescent="0.2">
      <c r="B65" s="10"/>
      <c r="D65" s="126"/>
      <c r="E65" s="126"/>
    </row>
    <row r="66" spans="1:5" x14ac:dyDescent="0.2">
      <c r="B66" s="10"/>
      <c r="D66" s="126"/>
      <c r="E66" s="126"/>
    </row>
    <row r="67" spans="1:5" x14ac:dyDescent="0.2">
      <c r="B67" s="10"/>
      <c r="D67" s="126"/>
      <c r="E67" s="126"/>
    </row>
    <row r="68" spans="1:5" x14ac:dyDescent="0.2">
      <c r="A68" s="341"/>
      <c r="B68" s="44"/>
      <c r="C68" s="341"/>
      <c r="D68" s="343"/>
      <c r="E68" s="343"/>
    </row>
    <row r="69" spans="1:5" x14ac:dyDescent="0.2">
      <c r="B69" s="10"/>
      <c r="D69" s="126"/>
      <c r="E69" s="126"/>
    </row>
    <row r="70" spans="1:5" x14ac:dyDescent="0.2">
      <c r="B70" s="10"/>
      <c r="D70" s="126"/>
      <c r="E70" s="126"/>
    </row>
    <row r="71" spans="1:5" x14ac:dyDescent="0.2">
      <c r="B71" s="10"/>
      <c r="D71" s="126"/>
      <c r="E71" s="126"/>
    </row>
    <row r="72" spans="1:5" x14ac:dyDescent="0.2">
      <c r="B72" s="10"/>
      <c r="D72" s="126"/>
      <c r="E72" s="126"/>
    </row>
    <row r="73" spans="1:5" x14ac:dyDescent="0.2">
      <c r="B73" s="10"/>
      <c r="D73" s="126"/>
      <c r="E73" s="126"/>
    </row>
    <row r="74" spans="1:5" x14ac:dyDescent="0.2">
      <c r="B74" s="10"/>
      <c r="D74" s="126"/>
      <c r="E74" s="126"/>
    </row>
    <row r="75" spans="1:5" x14ac:dyDescent="0.2">
      <c r="A75" s="341"/>
      <c r="B75" s="44"/>
      <c r="C75" s="341"/>
      <c r="D75" s="343"/>
      <c r="E75" s="343"/>
    </row>
    <row r="76" spans="1:5" x14ac:dyDescent="0.2">
      <c r="B76" s="10"/>
      <c r="D76" s="126"/>
      <c r="E76" s="126"/>
    </row>
    <row r="77" spans="1:5" x14ac:dyDescent="0.2">
      <c r="B77" s="10"/>
      <c r="D77" s="126"/>
      <c r="E77" s="126"/>
    </row>
    <row r="78" spans="1:5" x14ac:dyDescent="0.2">
      <c r="B78" s="10"/>
      <c r="D78" s="126"/>
      <c r="E78" s="126"/>
    </row>
    <row r="79" spans="1:5" x14ac:dyDescent="0.2">
      <c r="B79" s="10"/>
      <c r="D79" s="126"/>
      <c r="E79" s="126"/>
    </row>
    <row r="80" spans="1:5" x14ac:dyDescent="0.2">
      <c r="B80" s="10"/>
      <c r="D80" s="126"/>
      <c r="E80" s="126"/>
    </row>
    <row r="81" spans="1:5" x14ac:dyDescent="0.2">
      <c r="A81" s="341"/>
      <c r="B81" s="44"/>
      <c r="C81" s="341"/>
      <c r="D81" s="343"/>
      <c r="E81" s="343"/>
    </row>
    <row r="82" spans="1:5" x14ac:dyDescent="0.2">
      <c r="B82" s="10"/>
      <c r="D82" s="126"/>
      <c r="E82" s="126"/>
    </row>
    <row r="83" spans="1:5" x14ac:dyDescent="0.2">
      <c r="B83" s="10"/>
      <c r="D83" s="126"/>
      <c r="E83" s="126"/>
    </row>
    <row r="84" spans="1:5" x14ac:dyDescent="0.2">
      <c r="B84" s="10"/>
      <c r="D84" s="126"/>
      <c r="E84" s="126"/>
    </row>
    <row r="85" spans="1:5" x14ac:dyDescent="0.2">
      <c r="B85" s="10"/>
      <c r="D85" s="126"/>
      <c r="E85" s="126"/>
    </row>
    <row r="86" spans="1:5" x14ac:dyDescent="0.2">
      <c r="B86" s="10"/>
      <c r="D86" s="126"/>
      <c r="E86" s="126"/>
    </row>
    <row r="87" spans="1:5" x14ac:dyDescent="0.2">
      <c r="B87" s="10"/>
      <c r="D87" s="126"/>
      <c r="E87" s="126"/>
    </row>
    <row r="88" spans="1:5" x14ac:dyDescent="0.2">
      <c r="B88" s="10"/>
      <c r="D88" s="126"/>
      <c r="E88" s="126"/>
    </row>
    <row r="89" spans="1:5" x14ac:dyDescent="0.2">
      <c r="B89" s="10"/>
      <c r="D89" s="126"/>
      <c r="E89" s="126"/>
    </row>
    <row r="90" spans="1:5" x14ac:dyDescent="0.2">
      <c r="B90" s="10"/>
      <c r="D90" s="126"/>
      <c r="E90" s="126"/>
    </row>
    <row r="91" spans="1:5" x14ac:dyDescent="0.2">
      <c r="B91" s="10"/>
      <c r="D91" s="126"/>
      <c r="E91" s="126"/>
    </row>
    <row r="92" spans="1:5" x14ac:dyDescent="0.2">
      <c r="B92" s="10"/>
      <c r="D92" s="126"/>
      <c r="E92" s="126"/>
    </row>
    <row r="93" spans="1:5" x14ac:dyDescent="0.2">
      <c r="B93" s="10"/>
      <c r="D93" s="126"/>
      <c r="E93" s="126"/>
    </row>
    <row r="94" spans="1:5" x14ac:dyDescent="0.2">
      <c r="B94" s="10"/>
      <c r="D94" s="126"/>
      <c r="E94" s="126"/>
    </row>
    <row r="95" spans="1:5" x14ac:dyDescent="0.2">
      <c r="B95" s="10"/>
      <c r="D95" s="126"/>
      <c r="E95" s="126"/>
    </row>
    <row r="96" spans="1:5" x14ac:dyDescent="0.2">
      <c r="B96" s="10"/>
      <c r="D96" s="126"/>
      <c r="E96" s="126"/>
    </row>
    <row r="97" spans="1:5" x14ac:dyDescent="0.2">
      <c r="B97" s="10"/>
      <c r="D97" s="126"/>
      <c r="E97" s="126"/>
    </row>
    <row r="98" spans="1:5" x14ac:dyDescent="0.2">
      <c r="B98" s="10"/>
      <c r="D98" s="126"/>
      <c r="E98" s="126"/>
    </row>
    <row r="99" spans="1:5" x14ac:dyDescent="0.2">
      <c r="A99" s="341"/>
      <c r="B99" s="44"/>
      <c r="C99" s="341"/>
      <c r="D99" s="343"/>
      <c r="E99" s="343"/>
    </row>
    <row r="100" spans="1:5" x14ac:dyDescent="0.2">
      <c r="B100" s="10"/>
      <c r="D100" s="126"/>
      <c r="E100" s="126"/>
    </row>
    <row r="101" spans="1:5" x14ac:dyDescent="0.2">
      <c r="B101" s="10"/>
      <c r="D101" s="126"/>
      <c r="E101" s="126"/>
    </row>
    <row r="102" spans="1:5" x14ac:dyDescent="0.2">
      <c r="B102" s="10"/>
      <c r="D102" s="126"/>
      <c r="E102" s="126"/>
    </row>
    <row r="103" spans="1:5" x14ac:dyDescent="0.2">
      <c r="B103" s="10"/>
      <c r="D103" s="126"/>
      <c r="E103" s="126"/>
    </row>
    <row r="104" spans="1:5" x14ac:dyDescent="0.2">
      <c r="B104" s="10"/>
      <c r="D104" s="126"/>
      <c r="E104" s="126"/>
    </row>
    <row r="105" spans="1:5" x14ac:dyDescent="0.2">
      <c r="B105" s="10"/>
      <c r="D105" s="126"/>
      <c r="E105" s="126"/>
    </row>
    <row r="106" spans="1:5" x14ac:dyDescent="0.2">
      <c r="B106" s="10"/>
      <c r="D106" s="126"/>
      <c r="E106" s="126"/>
    </row>
    <row r="107" spans="1:5" x14ac:dyDescent="0.2">
      <c r="B107" s="10"/>
      <c r="D107" s="126"/>
      <c r="E107" s="126"/>
    </row>
    <row r="108" spans="1:5" x14ac:dyDescent="0.2">
      <c r="B108" s="10"/>
      <c r="D108" s="126"/>
      <c r="E108" s="126"/>
    </row>
    <row r="109" spans="1:5" x14ac:dyDescent="0.2">
      <c r="A109" s="341"/>
      <c r="B109" s="44"/>
      <c r="C109" s="341"/>
      <c r="D109" s="343"/>
      <c r="E109" s="343"/>
    </row>
    <row r="110" spans="1:5" x14ac:dyDescent="0.2">
      <c r="A110" s="341"/>
      <c r="B110" s="44"/>
      <c r="C110" s="341"/>
      <c r="D110" s="343"/>
      <c r="E110" s="343"/>
    </row>
    <row r="111" spans="1:5" x14ac:dyDescent="0.2">
      <c r="B111" s="10"/>
      <c r="D111" s="126"/>
      <c r="E111" s="126"/>
    </row>
    <row r="112" spans="1:5" x14ac:dyDescent="0.2">
      <c r="A112" s="341"/>
      <c r="B112" s="44"/>
      <c r="C112" s="341"/>
      <c r="D112" s="343"/>
      <c r="E112" s="343"/>
    </row>
    <row r="113" spans="1:5" x14ac:dyDescent="0.2">
      <c r="B113" s="10"/>
      <c r="D113" s="126"/>
      <c r="E113" s="126"/>
    </row>
    <row r="114" spans="1:5" x14ac:dyDescent="0.2">
      <c r="B114" s="10"/>
      <c r="D114" s="126"/>
      <c r="E114" s="126"/>
    </row>
    <row r="115" spans="1:5" x14ac:dyDescent="0.2">
      <c r="B115" s="10"/>
      <c r="D115" s="126"/>
      <c r="E115" s="126"/>
    </row>
    <row r="116" spans="1:5" x14ac:dyDescent="0.2">
      <c r="B116" s="10"/>
      <c r="D116" s="126"/>
      <c r="E116" s="126"/>
    </row>
    <row r="117" spans="1:5" x14ac:dyDescent="0.2">
      <c r="B117" s="10"/>
      <c r="D117" s="126"/>
      <c r="E117" s="126"/>
    </row>
    <row r="118" spans="1:5" x14ac:dyDescent="0.2">
      <c r="B118" s="10"/>
      <c r="D118" s="126"/>
      <c r="E118" s="126"/>
    </row>
    <row r="119" spans="1:5" x14ac:dyDescent="0.2">
      <c r="B119" s="10"/>
      <c r="D119" s="126"/>
      <c r="E119" s="126"/>
    </row>
    <row r="120" spans="1:5" x14ac:dyDescent="0.2">
      <c r="B120" s="10"/>
      <c r="D120" s="126"/>
      <c r="E120" s="126"/>
    </row>
    <row r="121" spans="1:5" x14ac:dyDescent="0.2">
      <c r="B121" s="10"/>
      <c r="D121" s="126"/>
      <c r="E121" s="126"/>
    </row>
    <row r="122" spans="1:5" x14ac:dyDescent="0.2">
      <c r="B122" s="10"/>
      <c r="D122" s="126"/>
      <c r="E122" s="126"/>
    </row>
    <row r="123" spans="1:5" x14ac:dyDescent="0.2">
      <c r="B123" s="10"/>
      <c r="D123" s="126"/>
      <c r="E123" s="126"/>
    </row>
    <row r="124" spans="1:5" x14ac:dyDescent="0.2">
      <c r="B124" s="10"/>
      <c r="D124" s="126"/>
      <c r="E124" s="126"/>
    </row>
    <row r="125" spans="1:5" x14ac:dyDescent="0.2">
      <c r="A125" s="341"/>
      <c r="B125" s="10"/>
      <c r="C125" s="341"/>
      <c r="D125" s="343"/>
      <c r="E125" s="343"/>
    </row>
    <row r="126" spans="1:5" x14ac:dyDescent="0.2">
      <c r="B126" s="10"/>
      <c r="D126" s="126"/>
      <c r="E126" s="126"/>
    </row>
    <row r="127" spans="1:5" x14ac:dyDescent="0.2">
      <c r="B127" s="10"/>
      <c r="D127" s="126"/>
      <c r="E127" s="126"/>
    </row>
    <row r="128" spans="1:5" x14ac:dyDescent="0.2">
      <c r="B128" s="10"/>
      <c r="D128" s="126"/>
      <c r="E128" s="126"/>
    </row>
    <row r="129" spans="2:5" x14ac:dyDescent="0.2">
      <c r="B129" s="10"/>
      <c r="D129" s="126"/>
      <c r="E129" s="126"/>
    </row>
    <row r="130" spans="2:5" x14ac:dyDescent="0.2">
      <c r="B130" s="10"/>
      <c r="D130" s="126"/>
      <c r="E130" s="126"/>
    </row>
    <row r="131" spans="2:5" x14ac:dyDescent="0.2">
      <c r="B131" s="10"/>
      <c r="D131" s="126"/>
      <c r="E131" s="126"/>
    </row>
    <row r="132" spans="2:5" x14ac:dyDescent="0.2">
      <c r="B132" s="10"/>
      <c r="D132" s="126"/>
      <c r="E132" s="126"/>
    </row>
    <row r="133" spans="2:5" x14ac:dyDescent="0.2">
      <c r="B133" s="10"/>
      <c r="D133" s="126"/>
      <c r="E133" s="126"/>
    </row>
    <row r="134" spans="2:5" x14ac:dyDescent="0.2">
      <c r="B134" s="10"/>
      <c r="D134" s="126"/>
      <c r="E134" s="126"/>
    </row>
    <row r="135" spans="2:5" x14ac:dyDescent="0.2">
      <c r="B135" s="10"/>
      <c r="D135" s="126"/>
      <c r="E135" s="126"/>
    </row>
    <row r="136" spans="2:5" x14ac:dyDescent="0.2">
      <c r="B136" s="10"/>
      <c r="D136" s="126"/>
      <c r="E136" s="126"/>
    </row>
    <row r="137" spans="2:5" x14ac:dyDescent="0.2">
      <c r="B137" s="10"/>
      <c r="D137" s="126"/>
      <c r="E137" s="126"/>
    </row>
    <row r="138" spans="2:5" x14ac:dyDescent="0.2">
      <c r="B138" s="10"/>
      <c r="D138" s="126"/>
      <c r="E138" s="126"/>
    </row>
    <row r="139" spans="2:5" x14ac:dyDescent="0.2">
      <c r="B139" s="10"/>
      <c r="D139" s="126"/>
      <c r="E139" s="126"/>
    </row>
    <row r="140" spans="2:5" x14ac:dyDescent="0.2">
      <c r="B140" s="10"/>
      <c r="D140" s="126"/>
      <c r="E140" s="126"/>
    </row>
    <row r="141" spans="2:5" x14ac:dyDescent="0.2">
      <c r="B141" s="10"/>
      <c r="D141" s="126"/>
      <c r="E141" s="126"/>
    </row>
    <row r="142" spans="2:5" x14ac:dyDescent="0.2">
      <c r="B142" s="10"/>
      <c r="D142" s="126"/>
      <c r="E142" s="126"/>
    </row>
    <row r="143" spans="2:5" x14ac:dyDescent="0.2">
      <c r="B143" s="10"/>
      <c r="D143" s="126"/>
      <c r="E143" s="126"/>
    </row>
    <row r="144" spans="2:5" x14ac:dyDescent="0.2">
      <c r="B144" s="10"/>
      <c r="D144" s="126"/>
      <c r="E144" s="126"/>
    </row>
    <row r="145" spans="2:5" x14ac:dyDescent="0.2">
      <c r="B145" s="10"/>
      <c r="D145" s="126"/>
      <c r="E145" s="126"/>
    </row>
    <row r="146" spans="2:5" x14ac:dyDescent="0.2">
      <c r="B146" s="10"/>
      <c r="D146" s="126"/>
      <c r="E146" s="126"/>
    </row>
    <row r="147" spans="2:5" x14ac:dyDescent="0.2">
      <c r="B147" s="10"/>
    </row>
    <row r="148" spans="2:5" x14ac:dyDescent="0.2">
      <c r="B148" s="10"/>
    </row>
    <row r="149" spans="2:5" x14ac:dyDescent="0.2">
      <c r="B149" s="10"/>
    </row>
    <row r="150" spans="2:5" x14ac:dyDescent="0.2">
      <c r="B150" s="10"/>
    </row>
    <row r="151" spans="2:5" x14ac:dyDescent="0.2">
      <c r="B151" s="10"/>
    </row>
    <row r="152" spans="2:5" x14ac:dyDescent="0.2">
      <c r="B152" s="10"/>
    </row>
    <row r="153" spans="2:5" x14ac:dyDescent="0.2">
      <c r="B153" s="10"/>
    </row>
    <row r="154" spans="2:5" x14ac:dyDescent="0.2">
      <c r="B154" s="10"/>
    </row>
    <row r="155" spans="2:5" x14ac:dyDescent="0.2">
      <c r="B155" s="10"/>
    </row>
    <row r="156" spans="2:5" x14ac:dyDescent="0.2">
      <c r="B156" s="10"/>
    </row>
    <row r="157" spans="2:5" x14ac:dyDescent="0.2">
      <c r="B157" s="10"/>
    </row>
    <row r="158" spans="2:5" x14ac:dyDescent="0.2">
      <c r="B158" s="10"/>
    </row>
    <row r="159" spans="2:5" x14ac:dyDescent="0.2">
      <c r="B159" s="10"/>
    </row>
    <row r="160" spans="2:5" x14ac:dyDescent="0.2">
      <c r="B160" s="10"/>
    </row>
    <row r="161" spans="2:2" x14ac:dyDescent="0.2">
      <c r="B161" s="10"/>
    </row>
    <row r="162" spans="2:2" x14ac:dyDescent="0.2">
      <c r="B162" s="10"/>
    </row>
    <row r="163" spans="2:2" x14ac:dyDescent="0.2">
      <c r="B163" s="10"/>
    </row>
    <row r="164" spans="2:2" x14ac:dyDescent="0.2">
      <c r="B164" s="10"/>
    </row>
    <row r="165" spans="2:2" x14ac:dyDescent="0.2">
      <c r="B165" s="10"/>
    </row>
    <row r="166" spans="2:2" x14ac:dyDescent="0.2">
      <c r="B166" s="10"/>
    </row>
    <row r="167" spans="2:2" x14ac:dyDescent="0.2">
      <c r="B167" s="10"/>
    </row>
    <row r="168" spans="2:2" x14ac:dyDescent="0.2">
      <c r="B168" s="10"/>
    </row>
    <row r="169" spans="2:2" x14ac:dyDescent="0.2">
      <c r="B169" s="10"/>
    </row>
    <row r="170" spans="2:2" x14ac:dyDescent="0.2">
      <c r="B170" s="10"/>
    </row>
    <row r="171" spans="2:2" x14ac:dyDescent="0.2">
      <c r="B171" s="10"/>
    </row>
    <row r="172" spans="2:2" x14ac:dyDescent="0.2">
      <c r="B172" s="10"/>
    </row>
    <row r="173" spans="2:2" x14ac:dyDescent="0.2">
      <c r="B173" s="10"/>
    </row>
    <row r="174" spans="2:2" x14ac:dyDescent="0.2">
      <c r="B174" s="10"/>
    </row>
    <row r="175" spans="2:2" x14ac:dyDescent="0.2">
      <c r="B175" s="10"/>
    </row>
    <row r="176" spans="2:2" x14ac:dyDescent="0.2">
      <c r="B176" s="10"/>
    </row>
    <row r="177" spans="2:2" x14ac:dyDescent="0.2">
      <c r="B177" s="10"/>
    </row>
    <row r="178" spans="2:2" x14ac:dyDescent="0.2">
      <c r="B178" s="10"/>
    </row>
    <row r="179" spans="2:2" x14ac:dyDescent="0.2">
      <c r="B179" s="10"/>
    </row>
    <row r="180" spans="2:2" x14ac:dyDescent="0.2">
      <c r="B180" s="10"/>
    </row>
    <row r="181" spans="2:2" x14ac:dyDescent="0.2">
      <c r="B181" s="10"/>
    </row>
    <row r="182" spans="2:2" x14ac:dyDescent="0.2">
      <c r="B182" s="10"/>
    </row>
    <row r="183" spans="2:2" x14ac:dyDescent="0.2">
      <c r="B183" s="10"/>
    </row>
    <row r="184" spans="2:2" x14ac:dyDescent="0.2">
      <c r="B184" s="10"/>
    </row>
    <row r="185" spans="2:2" x14ac:dyDescent="0.2">
      <c r="B185" s="10"/>
    </row>
    <row r="186" spans="2:2" x14ac:dyDescent="0.2">
      <c r="B186" s="10"/>
    </row>
    <row r="187" spans="2:2" x14ac:dyDescent="0.2">
      <c r="B187" s="10"/>
    </row>
    <row r="188" spans="2:2" x14ac:dyDescent="0.2">
      <c r="B188" s="10"/>
    </row>
    <row r="189" spans="2:2" x14ac:dyDescent="0.2">
      <c r="B189" s="10"/>
    </row>
    <row r="190" spans="2:2" x14ac:dyDescent="0.2">
      <c r="B190" s="10"/>
    </row>
    <row r="191" spans="2:2" x14ac:dyDescent="0.2">
      <c r="B191" s="10"/>
    </row>
    <row r="192" spans="2:2" x14ac:dyDescent="0.2">
      <c r="B192" s="10"/>
    </row>
    <row r="193" spans="2:2" x14ac:dyDescent="0.2">
      <c r="B193" s="10"/>
    </row>
    <row r="194" spans="2:2" x14ac:dyDescent="0.2">
      <c r="B194" s="10"/>
    </row>
    <row r="195" spans="2:2" x14ac:dyDescent="0.2">
      <c r="B195" s="10"/>
    </row>
    <row r="196" spans="2:2" x14ac:dyDescent="0.2">
      <c r="B196" s="10"/>
    </row>
    <row r="197" spans="2:2" x14ac:dyDescent="0.2">
      <c r="B197" s="10"/>
    </row>
    <row r="198" spans="2:2" x14ac:dyDescent="0.2">
      <c r="B198" s="10"/>
    </row>
    <row r="199" spans="2:2" x14ac:dyDescent="0.2">
      <c r="B199" s="10"/>
    </row>
    <row r="200" spans="2:2" x14ac:dyDescent="0.2">
      <c r="B200" s="10"/>
    </row>
    <row r="201" spans="2:2" x14ac:dyDescent="0.2">
      <c r="B201" s="10"/>
    </row>
    <row r="202" spans="2:2" x14ac:dyDescent="0.2">
      <c r="B202" s="10"/>
    </row>
    <row r="203" spans="2:2" x14ac:dyDescent="0.2">
      <c r="B203" s="10"/>
    </row>
    <row r="204" spans="2:2" x14ac:dyDescent="0.2">
      <c r="B204" s="10"/>
    </row>
    <row r="205" spans="2:2" x14ac:dyDescent="0.2">
      <c r="B205" s="10"/>
    </row>
    <row r="206" spans="2:2" x14ac:dyDescent="0.2">
      <c r="B206" s="10"/>
    </row>
    <row r="207" spans="2:2" x14ac:dyDescent="0.2">
      <c r="B207" s="10"/>
    </row>
    <row r="208" spans="2:2" x14ac:dyDescent="0.2">
      <c r="B208" s="10"/>
    </row>
    <row r="209" spans="2:2" x14ac:dyDescent="0.2">
      <c r="B209" s="10"/>
    </row>
    <row r="210" spans="2:2" x14ac:dyDescent="0.2">
      <c r="B210" s="10"/>
    </row>
    <row r="211" spans="2:2" x14ac:dyDescent="0.2">
      <c r="B211" s="10"/>
    </row>
    <row r="212" spans="2:2" x14ac:dyDescent="0.2">
      <c r="B212" s="10"/>
    </row>
    <row r="213" spans="2:2" x14ac:dyDescent="0.2">
      <c r="B213" s="10"/>
    </row>
    <row r="214" spans="2:2" x14ac:dyDescent="0.2">
      <c r="B214" s="10"/>
    </row>
    <row r="215" spans="2:2" x14ac:dyDescent="0.2">
      <c r="B215" s="10"/>
    </row>
    <row r="216" spans="2:2" x14ac:dyDescent="0.2">
      <c r="B216" s="10"/>
    </row>
  </sheetData>
  <mergeCells count="4">
    <mergeCell ref="H1:I1"/>
    <mergeCell ref="A6:A7"/>
    <mergeCell ref="B6:B7"/>
    <mergeCell ref="C6:C7"/>
  </mergeCells>
  <hyperlinks>
    <hyperlink ref="H1:I1" location="Index!A1" display="Regresar al �ndice" xr:uid="{00000000-0004-0000-0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33"/>
  <dimension ref="A1:AB216"/>
  <sheetViews>
    <sheetView zoomScaleNormal="100" workbookViewId="0"/>
  </sheetViews>
  <sheetFormatPr baseColWidth="10" defaultColWidth="11.42578125" defaultRowHeight="12.75" x14ac:dyDescent="0.2"/>
  <cols>
    <col min="1" max="1" width="19.42578125" style="341" customWidth="1"/>
    <col min="2" max="2" width="18.5703125" style="44" bestFit="1" customWidth="1"/>
    <col min="3" max="3" width="15.5703125" style="341" bestFit="1" customWidth="1"/>
    <col min="4" max="4" width="28.7109375" style="341" bestFit="1" customWidth="1"/>
    <col min="5" max="5" width="27.140625" style="11" bestFit="1" customWidth="1"/>
    <col min="6" max="6" width="29.7109375" style="11" bestFit="1" customWidth="1"/>
    <col min="7" max="7" width="14" style="11" bestFit="1" customWidth="1"/>
    <col min="8" max="8" width="11.7109375" style="341" bestFit="1" customWidth="1"/>
    <col min="9" max="9" width="18.5703125" style="341" bestFit="1" customWidth="1"/>
    <col min="10" max="10" width="27.140625" style="341" bestFit="1" customWidth="1"/>
    <col min="11" max="12" width="11.42578125" style="341"/>
    <col min="13" max="13" width="18.5703125" style="341" bestFit="1" customWidth="1"/>
    <col min="14" max="14" width="6.28515625" style="341" bestFit="1" customWidth="1"/>
    <col min="15" max="15" width="7.28515625" style="341" bestFit="1" customWidth="1"/>
    <col min="16" max="16" width="18.5703125" style="341" bestFit="1" customWidth="1"/>
    <col min="17" max="17" width="29.7109375" style="341" bestFit="1" customWidth="1"/>
    <col min="18" max="18" width="14" style="341" bestFit="1" customWidth="1"/>
    <col min="19" max="19" width="11.42578125" style="341"/>
    <col min="20" max="20" width="18.5703125" style="341" bestFit="1" customWidth="1"/>
    <col min="21" max="21" width="5.85546875" style="341" bestFit="1" customWidth="1"/>
    <col min="22" max="22" width="7.28515625" style="341" bestFit="1" customWidth="1"/>
    <col min="23" max="23" width="13.5703125" style="341" bestFit="1" customWidth="1"/>
    <col min="24" max="24" width="12.85546875" style="341" bestFit="1" customWidth="1"/>
    <col min="25" max="25" width="14.42578125" style="341" bestFit="1" customWidth="1"/>
    <col min="26" max="26" width="11.42578125" style="341"/>
    <col min="27" max="27" width="27.140625" style="341" bestFit="1" customWidth="1"/>
    <col min="28" max="28" width="29.7109375" style="341" bestFit="1" customWidth="1"/>
    <col min="29" max="16384" width="11.42578125" style="341"/>
  </cols>
  <sheetData>
    <row r="1" spans="1:28" x14ac:dyDescent="0.2">
      <c r="A1" s="69" t="s">
        <v>1992</v>
      </c>
      <c r="H1" s="346" t="s">
        <v>2143</v>
      </c>
      <c r="I1" s="346"/>
    </row>
    <row r="2" spans="1:28" x14ac:dyDescent="0.2">
      <c r="A2" s="341" t="s">
        <v>1417</v>
      </c>
    </row>
    <row r="5" spans="1:28" ht="25.5" customHeight="1" x14ac:dyDescent="0.2">
      <c r="AA5" s="41"/>
      <c r="AB5" s="41"/>
    </row>
    <row r="6" spans="1:28" ht="12.75" customHeight="1" x14ac:dyDescent="0.2">
      <c r="A6" s="246" t="s">
        <v>2</v>
      </c>
      <c r="B6" s="246" t="s">
        <v>1039</v>
      </c>
      <c r="C6" s="218" t="s">
        <v>1039</v>
      </c>
      <c r="D6" s="246" t="s">
        <v>1041</v>
      </c>
      <c r="E6" s="246" t="s">
        <v>1038</v>
      </c>
      <c r="N6" s="342"/>
      <c r="O6" s="342"/>
      <c r="P6" s="342"/>
      <c r="Q6" s="342"/>
      <c r="R6" s="342"/>
      <c r="U6" s="342"/>
      <c r="V6" s="342"/>
      <c r="W6" s="342"/>
      <c r="X6" s="342"/>
      <c r="Y6" s="342"/>
      <c r="AA6" s="41"/>
      <c r="AB6" s="41"/>
    </row>
    <row r="7" spans="1:28" x14ac:dyDescent="0.2">
      <c r="A7" s="246"/>
      <c r="B7" s="246"/>
      <c r="C7" s="218" t="s">
        <v>1040</v>
      </c>
      <c r="D7" s="246"/>
      <c r="E7" s="246"/>
      <c r="N7" s="342"/>
      <c r="O7" s="342"/>
      <c r="P7" s="342"/>
      <c r="Q7" s="342"/>
      <c r="R7" s="342"/>
      <c r="U7" s="342"/>
      <c r="V7" s="342"/>
      <c r="W7" s="342"/>
      <c r="X7" s="342"/>
      <c r="Y7" s="342"/>
      <c r="AA7" s="41"/>
      <c r="AB7" s="41"/>
    </row>
    <row r="8" spans="1:28" x14ac:dyDescent="0.2">
      <c r="A8" s="63" t="s">
        <v>3</v>
      </c>
      <c r="B8" s="64">
        <v>22095</v>
      </c>
      <c r="C8" s="61">
        <v>6.3083872199058533E-2</v>
      </c>
      <c r="D8" s="61">
        <v>2.1497920155525208E-2</v>
      </c>
      <c r="E8" s="61">
        <v>5.2192959934473038E-2</v>
      </c>
      <c r="H8" s="343"/>
      <c r="I8" s="343"/>
      <c r="J8" s="343"/>
      <c r="N8" s="342"/>
      <c r="O8" s="342"/>
      <c r="P8" s="342"/>
      <c r="Q8" s="342"/>
      <c r="R8" s="342"/>
      <c r="U8" s="342"/>
      <c r="V8" s="342"/>
      <c r="W8" s="342"/>
      <c r="X8" s="342"/>
      <c r="Y8" s="342"/>
      <c r="AA8" s="41"/>
      <c r="AB8" s="41"/>
    </row>
    <row r="9" spans="1:28" x14ac:dyDescent="0.2">
      <c r="A9" s="63" t="s">
        <v>4</v>
      </c>
      <c r="B9" s="65">
        <v>73612</v>
      </c>
      <c r="C9" s="62">
        <v>7.0500798523426056E-2</v>
      </c>
      <c r="D9" s="62">
        <v>9.5590753480792046E-3</v>
      </c>
      <c r="E9" s="62">
        <v>8.5178524255752563E-2</v>
      </c>
      <c r="H9" s="343"/>
      <c r="I9" s="343"/>
      <c r="J9" s="343"/>
      <c r="N9" s="342"/>
      <c r="O9" s="342"/>
      <c r="P9" s="342"/>
      <c r="Q9" s="342"/>
      <c r="R9" s="342"/>
      <c r="U9" s="342"/>
      <c r="V9" s="342"/>
      <c r="W9" s="342"/>
      <c r="X9" s="342"/>
      <c r="Y9" s="342"/>
      <c r="AA9" s="41"/>
      <c r="AB9" s="41"/>
    </row>
    <row r="10" spans="1:28" x14ac:dyDescent="0.2">
      <c r="A10" s="63" t="s">
        <v>5</v>
      </c>
      <c r="B10" s="64">
        <v>62582</v>
      </c>
      <c r="C10" s="61">
        <v>0.28749671578407288</v>
      </c>
      <c r="D10" s="61">
        <v>4.4781151227653027E-3</v>
      </c>
      <c r="E10" s="61">
        <v>0.10032351315021515</v>
      </c>
      <c r="H10" s="343"/>
      <c r="I10" s="343"/>
      <c r="J10" s="343"/>
      <c r="N10" s="342"/>
      <c r="O10" s="342"/>
      <c r="P10" s="342"/>
      <c r="Q10" s="342"/>
      <c r="R10" s="342"/>
      <c r="U10" s="342"/>
      <c r="V10" s="342"/>
      <c r="W10" s="342"/>
      <c r="X10" s="342"/>
      <c r="Y10" s="342"/>
      <c r="AA10" s="41"/>
      <c r="AB10" s="41"/>
    </row>
    <row r="11" spans="1:28" x14ac:dyDescent="0.2">
      <c r="A11" s="63" t="s">
        <v>6</v>
      </c>
      <c r="B11" s="65">
        <v>7437</v>
      </c>
      <c r="C11" s="62">
        <v>5.3052458912134171E-2</v>
      </c>
      <c r="D11" s="62">
        <v>-5.7486630976200104E-3</v>
      </c>
      <c r="E11" s="62">
        <v>5.3548660129308701E-2</v>
      </c>
      <c r="H11" s="343"/>
      <c r="I11" s="343"/>
      <c r="J11" s="343"/>
      <c r="N11" s="342"/>
      <c r="O11" s="342"/>
      <c r="P11" s="342"/>
      <c r="Q11" s="342"/>
      <c r="R11" s="342"/>
      <c r="U11" s="342"/>
      <c r="V11" s="342"/>
      <c r="W11" s="342"/>
      <c r="X11" s="342"/>
      <c r="Y11" s="342"/>
      <c r="AA11" s="41"/>
      <c r="AB11" s="41"/>
    </row>
    <row r="12" spans="1:28" x14ac:dyDescent="0.2">
      <c r="A12" s="63" t="s">
        <v>7</v>
      </c>
      <c r="B12" s="64">
        <v>15298</v>
      </c>
      <c r="C12" s="61">
        <v>6.2207221984863281E-2</v>
      </c>
      <c r="D12" s="61">
        <v>6.541077746078372E-4</v>
      </c>
      <c r="E12" s="61">
        <v>4.9101632088422775E-2</v>
      </c>
      <c r="H12" s="343"/>
      <c r="I12" s="343"/>
      <c r="J12" s="343"/>
      <c r="N12" s="342"/>
      <c r="O12" s="342"/>
      <c r="P12" s="342"/>
      <c r="Q12" s="342"/>
      <c r="R12" s="342"/>
      <c r="U12" s="342"/>
      <c r="V12" s="342"/>
      <c r="W12" s="342"/>
      <c r="X12" s="342"/>
      <c r="Y12" s="342"/>
      <c r="AA12" s="41"/>
      <c r="AB12" s="41"/>
    </row>
    <row r="13" spans="1:28" x14ac:dyDescent="0.2">
      <c r="A13" s="63" t="s">
        <v>8</v>
      </c>
      <c r="B13" s="65">
        <v>54367</v>
      </c>
      <c r="C13" s="62">
        <v>5.5108204483985901E-2</v>
      </c>
      <c r="D13" s="62">
        <v>-2.3488393053412437E-3</v>
      </c>
      <c r="E13" s="62">
        <v>5.634678527712822E-2</v>
      </c>
      <c r="H13" s="343"/>
      <c r="I13" s="343"/>
      <c r="J13" s="343"/>
      <c r="N13" s="342"/>
      <c r="O13" s="342"/>
      <c r="P13" s="342"/>
      <c r="Q13" s="342"/>
      <c r="R13" s="342"/>
      <c r="U13" s="342"/>
      <c r="V13" s="342"/>
      <c r="W13" s="342"/>
      <c r="X13" s="342"/>
      <c r="Y13" s="342"/>
      <c r="AA13" s="41"/>
      <c r="AB13" s="41"/>
    </row>
    <row r="14" spans="1:28" x14ac:dyDescent="0.2">
      <c r="A14" s="63" t="s">
        <v>9</v>
      </c>
      <c r="B14" s="64">
        <v>328506</v>
      </c>
      <c r="C14" s="61">
        <v>9.6014097332954407E-2</v>
      </c>
      <c r="D14" s="61">
        <v>7.5047765858471394E-3</v>
      </c>
      <c r="E14" s="61">
        <v>9.8825596272945404E-2</v>
      </c>
      <c r="H14" s="343"/>
      <c r="I14" s="343"/>
      <c r="J14" s="343"/>
      <c r="N14" s="342"/>
      <c r="O14" s="342"/>
      <c r="P14" s="342"/>
      <c r="Q14" s="342"/>
      <c r="R14" s="342"/>
      <c r="U14" s="342"/>
      <c r="V14" s="342"/>
      <c r="W14" s="342"/>
      <c r="X14" s="342"/>
      <c r="Y14" s="342"/>
      <c r="AA14" s="41"/>
      <c r="AB14" s="41"/>
    </row>
    <row r="15" spans="1:28" x14ac:dyDescent="0.2">
      <c r="A15" s="63" t="s">
        <v>10</v>
      </c>
      <c r="B15" s="65">
        <v>42851</v>
      </c>
      <c r="C15" s="62">
        <v>5.0355415791273117E-2</v>
      </c>
      <c r="D15" s="62">
        <v>9.9698314443230629E-3</v>
      </c>
      <c r="E15" s="62">
        <v>4.8009194433689117E-2</v>
      </c>
      <c r="H15" s="343"/>
      <c r="I15" s="343"/>
      <c r="J15" s="343"/>
      <c r="N15" s="342"/>
      <c r="O15" s="342"/>
      <c r="P15" s="342"/>
      <c r="Q15" s="342"/>
      <c r="R15" s="342"/>
      <c r="U15" s="342"/>
      <c r="V15" s="342"/>
      <c r="W15" s="342"/>
      <c r="X15" s="342"/>
      <c r="Y15" s="342"/>
      <c r="AA15" s="41"/>
      <c r="AB15" s="41"/>
    </row>
    <row r="16" spans="1:28" x14ac:dyDescent="0.2">
      <c r="A16" s="63" t="s">
        <v>11</v>
      </c>
      <c r="B16" s="64">
        <v>12045</v>
      </c>
      <c r="C16" s="61">
        <v>8.0794461071491241E-2</v>
      </c>
      <c r="D16" s="61">
        <v>8.4548890590667725E-2</v>
      </c>
      <c r="E16" s="61">
        <v>0.14692439138889313</v>
      </c>
      <c r="H16" s="343"/>
      <c r="I16" s="343"/>
      <c r="J16" s="343"/>
      <c r="N16" s="342"/>
      <c r="O16" s="342"/>
      <c r="P16" s="342"/>
      <c r="Q16" s="342"/>
      <c r="R16" s="342"/>
      <c r="U16" s="342"/>
      <c r="V16" s="342"/>
      <c r="W16" s="342"/>
      <c r="X16" s="342"/>
      <c r="Y16" s="342"/>
      <c r="AA16" s="41"/>
      <c r="AB16" s="41"/>
    </row>
    <row r="17" spans="1:28" x14ac:dyDescent="0.2">
      <c r="A17" s="63" t="s">
        <v>12</v>
      </c>
      <c r="B17" s="65">
        <v>11351</v>
      </c>
      <c r="C17" s="62">
        <v>4.3519768863916397E-2</v>
      </c>
      <c r="D17" s="62">
        <v>-3.5115443170070648E-3</v>
      </c>
      <c r="E17" s="62">
        <v>3.3412236720323563E-2</v>
      </c>
      <c r="H17" s="343"/>
      <c r="I17" s="343"/>
      <c r="J17" s="343"/>
      <c r="N17" s="342"/>
      <c r="O17" s="342"/>
      <c r="P17" s="342"/>
      <c r="Q17" s="342"/>
      <c r="R17" s="342"/>
      <c r="U17" s="342"/>
      <c r="V17" s="342"/>
      <c r="W17" s="342"/>
      <c r="X17" s="342"/>
      <c r="Y17" s="342"/>
      <c r="AA17" s="41"/>
      <c r="AB17" s="41"/>
    </row>
    <row r="18" spans="1:28" x14ac:dyDescent="0.2">
      <c r="A18" s="63" t="s">
        <v>13</v>
      </c>
      <c r="B18" s="64">
        <v>83531</v>
      </c>
      <c r="C18" s="61">
        <v>4.7582074999809265E-2</v>
      </c>
      <c r="D18" s="61">
        <v>1.5347169246524572E-3</v>
      </c>
      <c r="E18" s="61">
        <v>8.3832882344722748E-2</v>
      </c>
      <c r="H18" s="343"/>
      <c r="I18" s="343"/>
      <c r="J18" s="343"/>
      <c r="N18" s="342"/>
      <c r="O18" s="342"/>
      <c r="P18" s="342"/>
      <c r="Q18" s="342"/>
      <c r="R18" s="342"/>
      <c r="U18" s="342"/>
      <c r="V18" s="342"/>
      <c r="W18" s="342"/>
      <c r="X18" s="342"/>
      <c r="Y18" s="342"/>
      <c r="AA18" s="41"/>
      <c r="AB18" s="41"/>
    </row>
    <row r="19" spans="1:28" x14ac:dyDescent="0.2">
      <c r="A19" s="63" t="s">
        <v>14</v>
      </c>
      <c r="B19" s="65">
        <v>63205</v>
      </c>
      <c r="C19" s="62">
        <v>5.8671563863754272E-2</v>
      </c>
      <c r="D19" s="62">
        <v>4.24227025359869E-3</v>
      </c>
      <c r="E19" s="62">
        <v>7.0436611771583557E-2</v>
      </c>
      <c r="H19" s="343"/>
      <c r="I19" s="343"/>
      <c r="J19" s="343"/>
      <c r="N19" s="342"/>
      <c r="O19" s="342"/>
      <c r="P19" s="342"/>
      <c r="Q19" s="342"/>
      <c r="R19" s="342"/>
      <c r="U19" s="342"/>
      <c r="V19" s="342"/>
      <c r="W19" s="342"/>
      <c r="X19" s="342"/>
      <c r="Y19" s="342"/>
      <c r="AA19" s="41"/>
      <c r="AB19" s="41"/>
    </row>
    <row r="20" spans="1:28" x14ac:dyDescent="0.2">
      <c r="A20" s="63" t="s">
        <v>15</v>
      </c>
      <c r="B20" s="64">
        <v>31296</v>
      </c>
      <c r="C20" s="61">
        <v>0.1976705938577652</v>
      </c>
      <c r="D20" s="61">
        <v>2.3748774081468582E-2</v>
      </c>
      <c r="E20" s="61">
        <v>5.9301380068063736E-2</v>
      </c>
      <c r="H20" s="343"/>
      <c r="I20" s="343"/>
      <c r="J20" s="343"/>
      <c r="N20" s="342"/>
      <c r="O20" s="342"/>
      <c r="P20" s="342"/>
      <c r="Q20" s="342"/>
      <c r="R20" s="342"/>
      <c r="U20" s="342"/>
      <c r="V20" s="342"/>
      <c r="W20" s="342"/>
      <c r="X20" s="342"/>
      <c r="Y20" s="342"/>
      <c r="AA20" s="41"/>
      <c r="AB20" s="41"/>
    </row>
    <row r="21" spans="1:28" x14ac:dyDescent="0.2">
      <c r="A21" s="63" t="s">
        <v>16</v>
      </c>
      <c r="B21" s="65">
        <v>11982</v>
      </c>
      <c r="C21" s="62">
        <v>4.5534003525972366E-2</v>
      </c>
      <c r="D21" s="62">
        <v>9.9460557103157043E-3</v>
      </c>
      <c r="E21" s="62">
        <v>6.0729462653398514E-2</v>
      </c>
      <c r="H21" s="343"/>
      <c r="I21" s="343"/>
      <c r="J21" s="343"/>
      <c r="N21" s="342"/>
      <c r="O21" s="342"/>
      <c r="P21" s="342"/>
      <c r="Q21" s="342"/>
      <c r="R21" s="342"/>
      <c r="U21" s="342"/>
      <c r="V21" s="342"/>
      <c r="W21" s="342"/>
      <c r="X21" s="342"/>
      <c r="Y21" s="342"/>
      <c r="AA21" s="41"/>
      <c r="AB21" s="41"/>
    </row>
    <row r="22" spans="1:28" x14ac:dyDescent="0.2">
      <c r="A22" s="66" t="s">
        <v>0</v>
      </c>
      <c r="B22" s="67">
        <v>143025</v>
      </c>
      <c r="C22" s="68">
        <v>7.2483710944652557E-2</v>
      </c>
      <c r="D22" s="68">
        <v>9.0160639956593513E-3</v>
      </c>
      <c r="E22" s="68">
        <v>9.6649289131164551E-2</v>
      </c>
      <c r="H22" s="343"/>
      <c r="I22" s="343"/>
      <c r="J22" s="343"/>
      <c r="N22" s="342"/>
      <c r="O22" s="342"/>
      <c r="P22" s="342"/>
      <c r="Q22" s="342"/>
      <c r="R22" s="342"/>
      <c r="U22" s="342"/>
      <c r="V22" s="342"/>
      <c r="W22" s="342"/>
      <c r="X22" s="342"/>
      <c r="Y22" s="342"/>
      <c r="AA22" s="41"/>
      <c r="AB22" s="41"/>
    </row>
    <row r="23" spans="1:28" x14ac:dyDescent="0.2">
      <c r="A23" s="63" t="s">
        <v>17</v>
      </c>
      <c r="B23" s="65">
        <v>25818</v>
      </c>
      <c r="C23" s="62">
        <v>5.405111238360405E-2</v>
      </c>
      <c r="D23" s="62">
        <v>7.8070107847452164E-3</v>
      </c>
      <c r="E23" s="62">
        <v>6.3535375520586967E-3</v>
      </c>
      <c r="H23" s="343"/>
      <c r="I23" s="343"/>
      <c r="J23" s="343"/>
      <c r="N23" s="342"/>
      <c r="O23" s="342"/>
      <c r="P23" s="342"/>
      <c r="Q23" s="342"/>
      <c r="R23" s="342"/>
      <c r="U23" s="342"/>
      <c r="V23" s="342"/>
      <c r="W23" s="342"/>
      <c r="X23" s="342"/>
      <c r="Y23" s="342"/>
      <c r="AA23" s="41"/>
      <c r="AB23" s="41"/>
    </row>
    <row r="24" spans="1:28" x14ac:dyDescent="0.2">
      <c r="A24" s="63" t="s">
        <v>18</v>
      </c>
      <c r="B24" s="64">
        <v>17467</v>
      </c>
      <c r="C24" s="61">
        <v>8.0637641251087189E-2</v>
      </c>
      <c r="D24" s="61">
        <v>-1.7716310685500503E-3</v>
      </c>
      <c r="E24" s="61">
        <v>4.825061559677124E-2</v>
      </c>
      <c r="H24" s="343"/>
      <c r="I24" s="343"/>
      <c r="J24" s="343"/>
      <c r="N24" s="342"/>
      <c r="O24" s="342"/>
      <c r="P24" s="342"/>
      <c r="Q24" s="342"/>
      <c r="R24" s="342"/>
      <c r="U24" s="342"/>
      <c r="V24" s="342"/>
      <c r="W24" s="342"/>
      <c r="X24" s="342"/>
      <c r="Y24" s="342"/>
      <c r="AA24" s="41"/>
      <c r="AB24" s="41"/>
    </row>
    <row r="25" spans="1:28" x14ac:dyDescent="0.2">
      <c r="A25" s="63" t="s">
        <v>19</v>
      </c>
      <c r="B25" s="65">
        <v>35495</v>
      </c>
      <c r="C25" s="62">
        <v>0.19810573756694794</v>
      </c>
      <c r="D25" s="62">
        <v>1.6582654789090157E-2</v>
      </c>
      <c r="E25" s="62">
        <v>5.7248383760452271E-2</v>
      </c>
      <c r="H25" s="343"/>
      <c r="I25" s="343"/>
      <c r="J25" s="343"/>
      <c r="N25" s="342"/>
      <c r="O25" s="342"/>
      <c r="P25" s="342"/>
      <c r="Q25" s="342"/>
      <c r="R25" s="342"/>
      <c r="U25" s="342"/>
      <c r="V25" s="342"/>
      <c r="W25" s="342"/>
      <c r="X25" s="342"/>
      <c r="Y25" s="342"/>
      <c r="AA25" s="41"/>
      <c r="AB25" s="41"/>
    </row>
    <row r="26" spans="1:28" x14ac:dyDescent="0.2">
      <c r="A26" s="63" t="s">
        <v>20</v>
      </c>
      <c r="B26" s="64">
        <v>106773</v>
      </c>
      <c r="C26" s="61">
        <v>5.8465421199798584E-2</v>
      </c>
      <c r="D26" s="61">
        <v>1.022783201187849E-2</v>
      </c>
      <c r="E26" s="61">
        <v>8.2956366240978241E-2</v>
      </c>
      <c r="H26" s="343"/>
      <c r="I26" s="343"/>
      <c r="J26" s="343"/>
      <c r="N26" s="342"/>
      <c r="O26" s="342"/>
      <c r="P26" s="342"/>
      <c r="Q26" s="342"/>
      <c r="R26" s="342"/>
      <c r="U26" s="342"/>
      <c r="V26" s="342"/>
      <c r="W26" s="342"/>
      <c r="X26" s="342"/>
      <c r="Y26" s="342"/>
      <c r="AA26" s="41"/>
      <c r="AB26" s="41"/>
    </row>
    <row r="27" spans="1:28" x14ac:dyDescent="0.2">
      <c r="A27" s="63" t="s">
        <v>21</v>
      </c>
      <c r="B27" s="65">
        <v>18594</v>
      </c>
      <c r="C27" s="62">
        <v>8.2637064158916473E-2</v>
      </c>
      <c r="D27" s="62">
        <v>4.2668106034398079E-3</v>
      </c>
      <c r="E27" s="62">
        <v>9.4730645418167114E-2</v>
      </c>
      <c r="H27" s="343"/>
      <c r="I27" s="343"/>
      <c r="J27" s="343"/>
      <c r="N27" s="342"/>
      <c r="O27" s="342"/>
      <c r="P27" s="342"/>
      <c r="Q27" s="342"/>
      <c r="R27" s="342"/>
      <c r="U27" s="342"/>
      <c r="V27" s="342"/>
      <c r="W27" s="342"/>
      <c r="X27" s="342"/>
      <c r="Y27" s="342"/>
      <c r="AA27" s="41"/>
      <c r="AB27" s="41"/>
    </row>
    <row r="28" spans="1:28" x14ac:dyDescent="0.2">
      <c r="A28" s="63" t="s">
        <v>22</v>
      </c>
      <c r="B28" s="64">
        <v>35441</v>
      </c>
      <c r="C28" s="61">
        <v>5.5568359792232513E-2</v>
      </c>
      <c r="D28" s="61">
        <v>6.1320085078477859E-3</v>
      </c>
      <c r="E28" s="61">
        <v>8.5449144244194031E-2</v>
      </c>
      <c r="H28" s="343"/>
      <c r="I28" s="343"/>
      <c r="J28" s="343"/>
      <c r="N28" s="342"/>
      <c r="O28" s="342"/>
      <c r="P28" s="342"/>
      <c r="Q28" s="342"/>
      <c r="R28" s="342"/>
      <c r="U28" s="342"/>
      <c r="V28" s="342"/>
      <c r="W28" s="342"/>
      <c r="X28" s="342"/>
      <c r="Y28" s="342"/>
      <c r="AA28" s="41"/>
      <c r="AB28" s="41"/>
    </row>
    <row r="29" spans="1:28" x14ac:dyDescent="0.2">
      <c r="A29" s="63" t="s">
        <v>23</v>
      </c>
      <c r="B29" s="65">
        <v>39022</v>
      </c>
      <c r="C29" s="62">
        <v>5.7135827839374542E-2</v>
      </c>
      <c r="D29" s="62">
        <v>1.1718952096998692E-2</v>
      </c>
      <c r="E29" s="62">
        <v>0.1391289085149765</v>
      </c>
      <c r="H29" s="343"/>
      <c r="I29" s="343"/>
      <c r="J29" s="343"/>
      <c r="N29" s="342"/>
      <c r="O29" s="342"/>
      <c r="P29" s="342"/>
      <c r="Q29" s="342"/>
      <c r="R29" s="342"/>
      <c r="U29" s="342"/>
      <c r="V29" s="342"/>
      <c r="W29" s="342"/>
      <c r="X29" s="342"/>
      <c r="Y29" s="342"/>
      <c r="AA29" s="41"/>
      <c r="AB29" s="41"/>
    </row>
    <row r="30" spans="1:28" x14ac:dyDescent="0.2">
      <c r="A30" s="63" t="s">
        <v>24</v>
      </c>
      <c r="B30" s="64">
        <v>219163</v>
      </c>
      <c r="C30" s="61">
        <v>0.44546592235565186</v>
      </c>
      <c r="D30" s="61">
        <v>-5.9192264452576637E-3</v>
      </c>
      <c r="E30" s="61">
        <v>9.5875270664691925E-2</v>
      </c>
      <c r="H30" s="343"/>
      <c r="I30" s="343"/>
      <c r="J30" s="343"/>
      <c r="N30" s="342"/>
      <c r="O30" s="342"/>
      <c r="P30" s="342"/>
      <c r="Q30" s="342"/>
      <c r="R30" s="342"/>
      <c r="U30" s="342"/>
      <c r="V30" s="342"/>
      <c r="W30" s="342"/>
      <c r="X30" s="342"/>
      <c r="Y30" s="342"/>
      <c r="AA30" s="41"/>
      <c r="AB30" s="41"/>
    </row>
    <row r="31" spans="1:28" x14ac:dyDescent="0.2">
      <c r="A31" s="63" t="s">
        <v>25</v>
      </c>
      <c r="B31" s="65">
        <v>27370</v>
      </c>
      <c r="C31" s="62">
        <v>5.7948369532823563E-2</v>
      </c>
      <c r="D31" s="62">
        <v>6.3239946030080318E-3</v>
      </c>
      <c r="E31" s="62">
        <v>6.4193785190582275E-2</v>
      </c>
      <c r="H31" s="343"/>
      <c r="I31" s="343"/>
      <c r="J31" s="343"/>
      <c r="N31" s="342"/>
      <c r="O31" s="342"/>
      <c r="P31" s="342"/>
      <c r="Q31" s="342"/>
      <c r="R31" s="342"/>
      <c r="U31" s="342"/>
      <c r="V31" s="342"/>
      <c r="W31" s="342"/>
      <c r="X31" s="342"/>
      <c r="Y31" s="342"/>
      <c r="AA31" s="41"/>
      <c r="AB31" s="41"/>
    </row>
    <row r="32" spans="1:28" x14ac:dyDescent="0.2">
      <c r="A32" s="63" t="s">
        <v>26</v>
      </c>
      <c r="B32" s="64">
        <v>47438</v>
      </c>
      <c r="C32" s="61">
        <v>7.704450935125351E-2</v>
      </c>
      <c r="D32" s="61">
        <v>4.5528663322329521E-3</v>
      </c>
      <c r="E32" s="61">
        <v>7.4424713850021362E-2</v>
      </c>
      <c r="H32" s="343"/>
      <c r="I32" s="343"/>
      <c r="J32" s="343"/>
      <c r="N32" s="342"/>
      <c r="O32" s="342"/>
      <c r="P32" s="342"/>
      <c r="Q32" s="342"/>
      <c r="R32" s="342"/>
      <c r="U32" s="342"/>
      <c r="V32" s="342"/>
      <c r="W32" s="342"/>
      <c r="X32" s="342"/>
      <c r="Y32" s="342"/>
      <c r="AA32" s="41"/>
      <c r="AB32" s="41"/>
    </row>
    <row r="33" spans="1:28" x14ac:dyDescent="0.2">
      <c r="A33" s="63" t="s">
        <v>27</v>
      </c>
      <c r="B33" s="65">
        <v>43552</v>
      </c>
      <c r="C33" s="62">
        <v>6.5389662981033325E-2</v>
      </c>
      <c r="D33" s="62">
        <v>1.1493724305182695E-3</v>
      </c>
      <c r="E33" s="62">
        <v>5.9221245348453522E-2</v>
      </c>
      <c r="H33" s="343"/>
      <c r="I33" s="343"/>
      <c r="J33" s="343"/>
      <c r="N33" s="342"/>
      <c r="O33" s="342"/>
      <c r="P33" s="342"/>
      <c r="Q33" s="342"/>
      <c r="R33" s="342"/>
      <c r="U33" s="342"/>
      <c r="V33" s="342"/>
      <c r="W33" s="342"/>
      <c r="X33" s="342"/>
      <c r="Y33" s="342"/>
      <c r="AA33" s="41"/>
      <c r="AB33" s="41"/>
    </row>
    <row r="34" spans="1:28" x14ac:dyDescent="0.2">
      <c r="A34" s="63" t="s">
        <v>28</v>
      </c>
      <c r="B34" s="64">
        <v>12367</v>
      </c>
      <c r="C34" s="61">
        <v>5.0673212856054306E-2</v>
      </c>
      <c r="D34" s="61">
        <v>1.0210749693214893E-2</v>
      </c>
      <c r="E34" s="61">
        <v>5.484476312994957E-2</v>
      </c>
      <c r="H34" s="343"/>
      <c r="I34" s="343"/>
      <c r="J34" s="343"/>
      <c r="N34" s="342"/>
      <c r="O34" s="342"/>
      <c r="P34" s="342"/>
      <c r="Q34" s="342"/>
      <c r="R34" s="342"/>
      <c r="U34" s="342"/>
      <c r="V34" s="342"/>
      <c r="W34" s="342"/>
      <c r="X34" s="342"/>
      <c r="Y34" s="342"/>
      <c r="AA34" s="41"/>
      <c r="AB34" s="41"/>
    </row>
    <row r="35" spans="1:28" x14ac:dyDescent="0.2">
      <c r="A35" s="63" t="s">
        <v>29</v>
      </c>
      <c r="B35" s="65">
        <v>43211</v>
      </c>
      <c r="C35" s="62">
        <v>6.1971422284841537E-2</v>
      </c>
      <c r="D35" s="62">
        <v>3.3436273224651814E-3</v>
      </c>
      <c r="E35" s="62">
        <v>4.6904906630516052E-2</v>
      </c>
      <c r="H35" s="343"/>
      <c r="I35" s="343"/>
      <c r="J35" s="343"/>
      <c r="N35" s="342"/>
      <c r="O35" s="342"/>
      <c r="P35" s="342"/>
      <c r="Q35" s="342"/>
      <c r="R35" s="342"/>
      <c r="U35" s="342"/>
      <c r="V35" s="342"/>
      <c r="W35" s="342"/>
      <c r="X35" s="342"/>
      <c r="Y35" s="342"/>
      <c r="AA35" s="41"/>
      <c r="AB35" s="41"/>
    </row>
    <row r="36" spans="1:28" x14ac:dyDescent="0.2">
      <c r="A36" s="63" t="s">
        <v>30</v>
      </c>
      <c r="B36" s="64">
        <v>3682</v>
      </c>
      <c r="C36" s="61">
        <v>3.2366383820772171E-2</v>
      </c>
      <c r="D36" s="61">
        <v>2.7166531071998179E-4</v>
      </c>
      <c r="E36" s="61">
        <v>0.1097046434879303</v>
      </c>
      <c r="H36" s="343"/>
      <c r="I36" s="343"/>
      <c r="J36" s="343"/>
      <c r="N36" s="342"/>
      <c r="O36" s="342"/>
      <c r="P36" s="342"/>
      <c r="Q36" s="342"/>
      <c r="R36" s="342"/>
      <c r="U36" s="342"/>
      <c r="V36" s="342"/>
      <c r="W36" s="342"/>
      <c r="X36" s="342"/>
      <c r="Y36" s="342"/>
      <c r="AA36" s="41"/>
      <c r="AB36" s="41"/>
    </row>
    <row r="37" spans="1:28" x14ac:dyDescent="0.2">
      <c r="A37" s="63" t="s">
        <v>31</v>
      </c>
      <c r="B37" s="65">
        <v>49504</v>
      </c>
      <c r="C37" s="62">
        <v>6.5177150070667267E-2</v>
      </c>
      <c r="D37" s="62">
        <v>4.4843051582574844E-3</v>
      </c>
      <c r="E37" s="62">
        <v>5.347832664847374E-2</v>
      </c>
      <c r="H37" s="343"/>
      <c r="I37" s="343"/>
      <c r="J37" s="343"/>
      <c r="N37" s="342"/>
      <c r="O37" s="342"/>
      <c r="P37" s="342"/>
      <c r="Q37" s="342"/>
      <c r="R37" s="342"/>
      <c r="U37" s="342"/>
      <c r="V37" s="342"/>
      <c r="W37" s="342"/>
      <c r="X37" s="342"/>
      <c r="Y37" s="342"/>
      <c r="AA37" s="41"/>
      <c r="AB37" s="41"/>
    </row>
    <row r="38" spans="1:28" x14ac:dyDescent="0.2">
      <c r="A38" s="63" t="s">
        <v>32</v>
      </c>
      <c r="B38" s="64">
        <v>26382</v>
      </c>
      <c r="C38" s="61">
        <v>6.2543861567974091E-2</v>
      </c>
      <c r="D38" s="61">
        <v>1.0244735749438405E-3</v>
      </c>
      <c r="E38" s="61">
        <v>0.12883487343788147</v>
      </c>
      <c r="H38" s="343"/>
      <c r="I38" s="343"/>
      <c r="J38" s="343"/>
      <c r="P38" s="11"/>
      <c r="Q38" s="11"/>
      <c r="R38" s="11"/>
      <c r="W38" s="11"/>
      <c r="X38" s="11"/>
      <c r="Y38" s="11"/>
      <c r="AA38" s="41"/>
      <c r="AB38" s="41"/>
    </row>
    <row r="39" spans="1:28" x14ac:dyDescent="0.2">
      <c r="A39" s="63" t="s">
        <v>33</v>
      </c>
      <c r="B39" s="65">
        <v>7411</v>
      </c>
      <c r="C39" s="62">
        <v>3.7457101047039032E-2</v>
      </c>
      <c r="D39" s="62">
        <v>-1.2129379902034998E-3</v>
      </c>
      <c r="E39" s="62">
        <v>2.517637237906456E-2</v>
      </c>
      <c r="H39" s="343"/>
      <c r="I39" s="343"/>
      <c r="J39" s="343"/>
    </row>
    <row r="40" spans="1:28" x14ac:dyDescent="0.2">
      <c r="A40" s="66" t="s">
        <v>1</v>
      </c>
      <c r="B40" s="67">
        <f>SUM(B8:B39)</f>
        <v>1721873</v>
      </c>
      <c r="C40" s="68">
        <v>8.8334803818725049E-2</v>
      </c>
      <c r="D40" s="68">
        <v>7.9463774682153598E-3</v>
      </c>
      <c r="E40" s="68">
        <v>7.2549675678601488E-2</v>
      </c>
      <c r="H40" s="343"/>
      <c r="I40" s="343"/>
      <c r="J40" s="343"/>
    </row>
    <row r="41" spans="1:28" x14ac:dyDescent="0.2">
      <c r="B41" s="10"/>
      <c r="C41" s="294"/>
    </row>
    <row r="50" spans="6:17" x14ac:dyDescent="0.2">
      <c r="F50" s="13"/>
      <c r="G50" s="13"/>
      <c r="H50" s="13"/>
      <c r="I50" s="13"/>
      <c r="J50" s="13"/>
      <c r="K50" s="13"/>
      <c r="L50" s="13"/>
      <c r="M50" s="13"/>
      <c r="N50" s="13"/>
      <c r="O50" s="13"/>
      <c r="P50" s="13" t="s">
        <v>2</v>
      </c>
      <c r="Q50" s="40" t="s">
        <v>1041</v>
      </c>
    </row>
    <row r="51" spans="6:17" x14ac:dyDescent="0.2">
      <c r="F51" s="13"/>
      <c r="G51" s="13"/>
      <c r="H51" s="13"/>
      <c r="I51" s="13"/>
      <c r="J51" s="13"/>
      <c r="K51" s="13"/>
      <c r="L51" s="13"/>
      <c r="M51" s="13"/>
      <c r="N51" s="13"/>
      <c r="O51" s="13"/>
      <c r="P51" s="13" t="s">
        <v>6</v>
      </c>
      <c r="Q51" s="40">
        <v>2.6632667516645503E-2</v>
      </c>
    </row>
    <row r="52" spans="6:17" x14ac:dyDescent="0.2">
      <c r="F52" s="13"/>
      <c r="G52" s="13"/>
      <c r="H52" s="13"/>
      <c r="I52" s="13"/>
      <c r="J52" s="13"/>
      <c r="K52" s="13"/>
      <c r="L52" s="13"/>
      <c r="M52" s="13"/>
      <c r="N52" s="13"/>
      <c r="O52" s="13"/>
      <c r="P52" s="13" t="s">
        <v>29</v>
      </c>
      <c r="Q52" s="40">
        <v>2.1756511205330176E-2</v>
      </c>
    </row>
    <row r="53" spans="6:17" x14ac:dyDescent="0.2">
      <c r="F53" s="13"/>
      <c r="G53" s="13"/>
      <c r="H53" s="13"/>
      <c r="I53" s="13"/>
      <c r="J53" s="13"/>
      <c r="K53" s="13"/>
      <c r="L53" s="13"/>
      <c r="M53" s="13"/>
      <c r="N53" s="13"/>
      <c r="O53" s="13"/>
      <c r="P53" s="13" t="s">
        <v>21</v>
      </c>
      <c r="Q53" s="40">
        <v>2.019428907859866E-2</v>
      </c>
    </row>
    <row r="54" spans="6:17" x14ac:dyDescent="0.2">
      <c r="F54" s="13"/>
      <c r="G54" s="13"/>
      <c r="H54" s="13"/>
      <c r="I54" s="13"/>
      <c r="J54" s="13"/>
      <c r="K54" s="13"/>
      <c r="L54" s="13"/>
      <c r="M54" s="13"/>
      <c r="N54" s="13"/>
      <c r="O54" s="13"/>
      <c r="P54" s="13" t="s">
        <v>22</v>
      </c>
      <c r="Q54" s="40">
        <v>1.6201647729013002E-2</v>
      </c>
    </row>
    <row r="55" spans="6:17" x14ac:dyDescent="0.2">
      <c r="F55" s="13"/>
      <c r="G55" s="13"/>
      <c r="H55" s="13"/>
      <c r="I55" s="13"/>
      <c r="J55" s="13"/>
      <c r="K55" s="13"/>
      <c r="L55" s="13"/>
      <c r="M55" s="13"/>
      <c r="N55" s="13"/>
      <c r="O55" s="13"/>
      <c r="P55" s="13" t="s">
        <v>32</v>
      </c>
      <c r="Q55" s="40">
        <v>1.2579692781652385E-2</v>
      </c>
    </row>
    <row r="56" spans="6:17" x14ac:dyDescent="0.2">
      <c r="F56" s="13"/>
      <c r="G56" s="13"/>
      <c r="H56" s="13"/>
      <c r="I56" s="13"/>
      <c r="J56" s="13"/>
      <c r="K56" s="13"/>
      <c r="L56" s="13"/>
      <c r="M56" s="13"/>
      <c r="N56" s="13"/>
      <c r="O56" s="13"/>
      <c r="P56" s="13" t="s">
        <v>12</v>
      </c>
      <c r="Q56" s="40">
        <v>1.229060451565922E-2</v>
      </c>
    </row>
    <row r="57" spans="6:17" x14ac:dyDescent="0.2">
      <c r="F57" s="13"/>
      <c r="G57" s="13"/>
      <c r="H57" s="13"/>
      <c r="I57" s="13"/>
      <c r="J57" s="13"/>
      <c r="K57" s="13"/>
      <c r="L57" s="13"/>
      <c r="M57" s="13"/>
      <c r="N57" s="13"/>
      <c r="O57" s="13"/>
      <c r="P57" s="13" t="s">
        <v>5</v>
      </c>
      <c r="Q57" s="40">
        <v>1.1955833743582556E-2</v>
      </c>
    </row>
    <row r="58" spans="6:17" x14ac:dyDescent="0.2">
      <c r="F58" s="13"/>
      <c r="G58" s="13"/>
      <c r="H58" s="13"/>
      <c r="I58" s="13"/>
      <c r="J58" s="13"/>
      <c r="K58" s="13"/>
      <c r="L58" s="13"/>
      <c r="M58" s="13"/>
      <c r="N58" s="13"/>
      <c r="O58" s="13"/>
      <c r="P58" s="13" t="s">
        <v>9</v>
      </c>
      <c r="Q58" s="40">
        <v>1.1737316907556528E-2</v>
      </c>
    </row>
    <row r="59" spans="6:17" x14ac:dyDescent="0.2">
      <c r="F59" s="13"/>
      <c r="G59" s="13"/>
      <c r="H59" s="13"/>
      <c r="I59" s="13"/>
      <c r="J59" s="13"/>
      <c r="K59" s="13"/>
      <c r="L59" s="13"/>
      <c r="M59" s="13"/>
      <c r="N59" s="13"/>
      <c r="O59" s="13"/>
      <c r="P59" s="13" t="s">
        <v>20</v>
      </c>
      <c r="Q59" s="40">
        <v>1.1298861999716081E-2</v>
      </c>
    </row>
    <row r="60" spans="6:17" x14ac:dyDescent="0.2">
      <c r="F60" s="13"/>
      <c r="G60" s="13"/>
      <c r="H60" s="13"/>
      <c r="I60" s="13"/>
      <c r="J60" s="13"/>
      <c r="K60" s="13"/>
      <c r="L60" s="13"/>
      <c r="M60" s="13"/>
      <c r="N60" s="13"/>
      <c r="O60" s="13"/>
      <c r="P60" s="13" t="s">
        <v>14</v>
      </c>
      <c r="Q60" s="40">
        <v>1.0297056532195148E-2</v>
      </c>
    </row>
    <row r="61" spans="6:17" x14ac:dyDescent="0.2">
      <c r="F61" s="13"/>
      <c r="G61" s="13"/>
      <c r="H61" s="13"/>
      <c r="I61" s="13"/>
      <c r="J61" s="13"/>
      <c r="K61" s="13"/>
      <c r="L61" s="13"/>
      <c r="M61" s="13"/>
      <c r="N61" s="13"/>
      <c r="O61" s="13"/>
      <c r="P61" s="13" t="s">
        <v>16</v>
      </c>
      <c r="Q61" s="40">
        <v>9.8264872521245383E-3</v>
      </c>
    </row>
    <row r="62" spans="6:17" x14ac:dyDescent="0.2">
      <c r="F62" s="13"/>
      <c r="G62" s="13"/>
      <c r="H62" s="13"/>
      <c r="I62" s="13"/>
      <c r="J62" s="13"/>
      <c r="K62" s="13"/>
      <c r="L62" s="13"/>
      <c r="M62" s="13"/>
      <c r="N62" s="13"/>
      <c r="O62" s="13"/>
      <c r="P62" s="13" t="s">
        <v>4</v>
      </c>
      <c r="Q62" s="40">
        <v>9.5527316684849151E-3</v>
      </c>
    </row>
    <row r="63" spans="6:17" x14ac:dyDescent="0.2">
      <c r="F63" s="13"/>
      <c r="G63" s="13"/>
      <c r="H63" s="13"/>
      <c r="I63" s="13"/>
      <c r="J63" s="13"/>
      <c r="K63" s="13"/>
      <c r="L63" s="13"/>
      <c r="M63" s="13"/>
      <c r="N63" s="13"/>
      <c r="O63" s="13"/>
      <c r="P63" s="13" t="s">
        <v>18</v>
      </c>
      <c r="Q63" s="40">
        <v>9.2420332473144295E-3</v>
      </c>
    </row>
    <row r="64" spans="6:17" x14ac:dyDescent="0.2">
      <c r="F64" s="13"/>
      <c r="G64" s="13"/>
      <c r="H64" s="13"/>
      <c r="I64" s="13"/>
      <c r="J64" s="13"/>
      <c r="K64" s="13"/>
      <c r="L64" s="13"/>
      <c r="M64" s="13"/>
      <c r="N64" s="13"/>
      <c r="O64" s="13"/>
      <c r="P64" s="13" t="s">
        <v>23</v>
      </c>
      <c r="Q64" s="40">
        <v>8.7867818776272699E-3</v>
      </c>
    </row>
    <row r="65" spans="1:17" x14ac:dyDescent="0.2">
      <c r="F65" s="13"/>
      <c r="G65" s="13"/>
      <c r="H65" s="13"/>
      <c r="I65" s="13"/>
      <c r="J65" s="13"/>
      <c r="K65" s="13"/>
      <c r="L65" s="13"/>
      <c r="M65" s="13"/>
      <c r="N65" s="13"/>
      <c r="O65" s="13"/>
      <c r="P65" s="13" t="s">
        <v>26</v>
      </c>
      <c r="Q65" s="40">
        <v>8.6972277586518931E-3</v>
      </c>
    </row>
    <row r="66" spans="1:17" x14ac:dyDescent="0.2">
      <c r="F66" s="13"/>
      <c r="G66" s="13"/>
      <c r="H66" s="13"/>
      <c r="I66" s="13"/>
      <c r="J66" s="13"/>
      <c r="K66" s="13"/>
      <c r="L66" s="13"/>
      <c r="M66" s="13"/>
      <c r="N66" s="13"/>
      <c r="O66" s="13"/>
      <c r="P66" s="13" t="s">
        <v>7</v>
      </c>
      <c r="Q66" s="40">
        <v>7.9550130297627586E-3</v>
      </c>
    </row>
    <row r="67" spans="1:17" x14ac:dyDescent="0.2">
      <c r="F67" s="13"/>
      <c r="G67" s="13"/>
      <c r="H67" s="13"/>
      <c r="I67" s="13"/>
      <c r="J67" s="13"/>
      <c r="K67" s="13"/>
      <c r="L67" s="13"/>
      <c r="M67" s="13"/>
      <c r="N67" s="13"/>
      <c r="O67" s="13"/>
      <c r="P67" s="13" t="s">
        <v>8</v>
      </c>
      <c r="Q67" s="40">
        <v>7.9274097965686963E-3</v>
      </c>
    </row>
    <row r="68" spans="1:17" x14ac:dyDescent="0.2">
      <c r="F68" s="13"/>
      <c r="G68" s="13"/>
      <c r="H68" s="13"/>
      <c r="I68" s="13"/>
      <c r="J68" s="13"/>
      <c r="K68" s="13"/>
      <c r="L68" s="13"/>
      <c r="M68" s="13"/>
      <c r="N68" s="13"/>
      <c r="O68" s="13"/>
      <c r="P68" s="13" t="s">
        <v>31</v>
      </c>
      <c r="Q68" s="40">
        <v>7.4056734268264091E-3</v>
      </c>
    </row>
    <row r="69" spans="1:17" x14ac:dyDescent="0.2">
      <c r="F69" s="13"/>
      <c r="G69" s="13"/>
      <c r="H69" s="13"/>
      <c r="I69" s="13"/>
      <c r="J69" s="13"/>
      <c r="K69" s="13"/>
      <c r="L69" s="13"/>
      <c r="M69" s="13"/>
      <c r="N69" s="13"/>
      <c r="O69" s="13"/>
      <c r="P69" s="13" t="s">
        <v>1</v>
      </c>
      <c r="Q69" s="40">
        <v>6.6350681108129361E-3</v>
      </c>
    </row>
    <row r="70" spans="1:17" x14ac:dyDescent="0.2">
      <c r="F70" s="13"/>
      <c r="G70" s="13"/>
      <c r="H70" s="13"/>
      <c r="I70" s="13"/>
      <c r="J70" s="13"/>
      <c r="K70" s="13"/>
      <c r="L70" s="13"/>
      <c r="M70" s="13"/>
      <c r="N70" s="13"/>
      <c r="O70" s="13"/>
      <c r="P70" s="13" t="s">
        <v>0</v>
      </c>
      <c r="Q70" s="40">
        <v>5.0222358533966727E-3</v>
      </c>
    </row>
    <row r="71" spans="1:17" x14ac:dyDescent="0.2">
      <c r="F71" s="13"/>
      <c r="G71" s="13"/>
      <c r="H71" s="13"/>
      <c r="I71" s="13"/>
      <c r="J71" s="13"/>
      <c r="K71" s="13"/>
      <c r="L71" s="13"/>
      <c r="M71" s="13"/>
      <c r="N71" s="13"/>
      <c r="O71" s="13"/>
      <c r="P71" s="13" t="s">
        <v>24</v>
      </c>
      <c r="Q71" s="40">
        <v>4.1302271624938935E-3</v>
      </c>
    </row>
    <row r="72" spans="1:17" x14ac:dyDescent="0.2">
      <c r="F72" s="13"/>
      <c r="G72" s="13"/>
      <c r="H72" s="13"/>
      <c r="I72" s="13"/>
      <c r="J72" s="13"/>
      <c r="K72" s="13"/>
      <c r="L72" s="13"/>
      <c r="M72" s="13"/>
      <c r="N72" s="13"/>
      <c r="O72" s="13"/>
      <c r="P72" s="13" t="s">
        <v>11</v>
      </c>
      <c r="Q72" s="40">
        <v>3.808798324128837E-3</v>
      </c>
    </row>
    <row r="73" spans="1:17" x14ac:dyDescent="0.2">
      <c r="F73" s="13"/>
      <c r="G73" s="13"/>
      <c r="H73" s="13"/>
      <c r="I73" s="13"/>
      <c r="J73" s="13"/>
      <c r="K73" s="13"/>
      <c r="L73" s="13"/>
      <c r="M73" s="13"/>
      <c r="N73" s="13"/>
      <c r="O73" s="13"/>
      <c r="P73" s="13" t="s">
        <v>30</v>
      </c>
      <c r="Q73" s="40">
        <v>3.3152501506932275E-3</v>
      </c>
    </row>
    <row r="74" spans="1:17" x14ac:dyDescent="0.2">
      <c r="F74" s="13"/>
      <c r="G74" s="13"/>
      <c r="H74" s="13"/>
      <c r="I74" s="13"/>
      <c r="J74" s="13"/>
      <c r="K74" s="13"/>
      <c r="L74" s="13"/>
      <c r="M74" s="13"/>
      <c r="N74" s="13"/>
      <c r="O74" s="13"/>
      <c r="P74" s="13" t="s">
        <v>25</v>
      </c>
      <c r="Q74" s="40">
        <v>3.2271861269879132E-3</v>
      </c>
    </row>
    <row r="75" spans="1:17" x14ac:dyDescent="0.2">
      <c r="F75" s="13"/>
      <c r="G75" s="13"/>
      <c r="H75" s="13"/>
      <c r="I75" s="13"/>
      <c r="J75" s="13"/>
      <c r="K75" s="13"/>
      <c r="L75" s="13"/>
      <c r="M75" s="13"/>
      <c r="N75" s="13"/>
      <c r="O75" s="13"/>
      <c r="P75" s="13" t="s">
        <v>27</v>
      </c>
      <c r="Q75" s="40">
        <v>2.6266507770509318E-3</v>
      </c>
    </row>
    <row r="76" spans="1:17" x14ac:dyDescent="0.2">
      <c r="F76" s="13"/>
      <c r="G76" s="13"/>
      <c r="H76" s="13"/>
      <c r="I76" s="13"/>
      <c r="J76" s="13"/>
      <c r="K76" s="13"/>
      <c r="L76" s="13"/>
      <c r="M76" s="13"/>
      <c r="N76" s="13"/>
      <c r="O76" s="13"/>
      <c r="P76" s="13" t="s">
        <v>28</v>
      </c>
      <c r="Q76" s="40">
        <v>2.3882633913339113E-3</v>
      </c>
    </row>
    <row r="77" spans="1:17" x14ac:dyDescent="0.2">
      <c r="F77" s="13"/>
      <c r="G77" s="13"/>
      <c r="H77" s="13"/>
      <c r="I77" s="13"/>
      <c r="J77" s="13"/>
      <c r="K77" s="13"/>
      <c r="L77" s="13"/>
      <c r="M77" s="13"/>
      <c r="N77" s="13"/>
      <c r="O77" s="13"/>
      <c r="P77" s="13" t="s">
        <v>10</v>
      </c>
      <c r="Q77" s="40">
        <v>1.2962238309528473E-3</v>
      </c>
    </row>
    <row r="78" spans="1:17" x14ac:dyDescent="0.2">
      <c r="F78" s="13"/>
      <c r="G78" s="13"/>
      <c r="H78" s="13"/>
      <c r="I78" s="13"/>
      <c r="J78" s="13"/>
      <c r="K78" s="13"/>
      <c r="L78" s="13"/>
      <c r="M78" s="13"/>
      <c r="N78" s="13"/>
      <c r="O78" s="13"/>
      <c r="P78" s="13" t="s">
        <v>33</v>
      </c>
      <c r="Q78" s="40">
        <v>-8.2999031677966073E-4</v>
      </c>
    </row>
    <row r="79" spans="1:17" x14ac:dyDescent="0.2">
      <c r="A79" s="13"/>
      <c r="B79" s="10"/>
      <c r="C79" s="13"/>
      <c r="D79" s="13"/>
      <c r="E79" s="13"/>
      <c r="F79" s="13"/>
      <c r="G79" s="13"/>
      <c r="H79" s="13"/>
      <c r="I79" s="13"/>
      <c r="J79" s="13"/>
      <c r="K79" s="13"/>
      <c r="L79" s="13"/>
      <c r="M79" s="13"/>
      <c r="N79" s="13"/>
      <c r="O79" s="13"/>
      <c r="P79" s="13" t="s">
        <v>17</v>
      </c>
      <c r="Q79" s="40">
        <v>-4.8333658156304304E-3</v>
      </c>
    </row>
    <row r="80" spans="1:17" x14ac:dyDescent="0.2">
      <c r="A80" s="13"/>
      <c r="B80" s="10"/>
      <c r="C80" s="13"/>
      <c r="D80" s="13"/>
      <c r="E80" s="13"/>
      <c r="F80" s="13"/>
      <c r="G80" s="13"/>
      <c r="H80" s="13"/>
      <c r="I80" s="13"/>
      <c r="J80" s="13"/>
      <c r="K80" s="13"/>
      <c r="L80" s="13"/>
      <c r="M80" s="13"/>
      <c r="N80" s="13"/>
      <c r="O80" s="13"/>
      <c r="P80" s="13" t="s">
        <v>15</v>
      </c>
      <c r="Q80" s="40">
        <v>-5.7879772542648311E-3</v>
      </c>
    </row>
    <row r="81" spans="1:17" x14ac:dyDescent="0.2">
      <c r="A81" s="13"/>
      <c r="B81" s="10"/>
      <c r="C81" s="13"/>
      <c r="D81" s="13"/>
      <c r="E81" s="13"/>
      <c r="F81" s="13"/>
      <c r="G81" s="13"/>
      <c r="H81" s="13"/>
      <c r="I81" s="13"/>
      <c r="J81" s="13"/>
      <c r="K81" s="13"/>
      <c r="L81" s="13"/>
      <c r="M81" s="13"/>
      <c r="N81" s="13"/>
      <c r="O81" s="13"/>
      <c r="P81" s="13" t="s">
        <v>13</v>
      </c>
      <c r="Q81" s="40">
        <v>-7.1752951861944192E-3</v>
      </c>
    </row>
    <row r="82" spans="1:17" x14ac:dyDescent="0.2">
      <c r="A82" s="13"/>
      <c r="B82" s="10"/>
      <c r="C82" s="13"/>
      <c r="D82" s="13"/>
      <c r="E82" s="13"/>
      <c r="F82" s="13"/>
      <c r="G82" s="13"/>
      <c r="H82" s="13"/>
      <c r="I82" s="13"/>
      <c r="J82" s="13"/>
      <c r="K82" s="13"/>
      <c r="L82" s="13"/>
      <c r="M82" s="13"/>
      <c r="N82" s="13"/>
      <c r="O82" s="13"/>
      <c r="P82" s="13" t="s">
        <v>19</v>
      </c>
      <c r="Q82" s="40">
        <v>-1.7692788848181595E-2</v>
      </c>
    </row>
    <row r="83" spans="1:17" x14ac:dyDescent="0.2">
      <c r="A83" s="13"/>
      <c r="B83" s="10"/>
      <c r="C83" s="13"/>
      <c r="D83" s="13"/>
      <c r="E83" s="13"/>
      <c r="F83" s="13"/>
      <c r="G83" s="13"/>
      <c r="H83" s="13"/>
      <c r="I83" s="13"/>
      <c r="J83" s="13"/>
      <c r="K83" s="13"/>
      <c r="L83" s="13"/>
      <c r="M83" s="13"/>
      <c r="N83" s="13"/>
      <c r="O83" s="13"/>
      <c r="P83" s="13" t="s">
        <v>3</v>
      </c>
      <c r="Q83" s="40">
        <v>-2.709652840611454E-2</v>
      </c>
    </row>
    <row r="84" spans="1:17" x14ac:dyDescent="0.2">
      <c r="A84" s="13"/>
      <c r="B84" s="10"/>
      <c r="C84" s="13"/>
      <c r="D84" s="13"/>
      <c r="E84" s="13"/>
      <c r="F84" s="13"/>
      <c r="G84" s="13"/>
      <c r="H84" s="13"/>
      <c r="I84" s="13"/>
      <c r="J84" s="13"/>
      <c r="K84" s="13"/>
      <c r="L84" s="13"/>
    </row>
    <row r="85" spans="1:17" x14ac:dyDescent="0.2">
      <c r="A85" s="13"/>
      <c r="B85" s="10"/>
      <c r="C85" s="13"/>
      <c r="D85" s="13"/>
      <c r="E85" s="13"/>
      <c r="F85" s="13"/>
      <c r="G85" s="13"/>
      <c r="H85" s="13"/>
      <c r="I85" s="13"/>
      <c r="J85" s="13"/>
      <c r="K85" s="13"/>
      <c r="L85" s="13"/>
    </row>
    <row r="86" spans="1:17" x14ac:dyDescent="0.2">
      <c r="A86" s="13"/>
      <c r="B86" s="10"/>
      <c r="C86" s="13"/>
      <c r="D86" s="13"/>
      <c r="E86" s="13"/>
      <c r="F86" s="13"/>
      <c r="G86" s="13"/>
      <c r="H86" s="13"/>
      <c r="I86" s="13"/>
      <c r="J86" s="13"/>
      <c r="K86" s="13"/>
      <c r="L86" s="13"/>
    </row>
    <row r="87" spans="1:17" x14ac:dyDescent="0.2">
      <c r="A87" s="13"/>
      <c r="B87" s="10"/>
      <c r="C87" s="13"/>
      <c r="D87" s="13"/>
      <c r="E87" s="13"/>
      <c r="F87" s="13"/>
      <c r="G87" s="13"/>
      <c r="H87" s="13"/>
      <c r="I87" s="13"/>
      <c r="J87" s="13"/>
      <c r="K87" s="13"/>
      <c r="L87" s="13"/>
    </row>
    <row r="88" spans="1:17" x14ac:dyDescent="0.2">
      <c r="A88" s="13"/>
      <c r="B88" s="10"/>
      <c r="C88" s="13"/>
      <c r="D88" s="13"/>
      <c r="E88" s="13"/>
      <c r="F88" s="13"/>
      <c r="G88" s="13"/>
      <c r="H88" s="13"/>
      <c r="I88" s="13"/>
      <c r="J88" s="13"/>
      <c r="K88" s="13"/>
      <c r="L88" s="13"/>
    </row>
    <row r="89" spans="1:17" x14ac:dyDescent="0.2">
      <c r="A89" s="13"/>
      <c r="B89" s="10"/>
      <c r="C89" s="13"/>
      <c r="D89" s="13"/>
      <c r="E89" s="13"/>
      <c r="F89" s="13"/>
      <c r="G89" s="13"/>
      <c r="H89" s="13"/>
      <c r="I89" s="13"/>
      <c r="J89" s="13"/>
      <c r="K89" s="13"/>
      <c r="L89" s="13"/>
    </row>
    <row r="90" spans="1:17" x14ac:dyDescent="0.2">
      <c r="A90" s="13"/>
      <c r="B90" s="10"/>
      <c r="C90" s="13"/>
      <c r="D90" s="13"/>
      <c r="E90" s="13"/>
      <c r="F90" s="13"/>
      <c r="G90" s="13"/>
      <c r="H90" s="13"/>
      <c r="I90" s="13"/>
      <c r="J90" s="13"/>
      <c r="K90" s="13"/>
      <c r="L90" s="13"/>
    </row>
    <row r="91" spans="1:17" x14ac:dyDescent="0.2">
      <c r="A91" s="13"/>
      <c r="B91" s="10"/>
      <c r="C91" s="13"/>
      <c r="D91" s="13"/>
      <c r="E91" s="13"/>
      <c r="F91" s="13"/>
      <c r="G91" s="13"/>
      <c r="H91" s="13"/>
      <c r="I91" s="13"/>
      <c r="J91" s="13"/>
      <c r="K91" s="13"/>
      <c r="L91" s="13"/>
    </row>
    <row r="92" spans="1:17" x14ac:dyDescent="0.2">
      <c r="A92" s="13"/>
      <c r="B92" s="10"/>
      <c r="C92" s="13"/>
      <c r="D92" s="13"/>
      <c r="E92" s="13"/>
      <c r="F92" s="13"/>
      <c r="G92" s="13"/>
      <c r="H92" s="13"/>
      <c r="I92" s="13"/>
      <c r="J92" s="13"/>
      <c r="K92" s="13"/>
      <c r="L92" s="13"/>
    </row>
    <row r="93" spans="1:17" x14ac:dyDescent="0.2">
      <c r="A93" s="13"/>
      <c r="B93" s="10"/>
      <c r="C93" s="13"/>
      <c r="D93" s="13"/>
      <c r="E93" s="13"/>
      <c r="F93" s="13"/>
      <c r="G93" s="13"/>
      <c r="H93" s="13"/>
      <c r="I93" s="13"/>
      <c r="J93" s="13"/>
      <c r="K93" s="13"/>
      <c r="L93" s="13"/>
    </row>
    <row r="94" spans="1:17" x14ac:dyDescent="0.2">
      <c r="A94" s="13"/>
      <c r="B94" s="10"/>
      <c r="C94" s="13"/>
      <c r="D94" s="13"/>
      <c r="E94" s="13"/>
      <c r="F94" s="13"/>
      <c r="G94" s="13"/>
      <c r="H94" s="13"/>
      <c r="I94" s="13"/>
      <c r="J94" s="13"/>
      <c r="K94" s="13"/>
      <c r="L94" s="13"/>
    </row>
    <row r="95" spans="1:17" x14ac:dyDescent="0.2">
      <c r="A95" s="13"/>
      <c r="B95" s="10"/>
      <c r="C95" s="13"/>
      <c r="D95" s="13"/>
      <c r="E95" s="13"/>
      <c r="F95" s="13"/>
      <c r="G95" s="13"/>
      <c r="H95" s="13"/>
      <c r="I95" s="13"/>
      <c r="J95" s="13"/>
      <c r="K95" s="13"/>
      <c r="L95" s="13"/>
    </row>
    <row r="96" spans="1:17" x14ac:dyDescent="0.2">
      <c r="A96" s="13"/>
      <c r="B96" s="10"/>
      <c r="C96" s="13"/>
      <c r="D96" s="13"/>
      <c r="E96" s="13"/>
      <c r="F96" s="13"/>
      <c r="G96" s="13"/>
      <c r="H96" s="13"/>
      <c r="I96" s="13"/>
      <c r="J96" s="13"/>
      <c r="K96" s="13"/>
      <c r="L96" s="13"/>
    </row>
    <row r="97" spans="1:12" x14ac:dyDescent="0.2">
      <c r="A97" s="13"/>
      <c r="B97" s="10"/>
      <c r="C97" s="13"/>
      <c r="D97" s="13"/>
      <c r="E97" s="13"/>
      <c r="F97" s="13"/>
      <c r="G97" s="13"/>
      <c r="H97" s="13"/>
      <c r="I97" s="13"/>
      <c r="J97" s="13"/>
      <c r="K97" s="13"/>
      <c r="L97" s="13"/>
    </row>
    <row r="98" spans="1:12" x14ac:dyDescent="0.2">
      <c r="A98" s="13"/>
      <c r="B98" s="10"/>
      <c r="C98" s="13"/>
      <c r="D98" s="13"/>
      <c r="E98" s="13"/>
      <c r="F98" s="13"/>
      <c r="G98" s="13"/>
      <c r="H98" s="13"/>
      <c r="I98" s="13"/>
      <c r="J98" s="13"/>
      <c r="K98" s="13"/>
      <c r="L98" s="13"/>
    </row>
    <row r="99" spans="1:12" x14ac:dyDescent="0.2">
      <c r="A99" s="13"/>
      <c r="B99" s="10"/>
      <c r="C99" s="13"/>
      <c r="D99" s="13"/>
      <c r="E99" s="13"/>
      <c r="F99" s="13"/>
      <c r="G99" s="13"/>
      <c r="H99" s="13"/>
      <c r="I99" s="13"/>
      <c r="J99" s="13"/>
      <c r="K99" s="13"/>
      <c r="L99" s="13"/>
    </row>
    <row r="100" spans="1:12" x14ac:dyDescent="0.2">
      <c r="A100" s="13"/>
      <c r="B100" s="10"/>
      <c r="C100" s="13"/>
      <c r="D100" s="13"/>
      <c r="E100" s="13"/>
      <c r="F100" s="13"/>
      <c r="G100" s="13"/>
      <c r="H100" s="13"/>
      <c r="I100" s="13"/>
      <c r="J100" s="13"/>
      <c r="K100" s="13"/>
      <c r="L100" s="13"/>
    </row>
    <row r="101" spans="1:12" x14ac:dyDescent="0.2">
      <c r="A101" s="13"/>
      <c r="B101" s="10"/>
      <c r="C101" s="13"/>
      <c r="D101" s="13"/>
      <c r="E101" s="13"/>
      <c r="F101" s="13"/>
      <c r="G101" s="13"/>
      <c r="H101" s="13"/>
      <c r="I101" s="13"/>
      <c r="J101" s="13"/>
      <c r="K101" s="13"/>
      <c r="L101" s="13"/>
    </row>
    <row r="102" spans="1:12" x14ac:dyDescent="0.2">
      <c r="A102" s="13"/>
      <c r="B102" s="10"/>
      <c r="C102" s="13"/>
      <c r="D102" s="13"/>
      <c r="E102" s="13"/>
      <c r="F102" s="13"/>
      <c r="G102" s="13"/>
      <c r="H102" s="13"/>
      <c r="I102" s="13"/>
      <c r="J102" s="13"/>
      <c r="K102" s="13"/>
      <c r="L102" s="13"/>
    </row>
    <row r="103" spans="1:12" x14ac:dyDescent="0.2">
      <c r="A103" s="13"/>
      <c r="B103" s="10"/>
      <c r="C103" s="13"/>
      <c r="D103" s="13"/>
      <c r="E103" s="13"/>
      <c r="F103" s="13"/>
      <c r="G103" s="13"/>
      <c r="H103" s="13"/>
      <c r="I103" s="13"/>
      <c r="J103" s="13"/>
      <c r="K103" s="13"/>
      <c r="L103" s="13"/>
    </row>
    <row r="104" spans="1:12" x14ac:dyDescent="0.2">
      <c r="A104" s="13"/>
      <c r="B104" s="10"/>
      <c r="C104" s="13"/>
      <c r="D104" s="13"/>
      <c r="E104" s="13"/>
      <c r="F104" s="13"/>
      <c r="G104" s="13"/>
      <c r="H104" s="13"/>
      <c r="I104" s="13"/>
      <c r="J104" s="13"/>
      <c r="K104" s="13"/>
      <c r="L104" s="13"/>
    </row>
    <row r="105" spans="1:12" x14ac:dyDescent="0.2">
      <c r="A105" s="13"/>
      <c r="B105" s="10"/>
      <c r="C105" s="13"/>
      <c r="D105" s="13"/>
      <c r="E105" s="13"/>
      <c r="F105" s="13"/>
      <c r="G105" s="13"/>
      <c r="H105" s="13"/>
      <c r="I105" s="13"/>
      <c r="J105" s="13"/>
      <c r="K105" s="13"/>
      <c r="L105" s="13"/>
    </row>
    <row r="106" spans="1:12" x14ac:dyDescent="0.2">
      <c r="A106" s="13"/>
      <c r="B106" s="10"/>
      <c r="C106" s="13"/>
      <c r="D106" s="13"/>
      <c r="E106" s="13"/>
      <c r="F106" s="13"/>
      <c r="G106" s="13"/>
      <c r="H106" s="13"/>
      <c r="I106" s="13"/>
      <c r="J106" s="13"/>
      <c r="K106" s="13"/>
      <c r="L106" s="13"/>
    </row>
    <row r="107" spans="1:12" x14ac:dyDescent="0.2">
      <c r="A107" s="13"/>
      <c r="B107" s="10"/>
      <c r="C107" s="13"/>
      <c r="D107" s="13"/>
      <c r="E107" s="13"/>
      <c r="F107" s="13"/>
      <c r="G107" s="13"/>
      <c r="H107" s="13"/>
      <c r="I107" s="13"/>
      <c r="J107" s="13"/>
      <c r="K107" s="13"/>
      <c r="L107" s="13"/>
    </row>
    <row r="108" spans="1:12" x14ac:dyDescent="0.2">
      <c r="A108" s="13"/>
      <c r="B108" s="10"/>
      <c r="C108" s="13"/>
      <c r="D108" s="13"/>
      <c r="E108" s="13"/>
      <c r="F108" s="13"/>
      <c r="G108" s="13"/>
      <c r="H108" s="13"/>
      <c r="I108" s="13"/>
      <c r="J108" s="13"/>
      <c r="K108" s="13"/>
      <c r="L108" s="13"/>
    </row>
    <row r="109" spans="1:12" x14ac:dyDescent="0.2">
      <c r="A109" s="13"/>
      <c r="B109" s="10"/>
      <c r="C109" s="13"/>
      <c r="D109" s="13"/>
      <c r="E109" s="13"/>
      <c r="F109" s="13"/>
      <c r="G109" s="13"/>
      <c r="H109" s="13"/>
      <c r="I109" s="13"/>
      <c r="J109" s="13"/>
      <c r="K109" s="13"/>
      <c r="L109" s="13"/>
    </row>
    <row r="110" spans="1:12" x14ac:dyDescent="0.2">
      <c r="A110" s="13"/>
      <c r="B110" s="10"/>
      <c r="C110" s="13"/>
      <c r="D110" s="13"/>
      <c r="E110" s="13"/>
      <c r="F110" s="13"/>
      <c r="G110" s="13"/>
      <c r="H110" s="13"/>
      <c r="I110" s="13"/>
      <c r="J110" s="13"/>
      <c r="K110" s="13"/>
      <c r="L110" s="13"/>
    </row>
    <row r="111" spans="1:12" x14ac:dyDescent="0.2">
      <c r="A111" s="13"/>
      <c r="B111" s="10"/>
      <c r="C111" s="13"/>
      <c r="D111" s="13"/>
      <c r="E111" s="13"/>
      <c r="F111" s="13"/>
      <c r="G111" s="13"/>
      <c r="H111" s="13"/>
      <c r="I111" s="13"/>
      <c r="J111" s="13"/>
      <c r="K111" s="13"/>
      <c r="L111" s="13"/>
    </row>
    <row r="112" spans="1:12" x14ac:dyDescent="0.2">
      <c r="A112" s="13"/>
      <c r="B112" s="10"/>
      <c r="C112" s="13"/>
      <c r="D112" s="13"/>
      <c r="E112" s="13"/>
      <c r="F112" s="13"/>
      <c r="G112" s="13"/>
      <c r="H112" s="13"/>
      <c r="I112" s="13"/>
      <c r="J112" s="13"/>
      <c r="K112" s="13"/>
      <c r="L112" s="13"/>
    </row>
    <row r="113" spans="1:12" x14ac:dyDescent="0.2">
      <c r="A113" s="13"/>
      <c r="B113" s="10"/>
      <c r="C113" s="13"/>
      <c r="D113" s="13"/>
      <c r="E113" s="13"/>
      <c r="F113" s="13"/>
      <c r="G113" s="13"/>
      <c r="H113" s="13"/>
      <c r="I113" s="13"/>
      <c r="J113" s="13"/>
      <c r="K113" s="13"/>
      <c r="L113" s="13"/>
    </row>
    <row r="114" spans="1:12" x14ac:dyDescent="0.2">
      <c r="A114" s="13"/>
      <c r="B114" s="10"/>
      <c r="C114" s="13"/>
      <c r="D114" s="13"/>
      <c r="E114" s="13"/>
      <c r="F114" s="13"/>
      <c r="G114" s="13"/>
      <c r="H114" s="13"/>
      <c r="I114" s="13"/>
      <c r="J114" s="13"/>
      <c r="K114" s="13"/>
      <c r="L114" s="13"/>
    </row>
    <row r="115" spans="1:12" x14ac:dyDescent="0.2">
      <c r="A115" s="13"/>
      <c r="B115" s="10"/>
      <c r="C115" s="13"/>
      <c r="D115" s="13"/>
      <c r="E115" s="13"/>
      <c r="F115" s="13"/>
      <c r="G115" s="13"/>
      <c r="H115" s="13"/>
      <c r="I115" s="13"/>
      <c r="J115" s="13"/>
      <c r="K115" s="13"/>
      <c r="L115" s="13"/>
    </row>
    <row r="116" spans="1:12" x14ac:dyDescent="0.2">
      <c r="A116" s="13"/>
      <c r="B116" s="10"/>
      <c r="C116" s="13"/>
      <c r="D116" s="13"/>
      <c r="E116" s="13"/>
      <c r="F116" s="13"/>
      <c r="G116" s="13"/>
      <c r="H116" s="13"/>
      <c r="I116" s="13"/>
      <c r="J116" s="13"/>
      <c r="K116" s="13"/>
      <c r="L116" s="13"/>
    </row>
    <row r="117" spans="1:12" x14ac:dyDescent="0.2">
      <c r="A117" s="13"/>
      <c r="B117" s="10"/>
      <c r="C117" s="13"/>
      <c r="D117" s="13"/>
      <c r="E117" s="13"/>
      <c r="F117" s="13"/>
      <c r="G117" s="13"/>
      <c r="H117" s="13"/>
      <c r="I117" s="13"/>
      <c r="J117" s="13"/>
      <c r="K117" s="13"/>
      <c r="L117" s="13"/>
    </row>
    <row r="118" spans="1:12" x14ac:dyDescent="0.2">
      <c r="A118" s="13"/>
      <c r="B118" s="10"/>
      <c r="C118" s="13"/>
      <c r="D118" s="13"/>
      <c r="E118" s="13"/>
      <c r="F118" s="13"/>
      <c r="G118" s="13"/>
      <c r="H118" s="13"/>
      <c r="I118" s="13"/>
      <c r="J118" s="13"/>
      <c r="K118" s="13"/>
      <c r="L118" s="13"/>
    </row>
    <row r="119" spans="1:12" x14ac:dyDescent="0.2">
      <c r="A119" s="13"/>
      <c r="B119" s="10"/>
      <c r="C119" s="13"/>
      <c r="D119" s="13"/>
      <c r="E119" s="13"/>
      <c r="F119" s="13"/>
      <c r="G119" s="13"/>
      <c r="H119" s="13"/>
      <c r="I119" s="13"/>
      <c r="J119" s="13"/>
      <c r="K119" s="13"/>
      <c r="L119" s="13"/>
    </row>
    <row r="120" spans="1:12" x14ac:dyDescent="0.2">
      <c r="A120" s="13"/>
      <c r="B120" s="10"/>
      <c r="C120" s="13"/>
      <c r="D120" s="13"/>
      <c r="E120" s="13"/>
      <c r="F120" s="13"/>
      <c r="G120" s="13"/>
      <c r="H120" s="13"/>
      <c r="I120" s="13"/>
      <c r="J120" s="13"/>
      <c r="K120" s="13"/>
      <c r="L120" s="13"/>
    </row>
    <row r="121" spans="1:12" x14ac:dyDescent="0.2">
      <c r="A121" s="13"/>
      <c r="B121" s="10"/>
      <c r="C121" s="13"/>
      <c r="D121" s="13"/>
      <c r="E121" s="13"/>
      <c r="F121" s="13"/>
      <c r="G121" s="13"/>
      <c r="H121" s="13"/>
      <c r="I121" s="13"/>
      <c r="J121" s="13"/>
      <c r="K121" s="13"/>
      <c r="L121" s="13"/>
    </row>
    <row r="122" spans="1:12" x14ac:dyDescent="0.2">
      <c r="A122" s="13"/>
      <c r="B122" s="10"/>
      <c r="C122" s="13"/>
      <c r="D122" s="13"/>
      <c r="E122" s="13"/>
      <c r="F122" s="13"/>
      <c r="G122" s="13"/>
      <c r="H122" s="13"/>
      <c r="I122" s="13"/>
      <c r="J122" s="13"/>
      <c r="K122" s="13"/>
      <c r="L122" s="13"/>
    </row>
    <row r="123" spans="1:12" x14ac:dyDescent="0.2">
      <c r="A123" s="13"/>
      <c r="B123" s="10"/>
      <c r="C123" s="13"/>
      <c r="D123" s="13"/>
      <c r="E123" s="13"/>
      <c r="F123" s="13"/>
      <c r="G123" s="13"/>
      <c r="H123" s="13"/>
      <c r="I123" s="13"/>
      <c r="J123" s="13"/>
      <c r="K123" s="13"/>
      <c r="L123" s="13"/>
    </row>
    <row r="124" spans="1:12" x14ac:dyDescent="0.2">
      <c r="A124" s="13"/>
      <c r="B124" s="10"/>
      <c r="C124" s="13"/>
      <c r="D124" s="13"/>
      <c r="E124" s="13"/>
      <c r="F124" s="13"/>
      <c r="G124" s="13"/>
      <c r="H124" s="13"/>
      <c r="I124" s="13"/>
      <c r="J124" s="13"/>
      <c r="K124" s="13"/>
      <c r="L124" s="13"/>
    </row>
    <row r="125" spans="1:12" x14ac:dyDescent="0.2">
      <c r="A125" s="13"/>
      <c r="B125" s="10"/>
      <c r="C125" s="13"/>
      <c r="D125" s="13"/>
      <c r="E125" s="13"/>
      <c r="F125" s="13"/>
      <c r="G125" s="13"/>
      <c r="H125" s="13"/>
      <c r="I125" s="13"/>
      <c r="J125" s="13"/>
      <c r="K125" s="13"/>
      <c r="L125" s="13"/>
    </row>
    <row r="126" spans="1:12" x14ac:dyDescent="0.2">
      <c r="A126" s="13"/>
      <c r="B126" s="10"/>
      <c r="C126" s="13"/>
      <c r="D126" s="13"/>
      <c r="E126" s="13"/>
      <c r="F126" s="13"/>
      <c r="G126" s="13"/>
      <c r="H126" s="13"/>
      <c r="I126" s="13"/>
      <c r="J126" s="13"/>
      <c r="K126" s="13"/>
      <c r="L126" s="13"/>
    </row>
    <row r="127" spans="1:12" x14ac:dyDescent="0.2">
      <c r="A127" s="13"/>
      <c r="B127" s="10"/>
      <c r="C127" s="13"/>
      <c r="D127" s="13"/>
      <c r="E127" s="13"/>
      <c r="F127" s="13"/>
      <c r="G127" s="13"/>
      <c r="H127" s="13"/>
      <c r="I127" s="13"/>
      <c r="J127" s="13"/>
      <c r="K127" s="13"/>
      <c r="L127" s="13"/>
    </row>
    <row r="128" spans="1:12" x14ac:dyDescent="0.2">
      <c r="A128" s="13"/>
      <c r="B128" s="10"/>
      <c r="C128" s="13"/>
      <c r="D128" s="13"/>
      <c r="E128" s="13"/>
      <c r="F128" s="13"/>
      <c r="G128" s="13"/>
      <c r="H128" s="13"/>
      <c r="I128" s="13"/>
      <c r="J128" s="13"/>
      <c r="K128" s="13"/>
      <c r="L128" s="13"/>
    </row>
    <row r="129" spans="1:12" x14ac:dyDescent="0.2">
      <c r="A129" s="13"/>
      <c r="B129" s="10"/>
      <c r="C129" s="13"/>
      <c r="D129" s="13"/>
      <c r="E129" s="13"/>
      <c r="F129" s="13"/>
      <c r="G129" s="13"/>
      <c r="H129" s="13"/>
      <c r="I129" s="13"/>
      <c r="J129" s="13"/>
      <c r="K129" s="13"/>
      <c r="L129" s="13"/>
    </row>
    <row r="130" spans="1:12" x14ac:dyDescent="0.2">
      <c r="A130" s="13"/>
      <c r="B130" s="10"/>
      <c r="C130" s="13"/>
      <c r="D130" s="13"/>
      <c r="E130" s="13"/>
      <c r="F130" s="13"/>
      <c r="G130" s="13"/>
      <c r="H130" s="13"/>
      <c r="I130" s="13"/>
      <c r="J130" s="13"/>
      <c r="K130" s="13"/>
      <c r="L130" s="13"/>
    </row>
    <row r="131" spans="1:12" x14ac:dyDescent="0.2">
      <c r="A131" s="13"/>
      <c r="B131" s="10"/>
      <c r="C131" s="13"/>
      <c r="D131" s="13"/>
      <c r="E131" s="13"/>
      <c r="F131" s="13"/>
      <c r="G131" s="13"/>
      <c r="H131" s="13"/>
      <c r="I131" s="13"/>
      <c r="J131" s="13"/>
      <c r="K131" s="13"/>
      <c r="L131" s="13"/>
    </row>
    <row r="132" spans="1:12" x14ac:dyDescent="0.2">
      <c r="A132" s="13"/>
      <c r="B132" s="10"/>
      <c r="C132" s="13"/>
      <c r="D132" s="13"/>
      <c r="E132" s="13"/>
      <c r="F132" s="13"/>
      <c r="G132" s="13"/>
      <c r="H132" s="13"/>
      <c r="I132" s="13"/>
      <c r="J132" s="13"/>
      <c r="K132" s="13"/>
      <c r="L132" s="13"/>
    </row>
    <row r="133" spans="1:12" x14ac:dyDescent="0.2">
      <c r="A133" s="13"/>
      <c r="B133" s="10"/>
      <c r="C133" s="13"/>
      <c r="D133" s="13"/>
      <c r="E133" s="13"/>
      <c r="F133" s="13"/>
      <c r="G133" s="13"/>
      <c r="H133" s="13"/>
      <c r="I133" s="13"/>
      <c r="J133" s="13"/>
      <c r="K133" s="13"/>
      <c r="L133" s="13"/>
    </row>
    <row r="134" spans="1:12" x14ac:dyDescent="0.2">
      <c r="A134" s="13"/>
      <c r="B134" s="10"/>
      <c r="C134" s="13"/>
      <c r="D134" s="13"/>
      <c r="E134" s="13"/>
      <c r="F134" s="13"/>
      <c r="G134" s="13"/>
      <c r="H134" s="13"/>
      <c r="I134" s="13"/>
      <c r="J134" s="13"/>
      <c r="K134" s="13"/>
      <c r="L134" s="13"/>
    </row>
    <row r="135" spans="1:12" x14ac:dyDescent="0.2">
      <c r="A135" s="13"/>
      <c r="B135" s="10"/>
      <c r="C135" s="13"/>
      <c r="D135" s="13"/>
      <c r="E135" s="13"/>
      <c r="F135" s="13"/>
      <c r="G135" s="13"/>
      <c r="H135" s="13"/>
      <c r="I135" s="13"/>
      <c r="J135" s="13"/>
      <c r="K135" s="13"/>
      <c r="L135" s="13"/>
    </row>
    <row r="136" spans="1:12" x14ac:dyDescent="0.2">
      <c r="A136" s="13"/>
      <c r="B136" s="10"/>
      <c r="C136" s="13"/>
      <c r="D136" s="13"/>
      <c r="E136" s="13"/>
      <c r="F136" s="13"/>
      <c r="G136" s="13"/>
      <c r="H136" s="13"/>
      <c r="I136" s="13"/>
      <c r="J136" s="13"/>
      <c r="K136" s="13"/>
      <c r="L136" s="13"/>
    </row>
    <row r="137" spans="1:12" x14ac:dyDescent="0.2">
      <c r="A137" s="13"/>
      <c r="B137" s="10"/>
      <c r="C137" s="13"/>
      <c r="D137" s="13"/>
      <c r="E137" s="13"/>
      <c r="F137" s="13"/>
      <c r="G137" s="13"/>
      <c r="H137" s="13"/>
      <c r="I137" s="13"/>
      <c r="J137" s="13"/>
      <c r="K137" s="13"/>
      <c r="L137" s="13"/>
    </row>
    <row r="138" spans="1:12" x14ac:dyDescent="0.2">
      <c r="A138" s="13"/>
      <c r="B138" s="10"/>
      <c r="C138" s="13"/>
      <c r="D138" s="13"/>
      <c r="E138" s="13"/>
      <c r="F138" s="13"/>
      <c r="G138" s="13"/>
      <c r="H138" s="13"/>
      <c r="I138" s="13"/>
      <c r="J138" s="13"/>
      <c r="K138" s="13"/>
      <c r="L138" s="13"/>
    </row>
    <row r="139" spans="1:12" x14ac:dyDescent="0.2">
      <c r="A139" s="13"/>
      <c r="B139" s="10"/>
      <c r="C139" s="13"/>
      <c r="D139" s="13"/>
      <c r="E139" s="13"/>
      <c r="F139" s="13"/>
      <c r="G139" s="13"/>
      <c r="H139" s="13"/>
      <c r="I139" s="13"/>
      <c r="J139" s="13"/>
      <c r="K139" s="13"/>
      <c r="L139" s="13"/>
    </row>
    <row r="140" spans="1:12" x14ac:dyDescent="0.2">
      <c r="A140" s="13"/>
      <c r="B140" s="10"/>
      <c r="C140" s="13"/>
      <c r="D140" s="13"/>
      <c r="E140" s="13"/>
      <c r="F140" s="13"/>
      <c r="G140" s="13"/>
      <c r="H140" s="13"/>
      <c r="I140" s="13"/>
      <c r="J140" s="13"/>
      <c r="K140" s="13"/>
      <c r="L140" s="13"/>
    </row>
    <row r="141" spans="1:12" x14ac:dyDescent="0.2">
      <c r="A141" s="13"/>
      <c r="B141" s="10"/>
      <c r="C141" s="13"/>
      <c r="D141" s="13"/>
      <c r="E141" s="13"/>
      <c r="F141" s="13"/>
      <c r="G141" s="13"/>
      <c r="H141" s="13"/>
      <c r="I141" s="13"/>
      <c r="J141" s="13"/>
      <c r="K141" s="13"/>
      <c r="L141" s="13"/>
    </row>
    <row r="142" spans="1:12" x14ac:dyDescent="0.2">
      <c r="A142" s="13"/>
      <c r="B142" s="10"/>
      <c r="C142" s="13"/>
      <c r="D142" s="13"/>
      <c r="E142" s="13"/>
      <c r="F142" s="13"/>
      <c r="G142" s="13"/>
      <c r="H142" s="13"/>
      <c r="I142" s="13"/>
      <c r="J142" s="13"/>
      <c r="K142" s="13"/>
      <c r="L142" s="13"/>
    </row>
    <row r="143" spans="1:12" x14ac:dyDescent="0.2">
      <c r="A143" s="13"/>
      <c r="B143" s="10"/>
      <c r="C143" s="13"/>
      <c r="D143" s="13"/>
      <c r="E143" s="13"/>
      <c r="F143" s="13"/>
      <c r="G143" s="13"/>
      <c r="H143" s="13"/>
      <c r="I143" s="13"/>
      <c r="J143" s="13"/>
      <c r="K143" s="13"/>
      <c r="L143" s="13"/>
    </row>
    <row r="144" spans="1:12" x14ac:dyDescent="0.2">
      <c r="A144" s="13"/>
      <c r="B144" s="10"/>
      <c r="C144" s="13"/>
      <c r="D144" s="13"/>
      <c r="E144" s="13"/>
      <c r="F144" s="13"/>
      <c r="G144" s="13"/>
      <c r="H144" s="13"/>
      <c r="I144" s="13"/>
      <c r="J144" s="13"/>
      <c r="K144" s="13"/>
      <c r="L144" s="13"/>
    </row>
    <row r="145" spans="1:12" x14ac:dyDescent="0.2">
      <c r="A145" s="13"/>
      <c r="B145" s="10"/>
      <c r="C145" s="13"/>
      <c r="D145" s="13"/>
      <c r="E145" s="13"/>
      <c r="F145" s="13"/>
      <c r="G145" s="13"/>
      <c r="H145" s="13"/>
      <c r="I145" s="13"/>
      <c r="J145" s="13"/>
      <c r="K145" s="13"/>
      <c r="L145" s="13"/>
    </row>
    <row r="146" spans="1:12" x14ac:dyDescent="0.2">
      <c r="A146" s="13"/>
      <c r="B146" s="10"/>
      <c r="C146" s="13"/>
      <c r="D146" s="13"/>
      <c r="E146" s="13"/>
      <c r="F146" s="13"/>
      <c r="G146" s="13"/>
      <c r="H146" s="13"/>
      <c r="I146" s="13"/>
      <c r="J146" s="13"/>
      <c r="K146" s="13"/>
      <c r="L146" s="13"/>
    </row>
    <row r="147" spans="1:12" x14ac:dyDescent="0.2">
      <c r="A147" s="13"/>
      <c r="B147" s="10"/>
      <c r="C147" s="13"/>
      <c r="D147" s="13"/>
      <c r="E147" s="13"/>
      <c r="F147" s="13"/>
      <c r="G147" s="13"/>
      <c r="H147" s="13"/>
      <c r="I147" s="13"/>
      <c r="J147" s="13"/>
      <c r="K147" s="13"/>
      <c r="L147" s="13"/>
    </row>
    <row r="148" spans="1:12" x14ac:dyDescent="0.2">
      <c r="A148" s="13"/>
      <c r="B148" s="10"/>
      <c r="C148" s="13"/>
      <c r="D148" s="13"/>
      <c r="E148" s="13"/>
      <c r="F148" s="13"/>
      <c r="G148" s="13"/>
      <c r="H148" s="13"/>
      <c r="I148" s="13"/>
      <c r="J148" s="13"/>
      <c r="K148" s="13"/>
      <c r="L148" s="13"/>
    </row>
    <row r="149" spans="1:12" x14ac:dyDescent="0.2">
      <c r="A149" s="13"/>
      <c r="B149" s="10"/>
      <c r="C149" s="13"/>
      <c r="D149" s="13"/>
      <c r="E149" s="13"/>
      <c r="F149" s="13"/>
      <c r="G149" s="13"/>
      <c r="H149" s="13"/>
      <c r="I149" s="13"/>
      <c r="J149" s="13"/>
      <c r="K149" s="13"/>
      <c r="L149" s="13"/>
    </row>
    <row r="150" spans="1:12" x14ac:dyDescent="0.2">
      <c r="A150" s="13"/>
      <c r="B150" s="10"/>
      <c r="C150" s="13"/>
      <c r="D150" s="13"/>
      <c r="E150" s="13"/>
      <c r="F150" s="13"/>
      <c r="G150" s="13"/>
      <c r="H150" s="13"/>
      <c r="I150" s="13"/>
      <c r="J150" s="13"/>
      <c r="K150" s="13"/>
      <c r="L150" s="13"/>
    </row>
    <row r="151" spans="1:12" x14ac:dyDescent="0.2">
      <c r="A151" s="13"/>
      <c r="B151" s="10"/>
      <c r="C151" s="13"/>
      <c r="D151" s="13"/>
      <c r="E151" s="13"/>
      <c r="F151" s="13"/>
      <c r="G151" s="13"/>
      <c r="H151" s="13"/>
      <c r="I151" s="13"/>
      <c r="J151" s="13"/>
      <c r="K151" s="13"/>
      <c r="L151" s="13"/>
    </row>
    <row r="152" spans="1:12" x14ac:dyDescent="0.2">
      <c r="A152" s="13"/>
      <c r="B152" s="10"/>
      <c r="C152" s="13"/>
      <c r="D152" s="13"/>
      <c r="E152" s="13"/>
      <c r="F152" s="13"/>
      <c r="G152" s="13"/>
      <c r="H152" s="13"/>
      <c r="I152" s="13"/>
      <c r="J152" s="13"/>
      <c r="K152" s="13"/>
      <c r="L152" s="13"/>
    </row>
    <row r="153" spans="1:12" x14ac:dyDescent="0.2">
      <c r="A153" s="13"/>
      <c r="B153" s="10"/>
      <c r="C153" s="13"/>
      <c r="D153" s="13"/>
      <c r="E153" s="13"/>
      <c r="F153" s="13"/>
      <c r="G153" s="13"/>
      <c r="H153" s="13"/>
      <c r="I153" s="13"/>
      <c r="J153" s="13"/>
      <c r="K153" s="13"/>
      <c r="L153" s="13"/>
    </row>
    <row r="154" spans="1:12" x14ac:dyDescent="0.2">
      <c r="A154" s="13"/>
      <c r="B154" s="10"/>
      <c r="C154" s="13"/>
      <c r="D154" s="13"/>
      <c r="E154" s="13"/>
      <c r="F154" s="13"/>
      <c r="G154" s="13"/>
      <c r="H154" s="13"/>
      <c r="I154" s="13"/>
      <c r="J154" s="13"/>
      <c r="K154" s="13"/>
      <c r="L154" s="13"/>
    </row>
    <row r="155" spans="1:12" x14ac:dyDescent="0.2">
      <c r="A155" s="13"/>
      <c r="B155" s="10"/>
      <c r="C155" s="13"/>
      <c r="D155" s="13"/>
      <c r="E155" s="13"/>
      <c r="F155" s="13"/>
      <c r="G155" s="13"/>
      <c r="H155" s="13"/>
      <c r="I155" s="13"/>
      <c r="J155" s="13"/>
      <c r="K155" s="13"/>
      <c r="L155" s="13"/>
    </row>
    <row r="156" spans="1:12" x14ac:dyDescent="0.2">
      <c r="A156" s="13"/>
      <c r="B156" s="10"/>
      <c r="C156" s="13"/>
      <c r="D156" s="13"/>
      <c r="E156" s="13"/>
      <c r="F156" s="13"/>
      <c r="G156" s="13"/>
      <c r="H156" s="13"/>
      <c r="I156" s="13"/>
      <c r="J156" s="13"/>
      <c r="K156" s="13"/>
      <c r="L156" s="13"/>
    </row>
    <row r="157" spans="1:12" x14ac:dyDescent="0.2">
      <c r="A157" s="13"/>
      <c r="B157" s="10"/>
      <c r="C157" s="13"/>
      <c r="D157" s="13"/>
      <c r="E157" s="13"/>
      <c r="F157" s="13"/>
      <c r="G157" s="13"/>
      <c r="H157" s="13"/>
      <c r="I157" s="13"/>
      <c r="J157" s="13"/>
      <c r="K157" s="13"/>
      <c r="L157" s="13"/>
    </row>
    <row r="158" spans="1:12" x14ac:dyDescent="0.2">
      <c r="A158" s="13"/>
      <c r="B158" s="10"/>
      <c r="C158" s="13"/>
      <c r="D158" s="13"/>
      <c r="E158" s="13"/>
      <c r="F158" s="13"/>
      <c r="G158" s="13"/>
      <c r="H158" s="13"/>
      <c r="I158" s="13"/>
      <c r="J158" s="13"/>
      <c r="K158" s="13"/>
      <c r="L158" s="13"/>
    </row>
    <row r="159" spans="1:12" x14ac:dyDescent="0.2">
      <c r="B159" s="10"/>
    </row>
    <row r="160" spans="1:12" x14ac:dyDescent="0.2">
      <c r="B160" s="10"/>
    </row>
    <row r="161" spans="2:2" x14ac:dyDescent="0.2">
      <c r="B161" s="10"/>
    </row>
    <row r="162" spans="2:2" x14ac:dyDescent="0.2">
      <c r="B162" s="10"/>
    </row>
    <row r="163" spans="2:2" x14ac:dyDescent="0.2">
      <c r="B163" s="10"/>
    </row>
    <row r="164" spans="2:2" x14ac:dyDescent="0.2">
      <c r="B164" s="10"/>
    </row>
    <row r="165" spans="2:2" x14ac:dyDescent="0.2">
      <c r="B165" s="10"/>
    </row>
    <row r="166" spans="2:2" x14ac:dyDescent="0.2">
      <c r="B166" s="10"/>
    </row>
    <row r="167" spans="2:2" x14ac:dyDescent="0.2">
      <c r="B167" s="10"/>
    </row>
    <row r="168" spans="2:2" x14ac:dyDescent="0.2">
      <c r="B168" s="10"/>
    </row>
    <row r="169" spans="2:2" x14ac:dyDescent="0.2">
      <c r="B169" s="10"/>
    </row>
    <row r="170" spans="2:2" x14ac:dyDescent="0.2">
      <c r="B170" s="10"/>
    </row>
    <row r="171" spans="2:2" x14ac:dyDescent="0.2">
      <c r="B171" s="10"/>
    </row>
    <row r="172" spans="2:2" x14ac:dyDescent="0.2">
      <c r="B172" s="10"/>
    </row>
    <row r="173" spans="2:2" x14ac:dyDescent="0.2">
      <c r="B173" s="10"/>
    </row>
    <row r="174" spans="2:2" x14ac:dyDescent="0.2">
      <c r="B174" s="10"/>
    </row>
    <row r="175" spans="2:2" x14ac:dyDescent="0.2">
      <c r="B175" s="10"/>
    </row>
    <row r="176" spans="2:2" x14ac:dyDescent="0.2">
      <c r="B176" s="10"/>
    </row>
    <row r="177" spans="2:2" x14ac:dyDescent="0.2">
      <c r="B177" s="10"/>
    </row>
    <row r="178" spans="2:2" x14ac:dyDescent="0.2">
      <c r="B178" s="10"/>
    </row>
    <row r="179" spans="2:2" x14ac:dyDescent="0.2">
      <c r="B179" s="10"/>
    </row>
    <row r="180" spans="2:2" x14ac:dyDescent="0.2">
      <c r="B180" s="10"/>
    </row>
    <row r="181" spans="2:2" x14ac:dyDescent="0.2">
      <c r="B181" s="10"/>
    </row>
    <row r="182" spans="2:2" x14ac:dyDescent="0.2">
      <c r="B182" s="10"/>
    </row>
    <row r="183" spans="2:2" x14ac:dyDescent="0.2">
      <c r="B183" s="10"/>
    </row>
    <row r="184" spans="2:2" x14ac:dyDescent="0.2">
      <c r="B184" s="10"/>
    </row>
    <row r="185" spans="2:2" x14ac:dyDescent="0.2">
      <c r="B185" s="10"/>
    </row>
    <row r="186" spans="2:2" x14ac:dyDescent="0.2">
      <c r="B186" s="10"/>
    </row>
    <row r="187" spans="2:2" x14ac:dyDescent="0.2">
      <c r="B187" s="10"/>
    </row>
    <row r="188" spans="2:2" x14ac:dyDescent="0.2">
      <c r="B188" s="10"/>
    </row>
    <row r="189" spans="2:2" x14ac:dyDescent="0.2">
      <c r="B189" s="10"/>
    </row>
    <row r="190" spans="2:2" x14ac:dyDescent="0.2">
      <c r="B190" s="10"/>
    </row>
    <row r="191" spans="2:2" x14ac:dyDescent="0.2">
      <c r="B191" s="10"/>
    </row>
    <row r="192" spans="2:2" x14ac:dyDescent="0.2">
      <c r="B192" s="10"/>
    </row>
    <row r="193" spans="2:2" x14ac:dyDescent="0.2">
      <c r="B193" s="10"/>
    </row>
    <row r="194" spans="2:2" x14ac:dyDescent="0.2">
      <c r="B194" s="10"/>
    </row>
    <row r="195" spans="2:2" x14ac:dyDescent="0.2">
      <c r="B195" s="10"/>
    </row>
    <row r="196" spans="2:2" x14ac:dyDescent="0.2">
      <c r="B196" s="10"/>
    </row>
    <row r="197" spans="2:2" x14ac:dyDescent="0.2">
      <c r="B197" s="10"/>
    </row>
    <row r="198" spans="2:2" x14ac:dyDescent="0.2">
      <c r="B198" s="10"/>
    </row>
    <row r="199" spans="2:2" x14ac:dyDescent="0.2">
      <c r="B199" s="10"/>
    </row>
    <row r="200" spans="2:2" x14ac:dyDescent="0.2">
      <c r="B200" s="10"/>
    </row>
    <row r="201" spans="2:2" x14ac:dyDescent="0.2">
      <c r="B201" s="10"/>
    </row>
    <row r="202" spans="2:2" x14ac:dyDescent="0.2">
      <c r="B202" s="10"/>
    </row>
    <row r="203" spans="2:2" x14ac:dyDescent="0.2">
      <c r="B203" s="10"/>
    </row>
    <row r="204" spans="2:2" x14ac:dyDescent="0.2">
      <c r="B204" s="10"/>
    </row>
    <row r="205" spans="2:2" x14ac:dyDescent="0.2">
      <c r="B205" s="10"/>
    </row>
    <row r="206" spans="2:2" x14ac:dyDescent="0.2">
      <c r="B206" s="10"/>
    </row>
    <row r="207" spans="2:2" x14ac:dyDescent="0.2">
      <c r="B207" s="10"/>
    </row>
    <row r="208" spans="2:2" x14ac:dyDescent="0.2">
      <c r="B208" s="10"/>
    </row>
    <row r="209" spans="2:2" x14ac:dyDescent="0.2">
      <c r="B209" s="10"/>
    </row>
    <row r="210" spans="2:2" x14ac:dyDescent="0.2">
      <c r="B210" s="10"/>
    </row>
    <row r="211" spans="2:2" x14ac:dyDescent="0.2">
      <c r="B211" s="10"/>
    </row>
    <row r="212" spans="2:2" x14ac:dyDescent="0.2">
      <c r="B212" s="10"/>
    </row>
    <row r="213" spans="2:2" x14ac:dyDescent="0.2">
      <c r="B213" s="10"/>
    </row>
    <row r="214" spans="2:2" x14ac:dyDescent="0.2">
      <c r="B214" s="10"/>
    </row>
    <row r="215" spans="2:2" x14ac:dyDescent="0.2">
      <c r="B215" s="10"/>
    </row>
    <row r="216" spans="2:2" x14ac:dyDescent="0.2">
      <c r="B216" s="10"/>
    </row>
  </sheetData>
  <autoFilter ref="A6:E7" xr:uid="{00000000-0009-0000-0000-000008000000}">
    <sortState ref="A9:E40">
      <sortCondition ref="A6:A7"/>
    </sortState>
  </autoFilter>
  <mergeCells count="5">
    <mergeCell ref="A6:A7"/>
    <mergeCell ref="B6:B7"/>
    <mergeCell ref="D6:D7"/>
    <mergeCell ref="E6:E7"/>
    <mergeCell ref="H1:I1"/>
  </mergeCells>
  <hyperlinks>
    <hyperlink ref="H1:I1" location="Index!A1" display="Regresar al �ndice" xr:uid="{00000000-0004-0000-0800-000000000000}"/>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34"/>
  <dimension ref="A1:T216"/>
  <sheetViews>
    <sheetView zoomScaleNormal="100" workbookViewId="0"/>
  </sheetViews>
  <sheetFormatPr baseColWidth="10" defaultColWidth="11.42578125" defaultRowHeight="12.75" x14ac:dyDescent="0.2"/>
  <cols>
    <col min="1" max="1" width="27.85546875" style="328" customWidth="1"/>
    <col min="2" max="2" width="16.7109375" style="48" customWidth="1"/>
    <col min="3" max="3" width="14.140625" style="328" customWidth="1"/>
    <col min="4" max="4" width="11.85546875" style="328" customWidth="1"/>
    <col min="5" max="5" width="10.85546875" style="328" customWidth="1"/>
    <col min="6" max="16384" width="11.42578125" style="328"/>
  </cols>
  <sheetData>
    <row r="1" spans="1:20" x14ac:dyDescent="0.2">
      <c r="A1" s="69" t="s">
        <v>1994</v>
      </c>
      <c r="G1" s="18"/>
      <c r="H1" s="346" t="s">
        <v>2143</v>
      </c>
      <c r="I1" s="346"/>
      <c r="J1" s="18"/>
      <c r="K1" s="18"/>
      <c r="L1" s="18"/>
      <c r="M1" s="18"/>
      <c r="N1" s="18"/>
      <c r="O1" s="18"/>
      <c r="P1" s="18"/>
      <c r="Q1" s="18"/>
      <c r="R1" s="18"/>
      <c r="S1" s="18"/>
      <c r="T1" s="18"/>
    </row>
    <row r="2" spans="1:20" x14ac:dyDescent="0.2">
      <c r="A2" s="328" t="s">
        <v>1417</v>
      </c>
    </row>
    <row r="4" spans="1:20" ht="45.75" customHeight="1" x14ac:dyDescent="0.2"/>
    <row r="6" spans="1:20" ht="26.25" thickBot="1" x14ac:dyDescent="0.25">
      <c r="A6" s="76" t="s">
        <v>276</v>
      </c>
      <c r="B6" s="57" t="s">
        <v>1228</v>
      </c>
      <c r="C6" s="57" t="s">
        <v>1228</v>
      </c>
      <c r="D6" s="219" t="s">
        <v>34</v>
      </c>
      <c r="E6" s="219" t="s">
        <v>277</v>
      </c>
    </row>
    <row r="7" spans="1:20" ht="26.25" thickBot="1" x14ac:dyDescent="0.25">
      <c r="A7" s="334" t="s">
        <v>278</v>
      </c>
      <c r="B7" s="335">
        <v>126571</v>
      </c>
      <c r="C7" s="335">
        <v>123159</v>
      </c>
      <c r="D7" s="335">
        <f t="shared" ref="D7:D14" si="0">C7-B7</f>
        <v>-3412</v>
      </c>
      <c r="E7" s="340">
        <f t="shared" ref="E7:E15" si="1">C7/B7-1</f>
        <v>-2.6957201886688154E-2</v>
      </c>
    </row>
    <row r="8" spans="1:20" ht="13.5" thickBot="1" x14ac:dyDescent="0.25">
      <c r="A8" s="336" t="s">
        <v>279</v>
      </c>
      <c r="B8" s="337">
        <v>402175</v>
      </c>
      <c r="C8" s="337">
        <v>404779</v>
      </c>
      <c r="D8" s="335">
        <f t="shared" si="0"/>
        <v>2604</v>
      </c>
      <c r="E8" s="340">
        <f t="shared" si="1"/>
        <v>6.4747933113693534E-3</v>
      </c>
    </row>
    <row r="9" spans="1:20" ht="13.5" thickBot="1" x14ac:dyDescent="0.25">
      <c r="A9" s="336" t="s">
        <v>280</v>
      </c>
      <c r="B9" s="339">
        <v>150009</v>
      </c>
      <c r="C9" s="339">
        <v>149587</v>
      </c>
      <c r="D9" s="335">
        <f t="shared" si="0"/>
        <v>-422</v>
      </c>
      <c r="E9" s="340">
        <f t="shared" si="1"/>
        <v>-2.8131645434607E-3</v>
      </c>
    </row>
    <row r="10" spans="1:20" ht="26.25" thickBot="1" x14ac:dyDescent="0.25">
      <c r="A10" s="338" t="s">
        <v>281</v>
      </c>
      <c r="B10" s="337">
        <v>10018</v>
      </c>
      <c r="C10" s="337">
        <v>9992</v>
      </c>
      <c r="D10" s="335">
        <f t="shared" si="0"/>
        <v>-26</v>
      </c>
      <c r="E10" s="340">
        <f t="shared" si="1"/>
        <v>-2.5953284088640061E-3</v>
      </c>
    </row>
    <row r="11" spans="1:20" ht="13.5" thickBot="1" x14ac:dyDescent="0.25">
      <c r="A11" s="336" t="s">
        <v>282</v>
      </c>
      <c r="B11" s="337">
        <v>519869</v>
      </c>
      <c r="C11" s="337">
        <v>518782</v>
      </c>
      <c r="D11" s="335">
        <f t="shared" si="0"/>
        <v>-1087</v>
      </c>
      <c r="E11" s="340">
        <f t="shared" si="1"/>
        <v>-2.0909113642090249E-3</v>
      </c>
    </row>
    <row r="12" spans="1:20" ht="13.5" thickBot="1" x14ac:dyDescent="0.25">
      <c r="A12" s="336" t="s">
        <v>283</v>
      </c>
      <c r="B12" s="337">
        <v>2476</v>
      </c>
      <c r="C12" s="337">
        <v>2545</v>
      </c>
      <c r="D12" s="335">
        <f t="shared" si="0"/>
        <v>69</v>
      </c>
      <c r="E12" s="340">
        <f t="shared" si="1"/>
        <v>2.7867528271405595E-2</v>
      </c>
    </row>
    <row r="13" spans="1:20" ht="13.5" thickBot="1" x14ac:dyDescent="0.25">
      <c r="A13" s="336" t="s">
        <v>284</v>
      </c>
      <c r="B13" s="337">
        <v>656605</v>
      </c>
      <c r="C13" s="337">
        <v>659145</v>
      </c>
      <c r="D13" s="335">
        <f t="shared" si="0"/>
        <v>2540</v>
      </c>
      <c r="E13" s="340">
        <f t="shared" si="1"/>
        <v>3.8683835791686327E-3</v>
      </c>
    </row>
    <row r="14" spans="1:20" ht="13.5" thickBot="1" x14ac:dyDescent="0.25">
      <c r="A14" s="336" t="s">
        <v>285</v>
      </c>
      <c r="B14" s="337">
        <v>104992</v>
      </c>
      <c r="C14" s="337">
        <v>105213</v>
      </c>
      <c r="D14" s="335">
        <f t="shared" si="0"/>
        <v>221</v>
      </c>
      <c r="E14" s="340">
        <f t="shared" si="1"/>
        <v>2.1049222797926426E-3</v>
      </c>
    </row>
    <row r="15" spans="1:20" ht="13.5" thickBot="1" x14ac:dyDescent="0.25">
      <c r="A15" s="58" t="s">
        <v>52</v>
      </c>
      <c r="B15" s="59">
        <f>SUM(B7:B14)</f>
        <v>1972715</v>
      </c>
      <c r="C15" s="59">
        <f>SUM(C7:C14)</f>
        <v>1973202</v>
      </c>
      <c r="D15" s="60">
        <f>C15-B15</f>
        <v>487</v>
      </c>
      <c r="E15" s="86">
        <f t="shared" si="1"/>
        <v>2.4686789526118247E-4</v>
      </c>
    </row>
    <row r="16" spans="1:20" x14ac:dyDescent="0.2">
      <c r="B16" s="10"/>
    </row>
    <row r="17" spans="2:2" x14ac:dyDescent="0.2">
      <c r="B17" s="10"/>
    </row>
    <row r="30" spans="2:2" x14ac:dyDescent="0.2">
      <c r="B30" s="10"/>
    </row>
    <row r="31" spans="2:2" x14ac:dyDescent="0.2">
      <c r="B31" s="10"/>
    </row>
    <row r="32" spans="2:2" x14ac:dyDescent="0.2">
      <c r="B32" s="10"/>
    </row>
    <row r="33" spans="2:2" x14ac:dyDescent="0.2">
      <c r="B33" s="10"/>
    </row>
    <row r="34" spans="2:2" x14ac:dyDescent="0.2">
      <c r="B34" s="10"/>
    </row>
    <row r="35" spans="2:2" x14ac:dyDescent="0.2">
      <c r="B35" s="10"/>
    </row>
    <row r="36" spans="2:2" x14ac:dyDescent="0.2">
      <c r="B36" s="10"/>
    </row>
    <row r="37" spans="2:2" x14ac:dyDescent="0.2">
      <c r="B37" s="10"/>
    </row>
    <row r="38" spans="2:2" x14ac:dyDescent="0.2">
      <c r="B38" s="10"/>
    </row>
    <row r="39" spans="2:2" x14ac:dyDescent="0.2">
      <c r="B39" s="10"/>
    </row>
    <row r="40" spans="2:2" x14ac:dyDescent="0.2">
      <c r="B40" s="10"/>
    </row>
    <row r="41" spans="2:2" x14ac:dyDescent="0.2">
      <c r="B41" s="10"/>
    </row>
    <row r="42" spans="2:2" x14ac:dyDescent="0.2">
      <c r="B42" s="10"/>
    </row>
    <row r="43" spans="2:2" x14ac:dyDescent="0.2">
      <c r="B43" s="10"/>
    </row>
    <row r="44" spans="2:2" x14ac:dyDescent="0.2">
      <c r="B44" s="10"/>
    </row>
    <row r="45" spans="2:2" x14ac:dyDescent="0.2">
      <c r="B45" s="10"/>
    </row>
    <row r="46" spans="2:2" x14ac:dyDescent="0.2">
      <c r="B46" s="10"/>
    </row>
    <row r="47" spans="2:2" x14ac:dyDescent="0.2">
      <c r="B47" s="10"/>
    </row>
    <row r="48" spans="2:2" x14ac:dyDescent="0.2">
      <c r="B48" s="10"/>
    </row>
    <row r="49" spans="2:2" x14ac:dyDescent="0.2">
      <c r="B49" s="10"/>
    </row>
    <row r="50" spans="2:2" x14ac:dyDescent="0.2">
      <c r="B50" s="10"/>
    </row>
    <row r="51" spans="2:2" x14ac:dyDescent="0.2">
      <c r="B51" s="10"/>
    </row>
    <row r="52" spans="2:2" x14ac:dyDescent="0.2">
      <c r="B52" s="10"/>
    </row>
    <row r="53" spans="2:2" x14ac:dyDescent="0.2">
      <c r="B53" s="10"/>
    </row>
    <row r="54" spans="2:2" x14ac:dyDescent="0.2">
      <c r="B54" s="10"/>
    </row>
    <row r="55" spans="2:2" x14ac:dyDescent="0.2">
      <c r="B55" s="10"/>
    </row>
    <row r="56" spans="2:2" x14ac:dyDescent="0.2">
      <c r="B56" s="10"/>
    </row>
    <row r="57" spans="2:2" x14ac:dyDescent="0.2">
      <c r="B57" s="10"/>
    </row>
    <row r="58" spans="2:2" x14ac:dyDescent="0.2">
      <c r="B58" s="10"/>
    </row>
    <row r="59" spans="2:2" x14ac:dyDescent="0.2">
      <c r="B59" s="10"/>
    </row>
    <row r="60" spans="2:2" x14ac:dyDescent="0.2">
      <c r="B60" s="10"/>
    </row>
    <row r="61" spans="2:2" x14ac:dyDescent="0.2">
      <c r="B61" s="10"/>
    </row>
    <row r="62" spans="2:2" x14ac:dyDescent="0.2">
      <c r="B62" s="10"/>
    </row>
    <row r="63" spans="2:2" x14ac:dyDescent="0.2">
      <c r="B63" s="10"/>
    </row>
    <row r="64" spans="2:2" x14ac:dyDescent="0.2">
      <c r="B64" s="10"/>
    </row>
    <row r="65" spans="2:2" x14ac:dyDescent="0.2">
      <c r="B65" s="10"/>
    </row>
    <row r="66" spans="2:2" x14ac:dyDescent="0.2">
      <c r="B66" s="10"/>
    </row>
    <row r="67" spans="2:2" x14ac:dyDescent="0.2">
      <c r="B67" s="10"/>
    </row>
    <row r="68" spans="2:2" x14ac:dyDescent="0.2">
      <c r="B68" s="10"/>
    </row>
    <row r="69" spans="2:2" x14ac:dyDescent="0.2">
      <c r="B69" s="10"/>
    </row>
    <row r="70" spans="2:2" x14ac:dyDescent="0.2">
      <c r="B70" s="10"/>
    </row>
    <row r="71" spans="2:2" x14ac:dyDescent="0.2">
      <c r="B71" s="10"/>
    </row>
    <row r="72" spans="2:2" x14ac:dyDescent="0.2">
      <c r="B72" s="10"/>
    </row>
    <row r="73" spans="2:2" x14ac:dyDescent="0.2">
      <c r="B73" s="10"/>
    </row>
    <row r="74" spans="2:2" x14ac:dyDescent="0.2">
      <c r="B74" s="10"/>
    </row>
    <row r="75" spans="2:2" x14ac:dyDescent="0.2">
      <c r="B75" s="10"/>
    </row>
    <row r="76" spans="2:2" x14ac:dyDescent="0.2">
      <c r="B76" s="10"/>
    </row>
    <row r="77" spans="2:2" x14ac:dyDescent="0.2">
      <c r="B77" s="10"/>
    </row>
    <row r="78" spans="2:2" x14ac:dyDescent="0.2">
      <c r="B78" s="10"/>
    </row>
    <row r="79" spans="2:2" x14ac:dyDescent="0.2">
      <c r="B79" s="10"/>
    </row>
    <row r="80" spans="2:2" x14ac:dyDescent="0.2">
      <c r="B80" s="10"/>
    </row>
    <row r="81" spans="2:2" x14ac:dyDescent="0.2">
      <c r="B81" s="10"/>
    </row>
    <row r="82" spans="2:2" x14ac:dyDescent="0.2">
      <c r="B82" s="10"/>
    </row>
    <row r="83" spans="2:2" x14ac:dyDescent="0.2">
      <c r="B83" s="10"/>
    </row>
    <row r="84" spans="2:2" x14ac:dyDescent="0.2">
      <c r="B84" s="10"/>
    </row>
    <row r="85" spans="2:2" x14ac:dyDescent="0.2">
      <c r="B85" s="10"/>
    </row>
    <row r="86" spans="2:2" x14ac:dyDescent="0.2">
      <c r="B86" s="10"/>
    </row>
    <row r="87" spans="2:2" x14ac:dyDescent="0.2">
      <c r="B87" s="10"/>
    </row>
    <row r="88" spans="2:2" x14ac:dyDescent="0.2">
      <c r="B88" s="10"/>
    </row>
    <row r="89" spans="2:2" x14ac:dyDescent="0.2">
      <c r="B89" s="10"/>
    </row>
    <row r="90" spans="2:2" x14ac:dyDescent="0.2">
      <c r="B90" s="10"/>
    </row>
    <row r="91" spans="2:2" x14ac:dyDescent="0.2">
      <c r="B91" s="10"/>
    </row>
    <row r="92" spans="2:2" x14ac:dyDescent="0.2">
      <c r="B92" s="10"/>
    </row>
    <row r="93" spans="2:2" x14ac:dyDescent="0.2">
      <c r="B93" s="10"/>
    </row>
    <row r="94" spans="2:2" x14ac:dyDescent="0.2">
      <c r="B94" s="10"/>
    </row>
    <row r="95" spans="2:2" x14ac:dyDescent="0.2">
      <c r="B95" s="10"/>
    </row>
    <row r="96" spans="2:2" x14ac:dyDescent="0.2">
      <c r="B96" s="10"/>
    </row>
    <row r="97" spans="2:2" x14ac:dyDescent="0.2">
      <c r="B97" s="10"/>
    </row>
    <row r="98" spans="2:2" x14ac:dyDescent="0.2">
      <c r="B98" s="10"/>
    </row>
    <row r="99" spans="2:2" x14ac:dyDescent="0.2">
      <c r="B99" s="10"/>
    </row>
    <row r="100" spans="2:2" x14ac:dyDescent="0.2">
      <c r="B100" s="10"/>
    </row>
    <row r="101" spans="2:2" x14ac:dyDescent="0.2">
      <c r="B101" s="10"/>
    </row>
    <row r="102" spans="2:2" x14ac:dyDescent="0.2">
      <c r="B102" s="10"/>
    </row>
    <row r="103" spans="2:2" x14ac:dyDescent="0.2">
      <c r="B103" s="10"/>
    </row>
    <row r="104" spans="2:2" x14ac:dyDescent="0.2">
      <c r="B104" s="10"/>
    </row>
    <row r="105" spans="2:2" x14ac:dyDescent="0.2">
      <c r="B105" s="10"/>
    </row>
    <row r="106" spans="2:2" x14ac:dyDescent="0.2">
      <c r="B106" s="10"/>
    </row>
    <row r="107" spans="2:2" x14ac:dyDescent="0.2">
      <c r="B107" s="10"/>
    </row>
    <row r="108" spans="2:2" x14ac:dyDescent="0.2">
      <c r="B108" s="10"/>
    </row>
    <row r="109" spans="2:2" x14ac:dyDescent="0.2">
      <c r="B109" s="10"/>
    </row>
    <row r="110" spans="2:2" x14ac:dyDescent="0.2">
      <c r="B110" s="10"/>
    </row>
    <row r="111" spans="2:2" x14ac:dyDescent="0.2">
      <c r="B111" s="10"/>
    </row>
    <row r="112" spans="2:2" x14ac:dyDescent="0.2">
      <c r="B112" s="10"/>
    </row>
    <row r="113" spans="2:2" x14ac:dyDescent="0.2">
      <c r="B113" s="10"/>
    </row>
    <row r="114" spans="2:2" x14ac:dyDescent="0.2">
      <c r="B114" s="10"/>
    </row>
    <row r="115" spans="2:2" x14ac:dyDescent="0.2">
      <c r="B115" s="10"/>
    </row>
    <row r="116" spans="2:2" x14ac:dyDescent="0.2">
      <c r="B116" s="10"/>
    </row>
    <row r="117" spans="2:2" x14ac:dyDescent="0.2">
      <c r="B117" s="10"/>
    </row>
    <row r="118" spans="2:2" x14ac:dyDescent="0.2">
      <c r="B118" s="10"/>
    </row>
    <row r="119" spans="2:2" x14ac:dyDescent="0.2">
      <c r="B119" s="10"/>
    </row>
    <row r="120" spans="2:2" x14ac:dyDescent="0.2">
      <c r="B120" s="10"/>
    </row>
    <row r="121" spans="2:2" x14ac:dyDescent="0.2">
      <c r="B121" s="10"/>
    </row>
    <row r="122" spans="2:2" x14ac:dyDescent="0.2">
      <c r="B122" s="10"/>
    </row>
    <row r="123" spans="2:2" x14ac:dyDescent="0.2">
      <c r="B123" s="10"/>
    </row>
    <row r="124" spans="2:2" x14ac:dyDescent="0.2">
      <c r="B124" s="10"/>
    </row>
    <row r="125" spans="2:2" x14ac:dyDescent="0.2">
      <c r="B125" s="10"/>
    </row>
    <row r="126" spans="2:2" x14ac:dyDescent="0.2">
      <c r="B126" s="10"/>
    </row>
    <row r="127" spans="2:2" x14ac:dyDescent="0.2">
      <c r="B127" s="10"/>
    </row>
    <row r="128" spans="2:2" x14ac:dyDescent="0.2">
      <c r="B128" s="10"/>
    </row>
    <row r="129" spans="2:2" x14ac:dyDescent="0.2">
      <c r="B129" s="10"/>
    </row>
    <row r="130" spans="2:2" x14ac:dyDescent="0.2">
      <c r="B130" s="10"/>
    </row>
    <row r="131" spans="2:2" x14ac:dyDescent="0.2">
      <c r="B131" s="10"/>
    </row>
    <row r="132" spans="2:2" x14ac:dyDescent="0.2">
      <c r="B132" s="10"/>
    </row>
    <row r="133" spans="2:2" x14ac:dyDescent="0.2">
      <c r="B133" s="10"/>
    </row>
    <row r="134" spans="2:2" x14ac:dyDescent="0.2">
      <c r="B134" s="10"/>
    </row>
    <row r="135" spans="2:2" x14ac:dyDescent="0.2">
      <c r="B135" s="10"/>
    </row>
    <row r="136" spans="2:2" x14ac:dyDescent="0.2">
      <c r="B136" s="10"/>
    </row>
    <row r="137" spans="2:2" x14ac:dyDescent="0.2">
      <c r="B137" s="10"/>
    </row>
    <row r="138" spans="2:2" x14ac:dyDescent="0.2">
      <c r="B138" s="10"/>
    </row>
    <row r="139" spans="2:2" x14ac:dyDescent="0.2">
      <c r="B139" s="10"/>
    </row>
    <row r="140" spans="2:2" x14ac:dyDescent="0.2">
      <c r="B140" s="10"/>
    </row>
    <row r="141" spans="2:2" x14ac:dyDescent="0.2">
      <c r="B141" s="10"/>
    </row>
    <row r="142" spans="2:2" x14ac:dyDescent="0.2">
      <c r="B142" s="10"/>
    </row>
    <row r="143" spans="2:2" x14ac:dyDescent="0.2">
      <c r="B143" s="10"/>
    </row>
    <row r="144" spans="2:2" x14ac:dyDescent="0.2">
      <c r="B144" s="10"/>
    </row>
    <row r="145" spans="2:2" x14ac:dyDescent="0.2">
      <c r="B145" s="10"/>
    </row>
    <row r="146" spans="2:2" x14ac:dyDescent="0.2">
      <c r="B146" s="10"/>
    </row>
    <row r="147" spans="2:2" x14ac:dyDescent="0.2">
      <c r="B147" s="10"/>
    </row>
    <row r="148" spans="2:2" x14ac:dyDescent="0.2">
      <c r="B148" s="10"/>
    </row>
    <row r="149" spans="2:2" x14ac:dyDescent="0.2">
      <c r="B149" s="10"/>
    </row>
    <row r="150" spans="2:2" x14ac:dyDescent="0.2">
      <c r="B150" s="10"/>
    </row>
    <row r="151" spans="2:2" x14ac:dyDescent="0.2">
      <c r="B151" s="10"/>
    </row>
    <row r="152" spans="2:2" x14ac:dyDescent="0.2">
      <c r="B152" s="10"/>
    </row>
    <row r="153" spans="2:2" x14ac:dyDescent="0.2">
      <c r="B153" s="10"/>
    </row>
    <row r="154" spans="2:2" x14ac:dyDescent="0.2">
      <c r="B154" s="10"/>
    </row>
    <row r="155" spans="2:2" x14ac:dyDescent="0.2">
      <c r="B155" s="10"/>
    </row>
    <row r="156" spans="2:2" x14ac:dyDescent="0.2">
      <c r="B156" s="10"/>
    </row>
    <row r="157" spans="2:2" x14ac:dyDescent="0.2">
      <c r="B157" s="10"/>
    </row>
    <row r="158" spans="2:2" x14ac:dyDescent="0.2">
      <c r="B158" s="10"/>
    </row>
    <row r="159" spans="2:2" x14ac:dyDescent="0.2">
      <c r="B159" s="10"/>
    </row>
    <row r="160" spans="2:2" x14ac:dyDescent="0.2">
      <c r="B160" s="10"/>
    </row>
    <row r="161" spans="2:2" x14ac:dyDescent="0.2">
      <c r="B161" s="10"/>
    </row>
    <row r="162" spans="2:2" x14ac:dyDescent="0.2">
      <c r="B162" s="10"/>
    </row>
    <row r="163" spans="2:2" x14ac:dyDescent="0.2">
      <c r="B163" s="10"/>
    </row>
    <row r="164" spans="2:2" x14ac:dyDescent="0.2">
      <c r="B164" s="10"/>
    </row>
    <row r="165" spans="2:2" x14ac:dyDescent="0.2">
      <c r="B165" s="10"/>
    </row>
    <row r="166" spans="2:2" x14ac:dyDescent="0.2">
      <c r="B166" s="10"/>
    </row>
    <row r="167" spans="2:2" x14ac:dyDescent="0.2">
      <c r="B167" s="10"/>
    </row>
    <row r="168" spans="2:2" x14ac:dyDescent="0.2">
      <c r="B168" s="10"/>
    </row>
    <row r="169" spans="2:2" x14ac:dyDescent="0.2">
      <c r="B169" s="10"/>
    </row>
    <row r="170" spans="2:2" x14ac:dyDescent="0.2">
      <c r="B170" s="10"/>
    </row>
    <row r="171" spans="2:2" x14ac:dyDescent="0.2">
      <c r="B171" s="10"/>
    </row>
    <row r="172" spans="2:2" x14ac:dyDescent="0.2">
      <c r="B172" s="10"/>
    </row>
    <row r="173" spans="2:2" x14ac:dyDescent="0.2">
      <c r="B173" s="10"/>
    </row>
    <row r="174" spans="2:2" x14ac:dyDescent="0.2">
      <c r="B174" s="10"/>
    </row>
    <row r="175" spans="2:2" x14ac:dyDescent="0.2">
      <c r="B175" s="10"/>
    </row>
    <row r="176" spans="2:2" x14ac:dyDescent="0.2">
      <c r="B176" s="10"/>
    </row>
    <row r="177" spans="2:2" x14ac:dyDescent="0.2">
      <c r="B177" s="10"/>
    </row>
    <row r="178" spans="2:2" x14ac:dyDescent="0.2">
      <c r="B178" s="10"/>
    </row>
    <row r="179" spans="2:2" x14ac:dyDescent="0.2">
      <c r="B179" s="10"/>
    </row>
    <row r="180" spans="2:2" x14ac:dyDescent="0.2">
      <c r="B180" s="10"/>
    </row>
    <row r="181" spans="2:2" x14ac:dyDescent="0.2">
      <c r="B181" s="10"/>
    </row>
    <row r="182" spans="2:2" x14ac:dyDescent="0.2">
      <c r="B182" s="10"/>
    </row>
    <row r="183" spans="2:2" x14ac:dyDescent="0.2">
      <c r="B183" s="10"/>
    </row>
    <row r="184" spans="2:2" x14ac:dyDescent="0.2">
      <c r="B184" s="10"/>
    </row>
    <row r="185" spans="2:2" x14ac:dyDescent="0.2">
      <c r="B185" s="10"/>
    </row>
    <row r="186" spans="2:2" x14ac:dyDescent="0.2">
      <c r="B186" s="10"/>
    </row>
    <row r="187" spans="2:2" x14ac:dyDescent="0.2">
      <c r="B187" s="10"/>
    </row>
    <row r="188" spans="2:2" x14ac:dyDescent="0.2">
      <c r="B188" s="10"/>
    </row>
    <row r="189" spans="2:2" x14ac:dyDescent="0.2">
      <c r="B189" s="10"/>
    </row>
    <row r="190" spans="2:2" x14ac:dyDescent="0.2">
      <c r="B190" s="10"/>
    </row>
    <row r="191" spans="2:2" x14ac:dyDescent="0.2">
      <c r="B191" s="10"/>
    </row>
    <row r="192" spans="2:2" x14ac:dyDescent="0.2">
      <c r="B192" s="10"/>
    </row>
    <row r="193" spans="2:2" x14ac:dyDescent="0.2">
      <c r="B193" s="10"/>
    </row>
    <row r="194" spans="2:2" x14ac:dyDescent="0.2">
      <c r="B194" s="10"/>
    </row>
    <row r="195" spans="2:2" x14ac:dyDescent="0.2">
      <c r="B195" s="10"/>
    </row>
    <row r="196" spans="2:2" x14ac:dyDescent="0.2">
      <c r="B196" s="10"/>
    </row>
    <row r="197" spans="2:2" x14ac:dyDescent="0.2">
      <c r="B197" s="10"/>
    </row>
    <row r="198" spans="2:2" x14ac:dyDescent="0.2">
      <c r="B198" s="10"/>
    </row>
    <row r="199" spans="2:2" x14ac:dyDescent="0.2">
      <c r="B199" s="10"/>
    </row>
    <row r="200" spans="2:2" x14ac:dyDescent="0.2">
      <c r="B200" s="10"/>
    </row>
    <row r="201" spans="2:2" x14ac:dyDescent="0.2">
      <c r="B201" s="10"/>
    </row>
    <row r="202" spans="2:2" x14ac:dyDescent="0.2">
      <c r="B202" s="10"/>
    </row>
    <row r="203" spans="2:2" x14ac:dyDescent="0.2">
      <c r="B203" s="10"/>
    </row>
    <row r="204" spans="2:2" x14ac:dyDescent="0.2">
      <c r="B204" s="10"/>
    </row>
    <row r="205" spans="2:2" x14ac:dyDescent="0.2">
      <c r="B205" s="10"/>
    </row>
    <row r="206" spans="2:2" x14ac:dyDescent="0.2">
      <c r="B206" s="10"/>
    </row>
    <row r="207" spans="2:2" x14ac:dyDescent="0.2">
      <c r="B207" s="10"/>
    </row>
    <row r="208" spans="2:2" x14ac:dyDescent="0.2">
      <c r="B208" s="10"/>
    </row>
    <row r="209" spans="2:2" x14ac:dyDescent="0.2">
      <c r="B209" s="10"/>
    </row>
    <row r="210" spans="2:2" x14ac:dyDescent="0.2">
      <c r="B210" s="10"/>
    </row>
    <row r="211" spans="2:2" x14ac:dyDescent="0.2">
      <c r="B211" s="10"/>
    </row>
    <row r="212" spans="2:2" x14ac:dyDescent="0.2">
      <c r="B212" s="10"/>
    </row>
    <row r="213" spans="2:2" x14ac:dyDescent="0.2">
      <c r="B213" s="10"/>
    </row>
    <row r="214" spans="2:2" x14ac:dyDescent="0.2">
      <c r="B214" s="10"/>
    </row>
    <row r="215" spans="2:2" x14ac:dyDescent="0.2">
      <c r="B215" s="10"/>
    </row>
    <row r="216" spans="2:2" x14ac:dyDescent="0.2">
      <c r="B216" s="10"/>
    </row>
  </sheetData>
  <mergeCells count="1">
    <mergeCell ref="H1:I1"/>
  </mergeCells>
  <hyperlinks>
    <hyperlink ref="H1:I1" location="Index!A1" display="Regresar al �ndice" xr:uid="{00000000-0004-0000-0900-000000000000}"/>
  </hyperlinks>
  <pageMargins left="0.7" right="0.7" top="0.75" bottom="0.75" header="0.3" footer="0.3"/>
  <pageSetup orientation="portrait" horizontalDpi="4294967295" verticalDpi="4294967295"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36"/>
  <dimension ref="A1:T216"/>
  <sheetViews>
    <sheetView zoomScaleNormal="100" workbookViewId="0"/>
  </sheetViews>
  <sheetFormatPr baseColWidth="10" defaultColWidth="11.42578125" defaultRowHeight="12.75" x14ac:dyDescent="0.2"/>
  <cols>
    <col min="1" max="1" width="27.140625" style="328" customWidth="1"/>
    <col min="2" max="2" width="16" style="48" customWidth="1"/>
    <col min="3" max="3" width="13.42578125" style="328" customWidth="1"/>
    <col min="4" max="4" width="11.85546875" style="328" customWidth="1"/>
    <col min="5" max="5" width="12.85546875" style="328" customWidth="1"/>
    <col min="6" max="16384" width="11.42578125" style="328"/>
  </cols>
  <sheetData>
    <row r="1" spans="1:20" x14ac:dyDescent="0.2">
      <c r="A1" s="69" t="s">
        <v>1996</v>
      </c>
      <c r="G1" s="18"/>
      <c r="H1" s="346" t="s">
        <v>2143</v>
      </c>
      <c r="I1" s="346"/>
      <c r="J1" s="18"/>
      <c r="K1" s="18"/>
      <c r="L1" s="18"/>
      <c r="M1" s="18"/>
      <c r="N1" s="18"/>
      <c r="O1" s="18"/>
      <c r="P1" s="18"/>
      <c r="Q1" s="18"/>
      <c r="R1" s="18"/>
      <c r="S1" s="18"/>
      <c r="T1" s="18"/>
    </row>
    <row r="2" spans="1:20" x14ac:dyDescent="0.2">
      <c r="A2" s="328" t="s">
        <v>1417</v>
      </c>
    </row>
    <row r="4" spans="1:20" ht="50.25" customHeight="1" x14ac:dyDescent="0.2"/>
    <row r="6" spans="1:20" ht="39" thickBot="1" x14ac:dyDescent="0.25">
      <c r="A6" s="76" t="s">
        <v>276</v>
      </c>
      <c r="B6" s="57" t="s">
        <v>1458</v>
      </c>
      <c r="C6" s="57" t="s">
        <v>1459</v>
      </c>
      <c r="D6" s="76" t="s">
        <v>34</v>
      </c>
      <c r="E6" s="76" t="s">
        <v>1145</v>
      </c>
    </row>
    <row r="7" spans="1:20" ht="26.25" thickBot="1" x14ac:dyDescent="0.25">
      <c r="A7" s="77" t="s">
        <v>278</v>
      </c>
      <c r="B7" s="335">
        <v>120707</v>
      </c>
      <c r="C7" s="335">
        <v>123159</v>
      </c>
      <c r="D7" s="78">
        <f>C7-B7</f>
        <v>2452</v>
      </c>
      <c r="E7" s="79">
        <f>C7/B7-1</f>
        <v>2.0313652066574539E-2</v>
      </c>
    </row>
    <row r="8" spans="1:20" ht="13.5" thickBot="1" x14ac:dyDescent="0.25">
      <c r="A8" s="80" t="s">
        <v>279</v>
      </c>
      <c r="B8" s="337">
        <v>389372</v>
      </c>
      <c r="C8" s="337">
        <v>404779</v>
      </c>
      <c r="D8" s="78">
        <f t="shared" ref="D8:D14" si="0">C8-B8</f>
        <v>15407</v>
      </c>
      <c r="E8" s="79">
        <f t="shared" ref="E8:E15" si="1">C8/B8-1</f>
        <v>3.9568844190131847E-2</v>
      </c>
    </row>
    <row r="9" spans="1:20" ht="13.5" thickBot="1" x14ac:dyDescent="0.25">
      <c r="A9" s="80" t="s">
        <v>280</v>
      </c>
      <c r="B9" s="339">
        <v>137135</v>
      </c>
      <c r="C9" s="339">
        <v>149587</v>
      </c>
      <c r="D9" s="78">
        <f t="shared" si="0"/>
        <v>12452</v>
      </c>
      <c r="E9" s="79">
        <f t="shared" si="1"/>
        <v>9.0801035475990721E-2</v>
      </c>
    </row>
    <row r="10" spans="1:20" ht="26.25" thickBot="1" x14ac:dyDescent="0.25">
      <c r="A10" s="81" t="s">
        <v>281</v>
      </c>
      <c r="B10" s="337">
        <v>9540</v>
      </c>
      <c r="C10" s="337">
        <v>9992</v>
      </c>
      <c r="D10" s="78">
        <f t="shared" si="0"/>
        <v>452</v>
      </c>
      <c r="E10" s="79">
        <f t="shared" si="1"/>
        <v>4.7379454926624653E-2</v>
      </c>
    </row>
    <row r="11" spans="1:20" ht="13.5" thickBot="1" x14ac:dyDescent="0.25">
      <c r="A11" s="80" t="s">
        <v>282</v>
      </c>
      <c r="B11" s="337">
        <v>494824</v>
      </c>
      <c r="C11" s="337">
        <v>518782</v>
      </c>
      <c r="D11" s="78">
        <f t="shared" si="0"/>
        <v>23958</v>
      </c>
      <c r="E11" s="79">
        <f t="shared" si="1"/>
        <v>4.8417215009781245E-2</v>
      </c>
    </row>
    <row r="12" spans="1:20" ht="13.5" thickBot="1" x14ac:dyDescent="0.25">
      <c r="A12" s="80" t="s">
        <v>283</v>
      </c>
      <c r="B12" s="337">
        <v>2556</v>
      </c>
      <c r="C12" s="337">
        <v>2545</v>
      </c>
      <c r="D12" s="78">
        <f t="shared" si="0"/>
        <v>-11</v>
      </c>
      <c r="E12" s="79">
        <f t="shared" si="1"/>
        <v>-4.3035993740219158E-3</v>
      </c>
    </row>
    <row r="13" spans="1:20" ht="13.5" thickBot="1" x14ac:dyDescent="0.25">
      <c r="A13" s="80" t="s">
        <v>284</v>
      </c>
      <c r="B13" s="337">
        <v>630421</v>
      </c>
      <c r="C13" s="337">
        <v>659145</v>
      </c>
      <c r="D13" s="78">
        <f t="shared" si="0"/>
        <v>28724</v>
      </c>
      <c r="E13" s="79">
        <f>C13/B13-1</f>
        <v>4.5563203002437991E-2</v>
      </c>
    </row>
    <row r="14" spans="1:20" ht="13.5" thickBot="1" x14ac:dyDescent="0.25">
      <c r="A14" s="80" t="s">
        <v>285</v>
      </c>
      <c r="B14" s="337">
        <v>100160</v>
      </c>
      <c r="C14" s="337">
        <v>105213</v>
      </c>
      <c r="D14" s="78">
        <f t="shared" si="0"/>
        <v>5053</v>
      </c>
      <c r="E14" s="79">
        <f t="shared" si="1"/>
        <v>5.0449281150159786E-2</v>
      </c>
    </row>
    <row r="15" spans="1:20" ht="13.5" thickBot="1" x14ac:dyDescent="0.25">
      <c r="A15" s="82" t="s">
        <v>52</v>
      </c>
      <c r="B15" s="83">
        <f>SUM(B7:B14)</f>
        <v>1884715</v>
      </c>
      <c r="C15" s="83">
        <f>SUM(C7:C14)</f>
        <v>1973202</v>
      </c>
      <c r="D15" s="84">
        <f>C15-B15</f>
        <v>88487</v>
      </c>
      <c r="E15" s="85">
        <f t="shared" si="1"/>
        <v>4.6949804081784174E-2</v>
      </c>
    </row>
    <row r="16" spans="1:20" x14ac:dyDescent="0.2">
      <c r="B16" s="10"/>
    </row>
    <row r="17" spans="1:10" x14ac:dyDescent="0.2">
      <c r="B17" s="10"/>
    </row>
    <row r="19" spans="1:10" x14ac:dyDescent="0.2">
      <c r="B19" s="10"/>
    </row>
    <row r="20" spans="1:10" x14ac:dyDescent="0.2">
      <c r="A20" s="69"/>
      <c r="B20" s="69"/>
      <c r="C20" s="69"/>
      <c r="D20" s="69"/>
      <c r="E20" s="69"/>
      <c r="F20" s="69"/>
      <c r="G20" s="69"/>
      <c r="H20" s="69"/>
      <c r="I20" s="69"/>
      <c r="J20" s="69"/>
    </row>
    <row r="21" spans="1:10" x14ac:dyDescent="0.2">
      <c r="A21" s="69"/>
      <c r="B21" s="69"/>
      <c r="C21" s="69"/>
      <c r="D21" s="69"/>
      <c r="E21" s="69"/>
      <c r="F21" s="69"/>
      <c r="G21" s="69"/>
      <c r="H21" s="69"/>
      <c r="I21" s="69"/>
      <c r="J21" s="69"/>
    </row>
    <row r="22" spans="1:10" x14ac:dyDescent="0.2">
      <c r="A22" s="69"/>
      <c r="B22" s="69"/>
      <c r="C22" s="69"/>
      <c r="D22" s="69"/>
      <c r="E22" s="69"/>
      <c r="F22" s="69"/>
      <c r="G22" s="69"/>
      <c r="H22" s="69"/>
      <c r="I22" s="69"/>
      <c r="J22" s="69"/>
    </row>
    <row r="23" spans="1:10" x14ac:dyDescent="0.2">
      <c r="A23" s="69"/>
      <c r="B23" s="69"/>
      <c r="C23" s="69"/>
      <c r="D23" s="69"/>
      <c r="E23" s="69"/>
      <c r="F23" s="69"/>
      <c r="G23" s="69"/>
      <c r="H23" s="69"/>
      <c r="I23" s="69"/>
      <c r="J23" s="69"/>
    </row>
    <row r="24" spans="1:10" x14ac:dyDescent="0.2">
      <c r="A24" s="69"/>
      <c r="B24" s="69"/>
      <c r="C24" s="69"/>
      <c r="D24" s="69"/>
      <c r="E24" s="69"/>
      <c r="F24" s="69"/>
      <c r="G24" s="69"/>
      <c r="H24" s="69"/>
      <c r="I24" s="69"/>
      <c r="J24" s="69"/>
    </row>
    <row r="25" spans="1:10" x14ac:dyDescent="0.2">
      <c r="A25" s="69"/>
      <c r="B25" s="69"/>
      <c r="C25" s="69"/>
      <c r="D25" s="69"/>
      <c r="E25" s="69"/>
      <c r="F25" s="69"/>
      <c r="G25" s="69"/>
      <c r="H25" s="69"/>
      <c r="I25" s="69"/>
      <c r="J25" s="69"/>
    </row>
    <row r="26" spans="1:10" x14ac:dyDescent="0.2">
      <c r="A26" s="69"/>
      <c r="B26" s="69"/>
      <c r="C26" s="69"/>
      <c r="D26" s="69"/>
      <c r="E26" s="69"/>
      <c r="F26" s="69"/>
      <c r="G26" s="69"/>
      <c r="H26" s="69"/>
      <c r="I26" s="69"/>
      <c r="J26" s="69"/>
    </row>
    <row r="27" spans="1:10" x14ac:dyDescent="0.2">
      <c r="A27" s="69"/>
      <c r="B27" s="69"/>
      <c r="C27" s="69"/>
      <c r="D27" s="69"/>
      <c r="E27" s="69"/>
      <c r="F27" s="69"/>
      <c r="G27" s="69"/>
      <c r="H27" s="69"/>
      <c r="I27" s="69"/>
      <c r="J27" s="69"/>
    </row>
    <row r="28" spans="1:10" x14ac:dyDescent="0.2">
      <c r="A28" s="69"/>
      <c r="B28" s="69"/>
      <c r="C28" s="69"/>
      <c r="D28" s="69"/>
      <c r="E28" s="69"/>
      <c r="F28" s="69"/>
      <c r="G28" s="69"/>
      <c r="H28" s="69"/>
      <c r="I28" s="69"/>
      <c r="J28" s="69"/>
    </row>
    <row r="29" spans="1:10" x14ac:dyDescent="0.2">
      <c r="A29" s="69"/>
      <c r="B29" s="69"/>
      <c r="C29" s="69"/>
      <c r="D29" s="69"/>
      <c r="E29" s="69"/>
      <c r="F29" s="69"/>
      <c r="G29" s="69"/>
      <c r="H29" s="69"/>
      <c r="I29" s="69"/>
      <c r="J29" s="69"/>
    </row>
    <row r="30" spans="1:10" x14ac:dyDescent="0.2">
      <c r="A30" s="69"/>
      <c r="B30" s="69"/>
      <c r="C30" s="69"/>
      <c r="D30" s="69"/>
      <c r="E30" s="69"/>
      <c r="F30" s="69"/>
      <c r="G30" s="69"/>
      <c r="H30" s="69"/>
      <c r="I30" s="69"/>
      <c r="J30" s="69"/>
    </row>
    <row r="31" spans="1:10" x14ac:dyDescent="0.2">
      <c r="A31" s="69"/>
      <c r="B31" s="69"/>
      <c r="C31" s="69"/>
      <c r="D31" s="69"/>
      <c r="E31" s="69"/>
      <c r="F31" s="69"/>
      <c r="G31" s="69"/>
      <c r="H31" s="69"/>
      <c r="I31" s="69"/>
      <c r="J31" s="69"/>
    </row>
    <row r="32" spans="1:10" x14ac:dyDescent="0.2">
      <c r="A32" s="69"/>
      <c r="B32" s="69"/>
      <c r="C32" s="69"/>
      <c r="D32" s="69"/>
      <c r="E32" s="69"/>
      <c r="F32" s="69"/>
      <c r="G32" s="69"/>
      <c r="H32" s="69"/>
      <c r="I32" s="69"/>
      <c r="J32" s="69"/>
    </row>
    <row r="33" spans="1:10" x14ac:dyDescent="0.2">
      <c r="A33" s="69"/>
      <c r="B33" s="69"/>
      <c r="C33" s="69"/>
      <c r="D33" s="69"/>
      <c r="E33" s="69"/>
      <c r="F33" s="69"/>
      <c r="G33" s="69"/>
      <c r="H33" s="69"/>
      <c r="I33" s="69"/>
      <c r="J33" s="69"/>
    </row>
    <row r="34" spans="1:10" x14ac:dyDescent="0.2">
      <c r="A34" s="69"/>
      <c r="B34" s="69"/>
      <c r="C34" s="69"/>
      <c r="D34" s="69"/>
      <c r="E34" s="69"/>
      <c r="F34" s="69"/>
      <c r="G34" s="69"/>
      <c r="H34" s="69"/>
      <c r="I34" s="69"/>
      <c r="J34" s="69"/>
    </row>
    <row r="35" spans="1:10" x14ac:dyDescent="0.2">
      <c r="A35" s="69"/>
      <c r="B35" s="69"/>
      <c r="C35" s="69"/>
      <c r="D35" s="69"/>
      <c r="E35" s="69"/>
      <c r="F35" s="69"/>
      <c r="G35" s="69"/>
      <c r="H35" s="69"/>
      <c r="I35" s="69"/>
      <c r="J35" s="69"/>
    </row>
    <row r="36" spans="1:10" x14ac:dyDescent="0.2">
      <c r="A36" s="69"/>
      <c r="B36" s="69"/>
      <c r="C36" s="69"/>
      <c r="D36" s="69"/>
      <c r="E36" s="69"/>
      <c r="F36" s="69"/>
      <c r="G36" s="69"/>
      <c r="H36" s="69"/>
      <c r="I36" s="69"/>
      <c r="J36" s="69"/>
    </row>
    <row r="37" spans="1:10" x14ac:dyDescent="0.2">
      <c r="A37" s="69"/>
      <c r="B37" s="69"/>
      <c r="C37" s="69"/>
      <c r="D37" s="69"/>
      <c r="E37" s="69"/>
      <c r="F37" s="69"/>
      <c r="G37" s="69"/>
      <c r="H37" s="69"/>
      <c r="I37" s="69"/>
      <c r="J37" s="69"/>
    </row>
    <row r="38" spans="1:10" x14ac:dyDescent="0.2">
      <c r="A38" s="69"/>
      <c r="B38" s="69"/>
      <c r="C38" s="69"/>
      <c r="D38" s="69"/>
      <c r="E38" s="69"/>
      <c r="F38" s="69"/>
      <c r="G38" s="69"/>
      <c r="H38" s="69"/>
      <c r="I38" s="69"/>
      <c r="J38" s="69"/>
    </row>
    <row r="39" spans="1:10" x14ac:dyDescent="0.2">
      <c r="A39" s="69"/>
      <c r="B39" s="69"/>
      <c r="C39" s="69"/>
      <c r="D39" s="69"/>
      <c r="E39" s="69"/>
      <c r="F39" s="69"/>
      <c r="G39" s="69"/>
      <c r="H39" s="69"/>
      <c r="I39" s="69"/>
      <c r="J39" s="69"/>
    </row>
    <row r="40" spans="1:10" x14ac:dyDescent="0.2">
      <c r="A40" s="69"/>
      <c r="B40" s="69"/>
      <c r="C40" s="69"/>
      <c r="D40" s="69"/>
      <c r="E40" s="69"/>
      <c r="F40" s="69"/>
      <c r="G40" s="69"/>
      <c r="H40" s="69"/>
      <c r="I40" s="69"/>
      <c r="J40" s="69"/>
    </row>
    <row r="41" spans="1:10" x14ac:dyDescent="0.2">
      <c r="A41" s="69"/>
      <c r="B41" s="69"/>
      <c r="C41" s="69"/>
      <c r="D41" s="69"/>
      <c r="E41" s="69"/>
      <c r="F41" s="69"/>
      <c r="G41" s="69"/>
      <c r="H41" s="69"/>
      <c r="I41" s="69"/>
      <c r="J41" s="69"/>
    </row>
    <row r="42" spans="1:10" x14ac:dyDescent="0.2">
      <c r="A42" s="69"/>
      <c r="B42" s="69"/>
      <c r="C42" s="69"/>
      <c r="D42" s="69"/>
      <c r="E42" s="69"/>
      <c r="F42" s="69"/>
      <c r="G42" s="69"/>
      <c r="H42" s="69"/>
      <c r="I42" s="69"/>
      <c r="J42" s="69"/>
    </row>
    <row r="43" spans="1:10" x14ac:dyDescent="0.2">
      <c r="A43" s="69"/>
      <c r="B43" s="69"/>
      <c r="C43" s="69"/>
      <c r="D43" s="69"/>
      <c r="E43" s="69"/>
      <c r="F43" s="69"/>
      <c r="G43" s="69"/>
      <c r="H43" s="69"/>
      <c r="I43" s="69"/>
      <c r="J43" s="69"/>
    </row>
    <row r="44" spans="1:10" x14ac:dyDescent="0.2">
      <c r="A44" s="69"/>
      <c r="B44" s="69"/>
      <c r="C44" s="69"/>
      <c r="D44" s="69"/>
      <c r="E44" s="69"/>
      <c r="F44" s="69"/>
      <c r="G44" s="69"/>
      <c r="H44" s="69"/>
      <c r="I44" s="69"/>
      <c r="J44" s="69"/>
    </row>
    <row r="45" spans="1:10" x14ac:dyDescent="0.2">
      <c r="A45" s="69"/>
      <c r="B45" s="69"/>
      <c r="C45" s="69"/>
      <c r="D45" s="69"/>
      <c r="E45" s="69"/>
      <c r="F45" s="69"/>
      <c r="G45" s="69"/>
      <c r="H45" s="69"/>
      <c r="I45" s="69"/>
      <c r="J45" s="69"/>
    </row>
    <row r="46" spans="1:10" x14ac:dyDescent="0.2">
      <c r="A46" s="69"/>
      <c r="B46" s="69"/>
      <c r="C46" s="69"/>
      <c r="D46" s="69"/>
      <c r="E46" s="69"/>
      <c r="F46" s="69"/>
      <c r="G46" s="69"/>
      <c r="H46" s="69"/>
      <c r="I46" s="69"/>
      <c r="J46" s="69"/>
    </row>
    <row r="47" spans="1:10" x14ac:dyDescent="0.2">
      <c r="A47" s="69"/>
      <c r="B47" s="69"/>
      <c r="C47" s="69"/>
      <c r="D47" s="69"/>
      <c r="E47" s="69"/>
      <c r="F47" s="69"/>
      <c r="G47" s="69"/>
      <c r="H47" s="69"/>
      <c r="I47" s="69"/>
      <c r="J47" s="69"/>
    </row>
    <row r="48" spans="1:10" x14ac:dyDescent="0.2">
      <c r="A48" s="69"/>
      <c r="B48" s="69"/>
      <c r="C48" s="69"/>
      <c r="D48" s="69"/>
      <c r="E48" s="69"/>
      <c r="F48" s="69"/>
      <c r="G48" s="69"/>
      <c r="H48" s="69"/>
      <c r="I48" s="69"/>
      <c r="J48" s="69"/>
    </row>
    <row r="49" spans="1:10" x14ac:dyDescent="0.2">
      <c r="A49" s="69"/>
      <c r="B49" s="69"/>
      <c r="C49" s="69"/>
      <c r="D49" s="69"/>
      <c r="E49" s="69"/>
      <c r="F49" s="69"/>
      <c r="G49" s="69"/>
      <c r="H49" s="69"/>
      <c r="I49" s="69"/>
      <c r="J49" s="69"/>
    </row>
    <row r="50" spans="1:10" x14ac:dyDescent="0.2">
      <c r="A50" s="69"/>
      <c r="B50" s="69"/>
      <c r="C50" s="69"/>
      <c r="D50" s="69"/>
      <c r="E50" s="69"/>
      <c r="F50" s="69"/>
      <c r="G50" s="69"/>
      <c r="H50" s="69"/>
      <c r="I50" s="69"/>
      <c r="J50" s="69"/>
    </row>
    <row r="51" spans="1:10" x14ac:dyDescent="0.2">
      <c r="A51" s="69"/>
      <c r="B51" s="69"/>
      <c r="C51" s="69"/>
      <c r="D51" s="69"/>
      <c r="E51" s="69"/>
      <c r="F51" s="69"/>
      <c r="G51" s="69"/>
      <c r="H51" s="69"/>
      <c r="I51" s="69"/>
      <c r="J51" s="69"/>
    </row>
    <row r="52" spans="1:10" x14ac:dyDescent="0.2">
      <c r="A52" s="69"/>
      <c r="B52" s="69"/>
      <c r="C52" s="69"/>
      <c r="D52" s="69"/>
      <c r="E52" s="69"/>
      <c r="F52" s="69"/>
      <c r="G52" s="69"/>
      <c r="H52" s="69"/>
      <c r="I52" s="69"/>
      <c r="J52" s="69"/>
    </row>
    <row r="53" spans="1:10" x14ac:dyDescent="0.2">
      <c r="A53" s="69"/>
      <c r="B53" s="69"/>
      <c r="C53" s="69"/>
      <c r="D53" s="69"/>
      <c r="E53" s="69"/>
      <c r="F53" s="69"/>
      <c r="G53" s="69"/>
      <c r="H53" s="69"/>
      <c r="I53" s="69"/>
      <c r="J53" s="69"/>
    </row>
    <row r="54" spans="1:10" x14ac:dyDescent="0.2">
      <c r="A54" s="69"/>
      <c r="B54" s="69"/>
      <c r="C54" s="69"/>
      <c r="D54" s="69"/>
      <c r="E54" s="69"/>
      <c r="F54" s="69"/>
      <c r="G54" s="69"/>
      <c r="H54" s="69"/>
      <c r="I54" s="69"/>
      <c r="J54" s="69"/>
    </row>
    <row r="55" spans="1:10" x14ac:dyDescent="0.2">
      <c r="A55" s="69"/>
      <c r="B55" s="69"/>
      <c r="C55" s="69"/>
      <c r="D55" s="69"/>
      <c r="E55" s="69"/>
      <c r="F55" s="69"/>
      <c r="G55" s="69"/>
      <c r="H55" s="69"/>
      <c r="I55" s="69"/>
      <c r="J55" s="69"/>
    </row>
    <row r="56" spans="1:10" x14ac:dyDescent="0.2">
      <c r="A56" s="69"/>
      <c r="B56" s="69"/>
      <c r="C56" s="69"/>
      <c r="D56" s="69"/>
      <c r="E56" s="69"/>
      <c r="F56" s="69"/>
      <c r="G56" s="69"/>
      <c r="H56" s="69"/>
      <c r="I56" s="69"/>
      <c r="J56" s="69"/>
    </row>
    <row r="57" spans="1:10" x14ac:dyDescent="0.2">
      <c r="A57" s="69"/>
      <c r="B57" s="69"/>
      <c r="C57" s="69"/>
      <c r="D57" s="69"/>
      <c r="E57" s="69"/>
      <c r="F57" s="69"/>
      <c r="G57" s="69"/>
      <c r="H57" s="69"/>
      <c r="I57" s="69"/>
      <c r="J57" s="69"/>
    </row>
    <row r="58" spans="1:10" x14ac:dyDescent="0.2">
      <c r="A58" s="69"/>
      <c r="B58" s="69"/>
      <c r="C58" s="69"/>
      <c r="D58" s="69"/>
      <c r="E58" s="69"/>
      <c r="F58" s="69"/>
      <c r="G58" s="69"/>
      <c r="H58" s="69"/>
      <c r="I58" s="69"/>
      <c r="J58" s="69"/>
    </row>
    <row r="59" spans="1:10" x14ac:dyDescent="0.2">
      <c r="A59" s="69"/>
      <c r="B59" s="69"/>
      <c r="C59" s="69"/>
      <c r="D59" s="69"/>
      <c r="E59" s="69"/>
      <c r="F59" s="69"/>
      <c r="G59" s="69"/>
      <c r="H59" s="69"/>
      <c r="I59" s="69"/>
      <c r="J59" s="69"/>
    </row>
    <row r="60" spans="1:10" x14ac:dyDescent="0.2">
      <c r="A60" s="69"/>
      <c r="B60" s="69"/>
      <c r="C60" s="69"/>
      <c r="D60" s="69"/>
      <c r="E60" s="69"/>
      <c r="F60" s="69"/>
      <c r="G60" s="69"/>
      <c r="H60" s="69"/>
      <c r="I60" s="69"/>
      <c r="J60" s="69"/>
    </row>
    <row r="61" spans="1:10" x14ac:dyDescent="0.2">
      <c r="A61" s="69"/>
      <c r="B61" s="69"/>
      <c r="C61" s="69"/>
      <c r="D61" s="69"/>
      <c r="E61" s="69"/>
      <c r="F61" s="69"/>
      <c r="G61" s="69"/>
      <c r="H61" s="69"/>
      <c r="I61" s="69"/>
      <c r="J61" s="69"/>
    </row>
    <row r="62" spans="1:10" x14ac:dyDescent="0.2">
      <c r="A62" s="69"/>
      <c r="B62" s="69"/>
      <c r="C62" s="69"/>
      <c r="D62" s="69"/>
      <c r="E62" s="69"/>
      <c r="F62" s="69"/>
      <c r="G62" s="69"/>
      <c r="H62" s="69"/>
      <c r="I62" s="69"/>
      <c r="J62" s="69"/>
    </row>
    <row r="63" spans="1:10" x14ac:dyDescent="0.2">
      <c r="A63" s="69"/>
      <c r="B63" s="69"/>
      <c r="C63" s="69"/>
      <c r="D63" s="69"/>
      <c r="E63" s="69"/>
      <c r="F63" s="69"/>
      <c r="G63" s="69"/>
      <c r="H63" s="69"/>
      <c r="I63" s="69"/>
      <c r="J63" s="69"/>
    </row>
    <row r="64" spans="1:10" x14ac:dyDescent="0.2">
      <c r="A64" s="69"/>
      <c r="B64" s="69"/>
      <c r="C64" s="69"/>
      <c r="D64" s="69"/>
      <c r="E64" s="69"/>
      <c r="F64" s="69"/>
      <c r="G64" s="69"/>
      <c r="H64" s="69"/>
      <c r="I64" s="69"/>
      <c r="J64" s="69"/>
    </row>
    <row r="65" spans="1:10" x14ac:dyDescent="0.2">
      <c r="A65" s="69"/>
      <c r="B65" s="69"/>
      <c r="C65" s="69"/>
      <c r="D65" s="69"/>
      <c r="E65" s="69"/>
      <c r="F65" s="69"/>
      <c r="G65" s="69"/>
      <c r="H65" s="69"/>
      <c r="I65" s="69"/>
      <c r="J65" s="69"/>
    </row>
    <row r="66" spans="1:10" x14ac:dyDescent="0.2">
      <c r="A66" s="69"/>
      <c r="B66" s="69"/>
      <c r="C66" s="69"/>
      <c r="D66" s="69"/>
      <c r="E66" s="69"/>
      <c r="F66" s="69"/>
      <c r="G66" s="69"/>
      <c r="H66" s="69"/>
      <c r="I66" s="69"/>
      <c r="J66" s="69"/>
    </row>
    <row r="67" spans="1:10" x14ac:dyDescent="0.2">
      <c r="A67" s="69"/>
      <c r="B67" s="69"/>
      <c r="C67" s="69"/>
      <c r="D67" s="69"/>
      <c r="E67" s="69"/>
      <c r="F67" s="69"/>
      <c r="G67" s="69"/>
      <c r="H67" s="69"/>
      <c r="I67" s="69"/>
      <c r="J67" s="69"/>
    </row>
    <row r="68" spans="1:10" x14ac:dyDescent="0.2">
      <c r="A68" s="69"/>
      <c r="B68" s="69"/>
      <c r="C68" s="69"/>
      <c r="D68" s="69"/>
      <c r="E68" s="69"/>
      <c r="F68" s="69"/>
      <c r="G68" s="69"/>
      <c r="H68" s="69"/>
      <c r="I68" s="69"/>
      <c r="J68" s="69"/>
    </row>
    <row r="69" spans="1:10" x14ac:dyDescent="0.2">
      <c r="A69" s="69"/>
      <c r="B69" s="69"/>
      <c r="C69" s="69"/>
      <c r="D69" s="69"/>
      <c r="E69" s="69"/>
      <c r="F69" s="69"/>
      <c r="G69" s="69"/>
      <c r="H69" s="69"/>
      <c r="I69" s="69"/>
      <c r="J69" s="69"/>
    </row>
    <row r="70" spans="1:10" x14ac:dyDescent="0.2">
      <c r="A70" s="69"/>
      <c r="B70" s="69"/>
      <c r="C70" s="69"/>
      <c r="D70" s="69"/>
      <c r="E70" s="69"/>
      <c r="F70" s="69"/>
      <c r="G70" s="69"/>
      <c r="H70" s="69"/>
      <c r="I70" s="69"/>
      <c r="J70" s="69"/>
    </row>
    <row r="71" spans="1:10" x14ac:dyDescent="0.2">
      <c r="A71" s="69"/>
      <c r="B71" s="69"/>
      <c r="C71" s="69"/>
      <c r="D71" s="69"/>
      <c r="E71" s="69"/>
      <c r="F71" s="69"/>
      <c r="G71" s="69"/>
      <c r="H71" s="69"/>
      <c r="I71" s="69"/>
      <c r="J71" s="69"/>
    </row>
    <row r="72" spans="1:10" x14ac:dyDescent="0.2">
      <c r="A72" s="69"/>
      <c r="B72" s="69"/>
      <c r="C72" s="69"/>
      <c r="D72" s="69"/>
      <c r="E72" s="69"/>
      <c r="F72" s="69"/>
      <c r="G72" s="69"/>
      <c r="H72" s="69"/>
      <c r="I72" s="69"/>
      <c r="J72" s="69"/>
    </row>
    <row r="73" spans="1:10" x14ac:dyDescent="0.2">
      <c r="A73" s="69"/>
      <c r="B73" s="69"/>
      <c r="C73" s="69"/>
      <c r="D73" s="69"/>
      <c r="E73" s="69"/>
      <c r="F73" s="69"/>
      <c r="G73" s="69"/>
      <c r="H73" s="69"/>
      <c r="I73" s="69"/>
      <c r="J73" s="69"/>
    </row>
    <row r="74" spans="1:10" x14ac:dyDescent="0.2">
      <c r="A74" s="69"/>
      <c r="B74" s="69"/>
      <c r="C74" s="69"/>
      <c r="D74" s="69"/>
      <c r="E74" s="69"/>
      <c r="F74" s="69"/>
      <c r="G74" s="69"/>
      <c r="H74" s="69"/>
      <c r="I74" s="69"/>
      <c r="J74" s="69"/>
    </row>
    <row r="75" spans="1:10" x14ac:dyDescent="0.2">
      <c r="A75" s="69"/>
      <c r="B75" s="69"/>
      <c r="C75" s="69"/>
      <c r="D75" s="69"/>
      <c r="E75" s="69"/>
      <c r="F75" s="69"/>
      <c r="G75" s="69"/>
      <c r="H75" s="69"/>
      <c r="I75" s="69"/>
      <c r="J75" s="69"/>
    </row>
    <row r="76" spans="1:10" x14ac:dyDescent="0.2">
      <c r="A76" s="69"/>
      <c r="B76" s="69"/>
      <c r="C76" s="69"/>
      <c r="D76" s="69"/>
      <c r="E76" s="69"/>
      <c r="F76" s="69"/>
      <c r="G76" s="69"/>
      <c r="H76" s="69"/>
      <c r="I76" s="69"/>
      <c r="J76" s="69"/>
    </row>
    <row r="77" spans="1:10" x14ac:dyDescent="0.2">
      <c r="A77" s="69"/>
      <c r="B77" s="69"/>
      <c r="C77" s="69"/>
      <c r="D77" s="69"/>
      <c r="E77" s="69"/>
      <c r="F77" s="69"/>
      <c r="G77" s="69"/>
      <c r="H77" s="69"/>
      <c r="I77" s="69"/>
      <c r="J77" s="69"/>
    </row>
    <row r="78" spans="1:10" x14ac:dyDescent="0.2">
      <c r="A78" s="69"/>
      <c r="B78" s="69"/>
      <c r="C78" s="69"/>
      <c r="D78" s="69"/>
      <c r="E78" s="69"/>
      <c r="F78" s="69"/>
      <c r="G78" s="69"/>
      <c r="H78" s="69"/>
      <c r="I78" s="69"/>
      <c r="J78" s="69"/>
    </row>
    <row r="79" spans="1:10" x14ac:dyDescent="0.2">
      <c r="A79" s="69"/>
      <c r="B79" s="69"/>
      <c r="C79" s="69"/>
      <c r="D79" s="69"/>
      <c r="E79" s="69"/>
      <c r="F79" s="69"/>
      <c r="G79" s="69"/>
      <c r="H79" s="69"/>
      <c r="I79" s="69"/>
      <c r="J79" s="69"/>
    </row>
    <row r="80" spans="1:10" x14ac:dyDescent="0.2">
      <c r="A80" s="69"/>
      <c r="B80" s="69"/>
      <c r="C80" s="69"/>
      <c r="D80" s="69"/>
      <c r="E80" s="69"/>
      <c r="F80" s="69"/>
      <c r="G80" s="69"/>
      <c r="H80" s="69"/>
      <c r="I80" s="69"/>
      <c r="J80" s="69"/>
    </row>
    <row r="81" spans="1:10" x14ac:dyDescent="0.2">
      <c r="A81" s="69"/>
      <c r="B81" s="69"/>
      <c r="C81" s="69"/>
      <c r="D81" s="69"/>
      <c r="E81" s="69"/>
      <c r="F81" s="69"/>
      <c r="G81" s="69"/>
      <c r="H81" s="69"/>
      <c r="I81" s="69"/>
      <c r="J81" s="69"/>
    </row>
    <row r="82" spans="1:10" x14ac:dyDescent="0.2">
      <c r="A82" s="69"/>
      <c r="B82" s="69"/>
      <c r="C82" s="69"/>
      <c r="D82" s="69"/>
      <c r="E82" s="69"/>
      <c r="F82" s="69"/>
      <c r="G82" s="69"/>
      <c r="H82" s="69"/>
      <c r="I82" s="69"/>
      <c r="J82" s="69"/>
    </row>
    <row r="83" spans="1:10" x14ac:dyDescent="0.2">
      <c r="A83" s="69"/>
      <c r="B83" s="69"/>
      <c r="C83" s="69"/>
      <c r="D83" s="69"/>
      <c r="E83" s="69"/>
      <c r="F83" s="69"/>
      <c r="G83" s="69"/>
      <c r="H83" s="69"/>
      <c r="I83" s="69"/>
      <c r="J83" s="69"/>
    </row>
    <row r="84" spans="1:10" x14ac:dyDescent="0.2">
      <c r="A84" s="69"/>
      <c r="B84" s="69"/>
      <c r="C84" s="69"/>
      <c r="D84" s="69"/>
      <c r="E84" s="69"/>
      <c r="F84" s="69"/>
      <c r="G84" s="69"/>
      <c r="H84" s="69"/>
      <c r="I84" s="69"/>
      <c r="J84" s="69"/>
    </row>
    <row r="85" spans="1:10" x14ac:dyDescent="0.2">
      <c r="A85" s="69"/>
      <c r="B85" s="69"/>
      <c r="C85" s="69"/>
      <c r="D85" s="69"/>
      <c r="E85" s="69"/>
      <c r="F85" s="69"/>
      <c r="G85" s="69"/>
      <c r="H85" s="69"/>
      <c r="I85" s="69"/>
      <c r="J85" s="69"/>
    </row>
    <row r="86" spans="1:10" x14ac:dyDescent="0.2">
      <c r="A86" s="69"/>
      <c r="B86" s="69"/>
      <c r="C86" s="69"/>
      <c r="D86" s="69"/>
      <c r="E86" s="69"/>
      <c r="F86" s="69"/>
      <c r="G86" s="69"/>
      <c r="H86" s="69"/>
      <c r="I86" s="69"/>
      <c r="J86" s="69"/>
    </row>
    <row r="87" spans="1:10" x14ac:dyDescent="0.2">
      <c r="A87" s="69"/>
      <c r="B87" s="69"/>
      <c r="C87" s="69"/>
      <c r="D87" s="69"/>
      <c r="E87" s="69"/>
      <c r="F87" s="69"/>
      <c r="G87" s="69"/>
      <c r="H87" s="69"/>
      <c r="I87" s="69"/>
      <c r="J87" s="69"/>
    </row>
    <row r="88" spans="1:10" x14ac:dyDescent="0.2">
      <c r="A88" s="69"/>
      <c r="B88" s="69"/>
      <c r="C88" s="69"/>
      <c r="D88" s="69"/>
      <c r="E88" s="69"/>
      <c r="F88" s="69"/>
      <c r="G88" s="69"/>
      <c r="H88" s="69"/>
      <c r="I88" s="69"/>
      <c r="J88" s="69"/>
    </row>
    <row r="89" spans="1:10" x14ac:dyDescent="0.2">
      <c r="A89" s="69"/>
      <c r="B89" s="69"/>
      <c r="C89" s="69"/>
      <c r="D89" s="69"/>
      <c r="E89" s="69"/>
      <c r="F89" s="69"/>
      <c r="G89" s="69"/>
      <c r="H89" s="69"/>
      <c r="I89" s="69"/>
      <c r="J89" s="69"/>
    </row>
    <row r="90" spans="1:10" x14ac:dyDescent="0.2">
      <c r="A90" s="69"/>
      <c r="B90" s="69"/>
      <c r="C90" s="69"/>
      <c r="D90" s="69"/>
      <c r="E90" s="69"/>
      <c r="F90" s="69"/>
      <c r="G90" s="69"/>
      <c r="H90" s="69"/>
      <c r="I90" s="69"/>
      <c r="J90" s="69"/>
    </row>
    <row r="91" spans="1:10" x14ac:dyDescent="0.2">
      <c r="A91" s="69"/>
      <c r="B91" s="69"/>
      <c r="C91" s="69"/>
      <c r="D91" s="69"/>
      <c r="E91" s="69"/>
      <c r="F91" s="69"/>
      <c r="G91" s="69"/>
      <c r="H91" s="69"/>
      <c r="I91" s="69"/>
      <c r="J91" s="69"/>
    </row>
    <row r="92" spans="1:10" x14ac:dyDescent="0.2">
      <c r="A92" s="69"/>
      <c r="B92" s="69"/>
      <c r="C92" s="69"/>
      <c r="D92" s="69"/>
      <c r="E92" s="69"/>
      <c r="F92" s="69"/>
      <c r="G92" s="69"/>
      <c r="H92" s="69"/>
      <c r="I92" s="69"/>
      <c r="J92" s="69"/>
    </row>
    <row r="93" spans="1:10" x14ac:dyDescent="0.2">
      <c r="A93" s="69"/>
      <c r="B93" s="69"/>
      <c r="C93" s="69"/>
      <c r="D93" s="69"/>
      <c r="E93" s="69"/>
      <c r="F93" s="69"/>
      <c r="G93" s="69"/>
      <c r="H93" s="69"/>
      <c r="I93" s="69"/>
      <c r="J93" s="69"/>
    </row>
    <row r="94" spans="1:10" x14ac:dyDescent="0.2">
      <c r="A94" s="69"/>
      <c r="B94" s="69"/>
      <c r="C94" s="69"/>
      <c r="D94" s="69"/>
      <c r="E94" s="69"/>
      <c r="F94" s="69"/>
      <c r="G94" s="69"/>
      <c r="H94" s="69"/>
      <c r="I94" s="69"/>
      <c r="J94" s="69"/>
    </row>
    <row r="95" spans="1:10" x14ac:dyDescent="0.2">
      <c r="A95" s="69"/>
      <c r="B95" s="69"/>
      <c r="C95" s="69"/>
      <c r="D95" s="69"/>
      <c r="E95" s="69"/>
      <c r="F95" s="69"/>
      <c r="G95" s="69"/>
      <c r="H95" s="69"/>
      <c r="I95" s="69"/>
      <c r="J95" s="69"/>
    </row>
    <row r="96" spans="1:10" x14ac:dyDescent="0.2">
      <c r="A96" s="69"/>
      <c r="B96" s="69"/>
      <c r="C96" s="69"/>
      <c r="D96" s="69"/>
      <c r="E96" s="69"/>
      <c r="F96" s="69"/>
      <c r="G96" s="69"/>
      <c r="H96" s="69"/>
      <c r="I96" s="69"/>
      <c r="J96" s="69"/>
    </row>
    <row r="97" spans="1:10" x14ac:dyDescent="0.2">
      <c r="A97" s="69"/>
      <c r="B97" s="69"/>
      <c r="C97" s="69"/>
      <c r="D97" s="69"/>
      <c r="E97" s="69"/>
      <c r="F97" s="69"/>
      <c r="G97" s="69"/>
      <c r="H97" s="69"/>
      <c r="I97" s="69"/>
      <c r="J97" s="69"/>
    </row>
    <row r="98" spans="1:10" x14ac:dyDescent="0.2">
      <c r="A98" s="69"/>
      <c r="B98" s="69"/>
      <c r="C98" s="69"/>
      <c r="D98" s="69"/>
      <c r="E98" s="69"/>
      <c r="F98" s="69"/>
      <c r="G98" s="69"/>
      <c r="H98" s="69"/>
      <c r="I98" s="69"/>
      <c r="J98" s="69"/>
    </row>
    <row r="99" spans="1:10" x14ac:dyDescent="0.2">
      <c r="A99" s="69"/>
      <c r="B99" s="69"/>
      <c r="C99" s="69"/>
      <c r="D99" s="69"/>
      <c r="E99" s="69"/>
      <c r="F99" s="69"/>
      <c r="G99" s="69"/>
      <c r="H99" s="69"/>
      <c r="I99" s="69"/>
      <c r="J99" s="69"/>
    </row>
    <row r="100" spans="1:10" x14ac:dyDescent="0.2">
      <c r="A100" s="69"/>
      <c r="B100" s="69"/>
      <c r="C100" s="69"/>
      <c r="D100" s="69"/>
      <c r="E100" s="69"/>
      <c r="F100" s="69"/>
      <c r="G100" s="69"/>
      <c r="H100" s="69"/>
      <c r="I100" s="69"/>
      <c r="J100" s="69"/>
    </row>
    <row r="101" spans="1:10" x14ac:dyDescent="0.2">
      <c r="A101" s="69"/>
      <c r="B101" s="69"/>
      <c r="C101" s="69"/>
      <c r="D101" s="69"/>
      <c r="E101" s="69"/>
      <c r="F101" s="69"/>
      <c r="G101" s="69"/>
      <c r="H101" s="69"/>
      <c r="I101" s="69"/>
      <c r="J101" s="69"/>
    </row>
    <row r="102" spans="1:10" x14ac:dyDescent="0.2">
      <c r="A102" s="69"/>
      <c r="B102" s="69"/>
      <c r="C102" s="69"/>
      <c r="D102" s="69"/>
      <c r="E102" s="69"/>
      <c r="F102" s="69"/>
      <c r="G102" s="69"/>
      <c r="H102" s="69"/>
      <c r="I102" s="69"/>
      <c r="J102" s="69"/>
    </row>
    <row r="103" spans="1:10" x14ac:dyDescent="0.2">
      <c r="A103" s="69"/>
      <c r="B103" s="69"/>
      <c r="C103" s="69"/>
      <c r="D103" s="69"/>
      <c r="E103" s="69"/>
      <c r="F103" s="69"/>
      <c r="G103" s="69"/>
      <c r="H103" s="69"/>
      <c r="I103" s="69"/>
      <c r="J103" s="69"/>
    </row>
    <row r="104" spans="1:10" x14ac:dyDescent="0.2">
      <c r="A104" s="69"/>
      <c r="B104" s="69"/>
      <c r="C104" s="69"/>
      <c r="D104" s="69"/>
      <c r="E104" s="69"/>
      <c r="F104" s="69"/>
      <c r="G104" s="69"/>
      <c r="H104" s="69"/>
      <c r="I104" s="69"/>
      <c r="J104" s="69"/>
    </row>
    <row r="105" spans="1:10" x14ac:dyDescent="0.2">
      <c r="A105" s="69"/>
      <c r="B105" s="69"/>
      <c r="C105" s="69"/>
      <c r="D105" s="69"/>
      <c r="E105" s="69"/>
      <c r="F105" s="69"/>
      <c r="G105" s="69"/>
      <c r="H105" s="69"/>
      <c r="I105" s="69"/>
      <c r="J105" s="69"/>
    </row>
    <row r="106" spans="1:10" x14ac:dyDescent="0.2">
      <c r="A106" s="69"/>
      <c r="B106" s="69"/>
      <c r="C106" s="69"/>
      <c r="D106" s="69"/>
      <c r="E106" s="69"/>
      <c r="F106" s="69"/>
      <c r="G106" s="69"/>
      <c r="H106" s="69"/>
      <c r="I106" s="69"/>
      <c r="J106" s="69"/>
    </row>
    <row r="107" spans="1:10" x14ac:dyDescent="0.2">
      <c r="A107" s="69"/>
      <c r="B107" s="69"/>
      <c r="C107" s="69"/>
      <c r="D107" s="69"/>
      <c r="E107" s="69"/>
      <c r="F107" s="69"/>
      <c r="G107" s="69"/>
      <c r="H107" s="69"/>
      <c r="I107" s="69"/>
      <c r="J107" s="69"/>
    </row>
    <row r="108" spans="1:10" x14ac:dyDescent="0.2">
      <c r="A108" s="69"/>
      <c r="B108" s="69"/>
      <c r="C108" s="69"/>
      <c r="D108" s="69"/>
      <c r="E108" s="69"/>
      <c r="F108" s="69"/>
      <c r="G108" s="69"/>
      <c r="H108" s="69"/>
      <c r="I108" s="69"/>
      <c r="J108" s="69"/>
    </row>
    <row r="109" spans="1:10" x14ac:dyDescent="0.2">
      <c r="A109" s="69"/>
      <c r="B109" s="69"/>
      <c r="C109" s="69"/>
      <c r="D109" s="69"/>
      <c r="E109" s="69"/>
      <c r="F109" s="69"/>
      <c r="G109" s="69"/>
      <c r="H109" s="69"/>
      <c r="I109" s="69"/>
      <c r="J109" s="69"/>
    </row>
    <row r="110" spans="1:10" x14ac:dyDescent="0.2">
      <c r="A110" s="69"/>
      <c r="B110" s="69"/>
      <c r="C110" s="69"/>
      <c r="D110" s="69"/>
      <c r="E110" s="69"/>
      <c r="F110" s="69"/>
      <c r="G110" s="69"/>
      <c r="H110" s="69"/>
      <c r="I110" s="69"/>
      <c r="J110" s="69"/>
    </row>
    <row r="111" spans="1:10" x14ac:dyDescent="0.2">
      <c r="A111" s="69"/>
      <c r="B111" s="69"/>
      <c r="C111" s="69"/>
      <c r="D111" s="69"/>
      <c r="E111" s="69"/>
      <c r="F111" s="69"/>
      <c r="G111" s="69"/>
      <c r="H111" s="69"/>
      <c r="I111" s="69"/>
      <c r="J111" s="69"/>
    </row>
    <row r="112" spans="1:10" x14ac:dyDescent="0.2">
      <c r="A112" s="69"/>
      <c r="B112" s="69"/>
      <c r="C112" s="69"/>
      <c r="D112" s="69"/>
      <c r="E112" s="69"/>
      <c r="F112" s="69"/>
      <c r="G112" s="69"/>
      <c r="H112" s="69"/>
      <c r="I112" s="69"/>
      <c r="J112" s="69"/>
    </row>
    <row r="113" spans="1:10" x14ac:dyDescent="0.2">
      <c r="A113" s="69"/>
      <c r="B113" s="69"/>
      <c r="C113" s="69"/>
      <c r="D113" s="69"/>
      <c r="E113" s="69"/>
      <c r="F113" s="69"/>
      <c r="G113" s="69"/>
      <c r="H113" s="69"/>
      <c r="I113" s="69"/>
      <c r="J113" s="69"/>
    </row>
    <row r="114" spans="1:10" x14ac:dyDescent="0.2">
      <c r="A114" s="69"/>
      <c r="B114" s="69"/>
      <c r="C114" s="69"/>
      <c r="D114" s="69"/>
      <c r="E114" s="69"/>
      <c r="F114" s="69"/>
      <c r="G114" s="69"/>
      <c r="H114" s="69"/>
      <c r="I114" s="69"/>
      <c r="J114" s="69"/>
    </row>
    <row r="115" spans="1:10" x14ac:dyDescent="0.2">
      <c r="A115" s="69"/>
      <c r="B115" s="69"/>
      <c r="C115" s="69"/>
      <c r="D115" s="69"/>
      <c r="E115" s="69"/>
      <c r="F115" s="69"/>
      <c r="G115" s="69"/>
      <c r="H115" s="69"/>
      <c r="I115" s="69"/>
      <c r="J115" s="69"/>
    </row>
    <row r="116" spans="1:10" x14ac:dyDescent="0.2">
      <c r="A116" s="69"/>
      <c r="B116" s="69"/>
      <c r="C116" s="69"/>
      <c r="D116" s="69"/>
      <c r="E116" s="69"/>
      <c r="F116" s="69"/>
      <c r="G116" s="69"/>
      <c r="H116" s="69"/>
      <c r="I116" s="69"/>
      <c r="J116" s="69"/>
    </row>
    <row r="117" spans="1:10" x14ac:dyDescent="0.2">
      <c r="A117" s="69"/>
      <c r="B117" s="69"/>
      <c r="C117" s="69"/>
      <c r="D117" s="69"/>
      <c r="E117" s="69"/>
      <c r="F117" s="69"/>
      <c r="G117" s="69"/>
      <c r="H117" s="69"/>
      <c r="I117" s="69"/>
      <c r="J117" s="69"/>
    </row>
    <row r="118" spans="1:10" x14ac:dyDescent="0.2">
      <c r="A118" s="69"/>
      <c r="B118" s="69"/>
      <c r="C118" s="69"/>
      <c r="D118" s="69"/>
      <c r="E118" s="69"/>
      <c r="F118" s="69"/>
      <c r="G118" s="69"/>
      <c r="H118" s="69"/>
      <c r="I118" s="69"/>
      <c r="J118" s="69"/>
    </row>
    <row r="119" spans="1:10" x14ac:dyDescent="0.2">
      <c r="A119" s="69"/>
      <c r="B119" s="69"/>
      <c r="C119" s="69"/>
      <c r="D119" s="69"/>
      <c r="E119" s="69"/>
      <c r="F119" s="69"/>
      <c r="G119" s="69"/>
      <c r="H119" s="69"/>
      <c r="I119" s="69"/>
      <c r="J119" s="69"/>
    </row>
    <row r="120" spans="1:10" x14ac:dyDescent="0.2">
      <c r="A120" s="69"/>
      <c r="B120" s="69"/>
      <c r="C120" s="69"/>
      <c r="D120" s="69"/>
      <c r="E120" s="69"/>
      <c r="F120" s="69"/>
      <c r="G120" s="69"/>
      <c r="H120" s="69"/>
      <c r="I120" s="69"/>
      <c r="J120" s="69"/>
    </row>
    <row r="121" spans="1:10" x14ac:dyDescent="0.2">
      <c r="A121" s="69"/>
      <c r="B121" s="69"/>
      <c r="C121" s="69"/>
      <c r="D121" s="69"/>
      <c r="E121" s="69"/>
      <c r="F121" s="69"/>
      <c r="G121" s="69"/>
      <c r="H121" s="69"/>
      <c r="I121" s="69"/>
      <c r="J121" s="69"/>
    </row>
    <row r="122" spans="1:10" x14ac:dyDescent="0.2">
      <c r="A122" s="69"/>
      <c r="B122" s="69"/>
      <c r="C122" s="69"/>
      <c r="D122" s="69"/>
      <c r="E122" s="69"/>
      <c r="F122" s="69"/>
      <c r="G122" s="69"/>
      <c r="H122" s="69"/>
      <c r="I122" s="69"/>
      <c r="J122" s="69"/>
    </row>
    <row r="123" spans="1:10" x14ac:dyDescent="0.2">
      <c r="A123" s="69"/>
      <c r="B123" s="69"/>
      <c r="C123" s="69"/>
      <c r="D123" s="69"/>
      <c r="E123" s="69"/>
      <c r="F123" s="69"/>
      <c r="G123" s="69"/>
      <c r="H123" s="69"/>
      <c r="I123" s="69"/>
      <c r="J123" s="69"/>
    </row>
    <row r="124" spans="1:10" x14ac:dyDescent="0.2">
      <c r="A124" s="69"/>
      <c r="B124" s="69"/>
      <c r="C124" s="69"/>
      <c r="D124" s="69"/>
      <c r="E124" s="69"/>
      <c r="F124" s="69"/>
      <c r="G124" s="69"/>
      <c r="H124" s="69"/>
      <c r="I124" s="69"/>
      <c r="J124" s="69"/>
    </row>
    <row r="125" spans="1:10" x14ac:dyDescent="0.2">
      <c r="A125" s="69"/>
      <c r="B125" s="69"/>
      <c r="C125" s="69"/>
      <c r="D125" s="69"/>
      <c r="E125" s="69"/>
      <c r="F125" s="69"/>
      <c r="G125" s="69"/>
      <c r="H125" s="69"/>
      <c r="I125" s="69"/>
      <c r="J125" s="69"/>
    </row>
    <row r="126" spans="1:10" x14ac:dyDescent="0.2">
      <c r="A126" s="69"/>
      <c r="B126" s="69"/>
      <c r="C126" s="69"/>
      <c r="D126" s="69"/>
      <c r="E126" s="69"/>
      <c r="F126" s="69"/>
      <c r="G126" s="69"/>
      <c r="H126" s="69"/>
      <c r="I126" s="69"/>
      <c r="J126" s="69"/>
    </row>
    <row r="127" spans="1:10" x14ac:dyDescent="0.2">
      <c r="A127" s="69"/>
      <c r="B127" s="69"/>
      <c r="C127" s="69"/>
      <c r="D127" s="69"/>
      <c r="E127" s="69"/>
      <c r="F127" s="69"/>
      <c r="G127" s="69"/>
      <c r="H127" s="69"/>
      <c r="I127" s="69"/>
      <c r="J127" s="69"/>
    </row>
    <row r="128" spans="1:10" x14ac:dyDescent="0.2">
      <c r="A128" s="69"/>
      <c r="B128" s="69"/>
      <c r="C128" s="69"/>
      <c r="D128" s="69"/>
      <c r="E128" s="69"/>
      <c r="F128" s="69"/>
      <c r="G128" s="69"/>
      <c r="H128" s="69"/>
      <c r="I128" s="69"/>
      <c r="J128" s="69"/>
    </row>
    <row r="129" spans="1:10" x14ac:dyDescent="0.2">
      <c r="A129" s="69"/>
      <c r="B129" s="69"/>
      <c r="C129" s="69"/>
      <c r="D129" s="69"/>
      <c r="E129" s="69"/>
      <c r="F129" s="69"/>
      <c r="G129" s="69"/>
      <c r="H129" s="69"/>
      <c r="I129" s="69"/>
      <c r="J129" s="69"/>
    </row>
    <row r="130" spans="1:10" x14ac:dyDescent="0.2">
      <c r="A130" s="69"/>
      <c r="B130" s="69"/>
      <c r="C130" s="69"/>
      <c r="D130" s="69"/>
      <c r="E130" s="69"/>
      <c r="F130" s="69"/>
      <c r="G130" s="69"/>
      <c r="H130" s="69"/>
      <c r="I130" s="69"/>
      <c r="J130" s="69"/>
    </row>
    <row r="131" spans="1:10" x14ac:dyDescent="0.2">
      <c r="A131" s="69"/>
      <c r="B131" s="69"/>
      <c r="C131" s="69"/>
      <c r="D131" s="69"/>
      <c r="E131" s="69"/>
      <c r="F131" s="69"/>
      <c r="G131" s="69"/>
      <c r="H131" s="69"/>
      <c r="I131" s="69"/>
      <c r="J131" s="69"/>
    </row>
    <row r="132" spans="1:10" x14ac:dyDescent="0.2">
      <c r="A132" s="69"/>
      <c r="B132" s="69"/>
      <c r="C132" s="69"/>
      <c r="D132" s="69"/>
      <c r="E132" s="69"/>
      <c r="F132" s="69"/>
      <c r="G132" s="69"/>
      <c r="H132" s="69"/>
      <c r="I132" s="69"/>
      <c r="J132" s="69"/>
    </row>
    <row r="133" spans="1:10" x14ac:dyDescent="0.2">
      <c r="A133" s="69"/>
      <c r="B133" s="69"/>
      <c r="C133" s="69"/>
      <c r="D133" s="69"/>
      <c r="E133" s="69"/>
      <c r="F133" s="69"/>
      <c r="G133" s="69"/>
      <c r="H133" s="69"/>
      <c r="I133" s="69"/>
      <c r="J133" s="69"/>
    </row>
    <row r="134" spans="1:10" x14ac:dyDescent="0.2">
      <c r="A134" s="69"/>
      <c r="B134" s="69"/>
      <c r="C134" s="69"/>
      <c r="D134" s="69"/>
      <c r="E134" s="69"/>
      <c r="F134" s="69"/>
      <c r="G134" s="69"/>
      <c r="H134" s="69"/>
      <c r="I134" s="69"/>
      <c r="J134" s="69"/>
    </row>
    <row r="135" spans="1:10" x14ac:dyDescent="0.2">
      <c r="A135" s="69"/>
      <c r="B135" s="69"/>
      <c r="C135" s="69"/>
      <c r="D135" s="69"/>
      <c r="E135" s="69"/>
      <c r="F135" s="69"/>
      <c r="G135" s="69"/>
      <c r="H135" s="69"/>
      <c r="I135" s="69"/>
      <c r="J135" s="69"/>
    </row>
    <row r="136" spans="1:10" x14ac:dyDescent="0.2">
      <c r="A136" s="69"/>
      <c r="B136" s="69"/>
      <c r="C136" s="69"/>
      <c r="D136" s="69"/>
      <c r="E136" s="69"/>
      <c r="F136" s="69"/>
      <c r="G136" s="69"/>
      <c r="H136" s="69"/>
      <c r="I136" s="69"/>
      <c r="J136" s="69"/>
    </row>
    <row r="137" spans="1:10" x14ac:dyDescent="0.2">
      <c r="A137" s="69"/>
      <c r="B137" s="69"/>
      <c r="C137" s="69"/>
      <c r="D137" s="69"/>
      <c r="E137" s="69"/>
      <c r="F137" s="69"/>
      <c r="G137" s="69"/>
      <c r="H137" s="69"/>
      <c r="I137" s="69"/>
      <c r="J137" s="69"/>
    </row>
    <row r="138" spans="1:10" x14ac:dyDescent="0.2">
      <c r="A138" s="69"/>
      <c r="B138" s="69"/>
      <c r="C138" s="69"/>
      <c r="D138" s="69"/>
      <c r="E138" s="69"/>
      <c r="F138" s="69"/>
      <c r="G138" s="69"/>
      <c r="H138" s="69"/>
      <c r="I138" s="69"/>
      <c r="J138" s="69"/>
    </row>
    <row r="139" spans="1:10" x14ac:dyDescent="0.2">
      <c r="A139" s="69"/>
      <c r="B139" s="69"/>
      <c r="C139" s="69"/>
      <c r="D139" s="69"/>
      <c r="E139" s="69"/>
      <c r="F139" s="69"/>
      <c r="G139" s="69"/>
      <c r="H139" s="69"/>
      <c r="I139" s="69"/>
      <c r="J139" s="69"/>
    </row>
    <row r="140" spans="1:10" x14ac:dyDescent="0.2">
      <c r="A140" s="69"/>
      <c r="B140" s="69"/>
      <c r="C140" s="69"/>
      <c r="D140" s="69"/>
      <c r="E140" s="69"/>
      <c r="F140" s="69"/>
      <c r="G140" s="69"/>
      <c r="H140" s="69"/>
      <c r="I140" s="69"/>
      <c r="J140" s="69"/>
    </row>
    <row r="141" spans="1:10" x14ac:dyDescent="0.2">
      <c r="A141" s="69"/>
      <c r="B141" s="69"/>
      <c r="C141" s="69"/>
      <c r="D141" s="69"/>
      <c r="E141" s="69"/>
      <c r="F141" s="69"/>
      <c r="G141" s="69"/>
      <c r="H141" s="69"/>
      <c r="I141" s="69"/>
      <c r="J141" s="69"/>
    </row>
    <row r="142" spans="1:10" x14ac:dyDescent="0.2">
      <c r="A142" s="69"/>
      <c r="B142" s="69"/>
      <c r="C142" s="69"/>
      <c r="D142" s="69"/>
      <c r="E142" s="69"/>
      <c r="F142" s="69"/>
      <c r="G142" s="69"/>
      <c r="H142" s="69"/>
      <c r="I142" s="69"/>
      <c r="J142" s="69"/>
    </row>
    <row r="143" spans="1:10" x14ac:dyDescent="0.2">
      <c r="A143" s="69"/>
      <c r="B143" s="69"/>
      <c r="C143" s="69"/>
      <c r="D143" s="69"/>
      <c r="E143" s="69"/>
      <c r="F143" s="69"/>
      <c r="G143" s="69"/>
      <c r="H143" s="69"/>
      <c r="I143" s="69"/>
      <c r="J143" s="69"/>
    </row>
    <row r="144" spans="1:10" x14ac:dyDescent="0.2">
      <c r="A144" s="69"/>
      <c r="B144" s="69"/>
      <c r="C144" s="69"/>
      <c r="D144" s="69"/>
      <c r="E144" s="69"/>
      <c r="F144" s="69"/>
      <c r="G144" s="69"/>
      <c r="H144" s="69"/>
      <c r="I144" s="69"/>
      <c r="J144" s="69"/>
    </row>
    <row r="145" spans="1:10" x14ac:dyDescent="0.2">
      <c r="A145" s="69"/>
      <c r="B145" s="69"/>
      <c r="C145" s="69"/>
      <c r="D145" s="69"/>
      <c r="E145" s="69"/>
      <c r="F145" s="69"/>
      <c r="G145" s="69"/>
      <c r="H145" s="69"/>
      <c r="I145" s="69"/>
      <c r="J145" s="69"/>
    </row>
    <row r="146" spans="1:10" x14ac:dyDescent="0.2">
      <c r="A146" s="69"/>
      <c r="B146" s="69"/>
      <c r="C146" s="69"/>
      <c r="D146" s="69"/>
      <c r="E146" s="69"/>
      <c r="F146" s="69"/>
      <c r="G146" s="69"/>
      <c r="H146" s="69"/>
      <c r="I146" s="69"/>
      <c r="J146" s="69"/>
    </row>
    <row r="147" spans="1:10" x14ac:dyDescent="0.2">
      <c r="A147" s="69"/>
      <c r="B147" s="69"/>
      <c r="C147" s="69"/>
      <c r="D147" s="69"/>
      <c r="E147" s="69"/>
      <c r="F147" s="69"/>
      <c r="G147" s="69"/>
      <c r="H147" s="69"/>
      <c r="I147" s="69"/>
      <c r="J147" s="69"/>
    </row>
    <row r="148" spans="1:10" x14ac:dyDescent="0.2">
      <c r="A148" s="69"/>
      <c r="B148" s="69"/>
      <c r="C148" s="69"/>
      <c r="D148" s="69"/>
      <c r="E148" s="69"/>
      <c r="F148" s="69"/>
      <c r="G148" s="69"/>
      <c r="H148" s="69"/>
      <c r="I148" s="69"/>
      <c r="J148" s="69"/>
    </row>
    <row r="149" spans="1:10" x14ac:dyDescent="0.2">
      <c r="A149" s="69"/>
      <c r="B149" s="69"/>
      <c r="C149" s="69"/>
      <c r="D149" s="69"/>
      <c r="E149" s="69"/>
      <c r="F149" s="69"/>
      <c r="G149" s="69"/>
      <c r="H149" s="69"/>
      <c r="I149" s="69"/>
      <c r="J149" s="69"/>
    </row>
    <row r="150" spans="1:10" x14ac:dyDescent="0.2">
      <c r="A150" s="69"/>
      <c r="B150" s="69"/>
      <c r="C150" s="69"/>
      <c r="D150" s="69"/>
      <c r="E150" s="69"/>
      <c r="F150" s="69"/>
      <c r="G150" s="69"/>
      <c r="H150" s="69"/>
      <c r="I150" s="69"/>
      <c r="J150" s="69"/>
    </row>
    <row r="151" spans="1:10" x14ac:dyDescent="0.2">
      <c r="A151" s="69"/>
      <c r="B151" s="69"/>
      <c r="C151" s="69"/>
      <c r="D151" s="69"/>
      <c r="E151" s="69"/>
      <c r="F151" s="69"/>
      <c r="G151" s="69"/>
      <c r="H151" s="69"/>
      <c r="I151" s="69"/>
      <c r="J151" s="69"/>
    </row>
    <row r="152" spans="1:10" x14ac:dyDescent="0.2">
      <c r="A152" s="69"/>
      <c r="B152" s="69"/>
      <c r="C152" s="69"/>
      <c r="D152" s="69"/>
      <c r="E152" s="69"/>
      <c r="F152" s="69"/>
      <c r="G152" s="69"/>
      <c r="H152" s="69"/>
      <c r="I152" s="69"/>
      <c r="J152" s="69"/>
    </row>
    <row r="153" spans="1:10" x14ac:dyDescent="0.2">
      <c r="A153" s="69"/>
      <c r="B153" s="69"/>
      <c r="C153" s="69"/>
      <c r="D153" s="69"/>
      <c r="E153" s="69"/>
      <c r="F153" s="69"/>
      <c r="G153" s="69"/>
      <c r="H153" s="69"/>
      <c r="I153" s="69"/>
      <c r="J153" s="69"/>
    </row>
    <row r="154" spans="1:10" x14ac:dyDescent="0.2">
      <c r="A154" s="69"/>
      <c r="B154" s="69"/>
      <c r="C154" s="69"/>
      <c r="D154" s="69"/>
      <c r="E154" s="69"/>
      <c r="F154" s="69"/>
      <c r="G154" s="69"/>
      <c r="H154" s="69"/>
      <c r="I154" s="69"/>
      <c r="J154" s="69"/>
    </row>
    <row r="155" spans="1:10" x14ac:dyDescent="0.2">
      <c r="A155" s="69"/>
      <c r="B155" s="69"/>
      <c r="C155" s="69"/>
      <c r="D155" s="69"/>
      <c r="E155" s="69"/>
      <c r="F155" s="69"/>
      <c r="G155" s="69"/>
      <c r="H155" s="69"/>
      <c r="I155" s="69"/>
      <c r="J155" s="69"/>
    </row>
    <row r="156" spans="1:10" x14ac:dyDescent="0.2">
      <c r="A156" s="69"/>
      <c r="B156" s="69"/>
      <c r="C156" s="69"/>
      <c r="D156" s="69"/>
      <c r="E156" s="69"/>
      <c r="F156" s="69"/>
      <c r="G156" s="69"/>
      <c r="H156" s="69"/>
      <c r="I156" s="69"/>
      <c r="J156" s="69"/>
    </row>
    <row r="157" spans="1:10" x14ac:dyDescent="0.2">
      <c r="A157" s="69"/>
      <c r="B157" s="69"/>
      <c r="C157" s="69"/>
      <c r="D157" s="69"/>
      <c r="E157" s="69"/>
      <c r="F157" s="69"/>
      <c r="G157" s="69"/>
      <c r="H157" s="69"/>
      <c r="I157" s="69"/>
      <c r="J157" s="69"/>
    </row>
    <row r="158" spans="1:10" x14ac:dyDescent="0.2">
      <c r="A158" s="69"/>
      <c r="B158" s="69"/>
      <c r="C158" s="69"/>
      <c r="D158" s="69"/>
      <c r="E158" s="69"/>
      <c r="F158" s="69"/>
      <c r="G158" s="69"/>
      <c r="H158" s="69"/>
      <c r="I158" s="69"/>
      <c r="J158" s="69"/>
    </row>
    <row r="159" spans="1:10" x14ac:dyDescent="0.2">
      <c r="A159" s="69"/>
      <c r="B159" s="69"/>
      <c r="C159" s="69"/>
      <c r="D159" s="69"/>
      <c r="E159" s="69"/>
      <c r="F159" s="69"/>
      <c r="G159" s="69"/>
      <c r="H159" s="69"/>
      <c r="I159" s="69"/>
      <c r="J159" s="69"/>
    </row>
    <row r="160" spans="1:10" x14ac:dyDescent="0.2">
      <c r="A160" s="69"/>
      <c r="B160" s="69"/>
      <c r="C160" s="69"/>
      <c r="D160" s="69"/>
      <c r="E160" s="69"/>
      <c r="F160" s="69"/>
      <c r="G160" s="69"/>
      <c r="H160" s="69"/>
      <c r="I160" s="69"/>
      <c r="J160" s="69"/>
    </row>
    <row r="161" spans="1:10" x14ac:dyDescent="0.2">
      <c r="A161" s="69"/>
      <c r="B161" s="69"/>
      <c r="C161" s="69"/>
      <c r="D161" s="69"/>
      <c r="E161" s="69"/>
      <c r="F161" s="69"/>
      <c r="G161" s="69"/>
      <c r="H161" s="69"/>
      <c r="I161" s="69"/>
      <c r="J161" s="69"/>
    </row>
    <row r="162" spans="1:10" x14ac:dyDescent="0.2">
      <c r="A162" s="69"/>
      <c r="B162" s="69"/>
      <c r="C162" s="69"/>
      <c r="D162" s="69"/>
      <c r="E162" s="69"/>
      <c r="F162" s="69"/>
      <c r="G162" s="69"/>
      <c r="H162" s="69"/>
      <c r="I162" s="69"/>
      <c r="J162" s="69"/>
    </row>
    <row r="163" spans="1:10" x14ac:dyDescent="0.2">
      <c r="A163" s="69"/>
      <c r="B163" s="69"/>
      <c r="C163" s="69"/>
      <c r="D163" s="69"/>
      <c r="E163" s="69"/>
      <c r="F163" s="69"/>
      <c r="G163" s="69"/>
      <c r="H163" s="69"/>
      <c r="I163" s="69"/>
      <c r="J163" s="69"/>
    </row>
    <row r="164" spans="1:10" x14ac:dyDescent="0.2">
      <c r="A164" s="69"/>
      <c r="B164" s="69"/>
      <c r="C164" s="69"/>
      <c r="D164" s="69"/>
      <c r="E164" s="69"/>
      <c r="F164" s="69"/>
      <c r="G164" s="69"/>
      <c r="H164" s="69"/>
      <c r="I164" s="69"/>
      <c r="J164" s="69"/>
    </row>
    <row r="165" spans="1:10" x14ac:dyDescent="0.2">
      <c r="A165" s="69"/>
      <c r="B165" s="69"/>
      <c r="C165" s="69"/>
      <c r="D165" s="69"/>
      <c r="E165" s="69"/>
      <c r="F165" s="69"/>
      <c r="G165" s="69"/>
      <c r="H165" s="69"/>
      <c r="I165" s="69"/>
      <c r="J165" s="69"/>
    </row>
    <row r="166" spans="1:10" x14ac:dyDescent="0.2">
      <c r="A166" s="69"/>
      <c r="B166" s="69"/>
      <c r="C166" s="69"/>
      <c r="D166" s="69"/>
      <c r="E166" s="69"/>
      <c r="F166" s="69"/>
      <c r="G166" s="69"/>
      <c r="H166" s="69"/>
      <c r="I166" s="69"/>
      <c r="J166" s="69"/>
    </row>
    <row r="167" spans="1:10" x14ac:dyDescent="0.2">
      <c r="A167" s="69"/>
      <c r="B167" s="69"/>
      <c r="C167" s="69"/>
      <c r="D167" s="69"/>
      <c r="E167" s="69"/>
      <c r="F167" s="69"/>
      <c r="G167" s="69"/>
      <c r="H167" s="69"/>
      <c r="I167" s="69"/>
      <c r="J167" s="69"/>
    </row>
    <row r="168" spans="1:10" x14ac:dyDescent="0.2">
      <c r="A168" s="69"/>
      <c r="B168" s="69"/>
      <c r="C168" s="69"/>
      <c r="D168" s="69"/>
      <c r="E168" s="69"/>
      <c r="F168" s="69"/>
      <c r="G168" s="69"/>
      <c r="H168" s="69"/>
      <c r="I168" s="69"/>
      <c r="J168" s="69"/>
    </row>
    <row r="169" spans="1:10" x14ac:dyDescent="0.2">
      <c r="A169" s="69"/>
      <c r="B169" s="69"/>
      <c r="C169" s="69"/>
      <c r="D169" s="69"/>
      <c r="E169" s="69"/>
      <c r="F169" s="69"/>
      <c r="G169" s="69"/>
      <c r="H169" s="69"/>
      <c r="I169" s="69"/>
      <c r="J169" s="69"/>
    </row>
    <row r="170" spans="1:10" x14ac:dyDescent="0.2">
      <c r="A170" s="69"/>
      <c r="B170" s="69"/>
      <c r="C170" s="69"/>
      <c r="D170" s="69"/>
      <c r="E170" s="69"/>
      <c r="F170" s="69"/>
      <c r="G170" s="69"/>
      <c r="H170" s="69"/>
      <c r="I170" s="69"/>
      <c r="J170" s="69"/>
    </row>
    <row r="171" spans="1:10" x14ac:dyDescent="0.2">
      <c r="B171" s="10"/>
    </row>
    <row r="172" spans="1:10" x14ac:dyDescent="0.2">
      <c r="B172" s="10"/>
    </row>
    <row r="173" spans="1:10" x14ac:dyDescent="0.2">
      <c r="B173" s="10"/>
    </row>
    <row r="174" spans="1:10" x14ac:dyDescent="0.2">
      <c r="B174" s="10"/>
    </row>
    <row r="175" spans="1:10" x14ac:dyDescent="0.2">
      <c r="B175" s="10"/>
    </row>
    <row r="176" spans="1:10" x14ac:dyDescent="0.2">
      <c r="B176" s="10"/>
    </row>
    <row r="177" spans="2:2" x14ac:dyDescent="0.2">
      <c r="B177" s="10"/>
    </row>
    <row r="178" spans="2:2" x14ac:dyDescent="0.2">
      <c r="B178" s="10"/>
    </row>
    <row r="179" spans="2:2" x14ac:dyDescent="0.2">
      <c r="B179" s="10"/>
    </row>
    <row r="180" spans="2:2" x14ac:dyDescent="0.2">
      <c r="B180" s="10"/>
    </row>
    <row r="181" spans="2:2" x14ac:dyDescent="0.2">
      <c r="B181" s="10"/>
    </row>
    <row r="182" spans="2:2" x14ac:dyDescent="0.2">
      <c r="B182" s="10"/>
    </row>
    <row r="183" spans="2:2" x14ac:dyDescent="0.2">
      <c r="B183" s="10"/>
    </row>
    <row r="184" spans="2:2" x14ac:dyDescent="0.2">
      <c r="B184" s="10"/>
    </row>
    <row r="185" spans="2:2" x14ac:dyDescent="0.2">
      <c r="B185" s="10"/>
    </row>
    <row r="186" spans="2:2" x14ac:dyDescent="0.2">
      <c r="B186" s="10"/>
    </row>
    <row r="187" spans="2:2" x14ac:dyDescent="0.2">
      <c r="B187" s="10"/>
    </row>
    <row r="188" spans="2:2" x14ac:dyDescent="0.2">
      <c r="B188" s="10"/>
    </row>
    <row r="189" spans="2:2" x14ac:dyDescent="0.2">
      <c r="B189" s="10"/>
    </row>
    <row r="190" spans="2:2" x14ac:dyDescent="0.2">
      <c r="B190" s="10"/>
    </row>
    <row r="191" spans="2:2" x14ac:dyDescent="0.2">
      <c r="B191" s="10"/>
    </row>
    <row r="192" spans="2:2" x14ac:dyDescent="0.2">
      <c r="B192" s="10"/>
    </row>
    <row r="193" spans="2:2" x14ac:dyDescent="0.2">
      <c r="B193" s="10"/>
    </row>
    <row r="194" spans="2:2" x14ac:dyDescent="0.2">
      <c r="B194" s="10"/>
    </row>
    <row r="195" spans="2:2" x14ac:dyDescent="0.2">
      <c r="B195" s="10"/>
    </row>
    <row r="196" spans="2:2" x14ac:dyDescent="0.2">
      <c r="B196" s="10"/>
    </row>
    <row r="197" spans="2:2" x14ac:dyDescent="0.2">
      <c r="B197" s="10"/>
    </row>
    <row r="198" spans="2:2" x14ac:dyDescent="0.2">
      <c r="B198" s="10"/>
    </row>
    <row r="199" spans="2:2" x14ac:dyDescent="0.2">
      <c r="B199" s="10"/>
    </row>
    <row r="200" spans="2:2" x14ac:dyDescent="0.2">
      <c r="B200" s="10"/>
    </row>
    <row r="201" spans="2:2" x14ac:dyDescent="0.2">
      <c r="B201" s="10"/>
    </row>
    <row r="202" spans="2:2" x14ac:dyDescent="0.2">
      <c r="B202" s="10"/>
    </row>
    <row r="203" spans="2:2" x14ac:dyDescent="0.2">
      <c r="B203" s="10"/>
    </row>
    <row r="204" spans="2:2" x14ac:dyDescent="0.2">
      <c r="B204" s="10"/>
    </row>
    <row r="205" spans="2:2" x14ac:dyDescent="0.2">
      <c r="B205" s="10"/>
    </row>
    <row r="206" spans="2:2" x14ac:dyDescent="0.2">
      <c r="B206" s="10"/>
    </row>
    <row r="207" spans="2:2" x14ac:dyDescent="0.2">
      <c r="B207" s="10"/>
    </row>
    <row r="208" spans="2:2" x14ac:dyDescent="0.2">
      <c r="B208" s="10"/>
    </row>
    <row r="209" spans="2:2" x14ac:dyDescent="0.2">
      <c r="B209" s="10"/>
    </row>
    <row r="210" spans="2:2" x14ac:dyDescent="0.2">
      <c r="B210" s="10"/>
    </row>
    <row r="211" spans="2:2" x14ac:dyDescent="0.2">
      <c r="B211" s="10"/>
    </row>
    <row r="212" spans="2:2" x14ac:dyDescent="0.2">
      <c r="B212" s="10"/>
    </row>
    <row r="213" spans="2:2" x14ac:dyDescent="0.2">
      <c r="B213" s="10"/>
    </row>
    <row r="214" spans="2:2" x14ac:dyDescent="0.2">
      <c r="B214" s="10"/>
    </row>
    <row r="215" spans="2:2" x14ac:dyDescent="0.2">
      <c r="B215" s="10"/>
    </row>
    <row r="216" spans="2:2" x14ac:dyDescent="0.2">
      <c r="B216" s="10"/>
    </row>
  </sheetData>
  <mergeCells count="1">
    <mergeCell ref="H1:I1"/>
  </mergeCells>
  <hyperlinks>
    <hyperlink ref="H1:I1" location="Index!A1" display="Regresar al �ndice" xr:uid="{00000000-0004-0000-0A00-000000000000}"/>
  </hyperlinks>
  <pageMargins left="0.7" right="0.7" top="0.75" bottom="0.75" header="0.3" footer="0.3"/>
  <pageSetup orientation="portrait" horizontalDpi="4294967295" verticalDpi="4294967295"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63"/>
  <dimension ref="A1:T216"/>
  <sheetViews>
    <sheetView zoomScaleNormal="100" workbookViewId="0"/>
  </sheetViews>
  <sheetFormatPr baseColWidth="10" defaultColWidth="11.42578125" defaultRowHeight="12.75" x14ac:dyDescent="0.2"/>
  <cols>
    <col min="1" max="1" width="27.140625" style="328" customWidth="1"/>
    <col min="2" max="2" width="16" style="48" customWidth="1"/>
    <col min="3" max="3" width="13.42578125" style="328" customWidth="1"/>
    <col min="4" max="4" width="11.85546875" style="328" customWidth="1"/>
    <col min="5" max="5" width="12.85546875" style="328" customWidth="1"/>
    <col min="6" max="16384" width="11.42578125" style="328"/>
  </cols>
  <sheetData>
    <row r="1" spans="1:20" x14ac:dyDescent="0.2">
      <c r="A1" s="69" t="s">
        <v>1998</v>
      </c>
      <c r="G1" s="18"/>
      <c r="H1" s="346" t="s">
        <v>2143</v>
      </c>
      <c r="I1" s="346"/>
      <c r="J1" s="18"/>
      <c r="K1" s="18"/>
      <c r="L1" s="18"/>
      <c r="M1" s="18"/>
      <c r="N1" s="18"/>
      <c r="O1" s="18"/>
      <c r="P1" s="18"/>
      <c r="Q1" s="18"/>
      <c r="R1" s="18"/>
      <c r="S1" s="18"/>
      <c r="T1" s="18"/>
    </row>
    <row r="2" spans="1:20" x14ac:dyDescent="0.2">
      <c r="A2" s="328" t="s">
        <v>1417</v>
      </c>
    </row>
    <row r="4" spans="1:20" ht="50.25" customHeight="1" x14ac:dyDescent="0.2"/>
    <row r="9" spans="1:20" ht="39" thickBot="1" x14ac:dyDescent="0.25">
      <c r="A9" s="76" t="s">
        <v>276</v>
      </c>
      <c r="B9" s="57" t="s">
        <v>1179</v>
      </c>
      <c r="C9" s="57" t="s">
        <v>1459</v>
      </c>
      <c r="D9" s="76" t="s">
        <v>34</v>
      </c>
      <c r="E9" s="76" t="s">
        <v>1145</v>
      </c>
    </row>
    <row r="10" spans="1:20" ht="26.25" thickBot="1" x14ac:dyDescent="0.25">
      <c r="A10" s="77" t="s">
        <v>278</v>
      </c>
      <c r="B10" s="335">
        <v>118708</v>
      </c>
      <c r="C10" s="335">
        <v>123159</v>
      </c>
      <c r="D10" s="78">
        <f>C10-B10</f>
        <v>4451</v>
      </c>
      <c r="E10" s="79">
        <f>C10/B10-1</f>
        <v>3.7495366782356765E-2</v>
      </c>
    </row>
    <row r="11" spans="1:20" ht="13.5" thickBot="1" x14ac:dyDescent="0.25">
      <c r="A11" s="80" t="s">
        <v>279</v>
      </c>
      <c r="B11" s="337">
        <v>399607</v>
      </c>
      <c r="C11" s="337">
        <v>404779</v>
      </c>
      <c r="D11" s="78">
        <f t="shared" ref="D11:D18" si="0">C11-B11</f>
        <v>5172</v>
      </c>
      <c r="E11" s="79">
        <f t="shared" ref="E11:E18" si="1">C11/B11-1</f>
        <v>1.2942716218684813E-2</v>
      </c>
    </row>
    <row r="12" spans="1:20" ht="13.5" thickBot="1" x14ac:dyDescent="0.25">
      <c r="A12" s="80" t="s">
        <v>280</v>
      </c>
      <c r="B12" s="339">
        <v>145346</v>
      </c>
      <c r="C12" s="339">
        <v>149587</v>
      </c>
      <c r="D12" s="78">
        <f t="shared" si="0"/>
        <v>4241</v>
      </c>
      <c r="E12" s="79">
        <f t="shared" si="1"/>
        <v>2.9178649567239479E-2</v>
      </c>
    </row>
    <row r="13" spans="1:20" ht="26.25" thickBot="1" x14ac:dyDescent="0.25">
      <c r="A13" s="81" t="s">
        <v>281</v>
      </c>
      <c r="B13" s="337">
        <v>9814</v>
      </c>
      <c r="C13" s="337">
        <v>9992</v>
      </c>
      <c r="D13" s="78">
        <f t="shared" si="0"/>
        <v>178</v>
      </c>
      <c r="E13" s="79">
        <f t="shared" si="1"/>
        <v>1.8137354799266259E-2</v>
      </c>
    </row>
    <row r="14" spans="1:20" ht="13.5" thickBot="1" x14ac:dyDescent="0.25">
      <c r="A14" s="80" t="s">
        <v>282</v>
      </c>
      <c r="B14" s="337">
        <v>508146</v>
      </c>
      <c r="C14" s="337">
        <v>518782</v>
      </c>
      <c r="D14" s="78">
        <f t="shared" si="0"/>
        <v>10636</v>
      </c>
      <c r="E14" s="79">
        <f t="shared" si="1"/>
        <v>2.0930992273874072E-2</v>
      </c>
    </row>
    <row r="15" spans="1:20" ht="13.5" thickBot="1" x14ac:dyDescent="0.25">
      <c r="A15" s="80" t="s">
        <v>283</v>
      </c>
      <c r="B15" s="337">
        <v>2500</v>
      </c>
      <c r="C15" s="337">
        <v>2545</v>
      </c>
      <c r="D15" s="78">
        <f t="shared" si="0"/>
        <v>45</v>
      </c>
      <c r="E15" s="79">
        <f t="shared" si="1"/>
        <v>1.8000000000000016E-2</v>
      </c>
    </row>
    <row r="16" spans="1:20" ht="13.5" thickBot="1" x14ac:dyDescent="0.25">
      <c r="A16" s="80" t="s">
        <v>284</v>
      </c>
      <c r="B16" s="337">
        <v>644397</v>
      </c>
      <c r="C16" s="337">
        <v>659145</v>
      </c>
      <c r="D16" s="78">
        <f t="shared" si="0"/>
        <v>14748</v>
      </c>
      <c r="E16" s="79">
        <f t="shared" si="1"/>
        <v>2.2886512507041434E-2</v>
      </c>
    </row>
    <row r="17" spans="1:5" ht="13.5" thickBot="1" x14ac:dyDescent="0.25">
      <c r="A17" s="80" t="s">
        <v>285</v>
      </c>
      <c r="B17" s="337">
        <v>104444</v>
      </c>
      <c r="C17" s="337">
        <v>105213</v>
      </c>
      <c r="D17" s="78">
        <f t="shared" si="0"/>
        <v>769</v>
      </c>
      <c r="E17" s="79">
        <f t="shared" si="1"/>
        <v>7.36279728849909E-3</v>
      </c>
    </row>
    <row r="18" spans="1:5" ht="13.5" thickBot="1" x14ac:dyDescent="0.25">
      <c r="A18" s="82" t="s">
        <v>52</v>
      </c>
      <c r="B18" s="83">
        <f>SUM(B10:B17)</f>
        <v>1932962</v>
      </c>
      <c r="C18" s="83">
        <f>SUM(C10:C17)</f>
        <v>1973202</v>
      </c>
      <c r="D18" s="84">
        <f t="shared" si="0"/>
        <v>40240</v>
      </c>
      <c r="E18" s="85">
        <f t="shared" si="1"/>
        <v>2.0817791555136633E-2</v>
      </c>
    </row>
    <row r="19" spans="1:5" x14ac:dyDescent="0.2">
      <c r="B19" s="10"/>
    </row>
    <row r="20" spans="1:5" x14ac:dyDescent="0.2">
      <c r="B20" s="10"/>
    </row>
    <row r="21" spans="1:5" x14ac:dyDescent="0.2">
      <c r="B21" s="10"/>
    </row>
    <row r="22" spans="1:5" x14ac:dyDescent="0.2">
      <c r="B22" s="10"/>
    </row>
    <row r="23" spans="1:5" x14ac:dyDescent="0.2">
      <c r="B23" s="10"/>
    </row>
    <row r="24" spans="1:5" x14ac:dyDescent="0.2">
      <c r="B24" s="10"/>
    </row>
    <row r="25" spans="1:5" x14ac:dyDescent="0.2">
      <c r="B25" s="10"/>
    </row>
    <row r="26" spans="1:5" x14ac:dyDescent="0.2">
      <c r="B26" s="10"/>
    </row>
    <row r="27" spans="1:5" x14ac:dyDescent="0.2">
      <c r="B27" s="10"/>
    </row>
    <row r="29" spans="1:5" x14ac:dyDescent="0.2">
      <c r="B29" s="10"/>
    </row>
    <row r="30" spans="1:5" x14ac:dyDescent="0.2">
      <c r="B30" s="10"/>
    </row>
    <row r="31" spans="1:5" x14ac:dyDescent="0.2">
      <c r="B31" s="10"/>
    </row>
    <row r="32" spans="1:5" x14ac:dyDescent="0.2">
      <c r="B32" s="10"/>
    </row>
    <row r="33" spans="2:2" x14ac:dyDescent="0.2">
      <c r="B33" s="10"/>
    </row>
    <row r="34" spans="2:2" x14ac:dyDescent="0.2">
      <c r="B34" s="10"/>
    </row>
    <row r="35" spans="2:2" x14ac:dyDescent="0.2">
      <c r="B35" s="10"/>
    </row>
    <row r="36" spans="2:2" x14ac:dyDescent="0.2">
      <c r="B36" s="10"/>
    </row>
    <row r="37" spans="2:2" x14ac:dyDescent="0.2">
      <c r="B37" s="10"/>
    </row>
    <row r="38" spans="2:2" x14ac:dyDescent="0.2">
      <c r="B38" s="10"/>
    </row>
    <row r="39" spans="2:2" x14ac:dyDescent="0.2">
      <c r="B39" s="10"/>
    </row>
    <row r="40" spans="2:2" x14ac:dyDescent="0.2">
      <c r="B40" s="10"/>
    </row>
    <row r="41" spans="2:2" x14ac:dyDescent="0.2">
      <c r="B41" s="10"/>
    </row>
    <row r="42" spans="2:2" x14ac:dyDescent="0.2">
      <c r="B42" s="10"/>
    </row>
    <row r="43" spans="2:2" x14ac:dyDescent="0.2">
      <c r="B43" s="10"/>
    </row>
    <row r="44" spans="2:2" x14ac:dyDescent="0.2">
      <c r="B44" s="10"/>
    </row>
    <row r="45" spans="2:2" x14ac:dyDescent="0.2">
      <c r="B45" s="10"/>
    </row>
    <row r="46" spans="2:2" x14ac:dyDescent="0.2">
      <c r="B46" s="10"/>
    </row>
    <row r="47" spans="2:2" x14ac:dyDescent="0.2">
      <c r="B47" s="10"/>
    </row>
    <row r="48" spans="2:2" x14ac:dyDescent="0.2">
      <c r="B48" s="10"/>
    </row>
    <row r="49" spans="2:2" x14ac:dyDescent="0.2">
      <c r="B49" s="10"/>
    </row>
    <row r="50" spans="2:2" x14ac:dyDescent="0.2">
      <c r="B50" s="10"/>
    </row>
    <row r="51" spans="2:2" x14ac:dyDescent="0.2">
      <c r="B51" s="10"/>
    </row>
    <row r="52" spans="2:2" x14ac:dyDescent="0.2">
      <c r="B52" s="10"/>
    </row>
    <row r="53" spans="2:2" x14ac:dyDescent="0.2">
      <c r="B53" s="10"/>
    </row>
    <row r="54" spans="2:2" x14ac:dyDescent="0.2">
      <c r="B54" s="10"/>
    </row>
    <row r="55" spans="2:2" x14ac:dyDescent="0.2">
      <c r="B55" s="10"/>
    </row>
    <row r="56" spans="2:2" x14ac:dyDescent="0.2">
      <c r="B56" s="10"/>
    </row>
    <row r="57" spans="2:2" x14ac:dyDescent="0.2">
      <c r="B57" s="10"/>
    </row>
    <row r="58" spans="2:2" x14ac:dyDescent="0.2">
      <c r="B58" s="10"/>
    </row>
    <row r="59" spans="2:2" x14ac:dyDescent="0.2">
      <c r="B59" s="10"/>
    </row>
    <row r="60" spans="2:2" x14ac:dyDescent="0.2">
      <c r="B60" s="10"/>
    </row>
    <row r="61" spans="2:2" x14ac:dyDescent="0.2">
      <c r="B61" s="10"/>
    </row>
    <row r="62" spans="2:2" x14ac:dyDescent="0.2">
      <c r="B62" s="10"/>
    </row>
    <row r="63" spans="2:2" x14ac:dyDescent="0.2">
      <c r="B63" s="10"/>
    </row>
    <row r="64" spans="2:2" x14ac:dyDescent="0.2">
      <c r="B64" s="10"/>
    </row>
    <row r="65" spans="2:2" x14ac:dyDescent="0.2">
      <c r="B65" s="10"/>
    </row>
    <row r="66" spans="2:2" x14ac:dyDescent="0.2">
      <c r="B66" s="10"/>
    </row>
    <row r="67" spans="2:2" x14ac:dyDescent="0.2">
      <c r="B67" s="10"/>
    </row>
    <row r="68" spans="2:2" x14ac:dyDescent="0.2">
      <c r="B68" s="10"/>
    </row>
    <row r="69" spans="2:2" x14ac:dyDescent="0.2">
      <c r="B69" s="10"/>
    </row>
    <row r="70" spans="2:2" x14ac:dyDescent="0.2">
      <c r="B70" s="10"/>
    </row>
    <row r="71" spans="2:2" x14ac:dyDescent="0.2">
      <c r="B71" s="10"/>
    </row>
    <row r="72" spans="2:2" x14ac:dyDescent="0.2">
      <c r="B72" s="10"/>
    </row>
    <row r="73" spans="2:2" x14ac:dyDescent="0.2">
      <c r="B73" s="10"/>
    </row>
    <row r="74" spans="2:2" x14ac:dyDescent="0.2">
      <c r="B74" s="10"/>
    </row>
    <row r="75" spans="2:2" x14ac:dyDescent="0.2">
      <c r="B75" s="10"/>
    </row>
    <row r="76" spans="2:2" x14ac:dyDescent="0.2">
      <c r="B76" s="10"/>
    </row>
    <row r="77" spans="2:2" x14ac:dyDescent="0.2">
      <c r="B77" s="10"/>
    </row>
    <row r="78" spans="2:2" x14ac:dyDescent="0.2">
      <c r="B78" s="10"/>
    </row>
    <row r="79" spans="2:2" x14ac:dyDescent="0.2">
      <c r="B79" s="10"/>
    </row>
    <row r="80" spans="2:2" x14ac:dyDescent="0.2">
      <c r="B80" s="10"/>
    </row>
    <row r="81" spans="2:2" x14ac:dyDescent="0.2">
      <c r="B81" s="10"/>
    </row>
    <row r="82" spans="2:2" x14ac:dyDescent="0.2">
      <c r="B82" s="10"/>
    </row>
    <row r="83" spans="2:2" x14ac:dyDescent="0.2">
      <c r="B83" s="10"/>
    </row>
    <row r="84" spans="2:2" x14ac:dyDescent="0.2">
      <c r="B84" s="10"/>
    </row>
    <row r="85" spans="2:2" x14ac:dyDescent="0.2">
      <c r="B85" s="10"/>
    </row>
    <row r="86" spans="2:2" x14ac:dyDescent="0.2">
      <c r="B86" s="10"/>
    </row>
    <row r="87" spans="2:2" x14ac:dyDescent="0.2">
      <c r="B87" s="10"/>
    </row>
    <row r="88" spans="2:2" x14ac:dyDescent="0.2">
      <c r="B88" s="10"/>
    </row>
    <row r="89" spans="2:2" x14ac:dyDescent="0.2">
      <c r="B89" s="10"/>
    </row>
    <row r="90" spans="2:2" x14ac:dyDescent="0.2">
      <c r="B90" s="10"/>
    </row>
    <row r="91" spans="2:2" x14ac:dyDescent="0.2">
      <c r="B91" s="10"/>
    </row>
    <row r="92" spans="2:2" x14ac:dyDescent="0.2">
      <c r="B92" s="10"/>
    </row>
    <row r="93" spans="2:2" x14ac:dyDescent="0.2">
      <c r="B93" s="10"/>
    </row>
    <row r="94" spans="2:2" x14ac:dyDescent="0.2">
      <c r="B94" s="10"/>
    </row>
    <row r="95" spans="2:2" x14ac:dyDescent="0.2">
      <c r="B95" s="10"/>
    </row>
    <row r="96" spans="2:2" x14ac:dyDescent="0.2">
      <c r="B96" s="10"/>
    </row>
    <row r="97" spans="2:2" x14ac:dyDescent="0.2">
      <c r="B97" s="10"/>
    </row>
    <row r="98" spans="2:2" x14ac:dyDescent="0.2">
      <c r="B98" s="10"/>
    </row>
    <row r="99" spans="2:2" x14ac:dyDescent="0.2">
      <c r="B99" s="10"/>
    </row>
    <row r="100" spans="2:2" x14ac:dyDescent="0.2">
      <c r="B100" s="10"/>
    </row>
    <row r="101" spans="2:2" x14ac:dyDescent="0.2">
      <c r="B101" s="10"/>
    </row>
    <row r="102" spans="2:2" x14ac:dyDescent="0.2">
      <c r="B102" s="10"/>
    </row>
    <row r="103" spans="2:2" x14ac:dyDescent="0.2">
      <c r="B103" s="10"/>
    </row>
    <row r="104" spans="2:2" x14ac:dyDescent="0.2">
      <c r="B104" s="10"/>
    </row>
    <row r="105" spans="2:2" x14ac:dyDescent="0.2">
      <c r="B105" s="10"/>
    </row>
    <row r="106" spans="2:2" x14ac:dyDescent="0.2">
      <c r="B106" s="10"/>
    </row>
    <row r="107" spans="2:2" x14ac:dyDescent="0.2">
      <c r="B107" s="10"/>
    </row>
    <row r="108" spans="2:2" x14ac:dyDescent="0.2">
      <c r="B108" s="10"/>
    </row>
    <row r="109" spans="2:2" x14ac:dyDescent="0.2">
      <c r="B109" s="10"/>
    </row>
    <row r="110" spans="2:2" x14ac:dyDescent="0.2">
      <c r="B110" s="10"/>
    </row>
    <row r="111" spans="2:2" x14ac:dyDescent="0.2">
      <c r="B111" s="10"/>
    </row>
    <row r="112" spans="2:2" x14ac:dyDescent="0.2">
      <c r="B112" s="10"/>
    </row>
    <row r="113" spans="2:2" x14ac:dyDescent="0.2">
      <c r="B113" s="10"/>
    </row>
    <row r="114" spans="2:2" x14ac:dyDescent="0.2">
      <c r="B114" s="10"/>
    </row>
    <row r="115" spans="2:2" x14ac:dyDescent="0.2">
      <c r="B115" s="10"/>
    </row>
    <row r="116" spans="2:2" x14ac:dyDescent="0.2">
      <c r="B116" s="10"/>
    </row>
    <row r="117" spans="2:2" x14ac:dyDescent="0.2">
      <c r="B117" s="10"/>
    </row>
    <row r="118" spans="2:2" x14ac:dyDescent="0.2">
      <c r="B118" s="10"/>
    </row>
    <row r="119" spans="2:2" x14ac:dyDescent="0.2">
      <c r="B119" s="10"/>
    </row>
    <row r="120" spans="2:2" x14ac:dyDescent="0.2">
      <c r="B120" s="10"/>
    </row>
    <row r="121" spans="2:2" x14ac:dyDescent="0.2">
      <c r="B121" s="10"/>
    </row>
    <row r="122" spans="2:2" x14ac:dyDescent="0.2">
      <c r="B122" s="10"/>
    </row>
    <row r="123" spans="2:2" x14ac:dyDescent="0.2">
      <c r="B123" s="10"/>
    </row>
    <row r="124" spans="2:2" x14ac:dyDescent="0.2">
      <c r="B124" s="10"/>
    </row>
    <row r="125" spans="2:2" x14ac:dyDescent="0.2">
      <c r="B125" s="10"/>
    </row>
    <row r="126" spans="2:2" x14ac:dyDescent="0.2">
      <c r="B126" s="10"/>
    </row>
    <row r="127" spans="2:2" x14ac:dyDescent="0.2">
      <c r="B127" s="10"/>
    </row>
    <row r="128" spans="2:2" x14ac:dyDescent="0.2">
      <c r="B128" s="10"/>
    </row>
    <row r="129" spans="2:2" x14ac:dyDescent="0.2">
      <c r="B129" s="10"/>
    </row>
    <row r="130" spans="2:2" x14ac:dyDescent="0.2">
      <c r="B130" s="10"/>
    </row>
    <row r="131" spans="2:2" x14ac:dyDescent="0.2">
      <c r="B131" s="10"/>
    </row>
    <row r="132" spans="2:2" x14ac:dyDescent="0.2">
      <c r="B132" s="10"/>
    </row>
    <row r="133" spans="2:2" x14ac:dyDescent="0.2">
      <c r="B133" s="10"/>
    </row>
    <row r="134" spans="2:2" x14ac:dyDescent="0.2">
      <c r="B134" s="10"/>
    </row>
    <row r="135" spans="2:2" x14ac:dyDescent="0.2">
      <c r="B135" s="10"/>
    </row>
    <row r="136" spans="2:2" x14ac:dyDescent="0.2">
      <c r="B136" s="10"/>
    </row>
    <row r="137" spans="2:2" x14ac:dyDescent="0.2">
      <c r="B137" s="10"/>
    </row>
    <row r="138" spans="2:2" x14ac:dyDescent="0.2">
      <c r="B138" s="10"/>
    </row>
    <row r="139" spans="2:2" x14ac:dyDescent="0.2">
      <c r="B139" s="10"/>
    </row>
    <row r="140" spans="2:2" x14ac:dyDescent="0.2">
      <c r="B140" s="10"/>
    </row>
    <row r="141" spans="2:2" x14ac:dyDescent="0.2">
      <c r="B141" s="10"/>
    </row>
    <row r="142" spans="2:2" x14ac:dyDescent="0.2">
      <c r="B142" s="10"/>
    </row>
    <row r="143" spans="2:2" x14ac:dyDescent="0.2">
      <c r="B143" s="10"/>
    </row>
    <row r="144" spans="2:2" x14ac:dyDescent="0.2">
      <c r="B144" s="10"/>
    </row>
    <row r="145" spans="2:2" x14ac:dyDescent="0.2">
      <c r="B145" s="10"/>
    </row>
    <row r="146" spans="2:2" x14ac:dyDescent="0.2">
      <c r="B146" s="10"/>
    </row>
    <row r="147" spans="2:2" x14ac:dyDescent="0.2">
      <c r="B147" s="10"/>
    </row>
    <row r="148" spans="2:2" x14ac:dyDescent="0.2">
      <c r="B148" s="10"/>
    </row>
    <row r="149" spans="2:2" x14ac:dyDescent="0.2">
      <c r="B149" s="10"/>
    </row>
    <row r="150" spans="2:2" x14ac:dyDescent="0.2">
      <c r="B150" s="10"/>
    </row>
    <row r="151" spans="2:2" x14ac:dyDescent="0.2">
      <c r="B151" s="10"/>
    </row>
    <row r="152" spans="2:2" x14ac:dyDescent="0.2">
      <c r="B152" s="10"/>
    </row>
    <row r="153" spans="2:2" x14ac:dyDescent="0.2">
      <c r="B153" s="10"/>
    </row>
    <row r="154" spans="2:2" x14ac:dyDescent="0.2">
      <c r="B154" s="10"/>
    </row>
    <row r="155" spans="2:2" x14ac:dyDescent="0.2">
      <c r="B155" s="10"/>
    </row>
    <row r="156" spans="2:2" x14ac:dyDescent="0.2">
      <c r="B156" s="10"/>
    </row>
    <row r="157" spans="2:2" x14ac:dyDescent="0.2">
      <c r="B157" s="10"/>
    </row>
    <row r="158" spans="2:2" x14ac:dyDescent="0.2">
      <c r="B158" s="10"/>
    </row>
    <row r="159" spans="2:2" x14ac:dyDescent="0.2">
      <c r="B159" s="10"/>
    </row>
    <row r="160" spans="2:2" x14ac:dyDescent="0.2">
      <c r="B160" s="10"/>
    </row>
    <row r="161" spans="2:2" x14ac:dyDescent="0.2">
      <c r="B161" s="10"/>
    </row>
    <row r="162" spans="2:2" x14ac:dyDescent="0.2">
      <c r="B162" s="10"/>
    </row>
    <row r="163" spans="2:2" x14ac:dyDescent="0.2">
      <c r="B163" s="10"/>
    </row>
    <row r="164" spans="2:2" x14ac:dyDescent="0.2">
      <c r="B164" s="10"/>
    </row>
    <row r="165" spans="2:2" x14ac:dyDescent="0.2">
      <c r="B165" s="10"/>
    </row>
    <row r="166" spans="2:2" x14ac:dyDescent="0.2">
      <c r="B166" s="10"/>
    </row>
    <row r="167" spans="2:2" x14ac:dyDescent="0.2">
      <c r="B167" s="10"/>
    </row>
    <row r="168" spans="2:2" x14ac:dyDescent="0.2">
      <c r="B168" s="10"/>
    </row>
    <row r="169" spans="2:2" x14ac:dyDescent="0.2">
      <c r="B169" s="10"/>
    </row>
    <row r="170" spans="2:2" x14ac:dyDescent="0.2">
      <c r="B170" s="10"/>
    </row>
    <row r="171" spans="2:2" x14ac:dyDescent="0.2">
      <c r="B171" s="10"/>
    </row>
    <row r="172" spans="2:2" x14ac:dyDescent="0.2">
      <c r="B172" s="10"/>
    </row>
    <row r="173" spans="2:2" x14ac:dyDescent="0.2">
      <c r="B173" s="10"/>
    </row>
    <row r="174" spans="2:2" x14ac:dyDescent="0.2">
      <c r="B174" s="10"/>
    </row>
    <row r="175" spans="2:2" x14ac:dyDescent="0.2">
      <c r="B175" s="10"/>
    </row>
    <row r="176" spans="2:2" x14ac:dyDescent="0.2">
      <c r="B176" s="10"/>
    </row>
    <row r="177" spans="2:2" x14ac:dyDescent="0.2">
      <c r="B177" s="10"/>
    </row>
    <row r="178" spans="2:2" x14ac:dyDescent="0.2">
      <c r="B178" s="10"/>
    </row>
    <row r="179" spans="2:2" x14ac:dyDescent="0.2">
      <c r="B179" s="10"/>
    </row>
    <row r="180" spans="2:2" x14ac:dyDescent="0.2">
      <c r="B180" s="10"/>
    </row>
    <row r="181" spans="2:2" x14ac:dyDescent="0.2">
      <c r="B181" s="10"/>
    </row>
    <row r="182" spans="2:2" x14ac:dyDescent="0.2">
      <c r="B182" s="10"/>
    </row>
    <row r="183" spans="2:2" x14ac:dyDescent="0.2">
      <c r="B183" s="10"/>
    </row>
    <row r="184" spans="2:2" x14ac:dyDescent="0.2">
      <c r="B184" s="10"/>
    </row>
    <row r="185" spans="2:2" x14ac:dyDescent="0.2">
      <c r="B185" s="10"/>
    </row>
    <row r="186" spans="2:2" x14ac:dyDescent="0.2">
      <c r="B186" s="10"/>
    </row>
    <row r="187" spans="2:2" x14ac:dyDescent="0.2">
      <c r="B187" s="10"/>
    </row>
    <row r="188" spans="2:2" x14ac:dyDescent="0.2">
      <c r="B188" s="10"/>
    </row>
    <row r="189" spans="2:2" x14ac:dyDescent="0.2">
      <c r="B189" s="10"/>
    </row>
    <row r="190" spans="2:2" x14ac:dyDescent="0.2">
      <c r="B190" s="10"/>
    </row>
    <row r="191" spans="2:2" x14ac:dyDescent="0.2">
      <c r="B191" s="10"/>
    </row>
    <row r="192" spans="2:2" x14ac:dyDescent="0.2">
      <c r="B192" s="10"/>
    </row>
    <row r="193" spans="2:2" x14ac:dyDescent="0.2">
      <c r="B193" s="10"/>
    </row>
    <row r="194" spans="2:2" x14ac:dyDescent="0.2">
      <c r="B194" s="10"/>
    </row>
    <row r="195" spans="2:2" x14ac:dyDescent="0.2">
      <c r="B195" s="10"/>
    </row>
    <row r="196" spans="2:2" x14ac:dyDescent="0.2">
      <c r="B196" s="10"/>
    </row>
    <row r="197" spans="2:2" x14ac:dyDescent="0.2">
      <c r="B197" s="10"/>
    </row>
    <row r="198" spans="2:2" x14ac:dyDescent="0.2">
      <c r="B198" s="10"/>
    </row>
    <row r="199" spans="2:2" x14ac:dyDescent="0.2">
      <c r="B199" s="10"/>
    </row>
    <row r="200" spans="2:2" x14ac:dyDescent="0.2">
      <c r="B200" s="10"/>
    </row>
    <row r="201" spans="2:2" x14ac:dyDescent="0.2">
      <c r="B201" s="10"/>
    </row>
    <row r="202" spans="2:2" x14ac:dyDescent="0.2">
      <c r="B202" s="10"/>
    </row>
    <row r="203" spans="2:2" x14ac:dyDescent="0.2">
      <c r="B203" s="10"/>
    </row>
    <row r="204" spans="2:2" x14ac:dyDescent="0.2">
      <c r="B204" s="10"/>
    </row>
    <row r="205" spans="2:2" x14ac:dyDescent="0.2">
      <c r="B205" s="10"/>
    </row>
    <row r="206" spans="2:2" x14ac:dyDescent="0.2">
      <c r="B206" s="10"/>
    </row>
    <row r="207" spans="2:2" x14ac:dyDescent="0.2">
      <c r="B207" s="10"/>
    </row>
    <row r="208" spans="2:2" x14ac:dyDescent="0.2">
      <c r="B208" s="10"/>
    </row>
    <row r="209" spans="2:2" x14ac:dyDescent="0.2">
      <c r="B209" s="10"/>
    </row>
    <row r="210" spans="2:2" x14ac:dyDescent="0.2">
      <c r="B210" s="10"/>
    </row>
    <row r="211" spans="2:2" x14ac:dyDescent="0.2">
      <c r="B211" s="10"/>
    </row>
    <row r="212" spans="2:2" x14ac:dyDescent="0.2">
      <c r="B212" s="10"/>
    </row>
    <row r="213" spans="2:2" x14ac:dyDescent="0.2">
      <c r="B213" s="10"/>
    </row>
    <row r="214" spans="2:2" x14ac:dyDescent="0.2">
      <c r="B214" s="10"/>
    </row>
    <row r="215" spans="2:2" x14ac:dyDescent="0.2">
      <c r="B215" s="10"/>
    </row>
    <row r="216" spans="2:2" x14ac:dyDescent="0.2">
      <c r="B216" s="10"/>
    </row>
  </sheetData>
  <mergeCells count="1">
    <mergeCell ref="H1:I1"/>
  </mergeCells>
  <hyperlinks>
    <hyperlink ref="H1:I1" location="Index!A1" display="Regresar al �ndice" xr:uid="{00000000-0004-0000-0B00-000000000000}"/>
  </hyperlinks>
  <pageMargins left="0.7" right="0.7" top="0.75" bottom="0.75" header="0.3" footer="0.3"/>
  <pageSetup orientation="portrait"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37"/>
  <dimension ref="A1:R216"/>
  <sheetViews>
    <sheetView zoomScaleNormal="100" workbookViewId="0"/>
  </sheetViews>
  <sheetFormatPr baseColWidth="10" defaultColWidth="11.42578125" defaultRowHeight="12.75" x14ac:dyDescent="0.2"/>
  <cols>
    <col min="1" max="1" width="21.140625" style="328" customWidth="1"/>
    <col min="2" max="2" width="10.85546875" style="48" bestFit="1" customWidth="1"/>
    <col min="3" max="3" width="9" style="328" bestFit="1" customWidth="1"/>
    <col min="4" max="5" width="10.85546875" style="328" bestFit="1" customWidth="1"/>
    <col min="6" max="6" width="9.28515625" style="328" bestFit="1" customWidth="1"/>
    <col min="7" max="7" width="10.85546875" style="328" bestFit="1" customWidth="1"/>
    <col min="8" max="8" width="10.85546875" style="328" customWidth="1"/>
    <col min="9" max="9" width="10.140625" style="328" customWidth="1"/>
    <col min="10" max="10" width="9.140625" style="328" customWidth="1"/>
    <col min="11" max="14" width="11.42578125" style="328"/>
    <col min="15" max="15" width="54.7109375" style="328" bestFit="1" customWidth="1"/>
    <col min="16" max="16" width="10.7109375" style="328" bestFit="1" customWidth="1"/>
    <col min="17" max="17" width="7" style="328" bestFit="1" customWidth="1"/>
    <col min="18" max="18" width="12.5703125" style="328" bestFit="1" customWidth="1"/>
    <col min="19" max="16384" width="11.42578125" style="328"/>
  </cols>
  <sheetData>
    <row r="1" spans="1:16" x14ac:dyDescent="0.2">
      <c r="A1" s="69" t="s">
        <v>2000</v>
      </c>
      <c r="B1" s="52"/>
      <c r="C1" s="332"/>
      <c r="D1" s="332"/>
      <c r="E1" s="332"/>
      <c r="F1" s="332"/>
      <c r="G1" s="332"/>
      <c r="H1" s="346" t="s">
        <v>2143</v>
      </c>
      <c r="I1" s="346"/>
      <c r="J1" s="2"/>
      <c r="K1" s="2"/>
      <c r="O1" s="333"/>
      <c r="P1" s="333"/>
    </row>
    <row r="2" spans="1:16" x14ac:dyDescent="0.2">
      <c r="A2" s="328" t="s">
        <v>1417</v>
      </c>
    </row>
    <row r="4" spans="1:16" ht="27.75" customHeight="1" x14ac:dyDescent="0.2"/>
    <row r="5" spans="1:16" ht="24.75" customHeight="1" x14ac:dyDescent="0.2"/>
    <row r="6" spans="1:16" x14ac:dyDescent="0.2">
      <c r="A6" s="247" t="s">
        <v>276</v>
      </c>
      <c r="B6" s="249" t="s">
        <v>1228</v>
      </c>
      <c r="C6" s="249"/>
      <c r="D6" s="249"/>
      <c r="E6" s="249" t="s">
        <v>1459</v>
      </c>
      <c r="F6" s="249"/>
      <c r="G6" s="249"/>
      <c r="H6" s="250" t="s">
        <v>34</v>
      </c>
      <c r="I6" s="250"/>
      <c r="J6" s="250"/>
    </row>
    <row r="7" spans="1:16" ht="13.5" thickBot="1" x14ac:dyDescent="0.25">
      <c r="A7" s="248"/>
      <c r="B7" s="57" t="s">
        <v>287</v>
      </c>
      <c r="C7" s="57" t="s">
        <v>288</v>
      </c>
      <c r="D7" s="57" t="s">
        <v>52</v>
      </c>
      <c r="E7" s="57" t="s">
        <v>287</v>
      </c>
      <c r="F7" s="57" t="s">
        <v>288</v>
      </c>
      <c r="G7" s="57" t="s">
        <v>52</v>
      </c>
      <c r="H7" s="219" t="s">
        <v>287</v>
      </c>
      <c r="I7" s="219" t="s">
        <v>288</v>
      </c>
      <c r="J7" s="219" t="s">
        <v>52</v>
      </c>
    </row>
    <row r="8" spans="1:16" ht="26.25" thickBot="1" x14ac:dyDescent="0.25">
      <c r="A8" s="334" t="s">
        <v>278</v>
      </c>
      <c r="B8" s="335">
        <v>88139</v>
      </c>
      <c r="C8" s="335">
        <v>38432</v>
      </c>
      <c r="D8" s="335">
        <v>126571</v>
      </c>
      <c r="E8" s="335">
        <v>85082</v>
      </c>
      <c r="F8" s="335">
        <v>38077</v>
      </c>
      <c r="G8" s="335">
        <v>123159</v>
      </c>
      <c r="H8" s="335">
        <f>E8-B8</f>
        <v>-3057</v>
      </c>
      <c r="I8" s="335">
        <f>F8-C8</f>
        <v>-355</v>
      </c>
      <c r="J8" s="335">
        <f>SUM(H8:I8)</f>
        <v>-3412</v>
      </c>
    </row>
    <row r="9" spans="1:16" ht="35.450000000000003" customHeight="1" thickBot="1" x14ac:dyDescent="0.25">
      <c r="A9" s="336" t="s">
        <v>279</v>
      </c>
      <c r="B9" s="337">
        <v>230934</v>
      </c>
      <c r="C9" s="337">
        <v>171241</v>
      </c>
      <c r="D9" s="335">
        <v>402175</v>
      </c>
      <c r="E9" s="337">
        <v>231833</v>
      </c>
      <c r="F9" s="337">
        <v>172946</v>
      </c>
      <c r="G9" s="335">
        <v>404779</v>
      </c>
      <c r="H9" s="335">
        <f t="shared" ref="H9:I16" si="0">E9-B9</f>
        <v>899</v>
      </c>
      <c r="I9" s="335">
        <f t="shared" si="0"/>
        <v>1705</v>
      </c>
      <c r="J9" s="335">
        <f t="shared" ref="J9:J15" si="1">SUM(H9:I9)</f>
        <v>2604</v>
      </c>
    </row>
    <row r="10" spans="1:16" ht="13.5" thickBot="1" x14ac:dyDescent="0.25">
      <c r="A10" s="336" t="s">
        <v>280</v>
      </c>
      <c r="B10" s="337">
        <v>125934</v>
      </c>
      <c r="C10" s="337">
        <v>24075</v>
      </c>
      <c r="D10" s="335">
        <v>150009</v>
      </c>
      <c r="E10" s="337">
        <v>125678</v>
      </c>
      <c r="F10" s="337">
        <v>23909</v>
      </c>
      <c r="G10" s="335">
        <v>149587</v>
      </c>
      <c r="H10" s="335">
        <f t="shared" si="0"/>
        <v>-256</v>
      </c>
      <c r="I10" s="335">
        <f t="shared" si="0"/>
        <v>-166</v>
      </c>
      <c r="J10" s="335">
        <f t="shared" si="1"/>
        <v>-422</v>
      </c>
    </row>
    <row r="11" spans="1:16" ht="26.25" thickBot="1" x14ac:dyDescent="0.25">
      <c r="A11" s="338" t="s">
        <v>281</v>
      </c>
      <c r="B11" s="335">
        <v>7533</v>
      </c>
      <c r="C11" s="335">
        <v>2485</v>
      </c>
      <c r="D11" s="335">
        <v>10018</v>
      </c>
      <c r="E11" s="335">
        <v>7526</v>
      </c>
      <c r="F11" s="335">
        <v>2466</v>
      </c>
      <c r="G11" s="335">
        <v>9992</v>
      </c>
      <c r="H11" s="335">
        <f t="shared" si="0"/>
        <v>-7</v>
      </c>
      <c r="I11" s="335">
        <f t="shared" si="0"/>
        <v>-19</v>
      </c>
      <c r="J11" s="335">
        <f t="shared" si="1"/>
        <v>-26</v>
      </c>
    </row>
    <row r="12" spans="1:16" ht="26.25" thickBot="1" x14ac:dyDescent="0.25">
      <c r="A12" s="338" t="s">
        <v>282</v>
      </c>
      <c r="B12" s="118">
        <v>304225</v>
      </c>
      <c r="C12" s="118">
        <v>215644</v>
      </c>
      <c r="D12" s="118">
        <v>519869</v>
      </c>
      <c r="E12" s="118">
        <v>303448</v>
      </c>
      <c r="F12" s="118">
        <v>215334</v>
      </c>
      <c r="G12" s="118">
        <v>518782</v>
      </c>
      <c r="H12" s="335">
        <f t="shared" si="0"/>
        <v>-777</v>
      </c>
      <c r="I12" s="335">
        <f t="shared" si="0"/>
        <v>-310</v>
      </c>
      <c r="J12" s="335">
        <f t="shared" si="1"/>
        <v>-1087</v>
      </c>
    </row>
    <row r="13" spans="1:16" ht="13.5" thickBot="1" x14ac:dyDescent="0.25">
      <c r="A13" s="336" t="s">
        <v>283</v>
      </c>
      <c r="B13" s="337">
        <v>2109</v>
      </c>
      <c r="C13" s="337">
        <v>367</v>
      </c>
      <c r="D13" s="337">
        <v>2476</v>
      </c>
      <c r="E13" s="337">
        <v>2153</v>
      </c>
      <c r="F13" s="337">
        <v>392</v>
      </c>
      <c r="G13" s="337">
        <v>2545</v>
      </c>
      <c r="H13" s="335">
        <f t="shared" si="0"/>
        <v>44</v>
      </c>
      <c r="I13" s="335">
        <f t="shared" si="0"/>
        <v>25</v>
      </c>
      <c r="J13" s="335">
        <f t="shared" si="1"/>
        <v>69</v>
      </c>
    </row>
    <row r="14" spans="1:16" ht="13.5" thickBot="1" x14ac:dyDescent="0.25">
      <c r="A14" s="336" t="s">
        <v>284</v>
      </c>
      <c r="B14" s="337">
        <v>334203</v>
      </c>
      <c r="C14" s="337">
        <v>322402</v>
      </c>
      <c r="D14" s="335">
        <v>656605</v>
      </c>
      <c r="E14" s="337">
        <v>335680</v>
      </c>
      <c r="F14" s="337">
        <v>323465</v>
      </c>
      <c r="G14" s="335">
        <v>659145</v>
      </c>
      <c r="H14" s="335">
        <f t="shared" si="0"/>
        <v>1477</v>
      </c>
      <c r="I14" s="335">
        <f t="shared" si="0"/>
        <v>1063</v>
      </c>
      <c r="J14" s="335">
        <f t="shared" si="1"/>
        <v>2540</v>
      </c>
    </row>
    <row r="15" spans="1:16" ht="26.25" thickBot="1" x14ac:dyDescent="0.25">
      <c r="A15" s="338" t="s">
        <v>285</v>
      </c>
      <c r="B15" s="337">
        <v>78399</v>
      </c>
      <c r="C15" s="337">
        <v>26593</v>
      </c>
      <c r="D15" s="335">
        <v>104992</v>
      </c>
      <c r="E15" s="337">
        <v>78550</v>
      </c>
      <c r="F15" s="337">
        <v>26663</v>
      </c>
      <c r="G15" s="335">
        <v>105213</v>
      </c>
      <c r="H15" s="335">
        <f t="shared" si="0"/>
        <v>151</v>
      </c>
      <c r="I15" s="335">
        <f t="shared" si="0"/>
        <v>70</v>
      </c>
      <c r="J15" s="335">
        <f t="shared" si="1"/>
        <v>221</v>
      </c>
    </row>
    <row r="16" spans="1:16" ht="13.5" thickBot="1" x14ac:dyDescent="0.25">
      <c r="A16" s="58" t="s">
        <v>52</v>
      </c>
      <c r="B16" s="59">
        <f t="shared" ref="B16:F16" si="2">SUM(B8:B15)</f>
        <v>1171476</v>
      </c>
      <c r="C16" s="59">
        <f t="shared" si="2"/>
        <v>801239</v>
      </c>
      <c r="D16" s="59">
        <f t="shared" si="2"/>
        <v>1972715</v>
      </c>
      <c r="E16" s="59">
        <f t="shared" si="2"/>
        <v>1169950</v>
      </c>
      <c r="F16" s="59">
        <f t="shared" si="2"/>
        <v>803252</v>
      </c>
      <c r="G16" s="59">
        <f>SUM(G8:G15)</f>
        <v>1973202</v>
      </c>
      <c r="H16" s="60">
        <f>E16-B16</f>
        <v>-1526</v>
      </c>
      <c r="I16" s="60">
        <f t="shared" si="0"/>
        <v>2013</v>
      </c>
      <c r="J16" s="60">
        <f>SUM(J8:J15)</f>
        <v>487</v>
      </c>
    </row>
    <row r="17" spans="1:18" x14ac:dyDescent="0.2">
      <c r="B17" s="10"/>
      <c r="O17" s="69"/>
      <c r="P17" s="69"/>
      <c r="Q17" s="69"/>
      <c r="R17" s="69"/>
    </row>
    <row r="18" spans="1:18" x14ac:dyDescent="0.2">
      <c r="B18" s="10"/>
      <c r="O18" s="69"/>
      <c r="P18" s="69"/>
      <c r="Q18" s="69"/>
      <c r="R18" s="69"/>
    </row>
    <row r="19" spans="1:18" x14ac:dyDescent="0.2">
      <c r="A19" s="69"/>
      <c r="B19" s="69"/>
      <c r="C19" s="69"/>
      <c r="D19" s="69"/>
      <c r="E19" s="69"/>
      <c r="F19" s="69"/>
      <c r="G19" s="69"/>
      <c r="O19" s="69"/>
      <c r="P19" s="69"/>
      <c r="Q19" s="69"/>
      <c r="R19" s="69"/>
    </row>
    <row r="20" spans="1:18" x14ac:dyDescent="0.2">
      <c r="A20" s="69"/>
      <c r="B20" s="69"/>
      <c r="C20" s="69"/>
      <c r="D20" s="69"/>
      <c r="E20" s="69"/>
      <c r="F20" s="69"/>
      <c r="G20" s="69"/>
      <c r="O20" s="69"/>
      <c r="P20" s="69"/>
      <c r="Q20" s="69"/>
      <c r="R20" s="69"/>
    </row>
    <row r="21" spans="1:18" x14ac:dyDescent="0.2">
      <c r="A21" s="69"/>
      <c r="B21" s="69"/>
      <c r="C21" s="69"/>
      <c r="D21" s="69"/>
      <c r="E21" s="69"/>
      <c r="F21" s="69"/>
      <c r="G21" s="69"/>
      <c r="O21" s="69"/>
      <c r="P21" s="69"/>
      <c r="Q21" s="69"/>
      <c r="R21" s="69"/>
    </row>
    <row r="22" spans="1:18" x14ac:dyDescent="0.2">
      <c r="A22" s="69"/>
      <c r="B22" s="69"/>
      <c r="C22" s="69"/>
      <c r="D22" s="69"/>
      <c r="E22" s="69"/>
      <c r="F22" s="69"/>
      <c r="G22" s="69"/>
      <c r="O22" s="69"/>
      <c r="P22" s="69"/>
      <c r="Q22" s="69"/>
      <c r="R22" s="69"/>
    </row>
    <row r="23" spans="1:18" x14ac:dyDescent="0.2">
      <c r="A23" s="69"/>
      <c r="B23" s="69"/>
      <c r="C23" s="69"/>
      <c r="D23" s="69"/>
      <c r="E23" s="69"/>
      <c r="F23" s="69"/>
      <c r="G23" s="69"/>
      <c r="O23" s="69"/>
      <c r="P23" s="69"/>
      <c r="Q23" s="69"/>
      <c r="R23" s="69"/>
    </row>
    <row r="24" spans="1:18" x14ac:dyDescent="0.2">
      <c r="A24" s="69"/>
      <c r="B24" s="69"/>
      <c r="C24" s="69"/>
      <c r="D24" s="69"/>
      <c r="E24" s="69"/>
      <c r="F24" s="69"/>
      <c r="G24" s="69"/>
      <c r="O24" s="69"/>
      <c r="P24" s="69"/>
      <c r="Q24" s="69"/>
      <c r="R24" s="69"/>
    </row>
    <row r="25" spans="1:18" x14ac:dyDescent="0.2">
      <c r="A25" s="69"/>
      <c r="B25" s="69"/>
      <c r="C25" s="69"/>
      <c r="D25" s="69"/>
      <c r="E25" s="69"/>
      <c r="F25" s="69"/>
      <c r="G25" s="69"/>
      <c r="O25" s="69"/>
      <c r="P25" s="69"/>
      <c r="Q25" s="69"/>
      <c r="R25" s="69"/>
    </row>
    <row r="26" spans="1:18" x14ac:dyDescent="0.2">
      <c r="A26" s="69"/>
      <c r="B26" s="69"/>
      <c r="C26" s="69"/>
      <c r="D26" s="69"/>
      <c r="E26" s="69"/>
      <c r="F26" s="69"/>
      <c r="G26" s="69"/>
      <c r="O26" s="69"/>
      <c r="P26" s="69"/>
      <c r="Q26" s="69"/>
      <c r="R26" s="69"/>
    </row>
    <row r="27" spans="1:18" x14ac:dyDescent="0.2">
      <c r="A27" s="69"/>
      <c r="B27" s="69"/>
      <c r="C27" s="69"/>
      <c r="D27" s="69"/>
      <c r="E27" s="69"/>
      <c r="F27" s="69"/>
      <c r="G27" s="69"/>
      <c r="O27" s="69"/>
      <c r="P27" s="69"/>
      <c r="Q27" s="69"/>
      <c r="R27" s="69"/>
    </row>
    <row r="28" spans="1:18" x14ac:dyDescent="0.2">
      <c r="A28" s="69"/>
      <c r="B28" s="69"/>
      <c r="C28" s="69"/>
      <c r="D28" s="69"/>
      <c r="E28" s="69"/>
      <c r="F28" s="69"/>
      <c r="G28" s="69"/>
      <c r="O28" s="69"/>
      <c r="P28" s="69"/>
      <c r="Q28" s="69"/>
    </row>
    <row r="29" spans="1:18" x14ac:dyDescent="0.2">
      <c r="A29" s="69"/>
      <c r="B29" s="69"/>
      <c r="C29" s="69"/>
      <c r="D29" s="69"/>
      <c r="E29" s="69"/>
      <c r="F29" s="69"/>
      <c r="G29" s="69"/>
      <c r="O29" s="69"/>
      <c r="P29" s="69"/>
      <c r="Q29" s="69"/>
    </row>
    <row r="30" spans="1:18" x14ac:dyDescent="0.2">
      <c r="A30" s="69"/>
      <c r="B30" s="69"/>
      <c r="C30" s="69"/>
      <c r="D30" s="69"/>
      <c r="E30" s="69"/>
      <c r="F30" s="69"/>
      <c r="G30" s="69"/>
      <c r="O30" s="69"/>
      <c r="P30" s="69"/>
      <c r="Q30" s="69"/>
    </row>
    <row r="31" spans="1:18" x14ac:dyDescent="0.2">
      <c r="A31" s="69"/>
      <c r="B31" s="69"/>
      <c r="C31" s="69"/>
      <c r="D31" s="69"/>
      <c r="E31" s="69"/>
      <c r="F31" s="69"/>
      <c r="G31" s="69"/>
      <c r="O31" s="69"/>
      <c r="P31" s="69"/>
      <c r="Q31" s="69"/>
    </row>
    <row r="32" spans="1:18" x14ac:dyDescent="0.2">
      <c r="A32" s="69"/>
      <c r="B32" s="69"/>
      <c r="C32" s="69"/>
      <c r="D32" s="69"/>
      <c r="E32" s="69"/>
      <c r="F32" s="69"/>
      <c r="G32" s="69"/>
      <c r="O32" s="69"/>
      <c r="P32" s="69"/>
      <c r="Q32" s="69"/>
    </row>
    <row r="33" spans="1:17" x14ac:dyDescent="0.2">
      <c r="A33" s="69"/>
      <c r="B33" s="69"/>
      <c r="C33" s="69"/>
      <c r="D33" s="69"/>
      <c r="E33" s="69"/>
      <c r="F33" s="69"/>
      <c r="G33" s="69"/>
      <c r="O33" s="69"/>
      <c r="P33" s="69"/>
      <c r="Q33" s="69"/>
    </row>
    <row r="34" spans="1:17" x14ac:dyDescent="0.2">
      <c r="A34" s="69"/>
      <c r="B34" s="69"/>
      <c r="C34" s="69"/>
      <c r="D34" s="69"/>
      <c r="E34" s="69"/>
      <c r="F34" s="69"/>
      <c r="G34" s="69"/>
    </row>
    <row r="35" spans="1:17" x14ac:dyDescent="0.2">
      <c r="A35" s="69"/>
      <c r="B35" s="69"/>
      <c r="C35" s="69"/>
      <c r="D35" s="69"/>
      <c r="E35" s="69"/>
      <c r="F35" s="69"/>
      <c r="G35" s="69"/>
    </row>
    <row r="36" spans="1:17" x14ac:dyDescent="0.2">
      <c r="A36" s="69"/>
      <c r="B36" s="69"/>
      <c r="C36" s="69"/>
      <c r="D36" s="69"/>
      <c r="E36" s="69"/>
      <c r="F36" s="69"/>
      <c r="G36" s="69"/>
    </row>
    <row r="37" spans="1:17" x14ac:dyDescent="0.2">
      <c r="A37" s="69"/>
      <c r="B37" s="69"/>
      <c r="C37" s="69"/>
      <c r="D37" s="69"/>
      <c r="E37" s="69"/>
      <c r="F37" s="69"/>
      <c r="G37" s="69"/>
    </row>
    <row r="38" spans="1:17" x14ac:dyDescent="0.2">
      <c r="A38" s="69"/>
      <c r="B38" s="69"/>
      <c r="C38" s="69"/>
      <c r="D38" s="69"/>
      <c r="E38" s="69"/>
      <c r="F38" s="69"/>
      <c r="G38" s="69"/>
    </row>
    <row r="39" spans="1:17" x14ac:dyDescent="0.2">
      <c r="A39" s="69"/>
      <c r="B39" s="69"/>
      <c r="C39" s="69"/>
      <c r="D39" s="69"/>
      <c r="E39" s="69"/>
      <c r="F39" s="69"/>
      <c r="G39" s="69"/>
    </row>
    <row r="40" spans="1:17" x14ac:dyDescent="0.2">
      <c r="A40" s="69"/>
      <c r="B40" s="69"/>
      <c r="C40" s="69"/>
      <c r="D40" s="69"/>
      <c r="E40" s="69"/>
      <c r="F40" s="69"/>
      <c r="G40" s="69"/>
    </row>
    <row r="41" spans="1:17" x14ac:dyDescent="0.2">
      <c r="A41" s="69"/>
      <c r="B41" s="69"/>
      <c r="C41" s="69"/>
      <c r="D41" s="69"/>
      <c r="E41" s="69"/>
      <c r="F41" s="69"/>
      <c r="G41" s="69"/>
    </row>
    <row r="42" spans="1:17" x14ac:dyDescent="0.2">
      <c r="A42" s="69"/>
      <c r="B42" s="69"/>
      <c r="C42" s="69"/>
      <c r="D42" s="69"/>
      <c r="E42" s="69"/>
      <c r="F42" s="69"/>
      <c r="G42" s="69"/>
    </row>
    <row r="43" spans="1:17" x14ac:dyDescent="0.2">
      <c r="A43" s="69"/>
      <c r="B43" s="69"/>
      <c r="C43" s="69"/>
      <c r="D43" s="69"/>
      <c r="E43" s="69"/>
      <c r="F43" s="69"/>
      <c r="G43" s="69"/>
    </row>
    <row r="44" spans="1:17" x14ac:dyDescent="0.2">
      <c r="A44" s="69"/>
      <c r="B44" s="69"/>
      <c r="C44" s="69"/>
      <c r="D44" s="69"/>
      <c r="E44" s="69"/>
      <c r="F44" s="69"/>
      <c r="G44" s="69"/>
    </row>
    <row r="45" spans="1:17" x14ac:dyDescent="0.2">
      <c r="A45" s="69"/>
      <c r="B45" s="69"/>
      <c r="C45" s="69"/>
      <c r="D45" s="69"/>
      <c r="E45" s="69"/>
      <c r="F45" s="69"/>
      <c r="G45" s="69"/>
    </row>
    <row r="46" spans="1:17" x14ac:dyDescent="0.2">
      <c r="A46" s="69"/>
      <c r="B46" s="69"/>
      <c r="C46" s="69"/>
      <c r="D46" s="69"/>
      <c r="E46" s="69"/>
      <c r="F46" s="69"/>
      <c r="G46" s="69"/>
    </row>
    <row r="47" spans="1:17" x14ac:dyDescent="0.2">
      <c r="A47" s="69"/>
      <c r="B47" s="69"/>
      <c r="C47" s="69"/>
      <c r="D47" s="69"/>
      <c r="E47" s="69"/>
      <c r="F47" s="69"/>
      <c r="G47" s="69"/>
    </row>
    <row r="48" spans="1:17" x14ac:dyDescent="0.2">
      <c r="A48" s="69"/>
      <c r="B48" s="69"/>
      <c r="C48" s="69"/>
      <c r="D48" s="69"/>
      <c r="E48" s="69"/>
      <c r="F48" s="69"/>
      <c r="G48" s="69"/>
    </row>
    <row r="49" spans="1:7" x14ac:dyDescent="0.2">
      <c r="A49" s="69"/>
      <c r="B49" s="69"/>
      <c r="C49" s="69"/>
      <c r="D49" s="69"/>
      <c r="E49" s="69"/>
      <c r="F49" s="69"/>
      <c r="G49" s="69"/>
    </row>
    <row r="50" spans="1:7" x14ac:dyDescent="0.2">
      <c r="A50" s="69"/>
      <c r="B50" s="69"/>
      <c r="C50" s="69"/>
      <c r="D50" s="69"/>
      <c r="E50" s="69"/>
      <c r="F50" s="69"/>
      <c r="G50" s="69"/>
    </row>
    <row r="51" spans="1:7" x14ac:dyDescent="0.2">
      <c r="A51" s="69"/>
      <c r="B51" s="69"/>
      <c r="C51" s="69"/>
      <c r="D51" s="69"/>
      <c r="E51" s="69"/>
      <c r="F51" s="69"/>
      <c r="G51" s="69"/>
    </row>
    <row r="52" spans="1:7" x14ac:dyDescent="0.2">
      <c r="A52" s="69"/>
      <c r="B52" s="69"/>
      <c r="C52" s="69"/>
      <c r="D52" s="69"/>
      <c r="E52" s="69"/>
      <c r="F52" s="69"/>
      <c r="G52" s="69"/>
    </row>
    <row r="53" spans="1:7" x14ac:dyDescent="0.2">
      <c r="A53" s="69"/>
      <c r="B53" s="69"/>
      <c r="C53" s="69"/>
      <c r="D53" s="69"/>
      <c r="E53" s="69"/>
      <c r="F53" s="69"/>
      <c r="G53" s="69"/>
    </row>
    <row r="54" spans="1:7" x14ac:dyDescent="0.2">
      <c r="A54" s="69"/>
      <c r="B54" s="69"/>
      <c r="C54" s="69"/>
      <c r="D54" s="69"/>
      <c r="E54" s="69"/>
      <c r="F54" s="69"/>
      <c r="G54" s="69"/>
    </row>
    <row r="55" spans="1:7" x14ac:dyDescent="0.2">
      <c r="A55" s="69"/>
      <c r="B55" s="69"/>
      <c r="C55" s="69"/>
      <c r="D55" s="69"/>
      <c r="E55" s="69"/>
      <c r="F55" s="69"/>
      <c r="G55" s="69"/>
    </row>
    <row r="56" spans="1:7" x14ac:dyDescent="0.2">
      <c r="A56" s="69"/>
      <c r="B56" s="69"/>
      <c r="C56" s="69"/>
      <c r="D56" s="69"/>
      <c r="E56" s="69"/>
      <c r="F56" s="69"/>
      <c r="G56" s="69"/>
    </row>
    <row r="57" spans="1:7" x14ac:dyDescent="0.2">
      <c r="A57" s="69"/>
      <c r="B57" s="69"/>
      <c r="C57" s="69"/>
      <c r="D57" s="69"/>
      <c r="E57" s="69"/>
      <c r="F57" s="69"/>
      <c r="G57" s="69"/>
    </row>
    <row r="58" spans="1:7" x14ac:dyDescent="0.2">
      <c r="A58" s="69"/>
      <c r="B58" s="69"/>
      <c r="C58" s="69"/>
      <c r="D58" s="69"/>
      <c r="E58" s="69"/>
      <c r="F58" s="69"/>
      <c r="G58" s="69"/>
    </row>
    <row r="59" spans="1:7" x14ac:dyDescent="0.2">
      <c r="A59" s="69"/>
      <c r="B59" s="69"/>
      <c r="C59" s="69"/>
      <c r="D59" s="69"/>
      <c r="E59" s="69"/>
      <c r="F59" s="69"/>
      <c r="G59" s="69"/>
    </row>
    <row r="60" spans="1:7" x14ac:dyDescent="0.2">
      <c r="A60" s="69"/>
      <c r="B60" s="69"/>
      <c r="C60" s="69"/>
      <c r="D60" s="69"/>
      <c r="E60" s="69"/>
      <c r="F60" s="69"/>
      <c r="G60" s="69"/>
    </row>
    <row r="61" spans="1:7" x14ac:dyDescent="0.2">
      <c r="A61" s="69"/>
      <c r="B61" s="69"/>
      <c r="C61" s="69"/>
      <c r="D61" s="69"/>
      <c r="E61" s="69"/>
      <c r="F61" s="69"/>
      <c r="G61" s="69"/>
    </row>
    <row r="62" spans="1:7" x14ac:dyDescent="0.2">
      <c r="A62" s="69"/>
      <c r="B62" s="69"/>
      <c r="C62" s="69"/>
      <c r="D62" s="69"/>
      <c r="E62" s="69"/>
      <c r="F62" s="69"/>
      <c r="G62" s="69"/>
    </row>
    <row r="63" spans="1:7" x14ac:dyDescent="0.2">
      <c r="A63" s="69"/>
      <c r="B63" s="69"/>
      <c r="C63" s="69"/>
      <c r="D63" s="69"/>
      <c r="E63" s="69"/>
      <c r="F63" s="69"/>
      <c r="G63" s="69"/>
    </row>
    <row r="64" spans="1:7" x14ac:dyDescent="0.2">
      <c r="A64" s="69"/>
      <c r="B64" s="69"/>
      <c r="C64" s="69"/>
      <c r="D64" s="69"/>
      <c r="E64" s="69"/>
      <c r="F64" s="69"/>
      <c r="G64" s="69"/>
    </row>
    <row r="65" spans="1:7" x14ac:dyDescent="0.2">
      <c r="A65" s="69"/>
      <c r="B65" s="69"/>
      <c r="C65" s="69"/>
      <c r="D65" s="69"/>
      <c r="E65" s="69"/>
      <c r="F65" s="69"/>
      <c r="G65" s="69"/>
    </row>
    <row r="66" spans="1:7" x14ac:dyDescent="0.2">
      <c r="A66" s="69"/>
      <c r="B66" s="69"/>
      <c r="C66" s="69"/>
      <c r="D66" s="69"/>
      <c r="E66" s="69"/>
      <c r="F66" s="69"/>
      <c r="G66" s="69"/>
    </row>
    <row r="67" spans="1:7" x14ac:dyDescent="0.2">
      <c r="A67" s="69"/>
      <c r="B67" s="69"/>
      <c r="C67" s="69"/>
      <c r="D67" s="69"/>
      <c r="E67" s="69"/>
      <c r="F67" s="69"/>
      <c r="G67" s="69"/>
    </row>
    <row r="68" spans="1:7" x14ac:dyDescent="0.2">
      <c r="A68" s="69"/>
      <c r="B68" s="69"/>
      <c r="C68" s="69"/>
      <c r="D68" s="69"/>
      <c r="E68" s="69"/>
      <c r="F68" s="69"/>
      <c r="G68" s="69"/>
    </row>
    <row r="69" spans="1:7" x14ac:dyDescent="0.2">
      <c r="A69" s="69"/>
      <c r="B69" s="69"/>
      <c r="C69" s="69"/>
      <c r="D69" s="69"/>
      <c r="E69" s="69"/>
      <c r="F69" s="69"/>
      <c r="G69" s="69"/>
    </row>
    <row r="70" spans="1:7" x14ac:dyDescent="0.2">
      <c r="A70" s="69"/>
      <c r="B70" s="69"/>
      <c r="C70" s="69"/>
      <c r="D70" s="69"/>
      <c r="E70" s="69"/>
      <c r="F70" s="69"/>
      <c r="G70" s="69"/>
    </row>
    <row r="71" spans="1:7" x14ac:dyDescent="0.2">
      <c r="A71" s="69"/>
      <c r="B71" s="69"/>
      <c r="C71" s="69"/>
      <c r="D71" s="69"/>
      <c r="E71" s="69"/>
      <c r="F71" s="69"/>
      <c r="G71" s="69"/>
    </row>
    <row r="72" spans="1:7" x14ac:dyDescent="0.2">
      <c r="A72" s="69"/>
      <c r="B72" s="69"/>
      <c r="C72" s="69"/>
      <c r="D72" s="69"/>
      <c r="E72" s="69"/>
      <c r="F72" s="69"/>
      <c r="G72" s="69"/>
    </row>
    <row r="73" spans="1:7" x14ac:dyDescent="0.2">
      <c r="A73" s="69"/>
      <c r="B73" s="69"/>
      <c r="C73" s="69"/>
      <c r="D73" s="69"/>
      <c r="E73" s="69"/>
      <c r="F73" s="69"/>
      <c r="G73" s="69"/>
    </row>
    <row r="74" spans="1:7" x14ac:dyDescent="0.2">
      <c r="A74" s="69"/>
      <c r="B74" s="69"/>
      <c r="C74" s="69"/>
      <c r="D74" s="69"/>
      <c r="E74" s="69"/>
      <c r="F74" s="69"/>
      <c r="G74" s="69"/>
    </row>
    <row r="75" spans="1:7" x14ac:dyDescent="0.2">
      <c r="A75" s="69"/>
      <c r="B75" s="69"/>
      <c r="C75" s="69"/>
      <c r="D75" s="69"/>
      <c r="E75" s="69"/>
      <c r="F75" s="69"/>
      <c r="G75" s="69"/>
    </row>
    <row r="76" spans="1:7" x14ac:dyDescent="0.2">
      <c r="A76" s="69"/>
      <c r="B76" s="69"/>
      <c r="C76" s="69"/>
      <c r="D76" s="69"/>
      <c r="E76" s="69"/>
      <c r="F76" s="69"/>
      <c r="G76" s="69"/>
    </row>
    <row r="77" spans="1:7" x14ac:dyDescent="0.2">
      <c r="A77" s="69"/>
      <c r="B77" s="69"/>
      <c r="C77" s="69"/>
      <c r="D77" s="69"/>
      <c r="E77" s="69"/>
      <c r="F77" s="69"/>
      <c r="G77" s="69"/>
    </row>
    <row r="78" spans="1:7" x14ac:dyDescent="0.2">
      <c r="A78" s="69"/>
      <c r="B78" s="69"/>
      <c r="C78" s="69"/>
      <c r="D78" s="69"/>
      <c r="E78" s="69"/>
      <c r="F78" s="69"/>
      <c r="G78" s="69"/>
    </row>
    <row r="79" spans="1:7" x14ac:dyDescent="0.2">
      <c r="A79" s="69"/>
      <c r="B79" s="69"/>
      <c r="C79" s="69"/>
      <c r="D79" s="69"/>
      <c r="E79" s="69"/>
      <c r="F79" s="69"/>
      <c r="G79" s="69"/>
    </row>
    <row r="80" spans="1:7" x14ac:dyDescent="0.2">
      <c r="A80" s="69"/>
      <c r="B80" s="69"/>
      <c r="C80" s="69"/>
      <c r="D80" s="69"/>
      <c r="E80" s="69"/>
      <c r="F80" s="69"/>
      <c r="G80" s="69"/>
    </row>
    <row r="81" spans="1:7" x14ac:dyDescent="0.2">
      <c r="A81" s="69"/>
      <c r="B81" s="69"/>
      <c r="C81" s="69"/>
      <c r="D81" s="69"/>
      <c r="E81" s="69"/>
      <c r="F81" s="69"/>
      <c r="G81" s="69"/>
    </row>
    <row r="82" spans="1:7" x14ac:dyDescent="0.2">
      <c r="A82" s="69"/>
      <c r="B82" s="69"/>
      <c r="C82" s="69"/>
      <c r="D82" s="69"/>
      <c r="E82" s="69"/>
      <c r="F82" s="69"/>
      <c r="G82" s="69"/>
    </row>
    <row r="83" spans="1:7" x14ac:dyDescent="0.2">
      <c r="A83" s="69"/>
      <c r="B83" s="69"/>
      <c r="C83" s="69"/>
      <c r="D83" s="69"/>
      <c r="E83" s="69"/>
      <c r="F83" s="69"/>
      <c r="G83" s="69"/>
    </row>
    <row r="84" spans="1:7" x14ac:dyDescent="0.2">
      <c r="A84" s="69"/>
      <c r="B84" s="69"/>
      <c r="C84" s="69"/>
      <c r="D84" s="69"/>
      <c r="E84" s="69"/>
      <c r="F84" s="69"/>
      <c r="G84" s="69"/>
    </row>
    <row r="85" spans="1:7" x14ac:dyDescent="0.2">
      <c r="A85" s="69"/>
      <c r="B85" s="69"/>
      <c r="C85" s="69"/>
      <c r="D85" s="69"/>
      <c r="E85" s="69"/>
      <c r="F85" s="69"/>
      <c r="G85" s="69"/>
    </row>
    <row r="86" spans="1:7" x14ac:dyDescent="0.2">
      <c r="A86" s="69"/>
      <c r="B86" s="69"/>
      <c r="C86" s="69"/>
      <c r="D86" s="69"/>
      <c r="E86" s="69"/>
      <c r="F86" s="69"/>
      <c r="G86" s="69"/>
    </row>
    <row r="87" spans="1:7" x14ac:dyDescent="0.2">
      <c r="A87" s="69"/>
      <c r="B87" s="69"/>
      <c r="C87" s="69"/>
      <c r="D87" s="69"/>
      <c r="E87" s="69"/>
      <c r="F87" s="69"/>
      <c r="G87" s="69"/>
    </row>
    <row r="88" spans="1:7" x14ac:dyDescent="0.2">
      <c r="A88" s="69"/>
      <c r="B88" s="69"/>
      <c r="C88" s="69"/>
      <c r="D88" s="69"/>
      <c r="E88" s="69"/>
      <c r="F88" s="69"/>
      <c r="G88" s="69"/>
    </row>
    <row r="89" spans="1:7" x14ac:dyDescent="0.2">
      <c r="A89" s="69"/>
      <c r="B89" s="69"/>
      <c r="C89" s="69"/>
      <c r="D89" s="69"/>
      <c r="E89" s="69"/>
      <c r="F89" s="69"/>
      <c r="G89" s="69"/>
    </row>
    <row r="90" spans="1:7" x14ac:dyDescent="0.2">
      <c r="A90" s="69"/>
      <c r="B90" s="69"/>
      <c r="C90" s="69"/>
      <c r="D90" s="69"/>
      <c r="E90" s="69"/>
      <c r="F90" s="69"/>
      <c r="G90" s="69"/>
    </row>
    <row r="91" spans="1:7" x14ac:dyDescent="0.2">
      <c r="A91" s="69"/>
      <c r="B91" s="69"/>
      <c r="C91" s="69"/>
      <c r="D91" s="69"/>
      <c r="E91" s="69"/>
      <c r="F91" s="69"/>
      <c r="G91" s="69"/>
    </row>
    <row r="92" spans="1:7" x14ac:dyDescent="0.2">
      <c r="A92" s="69"/>
      <c r="B92" s="69"/>
      <c r="C92" s="69"/>
      <c r="D92" s="69"/>
      <c r="E92" s="69"/>
      <c r="F92" s="69"/>
      <c r="G92" s="69"/>
    </row>
    <row r="93" spans="1:7" x14ac:dyDescent="0.2">
      <c r="A93" s="69"/>
      <c r="B93" s="69"/>
      <c r="C93" s="69"/>
      <c r="D93" s="69"/>
      <c r="E93" s="69"/>
      <c r="F93" s="69"/>
      <c r="G93" s="69"/>
    </row>
    <row r="94" spans="1:7" x14ac:dyDescent="0.2">
      <c r="A94" s="69"/>
      <c r="B94" s="69"/>
      <c r="C94" s="69"/>
      <c r="D94" s="69"/>
      <c r="E94" s="69"/>
      <c r="F94" s="69"/>
      <c r="G94" s="69"/>
    </row>
    <row r="95" spans="1:7" x14ac:dyDescent="0.2">
      <c r="A95" s="69"/>
      <c r="B95" s="69"/>
      <c r="C95" s="69"/>
      <c r="D95" s="69"/>
      <c r="E95" s="69"/>
      <c r="F95" s="69"/>
      <c r="G95" s="69"/>
    </row>
    <row r="96" spans="1:7" x14ac:dyDescent="0.2">
      <c r="A96" s="69"/>
      <c r="B96" s="69"/>
      <c r="C96" s="69"/>
      <c r="D96" s="69"/>
      <c r="E96" s="69"/>
      <c r="F96" s="69"/>
      <c r="G96" s="69"/>
    </row>
    <row r="97" spans="1:7" x14ac:dyDescent="0.2">
      <c r="A97" s="69"/>
      <c r="B97" s="69"/>
      <c r="C97" s="69"/>
      <c r="D97" s="69"/>
      <c r="E97" s="69"/>
      <c r="F97" s="69"/>
      <c r="G97" s="69"/>
    </row>
    <row r="98" spans="1:7" x14ac:dyDescent="0.2">
      <c r="A98" s="69"/>
      <c r="B98" s="69"/>
      <c r="C98" s="69"/>
      <c r="D98" s="69"/>
      <c r="E98" s="69"/>
      <c r="F98" s="69"/>
      <c r="G98" s="69"/>
    </row>
    <row r="99" spans="1:7" x14ac:dyDescent="0.2">
      <c r="A99" s="69"/>
      <c r="B99" s="69"/>
      <c r="C99" s="69"/>
      <c r="D99" s="69"/>
      <c r="E99" s="69"/>
      <c r="F99" s="69"/>
      <c r="G99" s="69"/>
    </row>
    <row r="100" spans="1:7" x14ac:dyDescent="0.2">
      <c r="A100" s="69"/>
      <c r="B100" s="69"/>
      <c r="C100" s="69"/>
      <c r="D100" s="69"/>
      <c r="E100" s="69"/>
      <c r="F100" s="69"/>
      <c r="G100" s="69"/>
    </row>
    <row r="101" spans="1:7" x14ac:dyDescent="0.2">
      <c r="A101" s="69"/>
      <c r="B101" s="69"/>
      <c r="C101" s="69"/>
      <c r="D101" s="69"/>
      <c r="E101" s="69"/>
      <c r="F101" s="69"/>
      <c r="G101" s="69"/>
    </row>
    <row r="102" spans="1:7" x14ac:dyDescent="0.2">
      <c r="A102" s="69"/>
      <c r="B102" s="69"/>
      <c r="C102" s="69"/>
      <c r="D102" s="69"/>
      <c r="E102" s="69"/>
      <c r="F102" s="69"/>
      <c r="G102" s="69"/>
    </row>
    <row r="103" spans="1:7" x14ac:dyDescent="0.2">
      <c r="A103" s="69"/>
      <c r="B103" s="69"/>
      <c r="C103" s="69"/>
      <c r="D103" s="69"/>
      <c r="E103" s="69"/>
      <c r="F103" s="69"/>
      <c r="G103" s="69"/>
    </row>
    <row r="104" spans="1:7" x14ac:dyDescent="0.2">
      <c r="A104" s="69"/>
      <c r="B104" s="69"/>
      <c r="C104" s="69"/>
      <c r="D104" s="69"/>
      <c r="E104" s="69"/>
      <c r="F104" s="69"/>
      <c r="G104" s="69"/>
    </row>
    <row r="105" spans="1:7" x14ac:dyDescent="0.2">
      <c r="B105" s="10"/>
    </row>
    <row r="106" spans="1:7" x14ac:dyDescent="0.2">
      <c r="B106" s="10"/>
    </row>
    <row r="107" spans="1:7" x14ac:dyDescent="0.2">
      <c r="B107" s="10"/>
    </row>
    <row r="108" spans="1:7" x14ac:dyDescent="0.2">
      <c r="B108" s="10"/>
    </row>
    <row r="109" spans="1:7" x14ac:dyDescent="0.2">
      <c r="B109" s="10"/>
    </row>
    <row r="110" spans="1:7" x14ac:dyDescent="0.2">
      <c r="B110" s="10"/>
    </row>
    <row r="111" spans="1:7" x14ac:dyDescent="0.2">
      <c r="B111" s="10"/>
    </row>
    <row r="112" spans="1:7" x14ac:dyDescent="0.2">
      <c r="B112" s="10"/>
    </row>
    <row r="113" spans="2:2" x14ac:dyDescent="0.2">
      <c r="B113" s="10"/>
    </row>
    <row r="114" spans="2:2" x14ac:dyDescent="0.2">
      <c r="B114" s="10"/>
    </row>
    <row r="115" spans="2:2" x14ac:dyDescent="0.2">
      <c r="B115" s="10"/>
    </row>
    <row r="116" spans="2:2" x14ac:dyDescent="0.2">
      <c r="B116" s="10"/>
    </row>
    <row r="117" spans="2:2" x14ac:dyDescent="0.2">
      <c r="B117" s="10"/>
    </row>
    <row r="118" spans="2:2" x14ac:dyDescent="0.2">
      <c r="B118" s="10"/>
    </row>
    <row r="119" spans="2:2" x14ac:dyDescent="0.2">
      <c r="B119" s="10"/>
    </row>
    <row r="120" spans="2:2" x14ac:dyDescent="0.2">
      <c r="B120" s="10"/>
    </row>
    <row r="121" spans="2:2" x14ac:dyDescent="0.2">
      <c r="B121" s="10"/>
    </row>
    <row r="122" spans="2:2" x14ac:dyDescent="0.2">
      <c r="B122" s="10"/>
    </row>
    <row r="123" spans="2:2" x14ac:dyDescent="0.2">
      <c r="B123" s="10"/>
    </row>
    <row r="124" spans="2:2" x14ac:dyDescent="0.2">
      <c r="B124" s="10"/>
    </row>
    <row r="125" spans="2:2" x14ac:dyDescent="0.2">
      <c r="B125" s="10"/>
    </row>
    <row r="126" spans="2:2" x14ac:dyDescent="0.2">
      <c r="B126" s="10"/>
    </row>
    <row r="127" spans="2:2" x14ac:dyDescent="0.2">
      <c r="B127" s="10"/>
    </row>
    <row r="128" spans="2:2" x14ac:dyDescent="0.2">
      <c r="B128" s="10"/>
    </row>
    <row r="129" spans="2:2" x14ac:dyDescent="0.2">
      <c r="B129" s="10"/>
    </row>
    <row r="130" spans="2:2" x14ac:dyDescent="0.2">
      <c r="B130" s="10"/>
    </row>
    <row r="131" spans="2:2" x14ac:dyDescent="0.2">
      <c r="B131" s="10"/>
    </row>
    <row r="132" spans="2:2" x14ac:dyDescent="0.2">
      <c r="B132" s="10"/>
    </row>
    <row r="133" spans="2:2" x14ac:dyDescent="0.2">
      <c r="B133" s="10"/>
    </row>
    <row r="134" spans="2:2" x14ac:dyDescent="0.2">
      <c r="B134" s="10"/>
    </row>
    <row r="135" spans="2:2" x14ac:dyDescent="0.2">
      <c r="B135" s="10"/>
    </row>
    <row r="136" spans="2:2" x14ac:dyDescent="0.2">
      <c r="B136" s="10"/>
    </row>
    <row r="137" spans="2:2" x14ac:dyDescent="0.2">
      <c r="B137" s="10"/>
    </row>
    <row r="138" spans="2:2" x14ac:dyDescent="0.2">
      <c r="B138" s="10"/>
    </row>
    <row r="139" spans="2:2" x14ac:dyDescent="0.2">
      <c r="B139" s="10"/>
    </row>
    <row r="140" spans="2:2" x14ac:dyDescent="0.2">
      <c r="B140" s="10"/>
    </row>
    <row r="141" spans="2:2" x14ac:dyDescent="0.2">
      <c r="B141" s="10"/>
    </row>
    <row r="142" spans="2:2" x14ac:dyDescent="0.2">
      <c r="B142" s="10"/>
    </row>
    <row r="143" spans="2:2" x14ac:dyDescent="0.2">
      <c r="B143" s="10"/>
    </row>
    <row r="144" spans="2:2" x14ac:dyDescent="0.2">
      <c r="B144" s="10"/>
    </row>
    <row r="145" spans="2:2" x14ac:dyDescent="0.2">
      <c r="B145" s="10"/>
    </row>
    <row r="146" spans="2:2" x14ac:dyDescent="0.2">
      <c r="B146" s="10"/>
    </row>
    <row r="147" spans="2:2" x14ac:dyDescent="0.2">
      <c r="B147" s="10"/>
    </row>
    <row r="148" spans="2:2" x14ac:dyDescent="0.2">
      <c r="B148" s="10"/>
    </row>
    <row r="149" spans="2:2" x14ac:dyDescent="0.2">
      <c r="B149" s="10"/>
    </row>
    <row r="150" spans="2:2" x14ac:dyDescent="0.2">
      <c r="B150" s="10"/>
    </row>
    <row r="151" spans="2:2" x14ac:dyDescent="0.2">
      <c r="B151" s="10"/>
    </row>
    <row r="152" spans="2:2" x14ac:dyDescent="0.2">
      <c r="B152" s="10"/>
    </row>
    <row r="153" spans="2:2" x14ac:dyDescent="0.2">
      <c r="B153" s="10"/>
    </row>
    <row r="154" spans="2:2" x14ac:dyDescent="0.2">
      <c r="B154" s="10"/>
    </row>
    <row r="155" spans="2:2" x14ac:dyDescent="0.2">
      <c r="B155" s="10"/>
    </row>
    <row r="156" spans="2:2" x14ac:dyDescent="0.2">
      <c r="B156" s="10"/>
    </row>
    <row r="157" spans="2:2" x14ac:dyDescent="0.2">
      <c r="B157" s="10"/>
    </row>
    <row r="158" spans="2:2" x14ac:dyDescent="0.2">
      <c r="B158" s="10"/>
    </row>
    <row r="159" spans="2:2" x14ac:dyDescent="0.2">
      <c r="B159" s="10"/>
    </row>
    <row r="160" spans="2:2" x14ac:dyDescent="0.2">
      <c r="B160" s="10"/>
    </row>
    <row r="161" spans="2:2" x14ac:dyDescent="0.2">
      <c r="B161" s="10"/>
    </row>
    <row r="162" spans="2:2" x14ac:dyDescent="0.2">
      <c r="B162" s="10"/>
    </row>
    <row r="163" spans="2:2" x14ac:dyDescent="0.2">
      <c r="B163" s="10"/>
    </row>
    <row r="164" spans="2:2" x14ac:dyDescent="0.2">
      <c r="B164" s="10"/>
    </row>
    <row r="165" spans="2:2" x14ac:dyDescent="0.2">
      <c r="B165" s="10"/>
    </row>
    <row r="166" spans="2:2" x14ac:dyDescent="0.2">
      <c r="B166" s="10"/>
    </row>
    <row r="167" spans="2:2" x14ac:dyDescent="0.2">
      <c r="B167" s="10"/>
    </row>
    <row r="168" spans="2:2" x14ac:dyDescent="0.2">
      <c r="B168" s="10"/>
    </row>
    <row r="169" spans="2:2" x14ac:dyDescent="0.2">
      <c r="B169" s="10"/>
    </row>
    <row r="170" spans="2:2" x14ac:dyDescent="0.2">
      <c r="B170" s="10"/>
    </row>
    <row r="171" spans="2:2" x14ac:dyDescent="0.2">
      <c r="B171" s="10"/>
    </row>
    <row r="172" spans="2:2" x14ac:dyDescent="0.2">
      <c r="B172" s="10"/>
    </row>
    <row r="173" spans="2:2" x14ac:dyDescent="0.2">
      <c r="B173" s="10"/>
    </row>
    <row r="174" spans="2:2" x14ac:dyDescent="0.2">
      <c r="B174" s="10"/>
    </row>
    <row r="175" spans="2:2" x14ac:dyDescent="0.2">
      <c r="B175" s="10"/>
    </row>
    <row r="176" spans="2:2" x14ac:dyDescent="0.2">
      <c r="B176" s="10"/>
    </row>
    <row r="177" spans="2:2" x14ac:dyDescent="0.2">
      <c r="B177" s="10"/>
    </row>
    <row r="178" spans="2:2" x14ac:dyDescent="0.2">
      <c r="B178" s="10"/>
    </row>
    <row r="179" spans="2:2" x14ac:dyDescent="0.2">
      <c r="B179" s="10"/>
    </row>
    <row r="180" spans="2:2" x14ac:dyDescent="0.2">
      <c r="B180" s="10"/>
    </row>
    <row r="181" spans="2:2" x14ac:dyDescent="0.2">
      <c r="B181" s="10"/>
    </row>
    <row r="182" spans="2:2" x14ac:dyDescent="0.2">
      <c r="B182" s="10"/>
    </row>
    <row r="183" spans="2:2" x14ac:dyDescent="0.2">
      <c r="B183" s="10"/>
    </row>
    <row r="184" spans="2:2" x14ac:dyDescent="0.2">
      <c r="B184" s="10"/>
    </row>
    <row r="185" spans="2:2" x14ac:dyDescent="0.2">
      <c r="B185" s="10"/>
    </row>
    <row r="186" spans="2:2" x14ac:dyDescent="0.2">
      <c r="B186" s="10"/>
    </row>
    <row r="187" spans="2:2" x14ac:dyDescent="0.2">
      <c r="B187" s="10"/>
    </row>
    <row r="188" spans="2:2" x14ac:dyDescent="0.2">
      <c r="B188" s="10"/>
    </row>
    <row r="189" spans="2:2" x14ac:dyDescent="0.2">
      <c r="B189" s="10"/>
    </row>
    <row r="190" spans="2:2" x14ac:dyDescent="0.2">
      <c r="B190" s="10"/>
    </row>
    <row r="191" spans="2:2" x14ac:dyDescent="0.2">
      <c r="B191" s="10"/>
    </row>
    <row r="192" spans="2:2" x14ac:dyDescent="0.2">
      <c r="B192" s="10"/>
    </row>
    <row r="193" spans="2:2" x14ac:dyDescent="0.2">
      <c r="B193" s="10"/>
    </row>
    <row r="194" spans="2:2" x14ac:dyDescent="0.2">
      <c r="B194" s="10"/>
    </row>
    <row r="195" spans="2:2" x14ac:dyDescent="0.2">
      <c r="B195" s="10"/>
    </row>
    <row r="196" spans="2:2" x14ac:dyDescent="0.2">
      <c r="B196" s="10"/>
    </row>
    <row r="197" spans="2:2" x14ac:dyDescent="0.2">
      <c r="B197" s="10"/>
    </row>
    <row r="198" spans="2:2" x14ac:dyDescent="0.2">
      <c r="B198" s="10"/>
    </row>
    <row r="199" spans="2:2" x14ac:dyDescent="0.2">
      <c r="B199" s="10"/>
    </row>
    <row r="200" spans="2:2" x14ac:dyDescent="0.2">
      <c r="B200" s="10"/>
    </row>
    <row r="201" spans="2:2" x14ac:dyDescent="0.2">
      <c r="B201" s="10"/>
    </row>
    <row r="202" spans="2:2" x14ac:dyDescent="0.2">
      <c r="B202" s="10"/>
    </row>
    <row r="203" spans="2:2" x14ac:dyDescent="0.2">
      <c r="B203" s="10"/>
    </row>
    <row r="204" spans="2:2" x14ac:dyDescent="0.2">
      <c r="B204" s="10"/>
    </row>
    <row r="205" spans="2:2" x14ac:dyDescent="0.2">
      <c r="B205" s="10"/>
    </row>
    <row r="206" spans="2:2" x14ac:dyDescent="0.2">
      <c r="B206" s="10"/>
    </row>
    <row r="207" spans="2:2" x14ac:dyDescent="0.2">
      <c r="B207" s="10"/>
    </row>
    <row r="208" spans="2:2" x14ac:dyDescent="0.2">
      <c r="B208" s="10"/>
    </row>
    <row r="209" spans="2:2" x14ac:dyDescent="0.2">
      <c r="B209" s="10"/>
    </row>
    <row r="210" spans="2:2" x14ac:dyDescent="0.2">
      <c r="B210" s="10"/>
    </row>
    <row r="211" spans="2:2" x14ac:dyDescent="0.2">
      <c r="B211" s="10"/>
    </row>
    <row r="212" spans="2:2" x14ac:dyDescent="0.2">
      <c r="B212" s="10"/>
    </row>
    <row r="213" spans="2:2" x14ac:dyDescent="0.2">
      <c r="B213" s="10"/>
    </row>
    <row r="214" spans="2:2" x14ac:dyDescent="0.2">
      <c r="B214" s="10"/>
    </row>
    <row r="215" spans="2:2" x14ac:dyDescent="0.2">
      <c r="B215" s="10"/>
    </row>
    <row r="216" spans="2:2" x14ac:dyDescent="0.2">
      <c r="B216" s="10"/>
    </row>
  </sheetData>
  <mergeCells count="6">
    <mergeCell ref="H1:I1"/>
    <mergeCell ref="O1:P1"/>
    <mergeCell ref="A6:A7"/>
    <mergeCell ref="B6:D6"/>
    <mergeCell ref="E6:G6"/>
    <mergeCell ref="H6:J6"/>
  </mergeCells>
  <hyperlinks>
    <hyperlink ref="H1:I1" location="Index!A1" display="Regresar al �ndice" xr:uid="{00000000-0004-0000-0C00-000000000000}"/>
  </hyperlinks>
  <pageMargins left="0.7" right="0.7" top="0.75" bottom="0.75" header="0.3" footer="0.3"/>
  <pageSetup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65258-B078-4CBA-BA94-DADAE1D1A37D}">
  <sheetPr codeName="Hoja4"/>
  <dimension ref="A1:I40"/>
  <sheetViews>
    <sheetView workbookViewId="0"/>
  </sheetViews>
  <sheetFormatPr baseColWidth="10" defaultRowHeight="12.75" x14ac:dyDescent="0.2"/>
  <cols>
    <col min="1" max="1" width="19" style="372" customWidth="1"/>
    <col min="2" max="2" width="13.5703125" style="372" bestFit="1" customWidth="1"/>
    <col min="3" max="16384" width="11.42578125" style="372"/>
  </cols>
  <sheetData>
    <row r="1" spans="1:9" x14ac:dyDescent="0.2">
      <c r="A1" s="69" t="s">
        <v>1948</v>
      </c>
      <c r="H1" s="346" t="s">
        <v>2143</v>
      </c>
      <c r="I1" s="346"/>
    </row>
    <row r="7" spans="1:9" ht="38.25" x14ac:dyDescent="0.2">
      <c r="A7" s="235" t="s">
        <v>2</v>
      </c>
      <c r="B7" s="235" t="s">
        <v>1786</v>
      </c>
      <c r="C7" s="236" t="s">
        <v>1787</v>
      </c>
      <c r="D7" s="236">
        <v>0.25</v>
      </c>
      <c r="E7" s="236">
        <v>0.5</v>
      </c>
      <c r="F7" s="236">
        <v>0.75</v>
      </c>
    </row>
    <row r="8" spans="1:9" x14ac:dyDescent="0.2">
      <c r="A8" s="237" t="s">
        <v>1</v>
      </c>
      <c r="B8" s="238">
        <v>1601693</v>
      </c>
      <c r="C8" s="238"/>
      <c r="D8" s="238">
        <v>626762</v>
      </c>
      <c r="E8" s="238">
        <v>926253</v>
      </c>
      <c r="F8" s="238">
        <v>1853411</v>
      </c>
    </row>
    <row r="9" spans="1:9" x14ac:dyDescent="0.2">
      <c r="A9" s="239" t="s">
        <v>3</v>
      </c>
      <c r="B9" s="240">
        <v>1295171</v>
      </c>
      <c r="C9" s="240">
        <f>_xlfn.RANK.EQ(B9,$B$9:$B$40,)</f>
        <v>24</v>
      </c>
      <c r="D9" s="240">
        <v>574980</v>
      </c>
      <c r="E9" s="240">
        <v>895440</v>
      </c>
      <c r="F9" s="240">
        <v>1659215</v>
      </c>
    </row>
    <row r="10" spans="1:9" x14ac:dyDescent="0.2">
      <c r="A10" s="239" t="s">
        <v>4</v>
      </c>
      <c r="B10" s="238">
        <v>1687394</v>
      </c>
      <c r="C10" s="238">
        <f t="shared" ref="C10:C40" si="0">_xlfn.RANK.EQ(B10,$B$9:$B$40,)</f>
        <v>10</v>
      </c>
      <c r="D10" s="238">
        <v>720000</v>
      </c>
      <c r="E10" s="238">
        <v>981400</v>
      </c>
      <c r="F10" s="238">
        <v>2088024</v>
      </c>
    </row>
    <row r="11" spans="1:9" x14ac:dyDescent="0.2">
      <c r="A11" s="239" t="s">
        <v>5</v>
      </c>
      <c r="B11" s="240">
        <v>2107010</v>
      </c>
      <c r="C11" s="240">
        <f t="shared" si="0"/>
        <v>4</v>
      </c>
      <c r="D11" s="240">
        <v>847024</v>
      </c>
      <c r="E11" s="240">
        <v>1243525</v>
      </c>
      <c r="F11" s="240">
        <v>2394336</v>
      </c>
    </row>
    <row r="12" spans="1:9" x14ac:dyDescent="0.2">
      <c r="A12" s="239" t="s">
        <v>6</v>
      </c>
      <c r="B12" s="238">
        <v>1407012</v>
      </c>
      <c r="C12" s="238">
        <f t="shared" si="0"/>
        <v>19</v>
      </c>
      <c r="D12" s="238">
        <v>742118</v>
      </c>
      <c r="E12" s="238">
        <v>998071</v>
      </c>
      <c r="F12" s="238">
        <v>1642977</v>
      </c>
    </row>
    <row r="13" spans="1:9" x14ac:dyDescent="0.2">
      <c r="A13" s="239" t="s">
        <v>10</v>
      </c>
      <c r="B13" s="240">
        <v>1182634</v>
      </c>
      <c r="C13" s="240">
        <f t="shared" si="0"/>
        <v>27</v>
      </c>
      <c r="D13" s="240">
        <v>564002</v>
      </c>
      <c r="E13" s="240">
        <v>740000</v>
      </c>
      <c r="F13" s="240">
        <v>1356118</v>
      </c>
    </row>
    <row r="14" spans="1:9" x14ac:dyDescent="0.2">
      <c r="A14" s="239" t="s">
        <v>11</v>
      </c>
      <c r="B14" s="238">
        <v>1212297</v>
      </c>
      <c r="C14" s="238">
        <f t="shared" si="0"/>
        <v>25</v>
      </c>
      <c r="D14" s="238">
        <v>614400</v>
      </c>
      <c r="E14" s="238">
        <v>812335</v>
      </c>
      <c r="F14" s="238">
        <v>1348000</v>
      </c>
    </row>
    <row r="15" spans="1:9" x14ac:dyDescent="0.2">
      <c r="A15" s="239" t="s">
        <v>7</v>
      </c>
      <c r="B15" s="240">
        <v>1313640</v>
      </c>
      <c r="C15" s="240">
        <f t="shared" si="0"/>
        <v>23</v>
      </c>
      <c r="D15" s="240">
        <v>647182</v>
      </c>
      <c r="E15" s="240">
        <v>905983</v>
      </c>
      <c r="F15" s="240">
        <v>1414198</v>
      </c>
    </row>
    <row r="16" spans="1:9" x14ac:dyDescent="0.2">
      <c r="A16" s="239" t="s">
        <v>8</v>
      </c>
      <c r="B16" s="238">
        <v>1357539</v>
      </c>
      <c r="C16" s="238">
        <f t="shared" si="0"/>
        <v>20</v>
      </c>
      <c r="D16" s="238">
        <v>637661</v>
      </c>
      <c r="E16" s="238">
        <v>903233</v>
      </c>
      <c r="F16" s="238">
        <v>1604703</v>
      </c>
    </row>
    <row r="17" spans="1:6" x14ac:dyDescent="0.2">
      <c r="A17" s="239" t="s">
        <v>9</v>
      </c>
      <c r="B17" s="240">
        <v>3662122</v>
      </c>
      <c r="C17" s="240">
        <f t="shared" si="0"/>
        <v>1</v>
      </c>
      <c r="D17" s="240">
        <v>1762218</v>
      </c>
      <c r="E17" s="240">
        <v>2767520</v>
      </c>
      <c r="F17" s="240">
        <v>4560431</v>
      </c>
    </row>
    <row r="18" spans="1:6" x14ac:dyDescent="0.2">
      <c r="A18" s="239" t="s">
        <v>1788</v>
      </c>
      <c r="B18" s="238">
        <v>888020</v>
      </c>
      <c r="C18" s="238">
        <f t="shared" si="0"/>
        <v>32</v>
      </c>
      <c r="D18" s="238">
        <v>508302</v>
      </c>
      <c r="E18" s="238">
        <v>649557</v>
      </c>
      <c r="F18" s="238">
        <v>935556</v>
      </c>
    </row>
    <row r="19" spans="1:6" x14ac:dyDescent="0.2">
      <c r="A19" s="239" t="s">
        <v>14</v>
      </c>
      <c r="B19" s="240">
        <v>1344744</v>
      </c>
      <c r="C19" s="240">
        <f t="shared" si="0"/>
        <v>21</v>
      </c>
      <c r="D19" s="240">
        <v>585569</v>
      </c>
      <c r="E19" s="240">
        <v>857478</v>
      </c>
      <c r="F19" s="240">
        <v>1575000</v>
      </c>
    </row>
    <row r="20" spans="1:6" x14ac:dyDescent="0.2">
      <c r="A20" s="239" t="s">
        <v>15</v>
      </c>
      <c r="B20" s="238">
        <v>1779168</v>
      </c>
      <c r="C20" s="238">
        <f t="shared" si="0"/>
        <v>6</v>
      </c>
      <c r="D20" s="238">
        <v>732625</v>
      </c>
      <c r="E20" s="238">
        <v>1118000</v>
      </c>
      <c r="F20" s="238">
        <v>1916000</v>
      </c>
    </row>
    <row r="21" spans="1:6" x14ac:dyDescent="0.2">
      <c r="A21" s="239" t="s">
        <v>16</v>
      </c>
      <c r="B21" s="240">
        <v>1118154</v>
      </c>
      <c r="C21" s="240">
        <f t="shared" si="0"/>
        <v>28</v>
      </c>
      <c r="D21" s="240">
        <v>636655</v>
      </c>
      <c r="E21" s="240">
        <v>888294</v>
      </c>
      <c r="F21" s="240">
        <v>1351014</v>
      </c>
    </row>
    <row r="22" spans="1:6" x14ac:dyDescent="0.2">
      <c r="A22" s="239" t="s">
        <v>0</v>
      </c>
      <c r="B22" s="238">
        <v>1749177</v>
      </c>
      <c r="C22" s="238">
        <f t="shared" si="0"/>
        <v>7</v>
      </c>
      <c r="D22" s="238">
        <v>604384</v>
      </c>
      <c r="E22" s="238">
        <v>954020</v>
      </c>
      <c r="F22" s="238">
        <v>2087823</v>
      </c>
    </row>
    <row r="23" spans="1:6" x14ac:dyDescent="0.2">
      <c r="A23" s="239" t="s">
        <v>50</v>
      </c>
      <c r="B23" s="240">
        <v>1623463</v>
      </c>
      <c r="C23" s="240">
        <f t="shared" si="0"/>
        <v>11</v>
      </c>
      <c r="D23" s="240">
        <v>647153</v>
      </c>
      <c r="E23" s="240">
        <v>870334</v>
      </c>
      <c r="F23" s="240">
        <v>1730778</v>
      </c>
    </row>
    <row r="24" spans="1:6" x14ac:dyDescent="0.2">
      <c r="A24" s="239" t="s">
        <v>17</v>
      </c>
      <c r="B24" s="238">
        <v>1596157</v>
      </c>
      <c r="C24" s="238">
        <f t="shared" si="0"/>
        <v>12</v>
      </c>
      <c r="D24" s="238">
        <v>640000</v>
      </c>
      <c r="E24" s="238">
        <v>1040000</v>
      </c>
      <c r="F24" s="238">
        <v>1959092</v>
      </c>
    </row>
    <row r="25" spans="1:6" x14ac:dyDescent="0.2">
      <c r="A25" s="239" t="s">
        <v>18</v>
      </c>
      <c r="B25" s="240">
        <v>2128063</v>
      </c>
      <c r="C25" s="240">
        <f t="shared" si="0"/>
        <v>3</v>
      </c>
      <c r="D25" s="240">
        <v>900000</v>
      </c>
      <c r="E25" s="240">
        <v>1501500</v>
      </c>
      <c r="F25" s="240">
        <v>2531816</v>
      </c>
    </row>
    <row r="26" spans="1:6" x14ac:dyDescent="0.2">
      <c r="A26" s="239" t="s">
        <v>19</v>
      </c>
      <c r="B26" s="238">
        <v>2383487</v>
      </c>
      <c r="C26" s="238">
        <f t="shared" si="0"/>
        <v>2</v>
      </c>
      <c r="D26" s="238">
        <v>801040</v>
      </c>
      <c r="E26" s="238">
        <v>1252000</v>
      </c>
      <c r="F26" s="238">
        <v>2503132</v>
      </c>
    </row>
    <row r="27" spans="1:6" x14ac:dyDescent="0.2">
      <c r="A27" s="239" t="s">
        <v>20</v>
      </c>
      <c r="B27" s="240">
        <v>1491502</v>
      </c>
      <c r="C27" s="240">
        <f t="shared" si="0"/>
        <v>15</v>
      </c>
      <c r="D27" s="240">
        <v>590247</v>
      </c>
      <c r="E27" s="240">
        <v>739871</v>
      </c>
      <c r="F27" s="240">
        <v>1570800</v>
      </c>
    </row>
    <row r="28" spans="1:6" x14ac:dyDescent="0.2">
      <c r="A28" s="239" t="s">
        <v>21</v>
      </c>
      <c r="B28" s="238">
        <v>1529698</v>
      </c>
      <c r="C28" s="238">
        <f t="shared" si="0"/>
        <v>14</v>
      </c>
      <c r="D28" s="238">
        <v>749090</v>
      </c>
      <c r="E28" s="238">
        <v>1011919</v>
      </c>
      <c r="F28" s="238">
        <v>1515106</v>
      </c>
    </row>
    <row r="29" spans="1:6" x14ac:dyDescent="0.2">
      <c r="A29" s="239" t="s">
        <v>22</v>
      </c>
      <c r="B29" s="240">
        <v>1436026</v>
      </c>
      <c r="C29" s="240">
        <f t="shared" si="0"/>
        <v>18</v>
      </c>
      <c r="D29" s="240">
        <v>590000</v>
      </c>
      <c r="E29" s="240">
        <v>911295</v>
      </c>
      <c r="F29" s="240">
        <v>1673179</v>
      </c>
    </row>
    <row r="30" spans="1:6" x14ac:dyDescent="0.2">
      <c r="A30" s="239" t="s">
        <v>23</v>
      </c>
      <c r="B30" s="238">
        <v>2026010</v>
      </c>
      <c r="C30" s="238">
        <f t="shared" si="0"/>
        <v>5</v>
      </c>
      <c r="D30" s="238">
        <v>972910</v>
      </c>
      <c r="E30" s="238">
        <v>1504062</v>
      </c>
      <c r="F30" s="238">
        <v>2535327</v>
      </c>
    </row>
    <row r="31" spans="1:6" x14ac:dyDescent="0.2">
      <c r="A31" s="239" t="s">
        <v>24</v>
      </c>
      <c r="B31" s="240">
        <v>1578773</v>
      </c>
      <c r="C31" s="240">
        <f t="shared" si="0"/>
        <v>13</v>
      </c>
      <c r="D31" s="240">
        <v>755898</v>
      </c>
      <c r="E31" s="240">
        <v>944984</v>
      </c>
      <c r="F31" s="240">
        <v>1871669</v>
      </c>
    </row>
    <row r="32" spans="1:6" x14ac:dyDescent="0.2">
      <c r="A32" s="239" t="s">
        <v>25</v>
      </c>
      <c r="B32" s="238">
        <v>1458973</v>
      </c>
      <c r="C32" s="238">
        <f t="shared" si="0"/>
        <v>16</v>
      </c>
      <c r="D32" s="238">
        <v>700488</v>
      </c>
      <c r="E32" s="238">
        <v>1020921</v>
      </c>
      <c r="F32" s="238">
        <v>1646309</v>
      </c>
    </row>
    <row r="33" spans="1:6" x14ac:dyDescent="0.2">
      <c r="A33" s="239" t="s">
        <v>26</v>
      </c>
      <c r="B33" s="240">
        <v>1731076</v>
      </c>
      <c r="C33" s="240">
        <f t="shared" si="0"/>
        <v>8</v>
      </c>
      <c r="D33" s="240">
        <v>750274</v>
      </c>
      <c r="E33" s="240">
        <v>1204450</v>
      </c>
      <c r="F33" s="240">
        <v>2272349</v>
      </c>
    </row>
    <row r="34" spans="1:6" x14ac:dyDescent="0.2">
      <c r="A34" s="239" t="s">
        <v>27</v>
      </c>
      <c r="B34" s="238">
        <v>1449668</v>
      </c>
      <c r="C34" s="238">
        <f t="shared" si="0"/>
        <v>17</v>
      </c>
      <c r="D34" s="238">
        <v>600826</v>
      </c>
      <c r="E34" s="238">
        <v>839000</v>
      </c>
      <c r="F34" s="238">
        <v>1595118</v>
      </c>
    </row>
    <row r="35" spans="1:6" x14ac:dyDescent="0.2">
      <c r="A35" s="239" t="s">
        <v>28</v>
      </c>
      <c r="B35" s="240">
        <v>1318533</v>
      </c>
      <c r="C35" s="240">
        <f t="shared" si="0"/>
        <v>22</v>
      </c>
      <c r="D35" s="240">
        <v>637043</v>
      </c>
      <c r="E35" s="240">
        <v>880735</v>
      </c>
      <c r="F35" s="240">
        <v>1492000</v>
      </c>
    </row>
    <row r="36" spans="1:6" x14ac:dyDescent="0.2">
      <c r="A36" s="239" t="s">
        <v>29</v>
      </c>
      <c r="B36" s="238">
        <v>892653</v>
      </c>
      <c r="C36" s="238">
        <f t="shared" si="0"/>
        <v>31</v>
      </c>
      <c r="D36" s="238">
        <v>559000</v>
      </c>
      <c r="E36" s="238">
        <v>625374</v>
      </c>
      <c r="F36" s="238">
        <v>894679</v>
      </c>
    </row>
    <row r="37" spans="1:6" x14ac:dyDescent="0.2">
      <c r="A37" s="239" t="s">
        <v>30</v>
      </c>
      <c r="B37" s="240">
        <v>1073269</v>
      </c>
      <c r="C37" s="240">
        <f t="shared" si="0"/>
        <v>29</v>
      </c>
      <c r="D37" s="240">
        <v>569333</v>
      </c>
      <c r="E37" s="240">
        <v>769095</v>
      </c>
      <c r="F37" s="240">
        <v>1322459</v>
      </c>
    </row>
    <row r="38" spans="1:6" x14ac:dyDescent="0.2">
      <c r="A38" s="239" t="s">
        <v>31</v>
      </c>
      <c r="B38" s="238">
        <v>1190225</v>
      </c>
      <c r="C38" s="238">
        <f t="shared" si="0"/>
        <v>26</v>
      </c>
      <c r="D38" s="238">
        <v>597537</v>
      </c>
      <c r="E38" s="238">
        <v>829250</v>
      </c>
      <c r="F38" s="238">
        <v>1406228</v>
      </c>
    </row>
    <row r="39" spans="1:6" x14ac:dyDescent="0.2">
      <c r="A39" s="239" t="s">
        <v>32</v>
      </c>
      <c r="B39" s="240">
        <v>1706218</v>
      </c>
      <c r="C39" s="240">
        <f t="shared" si="0"/>
        <v>9</v>
      </c>
      <c r="D39" s="240">
        <v>676966</v>
      </c>
      <c r="E39" s="240">
        <v>1129081</v>
      </c>
      <c r="F39" s="240">
        <v>2012698</v>
      </c>
    </row>
    <row r="40" spans="1:6" x14ac:dyDescent="0.2">
      <c r="A40" s="241" t="s">
        <v>33</v>
      </c>
      <c r="B40" s="238">
        <v>1055683</v>
      </c>
      <c r="C40" s="238">
        <f t="shared" si="0"/>
        <v>30</v>
      </c>
      <c r="D40" s="238">
        <v>626043</v>
      </c>
      <c r="E40" s="238">
        <v>703100</v>
      </c>
      <c r="F40" s="238">
        <v>1113945</v>
      </c>
    </row>
  </sheetData>
  <autoFilter ref="A7:F7" xr:uid="{BBEC584C-7B01-4FE1-8E83-A532F7251C83}"/>
  <mergeCells count="1">
    <mergeCell ref="H1:I1"/>
  </mergeCells>
  <hyperlinks>
    <hyperlink ref="H1:I1" location="Index!A1" display="Regresar al �ndice" xr:uid="{E45112DF-E861-4759-B7FD-328C1CBF58C3}"/>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38"/>
  <dimension ref="A1:I206"/>
  <sheetViews>
    <sheetView zoomScaleNormal="100" workbookViewId="0"/>
  </sheetViews>
  <sheetFormatPr baseColWidth="10" defaultColWidth="10.85546875" defaultRowHeight="12.75" x14ac:dyDescent="0.2"/>
  <cols>
    <col min="1" max="1" width="42" style="284" customWidth="1"/>
    <col min="2" max="2" width="13" style="51" bestFit="1" customWidth="1"/>
    <col min="3" max="3" width="14.5703125" style="284" customWidth="1"/>
    <col min="4" max="5" width="11" style="284" bestFit="1" customWidth="1"/>
    <col min="6" max="7" width="10.85546875" style="284"/>
    <col min="8" max="8" width="10.85546875" style="284" customWidth="1"/>
    <col min="9" max="9" width="23" style="284" customWidth="1"/>
    <col min="10" max="13" width="10.85546875" style="284" customWidth="1"/>
    <col min="14" max="16384" width="10.85546875" style="284"/>
  </cols>
  <sheetData>
    <row r="1" spans="1:9" x14ac:dyDescent="0.2">
      <c r="A1" s="69" t="s">
        <v>2002</v>
      </c>
      <c r="H1" s="346" t="s">
        <v>2143</v>
      </c>
      <c r="I1" s="346"/>
    </row>
    <row r="2" spans="1:9" x14ac:dyDescent="0.2">
      <c r="A2" s="328" t="s">
        <v>1417</v>
      </c>
    </row>
    <row r="5" spans="1:9" ht="18" customHeight="1" x14ac:dyDescent="0.2">
      <c r="H5" s="10"/>
    </row>
    <row r="6" spans="1:9" ht="18" customHeight="1" thickBot="1" x14ac:dyDescent="0.25">
      <c r="A6" s="70" t="s">
        <v>289</v>
      </c>
      <c r="B6" s="71" t="s">
        <v>1228</v>
      </c>
      <c r="C6" s="71" t="s">
        <v>1459</v>
      </c>
      <c r="D6" s="70" t="s">
        <v>34</v>
      </c>
      <c r="E6" s="70" t="s">
        <v>277</v>
      </c>
      <c r="H6" s="10"/>
    </row>
    <row r="7" spans="1:9" ht="18" customHeight="1" thickBot="1" x14ac:dyDescent="0.25">
      <c r="A7" s="329" t="s">
        <v>1146</v>
      </c>
      <c r="B7" s="330">
        <v>32</v>
      </c>
      <c r="C7" s="330">
        <v>32</v>
      </c>
      <c r="D7" s="330">
        <f t="shared" ref="D7:D14" si="0">C7-B7</f>
        <v>0</v>
      </c>
      <c r="E7" s="331">
        <f t="shared" ref="E7:E14" si="1">C7/B7-1</f>
        <v>0</v>
      </c>
      <c r="H7" s="10"/>
    </row>
    <row r="8" spans="1:9" ht="18" customHeight="1" thickBot="1" x14ac:dyDescent="0.25">
      <c r="A8" s="329" t="s">
        <v>1147</v>
      </c>
      <c r="B8" s="330">
        <v>49148</v>
      </c>
      <c r="C8" s="330">
        <v>48554</v>
      </c>
      <c r="D8" s="330">
        <f t="shared" si="0"/>
        <v>-594</v>
      </c>
      <c r="E8" s="331">
        <f t="shared" si="1"/>
        <v>-1.2085944494180878E-2</v>
      </c>
      <c r="H8" s="10"/>
    </row>
    <row r="9" spans="1:9" ht="18" customHeight="1" thickBot="1" x14ac:dyDescent="0.25">
      <c r="A9" s="329" t="s">
        <v>1148</v>
      </c>
      <c r="B9" s="330">
        <v>240716</v>
      </c>
      <c r="C9" s="330">
        <v>240141</v>
      </c>
      <c r="D9" s="330">
        <f t="shared" si="0"/>
        <v>-575</v>
      </c>
      <c r="E9" s="331">
        <f t="shared" si="1"/>
        <v>-2.3887070240449226E-3</v>
      </c>
      <c r="H9" s="10"/>
    </row>
    <row r="10" spans="1:9" ht="18" customHeight="1" thickBot="1" x14ac:dyDescent="0.25">
      <c r="A10" s="329" t="s">
        <v>1149</v>
      </c>
      <c r="B10" s="330">
        <v>310889</v>
      </c>
      <c r="C10" s="330">
        <v>310748</v>
      </c>
      <c r="D10" s="330">
        <f t="shared" si="0"/>
        <v>-141</v>
      </c>
      <c r="E10" s="331">
        <f t="shared" si="1"/>
        <v>-4.5353807950743175E-4</v>
      </c>
      <c r="H10" s="10"/>
    </row>
    <row r="11" spans="1:9" ht="18" customHeight="1" thickBot="1" x14ac:dyDescent="0.25">
      <c r="A11" s="329" t="s">
        <v>1150</v>
      </c>
      <c r="B11" s="330">
        <v>300071</v>
      </c>
      <c r="C11" s="330">
        <v>299640</v>
      </c>
      <c r="D11" s="330">
        <f t="shared" si="0"/>
        <v>-431</v>
      </c>
      <c r="E11" s="331">
        <f t="shared" si="1"/>
        <v>-1.4363267360057996E-3</v>
      </c>
      <c r="H11" s="10"/>
    </row>
    <row r="12" spans="1:9" ht="18" customHeight="1" thickBot="1" x14ac:dyDescent="0.25">
      <c r="A12" s="329" t="s">
        <v>1151</v>
      </c>
      <c r="B12" s="330">
        <v>267042</v>
      </c>
      <c r="C12" s="330">
        <v>267255</v>
      </c>
      <c r="D12" s="330">
        <f t="shared" si="0"/>
        <v>213</v>
      </c>
      <c r="E12" s="331">
        <f t="shared" si="1"/>
        <v>7.9762733951960207E-4</v>
      </c>
      <c r="H12" s="10"/>
    </row>
    <row r="13" spans="1:9" ht="18" customHeight="1" thickBot="1" x14ac:dyDescent="0.25">
      <c r="A13" s="329" t="s">
        <v>1152</v>
      </c>
      <c r="B13" s="330">
        <v>237102</v>
      </c>
      <c r="C13" s="330">
        <v>237586</v>
      </c>
      <c r="D13" s="330">
        <f t="shared" si="0"/>
        <v>484</v>
      </c>
      <c r="E13" s="331">
        <f t="shared" si="1"/>
        <v>2.041315551956524E-3</v>
      </c>
      <c r="H13" s="10"/>
    </row>
    <row r="14" spans="1:9" ht="18" customHeight="1" thickBot="1" x14ac:dyDescent="0.25">
      <c r="A14" s="329" t="s">
        <v>1153</v>
      </c>
      <c r="B14" s="330">
        <v>207512</v>
      </c>
      <c r="C14" s="330">
        <v>207647</v>
      </c>
      <c r="D14" s="330">
        <f t="shared" si="0"/>
        <v>135</v>
      </c>
      <c r="E14" s="331">
        <f t="shared" si="1"/>
        <v>6.5056478661484896E-4</v>
      </c>
      <c r="H14" s="10"/>
    </row>
    <row r="15" spans="1:9" ht="13.5" thickBot="1" x14ac:dyDescent="0.25">
      <c r="A15" s="329" t="s">
        <v>744</v>
      </c>
      <c r="B15" s="330">
        <v>360203</v>
      </c>
      <c r="C15" s="330">
        <v>361599</v>
      </c>
      <c r="D15" s="330">
        <f>C15-B15</f>
        <v>1396</v>
      </c>
      <c r="E15" s="331">
        <f>C15/B15-1</f>
        <v>3.8755923743001297E-3</v>
      </c>
      <c r="H15" s="10"/>
    </row>
    <row r="16" spans="1:9" ht="13.5" thickBot="1" x14ac:dyDescent="0.25">
      <c r="A16" s="72" t="s">
        <v>52</v>
      </c>
      <c r="B16" s="73">
        <f>SUM(B7:B15)</f>
        <v>1972715</v>
      </c>
      <c r="C16" s="73">
        <f>SUM(C7:C15)</f>
        <v>1973202</v>
      </c>
      <c r="D16" s="74">
        <f>C16-B16</f>
        <v>487</v>
      </c>
      <c r="E16" s="75">
        <f>C16/B16-1</f>
        <v>2.4686789526118247E-4</v>
      </c>
      <c r="H16" s="10"/>
    </row>
    <row r="17" spans="1:8" x14ac:dyDescent="0.2">
      <c r="H17" s="10"/>
    </row>
    <row r="20" spans="1:8" x14ac:dyDescent="0.2">
      <c r="A20" s="69"/>
      <c r="B20" s="69"/>
      <c r="C20" s="69"/>
      <c r="D20" s="69"/>
    </row>
    <row r="21" spans="1:8" x14ac:dyDescent="0.2">
      <c r="A21" s="69"/>
      <c r="B21" s="69"/>
      <c r="C21" s="69"/>
      <c r="D21" s="69"/>
    </row>
    <row r="22" spans="1:8" x14ac:dyDescent="0.2">
      <c r="A22" s="69"/>
      <c r="B22" s="69"/>
      <c r="C22" s="69"/>
      <c r="D22" s="69"/>
    </row>
    <row r="23" spans="1:8" x14ac:dyDescent="0.2">
      <c r="A23" s="69"/>
      <c r="B23" s="69"/>
      <c r="C23" s="69"/>
      <c r="D23" s="69"/>
    </row>
    <row r="24" spans="1:8" x14ac:dyDescent="0.2">
      <c r="A24" s="69"/>
      <c r="B24" s="69"/>
      <c r="C24" s="69"/>
      <c r="D24" s="69"/>
    </row>
    <row r="25" spans="1:8" x14ac:dyDescent="0.2">
      <c r="A25" s="69"/>
      <c r="B25" s="69"/>
      <c r="C25" s="69"/>
      <c r="D25" s="69"/>
    </row>
    <row r="26" spans="1:8" x14ac:dyDescent="0.2">
      <c r="A26" s="69"/>
      <c r="B26" s="69"/>
      <c r="C26" s="69"/>
      <c r="D26" s="69"/>
    </row>
    <row r="27" spans="1:8" x14ac:dyDescent="0.2">
      <c r="A27" s="69"/>
      <c r="B27" s="69"/>
      <c r="C27" s="69"/>
      <c r="D27" s="69"/>
    </row>
    <row r="28" spans="1:8" x14ac:dyDescent="0.2">
      <c r="A28" s="69"/>
      <c r="B28" s="69"/>
      <c r="C28" s="69"/>
      <c r="D28" s="69"/>
    </row>
    <row r="29" spans="1:8" x14ac:dyDescent="0.2">
      <c r="A29" s="69"/>
      <c r="B29" s="69"/>
      <c r="C29" s="69"/>
      <c r="D29" s="69"/>
    </row>
    <row r="30" spans="1:8" x14ac:dyDescent="0.2">
      <c r="A30" s="69"/>
      <c r="B30" s="69"/>
      <c r="C30" s="69"/>
      <c r="D30" s="69"/>
    </row>
    <row r="31" spans="1:8" x14ac:dyDescent="0.2">
      <c r="A31" s="69"/>
      <c r="B31" s="69"/>
      <c r="C31" s="69"/>
      <c r="D31" s="69"/>
    </row>
    <row r="32" spans="1:8" x14ac:dyDescent="0.2">
      <c r="A32" s="69"/>
      <c r="B32" s="69"/>
      <c r="C32" s="69"/>
      <c r="D32" s="69"/>
    </row>
    <row r="33" spans="1:4" x14ac:dyDescent="0.2">
      <c r="A33" s="69"/>
      <c r="B33" s="69"/>
      <c r="C33" s="69"/>
      <c r="D33" s="69"/>
    </row>
    <row r="34" spans="1:4" x14ac:dyDescent="0.2">
      <c r="A34" s="69"/>
      <c r="B34" s="69"/>
      <c r="C34" s="69"/>
      <c r="D34" s="69"/>
    </row>
    <row r="35" spans="1:4" x14ac:dyDescent="0.2">
      <c r="A35" s="69"/>
      <c r="B35" s="69"/>
      <c r="C35" s="69"/>
      <c r="D35" s="69"/>
    </row>
    <row r="36" spans="1:4" x14ac:dyDescent="0.2">
      <c r="A36" s="69"/>
      <c r="B36" s="69"/>
      <c r="C36" s="69"/>
      <c r="D36" s="69"/>
    </row>
    <row r="37" spans="1:4" x14ac:dyDescent="0.2">
      <c r="A37" s="69"/>
      <c r="B37" s="69"/>
      <c r="C37" s="69"/>
      <c r="D37" s="69"/>
    </row>
    <row r="38" spans="1:4" x14ac:dyDescent="0.2">
      <c r="A38" s="69"/>
      <c r="B38" s="69"/>
      <c r="C38" s="69"/>
      <c r="D38" s="69"/>
    </row>
    <row r="39" spans="1:4" x14ac:dyDescent="0.2">
      <c r="A39" s="69"/>
      <c r="B39" s="69"/>
      <c r="C39" s="69"/>
      <c r="D39" s="69"/>
    </row>
    <row r="40" spans="1:4" x14ac:dyDescent="0.2">
      <c r="A40" s="69"/>
      <c r="B40" s="69"/>
      <c r="C40" s="69"/>
      <c r="D40" s="69"/>
    </row>
    <row r="41" spans="1:4" x14ac:dyDescent="0.2">
      <c r="A41" s="69"/>
      <c r="B41" s="69"/>
      <c r="C41" s="69"/>
      <c r="D41" s="69"/>
    </row>
    <row r="42" spans="1:4" x14ac:dyDescent="0.2">
      <c r="A42" s="69"/>
      <c r="B42" s="69"/>
      <c r="C42" s="69"/>
      <c r="D42" s="69"/>
    </row>
    <row r="43" spans="1:4" x14ac:dyDescent="0.2">
      <c r="A43" s="69"/>
      <c r="B43" s="69"/>
      <c r="C43" s="69"/>
      <c r="D43" s="69"/>
    </row>
    <row r="44" spans="1:4" x14ac:dyDescent="0.2">
      <c r="A44" s="69"/>
      <c r="B44" s="69"/>
      <c r="C44" s="69"/>
      <c r="D44" s="69"/>
    </row>
    <row r="45" spans="1:4" x14ac:dyDescent="0.2">
      <c r="A45" s="69"/>
      <c r="B45" s="69"/>
      <c r="C45" s="69"/>
      <c r="D45" s="69"/>
    </row>
    <row r="46" spans="1:4" x14ac:dyDescent="0.2">
      <c r="A46" s="69"/>
      <c r="B46" s="69"/>
      <c r="C46" s="69"/>
      <c r="D46" s="69"/>
    </row>
    <row r="47" spans="1:4" x14ac:dyDescent="0.2">
      <c r="A47" s="69"/>
      <c r="B47" s="69"/>
      <c r="C47" s="69"/>
      <c r="D47" s="69"/>
    </row>
    <row r="48" spans="1:4" x14ac:dyDescent="0.2">
      <c r="A48" s="69"/>
      <c r="B48" s="69"/>
      <c r="C48" s="69"/>
      <c r="D48" s="69"/>
    </row>
    <row r="49" spans="1:4" x14ac:dyDescent="0.2">
      <c r="A49" s="69"/>
      <c r="B49" s="69"/>
      <c r="C49" s="69"/>
      <c r="D49" s="69"/>
    </row>
    <row r="50" spans="1:4" x14ac:dyDescent="0.2">
      <c r="A50" s="69"/>
      <c r="B50" s="69"/>
      <c r="C50" s="69"/>
      <c r="D50" s="69"/>
    </row>
    <row r="51" spans="1:4" x14ac:dyDescent="0.2">
      <c r="A51" s="69"/>
      <c r="B51" s="69"/>
      <c r="C51" s="69"/>
      <c r="D51" s="69"/>
    </row>
    <row r="52" spans="1:4" x14ac:dyDescent="0.2">
      <c r="A52" s="69"/>
      <c r="B52" s="69"/>
      <c r="C52" s="69"/>
      <c r="D52" s="69"/>
    </row>
    <row r="53" spans="1:4" x14ac:dyDescent="0.2">
      <c r="A53" s="69"/>
      <c r="B53" s="69"/>
      <c r="C53" s="69"/>
      <c r="D53" s="69"/>
    </row>
    <row r="54" spans="1:4" x14ac:dyDescent="0.2">
      <c r="A54" s="69"/>
      <c r="B54" s="69"/>
      <c r="C54" s="69"/>
      <c r="D54" s="69"/>
    </row>
    <row r="55" spans="1:4" x14ac:dyDescent="0.2">
      <c r="A55" s="69"/>
      <c r="B55" s="69"/>
      <c r="C55" s="69"/>
      <c r="D55" s="69"/>
    </row>
    <row r="56" spans="1:4" x14ac:dyDescent="0.2">
      <c r="A56" s="69"/>
      <c r="B56" s="69"/>
      <c r="C56" s="69"/>
      <c r="D56" s="69"/>
    </row>
    <row r="57" spans="1:4" x14ac:dyDescent="0.2">
      <c r="A57" s="69"/>
      <c r="B57" s="69"/>
      <c r="C57" s="69"/>
      <c r="D57" s="69"/>
    </row>
    <row r="58" spans="1:4" x14ac:dyDescent="0.2">
      <c r="A58" s="69"/>
      <c r="B58" s="69"/>
      <c r="C58" s="69"/>
      <c r="D58" s="69"/>
    </row>
    <row r="59" spans="1:4" x14ac:dyDescent="0.2">
      <c r="A59" s="69"/>
      <c r="B59" s="69"/>
      <c r="C59" s="69"/>
      <c r="D59" s="69"/>
    </row>
    <row r="60" spans="1:4" x14ac:dyDescent="0.2">
      <c r="A60" s="69"/>
      <c r="B60" s="69"/>
      <c r="C60" s="69"/>
      <c r="D60" s="69"/>
    </row>
    <row r="61" spans="1:4" x14ac:dyDescent="0.2">
      <c r="A61" s="69"/>
      <c r="B61" s="69"/>
      <c r="C61" s="69"/>
      <c r="D61" s="69"/>
    </row>
    <row r="62" spans="1:4" x14ac:dyDescent="0.2">
      <c r="A62" s="69"/>
      <c r="B62" s="69"/>
      <c r="C62" s="69"/>
      <c r="D62" s="69"/>
    </row>
    <row r="63" spans="1:4" x14ac:dyDescent="0.2">
      <c r="A63" s="69"/>
      <c r="B63" s="69"/>
      <c r="C63" s="69"/>
      <c r="D63" s="69"/>
    </row>
    <row r="64" spans="1:4" x14ac:dyDescent="0.2">
      <c r="A64" s="69"/>
      <c r="B64" s="69"/>
      <c r="C64" s="69"/>
      <c r="D64" s="69"/>
    </row>
    <row r="65" spans="1:4" x14ac:dyDescent="0.2">
      <c r="A65" s="69"/>
      <c r="B65" s="69"/>
      <c r="C65" s="69"/>
      <c r="D65" s="69"/>
    </row>
    <row r="66" spans="1:4" x14ac:dyDescent="0.2">
      <c r="A66" s="69"/>
      <c r="B66" s="69"/>
      <c r="C66" s="69"/>
      <c r="D66" s="69"/>
    </row>
    <row r="67" spans="1:4" x14ac:dyDescent="0.2">
      <c r="A67" s="69"/>
      <c r="B67" s="69"/>
      <c r="C67" s="69"/>
      <c r="D67" s="69"/>
    </row>
    <row r="68" spans="1:4" x14ac:dyDescent="0.2">
      <c r="A68" s="69"/>
      <c r="B68" s="69"/>
      <c r="C68" s="69"/>
      <c r="D68" s="69"/>
    </row>
    <row r="69" spans="1:4" x14ac:dyDescent="0.2">
      <c r="A69" s="69"/>
      <c r="B69" s="69"/>
      <c r="C69" s="69"/>
      <c r="D69" s="69"/>
    </row>
    <row r="70" spans="1:4" x14ac:dyDescent="0.2">
      <c r="A70" s="69"/>
      <c r="B70" s="69"/>
      <c r="C70" s="69"/>
      <c r="D70" s="69"/>
    </row>
    <row r="71" spans="1:4" x14ac:dyDescent="0.2">
      <c r="A71" s="69"/>
      <c r="B71" s="69"/>
      <c r="C71" s="69"/>
      <c r="D71" s="69"/>
    </row>
    <row r="72" spans="1:4" x14ac:dyDescent="0.2">
      <c r="A72" s="69"/>
      <c r="B72" s="69"/>
      <c r="C72" s="69"/>
      <c r="D72" s="69"/>
    </row>
    <row r="73" spans="1:4" x14ac:dyDescent="0.2">
      <c r="A73" s="69"/>
      <c r="B73" s="69"/>
      <c r="C73" s="69"/>
      <c r="D73" s="69"/>
    </row>
    <row r="74" spans="1:4" x14ac:dyDescent="0.2">
      <c r="A74" s="69"/>
      <c r="B74" s="69"/>
      <c r="C74" s="69"/>
      <c r="D74" s="69"/>
    </row>
    <row r="75" spans="1:4" x14ac:dyDescent="0.2">
      <c r="A75" s="69"/>
      <c r="B75" s="69"/>
      <c r="C75" s="69"/>
      <c r="D75" s="69"/>
    </row>
    <row r="76" spans="1:4" x14ac:dyDescent="0.2">
      <c r="A76" s="69"/>
      <c r="B76" s="69"/>
      <c r="C76" s="69"/>
      <c r="D76" s="69"/>
    </row>
    <row r="77" spans="1:4" x14ac:dyDescent="0.2">
      <c r="A77" s="69"/>
      <c r="B77" s="69"/>
      <c r="C77" s="69"/>
      <c r="D77" s="69"/>
    </row>
    <row r="78" spans="1:4" x14ac:dyDescent="0.2">
      <c r="A78" s="69"/>
      <c r="B78" s="69"/>
      <c r="C78" s="69"/>
      <c r="D78" s="69"/>
    </row>
    <row r="79" spans="1:4" x14ac:dyDescent="0.2">
      <c r="A79" s="69"/>
      <c r="B79" s="69"/>
      <c r="C79" s="69"/>
      <c r="D79" s="69"/>
    </row>
    <row r="80" spans="1:4" x14ac:dyDescent="0.2">
      <c r="A80" s="69"/>
      <c r="B80" s="69"/>
      <c r="C80" s="69"/>
      <c r="D80" s="69"/>
    </row>
    <row r="81" spans="1:4" x14ac:dyDescent="0.2">
      <c r="A81" s="69"/>
      <c r="B81" s="69"/>
      <c r="C81" s="69"/>
      <c r="D81" s="69"/>
    </row>
    <row r="82" spans="1:4" x14ac:dyDescent="0.2">
      <c r="A82" s="69"/>
      <c r="B82" s="69"/>
      <c r="C82" s="69"/>
      <c r="D82" s="69"/>
    </row>
    <row r="83" spans="1:4" x14ac:dyDescent="0.2">
      <c r="A83" s="69"/>
      <c r="B83" s="69"/>
      <c r="C83" s="69"/>
      <c r="D83" s="69"/>
    </row>
    <row r="84" spans="1:4" x14ac:dyDescent="0.2">
      <c r="A84" s="69"/>
      <c r="B84" s="69"/>
      <c r="C84" s="69"/>
      <c r="D84" s="69"/>
    </row>
    <row r="85" spans="1:4" x14ac:dyDescent="0.2">
      <c r="A85" s="69"/>
      <c r="B85" s="69"/>
      <c r="C85" s="69"/>
      <c r="D85" s="69"/>
    </row>
    <row r="86" spans="1:4" x14ac:dyDescent="0.2">
      <c r="A86" s="69"/>
      <c r="B86" s="69"/>
      <c r="C86" s="69"/>
      <c r="D86" s="69"/>
    </row>
    <row r="87" spans="1:4" x14ac:dyDescent="0.2">
      <c r="A87" s="69"/>
      <c r="B87" s="69"/>
      <c r="C87" s="69"/>
      <c r="D87" s="69"/>
    </row>
    <row r="88" spans="1:4" x14ac:dyDescent="0.2">
      <c r="A88" s="69"/>
      <c r="B88" s="69"/>
      <c r="C88" s="69"/>
      <c r="D88" s="69"/>
    </row>
    <row r="89" spans="1:4" x14ac:dyDescent="0.2">
      <c r="A89" s="69"/>
      <c r="B89" s="69"/>
      <c r="C89" s="69"/>
      <c r="D89" s="69"/>
    </row>
    <row r="90" spans="1:4" x14ac:dyDescent="0.2">
      <c r="A90" s="69"/>
      <c r="B90" s="69"/>
      <c r="C90" s="69"/>
      <c r="D90" s="69"/>
    </row>
    <row r="91" spans="1:4" x14ac:dyDescent="0.2">
      <c r="A91" s="69"/>
      <c r="B91" s="69"/>
      <c r="C91" s="69"/>
      <c r="D91" s="69"/>
    </row>
    <row r="92" spans="1:4" x14ac:dyDescent="0.2">
      <c r="A92" s="69"/>
      <c r="B92" s="69"/>
      <c r="C92" s="69"/>
      <c r="D92" s="69"/>
    </row>
    <row r="93" spans="1:4" x14ac:dyDescent="0.2">
      <c r="A93" s="69"/>
      <c r="B93" s="69"/>
      <c r="C93" s="69"/>
      <c r="D93" s="69"/>
    </row>
    <row r="94" spans="1:4" x14ac:dyDescent="0.2">
      <c r="A94" s="69"/>
      <c r="B94" s="69"/>
      <c r="C94" s="69"/>
      <c r="D94" s="69"/>
    </row>
    <row r="95" spans="1:4" x14ac:dyDescent="0.2">
      <c r="A95" s="69"/>
      <c r="B95" s="69"/>
      <c r="C95" s="69"/>
      <c r="D95" s="69"/>
    </row>
    <row r="96" spans="1:4" x14ac:dyDescent="0.2">
      <c r="A96" s="69"/>
      <c r="B96" s="69"/>
      <c r="C96" s="69"/>
      <c r="D96" s="69"/>
    </row>
    <row r="97" spans="1:4" x14ac:dyDescent="0.2">
      <c r="A97" s="69"/>
      <c r="B97" s="69"/>
      <c r="C97" s="69"/>
      <c r="D97" s="69"/>
    </row>
    <row r="98" spans="1:4" x14ac:dyDescent="0.2">
      <c r="A98" s="69"/>
      <c r="B98" s="69"/>
      <c r="C98" s="69"/>
      <c r="D98" s="69"/>
    </row>
    <row r="99" spans="1:4" x14ac:dyDescent="0.2">
      <c r="A99" s="69"/>
      <c r="B99" s="69"/>
      <c r="C99" s="69"/>
      <c r="D99" s="69"/>
    </row>
    <row r="100" spans="1:4" x14ac:dyDescent="0.2">
      <c r="A100" s="69"/>
      <c r="B100" s="69"/>
      <c r="C100" s="69"/>
      <c r="D100" s="69"/>
    </row>
    <row r="101" spans="1:4" x14ac:dyDescent="0.2">
      <c r="A101" s="69"/>
      <c r="B101" s="69"/>
      <c r="C101" s="69"/>
      <c r="D101" s="69"/>
    </row>
    <row r="102" spans="1:4" x14ac:dyDescent="0.2">
      <c r="A102" s="69"/>
      <c r="B102" s="69"/>
      <c r="C102" s="69"/>
      <c r="D102" s="69"/>
    </row>
    <row r="103" spans="1:4" x14ac:dyDescent="0.2">
      <c r="A103" s="69"/>
      <c r="B103" s="69"/>
      <c r="C103" s="69"/>
      <c r="D103" s="69"/>
    </row>
    <row r="104" spans="1:4" x14ac:dyDescent="0.2">
      <c r="A104" s="69"/>
      <c r="B104" s="69"/>
      <c r="C104" s="69"/>
      <c r="D104" s="69"/>
    </row>
    <row r="105" spans="1:4" x14ac:dyDescent="0.2">
      <c r="A105" s="69"/>
      <c r="B105" s="69"/>
      <c r="C105" s="69"/>
      <c r="D105" s="69"/>
    </row>
    <row r="106" spans="1:4" x14ac:dyDescent="0.2">
      <c r="A106" s="69"/>
      <c r="B106" s="69"/>
      <c r="C106" s="69"/>
      <c r="D106" s="69"/>
    </row>
    <row r="107" spans="1:4" x14ac:dyDescent="0.2">
      <c r="A107" s="69"/>
      <c r="B107" s="69"/>
      <c r="C107" s="69"/>
      <c r="D107" s="69"/>
    </row>
    <row r="108" spans="1:4" x14ac:dyDescent="0.2">
      <c r="A108" s="69"/>
      <c r="B108" s="69"/>
      <c r="C108" s="69"/>
      <c r="D108" s="69"/>
    </row>
    <row r="109" spans="1:4" x14ac:dyDescent="0.2">
      <c r="A109" s="69"/>
      <c r="B109" s="69"/>
      <c r="C109" s="69"/>
      <c r="D109" s="69"/>
    </row>
    <row r="110" spans="1:4" x14ac:dyDescent="0.2">
      <c r="A110" s="69"/>
      <c r="B110" s="69"/>
      <c r="C110" s="69"/>
      <c r="D110" s="69"/>
    </row>
    <row r="111" spans="1:4" x14ac:dyDescent="0.2">
      <c r="A111" s="69"/>
      <c r="B111" s="69"/>
      <c r="C111" s="69"/>
      <c r="D111" s="69"/>
    </row>
    <row r="112" spans="1:4" x14ac:dyDescent="0.2">
      <c r="A112" s="69"/>
      <c r="B112" s="69"/>
      <c r="C112" s="69"/>
      <c r="D112" s="69"/>
    </row>
    <row r="113" spans="1:4" x14ac:dyDescent="0.2">
      <c r="A113" s="69"/>
      <c r="B113" s="69"/>
      <c r="C113" s="69"/>
      <c r="D113" s="69"/>
    </row>
    <row r="114" spans="1:4" x14ac:dyDescent="0.2">
      <c r="A114" s="69"/>
      <c r="B114" s="69"/>
      <c r="C114" s="69"/>
      <c r="D114" s="69"/>
    </row>
    <row r="115" spans="1:4" x14ac:dyDescent="0.2">
      <c r="A115" s="69"/>
      <c r="B115" s="69"/>
      <c r="C115" s="69"/>
      <c r="D115" s="69"/>
    </row>
    <row r="116" spans="1:4" x14ac:dyDescent="0.2">
      <c r="A116" s="69"/>
      <c r="B116" s="69"/>
      <c r="C116" s="69"/>
      <c r="D116" s="69"/>
    </row>
    <row r="117" spans="1:4" x14ac:dyDescent="0.2">
      <c r="B117" s="10"/>
    </row>
    <row r="118" spans="1:4" x14ac:dyDescent="0.2">
      <c r="B118" s="10"/>
    </row>
    <row r="119" spans="1:4" x14ac:dyDescent="0.2">
      <c r="B119" s="10"/>
    </row>
    <row r="120" spans="1:4" x14ac:dyDescent="0.2">
      <c r="B120" s="10"/>
    </row>
    <row r="121" spans="1:4" x14ac:dyDescent="0.2">
      <c r="B121" s="10"/>
    </row>
    <row r="122" spans="1:4" x14ac:dyDescent="0.2">
      <c r="B122" s="10"/>
    </row>
    <row r="123" spans="1:4" x14ac:dyDescent="0.2">
      <c r="B123" s="10"/>
    </row>
    <row r="124" spans="1:4" x14ac:dyDescent="0.2">
      <c r="B124" s="10"/>
    </row>
    <row r="125" spans="1:4" x14ac:dyDescent="0.2">
      <c r="B125" s="10"/>
    </row>
    <row r="126" spans="1:4" x14ac:dyDescent="0.2">
      <c r="B126" s="10"/>
    </row>
    <row r="127" spans="1:4" x14ac:dyDescent="0.2">
      <c r="B127" s="10"/>
    </row>
    <row r="128" spans="1:4" x14ac:dyDescent="0.2">
      <c r="B128" s="10"/>
    </row>
    <row r="129" spans="2:2" x14ac:dyDescent="0.2">
      <c r="B129" s="10"/>
    </row>
    <row r="130" spans="2:2" x14ac:dyDescent="0.2">
      <c r="B130" s="10"/>
    </row>
    <row r="131" spans="2:2" x14ac:dyDescent="0.2">
      <c r="B131" s="10"/>
    </row>
    <row r="132" spans="2:2" x14ac:dyDescent="0.2">
      <c r="B132" s="10"/>
    </row>
    <row r="133" spans="2:2" x14ac:dyDescent="0.2">
      <c r="B133" s="10"/>
    </row>
    <row r="134" spans="2:2" x14ac:dyDescent="0.2">
      <c r="B134" s="10"/>
    </row>
    <row r="135" spans="2:2" x14ac:dyDescent="0.2">
      <c r="B135" s="10"/>
    </row>
    <row r="136" spans="2:2" x14ac:dyDescent="0.2">
      <c r="B136" s="10"/>
    </row>
    <row r="137" spans="2:2" x14ac:dyDescent="0.2">
      <c r="B137" s="10"/>
    </row>
    <row r="138" spans="2:2" x14ac:dyDescent="0.2">
      <c r="B138" s="10"/>
    </row>
    <row r="139" spans="2:2" x14ac:dyDescent="0.2">
      <c r="B139" s="10"/>
    </row>
    <row r="140" spans="2:2" x14ac:dyDescent="0.2">
      <c r="B140" s="10"/>
    </row>
    <row r="141" spans="2:2" x14ac:dyDescent="0.2">
      <c r="B141" s="10"/>
    </row>
    <row r="142" spans="2:2" x14ac:dyDescent="0.2">
      <c r="B142" s="10"/>
    </row>
    <row r="143" spans="2:2" x14ac:dyDescent="0.2">
      <c r="B143" s="10"/>
    </row>
    <row r="144" spans="2:2" x14ac:dyDescent="0.2">
      <c r="B144" s="10"/>
    </row>
    <row r="145" spans="2:2" x14ac:dyDescent="0.2">
      <c r="B145" s="10"/>
    </row>
    <row r="146" spans="2:2" x14ac:dyDescent="0.2">
      <c r="B146" s="10"/>
    </row>
    <row r="147" spans="2:2" x14ac:dyDescent="0.2">
      <c r="B147" s="10"/>
    </row>
    <row r="148" spans="2:2" x14ac:dyDescent="0.2">
      <c r="B148" s="10"/>
    </row>
    <row r="149" spans="2:2" x14ac:dyDescent="0.2">
      <c r="B149" s="10"/>
    </row>
    <row r="150" spans="2:2" x14ac:dyDescent="0.2">
      <c r="B150" s="10"/>
    </row>
    <row r="151" spans="2:2" x14ac:dyDescent="0.2">
      <c r="B151" s="10"/>
    </row>
    <row r="152" spans="2:2" x14ac:dyDescent="0.2">
      <c r="B152" s="10"/>
    </row>
    <row r="153" spans="2:2" x14ac:dyDescent="0.2">
      <c r="B153" s="10"/>
    </row>
    <row r="154" spans="2:2" x14ac:dyDescent="0.2">
      <c r="B154" s="10"/>
    </row>
    <row r="155" spans="2:2" x14ac:dyDescent="0.2">
      <c r="B155" s="10"/>
    </row>
    <row r="156" spans="2:2" x14ac:dyDescent="0.2">
      <c r="B156" s="10"/>
    </row>
    <row r="157" spans="2:2" x14ac:dyDescent="0.2">
      <c r="B157" s="10"/>
    </row>
    <row r="158" spans="2:2" x14ac:dyDescent="0.2">
      <c r="B158" s="10"/>
    </row>
    <row r="159" spans="2:2" x14ac:dyDescent="0.2">
      <c r="B159" s="10"/>
    </row>
    <row r="160" spans="2:2" x14ac:dyDescent="0.2">
      <c r="B160" s="10"/>
    </row>
    <row r="161" spans="2:2" x14ac:dyDescent="0.2">
      <c r="B161" s="10"/>
    </row>
    <row r="162" spans="2:2" x14ac:dyDescent="0.2">
      <c r="B162" s="10"/>
    </row>
    <row r="163" spans="2:2" x14ac:dyDescent="0.2">
      <c r="B163" s="10"/>
    </row>
    <row r="164" spans="2:2" x14ac:dyDescent="0.2">
      <c r="B164" s="10"/>
    </row>
    <row r="165" spans="2:2" x14ac:dyDescent="0.2">
      <c r="B165" s="10"/>
    </row>
    <row r="166" spans="2:2" x14ac:dyDescent="0.2">
      <c r="B166" s="10"/>
    </row>
    <row r="167" spans="2:2" x14ac:dyDescent="0.2">
      <c r="B167" s="10"/>
    </row>
    <row r="168" spans="2:2" x14ac:dyDescent="0.2">
      <c r="B168" s="10"/>
    </row>
    <row r="169" spans="2:2" x14ac:dyDescent="0.2">
      <c r="B169" s="10"/>
    </row>
    <row r="170" spans="2:2" x14ac:dyDescent="0.2">
      <c r="B170" s="10"/>
    </row>
    <row r="171" spans="2:2" x14ac:dyDescent="0.2">
      <c r="B171" s="10"/>
    </row>
    <row r="172" spans="2:2" x14ac:dyDescent="0.2">
      <c r="B172" s="10"/>
    </row>
    <row r="173" spans="2:2" x14ac:dyDescent="0.2">
      <c r="B173" s="10"/>
    </row>
    <row r="174" spans="2:2" x14ac:dyDescent="0.2">
      <c r="B174" s="10"/>
    </row>
    <row r="175" spans="2:2" x14ac:dyDescent="0.2">
      <c r="B175" s="10"/>
    </row>
    <row r="176" spans="2:2" x14ac:dyDescent="0.2">
      <c r="B176" s="10"/>
    </row>
    <row r="177" spans="2:2" x14ac:dyDescent="0.2">
      <c r="B177" s="10"/>
    </row>
    <row r="178" spans="2:2" x14ac:dyDescent="0.2">
      <c r="B178" s="10"/>
    </row>
    <row r="179" spans="2:2" x14ac:dyDescent="0.2">
      <c r="B179" s="10"/>
    </row>
    <row r="180" spans="2:2" x14ac:dyDescent="0.2">
      <c r="B180" s="10"/>
    </row>
    <row r="181" spans="2:2" x14ac:dyDescent="0.2">
      <c r="B181" s="10"/>
    </row>
    <row r="182" spans="2:2" x14ac:dyDescent="0.2">
      <c r="B182" s="10"/>
    </row>
    <row r="183" spans="2:2" x14ac:dyDescent="0.2">
      <c r="B183" s="10"/>
    </row>
    <row r="184" spans="2:2" x14ac:dyDescent="0.2">
      <c r="B184" s="10"/>
    </row>
    <row r="185" spans="2:2" x14ac:dyDescent="0.2">
      <c r="B185" s="10"/>
    </row>
    <row r="186" spans="2:2" x14ac:dyDescent="0.2">
      <c r="B186" s="10"/>
    </row>
    <row r="187" spans="2:2" x14ac:dyDescent="0.2">
      <c r="B187" s="10"/>
    </row>
    <row r="188" spans="2:2" x14ac:dyDescent="0.2">
      <c r="B188" s="10"/>
    </row>
    <row r="189" spans="2:2" x14ac:dyDescent="0.2">
      <c r="B189" s="10"/>
    </row>
    <row r="190" spans="2:2" x14ac:dyDescent="0.2">
      <c r="B190" s="10"/>
    </row>
    <row r="191" spans="2:2" x14ac:dyDescent="0.2">
      <c r="B191" s="10"/>
    </row>
    <row r="192" spans="2:2" x14ac:dyDescent="0.2">
      <c r="B192" s="10"/>
    </row>
    <row r="193" spans="2:2" x14ac:dyDescent="0.2">
      <c r="B193" s="10"/>
    </row>
    <row r="194" spans="2:2" x14ac:dyDescent="0.2">
      <c r="B194" s="10"/>
    </row>
    <row r="195" spans="2:2" x14ac:dyDescent="0.2">
      <c r="B195" s="10"/>
    </row>
    <row r="196" spans="2:2" x14ac:dyDescent="0.2">
      <c r="B196" s="10"/>
    </row>
    <row r="197" spans="2:2" x14ac:dyDescent="0.2">
      <c r="B197" s="10"/>
    </row>
    <row r="198" spans="2:2" x14ac:dyDescent="0.2">
      <c r="B198" s="10"/>
    </row>
    <row r="199" spans="2:2" x14ac:dyDescent="0.2">
      <c r="B199" s="10"/>
    </row>
    <row r="200" spans="2:2" x14ac:dyDescent="0.2">
      <c r="B200" s="10"/>
    </row>
    <row r="201" spans="2:2" x14ac:dyDescent="0.2">
      <c r="B201" s="10"/>
    </row>
    <row r="202" spans="2:2" x14ac:dyDescent="0.2">
      <c r="B202" s="10"/>
    </row>
    <row r="203" spans="2:2" x14ac:dyDescent="0.2">
      <c r="B203" s="10"/>
    </row>
    <row r="204" spans="2:2" x14ac:dyDescent="0.2">
      <c r="B204" s="10"/>
    </row>
    <row r="205" spans="2:2" x14ac:dyDescent="0.2">
      <c r="B205" s="10"/>
    </row>
    <row r="206" spans="2:2" x14ac:dyDescent="0.2">
      <c r="B206" s="10"/>
    </row>
  </sheetData>
  <mergeCells count="1">
    <mergeCell ref="H1:I1"/>
  </mergeCells>
  <hyperlinks>
    <hyperlink ref="H1:I1" location="Index!A1" display="Regresar al �ndice" xr:uid="{00000000-0004-0000-0D00-000000000000}"/>
  </hyperlinks>
  <pageMargins left="0.7" right="0.7" top="0.75" bottom="0.75" header="0.3" footer="0.3"/>
  <pageSetup orientation="portrait"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45"/>
  <dimension ref="A1:K52"/>
  <sheetViews>
    <sheetView zoomScaleNormal="100" workbookViewId="0"/>
  </sheetViews>
  <sheetFormatPr baseColWidth="10" defaultColWidth="11.42578125" defaultRowHeight="12.75" x14ac:dyDescent="0.2"/>
  <cols>
    <col min="1" max="1" width="18.42578125" style="13" customWidth="1"/>
    <col min="2" max="2" width="12.7109375" style="13" bestFit="1" customWidth="1"/>
    <col min="3" max="6" width="11.5703125" style="13" bestFit="1" customWidth="1"/>
    <col min="7" max="7" width="12.7109375" style="13" bestFit="1" customWidth="1"/>
    <col min="8" max="8" width="11.5703125" style="13" bestFit="1" customWidth="1"/>
    <col min="9" max="9" width="14.42578125" style="13" bestFit="1" customWidth="1"/>
    <col min="10" max="10" width="12.7109375" style="13" bestFit="1" customWidth="1"/>
    <col min="11" max="16384" width="11.42578125" style="13"/>
  </cols>
  <sheetData>
    <row r="1" spans="1:11" x14ac:dyDescent="0.2">
      <c r="A1" s="69" t="s">
        <v>2004</v>
      </c>
      <c r="H1" s="346" t="s">
        <v>2143</v>
      </c>
      <c r="I1" s="346"/>
    </row>
    <row r="2" spans="1:11" x14ac:dyDescent="0.2">
      <c r="A2" s="13" t="s">
        <v>1417</v>
      </c>
    </row>
    <row r="5" spans="1:11" x14ac:dyDescent="0.2">
      <c r="I5" s="13" t="s">
        <v>1</v>
      </c>
    </row>
    <row r="6" spans="1:11" ht="25.5" x14ac:dyDescent="0.2">
      <c r="A6" s="45" t="s">
        <v>0</v>
      </c>
      <c r="B6" s="49">
        <v>44652</v>
      </c>
      <c r="C6" s="49">
        <v>44896</v>
      </c>
      <c r="D6" s="49">
        <v>44986</v>
      </c>
      <c r="E6" s="49">
        <v>45017</v>
      </c>
      <c r="F6" s="49" t="s">
        <v>1212</v>
      </c>
      <c r="G6" s="49" t="s">
        <v>1198</v>
      </c>
      <c r="H6" s="49" t="s">
        <v>1213</v>
      </c>
      <c r="I6" s="49">
        <v>45017</v>
      </c>
      <c r="J6" s="49" t="s">
        <v>1135</v>
      </c>
      <c r="K6" s="69"/>
    </row>
    <row r="7" spans="1:11" ht="51" x14ac:dyDescent="0.2">
      <c r="A7" s="46" t="s">
        <v>298</v>
      </c>
      <c r="B7" s="50">
        <v>327.62002350818199</v>
      </c>
      <c r="C7" s="50">
        <v>328.68673745631702</v>
      </c>
      <c r="D7" s="50">
        <v>354.53818808464899</v>
      </c>
      <c r="E7" s="50">
        <v>355</v>
      </c>
      <c r="F7" s="94">
        <f>E7/D7-1</f>
        <v>1.3025731243392347E-3</v>
      </c>
      <c r="G7" s="94">
        <f>E7/B7-1</f>
        <v>8.357235372438776E-2</v>
      </c>
      <c r="H7" s="94">
        <f>E7/C7-1</f>
        <v>8.0055747753375872E-2</v>
      </c>
      <c r="I7" s="50">
        <v>348.58</v>
      </c>
      <c r="J7" s="94">
        <f t="shared" ref="J7:J15" si="0">E7/I7-1</f>
        <v>1.8417579895576353E-2</v>
      </c>
      <c r="K7" s="69"/>
    </row>
    <row r="8" spans="1:11" x14ac:dyDescent="0.2">
      <c r="A8" s="47" t="s">
        <v>279</v>
      </c>
      <c r="B8" s="50">
        <v>462.75239228865399</v>
      </c>
      <c r="C8" s="50">
        <v>447.88718615095098</v>
      </c>
      <c r="D8" s="50">
        <v>486.02155605231002</v>
      </c>
      <c r="E8" s="50">
        <v>487.06</v>
      </c>
      <c r="F8" s="94">
        <f t="shared" ref="F8:F15" si="1">E8/D8-1</f>
        <v>2.1366211740168062E-3</v>
      </c>
      <c r="G8" s="94">
        <f t="shared" ref="G8:G15" si="2">E8/B8-1</f>
        <v>5.2528324253769521E-2</v>
      </c>
      <c r="H8" s="94">
        <f t="shared" ref="H8:H15" si="3">E8/C8-1</f>
        <v>8.7461340847216462E-2</v>
      </c>
      <c r="I8" s="50">
        <v>477.8</v>
      </c>
      <c r="J8" s="94">
        <f t="shared" si="0"/>
        <v>1.9380493930514886E-2</v>
      </c>
      <c r="K8" s="69"/>
    </row>
    <row r="9" spans="1:11" ht="25.5" x14ac:dyDescent="0.2">
      <c r="A9" s="46" t="s">
        <v>1214</v>
      </c>
      <c r="B9" s="50">
        <v>320.75608969530401</v>
      </c>
      <c r="C9" s="50">
        <v>312.478724125935</v>
      </c>
      <c r="D9" s="50">
        <v>337.891559868836</v>
      </c>
      <c r="E9" s="50">
        <v>340.05</v>
      </c>
      <c r="F9" s="94">
        <f t="shared" si="1"/>
        <v>6.3879669915456461E-3</v>
      </c>
      <c r="G9" s="94">
        <f t="shared" si="2"/>
        <v>6.0151345288639302E-2</v>
      </c>
      <c r="H9" s="94">
        <f t="shared" si="3"/>
        <v>8.8234090020648193E-2</v>
      </c>
      <c r="I9" s="50">
        <v>388.12</v>
      </c>
      <c r="J9" s="94">
        <f t="shared" si="0"/>
        <v>-0.12385344738740589</v>
      </c>
      <c r="K9" s="69"/>
    </row>
    <row r="10" spans="1:11" ht="25.5" x14ac:dyDescent="0.2">
      <c r="A10" s="47" t="s">
        <v>1215</v>
      </c>
      <c r="B10" s="50">
        <v>489.27310250064198</v>
      </c>
      <c r="C10" s="50">
        <v>487.31619791584302</v>
      </c>
      <c r="D10" s="50">
        <v>514.59576832906203</v>
      </c>
      <c r="E10" s="50">
        <v>517.47</v>
      </c>
      <c r="F10" s="94">
        <f t="shared" si="1"/>
        <v>5.5854164527449068E-3</v>
      </c>
      <c r="G10" s="94">
        <f t="shared" si="2"/>
        <v>5.7630181089550092E-2</v>
      </c>
      <c r="H10" s="94">
        <f t="shared" si="3"/>
        <v>6.1877282579809512E-2</v>
      </c>
      <c r="I10" s="50">
        <v>552.65</v>
      </c>
      <c r="J10" s="94">
        <f t="shared" si="0"/>
        <v>-6.3656925721523483E-2</v>
      </c>
      <c r="K10" s="69"/>
    </row>
    <row r="11" spans="1:11" ht="51" x14ac:dyDescent="0.2">
      <c r="A11" s="46" t="s">
        <v>1503</v>
      </c>
      <c r="B11" s="50">
        <v>1128.6495996987001</v>
      </c>
      <c r="C11" s="50">
        <v>1041.4130644064601</v>
      </c>
      <c r="D11" s="50">
        <v>1076.1820187087701</v>
      </c>
      <c r="E11" s="50">
        <v>1073.8800000000001</v>
      </c>
      <c r="F11" s="94">
        <f t="shared" si="1"/>
        <v>-2.1390607432114628E-3</v>
      </c>
      <c r="G11" s="94">
        <f t="shared" si="2"/>
        <v>-4.8526663823139637E-2</v>
      </c>
      <c r="H11" s="94">
        <f t="shared" si="3"/>
        <v>3.1175848184739285E-2</v>
      </c>
      <c r="I11" s="50">
        <v>1078.97</v>
      </c>
      <c r="J11" s="94">
        <f t="shared" si="0"/>
        <v>-4.7174620239672782E-3</v>
      </c>
      <c r="K11" s="69"/>
    </row>
    <row r="12" spans="1:11" x14ac:dyDescent="0.2">
      <c r="A12" s="47" t="s">
        <v>1216</v>
      </c>
      <c r="B12" s="50">
        <v>544.83271536061102</v>
      </c>
      <c r="C12" s="50">
        <v>555.24370775945204</v>
      </c>
      <c r="D12" s="50">
        <v>540.09060433526201</v>
      </c>
      <c r="E12" s="50">
        <v>565.78</v>
      </c>
      <c r="F12" s="94">
        <f>E12/D12-1</f>
        <v>4.7564974207163324E-2</v>
      </c>
      <c r="G12" s="94">
        <f t="shared" si="2"/>
        <v>3.844718580367279E-2</v>
      </c>
      <c r="H12" s="94">
        <f t="shared" si="3"/>
        <v>1.8975977743294958E-2</v>
      </c>
      <c r="I12" s="50">
        <v>822.56</v>
      </c>
      <c r="J12" s="94">
        <f t="shared" si="0"/>
        <v>-0.3121717564676133</v>
      </c>
      <c r="K12" s="69"/>
    </row>
    <row r="13" spans="1:11" ht="51" x14ac:dyDescent="0.2">
      <c r="A13" s="46" t="s">
        <v>1217</v>
      </c>
      <c r="B13" s="50">
        <v>472.92078959349101</v>
      </c>
      <c r="C13" s="50">
        <v>474.11229976754902</v>
      </c>
      <c r="D13" s="50">
        <v>506.35743700784298</v>
      </c>
      <c r="E13" s="50">
        <v>505.16</v>
      </c>
      <c r="F13" s="94">
        <f t="shared" si="1"/>
        <v>-2.3648058077685441E-3</v>
      </c>
      <c r="G13" s="94">
        <f t="shared" si="2"/>
        <v>6.8170423284247939E-2</v>
      </c>
      <c r="H13" s="94">
        <f t="shared" si="3"/>
        <v>6.5485962392608954E-2</v>
      </c>
      <c r="I13" s="50">
        <v>543.51</v>
      </c>
      <c r="J13" s="94">
        <f t="shared" si="0"/>
        <v>-7.0559879303048634E-2</v>
      </c>
      <c r="K13" s="69"/>
    </row>
    <row r="14" spans="1:11" ht="25.5" x14ac:dyDescent="0.2">
      <c r="A14" s="47" t="s">
        <v>1218</v>
      </c>
      <c r="B14" s="50">
        <v>681.96263763461297</v>
      </c>
      <c r="C14" s="50">
        <v>691.59603029775894</v>
      </c>
      <c r="D14" s="50">
        <v>697.37874553115898</v>
      </c>
      <c r="E14" s="50">
        <v>698.7</v>
      </c>
      <c r="F14" s="94">
        <f t="shared" si="1"/>
        <v>1.8946010002567348E-3</v>
      </c>
      <c r="G14" s="94">
        <f t="shared" si="2"/>
        <v>2.4542931594376816E-2</v>
      </c>
      <c r="H14" s="94">
        <f t="shared" si="3"/>
        <v>1.0271848580713394E-2</v>
      </c>
      <c r="I14" s="50">
        <v>619.29</v>
      </c>
      <c r="J14" s="94">
        <f t="shared" si="0"/>
        <v>0.12822748631497372</v>
      </c>
      <c r="K14" s="69"/>
    </row>
    <row r="15" spans="1:11" ht="25.5" x14ac:dyDescent="0.2">
      <c r="A15" s="46" t="s">
        <v>303</v>
      </c>
      <c r="B15" s="50">
        <v>497.74145427906899</v>
      </c>
      <c r="C15" s="50">
        <v>485.24579420927</v>
      </c>
      <c r="D15" s="50">
        <v>516.98528433121203</v>
      </c>
      <c r="E15" s="50">
        <v>518.25</v>
      </c>
      <c r="F15" s="94">
        <f t="shared" si="1"/>
        <v>2.4463281782267643E-3</v>
      </c>
      <c r="G15" s="94">
        <f t="shared" si="2"/>
        <v>4.1203210109625354E-2</v>
      </c>
      <c r="H15" s="94">
        <f t="shared" si="3"/>
        <v>6.8015439153907176E-2</v>
      </c>
      <c r="I15" s="50">
        <v>547.33000000000004</v>
      </c>
      <c r="J15" s="94">
        <f t="shared" si="0"/>
        <v>-5.3130652440027126E-2</v>
      </c>
      <c r="K15" s="69"/>
    </row>
    <row r="17" spans="1:8" x14ac:dyDescent="0.2">
      <c r="A17" s="69"/>
      <c r="B17" s="69"/>
      <c r="C17" s="69"/>
      <c r="D17" s="69"/>
      <c r="E17" s="69"/>
      <c r="F17" s="69"/>
      <c r="G17" s="69"/>
      <c r="H17" s="69"/>
    </row>
    <row r="18" spans="1:8" ht="15" customHeight="1" x14ac:dyDescent="0.2">
      <c r="A18" s="69"/>
      <c r="B18" s="69"/>
      <c r="C18" s="69"/>
      <c r="D18" s="69"/>
      <c r="E18" s="69"/>
      <c r="F18" s="69"/>
      <c r="G18" s="69"/>
      <c r="H18" s="69"/>
    </row>
    <row r="19" spans="1:8" x14ac:dyDescent="0.2">
      <c r="A19" s="69"/>
      <c r="B19" s="69"/>
      <c r="C19" s="69"/>
      <c r="D19" s="69"/>
      <c r="E19" s="69"/>
      <c r="F19" s="69"/>
      <c r="G19" s="69"/>
      <c r="H19" s="69"/>
    </row>
    <row r="20" spans="1:8" x14ac:dyDescent="0.2">
      <c r="A20" s="69"/>
      <c r="B20" s="69"/>
      <c r="C20" s="69"/>
      <c r="D20" s="69"/>
      <c r="E20" s="69"/>
      <c r="F20" s="69"/>
      <c r="G20" s="69"/>
      <c r="H20" s="69"/>
    </row>
    <row r="21" spans="1:8" x14ac:dyDescent="0.2">
      <c r="A21" s="69"/>
      <c r="B21" s="69"/>
      <c r="C21" s="69"/>
      <c r="D21" s="69"/>
      <c r="E21" s="69"/>
      <c r="F21" s="69"/>
      <c r="G21" s="69"/>
      <c r="H21" s="69"/>
    </row>
    <row r="22" spans="1:8" x14ac:dyDescent="0.2">
      <c r="A22" s="69"/>
      <c r="B22" s="69"/>
      <c r="C22" s="69"/>
      <c r="D22" s="69"/>
      <c r="E22" s="69"/>
      <c r="F22" s="69"/>
      <c r="G22" s="69"/>
      <c r="H22" s="69"/>
    </row>
    <row r="23" spans="1:8" x14ac:dyDescent="0.2">
      <c r="A23" s="69"/>
      <c r="B23" s="69"/>
      <c r="C23" s="69"/>
      <c r="D23" s="69"/>
      <c r="E23" s="69"/>
      <c r="F23" s="69"/>
      <c r="G23" s="69"/>
      <c r="H23" s="69"/>
    </row>
    <row r="24" spans="1:8" x14ac:dyDescent="0.2">
      <c r="A24" s="69"/>
      <c r="B24" s="69"/>
      <c r="C24" s="69"/>
      <c r="D24" s="69"/>
      <c r="E24" s="69"/>
      <c r="F24" s="69"/>
      <c r="G24" s="69"/>
      <c r="H24" s="69"/>
    </row>
    <row r="25" spans="1:8" x14ac:dyDescent="0.2">
      <c r="A25" s="69"/>
      <c r="B25" s="69"/>
      <c r="C25" s="69"/>
      <c r="D25" s="69"/>
      <c r="E25" s="69"/>
      <c r="F25" s="69"/>
      <c r="G25" s="69"/>
      <c r="H25" s="69"/>
    </row>
    <row r="26" spans="1:8" x14ac:dyDescent="0.2">
      <c r="A26" s="69"/>
      <c r="B26" s="69"/>
      <c r="C26" s="69"/>
      <c r="D26" s="69"/>
      <c r="E26" s="69"/>
      <c r="F26" s="69"/>
      <c r="G26" s="69"/>
      <c r="H26" s="69"/>
    </row>
    <row r="27" spans="1:8" x14ac:dyDescent="0.2">
      <c r="A27" s="69"/>
      <c r="B27" s="69"/>
      <c r="C27" s="69"/>
      <c r="D27" s="69"/>
      <c r="E27" s="69"/>
      <c r="F27" s="69"/>
      <c r="G27" s="69"/>
      <c r="H27" s="69"/>
    </row>
    <row r="28" spans="1:8" x14ac:dyDescent="0.2">
      <c r="A28" s="69"/>
      <c r="B28" s="69"/>
      <c r="C28" s="69"/>
      <c r="D28" s="69"/>
      <c r="E28" s="69"/>
      <c r="F28" s="69"/>
      <c r="G28" s="69"/>
      <c r="H28" s="69"/>
    </row>
    <row r="29" spans="1:8" x14ac:dyDescent="0.2">
      <c r="A29" s="69"/>
      <c r="B29" s="69"/>
      <c r="C29" s="69"/>
      <c r="D29" s="69"/>
      <c r="E29" s="69"/>
      <c r="F29" s="69"/>
      <c r="G29" s="69"/>
      <c r="H29" s="69"/>
    </row>
    <row r="30" spans="1:8" x14ac:dyDescent="0.2">
      <c r="A30" s="69"/>
      <c r="B30" s="69"/>
      <c r="C30" s="69"/>
      <c r="D30" s="69"/>
      <c r="E30" s="69"/>
      <c r="F30" s="69"/>
      <c r="G30" s="69"/>
      <c r="H30" s="69"/>
    </row>
    <row r="31" spans="1:8" x14ac:dyDescent="0.2">
      <c r="A31" s="69"/>
      <c r="B31" s="69"/>
      <c r="C31" s="69"/>
      <c r="D31" s="69"/>
      <c r="E31" s="69"/>
      <c r="F31" s="69"/>
      <c r="G31" s="69"/>
      <c r="H31" s="69"/>
    </row>
    <row r="32" spans="1:8" x14ac:dyDescent="0.2">
      <c r="A32" s="69"/>
      <c r="B32" s="69"/>
      <c r="C32" s="69"/>
      <c r="D32" s="69"/>
      <c r="E32" s="69"/>
      <c r="F32" s="69"/>
      <c r="G32" s="69"/>
      <c r="H32" s="69"/>
    </row>
    <row r="33" spans="1:8" x14ac:dyDescent="0.2">
      <c r="A33" s="69"/>
      <c r="B33" s="69"/>
      <c r="C33" s="69"/>
      <c r="D33" s="69"/>
      <c r="E33" s="69"/>
      <c r="F33" s="69"/>
      <c r="G33" s="69"/>
      <c r="H33" s="69"/>
    </row>
    <row r="34" spans="1:8" x14ac:dyDescent="0.2">
      <c r="A34" s="69"/>
      <c r="B34" s="69"/>
      <c r="C34" s="69"/>
      <c r="D34" s="69"/>
      <c r="E34" s="69"/>
      <c r="F34" s="69"/>
      <c r="G34" s="69"/>
      <c r="H34" s="69"/>
    </row>
    <row r="35" spans="1:8" x14ac:dyDescent="0.2">
      <c r="A35" s="69"/>
      <c r="B35" s="69"/>
      <c r="C35" s="69"/>
      <c r="D35" s="69"/>
      <c r="E35" s="69"/>
      <c r="F35" s="69"/>
      <c r="G35" s="69"/>
      <c r="H35" s="69"/>
    </row>
    <row r="36" spans="1:8" x14ac:dyDescent="0.2">
      <c r="A36" s="69"/>
      <c r="B36" s="69"/>
      <c r="C36" s="69"/>
      <c r="D36" s="69"/>
      <c r="E36" s="69"/>
      <c r="F36" s="69"/>
      <c r="G36" s="69"/>
      <c r="H36" s="69"/>
    </row>
    <row r="37" spans="1:8" x14ac:dyDescent="0.2">
      <c r="A37" s="69"/>
      <c r="B37" s="69"/>
      <c r="C37" s="69"/>
      <c r="D37" s="69"/>
      <c r="E37" s="69"/>
      <c r="F37" s="69"/>
      <c r="G37" s="69"/>
      <c r="H37" s="69"/>
    </row>
    <row r="38" spans="1:8" x14ac:dyDescent="0.2">
      <c r="A38" s="69"/>
      <c r="B38" s="69"/>
      <c r="C38" s="69"/>
      <c r="D38" s="69"/>
      <c r="E38" s="69"/>
      <c r="F38" s="69"/>
      <c r="G38" s="69"/>
      <c r="H38" s="69"/>
    </row>
    <row r="39" spans="1:8" x14ac:dyDescent="0.2">
      <c r="A39" s="69"/>
      <c r="B39" s="69"/>
      <c r="C39" s="69"/>
      <c r="D39" s="69"/>
      <c r="E39" s="69"/>
      <c r="F39" s="69"/>
      <c r="G39" s="69"/>
      <c r="H39" s="69"/>
    </row>
    <row r="40" spans="1:8" x14ac:dyDescent="0.2">
      <c r="A40" s="69"/>
      <c r="B40" s="69"/>
      <c r="C40" s="69"/>
      <c r="D40" s="69"/>
      <c r="E40" s="69"/>
      <c r="F40" s="69"/>
      <c r="G40" s="69"/>
      <c r="H40" s="69"/>
    </row>
    <row r="41" spans="1:8" x14ac:dyDescent="0.2">
      <c r="A41" s="69"/>
      <c r="B41" s="69"/>
      <c r="C41" s="69"/>
      <c r="D41" s="69"/>
      <c r="E41" s="69"/>
      <c r="F41" s="69"/>
      <c r="G41" s="69"/>
      <c r="H41" s="69"/>
    </row>
    <row r="42" spans="1:8" x14ac:dyDescent="0.2">
      <c r="A42" s="69"/>
      <c r="B42" s="69"/>
      <c r="C42" s="69"/>
      <c r="D42" s="69"/>
      <c r="E42" s="69"/>
      <c r="F42" s="69"/>
      <c r="G42" s="69"/>
      <c r="H42" s="69"/>
    </row>
    <row r="43" spans="1:8" x14ac:dyDescent="0.2">
      <c r="A43" s="69"/>
      <c r="B43" s="69"/>
      <c r="C43" s="69"/>
      <c r="D43" s="69"/>
      <c r="E43" s="69"/>
      <c r="F43" s="69"/>
      <c r="G43" s="69"/>
      <c r="H43" s="69"/>
    </row>
    <row r="44" spans="1:8" x14ac:dyDescent="0.2">
      <c r="A44" s="69"/>
      <c r="B44" s="69"/>
      <c r="C44" s="69"/>
      <c r="D44" s="69"/>
      <c r="E44" s="69"/>
      <c r="F44" s="69"/>
      <c r="G44" s="69"/>
      <c r="H44" s="69"/>
    </row>
    <row r="45" spans="1:8" x14ac:dyDescent="0.2">
      <c r="A45" s="69"/>
      <c r="B45" s="69"/>
      <c r="C45" s="69"/>
      <c r="D45" s="69"/>
      <c r="E45" s="69"/>
      <c r="F45" s="69"/>
      <c r="G45" s="69"/>
      <c r="H45" s="69"/>
    </row>
    <row r="46" spans="1:8" x14ac:dyDescent="0.2">
      <c r="A46" s="69"/>
      <c r="B46" s="69"/>
      <c r="C46" s="69"/>
      <c r="D46" s="69"/>
      <c r="E46" s="69"/>
      <c r="F46" s="69"/>
      <c r="G46" s="69"/>
      <c r="H46" s="69"/>
    </row>
    <row r="47" spans="1:8" x14ac:dyDescent="0.2">
      <c r="A47" s="69"/>
      <c r="B47" s="69"/>
      <c r="C47" s="69"/>
      <c r="D47" s="69"/>
      <c r="E47" s="69"/>
      <c r="F47" s="69"/>
      <c r="G47" s="69"/>
      <c r="H47" s="69"/>
    </row>
    <row r="48" spans="1:8" x14ac:dyDescent="0.2">
      <c r="A48" s="69"/>
      <c r="B48" s="69"/>
      <c r="C48" s="69"/>
      <c r="D48" s="69"/>
      <c r="E48" s="69"/>
      <c r="F48" s="69"/>
      <c r="G48" s="69"/>
      <c r="H48" s="69"/>
    </row>
    <row r="49" spans="1:8" x14ac:dyDescent="0.2">
      <c r="A49" s="69"/>
      <c r="B49" s="69"/>
      <c r="C49" s="69"/>
      <c r="D49" s="69"/>
      <c r="E49" s="69"/>
      <c r="F49" s="69"/>
      <c r="G49" s="69"/>
      <c r="H49" s="69"/>
    </row>
    <row r="50" spans="1:8" x14ac:dyDescent="0.2">
      <c r="A50" s="69"/>
      <c r="B50" s="69"/>
      <c r="C50" s="69"/>
      <c r="D50" s="69"/>
      <c r="E50" s="69"/>
      <c r="F50" s="69"/>
      <c r="G50" s="69"/>
      <c r="H50" s="69"/>
    </row>
    <row r="51" spans="1:8" x14ac:dyDescent="0.2">
      <c r="A51" s="69"/>
      <c r="B51" s="69"/>
      <c r="C51" s="69"/>
      <c r="D51" s="69"/>
      <c r="E51" s="69"/>
      <c r="F51" s="69"/>
      <c r="G51" s="69"/>
      <c r="H51" s="69"/>
    </row>
    <row r="52" spans="1:8" x14ac:dyDescent="0.2">
      <c r="A52" s="69"/>
      <c r="B52" s="69"/>
      <c r="C52" s="69"/>
      <c r="D52" s="69"/>
      <c r="E52" s="69"/>
      <c r="F52" s="69"/>
      <c r="G52" s="69"/>
      <c r="H52" s="69"/>
    </row>
  </sheetData>
  <sortState ref="F18:I26">
    <sortCondition ref="F18:F26"/>
  </sortState>
  <mergeCells count="1">
    <mergeCell ref="H1:I1"/>
  </mergeCells>
  <hyperlinks>
    <hyperlink ref="H1:I1" location="Index!A1" display="Regresar al �ndice" xr:uid="{00000000-0004-0000-0E00-000000000000}"/>
  </hyperlinks>
  <pageMargins left="0.7" right="0.7" top="0.75" bottom="0.75" header="0.3" footer="0.3"/>
  <pageSetup orientation="portrait" horizontalDpi="4294967295" verticalDpi="4294967295"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7A4FD-A9C9-4693-8C41-5267D77A6EED}">
  <sheetPr codeName="Hoja20"/>
  <dimension ref="A1:J216"/>
  <sheetViews>
    <sheetView zoomScaleNormal="100" workbookViewId="0"/>
  </sheetViews>
  <sheetFormatPr baseColWidth="10" defaultColWidth="11.42578125" defaultRowHeight="12.75" x14ac:dyDescent="0.2"/>
  <cols>
    <col min="1" max="1" width="32.42578125" style="279" customWidth="1"/>
    <col min="2" max="2" width="13.7109375" style="128" customWidth="1"/>
    <col min="3" max="3" width="12.85546875" style="279" customWidth="1"/>
    <col min="4" max="4" width="11.42578125" style="279" customWidth="1"/>
    <col min="5" max="6" width="10.5703125" style="279" customWidth="1"/>
    <col min="7" max="7" width="7.85546875" style="279" bestFit="1" customWidth="1"/>
    <col min="8" max="8" width="6.140625" style="279" bestFit="1" customWidth="1"/>
    <col min="9" max="9" width="7.85546875" style="279" bestFit="1" customWidth="1"/>
    <col min="10" max="10" width="6.42578125" style="279" bestFit="1" customWidth="1"/>
    <col min="11" max="16384" width="11.42578125" style="279"/>
  </cols>
  <sheetData>
    <row r="1" spans="1:10" x14ac:dyDescent="0.2">
      <c r="A1" s="69" t="s">
        <v>2006</v>
      </c>
      <c r="H1" s="346" t="s">
        <v>2143</v>
      </c>
      <c r="I1" s="346"/>
      <c r="J1" s="346"/>
    </row>
    <row r="2" spans="1:10" x14ac:dyDescent="0.2">
      <c r="A2" s="279" t="s">
        <v>1417</v>
      </c>
    </row>
    <row r="4" spans="1:10" ht="15.75" customHeight="1" x14ac:dyDescent="0.2"/>
    <row r="5" spans="1:10" ht="13.5" thickBot="1" x14ac:dyDescent="0.25">
      <c r="A5" s="327" t="s">
        <v>1524</v>
      </c>
      <c r="B5" s="162"/>
      <c r="C5" s="327"/>
      <c r="D5" s="327"/>
      <c r="E5" s="327"/>
    </row>
    <row r="6" spans="1:10" ht="24" customHeight="1" x14ac:dyDescent="0.2">
      <c r="A6" s="252" t="s">
        <v>291</v>
      </c>
      <c r="B6" s="220">
        <v>2022</v>
      </c>
      <c r="C6" s="220">
        <v>2023</v>
      </c>
      <c r="D6" s="251" t="s">
        <v>133</v>
      </c>
      <c r="E6" s="251"/>
    </row>
    <row r="7" spans="1:10" ht="15.75" customHeight="1" thickBot="1" x14ac:dyDescent="0.25">
      <c r="A7" s="487"/>
      <c r="B7" s="484" t="s">
        <v>41</v>
      </c>
      <c r="C7" s="484" t="s">
        <v>41</v>
      </c>
      <c r="D7" s="163" t="s">
        <v>292</v>
      </c>
      <c r="E7" s="163" t="s">
        <v>293</v>
      </c>
    </row>
    <row r="8" spans="1:10" ht="27" customHeight="1" thickBot="1" x14ac:dyDescent="0.25">
      <c r="A8" s="164" t="s">
        <v>278</v>
      </c>
      <c r="B8" s="165">
        <v>3822</v>
      </c>
      <c r="C8" s="165">
        <v>4014</v>
      </c>
      <c r="D8" s="166">
        <f>C8-B8</f>
        <v>192</v>
      </c>
      <c r="E8" s="167">
        <f>C8/B8-1</f>
        <v>5.0235478806907485E-2</v>
      </c>
    </row>
    <row r="9" spans="1:10" ht="15.75" customHeight="1" thickBot="1" x14ac:dyDescent="0.25">
      <c r="A9" s="168" t="s">
        <v>279</v>
      </c>
      <c r="B9" s="169">
        <v>31780</v>
      </c>
      <c r="C9" s="169">
        <v>32041</v>
      </c>
      <c r="D9" s="166">
        <f t="shared" ref="D9:D16" si="0">C9-B9</f>
        <v>261</v>
      </c>
      <c r="E9" s="167">
        <f t="shared" ref="E9:E16" si="1">C9/B9-1</f>
        <v>8.2127123977344674E-3</v>
      </c>
    </row>
    <row r="10" spans="1:10" ht="15.75" customHeight="1" thickBot="1" x14ac:dyDescent="0.25">
      <c r="A10" s="168" t="s">
        <v>280</v>
      </c>
      <c r="B10" s="169">
        <v>12927</v>
      </c>
      <c r="C10" s="169">
        <v>13522</v>
      </c>
      <c r="D10" s="166">
        <f t="shared" si="0"/>
        <v>595</v>
      </c>
      <c r="E10" s="167">
        <f t="shared" si="1"/>
        <v>4.602769397385309E-2</v>
      </c>
    </row>
    <row r="11" spans="1:10" ht="15.75" customHeight="1" thickBot="1" x14ac:dyDescent="0.25">
      <c r="A11" s="168" t="s">
        <v>294</v>
      </c>
      <c r="B11" s="170">
        <v>192</v>
      </c>
      <c r="C11" s="170">
        <v>207</v>
      </c>
      <c r="D11" s="166">
        <f t="shared" si="0"/>
        <v>15</v>
      </c>
      <c r="E11" s="167">
        <f t="shared" si="1"/>
        <v>7.8125E-2</v>
      </c>
    </row>
    <row r="12" spans="1:10" ht="15.75" customHeight="1" thickBot="1" x14ac:dyDescent="0.25">
      <c r="A12" s="168" t="s">
        <v>282</v>
      </c>
      <c r="B12" s="169">
        <v>15861</v>
      </c>
      <c r="C12" s="169">
        <v>15989</v>
      </c>
      <c r="D12" s="166">
        <f t="shared" si="0"/>
        <v>128</v>
      </c>
      <c r="E12" s="167">
        <f t="shared" si="1"/>
        <v>8.0701090725678881E-3</v>
      </c>
    </row>
    <row r="13" spans="1:10" ht="15.75" customHeight="1" thickBot="1" x14ac:dyDescent="0.25">
      <c r="A13" s="168" t="s">
        <v>283</v>
      </c>
      <c r="B13" s="170">
        <v>125</v>
      </c>
      <c r="C13" s="170">
        <v>119</v>
      </c>
      <c r="D13" s="166">
        <f t="shared" si="0"/>
        <v>-6</v>
      </c>
      <c r="E13" s="167">
        <f t="shared" si="1"/>
        <v>-4.8000000000000043E-2</v>
      </c>
    </row>
    <row r="14" spans="1:10" ht="13.5" thickBot="1" x14ac:dyDescent="0.25">
      <c r="A14" s="168" t="s">
        <v>284</v>
      </c>
      <c r="B14" s="169">
        <v>33351</v>
      </c>
      <c r="C14" s="169">
        <v>34301</v>
      </c>
      <c r="D14" s="166">
        <f t="shared" si="0"/>
        <v>950</v>
      </c>
      <c r="E14" s="167">
        <f t="shared" si="1"/>
        <v>2.8484903001409156E-2</v>
      </c>
    </row>
    <row r="15" spans="1:10" ht="13.5" thickBot="1" x14ac:dyDescent="0.25">
      <c r="A15" s="171" t="s">
        <v>285</v>
      </c>
      <c r="B15" s="172">
        <v>6174</v>
      </c>
      <c r="C15" s="172">
        <v>6274</v>
      </c>
      <c r="D15" s="166">
        <f t="shared" si="0"/>
        <v>100</v>
      </c>
      <c r="E15" s="167">
        <f t="shared" si="1"/>
        <v>1.6196954972465205E-2</v>
      </c>
    </row>
    <row r="16" spans="1:10" ht="13.5" thickBot="1" x14ac:dyDescent="0.25">
      <c r="A16" s="173" t="s">
        <v>295</v>
      </c>
      <c r="B16" s="174">
        <f>SUM(B8:B15)</f>
        <v>104232</v>
      </c>
      <c r="C16" s="174">
        <f>SUM(C8:C15)</f>
        <v>106467</v>
      </c>
      <c r="D16" s="175">
        <f t="shared" si="0"/>
        <v>2235</v>
      </c>
      <c r="E16" s="176">
        <f t="shared" si="1"/>
        <v>2.1442551231867446E-2</v>
      </c>
    </row>
    <row r="17" spans="2:2" x14ac:dyDescent="0.2">
      <c r="B17" s="10"/>
    </row>
    <row r="18" spans="2:2" x14ac:dyDescent="0.2">
      <c r="B18" s="10"/>
    </row>
    <row r="19" spans="2:2" x14ac:dyDescent="0.2">
      <c r="B19" s="10"/>
    </row>
    <row r="20" spans="2:2" x14ac:dyDescent="0.2">
      <c r="B20" s="10"/>
    </row>
    <row r="21" spans="2:2" x14ac:dyDescent="0.2">
      <c r="B21" s="10"/>
    </row>
    <row r="22" spans="2:2" x14ac:dyDescent="0.2">
      <c r="B22" s="10"/>
    </row>
    <row r="23" spans="2:2" x14ac:dyDescent="0.2">
      <c r="B23" s="10"/>
    </row>
    <row r="24" spans="2:2" x14ac:dyDescent="0.2">
      <c r="B24" s="10"/>
    </row>
    <row r="25" spans="2:2" x14ac:dyDescent="0.2">
      <c r="B25" s="10"/>
    </row>
    <row r="37" spans="2:2" x14ac:dyDescent="0.2">
      <c r="B37" s="10"/>
    </row>
    <row r="38" spans="2:2" x14ac:dyDescent="0.2">
      <c r="B38" s="10"/>
    </row>
    <row r="39" spans="2:2" x14ac:dyDescent="0.2">
      <c r="B39" s="10"/>
    </row>
    <row r="40" spans="2:2" x14ac:dyDescent="0.2">
      <c r="B40" s="10"/>
    </row>
    <row r="41" spans="2:2" x14ac:dyDescent="0.2">
      <c r="B41" s="10"/>
    </row>
    <row r="42" spans="2:2" x14ac:dyDescent="0.2">
      <c r="B42" s="10"/>
    </row>
    <row r="43" spans="2:2" x14ac:dyDescent="0.2">
      <c r="B43" s="10"/>
    </row>
    <row r="44" spans="2:2" x14ac:dyDescent="0.2">
      <c r="B44" s="10"/>
    </row>
    <row r="45" spans="2:2" x14ac:dyDescent="0.2">
      <c r="B45" s="10"/>
    </row>
    <row r="46" spans="2:2" x14ac:dyDescent="0.2">
      <c r="B46" s="10"/>
    </row>
    <row r="47" spans="2:2" x14ac:dyDescent="0.2">
      <c r="B47" s="10"/>
    </row>
    <row r="48" spans="2:2" x14ac:dyDescent="0.2">
      <c r="B48" s="10"/>
    </row>
    <row r="49" spans="2:2" x14ac:dyDescent="0.2">
      <c r="B49" s="10"/>
    </row>
    <row r="50" spans="2:2" x14ac:dyDescent="0.2">
      <c r="B50" s="10"/>
    </row>
    <row r="51" spans="2:2" x14ac:dyDescent="0.2">
      <c r="B51" s="10"/>
    </row>
    <row r="52" spans="2:2" x14ac:dyDescent="0.2">
      <c r="B52" s="10"/>
    </row>
    <row r="53" spans="2:2" x14ac:dyDescent="0.2">
      <c r="B53" s="10"/>
    </row>
    <row r="54" spans="2:2" x14ac:dyDescent="0.2">
      <c r="B54" s="10"/>
    </row>
    <row r="55" spans="2:2" x14ac:dyDescent="0.2">
      <c r="B55" s="10"/>
    </row>
    <row r="56" spans="2:2" x14ac:dyDescent="0.2">
      <c r="B56" s="10"/>
    </row>
    <row r="57" spans="2:2" x14ac:dyDescent="0.2">
      <c r="B57" s="10"/>
    </row>
    <row r="58" spans="2:2" x14ac:dyDescent="0.2">
      <c r="B58" s="10"/>
    </row>
    <row r="59" spans="2:2" x14ac:dyDescent="0.2">
      <c r="B59" s="10"/>
    </row>
    <row r="60" spans="2:2" x14ac:dyDescent="0.2">
      <c r="B60" s="10"/>
    </row>
    <row r="61" spans="2:2" x14ac:dyDescent="0.2">
      <c r="B61" s="10"/>
    </row>
    <row r="62" spans="2:2" x14ac:dyDescent="0.2">
      <c r="B62" s="10"/>
    </row>
    <row r="63" spans="2:2" x14ac:dyDescent="0.2">
      <c r="B63" s="10"/>
    </row>
    <row r="64" spans="2:2" x14ac:dyDescent="0.2">
      <c r="B64" s="10"/>
    </row>
    <row r="65" spans="2:2" x14ac:dyDescent="0.2">
      <c r="B65" s="10"/>
    </row>
    <row r="66" spans="2:2" x14ac:dyDescent="0.2">
      <c r="B66" s="10"/>
    </row>
    <row r="67" spans="2:2" x14ac:dyDescent="0.2">
      <c r="B67" s="10"/>
    </row>
    <row r="68" spans="2:2" x14ac:dyDescent="0.2">
      <c r="B68" s="10"/>
    </row>
    <row r="69" spans="2:2" x14ac:dyDescent="0.2">
      <c r="B69" s="10"/>
    </row>
    <row r="70" spans="2:2" x14ac:dyDescent="0.2">
      <c r="B70" s="10"/>
    </row>
    <row r="71" spans="2:2" x14ac:dyDescent="0.2">
      <c r="B71" s="10"/>
    </row>
    <row r="72" spans="2:2" x14ac:dyDescent="0.2">
      <c r="B72" s="10"/>
    </row>
    <row r="73" spans="2:2" x14ac:dyDescent="0.2">
      <c r="B73" s="10"/>
    </row>
    <row r="74" spans="2:2" x14ac:dyDescent="0.2">
      <c r="B74" s="10"/>
    </row>
    <row r="75" spans="2:2" x14ac:dyDescent="0.2">
      <c r="B75" s="10"/>
    </row>
    <row r="76" spans="2:2" x14ac:dyDescent="0.2">
      <c r="B76" s="10"/>
    </row>
    <row r="77" spans="2:2" x14ac:dyDescent="0.2">
      <c r="B77" s="10"/>
    </row>
    <row r="78" spans="2:2" x14ac:dyDescent="0.2">
      <c r="B78" s="10"/>
    </row>
    <row r="79" spans="2:2" x14ac:dyDescent="0.2">
      <c r="B79" s="10"/>
    </row>
    <row r="80" spans="2:2" x14ac:dyDescent="0.2">
      <c r="B80" s="10"/>
    </row>
    <row r="81" spans="2:2" x14ac:dyDescent="0.2">
      <c r="B81" s="10"/>
    </row>
    <row r="82" spans="2:2" x14ac:dyDescent="0.2">
      <c r="B82" s="10"/>
    </row>
    <row r="83" spans="2:2" x14ac:dyDescent="0.2">
      <c r="B83" s="10"/>
    </row>
    <row r="84" spans="2:2" x14ac:dyDescent="0.2">
      <c r="B84" s="10"/>
    </row>
    <row r="85" spans="2:2" x14ac:dyDescent="0.2">
      <c r="B85" s="10"/>
    </row>
    <row r="86" spans="2:2" x14ac:dyDescent="0.2">
      <c r="B86" s="10"/>
    </row>
    <row r="87" spans="2:2" x14ac:dyDescent="0.2">
      <c r="B87" s="10"/>
    </row>
    <row r="88" spans="2:2" x14ac:dyDescent="0.2">
      <c r="B88" s="10"/>
    </row>
    <row r="89" spans="2:2" x14ac:dyDescent="0.2">
      <c r="B89" s="10"/>
    </row>
    <row r="90" spans="2:2" x14ac:dyDescent="0.2">
      <c r="B90" s="10"/>
    </row>
    <row r="91" spans="2:2" x14ac:dyDescent="0.2">
      <c r="B91" s="10"/>
    </row>
    <row r="92" spans="2:2" x14ac:dyDescent="0.2">
      <c r="B92" s="10"/>
    </row>
    <row r="93" spans="2:2" x14ac:dyDescent="0.2">
      <c r="B93" s="10"/>
    </row>
    <row r="94" spans="2:2" x14ac:dyDescent="0.2">
      <c r="B94" s="10"/>
    </row>
    <row r="95" spans="2:2" x14ac:dyDescent="0.2">
      <c r="B95" s="10"/>
    </row>
    <row r="96" spans="2:2" x14ac:dyDescent="0.2">
      <c r="B96" s="10"/>
    </row>
    <row r="97" spans="2:2" x14ac:dyDescent="0.2">
      <c r="B97" s="10"/>
    </row>
    <row r="98" spans="2:2" x14ac:dyDescent="0.2">
      <c r="B98" s="10"/>
    </row>
    <row r="99" spans="2:2" x14ac:dyDescent="0.2">
      <c r="B99" s="10"/>
    </row>
    <row r="100" spans="2:2" x14ac:dyDescent="0.2">
      <c r="B100" s="10"/>
    </row>
    <row r="101" spans="2:2" x14ac:dyDescent="0.2">
      <c r="B101" s="10"/>
    </row>
    <row r="102" spans="2:2" x14ac:dyDescent="0.2">
      <c r="B102" s="10"/>
    </row>
    <row r="103" spans="2:2" x14ac:dyDescent="0.2">
      <c r="B103" s="10"/>
    </row>
    <row r="104" spans="2:2" x14ac:dyDescent="0.2">
      <c r="B104" s="10"/>
    </row>
    <row r="105" spans="2:2" x14ac:dyDescent="0.2">
      <c r="B105" s="10"/>
    </row>
    <row r="106" spans="2:2" x14ac:dyDescent="0.2">
      <c r="B106" s="10"/>
    </row>
    <row r="107" spans="2:2" x14ac:dyDescent="0.2">
      <c r="B107" s="10"/>
    </row>
    <row r="108" spans="2:2" x14ac:dyDescent="0.2">
      <c r="B108" s="10"/>
    </row>
    <row r="109" spans="2:2" x14ac:dyDescent="0.2">
      <c r="B109" s="10"/>
    </row>
    <row r="110" spans="2:2" x14ac:dyDescent="0.2">
      <c r="B110" s="10"/>
    </row>
    <row r="111" spans="2:2" x14ac:dyDescent="0.2">
      <c r="B111" s="10"/>
    </row>
    <row r="112" spans="2:2" x14ac:dyDescent="0.2">
      <c r="B112" s="10"/>
    </row>
    <row r="113" spans="2:2" x14ac:dyDescent="0.2">
      <c r="B113" s="10"/>
    </row>
    <row r="114" spans="2:2" x14ac:dyDescent="0.2">
      <c r="B114" s="10"/>
    </row>
    <row r="115" spans="2:2" x14ac:dyDescent="0.2">
      <c r="B115" s="10"/>
    </row>
    <row r="116" spans="2:2" x14ac:dyDescent="0.2">
      <c r="B116" s="10"/>
    </row>
    <row r="117" spans="2:2" x14ac:dyDescent="0.2">
      <c r="B117" s="10"/>
    </row>
    <row r="118" spans="2:2" x14ac:dyDescent="0.2">
      <c r="B118" s="10"/>
    </row>
    <row r="119" spans="2:2" x14ac:dyDescent="0.2">
      <c r="B119" s="10"/>
    </row>
    <row r="120" spans="2:2" x14ac:dyDescent="0.2">
      <c r="B120" s="10"/>
    </row>
    <row r="121" spans="2:2" x14ac:dyDescent="0.2">
      <c r="B121" s="10"/>
    </row>
    <row r="122" spans="2:2" x14ac:dyDescent="0.2">
      <c r="B122" s="10"/>
    </row>
    <row r="123" spans="2:2" x14ac:dyDescent="0.2">
      <c r="B123" s="10"/>
    </row>
    <row r="124" spans="2:2" x14ac:dyDescent="0.2">
      <c r="B124" s="10"/>
    </row>
    <row r="125" spans="2:2" x14ac:dyDescent="0.2">
      <c r="B125" s="10"/>
    </row>
    <row r="126" spans="2:2" x14ac:dyDescent="0.2">
      <c r="B126" s="10"/>
    </row>
    <row r="127" spans="2:2" x14ac:dyDescent="0.2">
      <c r="B127" s="10"/>
    </row>
    <row r="128" spans="2:2" x14ac:dyDescent="0.2">
      <c r="B128" s="10"/>
    </row>
    <row r="129" spans="2:2" x14ac:dyDescent="0.2">
      <c r="B129" s="10"/>
    </row>
    <row r="130" spans="2:2" x14ac:dyDescent="0.2">
      <c r="B130" s="10"/>
    </row>
    <row r="131" spans="2:2" x14ac:dyDescent="0.2">
      <c r="B131" s="10"/>
    </row>
    <row r="132" spans="2:2" x14ac:dyDescent="0.2">
      <c r="B132" s="10"/>
    </row>
    <row r="133" spans="2:2" x14ac:dyDescent="0.2">
      <c r="B133" s="10"/>
    </row>
    <row r="134" spans="2:2" x14ac:dyDescent="0.2">
      <c r="B134" s="10"/>
    </row>
    <row r="135" spans="2:2" x14ac:dyDescent="0.2">
      <c r="B135" s="10"/>
    </row>
    <row r="136" spans="2:2" x14ac:dyDescent="0.2">
      <c r="B136" s="10"/>
    </row>
    <row r="137" spans="2:2" x14ac:dyDescent="0.2">
      <c r="B137" s="10"/>
    </row>
    <row r="138" spans="2:2" x14ac:dyDescent="0.2">
      <c r="B138" s="10"/>
    </row>
    <row r="139" spans="2:2" x14ac:dyDescent="0.2">
      <c r="B139" s="10"/>
    </row>
    <row r="140" spans="2:2" x14ac:dyDescent="0.2">
      <c r="B140" s="10"/>
    </row>
    <row r="141" spans="2:2" x14ac:dyDescent="0.2">
      <c r="B141" s="10"/>
    </row>
    <row r="142" spans="2:2" x14ac:dyDescent="0.2">
      <c r="B142" s="10"/>
    </row>
    <row r="143" spans="2:2" x14ac:dyDescent="0.2">
      <c r="B143" s="10"/>
    </row>
    <row r="144" spans="2:2" x14ac:dyDescent="0.2">
      <c r="B144" s="10"/>
    </row>
    <row r="145" spans="2:2" x14ac:dyDescent="0.2">
      <c r="B145" s="10"/>
    </row>
    <row r="146" spans="2:2" x14ac:dyDescent="0.2">
      <c r="B146" s="10"/>
    </row>
    <row r="147" spans="2:2" x14ac:dyDescent="0.2">
      <c r="B147" s="10"/>
    </row>
    <row r="148" spans="2:2" x14ac:dyDescent="0.2">
      <c r="B148" s="10"/>
    </row>
    <row r="149" spans="2:2" x14ac:dyDescent="0.2">
      <c r="B149" s="10"/>
    </row>
    <row r="150" spans="2:2" x14ac:dyDescent="0.2">
      <c r="B150" s="10"/>
    </row>
    <row r="151" spans="2:2" x14ac:dyDescent="0.2">
      <c r="B151" s="10"/>
    </row>
    <row r="152" spans="2:2" x14ac:dyDescent="0.2">
      <c r="B152" s="10"/>
    </row>
    <row r="153" spans="2:2" x14ac:dyDescent="0.2">
      <c r="B153" s="10"/>
    </row>
    <row r="154" spans="2:2" x14ac:dyDescent="0.2">
      <c r="B154" s="10"/>
    </row>
    <row r="155" spans="2:2" x14ac:dyDescent="0.2">
      <c r="B155" s="10"/>
    </row>
    <row r="156" spans="2:2" x14ac:dyDescent="0.2">
      <c r="B156" s="10"/>
    </row>
    <row r="157" spans="2:2" x14ac:dyDescent="0.2">
      <c r="B157" s="10"/>
    </row>
    <row r="158" spans="2:2" x14ac:dyDescent="0.2">
      <c r="B158" s="10"/>
    </row>
    <row r="159" spans="2:2" x14ac:dyDescent="0.2">
      <c r="B159" s="10"/>
    </row>
    <row r="160" spans="2:2" x14ac:dyDescent="0.2">
      <c r="B160" s="10"/>
    </row>
    <row r="161" spans="2:2" x14ac:dyDescent="0.2">
      <c r="B161" s="10"/>
    </row>
    <row r="162" spans="2:2" x14ac:dyDescent="0.2">
      <c r="B162" s="10"/>
    </row>
    <row r="163" spans="2:2" x14ac:dyDescent="0.2">
      <c r="B163" s="10"/>
    </row>
    <row r="164" spans="2:2" x14ac:dyDescent="0.2">
      <c r="B164" s="10"/>
    </row>
    <row r="165" spans="2:2" x14ac:dyDescent="0.2">
      <c r="B165" s="10"/>
    </row>
    <row r="166" spans="2:2" x14ac:dyDescent="0.2">
      <c r="B166" s="10"/>
    </row>
    <row r="167" spans="2:2" x14ac:dyDescent="0.2">
      <c r="B167" s="10"/>
    </row>
    <row r="168" spans="2:2" x14ac:dyDescent="0.2">
      <c r="B168" s="10"/>
    </row>
    <row r="169" spans="2:2" x14ac:dyDescent="0.2">
      <c r="B169" s="10"/>
    </row>
    <row r="170" spans="2:2" x14ac:dyDescent="0.2">
      <c r="B170" s="10"/>
    </row>
    <row r="171" spans="2:2" x14ac:dyDescent="0.2">
      <c r="B171" s="10"/>
    </row>
    <row r="172" spans="2:2" x14ac:dyDescent="0.2">
      <c r="B172" s="10"/>
    </row>
    <row r="173" spans="2:2" x14ac:dyDescent="0.2">
      <c r="B173" s="10"/>
    </row>
    <row r="174" spans="2:2" x14ac:dyDescent="0.2">
      <c r="B174" s="10"/>
    </row>
    <row r="175" spans="2:2" x14ac:dyDescent="0.2">
      <c r="B175" s="10"/>
    </row>
    <row r="176" spans="2:2" x14ac:dyDescent="0.2">
      <c r="B176" s="10"/>
    </row>
    <row r="177" spans="2:2" x14ac:dyDescent="0.2">
      <c r="B177" s="10"/>
    </row>
    <row r="178" spans="2:2" x14ac:dyDescent="0.2">
      <c r="B178" s="10"/>
    </row>
    <row r="179" spans="2:2" x14ac:dyDescent="0.2">
      <c r="B179" s="10"/>
    </row>
    <row r="180" spans="2:2" x14ac:dyDescent="0.2">
      <c r="B180" s="10"/>
    </row>
    <row r="181" spans="2:2" x14ac:dyDescent="0.2">
      <c r="B181" s="10"/>
    </row>
    <row r="182" spans="2:2" x14ac:dyDescent="0.2">
      <c r="B182" s="10"/>
    </row>
    <row r="183" spans="2:2" x14ac:dyDescent="0.2">
      <c r="B183" s="10"/>
    </row>
    <row r="184" spans="2:2" x14ac:dyDescent="0.2">
      <c r="B184" s="10"/>
    </row>
    <row r="185" spans="2:2" x14ac:dyDescent="0.2">
      <c r="B185" s="10"/>
    </row>
    <row r="186" spans="2:2" x14ac:dyDescent="0.2">
      <c r="B186" s="10"/>
    </row>
    <row r="187" spans="2:2" x14ac:dyDescent="0.2">
      <c r="B187" s="10"/>
    </row>
    <row r="188" spans="2:2" x14ac:dyDescent="0.2">
      <c r="B188" s="10"/>
    </row>
    <row r="189" spans="2:2" x14ac:dyDescent="0.2">
      <c r="B189" s="10"/>
    </row>
    <row r="190" spans="2:2" x14ac:dyDescent="0.2">
      <c r="B190" s="10"/>
    </row>
    <row r="191" spans="2:2" x14ac:dyDescent="0.2">
      <c r="B191" s="10"/>
    </row>
    <row r="192" spans="2:2" x14ac:dyDescent="0.2">
      <c r="B192" s="10"/>
    </row>
    <row r="193" spans="2:2" x14ac:dyDescent="0.2">
      <c r="B193" s="10"/>
    </row>
    <row r="194" spans="2:2" x14ac:dyDescent="0.2">
      <c r="B194" s="10"/>
    </row>
    <row r="195" spans="2:2" x14ac:dyDescent="0.2">
      <c r="B195" s="10"/>
    </row>
    <row r="196" spans="2:2" x14ac:dyDescent="0.2">
      <c r="B196" s="10"/>
    </row>
    <row r="197" spans="2:2" x14ac:dyDescent="0.2">
      <c r="B197" s="10"/>
    </row>
    <row r="198" spans="2:2" x14ac:dyDescent="0.2">
      <c r="B198" s="10"/>
    </row>
    <row r="199" spans="2:2" x14ac:dyDescent="0.2">
      <c r="B199" s="10"/>
    </row>
    <row r="200" spans="2:2" x14ac:dyDescent="0.2">
      <c r="B200" s="10"/>
    </row>
    <row r="201" spans="2:2" x14ac:dyDescent="0.2">
      <c r="B201" s="10"/>
    </row>
    <row r="202" spans="2:2" x14ac:dyDescent="0.2">
      <c r="B202" s="10"/>
    </row>
    <row r="203" spans="2:2" x14ac:dyDescent="0.2">
      <c r="B203" s="10"/>
    </row>
    <row r="204" spans="2:2" x14ac:dyDescent="0.2">
      <c r="B204" s="10"/>
    </row>
    <row r="205" spans="2:2" x14ac:dyDescent="0.2">
      <c r="B205" s="10"/>
    </row>
    <row r="206" spans="2:2" x14ac:dyDescent="0.2">
      <c r="B206" s="10"/>
    </row>
    <row r="207" spans="2:2" x14ac:dyDescent="0.2">
      <c r="B207" s="10"/>
    </row>
    <row r="208" spans="2:2" x14ac:dyDescent="0.2">
      <c r="B208" s="10"/>
    </row>
    <row r="209" spans="2:2" x14ac:dyDescent="0.2">
      <c r="B209" s="10"/>
    </row>
    <row r="210" spans="2:2" x14ac:dyDescent="0.2">
      <c r="B210" s="10"/>
    </row>
    <row r="211" spans="2:2" x14ac:dyDescent="0.2">
      <c r="B211" s="10"/>
    </row>
    <row r="212" spans="2:2" x14ac:dyDescent="0.2">
      <c r="B212" s="10"/>
    </row>
    <row r="213" spans="2:2" x14ac:dyDescent="0.2">
      <c r="B213" s="10"/>
    </row>
    <row r="214" spans="2:2" x14ac:dyDescent="0.2">
      <c r="B214" s="10"/>
    </row>
    <row r="215" spans="2:2" x14ac:dyDescent="0.2">
      <c r="B215" s="10"/>
    </row>
    <row r="216" spans="2:2" x14ac:dyDescent="0.2">
      <c r="B216" s="10"/>
    </row>
  </sheetData>
  <mergeCells count="3">
    <mergeCell ref="H1:J1"/>
    <mergeCell ref="A6:A7"/>
    <mergeCell ref="D6:E6"/>
  </mergeCells>
  <hyperlinks>
    <hyperlink ref="H1:I1" location="Index!A1" display="Regresar al �ndice" xr:uid="{C5F31FDD-5018-4ACF-BBDD-1DE70FA44B3A}"/>
  </hyperlinks>
  <pageMargins left="0.7" right="0.7" top="0.75" bottom="0.75" header="0.3" footer="0.3"/>
  <pageSetup orientation="portrait" horizontalDpi="4294967295" verticalDpi="4294967295"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F83F8-EE76-4B27-B9D9-7913A98D8B99}">
  <sheetPr codeName="Hoja21"/>
  <dimension ref="A1:J216"/>
  <sheetViews>
    <sheetView zoomScaleNormal="100" workbookViewId="0"/>
  </sheetViews>
  <sheetFormatPr baseColWidth="10" defaultColWidth="11.42578125" defaultRowHeight="12.75" x14ac:dyDescent="0.2"/>
  <cols>
    <col min="1" max="1" width="32.42578125" style="279" customWidth="1"/>
    <col min="2" max="2" width="13.7109375" style="128" customWidth="1"/>
    <col min="3" max="3" width="12.85546875" style="279" customWidth="1"/>
    <col min="4" max="4" width="11.42578125" style="279" customWidth="1"/>
    <col min="5" max="6" width="10.5703125" style="279" customWidth="1"/>
    <col min="7" max="7" width="7.85546875" style="279" bestFit="1" customWidth="1"/>
    <col min="8" max="8" width="6.140625" style="279" bestFit="1" customWidth="1"/>
    <col min="9" max="9" width="7.85546875" style="279" bestFit="1" customWidth="1"/>
    <col min="10" max="10" width="6.42578125" style="279" bestFit="1" customWidth="1"/>
    <col min="11" max="16384" width="11.42578125" style="279"/>
  </cols>
  <sheetData>
    <row r="1" spans="1:10" x14ac:dyDescent="0.2">
      <c r="A1" s="69" t="s">
        <v>2008</v>
      </c>
      <c r="H1" s="346" t="s">
        <v>2143</v>
      </c>
      <c r="I1" s="346"/>
      <c r="J1" s="346"/>
    </row>
    <row r="2" spans="1:10" x14ac:dyDescent="0.2">
      <c r="A2" s="279" t="s">
        <v>1417</v>
      </c>
    </row>
    <row r="4" spans="1:10" ht="15.75" customHeight="1" x14ac:dyDescent="0.2"/>
    <row r="5" spans="1:10" ht="13.5" thickBot="1" x14ac:dyDescent="0.25">
      <c r="A5" s="327"/>
      <c r="B5" s="162"/>
      <c r="C5" s="327"/>
      <c r="D5" s="327"/>
      <c r="E5" s="327"/>
    </row>
    <row r="6" spans="1:10" x14ac:dyDescent="0.2">
      <c r="A6" s="252" t="s">
        <v>291</v>
      </c>
      <c r="B6" s="220">
        <v>2022</v>
      </c>
      <c r="C6" s="220">
        <v>2023</v>
      </c>
      <c r="D6" s="252" t="s">
        <v>51</v>
      </c>
      <c r="E6" s="252"/>
    </row>
    <row r="7" spans="1:10" ht="15.75" customHeight="1" thickBot="1" x14ac:dyDescent="0.25">
      <c r="A7" s="253"/>
      <c r="B7" s="221" t="s">
        <v>49</v>
      </c>
      <c r="C7" s="484" t="s">
        <v>41</v>
      </c>
      <c r="D7" s="163" t="s">
        <v>292</v>
      </c>
      <c r="E7" s="163" t="s">
        <v>293</v>
      </c>
    </row>
    <row r="8" spans="1:10" ht="26.25" thickBot="1" x14ac:dyDescent="0.25">
      <c r="A8" s="177" t="s">
        <v>278</v>
      </c>
      <c r="B8" s="166">
        <v>3956</v>
      </c>
      <c r="C8" s="165">
        <v>4014</v>
      </c>
      <c r="D8" s="166">
        <f>C8-B8</f>
        <v>58</v>
      </c>
      <c r="E8" s="167">
        <f>C8/B8-1</f>
        <v>1.4661274014155623E-2</v>
      </c>
    </row>
    <row r="9" spans="1:10" ht="15.75" customHeight="1" thickBot="1" x14ac:dyDescent="0.25">
      <c r="A9" s="178" t="s">
        <v>279</v>
      </c>
      <c r="B9" s="179">
        <v>31947</v>
      </c>
      <c r="C9" s="169">
        <v>32041</v>
      </c>
      <c r="D9" s="166">
        <f t="shared" ref="D9:D16" si="0">C9-B9</f>
        <v>94</v>
      </c>
      <c r="E9" s="167">
        <f t="shared" ref="E9:E16" si="1">C9/B9-1</f>
        <v>2.9423733057876156E-3</v>
      </c>
    </row>
    <row r="10" spans="1:10" ht="15.75" customHeight="1" thickBot="1" x14ac:dyDescent="0.25">
      <c r="A10" s="180" t="s">
        <v>280</v>
      </c>
      <c r="B10" s="181">
        <v>13340</v>
      </c>
      <c r="C10" s="169">
        <v>13522</v>
      </c>
      <c r="D10" s="166">
        <f t="shared" si="0"/>
        <v>182</v>
      </c>
      <c r="E10" s="167">
        <f t="shared" si="1"/>
        <v>1.3643178410794654E-2</v>
      </c>
    </row>
    <row r="11" spans="1:10" ht="15.75" customHeight="1" thickBot="1" x14ac:dyDescent="0.25">
      <c r="A11" s="178" t="s">
        <v>294</v>
      </c>
      <c r="B11" s="182">
        <v>206</v>
      </c>
      <c r="C11" s="170">
        <v>207</v>
      </c>
      <c r="D11" s="166">
        <f t="shared" si="0"/>
        <v>1</v>
      </c>
      <c r="E11" s="167">
        <f t="shared" si="1"/>
        <v>4.8543689320388328E-3</v>
      </c>
    </row>
    <row r="12" spans="1:10" ht="15.75" customHeight="1" thickBot="1" x14ac:dyDescent="0.25">
      <c r="A12" s="180" t="s">
        <v>282</v>
      </c>
      <c r="B12" s="181">
        <v>15927</v>
      </c>
      <c r="C12" s="169">
        <v>15989</v>
      </c>
      <c r="D12" s="166">
        <f t="shared" si="0"/>
        <v>62</v>
      </c>
      <c r="E12" s="167">
        <f t="shared" si="1"/>
        <v>3.8927607207885906E-3</v>
      </c>
    </row>
    <row r="13" spans="1:10" ht="15.75" customHeight="1" thickBot="1" x14ac:dyDescent="0.25">
      <c r="A13" s="178" t="s">
        <v>283</v>
      </c>
      <c r="B13" s="182">
        <v>123</v>
      </c>
      <c r="C13" s="170">
        <v>119</v>
      </c>
      <c r="D13" s="166">
        <f t="shared" si="0"/>
        <v>-4</v>
      </c>
      <c r="E13" s="167">
        <f t="shared" si="1"/>
        <v>-3.2520325203251987E-2</v>
      </c>
    </row>
    <row r="14" spans="1:10" ht="13.5" thickBot="1" x14ac:dyDescent="0.25">
      <c r="A14" s="180" t="s">
        <v>284</v>
      </c>
      <c r="B14" s="181">
        <v>33990</v>
      </c>
      <c r="C14" s="169">
        <v>34301</v>
      </c>
      <c r="D14" s="166">
        <f t="shared" si="0"/>
        <v>311</v>
      </c>
      <c r="E14" s="167">
        <f t="shared" si="1"/>
        <v>9.1497499264490134E-3</v>
      </c>
    </row>
    <row r="15" spans="1:10" ht="13.5" thickBot="1" x14ac:dyDescent="0.25">
      <c r="A15" s="178" t="s">
        <v>285</v>
      </c>
      <c r="B15" s="179">
        <v>6186</v>
      </c>
      <c r="C15" s="172">
        <v>6274</v>
      </c>
      <c r="D15" s="166">
        <f t="shared" si="0"/>
        <v>88</v>
      </c>
      <c r="E15" s="167">
        <f t="shared" si="1"/>
        <v>1.422567086970572E-2</v>
      </c>
    </row>
    <row r="16" spans="1:10" ht="13.5" thickBot="1" x14ac:dyDescent="0.25">
      <c r="A16" s="183" t="s">
        <v>295</v>
      </c>
      <c r="B16" s="174">
        <f>SUM(B8:B15)</f>
        <v>105675</v>
      </c>
      <c r="C16" s="174">
        <f>SUM(C8:C15)</f>
        <v>106467</v>
      </c>
      <c r="D16" s="175">
        <f t="shared" si="0"/>
        <v>792</v>
      </c>
      <c r="E16" s="176">
        <f t="shared" si="1"/>
        <v>7.4946770759403147E-3</v>
      </c>
    </row>
    <row r="17" spans="2:2" x14ac:dyDescent="0.2">
      <c r="B17" s="10"/>
    </row>
    <row r="18" spans="2:2" x14ac:dyDescent="0.2">
      <c r="B18" s="10"/>
    </row>
    <row r="19" spans="2:2" x14ac:dyDescent="0.2">
      <c r="B19" s="10"/>
    </row>
    <row r="20" spans="2:2" x14ac:dyDescent="0.2">
      <c r="B20" s="10"/>
    </row>
    <row r="21" spans="2:2" x14ac:dyDescent="0.2">
      <c r="B21" s="10"/>
    </row>
    <row r="22" spans="2:2" x14ac:dyDescent="0.2">
      <c r="B22" s="10"/>
    </row>
    <row r="23" spans="2:2" x14ac:dyDescent="0.2">
      <c r="B23" s="10"/>
    </row>
    <row r="24" spans="2:2" x14ac:dyDescent="0.2">
      <c r="B24" s="10"/>
    </row>
    <row r="26" spans="2:2" ht="12.75" customHeight="1" x14ac:dyDescent="0.2"/>
    <row r="37" spans="2:2" x14ac:dyDescent="0.2">
      <c r="B37" s="10"/>
    </row>
    <row r="38" spans="2:2" x14ac:dyDescent="0.2">
      <c r="B38" s="10"/>
    </row>
    <row r="39" spans="2:2" x14ac:dyDescent="0.2">
      <c r="B39" s="10"/>
    </row>
    <row r="40" spans="2:2" x14ac:dyDescent="0.2">
      <c r="B40" s="10"/>
    </row>
    <row r="41" spans="2:2" x14ac:dyDescent="0.2">
      <c r="B41" s="10"/>
    </row>
    <row r="42" spans="2:2" x14ac:dyDescent="0.2">
      <c r="B42" s="10"/>
    </row>
    <row r="43" spans="2:2" x14ac:dyDescent="0.2">
      <c r="B43" s="10"/>
    </row>
    <row r="44" spans="2:2" x14ac:dyDescent="0.2">
      <c r="B44" s="10"/>
    </row>
    <row r="45" spans="2:2" x14ac:dyDescent="0.2">
      <c r="B45" s="10"/>
    </row>
    <row r="46" spans="2:2" x14ac:dyDescent="0.2">
      <c r="B46" s="10"/>
    </row>
    <row r="47" spans="2:2" x14ac:dyDescent="0.2">
      <c r="B47" s="10"/>
    </row>
    <row r="48" spans="2:2" x14ac:dyDescent="0.2">
      <c r="B48" s="10"/>
    </row>
    <row r="49" spans="2:2" x14ac:dyDescent="0.2">
      <c r="B49" s="10"/>
    </row>
    <row r="50" spans="2:2" x14ac:dyDescent="0.2">
      <c r="B50" s="10"/>
    </row>
    <row r="51" spans="2:2" x14ac:dyDescent="0.2">
      <c r="B51" s="10"/>
    </row>
    <row r="52" spans="2:2" x14ac:dyDescent="0.2">
      <c r="B52" s="10"/>
    </row>
    <row r="53" spans="2:2" x14ac:dyDescent="0.2">
      <c r="B53" s="10"/>
    </row>
    <row r="54" spans="2:2" x14ac:dyDescent="0.2">
      <c r="B54" s="10"/>
    </row>
    <row r="55" spans="2:2" x14ac:dyDescent="0.2">
      <c r="B55" s="10"/>
    </row>
    <row r="56" spans="2:2" x14ac:dyDescent="0.2">
      <c r="B56" s="10"/>
    </row>
    <row r="57" spans="2:2" x14ac:dyDescent="0.2">
      <c r="B57" s="10"/>
    </row>
    <row r="58" spans="2:2" x14ac:dyDescent="0.2">
      <c r="B58" s="10"/>
    </row>
    <row r="59" spans="2:2" x14ac:dyDescent="0.2">
      <c r="B59" s="10"/>
    </row>
    <row r="60" spans="2:2" x14ac:dyDescent="0.2">
      <c r="B60" s="10"/>
    </row>
    <row r="61" spans="2:2" x14ac:dyDescent="0.2">
      <c r="B61" s="10"/>
    </row>
    <row r="62" spans="2:2" x14ac:dyDescent="0.2">
      <c r="B62" s="10"/>
    </row>
    <row r="63" spans="2:2" x14ac:dyDescent="0.2">
      <c r="B63" s="10"/>
    </row>
    <row r="64" spans="2:2" x14ac:dyDescent="0.2">
      <c r="B64" s="10"/>
    </row>
    <row r="65" spans="2:2" x14ac:dyDescent="0.2">
      <c r="B65" s="10"/>
    </row>
    <row r="66" spans="2:2" x14ac:dyDescent="0.2">
      <c r="B66" s="10"/>
    </row>
    <row r="67" spans="2:2" x14ac:dyDescent="0.2">
      <c r="B67" s="10"/>
    </row>
    <row r="68" spans="2:2" x14ac:dyDescent="0.2">
      <c r="B68" s="10"/>
    </row>
    <row r="69" spans="2:2" x14ac:dyDescent="0.2">
      <c r="B69" s="10"/>
    </row>
    <row r="70" spans="2:2" x14ac:dyDescent="0.2">
      <c r="B70" s="10"/>
    </row>
    <row r="71" spans="2:2" x14ac:dyDescent="0.2">
      <c r="B71" s="10"/>
    </row>
    <row r="72" spans="2:2" x14ac:dyDescent="0.2">
      <c r="B72" s="10"/>
    </row>
    <row r="73" spans="2:2" x14ac:dyDescent="0.2">
      <c r="B73" s="10"/>
    </row>
    <row r="74" spans="2:2" x14ac:dyDescent="0.2">
      <c r="B74" s="10"/>
    </row>
    <row r="75" spans="2:2" x14ac:dyDescent="0.2">
      <c r="B75" s="10"/>
    </row>
    <row r="76" spans="2:2" x14ac:dyDescent="0.2">
      <c r="B76" s="10"/>
    </row>
    <row r="77" spans="2:2" x14ac:dyDescent="0.2">
      <c r="B77" s="10"/>
    </row>
    <row r="78" spans="2:2" x14ac:dyDescent="0.2">
      <c r="B78" s="10"/>
    </row>
    <row r="79" spans="2:2" x14ac:dyDescent="0.2">
      <c r="B79" s="10"/>
    </row>
    <row r="80" spans="2:2" x14ac:dyDescent="0.2">
      <c r="B80" s="10"/>
    </row>
    <row r="81" spans="2:2" x14ac:dyDescent="0.2">
      <c r="B81" s="10"/>
    </row>
    <row r="82" spans="2:2" x14ac:dyDescent="0.2">
      <c r="B82" s="10"/>
    </row>
    <row r="83" spans="2:2" x14ac:dyDescent="0.2">
      <c r="B83" s="10"/>
    </row>
    <row r="84" spans="2:2" x14ac:dyDescent="0.2">
      <c r="B84" s="10"/>
    </row>
    <row r="85" spans="2:2" x14ac:dyDescent="0.2">
      <c r="B85" s="10"/>
    </row>
    <row r="86" spans="2:2" x14ac:dyDescent="0.2">
      <c r="B86" s="10"/>
    </row>
    <row r="87" spans="2:2" x14ac:dyDescent="0.2">
      <c r="B87" s="10"/>
    </row>
    <row r="88" spans="2:2" x14ac:dyDescent="0.2">
      <c r="B88" s="10"/>
    </row>
    <row r="89" spans="2:2" x14ac:dyDescent="0.2">
      <c r="B89" s="10"/>
    </row>
    <row r="90" spans="2:2" x14ac:dyDescent="0.2">
      <c r="B90" s="10"/>
    </row>
    <row r="91" spans="2:2" x14ac:dyDescent="0.2">
      <c r="B91" s="10"/>
    </row>
    <row r="92" spans="2:2" x14ac:dyDescent="0.2">
      <c r="B92" s="10"/>
    </row>
    <row r="93" spans="2:2" x14ac:dyDescent="0.2">
      <c r="B93" s="10"/>
    </row>
    <row r="94" spans="2:2" x14ac:dyDescent="0.2">
      <c r="B94" s="10"/>
    </row>
    <row r="95" spans="2:2" x14ac:dyDescent="0.2">
      <c r="B95" s="10"/>
    </row>
    <row r="96" spans="2:2" x14ac:dyDescent="0.2">
      <c r="B96" s="10"/>
    </row>
    <row r="97" spans="2:2" x14ac:dyDescent="0.2">
      <c r="B97" s="10"/>
    </row>
    <row r="98" spans="2:2" x14ac:dyDescent="0.2">
      <c r="B98" s="10"/>
    </row>
    <row r="99" spans="2:2" x14ac:dyDescent="0.2">
      <c r="B99" s="10"/>
    </row>
    <row r="100" spans="2:2" x14ac:dyDescent="0.2">
      <c r="B100" s="10"/>
    </row>
    <row r="101" spans="2:2" x14ac:dyDescent="0.2">
      <c r="B101" s="10"/>
    </row>
    <row r="102" spans="2:2" x14ac:dyDescent="0.2">
      <c r="B102" s="10"/>
    </row>
    <row r="103" spans="2:2" x14ac:dyDescent="0.2">
      <c r="B103" s="10"/>
    </row>
    <row r="104" spans="2:2" x14ac:dyDescent="0.2">
      <c r="B104" s="10"/>
    </row>
    <row r="105" spans="2:2" x14ac:dyDescent="0.2">
      <c r="B105" s="10"/>
    </row>
    <row r="106" spans="2:2" x14ac:dyDescent="0.2">
      <c r="B106" s="10"/>
    </row>
    <row r="107" spans="2:2" x14ac:dyDescent="0.2">
      <c r="B107" s="10"/>
    </row>
    <row r="108" spans="2:2" x14ac:dyDescent="0.2">
      <c r="B108" s="10"/>
    </row>
    <row r="109" spans="2:2" x14ac:dyDescent="0.2">
      <c r="B109" s="10"/>
    </row>
    <row r="110" spans="2:2" x14ac:dyDescent="0.2">
      <c r="B110" s="10"/>
    </row>
    <row r="111" spans="2:2" x14ac:dyDescent="0.2">
      <c r="B111" s="10"/>
    </row>
    <row r="112" spans="2:2" x14ac:dyDescent="0.2">
      <c r="B112" s="10"/>
    </row>
    <row r="113" spans="2:2" x14ac:dyDescent="0.2">
      <c r="B113" s="10"/>
    </row>
    <row r="114" spans="2:2" x14ac:dyDescent="0.2">
      <c r="B114" s="10"/>
    </row>
    <row r="115" spans="2:2" x14ac:dyDescent="0.2">
      <c r="B115" s="10"/>
    </row>
    <row r="116" spans="2:2" x14ac:dyDescent="0.2">
      <c r="B116" s="10"/>
    </row>
    <row r="117" spans="2:2" x14ac:dyDescent="0.2">
      <c r="B117" s="10"/>
    </row>
    <row r="118" spans="2:2" x14ac:dyDescent="0.2">
      <c r="B118" s="10"/>
    </row>
    <row r="119" spans="2:2" x14ac:dyDescent="0.2">
      <c r="B119" s="10"/>
    </row>
    <row r="120" spans="2:2" x14ac:dyDescent="0.2">
      <c r="B120" s="10"/>
    </row>
    <row r="121" spans="2:2" x14ac:dyDescent="0.2">
      <c r="B121" s="10"/>
    </row>
    <row r="122" spans="2:2" x14ac:dyDescent="0.2">
      <c r="B122" s="10"/>
    </row>
    <row r="123" spans="2:2" x14ac:dyDescent="0.2">
      <c r="B123" s="10"/>
    </row>
    <row r="124" spans="2:2" x14ac:dyDescent="0.2">
      <c r="B124" s="10"/>
    </row>
    <row r="125" spans="2:2" x14ac:dyDescent="0.2">
      <c r="B125" s="10"/>
    </row>
    <row r="126" spans="2:2" x14ac:dyDescent="0.2">
      <c r="B126" s="10"/>
    </row>
    <row r="127" spans="2:2" x14ac:dyDescent="0.2">
      <c r="B127" s="10"/>
    </row>
    <row r="128" spans="2:2" x14ac:dyDescent="0.2">
      <c r="B128" s="10"/>
    </row>
    <row r="129" spans="2:2" x14ac:dyDescent="0.2">
      <c r="B129" s="10"/>
    </row>
    <row r="130" spans="2:2" x14ac:dyDescent="0.2">
      <c r="B130" s="10"/>
    </row>
    <row r="131" spans="2:2" x14ac:dyDescent="0.2">
      <c r="B131" s="10"/>
    </row>
    <row r="132" spans="2:2" x14ac:dyDescent="0.2">
      <c r="B132" s="10"/>
    </row>
    <row r="133" spans="2:2" x14ac:dyDescent="0.2">
      <c r="B133" s="10"/>
    </row>
    <row r="134" spans="2:2" x14ac:dyDescent="0.2">
      <c r="B134" s="10"/>
    </row>
    <row r="135" spans="2:2" x14ac:dyDescent="0.2">
      <c r="B135" s="10"/>
    </row>
    <row r="136" spans="2:2" x14ac:dyDescent="0.2">
      <c r="B136" s="10"/>
    </row>
    <row r="137" spans="2:2" x14ac:dyDescent="0.2">
      <c r="B137" s="10"/>
    </row>
    <row r="138" spans="2:2" x14ac:dyDescent="0.2">
      <c r="B138" s="10"/>
    </row>
    <row r="139" spans="2:2" x14ac:dyDescent="0.2">
      <c r="B139" s="10"/>
    </row>
    <row r="140" spans="2:2" x14ac:dyDescent="0.2">
      <c r="B140" s="10"/>
    </row>
    <row r="141" spans="2:2" x14ac:dyDescent="0.2">
      <c r="B141" s="10"/>
    </row>
    <row r="142" spans="2:2" x14ac:dyDescent="0.2">
      <c r="B142" s="10"/>
    </row>
    <row r="143" spans="2:2" x14ac:dyDescent="0.2">
      <c r="B143" s="10"/>
    </row>
    <row r="144" spans="2:2" x14ac:dyDescent="0.2">
      <c r="B144" s="10"/>
    </row>
    <row r="145" spans="2:2" x14ac:dyDescent="0.2">
      <c r="B145" s="10"/>
    </row>
    <row r="146" spans="2:2" x14ac:dyDescent="0.2">
      <c r="B146" s="10"/>
    </row>
    <row r="147" spans="2:2" x14ac:dyDescent="0.2">
      <c r="B147" s="10"/>
    </row>
    <row r="148" spans="2:2" x14ac:dyDescent="0.2">
      <c r="B148" s="10"/>
    </row>
    <row r="149" spans="2:2" x14ac:dyDescent="0.2">
      <c r="B149" s="10"/>
    </row>
    <row r="150" spans="2:2" x14ac:dyDescent="0.2">
      <c r="B150" s="10"/>
    </row>
    <row r="151" spans="2:2" x14ac:dyDescent="0.2">
      <c r="B151" s="10"/>
    </row>
    <row r="152" spans="2:2" x14ac:dyDescent="0.2">
      <c r="B152" s="10"/>
    </row>
    <row r="153" spans="2:2" x14ac:dyDescent="0.2">
      <c r="B153" s="10"/>
    </row>
    <row r="154" spans="2:2" x14ac:dyDescent="0.2">
      <c r="B154" s="10"/>
    </row>
    <row r="155" spans="2:2" x14ac:dyDescent="0.2">
      <c r="B155" s="10"/>
    </row>
    <row r="156" spans="2:2" x14ac:dyDescent="0.2">
      <c r="B156" s="10"/>
    </row>
    <row r="157" spans="2:2" x14ac:dyDescent="0.2">
      <c r="B157" s="10"/>
    </row>
    <row r="158" spans="2:2" x14ac:dyDescent="0.2">
      <c r="B158" s="10"/>
    </row>
    <row r="159" spans="2:2" x14ac:dyDescent="0.2">
      <c r="B159" s="10"/>
    </row>
    <row r="160" spans="2:2" x14ac:dyDescent="0.2">
      <c r="B160" s="10"/>
    </row>
    <row r="161" spans="2:2" x14ac:dyDescent="0.2">
      <c r="B161" s="10"/>
    </row>
    <row r="162" spans="2:2" x14ac:dyDescent="0.2">
      <c r="B162" s="10"/>
    </row>
    <row r="163" spans="2:2" x14ac:dyDescent="0.2">
      <c r="B163" s="10"/>
    </row>
    <row r="164" spans="2:2" x14ac:dyDescent="0.2">
      <c r="B164" s="10"/>
    </row>
    <row r="165" spans="2:2" x14ac:dyDescent="0.2">
      <c r="B165" s="10"/>
    </row>
    <row r="166" spans="2:2" x14ac:dyDescent="0.2">
      <c r="B166" s="10"/>
    </row>
    <row r="167" spans="2:2" x14ac:dyDescent="0.2">
      <c r="B167" s="10"/>
    </row>
    <row r="168" spans="2:2" x14ac:dyDescent="0.2">
      <c r="B168" s="10"/>
    </row>
    <row r="169" spans="2:2" x14ac:dyDescent="0.2">
      <c r="B169" s="10"/>
    </row>
    <row r="170" spans="2:2" x14ac:dyDescent="0.2">
      <c r="B170" s="10"/>
    </row>
    <row r="171" spans="2:2" x14ac:dyDescent="0.2">
      <c r="B171" s="10"/>
    </row>
    <row r="172" spans="2:2" x14ac:dyDescent="0.2">
      <c r="B172" s="10"/>
    </row>
    <row r="173" spans="2:2" x14ac:dyDescent="0.2">
      <c r="B173" s="10"/>
    </row>
    <row r="174" spans="2:2" x14ac:dyDescent="0.2">
      <c r="B174" s="10"/>
    </row>
    <row r="175" spans="2:2" x14ac:dyDescent="0.2">
      <c r="B175" s="10"/>
    </row>
    <row r="176" spans="2:2" x14ac:dyDescent="0.2">
      <c r="B176" s="10"/>
    </row>
    <row r="177" spans="2:2" x14ac:dyDescent="0.2">
      <c r="B177" s="10"/>
    </row>
    <row r="178" spans="2:2" x14ac:dyDescent="0.2">
      <c r="B178" s="10"/>
    </row>
    <row r="179" spans="2:2" x14ac:dyDescent="0.2">
      <c r="B179" s="10"/>
    </row>
    <row r="180" spans="2:2" x14ac:dyDescent="0.2">
      <c r="B180" s="10"/>
    </row>
    <row r="181" spans="2:2" x14ac:dyDescent="0.2">
      <c r="B181" s="10"/>
    </row>
    <row r="182" spans="2:2" x14ac:dyDescent="0.2">
      <c r="B182" s="10"/>
    </row>
    <row r="183" spans="2:2" x14ac:dyDescent="0.2">
      <c r="B183" s="10"/>
    </row>
    <row r="184" spans="2:2" x14ac:dyDescent="0.2">
      <c r="B184" s="10"/>
    </row>
    <row r="185" spans="2:2" x14ac:dyDescent="0.2">
      <c r="B185" s="10"/>
    </row>
    <row r="186" spans="2:2" x14ac:dyDescent="0.2">
      <c r="B186" s="10"/>
    </row>
    <row r="187" spans="2:2" x14ac:dyDescent="0.2">
      <c r="B187" s="10"/>
    </row>
    <row r="188" spans="2:2" x14ac:dyDescent="0.2">
      <c r="B188" s="10"/>
    </row>
    <row r="189" spans="2:2" x14ac:dyDescent="0.2">
      <c r="B189" s="10"/>
    </row>
    <row r="190" spans="2:2" x14ac:dyDescent="0.2">
      <c r="B190" s="10"/>
    </row>
    <row r="191" spans="2:2" x14ac:dyDescent="0.2">
      <c r="B191" s="10"/>
    </row>
    <row r="192" spans="2:2" x14ac:dyDescent="0.2">
      <c r="B192" s="10"/>
    </row>
    <row r="193" spans="2:2" x14ac:dyDescent="0.2">
      <c r="B193" s="10"/>
    </row>
    <row r="194" spans="2:2" x14ac:dyDescent="0.2">
      <c r="B194" s="10"/>
    </row>
    <row r="195" spans="2:2" x14ac:dyDescent="0.2">
      <c r="B195" s="10"/>
    </row>
    <row r="196" spans="2:2" x14ac:dyDescent="0.2">
      <c r="B196" s="10"/>
    </row>
    <row r="197" spans="2:2" x14ac:dyDescent="0.2">
      <c r="B197" s="10"/>
    </row>
    <row r="198" spans="2:2" x14ac:dyDescent="0.2">
      <c r="B198" s="10"/>
    </row>
    <row r="199" spans="2:2" x14ac:dyDescent="0.2">
      <c r="B199" s="10"/>
    </row>
    <row r="200" spans="2:2" x14ac:dyDescent="0.2">
      <c r="B200" s="10"/>
    </row>
    <row r="201" spans="2:2" x14ac:dyDescent="0.2">
      <c r="B201" s="10"/>
    </row>
    <row r="202" spans="2:2" x14ac:dyDescent="0.2">
      <c r="B202" s="10"/>
    </row>
    <row r="203" spans="2:2" x14ac:dyDescent="0.2">
      <c r="B203" s="10"/>
    </row>
    <row r="204" spans="2:2" x14ac:dyDescent="0.2">
      <c r="B204" s="10"/>
    </row>
    <row r="205" spans="2:2" x14ac:dyDescent="0.2">
      <c r="B205" s="10"/>
    </row>
    <row r="206" spans="2:2" x14ac:dyDescent="0.2">
      <c r="B206" s="10"/>
    </row>
    <row r="207" spans="2:2" x14ac:dyDescent="0.2">
      <c r="B207" s="10"/>
    </row>
    <row r="208" spans="2:2" x14ac:dyDescent="0.2">
      <c r="B208" s="10"/>
    </row>
    <row r="209" spans="2:2" x14ac:dyDescent="0.2">
      <c r="B209" s="10"/>
    </row>
    <row r="210" spans="2:2" x14ac:dyDescent="0.2">
      <c r="B210" s="10"/>
    </row>
    <row r="211" spans="2:2" x14ac:dyDescent="0.2">
      <c r="B211" s="10"/>
    </row>
    <row r="212" spans="2:2" x14ac:dyDescent="0.2">
      <c r="B212" s="10"/>
    </row>
    <row r="213" spans="2:2" x14ac:dyDescent="0.2">
      <c r="B213" s="10"/>
    </row>
    <row r="214" spans="2:2" x14ac:dyDescent="0.2">
      <c r="B214" s="10"/>
    </row>
    <row r="215" spans="2:2" x14ac:dyDescent="0.2">
      <c r="B215" s="10"/>
    </row>
    <row r="216" spans="2:2" x14ac:dyDescent="0.2">
      <c r="B216" s="10"/>
    </row>
  </sheetData>
  <mergeCells count="3">
    <mergeCell ref="H1:J1"/>
    <mergeCell ref="A6:A7"/>
    <mergeCell ref="D6:E6"/>
  </mergeCells>
  <hyperlinks>
    <hyperlink ref="H1:I1" location="Index!A1" display="Regresar al �ndice" xr:uid="{EE811125-7107-4CCD-AD1E-DFBE794D123F}"/>
  </hyperlinks>
  <pageMargins left="0.7" right="0.7" top="0.75" bottom="0.75" header="0.3" footer="0.3"/>
  <pageSetup orientation="portrait" horizontalDpi="4294967295" verticalDpi="4294967295"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C2831-8E73-4AA0-B46B-22431289265C}">
  <sheetPr codeName="Hoja22"/>
  <dimension ref="A1:J216"/>
  <sheetViews>
    <sheetView zoomScaleNormal="100" workbookViewId="0"/>
  </sheetViews>
  <sheetFormatPr baseColWidth="10" defaultColWidth="11.42578125" defaultRowHeight="12.75" x14ac:dyDescent="0.2"/>
  <cols>
    <col min="1" max="1" width="28.7109375" style="279" customWidth="1"/>
    <col min="2" max="2" width="14.5703125" style="128" customWidth="1"/>
    <col min="3" max="3" width="11.42578125" style="279" customWidth="1"/>
    <col min="4" max="4" width="11.5703125" style="279" customWidth="1"/>
    <col min="5" max="5" width="12.42578125" style="279" customWidth="1"/>
    <col min="6" max="6" width="5.85546875" style="279" bestFit="1" customWidth="1"/>
    <col min="7" max="7" width="7.85546875" style="279" bestFit="1" customWidth="1"/>
    <col min="8" max="8" width="6.140625" style="279" bestFit="1" customWidth="1"/>
    <col min="9" max="9" width="7.85546875" style="279" bestFit="1" customWidth="1"/>
    <col min="10" max="10" width="6" style="279" bestFit="1" customWidth="1"/>
    <col min="11" max="16384" width="11.42578125" style="279"/>
  </cols>
  <sheetData>
    <row r="1" spans="1:10" x14ac:dyDescent="0.2">
      <c r="A1" s="69" t="s">
        <v>2010</v>
      </c>
      <c r="H1" s="346" t="s">
        <v>2143</v>
      </c>
      <c r="I1" s="346"/>
      <c r="J1" s="346"/>
    </row>
    <row r="2" spans="1:10" x14ac:dyDescent="0.2">
      <c r="A2" s="279" t="s">
        <v>1417</v>
      </c>
    </row>
    <row r="4" spans="1:10" ht="19.5" customHeight="1" x14ac:dyDescent="0.2"/>
    <row r="5" spans="1:10" ht="17.45" customHeight="1" thickBot="1" x14ac:dyDescent="0.25">
      <c r="A5" s="327"/>
      <c r="B5" s="162"/>
      <c r="C5" s="327"/>
      <c r="D5" s="327"/>
      <c r="E5" s="327"/>
    </row>
    <row r="6" spans="1:10" ht="17.45" customHeight="1" thickBot="1" x14ac:dyDescent="0.25">
      <c r="A6" s="251" t="s">
        <v>400</v>
      </c>
      <c r="B6" s="484">
        <v>2022</v>
      </c>
      <c r="C6" s="484">
        <v>2023</v>
      </c>
      <c r="D6" s="254" t="s">
        <v>407</v>
      </c>
      <c r="E6" s="254"/>
    </row>
    <row r="7" spans="1:10" ht="17.45" customHeight="1" thickBot="1" x14ac:dyDescent="0.25">
      <c r="A7" s="254"/>
      <c r="B7" s="221" t="s">
        <v>40</v>
      </c>
      <c r="C7" s="221" t="s">
        <v>41</v>
      </c>
      <c r="D7" s="221" t="s">
        <v>292</v>
      </c>
      <c r="E7" s="221" t="s">
        <v>293</v>
      </c>
    </row>
    <row r="8" spans="1:10" ht="19.149999999999999" customHeight="1" thickBot="1" x14ac:dyDescent="0.25">
      <c r="A8" s="171" t="s">
        <v>1061</v>
      </c>
      <c r="B8" s="184">
        <v>26590</v>
      </c>
      <c r="C8" s="184">
        <v>26656</v>
      </c>
      <c r="D8" s="166">
        <f>C8-B8</f>
        <v>66</v>
      </c>
      <c r="E8" s="167">
        <f>C8/B8-1</f>
        <v>2.4821361414064658E-3</v>
      </c>
    </row>
    <row r="9" spans="1:10" ht="19.149999999999999" customHeight="1" thickBot="1" x14ac:dyDescent="0.25">
      <c r="A9" s="168" t="s">
        <v>1062</v>
      </c>
      <c r="B9" s="169">
        <v>41825</v>
      </c>
      <c r="C9" s="169">
        <v>41851</v>
      </c>
      <c r="D9" s="181">
        <f t="shared" ref="D9:D15" si="0">C9-B9</f>
        <v>26</v>
      </c>
      <c r="E9" s="185">
        <f t="shared" ref="E9:E15" si="1">C9/B9-1</f>
        <v>6.2163777644941298E-4</v>
      </c>
    </row>
    <row r="10" spans="1:10" ht="19.149999999999999" customHeight="1" thickBot="1" x14ac:dyDescent="0.25">
      <c r="A10" s="168" t="s">
        <v>1063</v>
      </c>
      <c r="B10" s="169">
        <v>32721</v>
      </c>
      <c r="C10" s="169">
        <v>32736</v>
      </c>
      <c r="D10" s="181">
        <f t="shared" si="0"/>
        <v>15</v>
      </c>
      <c r="E10" s="185">
        <f t="shared" si="1"/>
        <v>4.5842119739614162E-4</v>
      </c>
    </row>
    <row r="11" spans="1:10" ht="19.149999999999999" customHeight="1" thickBot="1" x14ac:dyDescent="0.25">
      <c r="A11" s="168" t="s">
        <v>1064</v>
      </c>
      <c r="B11" s="169">
        <v>4202</v>
      </c>
      <c r="C11" s="169">
        <v>4216</v>
      </c>
      <c r="D11" s="181">
        <f t="shared" si="0"/>
        <v>14</v>
      </c>
      <c r="E11" s="185">
        <f t="shared" si="1"/>
        <v>3.3317467872442386E-3</v>
      </c>
    </row>
    <row r="12" spans="1:10" ht="19.149999999999999" customHeight="1" thickBot="1" x14ac:dyDescent="0.25">
      <c r="A12" s="168" t="s">
        <v>1065</v>
      </c>
      <c r="B12" s="170">
        <v>558</v>
      </c>
      <c r="C12" s="170">
        <v>564</v>
      </c>
      <c r="D12" s="181">
        <f t="shared" si="0"/>
        <v>6</v>
      </c>
      <c r="E12" s="185">
        <f t="shared" si="1"/>
        <v>1.0752688172043001E-2</v>
      </c>
    </row>
    <row r="13" spans="1:10" ht="19.149999999999999" customHeight="1" thickBot="1" x14ac:dyDescent="0.25">
      <c r="A13" s="168" t="s">
        <v>1066</v>
      </c>
      <c r="B13" s="170">
        <v>277</v>
      </c>
      <c r="C13" s="170">
        <v>280</v>
      </c>
      <c r="D13" s="181">
        <f t="shared" si="0"/>
        <v>3</v>
      </c>
      <c r="E13" s="185">
        <f t="shared" si="1"/>
        <v>1.0830324909747224E-2</v>
      </c>
    </row>
    <row r="14" spans="1:10" ht="19.149999999999999" customHeight="1" thickBot="1" x14ac:dyDescent="0.25">
      <c r="A14" s="186" t="s">
        <v>1067</v>
      </c>
      <c r="B14" s="187">
        <v>168</v>
      </c>
      <c r="C14" s="187">
        <v>164</v>
      </c>
      <c r="D14" s="166">
        <f t="shared" si="0"/>
        <v>-4</v>
      </c>
      <c r="E14" s="167">
        <f t="shared" si="1"/>
        <v>-2.3809523809523836E-2</v>
      </c>
    </row>
    <row r="15" spans="1:10" ht="13.5" thickBot="1" x14ac:dyDescent="0.25">
      <c r="A15" s="183" t="s">
        <v>296</v>
      </c>
      <c r="B15" s="174">
        <f>SUM(B8:B14)</f>
        <v>106341</v>
      </c>
      <c r="C15" s="174">
        <f>SUM(C8:C14)</f>
        <v>106467</v>
      </c>
      <c r="D15" s="175">
        <f t="shared" si="0"/>
        <v>126</v>
      </c>
      <c r="E15" s="176">
        <f t="shared" si="1"/>
        <v>1.1848675487347027E-3</v>
      </c>
    </row>
    <row r="34" spans="2:2" x14ac:dyDescent="0.2">
      <c r="B34" s="10"/>
    </row>
    <row r="35" spans="2:2" x14ac:dyDescent="0.2">
      <c r="B35" s="10"/>
    </row>
    <row r="36" spans="2:2" x14ac:dyDescent="0.2">
      <c r="B36" s="10"/>
    </row>
    <row r="37" spans="2:2" x14ac:dyDescent="0.2">
      <c r="B37" s="10"/>
    </row>
    <row r="38" spans="2:2" x14ac:dyDescent="0.2">
      <c r="B38" s="10"/>
    </row>
    <row r="39" spans="2:2" x14ac:dyDescent="0.2">
      <c r="B39" s="10"/>
    </row>
    <row r="40" spans="2:2" x14ac:dyDescent="0.2">
      <c r="B40" s="10"/>
    </row>
    <row r="41" spans="2:2" x14ac:dyDescent="0.2">
      <c r="B41" s="10"/>
    </row>
    <row r="42" spans="2:2" x14ac:dyDescent="0.2">
      <c r="B42" s="10"/>
    </row>
    <row r="43" spans="2:2" x14ac:dyDescent="0.2">
      <c r="B43" s="10"/>
    </row>
    <row r="44" spans="2:2" x14ac:dyDescent="0.2">
      <c r="B44" s="10"/>
    </row>
    <row r="45" spans="2:2" x14ac:dyDescent="0.2">
      <c r="B45" s="10"/>
    </row>
    <row r="46" spans="2:2" x14ac:dyDescent="0.2">
      <c r="B46" s="10"/>
    </row>
    <row r="47" spans="2:2" x14ac:dyDescent="0.2">
      <c r="B47" s="10"/>
    </row>
    <row r="48" spans="2:2" x14ac:dyDescent="0.2">
      <c r="B48" s="10"/>
    </row>
    <row r="49" spans="2:2" x14ac:dyDescent="0.2">
      <c r="B49" s="10"/>
    </row>
    <row r="50" spans="2:2" x14ac:dyDescent="0.2">
      <c r="B50" s="10"/>
    </row>
    <row r="51" spans="2:2" x14ac:dyDescent="0.2">
      <c r="B51" s="10"/>
    </row>
    <row r="52" spans="2:2" x14ac:dyDescent="0.2">
      <c r="B52" s="10"/>
    </row>
    <row r="53" spans="2:2" x14ac:dyDescent="0.2">
      <c r="B53" s="10"/>
    </row>
    <row r="54" spans="2:2" x14ac:dyDescent="0.2">
      <c r="B54" s="10"/>
    </row>
    <row r="55" spans="2:2" x14ac:dyDescent="0.2">
      <c r="B55" s="10"/>
    </row>
    <row r="56" spans="2:2" x14ac:dyDescent="0.2">
      <c r="B56" s="10"/>
    </row>
    <row r="57" spans="2:2" x14ac:dyDescent="0.2">
      <c r="B57" s="10"/>
    </row>
    <row r="58" spans="2:2" x14ac:dyDescent="0.2">
      <c r="B58" s="10"/>
    </row>
    <row r="59" spans="2:2" x14ac:dyDescent="0.2">
      <c r="B59" s="10"/>
    </row>
    <row r="60" spans="2:2" x14ac:dyDescent="0.2">
      <c r="B60" s="10"/>
    </row>
    <row r="61" spans="2:2" x14ac:dyDescent="0.2">
      <c r="B61" s="10"/>
    </row>
    <row r="62" spans="2:2" x14ac:dyDescent="0.2">
      <c r="B62" s="10"/>
    </row>
    <row r="63" spans="2:2" x14ac:dyDescent="0.2">
      <c r="B63" s="10"/>
    </row>
    <row r="64" spans="2:2" x14ac:dyDescent="0.2">
      <c r="B64" s="10"/>
    </row>
    <row r="65" spans="2:2" x14ac:dyDescent="0.2">
      <c r="B65" s="10"/>
    </row>
    <row r="66" spans="2:2" x14ac:dyDescent="0.2">
      <c r="B66" s="10"/>
    </row>
    <row r="67" spans="2:2" x14ac:dyDescent="0.2">
      <c r="B67" s="10"/>
    </row>
    <row r="68" spans="2:2" x14ac:dyDescent="0.2">
      <c r="B68" s="10"/>
    </row>
    <row r="69" spans="2:2" x14ac:dyDescent="0.2">
      <c r="B69" s="10"/>
    </row>
    <row r="70" spans="2:2" x14ac:dyDescent="0.2">
      <c r="B70" s="10"/>
    </row>
    <row r="71" spans="2:2" x14ac:dyDescent="0.2">
      <c r="B71" s="10"/>
    </row>
    <row r="72" spans="2:2" x14ac:dyDescent="0.2">
      <c r="B72" s="10"/>
    </row>
    <row r="73" spans="2:2" x14ac:dyDescent="0.2">
      <c r="B73" s="10"/>
    </row>
    <row r="74" spans="2:2" x14ac:dyDescent="0.2">
      <c r="B74" s="10"/>
    </row>
    <row r="75" spans="2:2" x14ac:dyDescent="0.2">
      <c r="B75" s="10"/>
    </row>
    <row r="76" spans="2:2" x14ac:dyDescent="0.2">
      <c r="B76" s="10"/>
    </row>
    <row r="77" spans="2:2" x14ac:dyDescent="0.2">
      <c r="B77" s="10"/>
    </row>
    <row r="78" spans="2:2" x14ac:dyDescent="0.2">
      <c r="B78" s="10"/>
    </row>
    <row r="79" spans="2:2" x14ac:dyDescent="0.2">
      <c r="B79" s="10"/>
    </row>
    <row r="80" spans="2:2" x14ac:dyDescent="0.2">
      <c r="B80" s="10"/>
    </row>
    <row r="81" spans="2:2" x14ac:dyDescent="0.2">
      <c r="B81" s="10"/>
    </row>
    <row r="82" spans="2:2" x14ac:dyDescent="0.2">
      <c r="B82" s="10"/>
    </row>
    <row r="83" spans="2:2" x14ac:dyDescent="0.2">
      <c r="B83" s="10"/>
    </row>
    <row r="84" spans="2:2" x14ac:dyDescent="0.2">
      <c r="B84" s="10"/>
    </row>
    <row r="85" spans="2:2" x14ac:dyDescent="0.2">
      <c r="B85" s="10"/>
    </row>
    <row r="86" spans="2:2" x14ac:dyDescent="0.2">
      <c r="B86" s="10"/>
    </row>
    <row r="87" spans="2:2" x14ac:dyDescent="0.2">
      <c r="B87" s="10"/>
    </row>
    <row r="88" spans="2:2" x14ac:dyDescent="0.2">
      <c r="B88" s="10"/>
    </row>
    <row r="89" spans="2:2" x14ac:dyDescent="0.2">
      <c r="B89" s="10"/>
    </row>
    <row r="90" spans="2:2" x14ac:dyDescent="0.2">
      <c r="B90" s="10"/>
    </row>
    <row r="91" spans="2:2" x14ac:dyDescent="0.2">
      <c r="B91" s="10"/>
    </row>
    <row r="92" spans="2:2" x14ac:dyDescent="0.2">
      <c r="B92" s="10"/>
    </row>
    <row r="93" spans="2:2" x14ac:dyDescent="0.2">
      <c r="B93" s="10"/>
    </row>
    <row r="94" spans="2:2" x14ac:dyDescent="0.2">
      <c r="B94" s="10"/>
    </row>
    <row r="95" spans="2:2" x14ac:dyDescent="0.2">
      <c r="B95" s="10"/>
    </row>
    <row r="96" spans="2:2" x14ac:dyDescent="0.2">
      <c r="B96" s="10"/>
    </row>
    <row r="97" spans="2:2" x14ac:dyDescent="0.2">
      <c r="B97" s="10"/>
    </row>
    <row r="98" spans="2:2" x14ac:dyDescent="0.2">
      <c r="B98" s="10"/>
    </row>
    <row r="99" spans="2:2" x14ac:dyDescent="0.2">
      <c r="B99" s="10"/>
    </row>
    <row r="100" spans="2:2" x14ac:dyDescent="0.2">
      <c r="B100" s="10"/>
    </row>
    <row r="101" spans="2:2" x14ac:dyDescent="0.2">
      <c r="B101" s="10"/>
    </row>
    <row r="102" spans="2:2" x14ac:dyDescent="0.2">
      <c r="B102" s="10"/>
    </row>
    <row r="103" spans="2:2" x14ac:dyDescent="0.2">
      <c r="B103" s="10"/>
    </row>
    <row r="104" spans="2:2" x14ac:dyDescent="0.2">
      <c r="B104" s="10"/>
    </row>
    <row r="105" spans="2:2" x14ac:dyDescent="0.2">
      <c r="B105" s="10"/>
    </row>
    <row r="106" spans="2:2" x14ac:dyDescent="0.2">
      <c r="B106" s="10"/>
    </row>
    <row r="107" spans="2:2" x14ac:dyDescent="0.2">
      <c r="B107" s="10"/>
    </row>
    <row r="108" spans="2:2" x14ac:dyDescent="0.2">
      <c r="B108" s="10"/>
    </row>
    <row r="109" spans="2:2" x14ac:dyDescent="0.2">
      <c r="B109" s="10"/>
    </row>
    <row r="110" spans="2:2" x14ac:dyDescent="0.2">
      <c r="B110" s="10"/>
    </row>
    <row r="111" spans="2:2" x14ac:dyDescent="0.2">
      <c r="B111" s="10"/>
    </row>
    <row r="112" spans="2:2" x14ac:dyDescent="0.2">
      <c r="B112" s="10"/>
    </row>
    <row r="113" spans="2:2" x14ac:dyDescent="0.2">
      <c r="B113" s="10"/>
    </row>
    <row r="114" spans="2:2" x14ac:dyDescent="0.2">
      <c r="B114" s="10"/>
    </row>
    <row r="115" spans="2:2" x14ac:dyDescent="0.2">
      <c r="B115" s="10"/>
    </row>
    <row r="116" spans="2:2" x14ac:dyDescent="0.2">
      <c r="B116" s="10"/>
    </row>
    <row r="117" spans="2:2" x14ac:dyDescent="0.2">
      <c r="B117" s="10"/>
    </row>
    <row r="118" spans="2:2" x14ac:dyDescent="0.2">
      <c r="B118" s="10"/>
    </row>
    <row r="119" spans="2:2" x14ac:dyDescent="0.2">
      <c r="B119" s="10"/>
    </row>
    <row r="120" spans="2:2" x14ac:dyDescent="0.2">
      <c r="B120" s="10"/>
    </row>
    <row r="121" spans="2:2" x14ac:dyDescent="0.2">
      <c r="B121" s="10"/>
    </row>
    <row r="122" spans="2:2" x14ac:dyDescent="0.2">
      <c r="B122" s="10"/>
    </row>
    <row r="123" spans="2:2" x14ac:dyDescent="0.2">
      <c r="B123" s="10"/>
    </row>
    <row r="124" spans="2:2" x14ac:dyDescent="0.2">
      <c r="B124" s="10"/>
    </row>
    <row r="125" spans="2:2" x14ac:dyDescent="0.2">
      <c r="B125" s="10"/>
    </row>
    <row r="126" spans="2:2" x14ac:dyDescent="0.2">
      <c r="B126" s="10"/>
    </row>
    <row r="127" spans="2:2" x14ac:dyDescent="0.2">
      <c r="B127" s="10"/>
    </row>
    <row r="128" spans="2:2" x14ac:dyDescent="0.2">
      <c r="B128" s="10"/>
    </row>
    <row r="129" spans="2:2" x14ac:dyDescent="0.2">
      <c r="B129" s="10"/>
    </row>
    <row r="130" spans="2:2" x14ac:dyDescent="0.2">
      <c r="B130" s="10"/>
    </row>
    <row r="131" spans="2:2" x14ac:dyDescent="0.2">
      <c r="B131" s="10"/>
    </row>
    <row r="132" spans="2:2" x14ac:dyDescent="0.2">
      <c r="B132" s="10"/>
    </row>
    <row r="133" spans="2:2" x14ac:dyDescent="0.2">
      <c r="B133" s="10"/>
    </row>
    <row r="134" spans="2:2" x14ac:dyDescent="0.2">
      <c r="B134" s="10"/>
    </row>
    <row r="135" spans="2:2" x14ac:dyDescent="0.2">
      <c r="B135" s="10"/>
    </row>
    <row r="136" spans="2:2" x14ac:dyDescent="0.2">
      <c r="B136" s="10"/>
    </row>
    <row r="137" spans="2:2" x14ac:dyDescent="0.2">
      <c r="B137" s="10"/>
    </row>
    <row r="138" spans="2:2" x14ac:dyDescent="0.2">
      <c r="B138" s="10"/>
    </row>
    <row r="139" spans="2:2" x14ac:dyDescent="0.2">
      <c r="B139" s="10"/>
    </row>
    <row r="140" spans="2:2" x14ac:dyDescent="0.2">
      <c r="B140" s="10"/>
    </row>
    <row r="141" spans="2:2" x14ac:dyDescent="0.2">
      <c r="B141" s="10"/>
    </row>
    <row r="142" spans="2:2" x14ac:dyDescent="0.2">
      <c r="B142" s="10"/>
    </row>
    <row r="143" spans="2:2" x14ac:dyDescent="0.2">
      <c r="B143" s="10"/>
    </row>
    <row r="144" spans="2:2" x14ac:dyDescent="0.2">
      <c r="B144" s="10"/>
    </row>
    <row r="145" spans="2:2" x14ac:dyDescent="0.2">
      <c r="B145" s="10"/>
    </row>
    <row r="146" spans="2:2" x14ac:dyDescent="0.2">
      <c r="B146" s="10"/>
    </row>
    <row r="147" spans="2:2" x14ac:dyDescent="0.2">
      <c r="B147" s="10"/>
    </row>
    <row r="148" spans="2:2" x14ac:dyDescent="0.2">
      <c r="B148" s="10"/>
    </row>
    <row r="149" spans="2:2" x14ac:dyDescent="0.2">
      <c r="B149" s="10"/>
    </row>
    <row r="150" spans="2:2" x14ac:dyDescent="0.2">
      <c r="B150" s="10"/>
    </row>
    <row r="151" spans="2:2" x14ac:dyDescent="0.2">
      <c r="B151" s="10"/>
    </row>
    <row r="152" spans="2:2" x14ac:dyDescent="0.2">
      <c r="B152" s="10"/>
    </row>
    <row r="153" spans="2:2" x14ac:dyDescent="0.2">
      <c r="B153" s="10"/>
    </row>
    <row r="154" spans="2:2" x14ac:dyDescent="0.2">
      <c r="B154" s="10"/>
    </row>
    <row r="155" spans="2:2" x14ac:dyDescent="0.2">
      <c r="B155" s="10"/>
    </row>
    <row r="156" spans="2:2" x14ac:dyDescent="0.2">
      <c r="B156" s="10"/>
    </row>
    <row r="157" spans="2:2" x14ac:dyDescent="0.2">
      <c r="B157" s="10"/>
    </row>
    <row r="158" spans="2:2" x14ac:dyDescent="0.2">
      <c r="B158" s="10"/>
    </row>
    <row r="159" spans="2:2" x14ac:dyDescent="0.2">
      <c r="B159" s="10"/>
    </row>
    <row r="160" spans="2:2" x14ac:dyDescent="0.2">
      <c r="B160" s="10"/>
    </row>
    <row r="161" spans="2:2" x14ac:dyDescent="0.2">
      <c r="B161" s="10"/>
    </row>
    <row r="162" spans="2:2" x14ac:dyDescent="0.2">
      <c r="B162" s="10"/>
    </row>
    <row r="163" spans="2:2" x14ac:dyDescent="0.2">
      <c r="B163" s="10"/>
    </row>
    <row r="164" spans="2:2" x14ac:dyDescent="0.2">
      <c r="B164" s="10"/>
    </row>
    <row r="165" spans="2:2" x14ac:dyDescent="0.2">
      <c r="B165" s="10"/>
    </row>
    <row r="166" spans="2:2" x14ac:dyDescent="0.2">
      <c r="B166" s="10"/>
    </row>
    <row r="167" spans="2:2" x14ac:dyDescent="0.2">
      <c r="B167" s="10"/>
    </row>
    <row r="168" spans="2:2" x14ac:dyDescent="0.2">
      <c r="B168" s="10"/>
    </row>
    <row r="169" spans="2:2" x14ac:dyDescent="0.2">
      <c r="B169" s="10"/>
    </row>
    <row r="170" spans="2:2" x14ac:dyDescent="0.2">
      <c r="B170" s="10"/>
    </row>
    <row r="171" spans="2:2" x14ac:dyDescent="0.2">
      <c r="B171" s="10"/>
    </row>
    <row r="172" spans="2:2" x14ac:dyDescent="0.2">
      <c r="B172" s="10"/>
    </row>
    <row r="173" spans="2:2" x14ac:dyDescent="0.2">
      <c r="B173" s="10"/>
    </row>
    <row r="174" spans="2:2" x14ac:dyDescent="0.2">
      <c r="B174" s="10"/>
    </row>
    <row r="175" spans="2:2" x14ac:dyDescent="0.2">
      <c r="B175" s="10"/>
    </row>
    <row r="176" spans="2:2" x14ac:dyDescent="0.2">
      <c r="B176" s="10"/>
    </row>
    <row r="177" spans="2:2" x14ac:dyDescent="0.2">
      <c r="B177" s="10"/>
    </row>
    <row r="178" spans="2:2" x14ac:dyDescent="0.2">
      <c r="B178" s="10"/>
    </row>
    <row r="179" spans="2:2" x14ac:dyDescent="0.2">
      <c r="B179" s="10"/>
    </row>
    <row r="180" spans="2:2" x14ac:dyDescent="0.2">
      <c r="B180" s="10"/>
    </row>
    <row r="181" spans="2:2" x14ac:dyDescent="0.2">
      <c r="B181" s="10"/>
    </row>
    <row r="182" spans="2:2" x14ac:dyDescent="0.2">
      <c r="B182" s="10"/>
    </row>
    <row r="183" spans="2:2" x14ac:dyDescent="0.2">
      <c r="B183" s="10"/>
    </row>
    <row r="184" spans="2:2" x14ac:dyDescent="0.2">
      <c r="B184" s="10"/>
    </row>
    <row r="185" spans="2:2" x14ac:dyDescent="0.2">
      <c r="B185" s="10"/>
    </row>
    <row r="186" spans="2:2" x14ac:dyDescent="0.2">
      <c r="B186" s="10"/>
    </row>
    <row r="187" spans="2:2" x14ac:dyDescent="0.2">
      <c r="B187" s="10"/>
    </row>
    <row r="188" spans="2:2" x14ac:dyDescent="0.2">
      <c r="B188" s="10"/>
    </row>
    <row r="189" spans="2:2" x14ac:dyDescent="0.2">
      <c r="B189" s="10"/>
    </row>
    <row r="190" spans="2:2" x14ac:dyDescent="0.2">
      <c r="B190" s="10"/>
    </row>
    <row r="191" spans="2:2" x14ac:dyDescent="0.2">
      <c r="B191" s="10"/>
    </row>
    <row r="192" spans="2:2" x14ac:dyDescent="0.2">
      <c r="B192" s="10"/>
    </row>
    <row r="193" spans="2:2" x14ac:dyDescent="0.2">
      <c r="B193" s="10"/>
    </row>
    <row r="194" spans="2:2" x14ac:dyDescent="0.2">
      <c r="B194" s="10"/>
    </row>
    <row r="195" spans="2:2" x14ac:dyDescent="0.2">
      <c r="B195" s="10"/>
    </row>
    <row r="196" spans="2:2" x14ac:dyDescent="0.2">
      <c r="B196" s="10"/>
    </row>
    <row r="197" spans="2:2" x14ac:dyDescent="0.2">
      <c r="B197" s="10"/>
    </row>
    <row r="198" spans="2:2" x14ac:dyDescent="0.2">
      <c r="B198" s="10"/>
    </row>
    <row r="199" spans="2:2" x14ac:dyDescent="0.2">
      <c r="B199" s="10"/>
    </row>
    <row r="200" spans="2:2" x14ac:dyDescent="0.2">
      <c r="B200" s="10"/>
    </row>
    <row r="201" spans="2:2" x14ac:dyDescent="0.2">
      <c r="B201" s="10"/>
    </row>
    <row r="202" spans="2:2" x14ac:dyDescent="0.2">
      <c r="B202" s="10"/>
    </row>
    <row r="203" spans="2:2" x14ac:dyDescent="0.2">
      <c r="B203" s="10"/>
    </row>
    <row r="204" spans="2:2" x14ac:dyDescent="0.2">
      <c r="B204" s="10"/>
    </row>
    <row r="205" spans="2:2" x14ac:dyDescent="0.2">
      <c r="B205" s="10"/>
    </row>
    <row r="206" spans="2:2" x14ac:dyDescent="0.2">
      <c r="B206" s="10"/>
    </row>
    <row r="207" spans="2:2" x14ac:dyDescent="0.2">
      <c r="B207" s="10"/>
    </row>
    <row r="208" spans="2:2" x14ac:dyDescent="0.2">
      <c r="B208" s="10"/>
    </row>
    <row r="209" spans="2:2" x14ac:dyDescent="0.2">
      <c r="B209" s="10"/>
    </row>
    <row r="210" spans="2:2" x14ac:dyDescent="0.2">
      <c r="B210" s="10"/>
    </row>
    <row r="211" spans="2:2" x14ac:dyDescent="0.2">
      <c r="B211" s="10"/>
    </row>
    <row r="212" spans="2:2" x14ac:dyDescent="0.2">
      <c r="B212" s="10"/>
    </row>
    <row r="213" spans="2:2" x14ac:dyDescent="0.2">
      <c r="B213" s="10"/>
    </row>
    <row r="214" spans="2:2" x14ac:dyDescent="0.2">
      <c r="B214" s="10"/>
    </row>
    <row r="215" spans="2:2" x14ac:dyDescent="0.2">
      <c r="B215" s="10"/>
    </row>
    <row r="216" spans="2:2" x14ac:dyDescent="0.2">
      <c r="B216" s="10"/>
    </row>
  </sheetData>
  <mergeCells count="3">
    <mergeCell ref="H1:J1"/>
    <mergeCell ref="A6:A7"/>
    <mergeCell ref="D6:E6"/>
  </mergeCells>
  <hyperlinks>
    <hyperlink ref="H1:I1" location="Index!A1" display="Regresar al �ndice" xr:uid="{1F7709DE-FAB7-433C-86F8-65DCD2BE724D}"/>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1153C-FF49-4B5A-BF4D-A20326A5F269}">
  <sheetPr codeName="Hoja23"/>
  <dimension ref="A1:P216"/>
  <sheetViews>
    <sheetView zoomScaleNormal="100" workbookViewId="0"/>
  </sheetViews>
  <sheetFormatPr baseColWidth="10" defaultColWidth="10.85546875" defaultRowHeight="12.75" x14ac:dyDescent="0.2"/>
  <cols>
    <col min="1" max="1" width="31.7109375" style="279" customWidth="1"/>
    <col min="2" max="2" width="13.5703125" style="128" customWidth="1"/>
    <col min="3" max="3" width="15.140625" style="279" customWidth="1"/>
    <col min="4" max="4" width="11.85546875" style="279" customWidth="1"/>
    <col min="5" max="5" width="10" style="279" customWidth="1"/>
    <col min="6" max="7" width="8.28515625" style="279" bestFit="1" customWidth="1"/>
    <col min="8" max="9" width="7.140625" style="279" customWidth="1"/>
    <col min="10" max="10" width="7.42578125" style="279" customWidth="1"/>
    <col min="11" max="11" width="8.42578125" style="279" customWidth="1"/>
    <col min="12" max="12" width="8" style="279" bestFit="1" customWidth="1"/>
    <col min="13" max="13" width="6.140625" style="279" bestFit="1" customWidth="1"/>
    <col min="14" max="14" width="7.7109375" style="279" bestFit="1" customWidth="1"/>
    <col min="15" max="16" width="5.42578125" style="279" customWidth="1"/>
    <col min="17" max="17" width="6.140625" style="279" customWidth="1"/>
    <col min="18" max="16384" width="10.85546875" style="279"/>
  </cols>
  <sheetData>
    <row r="1" spans="1:16" x14ac:dyDescent="0.2">
      <c r="A1" s="69" t="s">
        <v>2012</v>
      </c>
      <c r="H1" s="346" t="s">
        <v>2143</v>
      </c>
      <c r="I1" s="346"/>
      <c r="J1" s="346"/>
      <c r="K1" s="346"/>
      <c r="L1" s="2"/>
      <c r="M1" s="2"/>
      <c r="N1" s="2"/>
      <c r="O1" s="2"/>
      <c r="P1" s="2"/>
    </row>
    <row r="2" spans="1:16" x14ac:dyDescent="0.2">
      <c r="A2" s="279" t="s">
        <v>1417</v>
      </c>
    </row>
    <row r="4" spans="1:16" ht="15" customHeight="1" x14ac:dyDescent="0.2"/>
    <row r="5" spans="1:16" ht="13.5" thickBot="1" x14ac:dyDescent="0.25">
      <c r="A5" s="327"/>
      <c r="B5" s="162"/>
      <c r="C5" s="327"/>
      <c r="D5" s="327"/>
      <c r="E5" s="327"/>
    </row>
    <row r="6" spans="1:16" ht="19.5" customHeight="1" thickBot="1" x14ac:dyDescent="0.25">
      <c r="A6" s="485" t="s">
        <v>400</v>
      </c>
      <c r="B6" s="484">
        <v>2022</v>
      </c>
      <c r="C6" s="484">
        <v>2023</v>
      </c>
      <c r="D6" s="254" t="s">
        <v>133</v>
      </c>
      <c r="E6" s="254"/>
    </row>
    <row r="7" spans="1:16" ht="19.5" customHeight="1" thickBot="1" x14ac:dyDescent="0.25">
      <c r="A7" s="486"/>
      <c r="B7" s="484" t="s">
        <v>41</v>
      </c>
      <c r="C7" s="484" t="s">
        <v>41</v>
      </c>
      <c r="D7" s="221" t="s">
        <v>292</v>
      </c>
      <c r="E7" s="221" t="s">
        <v>293</v>
      </c>
    </row>
    <row r="8" spans="1:16" ht="25.15" customHeight="1" thickBot="1" x14ac:dyDescent="0.25">
      <c r="A8" s="171" t="s">
        <v>1061</v>
      </c>
      <c r="B8" s="184">
        <v>26293</v>
      </c>
      <c r="C8" s="184">
        <v>26656</v>
      </c>
      <c r="D8" s="166">
        <f>C8-B8</f>
        <v>363</v>
      </c>
      <c r="E8" s="167">
        <f>C8/B8-1</f>
        <v>1.3805955957859606E-2</v>
      </c>
    </row>
    <row r="9" spans="1:16" ht="20.45" customHeight="1" thickBot="1" x14ac:dyDescent="0.25">
      <c r="A9" s="168" t="s">
        <v>1062</v>
      </c>
      <c r="B9" s="169">
        <v>40935</v>
      </c>
      <c r="C9" s="169">
        <v>41851</v>
      </c>
      <c r="D9" s="181">
        <f t="shared" ref="D9:D14" si="0">C9-B9</f>
        <v>916</v>
      </c>
      <c r="E9" s="185">
        <f t="shared" ref="E9:E14" si="1">C9/B9-1</f>
        <v>2.2376939049713052E-2</v>
      </c>
    </row>
    <row r="10" spans="1:16" ht="20.45" customHeight="1" thickBot="1" x14ac:dyDescent="0.25">
      <c r="A10" s="168" t="s">
        <v>1063</v>
      </c>
      <c r="B10" s="169">
        <v>32001</v>
      </c>
      <c r="C10" s="169">
        <v>32736</v>
      </c>
      <c r="D10" s="181">
        <f t="shared" si="0"/>
        <v>735</v>
      </c>
      <c r="E10" s="185">
        <f t="shared" si="1"/>
        <v>2.2968032248992243E-2</v>
      </c>
    </row>
    <row r="11" spans="1:16" ht="20.45" customHeight="1" thickBot="1" x14ac:dyDescent="0.25">
      <c r="A11" s="168" t="s">
        <v>1064</v>
      </c>
      <c r="B11" s="169">
        <v>4048</v>
      </c>
      <c r="C11" s="169">
        <v>4216</v>
      </c>
      <c r="D11" s="181">
        <f t="shared" si="0"/>
        <v>168</v>
      </c>
      <c r="E11" s="185">
        <f t="shared" si="1"/>
        <v>4.1501976284584963E-2</v>
      </c>
    </row>
    <row r="12" spans="1:16" ht="20.45" customHeight="1" thickBot="1" x14ac:dyDescent="0.25">
      <c r="A12" s="168" t="s">
        <v>1065</v>
      </c>
      <c r="B12" s="170">
        <v>522</v>
      </c>
      <c r="C12" s="170">
        <v>564</v>
      </c>
      <c r="D12" s="181">
        <f t="shared" si="0"/>
        <v>42</v>
      </c>
      <c r="E12" s="185">
        <f t="shared" si="1"/>
        <v>8.0459770114942541E-2</v>
      </c>
    </row>
    <row r="13" spans="1:16" ht="18.600000000000001" customHeight="1" thickBot="1" x14ac:dyDescent="0.25">
      <c r="A13" s="168" t="s">
        <v>1066</v>
      </c>
      <c r="B13" s="170">
        <v>270</v>
      </c>
      <c r="C13" s="170">
        <v>280</v>
      </c>
      <c r="D13" s="181">
        <f t="shared" si="0"/>
        <v>10</v>
      </c>
      <c r="E13" s="185">
        <f t="shared" si="1"/>
        <v>3.7037037037036979E-2</v>
      </c>
    </row>
    <row r="14" spans="1:16" ht="16.149999999999999" customHeight="1" thickBot="1" x14ac:dyDescent="0.25">
      <c r="A14" s="168" t="s">
        <v>1067</v>
      </c>
      <c r="B14" s="170">
        <v>163</v>
      </c>
      <c r="C14" s="170">
        <v>164</v>
      </c>
      <c r="D14" s="181">
        <f t="shared" si="0"/>
        <v>1</v>
      </c>
      <c r="E14" s="185">
        <f t="shared" si="1"/>
        <v>6.1349693251533388E-3</v>
      </c>
    </row>
    <row r="15" spans="1:16" ht="13.5" thickBot="1" x14ac:dyDescent="0.25">
      <c r="A15" s="183" t="s">
        <v>296</v>
      </c>
      <c r="B15" s="174">
        <f>SUM(B8:B14)</f>
        <v>104232</v>
      </c>
      <c r="C15" s="174">
        <f>SUM(C8:C14)</f>
        <v>106467</v>
      </c>
      <c r="D15" s="174">
        <f>C15-B15</f>
        <v>2235</v>
      </c>
      <c r="E15" s="188">
        <f>C15/B15-1</f>
        <v>2.1442551231867446E-2</v>
      </c>
    </row>
    <row r="16" spans="1:16" x14ac:dyDescent="0.2">
      <c r="B16" s="10"/>
    </row>
    <row r="35" spans="2:2" x14ac:dyDescent="0.2">
      <c r="B35" s="10"/>
    </row>
    <row r="36" spans="2:2" x14ac:dyDescent="0.2">
      <c r="B36" s="10"/>
    </row>
    <row r="37" spans="2:2" x14ac:dyDescent="0.2">
      <c r="B37" s="10"/>
    </row>
    <row r="38" spans="2:2" x14ac:dyDescent="0.2">
      <c r="B38" s="10"/>
    </row>
    <row r="39" spans="2:2" x14ac:dyDescent="0.2">
      <c r="B39" s="10"/>
    </row>
    <row r="40" spans="2:2" x14ac:dyDescent="0.2">
      <c r="B40" s="10"/>
    </row>
    <row r="41" spans="2:2" x14ac:dyDescent="0.2">
      <c r="B41" s="10"/>
    </row>
    <row r="42" spans="2:2" x14ac:dyDescent="0.2">
      <c r="B42" s="10"/>
    </row>
    <row r="43" spans="2:2" x14ac:dyDescent="0.2">
      <c r="B43" s="10"/>
    </row>
    <row r="44" spans="2:2" x14ac:dyDescent="0.2">
      <c r="B44" s="10"/>
    </row>
    <row r="45" spans="2:2" x14ac:dyDescent="0.2">
      <c r="B45" s="10"/>
    </row>
    <row r="46" spans="2:2" x14ac:dyDescent="0.2">
      <c r="B46" s="10"/>
    </row>
    <row r="47" spans="2:2" x14ac:dyDescent="0.2">
      <c r="B47" s="10"/>
    </row>
    <row r="48" spans="2:2" x14ac:dyDescent="0.2">
      <c r="B48" s="10"/>
    </row>
    <row r="49" spans="2:2" x14ac:dyDescent="0.2">
      <c r="B49" s="10"/>
    </row>
    <row r="50" spans="2:2" x14ac:dyDescent="0.2">
      <c r="B50" s="10"/>
    </row>
    <row r="51" spans="2:2" x14ac:dyDescent="0.2">
      <c r="B51" s="10"/>
    </row>
    <row r="52" spans="2:2" x14ac:dyDescent="0.2">
      <c r="B52" s="10"/>
    </row>
    <row r="53" spans="2:2" x14ac:dyDescent="0.2">
      <c r="B53" s="10"/>
    </row>
    <row r="54" spans="2:2" x14ac:dyDescent="0.2">
      <c r="B54" s="10"/>
    </row>
    <row r="55" spans="2:2" x14ac:dyDescent="0.2">
      <c r="B55" s="10"/>
    </row>
    <row r="56" spans="2:2" x14ac:dyDescent="0.2">
      <c r="B56" s="10"/>
    </row>
    <row r="57" spans="2:2" x14ac:dyDescent="0.2">
      <c r="B57" s="10"/>
    </row>
    <row r="58" spans="2:2" x14ac:dyDescent="0.2">
      <c r="B58" s="10"/>
    </row>
    <row r="59" spans="2:2" x14ac:dyDescent="0.2">
      <c r="B59" s="10"/>
    </row>
    <row r="60" spans="2:2" x14ac:dyDescent="0.2">
      <c r="B60" s="10"/>
    </row>
    <row r="61" spans="2:2" x14ac:dyDescent="0.2">
      <c r="B61" s="10"/>
    </row>
    <row r="62" spans="2:2" x14ac:dyDescent="0.2">
      <c r="B62" s="10"/>
    </row>
    <row r="63" spans="2:2" x14ac:dyDescent="0.2">
      <c r="B63" s="10"/>
    </row>
    <row r="64" spans="2:2" x14ac:dyDescent="0.2">
      <c r="B64" s="10"/>
    </row>
    <row r="65" spans="2:2" x14ac:dyDescent="0.2">
      <c r="B65" s="10"/>
    </row>
    <row r="66" spans="2:2" x14ac:dyDescent="0.2">
      <c r="B66" s="10"/>
    </row>
    <row r="67" spans="2:2" x14ac:dyDescent="0.2">
      <c r="B67" s="10"/>
    </row>
    <row r="68" spans="2:2" x14ac:dyDescent="0.2">
      <c r="B68" s="10"/>
    </row>
    <row r="69" spans="2:2" x14ac:dyDescent="0.2">
      <c r="B69" s="10"/>
    </row>
    <row r="70" spans="2:2" x14ac:dyDescent="0.2">
      <c r="B70" s="10"/>
    </row>
    <row r="71" spans="2:2" x14ac:dyDescent="0.2">
      <c r="B71" s="10"/>
    </row>
    <row r="72" spans="2:2" x14ac:dyDescent="0.2">
      <c r="B72" s="10"/>
    </row>
    <row r="73" spans="2:2" x14ac:dyDescent="0.2">
      <c r="B73" s="10"/>
    </row>
    <row r="74" spans="2:2" x14ac:dyDescent="0.2">
      <c r="B74" s="10"/>
    </row>
    <row r="75" spans="2:2" x14ac:dyDescent="0.2">
      <c r="B75" s="10"/>
    </row>
    <row r="76" spans="2:2" x14ac:dyDescent="0.2">
      <c r="B76" s="10"/>
    </row>
    <row r="77" spans="2:2" x14ac:dyDescent="0.2">
      <c r="B77" s="10"/>
    </row>
    <row r="78" spans="2:2" x14ac:dyDescent="0.2">
      <c r="B78" s="10"/>
    </row>
    <row r="79" spans="2:2" x14ac:dyDescent="0.2">
      <c r="B79" s="10"/>
    </row>
    <row r="80" spans="2:2" x14ac:dyDescent="0.2">
      <c r="B80" s="10"/>
    </row>
    <row r="81" spans="2:2" x14ac:dyDescent="0.2">
      <c r="B81" s="10"/>
    </row>
    <row r="82" spans="2:2" x14ac:dyDescent="0.2">
      <c r="B82" s="10"/>
    </row>
    <row r="83" spans="2:2" x14ac:dyDescent="0.2">
      <c r="B83" s="10"/>
    </row>
    <row r="84" spans="2:2" x14ac:dyDescent="0.2">
      <c r="B84" s="10"/>
    </row>
    <row r="85" spans="2:2" x14ac:dyDescent="0.2">
      <c r="B85" s="10"/>
    </row>
    <row r="86" spans="2:2" x14ac:dyDescent="0.2">
      <c r="B86" s="10"/>
    </row>
    <row r="87" spans="2:2" x14ac:dyDescent="0.2">
      <c r="B87" s="10"/>
    </row>
    <row r="88" spans="2:2" x14ac:dyDescent="0.2">
      <c r="B88" s="10"/>
    </row>
    <row r="89" spans="2:2" x14ac:dyDescent="0.2">
      <c r="B89" s="10"/>
    </row>
    <row r="90" spans="2:2" x14ac:dyDescent="0.2">
      <c r="B90" s="10"/>
    </row>
    <row r="91" spans="2:2" x14ac:dyDescent="0.2">
      <c r="B91" s="10"/>
    </row>
    <row r="92" spans="2:2" x14ac:dyDescent="0.2">
      <c r="B92" s="10"/>
    </row>
    <row r="93" spans="2:2" x14ac:dyDescent="0.2">
      <c r="B93" s="10"/>
    </row>
    <row r="94" spans="2:2" x14ac:dyDescent="0.2">
      <c r="B94" s="10"/>
    </row>
    <row r="95" spans="2:2" x14ac:dyDescent="0.2">
      <c r="B95" s="10"/>
    </row>
    <row r="96" spans="2:2" x14ac:dyDescent="0.2">
      <c r="B96" s="10"/>
    </row>
    <row r="97" spans="2:2" x14ac:dyDescent="0.2">
      <c r="B97" s="10"/>
    </row>
    <row r="98" spans="2:2" x14ac:dyDescent="0.2">
      <c r="B98" s="10"/>
    </row>
    <row r="99" spans="2:2" x14ac:dyDescent="0.2">
      <c r="B99" s="10"/>
    </row>
    <row r="100" spans="2:2" x14ac:dyDescent="0.2">
      <c r="B100" s="10"/>
    </row>
    <row r="101" spans="2:2" x14ac:dyDescent="0.2">
      <c r="B101" s="10"/>
    </row>
    <row r="102" spans="2:2" x14ac:dyDescent="0.2">
      <c r="B102" s="10"/>
    </row>
    <row r="103" spans="2:2" x14ac:dyDescent="0.2">
      <c r="B103" s="10"/>
    </row>
    <row r="104" spans="2:2" x14ac:dyDescent="0.2">
      <c r="B104" s="10"/>
    </row>
    <row r="105" spans="2:2" x14ac:dyDescent="0.2">
      <c r="B105" s="10"/>
    </row>
    <row r="106" spans="2:2" x14ac:dyDescent="0.2">
      <c r="B106" s="10"/>
    </row>
    <row r="107" spans="2:2" x14ac:dyDescent="0.2">
      <c r="B107" s="10"/>
    </row>
    <row r="108" spans="2:2" x14ac:dyDescent="0.2">
      <c r="B108" s="10"/>
    </row>
    <row r="109" spans="2:2" x14ac:dyDescent="0.2">
      <c r="B109" s="10"/>
    </row>
    <row r="110" spans="2:2" x14ac:dyDescent="0.2">
      <c r="B110" s="10"/>
    </row>
    <row r="111" spans="2:2" x14ac:dyDescent="0.2">
      <c r="B111" s="10"/>
    </row>
    <row r="112" spans="2:2" x14ac:dyDescent="0.2">
      <c r="B112" s="10"/>
    </row>
    <row r="113" spans="2:2" x14ac:dyDescent="0.2">
      <c r="B113" s="10"/>
    </row>
    <row r="114" spans="2:2" x14ac:dyDescent="0.2">
      <c r="B114" s="10"/>
    </row>
    <row r="115" spans="2:2" x14ac:dyDescent="0.2">
      <c r="B115" s="10"/>
    </row>
    <row r="116" spans="2:2" x14ac:dyDescent="0.2">
      <c r="B116" s="10"/>
    </row>
    <row r="117" spans="2:2" x14ac:dyDescent="0.2">
      <c r="B117" s="10"/>
    </row>
    <row r="118" spans="2:2" x14ac:dyDescent="0.2">
      <c r="B118" s="10"/>
    </row>
    <row r="119" spans="2:2" x14ac:dyDescent="0.2">
      <c r="B119" s="10"/>
    </row>
    <row r="120" spans="2:2" x14ac:dyDescent="0.2">
      <c r="B120" s="10"/>
    </row>
    <row r="121" spans="2:2" x14ac:dyDescent="0.2">
      <c r="B121" s="10"/>
    </row>
    <row r="122" spans="2:2" x14ac:dyDescent="0.2">
      <c r="B122" s="10"/>
    </row>
    <row r="123" spans="2:2" x14ac:dyDescent="0.2">
      <c r="B123" s="10"/>
    </row>
    <row r="124" spans="2:2" x14ac:dyDescent="0.2">
      <c r="B124" s="10"/>
    </row>
    <row r="125" spans="2:2" x14ac:dyDescent="0.2">
      <c r="B125" s="10"/>
    </row>
    <row r="126" spans="2:2" x14ac:dyDescent="0.2">
      <c r="B126" s="10"/>
    </row>
    <row r="127" spans="2:2" x14ac:dyDescent="0.2">
      <c r="B127" s="10"/>
    </row>
    <row r="128" spans="2:2" x14ac:dyDescent="0.2">
      <c r="B128" s="10"/>
    </row>
    <row r="129" spans="2:2" x14ac:dyDescent="0.2">
      <c r="B129" s="10"/>
    </row>
    <row r="130" spans="2:2" x14ac:dyDescent="0.2">
      <c r="B130" s="10"/>
    </row>
    <row r="131" spans="2:2" x14ac:dyDescent="0.2">
      <c r="B131" s="10"/>
    </row>
    <row r="132" spans="2:2" x14ac:dyDescent="0.2">
      <c r="B132" s="10"/>
    </row>
    <row r="133" spans="2:2" x14ac:dyDescent="0.2">
      <c r="B133" s="10"/>
    </row>
    <row r="134" spans="2:2" x14ac:dyDescent="0.2">
      <c r="B134" s="10"/>
    </row>
    <row r="135" spans="2:2" x14ac:dyDescent="0.2">
      <c r="B135" s="10"/>
    </row>
    <row r="136" spans="2:2" x14ac:dyDescent="0.2">
      <c r="B136" s="10"/>
    </row>
    <row r="137" spans="2:2" x14ac:dyDescent="0.2">
      <c r="B137" s="10"/>
    </row>
    <row r="138" spans="2:2" x14ac:dyDescent="0.2">
      <c r="B138" s="10"/>
    </row>
    <row r="139" spans="2:2" x14ac:dyDescent="0.2">
      <c r="B139" s="10"/>
    </row>
    <row r="140" spans="2:2" x14ac:dyDescent="0.2">
      <c r="B140" s="10"/>
    </row>
    <row r="141" spans="2:2" x14ac:dyDescent="0.2">
      <c r="B141" s="10"/>
    </row>
    <row r="142" spans="2:2" x14ac:dyDescent="0.2">
      <c r="B142" s="10"/>
    </row>
    <row r="143" spans="2:2" x14ac:dyDescent="0.2">
      <c r="B143" s="10"/>
    </row>
    <row r="144" spans="2:2" x14ac:dyDescent="0.2">
      <c r="B144" s="10"/>
    </row>
    <row r="145" spans="2:2" x14ac:dyDescent="0.2">
      <c r="B145" s="10"/>
    </row>
    <row r="146" spans="2:2" x14ac:dyDescent="0.2">
      <c r="B146" s="10"/>
    </row>
    <row r="147" spans="2:2" x14ac:dyDescent="0.2">
      <c r="B147" s="10"/>
    </row>
    <row r="148" spans="2:2" x14ac:dyDescent="0.2">
      <c r="B148" s="10"/>
    </row>
    <row r="149" spans="2:2" x14ac:dyDescent="0.2">
      <c r="B149" s="10"/>
    </row>
    <row r="150" spans="2:2" x14ac:dyDescent="0.2">
      <c r="B150" s="10"/>
    </row>
    <row r="151" spans="2:2" x14ac:dyDescent="0.2">
      <c r="B151" s="10"/>
    </row>
    <row r="152" spans="2:2" x14ac:dyDescent="0.2">
      <c r="B152" s="10"/>
    </row>
    <row r="153" spans="2:2" x14ac:dyDescent="0.2">
      <c r="B153" s="10"/>
    </row>
    <row r="154" spans="2:2" x14ac:dyDescent="0.2">
      <c r="B154" s="10"/>
    </row>
    <row r="155" spans="2:2" x14ac:dyDescent="0.2">
      <c r="B155" s="10"/>
    </row>
    <row r="156" spans="2:2" x14ac:dyDescent="0.2">
      <c r="B156" s="10"/>
    </row>
    <row r="157" spans="2:2" x14ac:dyDescent="0.2">
      <c r="B157" s="10"/>
    </row>
    <row r="158" spans="2:2" x14ac:dyDescent="0.2">
      <c r="B158" s="10"/>
    </row>
    <row r="159" spans="2:2" x14ac:dyDescent="0.2">
      <c r="B159" s="10"/>
    </row>
    <row r="160" spans="2:2" x14ac:dyDescent="0.2">
      <c r="B160" s="10"/>
    </row>
    <row r="161" spans="2:2" x14ac:dyDescent="0.2">
      <c r="B161" s="10"/>
    </row>
    <row r="162" spans="2:2" x14ac:dyDescent="0.2">
      <c r="B162" s="10"/>
    </row>
    <row r="163" spans="2:2" x14ac:dyDescent="0.2">
      <c r="B163" s="10"/>
    </row>
    <row r="164" spans="2:2" x14ac:dyDescent="0.2">
      <c r="B164" s="10"/>
    </row>
    <row r="165" spans="2:2" x14ac:dyDescent="0.2">
      <c r="B165" s="10"/>
    </row>
    <row r="166" spans="2:2" x14ac:dyDescent="0.2">
      <c r="B166" s="10"/>
    </row>
    <row r="167" spans="2:2" x14ac:dyDescent="0.2">
      <c r="B167" s="10"/>
    </row>
    <row r="168" spans="2:2" x14ac:dyDescent="0.2">
      <c r="B168" s="10"/>
    </row>
    <row r="169" spans="2:2" x14ac:dyDescent="0.2">
      <c r="B169" s="10"/>
    </row>
    <row r="170" spans="2:2" x14ac:dyDescent="0.2">
      <c r="B170" s="10"/>
    </row>
    <row r="171" spans="2:2" x14ac:dyDescent="0.2">
      <c r="B171" s="10"/>
    </row>
    <row r="172" spans="2:2" x14ac:dyDescent="0.2">
      <c r="B172" s="10"/>
    </row>
    <row r="173" spans="2:2" x14ac:dyDescent="0.2">
      <c r="B173" s="10"/>
    </row>
    <row r="174" spans="2:2" x14ac:dyDescent="0.2">
      <c r="B174" s="10"/>
    </row>
    <row r="175" spans="2:2" x14ac:dyDescent="0.2">
      <c r="B175" s="10"/>
    </row>
    <row r="176" spans="2:2" x14ac:dyDescent="0.2">
      <c r="B176" s="10"/>
    </row>
    <row r="177" spans="2:2" x14ac:dyDescent="0.2">
      <c r="B177" s="10"/>
    </row>
    <row r="178" spans="2:2" x14ac:dyDescent="0.2">
      <c r="B178" s="10"/>
    </row>
    <row r="179" spans="2:2" x14ac:dyDescent="0.2">
      <c r="B179" s="10"/>
    </row>
    <row r="180" spans="2:2" x14ac:dyDescent="0.2">
      <c r="B180" s="10"/>
    </row>
    <row r="181" spans="2:2" x14ac:dyDescent="0.2">
      <c r="B181" s="10"/>
    </row>
    <row r="182" spans="2:2" x14ac:dyDescent="0.2">
      <c r="B182" s="10"/>
    </row>
    <row r="183" spans="2:2" x14ac:dyDescent="0.2">
      <c r="B183" s="10"/>
    </row>
    <row r="184" spans="2:2" x14ac:dyDescent="0.2">
      <c r="B184" s="10"/>
    </row>
    <row r="185" spans="2:2" x14ac:dyDescent="0.2">
      <c r="B185" s="10"/>
    </row>
    <row r="186" spans="2:2" x14ac:dyDescent="0.2">
      <c r="B186" s="10"/>
    </row>
    <row r="187" spans="2:2" x14ac:dyDescent="0.2">
      <c r="B187" s="10"/>
    </row>
    <row r="188" spans="2:2" x14ac:dyDescent="0.2">
      <c r="B188" s="10"/>
    </row>
    <row r="189" spans="2:2" x14ac:dyDescent="0.2">
      <c r="B189" s="10"/>
    </row>
    <row r="190" spans="2:2" x14ac:dyDescent="0.2">
      <c r="B190" s="10"/>
    </row>
    <row r="191" spans="2:2" x14ac:dyDescent="0.2">
      <c r="B191" s="10"/>
    </row>
    <row r="192" spans="2:2" x14ac:dyDescent="0.2">
      <c r="B192" s="10"/>
    </row>
    <row r="193" spans="2:2" x14ac:dyDescent="0.2">
      <c r="B193" s="10"/>
    </row>
    <row r="194" spans="2:2" x14ac:dyDescent="0.2">
      <c r="B194" s="10"/>
    </row>
    <row r="195" spans="2:2" x14ac:dyDescent="0.2">
      <c r="B195" s="10"/>
    </row>
    <row r="196" spans="2:2" x14ac:dyDescent="0.2">
      <c r="B196" s="10"/>
    </row>
    <row r="197" spans="2:2" x14ac:dyDescent="0.2">
      <c r="B197" s="10"/>
    </row>
    <row r="198" spans="2:2" x14ac:dyDescent="0.2">
      <c r="B198" s="10"/>
    </row>
    <row r="199" spans="2:2" x14ac:dyDescent="0.2">
      <c r="B199" s="10"/>
    </row>
    <row r="200" spans="2:2" x14ac:dyDescent="0.2">
      <c r="B200" s="10"/>
    </row>
    <row r="201" spans="2:2" x14ac:dyDescent="0.2">
      <c r="B201" s="10"/>
    </row>
    <row r="202" spans="2:2" x14ac:dyDescent="0.2">
      <c r="B202" s="10"/>
    </row>
    <row r="203" spans="2:2" x14ac:dyDescent="0.2">
      <c r="B203" s="10"/>
    </row>
    <row r="204" spans="2:2" x14ac:dyDescent="0.2">
      <c r="B204" s="10"/>
    </row>
    <row r="205" spans="2:2" x14ac:dyDescent="0.2">
      <c r="B205" s="10"/>
    </row>
    <row r="206" spans="2:2" x14ac:dyDescent="0.2">
      <c r="B206" s="10"/>
    </row>
    <row r="207" spans="2:2" x14ac:dyDescent="0.2">
      <c r="B207" s="10"/>
    </row>
    <row r="208" spans="2:2" x14ac:dyDescent="0.2">
      <c r="B208" s="10"/>
    </row>
    <row r="209" spans="2:2" x14ac:dyDescent="0.2">
      <c r="B209" s="10"/>
    </row>
    <row r="210" spans="2:2" x14ac:dyDescent="0.2">
      <c r="B210" s="10"/>
    </row>
    <row r="211" spans="2:2" x14ac:dyDescent="0.2">
      <c r="B211" s="10"/>
    </row>
    <row r="212" spans="2:2" x14ac:dyDescent="0.2">
      <c r="B212" s="10"/>
    </row>
    <row r="213" spans="2:2" x14ac:dyDescent="0.2">
      <c r="B213" s="10"/>
    </row>
    <row r="214" spans="2:2" x14ac:dyDescent="0.2">
      <c r="B214" s="10"/>
    </row>
    <row r="215" spans="2:2" x14ac:dyDescent="0.2">
      <c r="B215" s="10"/>
    </row>
    <row r="216" spans="2:2" x14ac:dyDescent="0.2">
      <c r="B216" s="10"/>
    </row>
  </sheetData>
  <mergeCells count="3">
    <mergeCell ref="H1:K1"/>
    <mergeCell ref="A6:A7"/>
    <mergeCell ref="D6:E6"/>
  </mergeCells>
  <hyperlinks>
    <hyperlink ref="H1:J1" location="Index!A1" display="Regresar al Índice" xr:uid="{8BE46B2C-6851-4B80-B523-2B1B417D8C46}"/>
    <hyperlink ref="H1:I1" location="Index!A1" display="Regresar al �ndice" xr:uid="{903F942F-D71D-4947-A8F6-03FB19145DB9}"/>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EA694-A7CE-4E9C-BC41-5F22474B5448}">
  <sheetPr codeName="Hoja24"/>
  <dimension ref="A1:J216"/>
  <sheetViews>
    <sheetView zoomScaleNormal="100" workbookViewId="0"/>
  </sheetViews>
  <sheetFormatPr baseColWidth="10" defaultColWidth="11.42578125" defaultRowHeight="12.75" x14ac:dyDescent="0.2"/>
  <cols>
    <col min="1" max="1" width="27.140625" style="279" customWidth="1"/>
    <col min="2" max="2" width="14.5703125" style="128" customWidth="1"/>
    <col min="3" max="3" width="11.42578125" style="279" customWidth="1"/>
    <col min="4" max="4" width="11.5703125" style="279" customWidth="1"/>
    <col min="5" max="5" width="12.42578125" style="279" customWidth="1"/>
    <col min="6" max="6" width="5.85546875" style="279" bestFit="1" customWidth="1"/>
    <col min="7" max="7" width="7.85546875" style="279" bestFit="1" customWidth="1"/>
    <col min="8" max="8" width="6.140625" style="279" bestFit="1" customWidth="1"/>
    <col min="9" max="9" width="7.85546875" style="279" bestFit="1" customWidth="1"/>
    <col min="10" max="10" width="6" style="279" bestFit="1" customWidth="1"/>
    <col min="11" max="16384" width="11.42578125" style="279"/>
  </cols>
  <sheetData>
    <row r="1" spans="1:10" x14ac:dyDescent="0.2">
      <c r="A1" s="69" t="s">
        <v>2014</v>
      </c>
      <c r="H1" s="346" t="s">
        <v>2143</v>
      </c>
      <c r="I1" s="346"/>
      <c r="J1" s="346"/>
    </row>
    <row r="2" spans="1:10" x14ac:dyDescent="0.2">
      <c r="A2" s="279" t="s">
        <v>1417</v>
      </c>
    </row>
    <row r="4" spans="1:10" ht="19.5" customHeight="1" x14ac:dyDescent="0.2"/>
    <row r="5" spans="1:10" ht="17.45" customHeight="1" thickBot="1" x14ac:dyDescent="0.25">
      <c r="A5" s="327"/>
      <c r="B5" s="162"/>
      <c r="C5" s="327"/>
      <c r="D5" s="327"/>
      <c r="E5" s="327"/>
    </row>
    <row r="6" spans="1:10" ht="17.45" customHeight="1" thickBot="1" x14ac:dyDescent="0.25">
      <c r="A6" s="251" t="s">
        <v>400</v>
      </c>
      <c r="B6" s="221">
        <v>2022</v>
      </c>
      <c r="C6" s="484">
        <v>2023</v>
      </c>
      <c r="D6" s="254" t="s">
        <v>407</v>
      </c>
      <c r="E6" s="254"/>
    </row>
    <row r="7" spans="1:10" ht="17.45" customHeight="1" thickBot="1" x14ac:dyDescent="0.25">
      <c r="A7" s="255"/>
      <c r="B7" s="221" t="s">
        <v>49</v>
      </c>
      <c r="C7" s="484" t="s">
        <v>41</v>
      </c>
      <c r="D7" s="221" t="s">
        <v>292</v>
      </c>
      <c r="E7" s="221" t="s">
        <v>293</v>
      </c>
    </row>
    <row r="8" spans="1:10" ht="26.25" thickBot="1" x14ac:dyDescent="0.25">
      <c r="A8" s="178" t="s">
        <v>1061</v>
      </c>
      <c r="B8" s="179">
        <v>26489</v>
      </c>
      <c r="C8" s="184">
        <v>26656</v>
      </c>
      <c r="D8" s="181">
        <f>C8-B8</f>
        <v>167</v>
      </c>
      <c r="E8" s="185">
        <f>C8/B8-1</f>
        <v>6.3045037562761141E-3</v>
      </c>
    </row>
    <row r="9" spans="1:10" ht="17.45" customHeight="1" thickBot="1" x14ac:dyDescent="0.25">
      <c r="A9" s="180" t="s">
        <v>1062</v>
      </c>
      <c r="B9" s="181">
        <v>41568</v>
      </c>
      <c r="C9" s="169">
        <v>41851</v>
      </c>
      <c r="D9" s="181">
        <f t="shared" ref="D9:D15" si="0">C9-B9</f>
        <v>283</v>
      </c>
      <c r="E9" s="185">
        <f t="shared" ref="E9:E15" si="1">C9/B9-1</f>
        <v>6.8081216320245996E-3</v>
      </c>
    </row>
    <row r="10" spans="1:10" ht="17.45" customHeight="1" thickBot="1" x14ac:dyDescent="0.25">
      <c r="A10" s="178" t="s">
        <v>1063</v>
      </c>
      <c r="B10" s="179">
        <v>32488</v>
      </c>
      <c r="C10" s="169">
        <v>32736</v>
      </c>
      <c r="D10" s="181">
        <f t="shared" si="0"/>
        <v>248</v>
      </c>
      <c r="E10" s="185">
        <f t="shared" si="1"/>
        <v>7.6335877862594437E-3</v>
      </c>
    </row>
    <row r="11" spans="1:10" ht="17.45" customHeight="1" thickBot="1" x14ac:dyDescent="0.25">
      <c r="A11" s="180" t="s">
        <v>1064</v>
      </c>
      <c r="B11" s="181">
        <v>4153</v>
      </c>
      <c r="C11" s="169">
        <v>4216</v>
      </c>
      <c r="D11" s="181">
        <f t="shared" si="0"/>
        <v>63</v>
      </c>
      <c r="E11" s="185">
        <f t="shared" si="1"/>
        <v>1.5169756802311474E-2</v>
      </c>
    </row>
    <row r="12" spans="1:10" ht="26.25" thickBot="1" x14ac:dyDescent="0.25">
      <c r="A12" s="178" t="s">
        <v>1065</v>
      </c>
      <c r="B12" s="182">
        <v>542</v>
      </c>
      <c r="C12" s="170">
        <v>564</v>
      </c>
      <c r="D12" s="181">
        <f t="shared" si="0"/>
        <v>22</v>
      </c>
      <c r="E12" s="185">
        <f t="shared" si="1"/>
        <v>4.0590405904058935E-2</v>
      </c>
    </row>
    <row r="13" spans="1:10" ht="26.25" thickBot="1" x14ac:dyDescent="0.25">
      <c r="A13" s="180" t="s">
        <v>1066</v>
      </c>
      <c r="B13" s="189">
        <v>276</v>
      </c>
      <c r="C13" s="170">
        <v>280</v>
      </c>
      <c r="D13" s="181">
        <f t="shared" si="0"/>
        <v>4</v>
      </c>
      <c r="E13" s="185">
        <f t="shared" si="1"/>
        <v>1.449275362318847E-2</v>
      </c>
    </row>
    <row r="14" spans="1:10" ht="13.5" thickBot="1" x14ac:dyDescent="0.25">
      <c r="A14" s="178" t="s">
        <v>1067</v>
      </c>
      <c r="B14" s="182">
        <v>159</v>
      </c>
      <c r="C14" s="170">
        <v>164</v>
      </c>
      <c r="D14" s="166">
        <f t="shared" si="0"/>
        <v>5</v>
      </c>
      <c r="E14" s="167">
        <f t="shared" si="1"/>
        <v>3.1446540880503138E-2</v>
      </c>
    </row>
    <row r="15" spans="1:10" ht="13.5" thickBot="1" x14ac:dyDescent="0.25">
      <c r="A15" s="183" t="s">
        <v>296</v>
      </c>
      <c r="B15" s="174">
        <v>105675</v>
      </c>
      <c r="C15" s="174">
        <f>SUM(C8:C14)</f>
        <v>106467</v>
      </c>
      <c r="D15" s="174">
        <f t="shared" si="0"/>
        <v>792</v>
      </c>
      <c r="E15" s="188">
        <f t="shared" si="1"/>
        <v>7.4946770759403147E-3</v>
      </c>
    </row>
    <row r="16" spans="1:10" x14ac:dyDescent="0.2">
      <c r="B16" s="10"/>
    </row>
    <row r="32" spans="2:2" x14ac:dyDescent="0.2">
      <c r="B32" s="10"/>
    </row>
    <row r="33" spans="2:2" x14ac:dyDescent="0.2">
      <c r="B33" s="10"/>
    </row>
    <row r="34" spans="2:2" x14ac:dyDescent="0.2">
      <c r="B34" s="10"/>
    </row>
    <row r="35" spans="2:2" x14ac:dyDescent="0.2">
      <c r="B35" s="10"/>
    </row>
    <row r="36" spans="2:2" x14ac:dyDescent="0.2">
      <c r="B36" s="10"/>
    </row>
    <row r="37" spans="2:2" x14ac:dyDescent="0.2">
      <c r="B37" s="10"/>
    </row>
    <row r="38" spans="2:2" x14ac:dyDescent="0.2">
      <c r="B38" s="10"/>
    </row>
    <row r="39" spans="2:2" x14ac:dyDescent="0.2">
      <c r="B39" s="10"/>
    </row>
    <row r="40" spans="2:2" x14ac:dyDescent="0.2">
      <c r="B40" s="10"/>
    </row>
    <row r="41" spans="2:2" x14ac:dyDescent="0.2">
      <c r="B41" s="10"/>
    </row>
    <row r="42" spans="2:2" x14ac:dyDescent="0.2">
      <c r="B42" s="10"/>
    </row>
    <row r="43" spans="2:2" x14ac:dyDescent="0.2">
      <c r="B43" s="10"/>
    </row>
    <row r="44" spans="2:2" x14ac:dyDescent="0.2">
      <c r="B44" s="10"/>
    </row>
    <row r="45" spans="2:2" x14ac:dyDescent="0.2">
      <c r="B45" s="10"/>
    </row>
    <row r="46" spans="2:2" x14ac:dyDescent="0.2">
      <c r="B46" s="10"/>
    </row>
    <row r="47" spans="2:2" x14ac:dyDescent="0.2">
      <c r="B47" s="10"/>
    </row>
    <row r="48" spans="2:2" x14ac:dyDescent="0.2">
      <c r="B48" s="10"/>
    </row>
    <row r="49" spans="2:2" x14ac:dyDescent="0.2">
      <c r="B49" s="10"/>
    </row>
    <row r="50" spans="2:2" x14ac:dyDescent="0.2">
      <c r="B50" s="10"/>
    </row>
    <row r="51" spans="2:2" x14ac:dyDescent="0.2">
      <c r="B51" s="10"/>
    </row>
    <row r="52" spans="2:2" x14ac:dyDescent="0.2">
      <c r="B52" s="10"/>
    </row>
    <row r="53" spans="2:2" x14ac:dyDescent="0.2">
      <c r="B53" s="10"/>
    </row>
    <row r="54" spans="2:2" x14ac:dyDescent="0.2">
      <c r="B54" s="10"/>
    </row>
    <row r="55" spans="2:2" x14ac:dyDescent="0.2">
      <c r="B55" s="10"/>
    </row>
    <row r="56" spans="2:2" x14ac:dyDescent="0.2">
      <c r="B56" s="10"/>
    </row>
    <row r="57" spans="2:2" x14ac:dyDescent="0.2">
      <c r="B57" s="10"/>
    </row>
    <row r="58" spans="2:2" x14ac:dyDescent="0.2">
      <c r="B58" s="10"/>
    </row>
    <row r="59" spans="2:2" x14ac:dyDescent="0.2">
      <c r="B59" s="10"/>
    </row>
    <row r="60" spans="2:2" x14ac:dyDescent="0.2">
      <c r="B60" s="10"/>
    </row>
    <row r="61" spans="2:2" x14ac:dyDescent="0.2">
      <c r="B61" s="10"/>
    </row>
    <row r="62" spans="2:2" x14ac:dyDescent="0.2">
      <c r="B62" s="10"/>
    </row>
    <row r="63" spans="2:2" x14ac:dyDescent="0.2">
      <c r="B63" s="10"/>
    </row>
    <row r="64" spans="2:2" x14ac:dyDescent="0.2">
      <c r="B64" s="10"/>
    </row>
    <row r="65" spans="2:2" x14ac:dyDescent="0.2">
      <c r="B65" s="10"/>
    </row>
    <row r="66" spans="2:2" x14ac:dyDescent="0.2">
      <c r="B66" s="10"/>
    </row>
    <row r="67" spans="2:2" x14ac:dyDescent="0.2">
      <c r="B67" s="10"/>
    </row>
    <row r="68" spans="2:2" x14ac:dyDescent="0.2">
      <c r="B68" s="10"/>
    </row>
    <row r="69" spans="2:2" x14ac:dyDescent="0.2">
      <c r="B69" s="10"/>
    </row>
    <row r="70" spans="2:2" x14ac:dyDescent="0.2">
      <c r="B70" s="10"/>
    </row>
    <row r="71" spans="2:2" x14ac:dyDescent="0.2">
      <c r="B71" s="10"/>
    </row>
    <row r="72" spans="2:2" x14ac:dyDescent="0.2">
      <c r="B72" s="10"/>
    </row>
    <row r="73" spans="2:2" x14ac:dyDescent="0.2">
      <c r="B73" s="10"/>
    </row>
    <row r="74" spans="2:2" x14ac:dyDescent="0.2">
      <c r="B74" s="10"/>
    </row>
    <row r="75" spans="2:2" x14ac:dyDescent="0.2">
      <c r="B75" s="10"/>
    </row>
    <row r="76" spans="2:2" x14ac:dyDescent="0.2">
      <c r="B76" s="10"/>
    </row>
    <row r="77" spans="2:2" x14ac:dyDescent="0.2">
      <c r="B77" s="10"/>
    </row>
    <row r="78" spans="2:2" x14ac:dyDescent="0.2">
      <c r="B78" s="10"/>
    </row>
    <row r="79" spans="2:2" x14ac:dyDescent="0.2">
      <c r="B79" s="10"/>
    </row>
    <row r="80" spans="2:2" x14ac:dyDescent="0.2">
      <c r="B80" s="10"/>
    </row>
    <row r="81" spans="2:2" x14ac:dyDescent="0.2">
      <c r="B81" s="10"/>
    </row>
    <row r="82" spans="2:2" x14ac:dyDescent="0.2">
      <c r="B82" s="10"/>
    </row>
    <row r="83" spans="2:2" x14ac:dyDescent="0.2">
      <c r="B83" s="10"/>
    </row>
    <row r="84" spans="2:2" x14ac:dyDescent="0.2">
      <c r="B84" s="10"/>
    </row>
    <row r="85" spans="2:2" x14ac:dyDescent="0.2">
      <c r="B85" s="10"/>
    </row>
    <row r="86" spans="2:2" x14ac:dyDescent="0.2">
      <c r="B86" s="10"/>
    </row>
    <row r="87" spans="2:2" x14ac:dyDescent="0.2">
      <c r="B87" s="10"/>
    </row>
    <row r="88" spans="2:2" x14ac:dyDescent="0.2">
      <c r="B88" s="10"/>
    </row>
    <row r="89" spans="2:2" x14ac:dyDescent="0.2">
      <c r="B89" s="10"/>
    </row>
    <row r="90" spans="2:2" x14ac:dyDescent="0.2">
      <c r="B90" s="10"/>
    </row>
    <row r="91" spans="2:2" x14ac:dyDescent="0.2">
      <c r="B91" s="10"/>
    </row>
    <row r="92" spans="2:2" x14ac:dyDescent="0.2">
      <c r="B92" s="10"/>
    </row>
    <row r="93" spans="2:2" x14ac:dyDescent="0.2">
      <c r="B93" s="10"/>
    </row>
    <row r="94" spans="2:2" x14ac:dyDescent="0.2">
      <c r="B94" s="10"/>
    </row>
    <row r="95" spans="2:2" x14ac:dyDescent="0.2">
      <c r="B95" s="10"/>
    </row>
    <row r="96" spans="2:2" x14ac:dyDescent="0.2">
      <c r="B96" s="10"/>
    </row>
    <row r="97" spans="2:2" x14ac:dyDescent="0.2">
      <c r="B97" s="10"/>
    </row>
    <row r="98" spans="2:2" x14ac:dyDescent="0.2">
      <c r="B98" s="10"/>
    </row>
    <row r="99" spans="2:2" x14ac:dyDescent="0.2">
      <c r="B99" s="10"/>
    </row>
    <row r="100" spans="2:2" x14ac:dyDescent="0.2">
      <c r="B100" s="10"/>
    </row>
    <row r="101" spans="2:2" x14ac:dyDescent="0.2">
      <c r="B101" s="10"/>
    </row>
    <row r="102" spans="2:2" x14ac:dyDescent="0.2">
      <c r="B102" s="10"/>
    </row>
    <row r="103" spans="2:2" x14ac:dyDescent="0.2">
      <c r="B103" s="10"/>
    </row>
    <row r="104" spans="2:2" x14ac:dyDescent="0.2">
      <c r="B104" s="10"/>
    </row>
    <row r="105" spans="2:2" x14ac:dyDescent="0.2">
      <c r="B105" s="10"/>
    </row>
    <row r="106" spans="2:2" x14ac:dyDescent="0.2">
      <c r="B106" s="10"/>
    </row>
    <row r="107" spans="2:2" x14ac:dyDescent="0.2">
      <c r="B107" s="10"/>
    </row>
    <row r="108" spans="2:2" x14ac:dyDescent="0.2">
      <c r="B108" s="10"/>
    </row>
    <row r="109" spans="2:2" x14ac:dyDescent="0.2">
      <c r="B109" s="10"/>
    </row>
    <row r="110" spans="2:2" x14ac:dyDescent="0.2">
      <c r="B110" s="10"/>
    </row>
    <row r="111" spans="2:2" x14ac:dyDescent="0.2">
      <c r="B111" s="10"/>
    </row>
    <row r="112" spans="2:2" x14ac:dyDescent="0.2">
      <c r="B112" s="10"/>
    </row>
    <row r="113" spans="2:2" x14ac:dyDescent="0.2">
      <c r="B113" s="10"/>
    </row>
    <row r="114" spans="2:2" x14ac:dyDescent="0.2">
      <c r="B114" s="10"/>
    </row>
    <row r="115" spans="2:2" x14ac:dyDescent="0.2">
      <c r="B115" s="10"/>
    </row>
    <row r="116" spans="2:2" x14ac:dyDescent="0.2">
      <c r="B116" s="10"/>
    </row>
    <row r="117" spans="2:2" x14ac:dyDescent="0.2">
      <c r="B117" s="10"/>
    </row>
    <row r="118" spans="2:2" x14ac:dyDescent="0.2">
      <c r="B118" s="10"/>
    </row>
    <row r="119" spans="2:2" x14ac:dyDescent="0.2">
      <c r="B119" s="10"/>
    </row>
    <row r="120" spans="2:2" x14ac:dyDescent="0.2">
      <c r="B120" s="10"/>
    </row>
    <row r="121" spans="2:2" x14ac:dyDescent="0.2">
      <c r="B121" s="10"/>
    </row>
    <row r="122" spans="2:2" x14ac:dyDescent="0.2">
      <c r="B122" s="10"/>
    </row>
    <row r="123" spans="2:2" x14ac:dyDescent="0.2">
      <c r="B123" s="10"/>
    </row>
    <row r="124" spans="2:2" x14ac:dyDescent="0.2">
      <c r="B124" s="10"/>
    </row>
    <row r="125" spans="2:2" x14ac:dyDescent="0.2">
      <c r="B125" s="10"/>
    </row>
    <row r="126" spans="2:2" x14ac:dyDescent="0.2">
      <c r="B126" s="10"/>
    </row>
    <row r="127" spans="2:2" x14ac:dyDescent="0.2">
      <c r="B127" s="10"/>
    </row>
    <row r="128" spans="2:2" x14ac:dyDescent="0.2">
      <c r="B128" s="10"/>
    </row>
    <row r="129" spans="2:2" x14ac:dyDescent="0.2">
      <c r="B129" s="10"/>
    </row>
    <row r="130" spans="2:2" x14ac:dyDescent="0.2">
      <c r="B130" s="10"/>
    </row>
    <row r="131" spans="2:2" x14ac:dyDescent="0.2">
      <c r="B131" s="10"/>
    </row>
    <row r="132" spans="2:2" x14ac:dyDescent="0.2">
      <c r="B132" s="10"/>
    </row>
    <row r="133" spans="2:2" x14ac:dyDescent="0.2">
      <c r="B133" s="10"/>
    </row>
    <row r="134" spans="2:2" x14ac:dyDescent="0.2">
      <c r="B134" s="10"/>
    </row>
    <row r="135" spans="2:2" x14ac:dyDescent="0.2">
      <c r="B135" s="10"/>
    </row>
    <row r="136" spans="2:2" x14ac:dyDescent="0.2">
      <c r="B136" s="10"/>
    </row>
    <row r="137" spans="2:2" x14ac:dyDescent="0.2">
      <c r="B137" s="10"/>
    </row>
    <row r="138" spans="2:2" x14ac:dyDescent="0.2">
      <c r="B138" s="10"/>
    </row>
    <row r="139" spans="2:2" x14ac:dyDescent="0.2">
      <c r="B139" s="10"/>
    </row>
    <row r="140" spans="2:2" x14ac:dyDescent="0.2">
      <c r="B140" s="10"/>
    </row>
    <row r="141" spans="2:2" x14ac:dyDescent="0.2">
      <c r="B141" s="10"/>
    </row>
    <row r="142" spans="2:2" x14ac:dyDescent="0.2">
      <c r="B142" s="10"/>
    </row>
    <row r="143" spans="2:2" x14ac:dyDescent="0.2">
      <c r="B143" s="10"/>
    </row>
    <row r="144" spans="2:2" x14ac:dyDescent="0.2">
      <c r="B144" s="10"/>
    </row>
    <row r="145" spans="2:2" x14ac:dyDescent="0.2">
      <c r="B145" s="10"/>
    </row>
    <row r="146" spans="2:2" x14ac:dyDescent="0.2">
      <c r="B146" s="10"/>
    </row>
    <row r="147" spans="2:2" x14ac:dyDescent="0.2">
      <c r="B147" s="10"/>
    </row>
    <row r="148" spans="2:2" x14ac:dyDescent="0.2">
      <c r="B148" s="10"/>
    </row>
    <row r="149" spans="2:2" x14ac:dyDescent="0.2">
      <c r="B149" s="10"/>
    </row>
    <row r="150" spans="2:2" x14ac:dyDescent="0.2">
      <c r="B150" s="10"/>
    </row>
    <row r="151" spans="2:2" x14ac:dyDescent="0.2">
      <c r="B151" s="10"/>
    </row>
    <row r="152" spans="2:2" x14ac:dyDescent="0.2">
      <c r="B152" s="10"/>
    </row>
    <row r="153" spans="2:2" x14ac:dyDescent="0.2">
      <c r="B153" s="10"/>
    </row>
    <row r="154" spans="2:2" x14ac:dyDescent="0.2">
      <c r="B154" s="10"/>
    </row>
    <row r="155" spans="2:2" x14ac:dyDescent="0.2">
      <c r="B155" s="10"/>
    </row>
    <row r="156" spans="2:2" x14ac:dyDescent="0.2">
      <c r="B156" s="10"/>
    </row>
    <row r="157" spans="2:2" x14ac:dyDescent="0.2">
      <c r="B157" s="10"/>
    </row>
    <row r="158" spans="2:2" x14ac:dyDescent="0.2">
      <c r="B158" s="10"/>
    </row>
    <row r="159" spans="2:2" x14ac:dyDescent="0.2">
      <c r="B159" s="10"/>
    </row>
    <row r="160" spans="2:2" x14ac:dyDescent="0.2">
      <c r="B160" s="10"/>
    </row>
    <row r="161" spans="2:2" x14ac:dyDescent="0.2">
      <c r="B161" s="10"/>
    </row>
    <row r="162" spans="2:2" x14ac:dyDescent="0.2">
      <c r="B162" s="10"/>
    </row>
    <row r="163" spans="2:2" x14ac:dyDescent="0.2">
      <c r="B163" s="10"/>
    </row>
    <row r="164" spans="2:2" x14ac:dyDescent="0.2">
      <c r="B164" s="10"/>
    </row>
    <row r="165" spans="2:2" x14ac:dyDescent="0.2">
      <c r="B165" s="10"/>
    </row>
    <row r="166" spans="2:2" x14ac:dyDescent="0.2">
      <c r="B166" s="10"/>
    </row>
    <row r="167" spans="2:2" x14ac:dyDescent="0.2">
      <c r="B167" s="10"/>
    </row>
    <row r="168" spans="2:2" x14ac:dyDescent="0.2">
      <c r="B168" s="10"/>
    </row>
    <row r="169" spans="2:2" x14ac:dyDescent="0.2">
      <c r="B169" s="10"/>
    </row>
    <row r="170" spans="2:2" x14ac:dyDescent="0.2">
      <c r="B170" s="10"/>
    </row>
    <row r="171" spans="2:2" x14ac:dyDescent="0.2">
      <c r="B171" s="10"/>
    </row>
    <row r="172" spans="2:2" x14ac:dyDescent="0.2">
      <c r="B172" s="10"/>
    </row>
    <row r="173" spans="2:2" x14ac:dyDescent="0.2">
      <c r="B173" s="10"/>
    </row>
    <row r="174" spans="2:2" x14ac:dyDescent="0.2">
      <c r="B174" s="10"/>
    </row>
    <row r="175" spans="2:2" x14ac:dyDescent="0.2">
      <c r="B175" s="10"/>
    </row>
    <row r="176" spans="2:2" x14ac:dyDescent="0.2">
      <c r="B176" s="10"/>
    </row>
    <row r="177" spans="2:2" x14ac:dyDescent="0.2">
      <c r="B177" s="10"/>
    </row>
    <row r="178" spans="2:2" x14ac:dyDescent="0.2">
      <c r="B178" s="10"/>
    </row>
    <row r="179" spans="2:2" x14ac:dyDescent="0.2">
      <c r="B179" s="10"/>
    </row>
    <row r="180" spans="2:2" x14ac:dyDescent="0.2">
      <c r="B180" s="10"/>
    </row>
    <row r="181" spans="2:2" x14ac:dyDescent="0.2">
      <c r="B181" s="10"/>
    </row>
    <row r="182" spans="2:2" x14ac:dyDescent="0.2">
      <c r="B182" s="10"/>
    </row>
    <row r="183" spans="2:2" x14ac:dyDescent="0.2">
      <c r="B183" s="10"/>
    </row>
    <row r="184" spans="2:2" x14ac:dyDescent="0.2">
      <c r="B184" s="10"/>
    </row>
    <row r="185" spans="2:2" x14ac:dyDescent="0.2">
      <c r="B185" s="10"/>
    </row>
    <row r="186" spans="2:2" x14ac:dyDescent="0.2">
      <c r="B186" s="10"/>
    </row>
    <row r="187" spans="2:2" x14ac:dyDescent="0.2">
      <c r="B187" s="10"/>
    </row>
    <row r="188" spans="2:2" x14ac:dyDescent="0.2">
      <c r="B188" s="10"/>
    </row>
    <row r="189" spans="2:2" x14ac:dyDescent="0.2">
      <c r="B189" s="10"/>
    </row>
    <row r="190" spans="2:2" x14ac:dyDescent="0.2">
      <c r="B190" s="10"/>
    </row>
    <row r="191" spans="2:2" x14ac:dyDescent="0.2">
      <c r="B191" s="10"/>
    </row>
    <row r="192" spans="2:2" x14ac:dyDescent="0.2">
      <c r="B192" s="10"/>
    </row>
    <row r="193" spans="2:2" x14ac:dyDescent="0.2">
      <c r="B193" s="10"/>
    </row>
    <row r="194" spans="2:2" x14ac:dyDescent="0.2">
      <c r="B194" s="10"/>
    </row>
    <row r="195" spans="2:2" x14ac:dyDescent="0.2">
      <c r="B195" s="10"/>
    </row>
    <row r="196" spans="2:2" x14ac:dyDescent="0.2">
      <c r="B196" s="10"/>
    </row>
    <row r="197" spans="2:2" x14ac:dyDescent="0.2">
      <c r="B197" s="10"/>
    </row>
    <row r="198" spans="2:2" x14ac:dyDescent="0.2">
      <c r="B198" s="10"/>
    </row>
    <row r="199" spans="2:2" x14ac:dyDescent="0.2">
      <c r="B199" s="10"/>
    </row>
    <row r="200" spans="2:2" x14ac:dyDescent="0.2">
      <c r="B200" s="10"/>
    </row>
    <row r="201" spans="2:2" x14ac:dyDescent="0.2">
      <c r="B201" s="10"/>
    </row>
    <row r="202" spans="2:2" x14ac:dyDescent="0.2">
      <c r="B202" s="10"/>
    </row>
    <row r="203" spans="2:2" x14ac:dyDescent="0.2">
      <c r="B203" s="10"/>
    </row>
    <row r="204" spans="2:2" x14ac:dyDescent="0.2">
      <c r="B204" s="10"/>
    </row>
    <row r="205" spans="2:2" x14ac:dyDescent="0.2">
      <c r="B205" s="10"/>
    </row>
    <row r="206" spans="2:2" x14ac:dyDescent="0.2">
      <c r="B206" s="10"/>
    </row>
    <row r="207" spans="2:2" x14ac:dyDescent="0.2">
      <c r="B207" s="10"/>
    </row>
    <row r="208" spans="2:2" x14ac:dyDescent="0.2">
      <c r="B208" s="10"/>
    </row>
    <row r="209" spans="2:2" x14ac:dyDescent="0.2">
      <c r="B209" s="10"/>
    </row>
    <row r="210" spans="2:2" x14ac:dyDescent="0.2">
      <c r="B210" s="10"/>
    </row>
    <row r="211" spans="2:2" x14ac:dyDescent="0.2">
      <c r="B211" s="10"/>
    </row>
    <row r="212" spans="2:2" x14ac:dyDescent="0.2">
      <c r="B212" s="10"/>
    </row>
    <row r="213" spans="2:2" x14ac:dyDescent="0.2">
      <c r="B213" s="10"/>
    </row>
    <row r="214" spans="2:2" x14ac:dyDescent="0.2">
      <c r="B214" s="10"/>
    </row>
    <row r="215" spans="2:2" x14ac:dyDescent="0.2">
      <c r="B215" s="10"/>
    </row>
    <row r="216" spans="2:2" x14ac:dyDescent="0.2">
      <c r="B216" s="10"/>
    </row>
  </sheetData>
  <mergeCells count="3">
    <mergeCell ref="H1:J1"/>
    <mergeCell ref="A6:A7"/>
    <mergeCell ref="D6:E6"/>
  </mergeCells>
  <hyperlinks>
    <hyperlink ref="H1:I1" location="Index!A1" display="Regresar al �ndice" xr:uid="{FBC91208-507E-47BE-AF50-64E79BA35D38}"/>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46"/>
  <dimension ref="A1:I216"/>
  <sheetViews>
    <sheetView zoomScaleNormal="100" workbookViewId="0"/>
  </sheetViews>
  <sheetFormatPr baseColWidth="10" defaultColWidth="9.140625" defaultRowHeight="12.75" x14ac:dyDescent="0.2"/>
  <cols>
    <col min="1" max="1" width="70.7109375" style="15" customWidth="1"/>
    <col min="2" max="2" width="15.7109375" style="14" customWidth="1"/>
    <col min="3" max="4" width="15.7109375" style="15" customWidth="1"/>
    <col min="5" max="16384" width="9.140625" style="15"/>
  </cols>
  <sheetData>
    <row r="1" spans="1:9" x14ac:dyDescent="0.2">
      <c r="A1" s="69" t="s">
        <v>2016</v>
      </c>
      <c r="H1" s="346" t="s">
        <v>2143</v>
      </c>
      <c r="I1" s="346"/>
    </row>
    <row r="2" spans="1:9" x14ac:dyDescent="0.2">
      <c r="A2" s="15" t="s">
        <v>1417</v>
      </c>
    </row>
    <row r="3" spans="1:9" x14ac:dyDescent="0.2">
      <c r="A3" s="15" t="s">
        <v>346</v>
      </c>
    </row>
    <row r="6" spans="1:9" ht="25.5" x14ac:dyDescent="0.2">
      <c r="A6" s="472" t="s">
        <v>347</v>
      </c>
      <c r="B6" s="472" t="s">
        <v>413</v>
      </c>
      <c r="C6" s="472" t="s">
        <v>286</v>
      </c>
      <c r="D6" s="472" t="s">
        <v>414</v>
      </c>
    </row>
    <row r="7" spans="1:9" x14ac:dyDescent="0.2">
      <c r="A7" s="473" t="s">
        <v>348</v>
      </c>
      <c r="B7" s="474">
        <v>0.33300000000000002</v>
      </c>
      <c r="C7" s="475">
        <v>20257</v>
      </c>
      <c r="D7" s="474">
        <v>0.123</v>
      </c>
    </row>
    <row r="8" spans="1:9" x14ac:dyDescent="0.2">
      <c r="A8" s="476" t="s">
        <v>349</v>
      </c>
      <c r="B8" s="477">
        <v>0.17</v>
      </c>
      <c r="C8" s="478">
        <v>7929</v>
      </c>
      <c r="D8" s="477">
        <v>9.0999999999999998E-2</v>
      </c>
    </row>
    <row r="9" spans="1:9" x14ac:dyDescent="0.2">
      <c r="A9" s="473" t="s">
        <v>351</v>
      </c>
      <c r="B9" s="474">
        <v>0.14099999999999999</v>
      </c>
      <c r="C9" s="475">
        <v>5131</v>
      </c>
      <c r="D9" s="474">
        <v>7.0000000000000007E-2</v>
      </c>
    </row>
    <row r="10" spans="1:9" x14ac:dyDescent="0.2">
      <c r="A10" s="476" t="s">
        <v>350</v>
      </c>
      <c r="B10" s="477">
        <v>9.4E-2</v>
      </c>
      <c r="C10" s="480">
        <v>-422</v>
      </c>
      <c r="D10" s="477">
        <v>-8.0000000000000002E-3</v>
      </c>
    </row>
    <row r="11" spans="1:9" x14ac:dyDescent="0.2">
      <c r="A11" s="473" t="s">
        <v>353</v>
      </c>
      <c r="B11" s="474">
        <v>5.1999999999999998E-2</v>
      </c>
      <c r="C11" s="479">
        <v>-394</v>
      </c>
      <c r="D11" s="474">
        <v>-1.2999999999999999E-2</v>
      </c>
    </row>
    <row r="12" spans="1:9" x14ac:dyDescent="0.2">
      <c r="A12" s="476" t="s">
        <v>354</v>
      </c>
      <c r="B12" s="477">
        <v>3.5999999999999997E-2</v>
      </c>
      <c r="C12" s="480">
        <v>-104</v>
      </c>
      <c r="D12" s="477">
        <v>-5.0000000000000001E-3</v>
      </c>
    </row>
    <row r="13" spans="1:9" ht="25.5" x14ac:dyDescent="0.2">
      <c r="A13" s="473" t="s">
        <v>352</v>
      </c>
      <c r="B13" s="474">
        <v>3.5000000000000003E-2</v>
      </c>
      <c r="C13" s="475">
        <v>2075</v>
      </c>
      <c r="D13" s="474">
        <v>0.121</v>
      </c>
    </row>
    <row r="14" spans="1:9" x14ac:dyDescent="0.2">
      <c r="A14" s="476" t="s">
        <v>356</v>
      </c>
      <c r="B14" s="477">
        <v>2.8000000000000001E-2</v>
      </c>
      <c r="C14" s="478">
        <v>-1263</v>
      </c>
      <c r="D14" s="477">
        <v>-7.4999999999999997E-2</v>
      </c>
    </row>
    <row r="15" spans="1:9" x14ac:dyDescent="0.2">
      <c r="A15" s="473" t="s">
        <v>355</v>
      </c>
      <c r="B15" s="474">
        <v>2.7E-2</v>
      </c>
      <c r="C15" s="475">
        <v>1342</v>
      </c>
      <c r="D15" s="474">
        <v>9.7000000000000003E-2</v>
      </c>
    </row>
    <row r="16" spans="1:9" x14ac:dyDescent="0.2">
      <c r="A16" s="476" t="s">
        <v>357</v>
      </c>
      <c r="B16" s="477">
        <v>2.1999999999999999E-2</v>
      </c>
      <c r="C16" s="478">
        <v>1115</v>
      </c>
      <c r="D16" s="477">
        <v>0.1</v>
      </c>
    </row>
    <row r="17" spans="1:4" x14ac:dyDescent="0.2">
      <c r="A17" s="473" t="s">
        <v>358</v>
      </c>
      <c r="B17" s="474">
        <v>6.0999999999999999E-2</v>
      </c>
      <c r="C17" s="475">
        <v>-1316</v>
      </c>
      <c r="D17" s="474">
        <v>-3.6999999999999998E-2</v>
      </c>
    </row>
    <row r="18" spans="1:4" x14ac:dyDescent="0.2">
      <c r="A18" s="481" t="s">
        <v>52</v>
      </c>
      <c r="B18" s="482">
        <v>1</v>
      </c>
      <c r="C18" s="483">
        <v>34350</v>
      </c>
      <c r="D18" s="482">
        <v>6.6000000000000003E-2</v>
      </c>
    </row>
    <row r="19" spans="1:4" x14ac:dyDescent="0.2">
      <c r="B19" s="10"/>
    </row>
    <row r="39" spans="2:2" x14ac:dyDescent="0.2">
      <c r="B39" s="10"/>
    </row>
    <row r="40" spans="2:2" x14ac:dyDescent="0.2">
      <c r="B40" s="10"/>
    </row>
    <row r="41" spans="2:2" x14ac:dyDescent="0.2">
      <c r="B41" s="10"/>
    </row>
    <row r="42" spans="2:2" x14ac:dyDescent="0.2">
      <c r="B42" s="10"/>
    </row>
    <row r="43" spans="2:2" x14ac:dyDescent="0.2">
      <c r="B43" s="10"/>
    </row>
    <row r="44" spans="2:2" x14ac:dyDescent="0.2">
      <c r="B44" s="10"/>
    </row>
    <row r="45" spans="2:2" x14ac:dyDescent="0.2">
      <c r="B45" s="10"/>
    </row>
    <row r="46" spans="2:2" x14ac:dyDescent="0.2">
      <c r="B46" s="10"/>
    </row>
    <row r="47" spans="2:2" x14ac:dyDescent="0.2">
      <c r="B47" s="10"/>
    </row>
    <row r="48" spans="2:2" x14ac:dyDescent="0.2">
      <c r="B48" s="10"/>
    </row>
    <row r="49" spans="2:2" x14ac:dyDescent="0.2">
      <c r="B49" s="10"/>
    </row>
    <row r="50" spans="2:2" x14ac:dyDescent="0.2">
      <c r="B50" s="10"/>
    </row>
    <row r="51" spans="2:2" x14ac:dyDescent="0.2">
      <c r="B51" s="10"/>
    </row>
    <row r="52" spans="2:2" x14ac:dyDescent="0.2">
      <c r="B52" s="10"/>
    </row>
    <row r="53" spans="2:2" x14ac:dyDescent="0.2">
      <c r="B53" s="10"/>
    </row>
    <row r="54" spans="2:2" x14ac:dyDescent="0.2">
      <c r="B54" s="10"/>
    </row>
    <row r="55" spans="2:2" x14ac:dyDescent="0.2">
      <c r="B55" s="10"/>
    </row>
    <row r="56" spans="2:2" x14ac:dyDescent="0.2">
      <c r="B56" s="10"/>
    </row>
    <row r="57" spans="2:2" x14ac:dyDescent="0.2">
      <c r="B57" s="10"/>
    </row>
    <row r="58" spans="2:2" x14ac:dyDescent="0.2">
      <c r="B58" s="10"/>
    </row>
    <row r="59" spans="2:2" x14ac:dyDescent="0.2">
      <c r="B59" s="10"/>
    </row>
    <row r="60" spans="2:2" x14ac:dyDescent="0.2">
      <c r="B60" s="10"/>
    </row>
    <row r="61" spans="2:2" x14ac:dyDescent="0.2">
      <c r="B61" s="10"/>
    </row>
    <row r="62" spans="2:2" x14ac:dyDescent="0.2">
      <c r="B62" s="10"/>
    </row>
    <row r="63" spans="2:2" x14ac:dyDescent="0.2">
      <c r="B63" s="10"/>
    </row>
    <row r="64" spans="2:2" x14ac:dyDescent="0.2">
      <c r="B64" s="10"/>
    </row>
    <row r="65" spans="2:2" x14ac:dyDescent="0.2">
      <c r="B65" s="10"/>
    </row>
    <row r="66" spans="2:2" x14ac:dyDescent="0.2">
      <c r="B66" s="10"/>
    </row>
    <row r="67" spans="2:2" x14ac:dyDescent="0.2">
      <c r="B67" s="10"/>
    </row>
    <row r="68" spans="2:2" x14ac:dyDescent="0.2">
      <c r="B68" s="10"/>
    </row>
    <row r="69" spans="2:2" x14ac:dyDescent="0.2">
      <c r="B69" s="10"/>
    </row>
    <row r="70" spans="2:2" x14ac:dyDescent="0.2">
      <c r="B70" s="10"/>
    </row>
    <row r="71" spans="2:2" x14ac:dyDescent="0.2">
      <c r="B71" s="10"/>
    </row>
    <row r="72" spans="2:2" x14ac:dyDescent="0.2">
      <c r="B72" s="10"/>
    </row>
    <row r="73" spans="2:2" x14ac:dyDescent="0.2">
      <c r="B73" s="10"/>
    </row>
    <row r="74" spans="2:2" x14ac:dyDescent="0.2">
      <c r="B74" s="10"/>
    </row>
    <row r="75" spans="2:2" x14ac:dyDescent="0.2">
      <c r="B75" s="10"/>
    </row>
    <row r="76" spans="2:2" x14ac:dyDescent="0.2">
      <c r="B76" s="10"/>
    </row>
    <row r="77" spans="2:2" x14ac:dyDescent="0.2">
      <c r="B77" s="10"/>
    </row>
    <row r="78" spans="2:2" x14ac:dyDescent="0.2">
      <c r="B78" s="10"/>
    </row>
    <row r="79" spans="2:2" x14ac:dyDescent="0.2">
      <c r="B79" s="10"/>
    </row>
    <row r="80" spans="2:2" x14ac:dyDescent="0.2">
      <c r="B80" s="10"/>
    </row>
    <row r="81" spans="2:2" x14ac:dyDescent="0.2">
      <c r="B81" s="10"/>
    </row>
    <row r="82" spans="2:2" x14ac:dyDescent="0.2">
      <c r="B82" s="10"/>
    </row>
    <row r="83" spans="2:2" x14ac:dyDescent="0.2">
      <c r="B83" s="10"/>
    </row>
    <row r="84" spans="2:2" x14ac:dyDescent="0.2">
      <c r="B84" s="10"/>
    </row>
    <row r="85" spans="2:2" x14ac:dyDescent="0.2">
      <c r="B85" s="10"/>
    </row>
    <row r="86" spans="2:2" x14ac:dyDescent="0.2">
      <c r="B86" s="10"/>
    </row>
    <row r="87" spans="2:2" x14ac:dyDescent="0.2">
      <c r="B87" s="10"/>
    </row>
    <row r="88" spans="2:2" x14ac:dyDescent="0.2">
      <c r="B88" s="10"/>
    </row>
    <row r="89" spans="2:2" x14ac:dyDescent="0.2">
      <c r="B89" s="10"/>
    </row>
    <row r="90" spans="2:2" x14ac:dyDescent="0.2">
      <c r="B90" s="10"/>
    </row>
    <row r="91" spans="2:2" x14ac:dyDescent="0.2">
      <c r="B91" s="10"/>
    </row>
    <row r="92" spans="2:2" x14ac:dyDescent="0.2">
      <c r="B92" s="10"/>
    </row>
    <row r="93" spans="2:2" x14ac:dyDescent="0.2">
      <c r="B93" s="10"/>
    </row>
    <row r="94" spans="2:2" x14ac:dyDescent="0.2">
      <c r="B94" s="10"/>
    </row>
    <row r="95" spans="2:2" x14ac:dyDescent="0.2">
      <c r="B95" s="10"/>
    </row>
    <row r="96" spans="2:2" x14ac:dyDescent="0.2">
      <c r="B96" s="10"/>
    </row>
    <row r="97" spans="2:2" x14ac:dyDescent="0.2">
      <c r="B97" s="10"/>
    </row>
    <row r="98" spans="2:2" x14ac:dyDescent="0.2">
      <c r="B98" s="10"/>
    </row>
    <row r="99" spans="2:2" x14ac:dyDescent="0.2">
      <c r="B99" s="10"/>
    </row>
    <row r="100" spans="2:2" x14ac:dyDescent="0.2">
      <c r="B100" s="10"/>
    </row>
    <row r="101" spans="2:2" x14ac:dyDescent="0.2">
      <c r="B101" s="10"/>
    </row>
    <row r="102" spans="2:2" x14ac:dyDescent="0.2">
      <c r="B102" s="10"/>
    </row>
    <row r="103" spans="2:2" x14ac:dyDescent="0.2">
      <c r="B103" s="10"/>
    </row>
    <row r="104" spans="2:2" x14ac:dyDescent="0.2">
      <c r="B104" s="10"/>
    </row>
    <row r="105" spans="2:2" x14ac:dyDescent="0.2">
      <c r="B105" s="10"/>
    </row>
    <row r="106" spans="2:2" x14ac:dyDescent="0.2">
      <c r="B106" s="10"/>
    </row>
    <row r="107" spans="2:2" x14ac:dyDescent="0.2">
      <c r="B107" s="10"/>
    </row>
    <row r="108" spans="2:2" x14ac:dyDescent="0.2">
      <c r="B108" s="10"/>
    </row>
    <row r="109" spans="2:2" x14ac:dyDescent="0.2">
      <c r="B109" s="10"/>
    </row>
    <row r="110" spans="2:2" x14ac:dyDescent="0.2">
      <c r="B110" s="10"/>
    </row>
    <row r="111" spans="2:2" x14ac:dyDescent="0.2">
      <c r="B111" s="10"/>
    </row>
    <row r="112" spans="2:2" x14ac:dyDescent="0.2">
      <c r="B112" s="10"/>
    </row>
    <row r="113" spans="2:2" x14ac:dyDescent="0.2">
      <c r="B113" s="10"/>
    </row>
    <row r="114" spans="2:2" x14ac:dyDescent="0.2">
      <c r="B114" s="10"/>
    </row>
    <row r="115" spans="2:2" x14ac:dyDescent="0.2">
      <c r="B115" s="10"/>
    </row>
    <row r="116" spans="2:2" x14ac:dyDescent="0.2">
      <c r="B116" s="10"/>
    </row>
    <row r="117" spans="2:2" x14ac:dyDescent="0.2">
      <c r="B117" s="10"/>
    </row>
    <row r="118" spans="2:2" x14ac:dyDescent="0.2">
      <c r="B118" s="10"/>
    </row>
    <row r="119" spans="2:2" x14ac:dyDescent="0.2">
      <c r="B119" s="10"/>
    </row>
    <row r="120" spans="2:2" x14ac:dyDescent="0.2">
      <c r="B120" s="10"/>
    </row>
    <row r="121" spans="2:2" x14ac:dyDescent="0.2">
      <c r="B121" s="10"/>
    </row>
    <row r="122" spans="2:2" x14ac:dyDescent="0.2">
      <c r="B122" s="10"/>
    </row>
    <row r="123" spans="2:2" x14ac:dyDescent="0.2">
      <c r="B123" s="10"/>
    </row>
    <row r="124" spans="2:2" x14ac:dyDescent="0.2">
      <c r="B124" s="10"/>
    </row>
    <row r="125" spans="2:2" x14ac:dyDescent="0.2">
      <c r="B125" s="10"/>
    </row>
    <row r="126" spans="2:2" x14ac:dyDescent="0.2">
      <c r="B126" s="10"/>
    </row>
    <row r="127" spans="2:2" x14ac:dyDescent="0.2">
      <c r="B127" s="10"/>
    </row>
    <row r="128" spans="2:2" x14ac:dyDescent="0.2">
      <c r="B128" s="10"/>
    </row>
    <row r="129" spans="2:2" x14ac:dyDescent="0.2">
      <c r="B129" s="10"/>
    </row>
    <row r="130" spans="2:2" x14ac:dyDescent="0.2">
      <c r="B130" s="10"/>
    </row>
    <row r="131" spans="2:2" x14ac:dyDescent="0.2">
      <c r="B131" s="10"/>
    </row>
    <row r="132" spans="2:2" x14ac:dyDescent="0.2">
      <c r="B132" s="10"/>
    </row>
    <row r="133" spans="2:2" x14ac:dyDescent="0.2">
      <c r="B133" s="10"/>
    </row>
    <row r="134" spans="2:2" x14ac:dyDescent="0.2">
      <c r="B134" s="10"/>
    </row>
    <row r="135" spans="2:2" x14ac:dyDescent="0.2">
      <c r="B135" s="10"/>
    </row>
    <row r="136" spans="2:2" x14ac:dyDescent="0.2">
      <c r="B136" s="10"/>
    </row>
    <row r="137" spans="2:2" x14ac:dyDescent="0.2">
      <c r="B137" s="10"/>
    </row>
    <row r="138" spans="2:2" x14ac:dyDescent="0.2">
      <c r="B138" s="10"/>
    </row>
    <row r="139" spans="2:2" x14ac:dyDescent="0.2">
      <c r="B139" s="10"/>
    </row>
    <row r="140" spans="2:2" x14ac:dyDescent="0.2">
      <c r="B140" s="10"/>
    </row>
    <row r="141" spans="2:2" x14ac:dyDescent="0.2">
      <c r="B141" s="10"/>
    </row>
    <row r="142" spans="2:2" x14ac:dyDescent="0.2">
      <c r="B142" s="10"/>
    </row>
    <row r="143" spans="2:2" x14ac:dyDescent="0.2">
      <c r="B143" s="10"/>
    </row>
    <row r="144" spans="2:2" x14ac:dyDescent="0.2">
      <c r="B144" s="10"/>
    </row>
    <row r="145" spans="2:2" x14ac:dyDescent="0.2">
      <c r="B145" s="10"/>
    </row>
    <row r="146" spans="2:2" x14ac:dyDescent="0.2">
      <c r="B146" s="10"/>
    </row>
    <row r="147" spans="2:2" x14ac:dyDescent="0.2">
      <c r="B147" s="10"/>
    </row>
    <row r="148" spans="2:2" x14ac:dyDescent="0.2">
      <c r="B148" s="10"/>
    </row>
    <row r="149" spans="2:2" x14ac:dyDescent="0.2">
      <c r="B149" s="10"/>
    </row>
    <row r="150" spans="2:2" x14ac:dyDescent="0.2">
      <c r="B150" s="10"/>
    </row>
    <row r="151" spans="2:2" x14ac:dyDescent="0.2">
      <c r="B151" s="10"/>
    </row>
    <row r="152" spans="2:2" x14ac:dyDescent="0.2">
      <c r="B152" s="10"/>
    </row>
    <row r="153" spans="2:2" x14ac:dyDescent="0.2">
      <c r="B153" s="10"/>
    </row>
    <row r="154" spans="2:2" x14ac:dyDescent="0.2">
      <c r="B154" s="10"/>
    </row>
    <row r="155" spans="2:2" x14ac:dyDescent="0.2">
      <c r="B155" s="10"/>
    </row>
    <row r="156" spans="2:2" x14ac:dyDescent="0.2">
      <c r="B156" s="10"/>
    </row>
    <row r="157" spans="2:2" x14ac:dyDescent="0.2">
      <c r="B157" s="10"/>
    </row>
    <row r="158" spans="2:2" x14ac:dyDescent="0.2">
      <c r="B158" s="10"/>
    </row>
    <row r="159" spans="2:2" x14ac:dyDescent="0.2">
      <c r="B159" s="10"/>
    </row>
    <row r="160" spans="2:2" x14ac:dyDescent="0.2">
      <c r="B160" s="10"/>
    </row>
    <row r="161" spans="2:2" x14ac:dyDescent="0.2">
      <c r="B161" s="10"/>
    </row>
    <row r="162" spans="2:2" x14ac:dyDescent="0.2">
      <c r="B162" s="10"/>
    </row>
    <row r="163" spans="2:2" x14ac:dyDescent="0.2">
      <c r="B163" s="10"/>
    </row>
    <row r="164" spans="2:2" x14ac:dyDescent="0.2">
      <c r="B164" s="10"/>
    </row>
    <row r="165" spans="2:2" x14ac:dyDescent="0.2">
      <c r="B165" s="10"/>
    </row>
    <row r="166" spans="2:2" x14ac:dyDescent="0.2">
      <c r="B166" s="10"/>
    </row>
    <row r="167" spans="2:2" x14ac:dyDescent="0.2">
      <c r="B167" s="10"/>
    </row>
    <row r="168" spans="2:2" x14ac:dyDescent="0.2">
      <c r="B168" s="10"/>
    </row>
    <row r="169" spans="2:2" x14ac:dyDescent="0.2">
      <c r="B169" s="10"/>
    </row>
    <row r="170" spans="2:2" x14ac:dyDescent="0.2">
      <c r="B170" s="10"/>
    </row>
    <row r="171" spans="2:2" x14ac:dyDescent="0.2">
      <c r="B171" s="10"/>
    </row>
    <row r="172" spans="2:2" x14ac:dyDescent="0.2">
      <c r="B172" s="10"/>
    </row>
    <row r="173" spans="2:2" x14ac:dyDescent="0.2">
      <c r="B173" s="10"/>
    </row>
    <row r="174" spans="2:2" x14ac:dyDescent="0.2">
      <c r="B174" s="10"/>
    </row>
    <row r="175" spans="2:2" x14ac:dyDescent="0.2">
      <c r="B175" s="10"/>
    </row>
    <row r="176" spans="2:2" x14ac:dyDescent="0.2">
      <c r="B176" s="10"/>
    </row>
    <row r="177" spans="2:2" x14ac:dyDescent="0.2">
      <c r="B177" s="10"/>
    </row>
    <row r="178" spans="2:2" x14ac:dyDescent="0.2">
      <c r="B178" s="10"/>
    </row>
    <row r="179" spans="2:2" x14ac:dyDescent="0.2">
      <c r="B179" s="10"/>
    </row>
    <row r="180" spans="2:2" x14ac:dyDescent="0.2">
      <c r="B180" s="10"/>
    </row>
    <row r="181" spans="2:2" x14ac:dyDescent="0.2">
      <c r="B181" s="10"/>
    </row>
    <row r="182" spans="2:2" x14ac:dyDescent="0.2">
      <c r="B182" s="10"/>
    </row>
    <row r="183" spans="2:2" x14ac:dyDescent="0.2">
      <c r="B183" s="10"/>
    </row>
    <row r="184" spans="2:2" x14ac:dyDescent="0.2">
      <c r="B184" s="10"/>
    </row>
    <row r="185" spans="2:2" x14ac:dyDescent="0.2">
      <c r="B185" s="10"/>
    </row>
    <row r="186" spans="2:2" x14ac:dyDescent="0.2">
      <c r="B186" s="10"/>
    </row>
    <row r="187" spans="2:2" x14ac:dyDescent="0.2">
      <c r="B187" s="10"/>
    </row>
    <row r="188" spans="2:2" x14ac:dyDescent="0.2">
      <c r="B188" s="10"/>
    </row>
    <row r="189" spans="2:2" x14ac:dyDescent="0.2">
      <c r="B189" s="10"/>
    </row>
    <row r="190" spans="2:2" x14ac:dyDescent="0.2">
      <c r="B190" s="10"/>
    </row>
    <row r="191" spans="2:2" x14ac:dyDescent="0.2">
      <c r="B191" s="10"/>
    </row>
    <row r="192" spans="2:2" x14ac:dyDescent="0.2">
      <c r="B192" s="10"/>
    </row>
    <row r="193" spans="2:2" x14ac:dyDescent="0.2">
      <c r="B193" s="10"/>
    </row>
    <row r="194" spans="2:2" x14ac:dyDescent="0.2">
      <c r="B194" s="10"/>
    </row>
    <row r="195" spans="2:2" x14ac:dyDescent="0.2">
      <c r="B195" s="10"/>
    </row>
    <row r="196" spans="2:2" x14ac:dyDescent="0.2">
      <c r="B196" s="10"/>
    </row>
    <row r="197" spans="2:2" x14ac:dyDescent="0.2">
      <c r="B197" s="10"/>
    </row>
    <row r="198" spans="2:2" x14ac:dyDescent="0.2">
      <c r="B198" s="10"/>
    </row>
    <row r="199" spans="2:2" x14ac:dyDescent="0.2">
      <c r="B199" s="10"/>
    </row>
    <row r="200" spans="2:2" x14ac:dyDescent="0.2">
      <c r="B200" s="10"/>
    </row>
    <row r="201" spans="2:2" x14ac:dyDescent="0.2">
      <c r="B201" s="10"/>
    </row>
    <row r="202" spans="2:2" x14ac:dyDescent="0.2">
      <c r="B202" s="10"/>
    </row>
    <row r="203" spans="2:2" x14ac:dyDescent="0.2">
      <c r="B203" s="10"/>
    </row>
    <row r="204" spans="2:2" x14ac:dyDescent="0.2">
      <c r="B204" s="10"/>
    </row>
    <row r="205" spans="2:2" x14ac:dyDescent="0.2">
      <c r="B205" s="10"/>
    </row>
    <row r="206" spans="2:2" x14ac:dyDescent="0.2">
      <c r="B206" s="10"/>
    </row>
    <row r="207" spans="2:2" x14ac:dyDescent="0.2">
      <c r="B207" s="10"/>
    </row>
    <row r="208" spans="2:2" x14ac:dyDescent="0.2">
      <c r="B208" s="10"/>
    </row>
    <row r="209" spans="2:2" x14ac:dyDescent="0.2">
      <c r="B209" s="10"/>
    </row>
    <row r="210" spans="2:2" x14ac:dyDescent="0.2">
      <c r="B210" s="10"/>
    </row>
    <row r="211" spans="2:2" x14ac:dyDescent="0.2">
      <c r="B211" s="10"/>
    </row>
    <row r="212" spans="2:2" x14ac:dyDescent="0.2">
      <c r="B212" s="10"/>
    </row>
    <row r="213" spans="2:2" x14ac:dyDescent="0.2">
      <c r="B213" s="10"/>
    </row>
    <row r="214" spans="2:2" x14ac:dyDescent="0.2">
      <c r="B214" s="10"/>
    </row>
    <row r="215" spans="2:2" x14ac:dyDescent="0.2">
      <c r="B215" s="10"/>
    </row>
    <row r="216" spans="2:2" x14ac:dyDescent="0.2">
      <c r="B216" s="10"/>
    </row>
  </sheetData>
  <mergeCells count="1">
    <mergeCell ref="H1:I1"/>
  </mergeCells>
  <hyperlinks>
    <hyperlink ref="H1:I1" location="Index!A1" display="Regresar al �ndice" xr:uid="{00000000-0004-0000-1500-000000000000}"/>
  </hyperlinks>
  <pageMargins left="0.7" right="0.7" top="0.75" bottom="0.75" header="0.3" footer="0.3"/>
  <pageSetup paperSize="9" orientation="portrait"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47"/>
  <dimension ref="A1:I216"/>
  <sheetViews>
    <sheetView zoomScaleNormal="100" workbookViewId="0"/>
  </sheetViews>
  <sheetFormatPr baseColWidth="10" defaultColWidth="9.140625" defaultRowHeight="12.75" x14ac:dyDescent="0.2"/>
  <cols>
    <col min="1" max="1" width="70.7109375" style="15" customWidth="1"/>
    <col min="2" max="2" width="15.7109375" style="14" customWidth="1"/>
    <col min="3" max="4" width="15.7109375" style="15" customWidth="1"/>
    <col min="5" max="16384" width="9.140625" style="15"/>
  </cols>
  <sheetData>
    <row r="1" spans="1:9" x14ac:dyDescent="0.2">
      <c r="A1" s="69" t="s">
        <v>2018</v>
      </c>
      <c r="H1" s="346" t="s">
        <v>2143</v>
      </c>
      <c r="I1" s="346"/>
    </row>
    <row r="2" spans="1:9" x14ac:dyDescent="0.2">
      <c r="A2" s="15" t="s">
        <v>1417</v>
      </c>
    </row>
    <row r="3" spans="1:9" x14ac:dyDescent="0.2">
      <c r="A3" s="15" t="s">
        <v>359</v>
      </c>
    </row>
    <row r="6" spans="1:9" ht="25.5" x14ac:dyDescent="0.2">
      <c r="A6" s="472" t="s">
        <v>347</v>
      </c>
      <c r="B6" s="472" t="s">
        <v>413</v>
      </c>
      <c r="C6" s="472" t="s">
        <v>286</v>
      </c>
      <c r="D6" s="472" t="s">
        <v>414</v>
      </c>
    </row>
    <row r="7" spans="1:9" ht="25.5" x14ac:dyDescent="0.2">
      <c r="A7" s="473" t="s">
        <v>352</v>
      </c>
      <c r="B7" s="474">
        <v>0.27100000000000002</v>
      </c>
      <c r="C7" s="475">
        <v>10800</v>
      </c>
      <c r="D7" s="474">
        <v>0.16700000000000001</v>
      </c>
    </row>
    <row r="8" spans="1:9" x14ac:dyDescent="0.2">
      <c r="A8" s="476" t="s">
        <v>348</v>
      </c>
      <c r="B8" s="477">
        <v>0.20799999999999999</v>
      </c>
      <c r="C8" s="478">
        <v>1212</v>
      </c>
      <c r="D8" s="477">
        <v>2.1000000000000001E-2</v>
      </c>
    </row>
    <row r="9" spans="1:9" x14ac:dyDescent="0.2">
      <c r="A9" s="473" t="s">
        <v>351</v>
      </c>
      <c r="B9" s="474">
        <v>0.09</v>
      </c>
      <c r="C9" s="479">
        <v>635</v>
      </c>
      <c r="D9" s="474">
        <v>2.5999999999999999E-2</v>
      </c>
    </row>
    <row r="10" spans="1:9" x14ac:dyDescent="0.2">
      <c r="A10" s="476" t="s">
        <v>350</v>
      </c>
      <c r="B10" s="477">
        <v>8.6999999999999994E-2</v>
      </c>
      <c r="C10" s="478">
        <v>1442</v>
      </c>
      <c r="D10" s="477">
        <v>6.3E-2</v>
      </c>
    </row>
    <row r="11" spans="1:9" x14ac:dyDescent="0.2">
      <c r="A11" s="473" t="s">
        <v>353</v>
      </c>
      <c r="B11" s="474">
        <v>8.5000000000000006E-2</v>
      </c>
      <c r="C11" s="479">
        <v>12</v>
      </c>
      <c r="D11" s="474">
        <v>1E-3</v>
      </c>
    </row>
    <row r="12" spans="1:9" x14ac:dyDescent="0.2">
      <c r="A12" s="476" t="s">
        <v>349</v>
      </c>
      <c r="B12" s="477">
        <v>5.8000000000000003E-2</v>
      </c>
      <c r="C12" s="480">
        <v>663</v>
      </c>
      <c r="D12" s="477">
        <v>4.2999999999999997E-2</v>
      </c>
    </row>
    <row r="13" spans="1:9" x14ac:dyDescent="0.2">
      <c r="A13" s="473" t="s">
        <v>354</v>
      </c>
      <c r="B13" s="474">
        <v>5.0999999999999997E-2</v>
      </c>
      <c r="C13" s="475">
        <v>-1197</v>
      </c>
      <c r="D13" s="474">
        <v>-7.8E-2</v>
      </c>
    </row>
    <row r="14" spans="1:9" x14ac:dyDescent="0.2">
      <c r="A14" s="476" t="s">
        <v>360</v>
      </c>
      <c r="B14" s="477">
        <v>2.9000000000000001E-2</v>
      </c>
      <c r="C14" s="480">
        <v>548</v>
      </c>
      <c r="D14" s="477">
        <v>7.1999999999999995E-2</v>
      </c>
    </row>
    <row r="15" spans="1:9" x14ac:dyDescent="0.2">
      <c r="A15" s="473" t="s">
        <v>361</v>
      </c>
      <c r="B15" s="474">
        <v>0.02</v>
      </c>
      <c r="C15" s="479">
        <v>-254</v>
      </c>
      <c r="D15" s="474">
        <v>-4.4999999999999998E-2</v>
      </c>
    </row>
    <row r="16" spans="1:9" x14ac:dyDescent="0.2">
      <c r="A16" s="476" t="s">
        <v>357</v>
      </c>
      <c r="B16" s="477">
        <v>1.6E-2</v>
      </c>
      <c r="C16" s="480">
        <v>-24</v>
      </c>
      <c r="D16" s="477">
        <v>-5.0000000000000001E-3</v>
      </c>
    </row>
    <row r="17" spans="1:4" x14ac:dyDescent="0.2">
      <c r="A17" s="473" t="s">
        <v>358</v>
      </c>
      <c r="B17" s="474">
        <v>8.4000000000000005E-2</v>
      </c>
      <c r="C17" s="475">
        <v>-1176</v>
      </c>
      <c r="D17" s="474">
        <v>-4.8000000000000001E-2</v>
      </c>
    </row>
    <row r="18" spans="1:4" x14ac:dyDescent="0.2">
      <c r="A18" s="481" t="s">
        <v>52</v>
      </c>
      <c r="B18" s="482">
        <v>1</v>
      </c>
      <c r="C18" s="483">
        <v>12661</v>
      </c>
      <c r="D18" s="482">
        <v>4.8000000000000001E-2</v>
      </c>
    </row>
    <row r="19" spans="1:4" x14ac:dyDescent="0.2">
      <c r="B19" s="10"/>
    </row>
    <row r="34" spans="2:2" x14ac:dyDescent="0.2">
      <c r="B34" s="10"/>
    </row>
    <row r="35" spans="2:2" x14ac:dyDescent="0.2">
      <c r="B35" s="10"/>
    </row>
    <row r="36" spans="2:2" x14ac:dyDescent="0.2">
      <c r="B36" s="10"/>
    </row>
    <row r="37" spans="2:2" x14ac:dyDescent="0.2">
      <c r="B37" s="10"/>
    </row>
    <row r="38" spans="2:2" x14ac:dyDescent="0.2">
      <c r="B38" s="10"/>
    </row>
    <row r="39" spans="2:2" x14ac:dyDescent="0.2">
      <c r="B39" s="10"/>
    </row>
    <row r="40" spans="2:2" x14ac:dyDescent="0.2">
      <c r="B40" s="10"/>
    </row>
    <row r="41" spans="2:2" x14ac:dyDescent="0.2">
      <c r="B41" s="10"/>
    </row>
    <row r="42" spans="2:2" x14ac:dyDescent="0.2">
      <c r="B42" s="10"/>
    </row>
    <row r="43" spans="2:2" x14ac:dyDescent="0.2">
      <c r="B43" s="10"/>
    </row>
    <row r="44" spans="2:2" x14ac:dyDescent="0.2">
      <c r="B44" s="10"/>
    </row>
    <row r="45" spans="2:2" x14ac:dyDescent="0.2">
      <c r="B45" s="10"/>
    </row>
    <row r="46" spans="2:2" x14ac:dyDescent="0.2">
      <c r="B46" s="10"/>
    </row>
    <row r="47" spans="2:2" x14ac:dyDescent="0.2">
      <c r="B47" s="10"/>
    </row>
    <row r="48" spans="2:2" x14ac:dyDescent="0.2">
      <c r="B48" s="10"/>
    </row>
    <row r="49" spans="2:2" x14ac:dyDescent="0.2">
      <c r="B49" s="10"/>
    </row>
    <row r="50" spans="2:2" x14ac:dyDescent="0.2">
      <c r="B50" s="10"/>
    </row>
    <row r="51" spans="2:2" x14ac:dyDescent="0.2">
      <c r="B51" s="10"/>
    </row>
    <row r="52" spans="2:2" x14ac:dyDescent="0.2">
      <c r="B52" s="10"/>
    </row>
    <row r="53" spans="2:2" x14ac:dyDescent="0.2">
      <c r="B53" s="10"/>
    </row>
    <row r="54" spans="2:2" x14ac:dyDescent="0.2">
      <c r="B54" s="10"/>
    </row>
    <row r="55" spans="2:2" x14ac:dyDescent="0.2">
      <c r="B55" s="10"/>
    </row>
    <row r="56" spans="2:2" x14ac:dyDescent="0.2">
      <c r="B56" s="10"/>
    </row>
    <row r="57" spans="2:2" x14ac:dyDescent="0.2">
      <c r="B57" s="10"/>
    </row>
    <row r="58" spans="2:2" x14ac:dyDescent="0.2">
      <c r="B58" s="10"/>
    </row>
    <row r="59" spans="2:2" x14ac:dyDescent="0.2">
      <c r="B59" s="10"/>
    </row>
    <row r="60" spans="2:2" x14ac:dyDescent="0.2">
      <c r="B60" s="10"/>
    </row>
    <row r="61" spans="2:2" x14ac:dyDescent="0.2">
      <c r="B61" s="10"/>
    </row>
    <row r="62" spans="2:2" x14ac:dyDescent="0.2">
      <c r="B62" s="10"/>
    </row>
    <row r="63" spans="2:2" x14ac:dyDescent="0.2">
      <c r="B63" s="10"/>
    </row>
    <row r="64" spans="2:2" x14ac:dyDescent="0.2">
      <c r="B64" s="10"/>
    </row>
    <row r="65" spans="2:2" x14ac:dyDescent="0.2">
      <c r="B65" s="10"/>
    </row>
    <row r="66" spans="2:2" x14ac:dyDescent="0.2">
      <c r="B66" s="10"/>
    </row>
    <row r="67" spans="2:2" x14ac:dyDescent="0.2">
      <c r="B67" s="10"/>
    </row>
    <row r="68" spans="2:2" x14ac:dyDescent="0.2">
      <c r="B68" s="10"/>
    </row>
    <row r="69" spans="2:2" x14ac:dyDescent="0.2">
      <c r="B69" s="10"/>
    </row>
    <row r="70" spans="2:2" x14ac:dyDescent="0.2">
      <c r="B70" s="10"/>
    </row>
    <row r="71" spans="2:2" x14ac:dyDescent="0.2">
      <c r="B71" s="10"/>
    </row>
    <row r="72" spans="2:2" x14ac:dyDescent="0.2">
      <c r="B72" s="10"/>
    </row>
    <row r="73" spans="2:2" x14ac:dyDescent="0.2">
      <c r="B73" s="10"/>
    </row>
    <row r="74" spans="2:2" x14ac:dyDescent="0.2">
      <c r="B74" s="10"/>
    </row>
    <row r="75" spans="2:2" x14ac:dyDescent="0.2">
      <c r="B75" s="10"/>
    </row>
    <row r="76" spans="2:2" x14ac:dyDescent="0.2">
      <c r="B76" s="10"/>
    </row>
    <row r="77" spans="2:2" x14ac:dyDescent="0.2">
      <c r="B77" s="10"/>
    </row>
    <row r="78" spans="2:2" x14ac:dyDescent="0.2">
      <c r="B78" s="10"/>
    </row>
    <row r="79" spans="2:2" x14ac:dyDescent="0.2">
      <c r="B79" s="10"/>
    </row>
    <row r="80" spans="2:2" x14ac:dyDescent="0.2">
      <c r="B80" s="10"/>
    </row>
    <row r="81" spans="2:2" x14ac:dyDescent="0.2">
      <c r="B81" s="10"/>
    </row>
    <row r="82" spans="2:2" x14ac:dyDescent="0.2">
      <c r="B82" s="10"/>
    </row>
    <row r="83" spans="2:2" x14ac:dyDescent="0.2">
      <c r="B83" s="10"/>
    </row>
    <row r="84" spans="2:2" x14ac:dyDescent="0.2">
      <c r="B84" s="10"/>
    </row>
    <row r="85" spans="2:2" x14ac:dyDescent="0.2">
      <c r="B85" s="10"/>
    </row>
    <row r="86" spans="2:2" x14ac:dyDescent="0.2">
      <c r="B86" s="10"/>
    </row>
    <row r="87" spans="2:2" x14ac:dyDescent="0.2">
      <c r="B87" s="10"/>
    </row>
    <row r="88" spans="2:2" x14ac:dyDescent="0.2">
      <c r="B88" s="10"/>
    </row>
    <row r="89" spans="2:2" x14ac:dyDescent="0.2">
      <c r="B89" s="10"/>
    </row>
    <row r="90" spans="2:2" x14ac:dyDescent="0.2">
      <c r="B90" s="10"/>
    </row>
    <row r="91" spans="2:2" x14ac:dyDescent="0.2">
      <c r="B91" s="10"/>
    </row>
    <row r="92" spans="2:2" x14ac:dyDescent="0.2">
      <c r="B92" s="10"/>
    </row>
    <row r="93" spans="2:2" x14ac:dyDescent="0.2">
      <c r="B93" s="10"/>
    </row>
    <row r="94" spans="2:2" x14ac:dyDescent="0.2">
      <c r="B94" s="10"/>
    </row>
    <row r="95" spans="2:2" x14ac:dyDescent="0.2">
      <c r="B95" s="10"/>
    </row>
    <row r="96" spans="2:2" x14ac:dyDescent="0.2">
      <c r="B96" s="10"/>
    </row>
    <row r="97" spans="2:2" x14ac:dyDescent="0.2">
      <c r="B97" s="10"/>
    </row>
    <row r="98" spans="2:2" x14ac:dyDescent="0.2">
      <c r="B98" s="10"/>
    </row>
    <row r="99" spans="2:2" x14ac:dyDescent="0.2">
      <c r="B99" s="10"/>
    </row>
    <row r="100" spans="2:2" x14ac:dyDescent="0.2">
      <c r="B100" s="10"/>
    </row>
    <row r="101" spans="2:2" x14ac:dyDescent="0.2">
      <c r="B101" s="10"/>
    </row>
    <row r="102" spans="2:2" x14ac:dyDescent="0.2">
      <c r="B102" s="10"/>
    </row>
    <row r="103" spans="2:2" x14ac:dyDescent="0.2">
      <c r="B103" s="10"/>
    </row>
    <row r="104" spans="2:2" x14ac:dyDescent="0.2">
      <c r="B104" s="10"/>
    </row>
    <row r="105" spans="2:2" x14ac:dyDescent="0.2">
      <c r="B105" s="10"/>
    </row>
    <row r="106" spans="2:2" x14ac:dyDescent="0.2">
      <c r="B106" s="10"/>
    </row>
    <row r="107" spans="2:2" x14ac:dyDescent="0.2">
      <c r="B107" s="10"/>
    </row>
    <row r="108" spans="2:2" x14ac:dyDescent="0.2">
      <c r="B108" s="10"/>
    </row>
    <row r="109" spans="2:2" x14ac:dyDescent="0.2">
      <c r="B109" s="10"/>
    </row>
    <row r="110" spans="2:2" x14ac:dyDescent="0.2">
      <c r="B110" s="10"/>
    </row>
    <row r="111" spans="2:2" x14ac:dyDescent="0.2">
      <c r="B111" s="10"/>
    </row>
    <row r="112" spans="2:2" x14ac:dyDescent="0.2">
      <c r="B112" s="10"/>
    </row>
    <row r="113" spans="2:2" x14ac:dyDescent="0.2">
      <c r="B113" s="10"/>
    </row>
    <row r="114" spans="2:2" x14ac:dyDescent="0.2">
      <c r="B114" s="10"/>
    </row>
    <row r="115" spans="2:2" x14ac:dyDescent="0.2">
      <c r="B115" s="10"/>
    </row>
    <row r="116" spans="2:2" x14ac:dyDescent="0.2">
      <c r="B116" s="10"/>
    </row>
    <row r="117" spans="2:2" x14ac:dyDescent="0.2">
      <c r="B117" s="10"/>
    </row>
    <row r="118" spans="2:2" x14ac:dyDescent="0.2">
      <c r="B118" s="10"/>
    </row>
    <row r="119" spans="2:2" x14ac:dyDescent="0.2">
      <c r="B119" s="10"/>
    </row>
    <row r="120" spans="2:2" x14ac:dyDescent="0.2">
      <c r="B120" s="10"/>
    </row>
    <row r="121" spans="2:2" x14ac:dyDescent="0.2">
      <c r="B121" s="10"/>
    </row>
    <row r="122" spans="2:2" x14ac:dyDescent="0.2">
      <c r="B122" s="10"/>
    </row>
    <row r="123" spans="2:2" x14ac:dyDescent="0.2">
      <c r="B123" s="10"/>
    </row>
    <row r="124" spans="2:2" x14ac:dyDescent="0.2">
      <c r="B124" s="10"/>
    </row>
    <row r="125" spans="2:2" x14ac:dyDescent="0.2">
      <c r="B125" s="10"/>
    </row>
    <row r="126" spans="2:2" x14ac:dyDescent="0.2">
      <c r="B126" s="10"/>
    </row>
    <row r="127" spans="2:2" x14ac:dyDescent="0.2">
      <c r="B127" s="10"/>
    </row>
    <row r="128" spans="2:2" x14ac:dyDescent="0.2">
      <c r="B128" s="10"/>
    </row>
    <row r="129" spans="2:2" x14ac:dyDescent="0.2">
      <c r="B129" s="10"/>
    </row>
    <row r="130" spans="2:2" x14ac:dyDescent="0.2">
      <c r="B130" s="10"/>
    </row>
    <row r="131" spans="2:2" x14ac:dyDescent="0.2">
      <c r="B131" s="10"/>
    </row>
    <row r="132" spans="2:2" x14ac:dyDescent="0.2">
      <c r="B132" s="10"/>
    </row>
    <row r="133" spans="2:2" x14ac:dyDescent="0.2">
      <c r="B133" s="10"/>
    </row>
    <row r="134" spans="2:2" x14ac:dyDescent="0.2">
      <c r="B134" s="10"/>
    </row>
    <row r="135" spans="2:2" x14ac:dyDescent="0.2">
      <c r="B135" s="10"/>
    </row>
    <row r="136" spans="2:2" x14ac:dyDescent="0.2">
      <c r="B136" s="10"/>
    </row>
    <row r="137" spans="2:2" x14ac:dyDescent="0.2">
      <c r="B137" s="10"/>
    </row>
    <row r="138" spans="2:2" x14ac:dyDescent="0.2">
      <c r="B138" s="10"/>
    </row>
    <row r="139" spans="2:2" x14ac:dyDescent="0.2">
      <c r="B139" s="10"/>
    </row>
    <row r="140" spans="2:2" x14ac:dyDescent="0.2">
      <c r="B140" s="10"/>
    </row>
    <row r="141" spans="2:2" x14ac:dyDescent="0.2">
      <c r="B141" s="10"/>
    </row>
    <row r="142" spans="2:2" x14ac:dyDescent="0.2">
      <c r="B142" s="10"/>
    </row>
    <row r="143" spans="2:2" x14ac:dyDescent="0.2">
      <c r="B143" s="10"/>
    </row>
    <row r="144" spans="2:2" x14ac:dyDescent="0.2">
      <c r="B144" s="10"/>
    </row>
    <row r="145" spans="2:2" x14ac:dyDescent="0.2">
      <c r="B145" s="10"/>
    </row>
    <row r="146" spans="2:2" x14ac:dyDescent="0.2">
      <c r="B146" s="10"/>
    </row>
    <row r="147" spans="2:2" x14ac:dyDescent="0.2">
      <c r="B147" s="10"/>
    </row>
    <row r="148" spans="2:2" x14ac:dyDescent="0.2">
      <c r="B148" s="10"/>
    </row>
    <row r="149" spans="2:2" x14ac:dyDescent="0.2">
      <c r="B149" s="10"/>
    </row>
    <row r="150" spans="2:2" x14ac:dyDescent="0.2">
      <c r="B150" s="10"/>
    </row>
    <row r="151" spans="2:2" x14ac:dyDescent="0.2">
      <c r="B151" s="10"/>
    </row>
    <row r="152" spans="2:2" x14ac:dyDescent="0.2">
      <c r="B152" s="10"/>
    </row>
    <row r="153" spans="2:2" x14ac:dyDescent="0.2">
      <c r="B153" s="10"/>
    </row>
    <row r="154" spans="2:2" x14ac:dyDescent="0.2">
      <c r="B154" s="10"/>
    </row>
    <row r="155" spans="2:2" x14ac:dyDescent="0.2">
      <c r="B155" s="10"/>
    </row>
    <row r="156" spans="2:2" x14ac:dyDescent="0.2">
      <c r="B156" s="10"/>
    </row>
    <row r="157" spans="2:2" x14ac:dyDescent="0.2">
      <c r="B157" s="10"/>
    </row>
    <row r="158" spans="2:2" x14ac:dyDescent="0.2">
      <c r="B158" s="10"/>
    </row>
    <row r="159" spans="2:2" x14ac:dyDescent="0.2">
      <c r="B159" s="10"/>
    </row>
    <row r="160" spans="2:2" x14ac:dyDescent="0.2">
      <c r="B160" s="10"/>
    </row>
    <row r="161" spans="2:2" x14ac:dyDescent="0.2">
      <c r="B161" s="10"/>
    </row>
    <row r="162" spans="2:2" x14ac:dyDescent="0.2">
      <c r="B162" s="10"/>
    </row>
    <row r="163" spans="2:2" x14ac:dyDescent="0.2">
      <c r="B163" s="10"/>
    </row>
    <row r="164" spans="2:2" x14ac:dyDescent="0.2">
      <c r="B164" s="10"/>
    </row>
    <row r="165" spans="2:2" x14ac:dyDescent="0.2">
      <c r="B165" s="10"/>
    </row>
    <row r="166" spans="2:2" x14ac:dyDescent="0.2">
      <c r="B166" s="10"/>
    </row>
    <row r="167" spans="2:2" x14ac:dyDescent="0.2">
      <c r="B167" s="10"/>
    </row>
    <row r="168" spans="2:2" x14ac:dyDescent="0.2">
      <c r="B168" s="10"/>
    </row>
    <row r="169" spans="2:2" x14ac:dyDescent="0.2">
      <c r="B169" s="10"/>
    </row>
    <row r="170" spans="2:2" x14ac:dyDescent="0.2">
      <c r="B170" s="10"/>
    </row>
    <row r="171" spans="2:2" x14ac:dyDescent="0.2">
      <c r="B171" s="10"/>
    </row>
    <row r="172" spans="2:2" x14ac:dyDescent="0.2">
      <c r="B172" s="10"/>
    </row>
    <row r="173" spans="2:2" x14ac:dyDescent="0.2">
      <c r="B173" s="10"/>
    </row>
    <row r="174" spans="2:2" x14ac:dyDescent="0.2">
      <c r="B174" s="10"/>
    </row>
    <row r="175" spans="2:2" x14ac:dyDescent="0.2">
      <c r="B175" s="10"/>
    </row>
    <row r="176" spans="2:2" x14ac:dyDescent="0.2">
      <c r="B176" s="10"/>
    </row>
    <row r="177" spans="2:2" x14ac:dyDescent="0.2">
      <c r="B177" s="10"/>
    </row>
    <row r="178" spans="2:2" x14ac:dyDescent="0.2">
      <c r="B178" s="10"/>
    </row>
    <row r="179" spans="2:2" x14ac:dyDescent="0.2">
      <c r="B179" s="10"/>
    </row>
    <row r="180" spans="2:2" x14ac:dyDescent="0.2">
      <c r="B180" s="10"/>
    </row>
    <row r="181" spans="2:2" x14ac:dyDescent="0.2">
      <c r="B181" s="10"/>
    </row>
    <row r="182" spans="2:2" x14ac:dyDescent="0.2">
      <c r="B182" s="10"/>
    </row>
    <row r="183" spans="2:2" x14ac:dyDescent="0.2">
      <c r="B183" s="10"/>
    </row>
    <row r="184" spans="2:2" x14ac:dyDescent="0.2">
      <c r="B184" s="10"/>
    </row>
    <row r="185" spans="2:2" x14ac:dyDescent="0.2">
      <c r="B185" s="10"/>
    </row>
    <row r="186" spans="2:2" x14ac:dyDescent="0.2">
      <c r="B186" s="10"/>
    </row>
    <row r="187" spans="2:2" x14ac:dyDescent="0.2">
      <c r="B187" s="10"/>
    </row>
    <row r="188" spans="2:2" x14ac:dyDescent="0.2">
      <c r="B188" s="10"/>
    </row>
    <row r="189" spans="2:2" x14ac:dyDescent="0.2">
      <c r="B189" s="10"/>
    </row>
    <row r="190" spans="2:2" x14ac:dyDescent="0.2">
      <c r="B190" s="10"/>
    </row>
    <row r="191" spans="2:2" x14ac:dyDescent="0.2">
      <c r="B191" s="10"/>
    </row>
    <row r="192" spans="2:2" x14ac:dyDescent="0.2">
      <c r="B192" s="10"/>
    </row>
    <row r="193" spans="2:2" x14ac:dyDescent="0.2">
      <c r="B193" s="10"/>
    </row>
    <row r="194" spans="2:2" x14ac:dyDescent="0.2">
      <c r="B194" s="10"/>
    </row>
    <row r="195" spans="2:2" x14ac:dyDescent="0.2">
      <c r="B195" s="10"/>
    </row>
    <row r="196" spans="2:2" x14ac:dyDescent="0.2">
      <c r="B196" s="10"/>
    </row>
    <row r="197" spans="2:2" x14ac:dyDescent="0.2">
      <c r="B197" s="10"/>
    </row>
    <row r="198" spans="2:2" x14ac:dyDescent="0.2">
      <c r="B198" s="10"/>
    </row>
    <row r="199" spans="2:2" x14ac:dyDescent="0.2">
      <c r="B199" s="10"/>
    </row>
    <row r="200" spans="2:2" x14ac:dyDescent="0.2">
      <c r="B200" s="10"/>
    </row>
    <row r="201" spans="2:2" x14ac:dyDescent="0.2">
      <c r="B201" s="10"/>
    </row>
    <row r="202" spans="2:2" x14ac:dyDescent="0.2">
      <c r="B202" s="10"/>
    </row>
    <row r="203" spans="2:2" x14ac:dyDescent="0.2">
      <c r="B203" s="10"/>
    </row>
    <row r="204" spans="2:2" x14ac:dyDescent="0.2">
      <c r="B204" s="10"/>
    </row>
    <row r="205" spans="2:2" x14ac:dyDescent="0.2">
      <c r="B205" s="10"/>
    </row>
    <row r="206" spans="2:2" x14ac:dyDescent="0.2">
      <c r="B206" s="10"/>
    </row>
    <row r="207" spans="2:2" x14ac:dyDescent="0.2">
      <c r="B207" s="10"/>
    </row>
    <row r="208" spans="2:2" x14ac:dyDescent="0.2">
      <c r="B208" s="10"/>
    </row>
    <row r="209" spans="2:2" x14ac:dyDescent="0.2">
      <c r="B209" s="10"/>
    </row>
    <row r="210" spans="2:2" x14ac:dyDescent="0.2">
      <c r="B210" s="10"/>
    </row>
    <row r="211" spans="2:2" x14ac:dyDescent="0.2">
      <c r="B211" s="10"/>
    </row>
    <row r="212" spans="2:2" x14ac:dyDescent="0.2">
      <c r="B212" s="10"/>
    </row>
    <row r="213" spans="2:2" x14ac:dyDescent="0.2">
      <c r="B213" s="10"/>
    </row>
    <row r="214" spans="2:2" x14ac:dyDescent="0.2">
      <c r="B214" s="10"/>
    </row>
    <row r="215" spans="2:2" x14ac:dyDescent="0.2">
      <c r="B215" s="10"/>
    </row>
    <row r="216" spans="2:2" x14ac:dyDescent="0.2">
      <c r="B216" s="10"/>
    </row>
  </sheetData>
  <mergeCells count="1">
    <mergeCell ref="H1:I1"/>
  </mergeCells>
  <hyperlinks>
    <hyperlink ref="H1:I1" location="Index!A1" display="Regresar al �ndice" xr:uid="{00000000-0004-0000-1600-000000000000}"/>
  </hyperlinks>
  <pageMargins left="0.7" right="0.7" top="0.75" bottom="0.75" header="0.3" footer="0.3"/>
  <pageSetup paperSize="9" orientation="portrait" horizontalDpi="300" verticalDpi="30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48"/>
  <dimension ref="A1:I216"/>
  <sheetViews>
    <sheetView zoomScaleNormal="100" workbookViewId="0"/>
  </sheetViews>
  <sheetFormatPr baseColWidth="10" defaultColWidth="9.140625" defaultRowHeight="12.75" x14ac:dyDescent="0.2"/>
  <cols>
    <col min="1" max="1" width="12" style="18" customWidth="1"/>
    <col min="2" max="2" width="14.7109375" style="18" customWidth="1"/>
    <col min="3" max="3" width="15.7109375" style="18" customWidth="1"/>
    <col min="4" max="4" width="11.42578125" style="18" customWidth="1"/>
    <col min="5" max="5" width="13.7109375" style="18" customWidth="1"/>
    <col min="6" max="6" width="15.42578125" style="18" customWidth="1"/>
    <col min="7" max="7" width="12.42578125" style="18" customWidth="1"/>
    <col min="8" max="16384" width="9.140625" style="18"/>
  </cols>
  <sheetData>
    <row r="1" spans="1:9" x14ac:dyDescent="0.2">
      <c r="A1" s="69" t="s">
        <v>2020</v>
      </c>
      <c r="H1" s="346" t="s">
        <v>2143</v>
      </c>
      <c r="I1" s="346"/>
    </row>
    <row r="2" spans="1:9" x14ac:dyDescent="0.2">
      <c r="A2" s="13" t="s">
        <v>1417</v>
      </c>
    </row>
    <row r="5" spans="1:9" ht="13.5" thickBot="1" x14ac:dyDescent="0.25">
      <c r="B5" s="10"/>
    </row>
    <row r="6" spans="1:9" ht="13.7" customHeight="1" thickBot="1" x14ac:dyDescent="0.25">
      <c r="A6" s="463"/>
      <c r="B6" s="464" t="s">
        <v>606</v>
      </c>
      <c r="C6" s="465"/>
      <c r="D6" s="466"/>
      <c r="E6" s="464" t="s">
        <v>607</v>
      </c>
      <c r="F6" s="465"/>
      <c r="G6" s="466"/>
    </row>
    <row r="7" spans="1:9" ht="30.2" customHeight="1" thickBot="1" x14ac:dyDescent="0.25">
      <c r="A7" s="467" t="s">
        <v>341</v>
      </c>
      <c r="B7" s="468" t="s">
        <v>643</v>
      </c>
      <c r="C7" s="468" t="s">
        <v>1525</v>
      </c>
      <c r="D7" s="468" t="s">
        <v>362</v>
      </c>
      <c r="E7" s="468" t="s">
        <v>643</v>
      </c>
      <c r="F7" s="468" t="s">
        <v>1525</v>
      </c>
      <c r="G7" s="468" t="s">
        <v>362</v>
      </c>
    </row>
    <row r="8" spans="1:9" x14ac:dyDescent="0.2">
      <c r="A8" s="469">
        <v>44621</v>
      </c>
      <c r="B8" s="470">
        <v>9.0300000000000005E-2</v>
      </c>
      <c r="C8" s="470">
        <v>-5.9400000000000001E-2</v>
      </c>
      <c r="D8" s="470">
        <v>8.3900000000000002E-2</v>
      </c>
      <c r="E8" s="470">
        <v>2.07E-2</v>
      </c>
      <c r="F8" s="470">
        <v>-5.4399999999999997E-2</v>
      </c>
      <c r="G8" s="470">
        <v>3.6900000000000002E-2</v>
      </c>
    </row>
    <row r="9" spans="1:9" x14ac:dyDescent="0.2">
      <c r="A9" s="469">
        <v>44652</v>
      </c>
      <c r="B9" s="471">
        <v>0.1057</v>
      </c>
      <c r="C9" s="471">
        <v>-6.4000000000000001E-2</v>
      </c>
      <c r="D9" s="471">
        <v>7.4200000000000002E-2</v>
      </c>
      <c r="E9" s="471">
        <v>1.77E-2</v>
      </c>
      <c r="F9" s="471">
        <v>-4.0000000000000001E-3</v>
      </c>
      <c r="G9" s="471">
        <v>4.8599999999999997E-2</v>
      </c>
    </row>
    <row r="10" spans="1:9" x14ac:dyDescent="0.2">
      <c r="A10" s="469">
        <v>44682</v>
      </c>
      <c r="B10" s="470">
        <v>0.10199999999999999</v>
      </c>
      <c r="C10" s="470">
        <v>-2.35E-2</v>
      </c>
      <c r="D10" s="470">
        <v>0.1197</v>
      </c>
      <c r="E10" s="470">
        <v>2.6200000000000001E-2</v>
      </c>
      <c r="F10" s="470">
        <v>-2.2499999999999999E-2</v>
      </c>
      <c r="G10" s="470">
        <v>5.8299999999999998E-2</v>
      </c>
    </row>
    <row r="11" spans="1:9" x14ac:dyDescent="0.2">
      <c r="A11" s="469">
        <v>44713</v>
      </c>
      <c r="B11" s="471">
        <v>0.1103</v>
      </c>
      <c r="C11" s="471">
        <v>-0.1043</v>
      </c>
      <c r="D11" s="471">
        <v>6.7599999999999993E-2</v>
      </c>
      <c r="E11" s="471">
        <v>3.1300000000000001E-2</v>
      </c>
      <c r="F11" s="471">
        <v>-2.1399999999999999E-2</v>
      </c>
      <c r="G11" s="471">
        <v>3.2800000000000003E-2</v>
      </c>
    </row>
    <row r="12" spans="1:9" x14ac:dyDescent="0.2">
      <c r="A12" s="469">
        <v>44743</v>
      </c>
      <c r="B12" s="470">
        <v>0.1116</v>
      </c>
      <c r="C12" s="470">
        <v>-8.2600000000000007E-2</v>
      </c>
      <c r="D12" s="470">
        <v>3.8100000000000002E-2</v>
      </c>
      <c r="E12" s="470">
        <v>1.8499999999999999E-2</v>
      </c>
      <c r="F12" s="470">
        <v>8.5000000000000006E-3</v>
      </c>
      <c r="G12" s="470">
        <v>5.6000000000000001E-2</v>
      </c>
    </row>
    <row r="13" spans="1:9" x14ac:dyDescent="0.2">
      <c r="A13" s="469">
        <v>44774</v>
      </c>
      <c r="B13" s="471">
        <v>0.10290000000000001</v>
      </c>
      <c r="C13" s="471">
        <v>-9.6100000000000005E-2</v>
      </c>
      <c r="D13" s="471">
        <v>7.2099999999999997E-2</v>
      </c>
      <c r="E13" s="471">
        <v>2.23E-2</v>
      </c>
      <c r="F13" s="471">
        <v>2.5700000000000001E-2</v>
      </c>
      <c r="G13" s="471">
        <v>4.0500000000000001E-2</v>
      </c>
    </row>
    <row r="14" spans="1:9" x14ac:dyDescent="0.2">
      <c r="A14" s="469">
        <v>44805</v>
      </c>
      <c r="B14" s="470">
        <v>0.10879999999999999</v>
      </c>
      <c r="C14" s="470">
        <v>-6.8900000000000003E-2</v>
      </c>
      <c r="D14" s="470">
        <v>5.6399999999999999E-2</v>
      </c>
      <c r="E14" s="470">
        <v>1.5599999999999999E-2</v>
      </c>
      <c r="F14" s="470">
        <v>3.3099999999999997E-2</v>
      </c>
      <c r="G14" s="470">
        <v>2.24E-2</v>
      </c>
    </row>
    <row r="15" spans="1:9" x14ac:dyDescent="0.2">
      <c r="A15" s="469">
        <v>44835</v>
      </c>
      <c r="B15" s="471">
        <v>8.5699999999999998E-2</v>
      </c>
      <c r="C15" s="471">
        <v>-3.56E-2</v>
      </c>
      <c r="D15" s="471">
        <v>7.2599999999999998E-2</v>
      </c>
      <c r="E15" s="471">
        <v>3.7000000000000002E-3</v>
      </c>
      <c r="F15" s="471">
        <v>4.8500000000000001E-2</v>
      </c>
      <c r="G15" s="471">
        <v>1.5800000000000002E-2</v>
      </c>
    </row>
    <row r="16" spans="1:9" x14ac:dyDescent="0.2">
      <c r="A16" s="469">
        <v>44866</v>
      </c>
      <c r="B16" s="470">
        <v>6.7900000000000002E-2</v>
      </c>
      <c r="C16" s="470">
        <v>-3.8600000000000002E-2</v>
      </c>
      <c r="D16" s="470">
        <v>3.4599999999999999E-2</v>
      </c>
      <c r="E16" s="470">
        <v>2.41E-2</v>
      </c>
      <c r="F16" s="470">
        <v>-8.6E-3</v>
      </c>
      <c r="G16" s="470">
        <v>9.2999999999999992E-3</v>
      </c>
    </row>
    <row r="17" spans="1:7" x14ac:dyDescent="0.2">
      <c r="A17" s="469">
        <v>44896</v>
      </c>
      <c r="B17" s="471">
        <v>6.6799999999999998E-2</v>
      </c>
      <c r="C17" s="471">
        <v>-2.01E-2</v>
      </c>
      <c r="D17" s="471">
        <v>8.8000000000000005E-3</v>
      </c>
      <c r="E17" s="471">
        <v>2.41E-2</v>
      </c>
      <c r="F17" s="471">
        <v>6.4100000000000004E-2</v>
      </c>
      <c r="G17" s="471">
        <v>2.53E-2</v>
      </c>
    </row>
    <row r="18" spans="1:7" x14ac:dyDescent="0.2">
      <c r="A18" s="469">
        <v>44927</v>
      </c>
      <c r="B18" s="470">
        <v>6.4699999999999994E-2</v>
      </c>
      <c r="C18" s="470">
        <v>-2.63E-2</v>
      </c>
      <c r="D18" s="470">
        <v>1.5100000000000001E-2</v>
      </c>
      <c r="E18" s="470">
        <v>2.58E-2</v>
      </c>
      <c r="F18" s="470">
        <v>1.46E-2</v>
      </c>
      <c r="G18" s="470">
        <v>5.3499999999999999E-2</v>
      </c>
    </row>
    <row r="19" spans="1:7" x14ac:dyDescent="0.2">
      <c r="A19" s="469">
        <v>44958</v>
      </c>
      <c r="B19" s="471">
        <v>6.5699999999999995E-2</v>
      </c>
      <c r="C19" s="471">
        <v>-2.53E-2</v>
      </c>
      <c r="D19" s="471">
        <v>-9.7999999999999997E-3</v>
      </c>
      <c r="E19" s="471">
        <v>2.5100000000000001E-2</v>
      </c>
      <c r="F19" s="471">
        <v>3.09E-2</v>
      </c>
      <c r="G19" s="471">
        <v>2.7199999999999998E-2</v>
      </c>
    </row>
    <row r="20" spans="1:7" x14ac:dyDescent="0.2">
      <c r="A20" s="469">
        <v>44986</v>
      </c>
      <c r="B20" s="470">
        <v>3.5099999999999999E-2</v>
      </c>
      <c r="C20" s="470">
        <v>2.3599999999999999E-2</v>
      </c>
      <c r="D20" s="470">
        <v>-4.1399999999999999E-2</v>
      </c>
      <c r="E20" s="470">
        <v>3.15E-2</v>
      </c>
      <c r="F20" s="470">
        <v>5.21E-2</v>
      </c>
      <c r="G20" s="470">
        <v>-2.2000000000000001E-3</v>
      </c>
    </row>
    <row r="36" spans="2:2" x14ac:dyDescent="0.2">
      <c r="B36" s="10"/>
    </row>
    <row r="37" spans="2:2" x14ac:dyDescent="0.2">
      <c r="B37" s="10"/>
    </row>
    <row r="38" spans="2:2" x14ac:dyDescent="0.2">
      <c r="B38" s="10"/>
    </row>
    <row r="39" spans="2:2" x14ac:dyDescent="0.2">
      <c r="B39" s="10"/>
    </row>
    <row r="40" spans="2:2" x14ac:dyDescent="0.2">
      <c r="B40" s="10"/>
    </row>
    <row r="41" spans="2:2" x14ac:dyDescent="0.2">
      <c r="B41" s="10"/>
    </row>
    <row r="42" spans="2:2" x14ac:dyDescent="0.2">
      <c r="B42" s="10"/>
    </row>
    <row r="43" spans="2:2" x14ac:dyDescent="0.2">
      <c r="B43" s="10"/>
    </row>
    <row r="44" spans="2:2" x14ac:dyDescent="0.2">
      <c r="B44" s="10"/>
    </row>
    <row r="45" spans="2:2" x14ac:dyDescent="0.2">
      <c r="B45" s="10"/>
    </row>
    <row r="46" spans="2:2" x14ac:dyDescent="0.2">
      <c r="B46" s="10"/>
    </row>
    <row r="47" spans="2:2" x14ac:dyDescent="0.2">
      <c r="B47" s="10"/>
    </row>
    <row r="48" spans="2:2" x14ac:dyDescent="0.2">
      <c r="B48" s="10"/>
    </row>
    <row r="49" spans="2:2" x14ac:dyDescent="0.2">
      <c r="B49" s="10"/>
    </row>
    <row r="50" spans="2:2" x14ac:dyDescent="0.2">
      <c r="B50" s="10"/>
    </row>
    <row r="51" spans="2:2" x14ac:dyDescent="0.2">
      <c r="B51" s="10"/>
    </row>
    <row r="52" spans="2:2" x14ac:dyDescent="0.2">
      <c r="B52" s="10"/>
    </row>
    <row r="53" spans="2:2" x14ac:dyDescent="0.2">
      <c r="B53" s="10"/>
    </row>
    <row r="54" spans="2:2" x14ac:dyDescent="0.2">
      <c r="B54" s="10"/>
    </row>
    <row r="55" spans="2:2" x14ac:dyDescent="0.2">
      <c r="B55" s="10"/>
    </row>
    <row r="56" spans="2:2" x14ac:dyDescent="0.2">
      <c r="B56" s="10"/>
    </row>
    <row r="57" spans="2:2" x14ac:dyDescent="0.2">
      <c r="B57" s="10"/>
    </row>
    <row r="58" spans="2:2" x14ac:dyDescent="0.2">
      <c r="B58" s="10"/>
    </row>
    <row r="59" spans="2:2" x14ac:dyDescent="0.2">
      <c r="B59" s="10"/>
    </row>
    <row r="60" spans="2:2" x14ac:dyDescent="0.2">
      <c r="B60" s="10"/>
    </row>
    <row r="61" spans="2:2" x14ac:dyDescent="0.2">
      <c r="B61" s="10"/>
    </row>
    <row r="62" spans="2:2" x14ac:dyDescent="0.2">
      <c r="B62" s="10"/>
    </row>
    <row r="63" spans="2:2" x14ac:dyDescent="0.2">
      <c r="B63" s="10"/>
    </row>
    <row r="64" spans="2:2" x14ac:dyDescent="0.2">
      <c r="B64" s="10"/>
    </row>
    <row r="65" spans="2:2" x14ac:dyDescent="0.2">
      <c r="B65" s="10"/>
    </row>
    <row r="66" spans="2:2" x14ac:dyDescent="0.2">
      <c r="B66" s="10"/>
    </row>
    <row r="67" spans="2:2" x14ac:dyDescent="0.2">
      <c r="B67" s="10"/>
    </row>
    <row r="68" spans="2:2" x14ac:dyDescent="0.2">
      <c r="B68" s="10"/>
    </row>
    <row r="69" spans="2:2" x14ac:dyDescent="0.2">
      <c r="B69" s="10"/>
    </row>
    <row r="70" spans="2:2" x14ac:dyDescent="0.2">
      <c r="B70" s="10"/>
    </row>
    <row r="71" spans="2:2" x14ac:dyDescent="0.2">
      <c r="B71" s="10"/>
    </row>
    <row r="72" spans="2:2" x14ac:dyDescent="0.2">
      <c r="B72" s="10"/>
    </row>
    <row r="73" spans="2:2" x14ac:dyDescent="0.2">
      <c r="B73" s="10"/>
    </row>
    <row r="74" spans="2:2" x14ac:dyDescent="0.2">
      <c r="B74" s="10"/>
    </row>
    <row r="75" spans="2:2" x14ac:dyDescent="0.2">
      <c r="B75" s="10"/>
    </row>
    <row r="76" spans="2:2" x14ac:dyDescent="0.2">
      <c r="B76" s="10"/>
    </row>
    <row r="77" spans="2:2" x14ac:dyDescent="0.2">
      <c r="B77" s="10"/>
    </row>
    <row r="78" spans="2:2" x14ac:dyDescent="0.2">
      <c r="B78" s="10"/>
    </row>
    <row r="79" spans="2:2" x14ac:dyDescent="0.2">
      <c r="B79" s="10"/>
    </row>
    <row r="80" spans="2:2" x14ac:dyDescent="0.2">
      <c r="B80" s="10"/>
    </row>
    <row r="81" spans="2:2" x14ac:dyDescent="0.2">
      <c r="B81" s="10"/>
    </row>
    <row r="82" spans="2:2" x14ac:dyDescent="0.2">
      <c r="B82" s="10"/>
    </row>
    <row r="83" spans="2:2" x14ac:dyDescent="0.2">
      <c r="B83" s="10"/>
    </row>
    <row r="84" spans="2:2" x14ac:dyDescent="0.2">
      <c r="B84" s="10"/>
    </row>
    <row r="85" spans="2:2" x14ac:dyDescent="0.2">
      <c r="B85" s="10"/>
    </row>
    <row r="86" spans="2:2" x14ac:dyDescent="0.2">
      <c r="B86" s="10"/>
    </row>
    <row r="87" spans="2:2" x14ac:dyDescent="0.2">
      <c r="B87" s="10"/>
    </row>
    <row r="88" spans="2:2" x14ac:dyDescent="0.2">
      <c r="B88" s="10"/>
    </row>
    <row r="89" spans="2:2" x14ac:dyDescent="0.2">
      <c r="B89" s="10"/>
    </row>
    <row r="90" spans="2:2" x14ac:dyDescent="0.2">
      <c r="B90" s="10"/>
    </row>
    <row r="91" spans="2:2" x14ac:dyDescent="0.2">
      <c r="B91" s="10"/>
    </row>
    <row r="92" spans="2:2" x14ac:dyDescent="0.2">
      <c r="B92" s="10"/>
    </row>
    <row r="93" spans="2:2" x14ac:dyDescent="0.2">
      <c r="B93" s="10"/>
    </row>
    <row r="94" spans="2:2" x14ac:dyDescent="0.2">
      <c r="B94" s="10"/>
    </row>
    <row r="95" spans="2:2" x14ac:dyDescent="0.2">
      <c r="B95" s="10"/>
    </row>
    <row r="96" spans="2:2" x14ac:dyDescent="0.2">
      <c r="B96" s="10"/>
    </row>
    <row r="97" spans="2:2" x14ac:dyDescent="0.2">
      <c r="B97" s="10"/>
    </row>
    <row r="98" spans="2:2" x14ac:dyDescent="0.2">
      <c r="B98" s="10"/>
    </row>
    <row r="99" spans="2:2" x14ac:dyDescent="0.2">
      <c r="B99" s="10"/>
    </row>
    <row r="100" spans="2:2" x14ac:dyDescent="0.2">
      <c r="B100" s="10"/>
    </row>
    <row r="101" spans="2:2" x14ac:dyDescent="0.2">
      <c r="B101" s="10"/>
    </row>
    <row r="102" spans="2:2" x14ac:dyDescent="0.2">
      <c r="B102" s="10"/>
    </row>
    <row r="103" spans="2:2" x14ac:dyDescent="0.2">
      <c r="B103" s="10"/>
    </row>
    <row r="104" spans="2:2" x14ac:dyDescent="0.2">
      <c r="B104" s="10"/>
    </row>
    <row r="105" spans="2:2" x14ac:dyDescent="0.2">
      <c r="B105" s="10"/>
    </row>
    <row r="106" spans="2:2" x14ac:dyDescent="0.2">
      <c r="B106" s="10"/>
    </row>
    <row r="107" spans="2:2" x14ac:dyDescent="0.2">
      <c r="B107" s="10"/>
    </row>
    <row r="108" spans="2:2" x14ac:dyDescent="0.2">
      <c r="B108" s="10"/>
    </row>
    <row r="109" spans="2:2" x14ac:dyDescent="0.2">
      <c r="B109" s="10"/>
    </row>
    <row r="110" spans="2:2" x14ac:dyDescent="0.2">
      <c r="B110" s="10"/>
    </row>
    <row r="111" spans="2:2" x14ac:dyDescent="0.2">
      <c r="B111" s="10"/>
    </row>
    <row r="112" spans="2:2" x14ac:dyDescent="0.2">
      <c r="B112" s="10"/>
    </row>
    <row r="113" spans="2:2" x14ac:dyDescent="0.2">
      <c r="B113" s="10"/>
    </row>
    <row r="114" spans="2:2" x14ac:dyDescent="0.2">
      <c r="B114" s="10"/>
    </row>
    <row r="115" spans="2:2" x14ac:dyDescent="0.2">
      <c r="B115" s="10"/>
    </row>
    <row r="116" spans="2:2" x14ac:dyDescent="0.2">
      <c r="B116" s="10"/>
    </row>
    <row r="117" spans="2:2" x14ac:dyDescent="0.2">
      <c r="B117" s="10"/>
    </row>
    <row r="118" spans="2:2" x14ac:dyDescent="0.2">
      <c r="B118" s="10"/>
    </row>
    <row r="119" spans="2:2" x14ac:dyDescent="0.2">
      <c r="B119" s="10"/>
    </row>
    <row r="120" spans="2:2" x14ac:dyDescent="0.2">
      <c r="B120" s="10"/>
    </row>
    <row r="121" spans="2:2" x14ac:dyDescent="0.2">
      <c r="B121" s="10"/>
    </row>
    <row r="122" spans="2:2" x14ac:dyDescent="0.2">
      <c r="B122" s="10"/>
    </row>
    <row r="123" spans="2:2" x14ac:dyDescent="0.2">
      <c r="B123" s="10"/>
    </row>
    <row r="124" spans="2:2" x14ac:dyDescent="0.2">
      <c r="B124" s="10"/>
    </row>
    <row r="125" spans="2:2" x14ac:dyDescent="0.2">
      <c r="B125" s="10"/>
    </row>
    <row r="126" spans="2:2" x14ac:dyDescent="0.2">
      <c r="B126" s="10"/>
    </row>
    <row r="127" spans="2:2" x14ac:dyDescent="0.2">
      <c r="B127" s="10"/>
    </row>
    <row r="128" spans="2:2" x14ac:dyDescent="0.2">
      <c r="B128" s="10"/>
    </row>
    <row r="129" spans="2:2" x14ac:dyDescent="0.2">
      <c r="B129" s="10"/>
    </row>
    <row r="130" spans="2:2" x14ac:dyDescent="0.2">
      <c r="B130" s="10"/>
    </row>
    <row r="131" spans="2:2" x14ac:dyDescent="0.2">
      <c r="B131" s="10"/>
    </row>
    <row r="132" spans="2:2" x14ac:dyDescent="0.2">
      <c r="B132" s="10"/>
    </row>
    <row r="133" spans="2:2" x14ac:dyDescent="0.2">
      <c r="B133" s="10"/>
    </row>
    <row r="134" spans="2:2" x14ac:dyDescent="0.2">
      <c r="B134" s="10"/>
    </row>
    <row r="135" spans="2:2" x14ac:dyDescent="0.2">
      <c r="B135" s="10"/>
    </row>
    <row r="136" spans="2:2" x14ac:dyDescent="0.2">
      <c r="B136" s="10"/>
    </row>
    <row r="137" spans="2:2" x14ac:dyDescent="0.2">
      <c r="B137" s="10"/>
    </row>
    <row r="138" spans="2:2" x14ac:dyDescent="0.2">
      <c r="B138" s="10"/>
    </row>
    <row r="139" spans="2:2" x14ac:dyDescent="0.2">
      <c r="B139" s="10"/>
    </row>
    <row r="140" spans="2:2" x14ac:dyDescent="0.2">
      <c r="B140" s="10"/>
    </row>
    <row r="141" spans="2:2" x14ac:dyDescent="0.2">
      <c r="B141" s="10"/>
    </row>
    <row r="142" spans="2:2" x14ac:dyDescent="0.2">
      <c r="B142" s="10"/>
    </row>
    <row r="143" spans="2:2" x14ac:dyDescent="0.2">
      <c r="B143" s="10"/>
    </row>
    <row r="144" spans="2:2" x14ac:dyDescent="0.2">
      <c r="B144" s="10"/>
    </row>
    <row r="145" spans="2:2" x14ac:dyDescent="0.2">
      <c r="B145" s="10"/>
    </row>
    <row r="146" spans="2:2" x14ac:dyDescent="0.2">
      <c r="B146" s="10"/>
    </row>
    <row r="147" spans="2:2" x14ac:dyDescent="0.2">
      <c r="B147" s="10"/>
    </row>
    <row r="148" spans="2:2" x14ac:dyDescent="0.2">
      <c r="B148" s="10"/>
    </row>
    <row r="149" spans="2:2" x14ac:dyDescent="0.2">
      <c r="B149" s="10"/>
    </row>
    <row r="150" spans="2:2" x14ac:dyDescent="0.2">
      <c r="B150" s="10"/>
    </row>
    <row r="151" spans="2:2" x14ac:dyDescent="0.2">
      <c r="B151" s="10"/>
    </row>
    <row r="152" spans="2:2" x14ac:dyDescent="0.2">
      <c r="B152" s="10"/>
    </row>
    <row r="153" spans="2:2" x14ac:dyDescent="0.2">
      <c r="B153" s="10"/>
    </row>
    <row r="154" spans="2:2" x14ac:dyDescent="0.2">
      <c r="B154" s="10"/>
    </row>
    <row r="155" spans="2:2" x14ac:dyDescent="0.2">
      <c r="B155" s="10"/>
    </row>
    <row r="156" spans="2:2" x14ac:dyDescent="0.2">
      <c r="B156" s="10"/>
    </row>
    <row r="157" spans="2:2" x14ac:dyDescent="0.2">
      <c r="B157" s="10"/>
    </row>
    <row r="158" spans="2:2" x14ac:dyDescent="0.2">
      <c r="B158" s="10"/>
    </row>
    <row r="159" spans="2:2" x14ac:dyDescent="0.2">
      <c r="B159" s="10"/>
    </row>
    <row r="160" spans="2:2" x14ac:dyDescent="0.2">
      <c r="B160" s="10"/>
    </row>
    <row r="161" spans="2:2" x14ac:dyDescent="0.2">
      <c r="B161" s="10"/>
    </row>
    <row r="162" spans="2:2" x14ac:dyDescent="0.2">
      <c r="B162" s="10"/>
    </row>
    <row r="163" spans="2:2" x14ac:dyDescent="0.2">
      <c r="B163" s="10"/>
    </row>
    <row r="164" spans="2:2" x14ac:dyDescent="0.2">
      <c r="B164" s="10"/>
    </row>
    <row r="165" spans="2:2" x14ac:dyDescent="0.2">
      <c r="B165" s="10"/>
    </row>
    <row r="166" spans="2:2" x14ac:dyDescent="0.2">
      <c r="B166" s="10"/>
    </row>
    <row r="167" spans="2:2" x14ac:dyDescent="0.2">
      <c r="B167" s="10"/>
    </row>
    <row r="168" spans="2:2" x14ac:dyDescent="0.2">
      <c r="B168" s="10"/>
    </row>
    <row r="169" spans="2:2" x14ac:dyDescent="0.2">
      <c r="B169" s="10"/>
    </row>
    <row r="170" spans="2:2" x14ac:dyDescent="0.2">
      <c r="B170" s="10"/>
    </row>
    <row r="171" spans="2:2" x14ac:dyDescent="0.2">
      <c r="B171" s="10"/>
    </row>
    <row r="172" spans="2:2" x14ac:dyDescent="0.2">
      <c r="B172" s="10"/>
    </row>
    <row r="173" spans="2:2" x14ac:dyDescent="0.2">
      <c r="B173" s="10"/>
    </row>
    <row r="174" spans="2:2" x14ac:dyDescent="0.2">
      <c r="B174" s="10"/>
    </row>
    <row r="175" spans="2:2" x14ac:dyDescent="0.2">
      <c r="B175" s="10"/>
    </row>
    <row r="176" spans="2:2" x14ac:dyDescent="0.2">
      <c r="B176" s="10"/>
    </row>
    <row r="177" spans="2:2" x14ac:dyDescent="0.2">
      <c r="B177" s="10"/>
    </row>
    <row r="178" spans="2:2" x14ac:dyDescent="0.2">
      <c r="B178" s="10"/>
    </row>
    <row r="179" spans="2:2" x14ac:dyDescent="0.2">
      <c r="B179" s="10"/>
    </row>
    <row r="180" spans="2:2" x14ac:dyDescent="0.2">
      <c r="B180" s="10"/>
    </row>
    <row r="181" spans="2:2" x14ac:dyDescent="0.2">
      <c r="B181" s="10"/>
    </row>
    <row r="182" spans="2:2" x14ac:dyDescent="0.2">
      <c r="B182" s="10"/>
    </row>
    <row r="183" spans="2:2" x14ac:dyDescent="0.2">
      <c r="B183" s="10"/>
    </row>
    <row r="184" spans="2:2" x14ac:dyDescent="0.2">
      <c r="B184" s="10"/>
    </row>
    <row r="185" spans="2:2" x14ac:dyDescent="0.2">
      <c r="B185" s="10"/>
    </row>
    <row r="186" spans="2:2" x14ac:dyDescent="0.2">
      <c r="B186" s="10"/>
    </row>
    <row r="187" spans="2:2" x14ac:dyDescent="0.2">
      <c r="B187" s="10"/>
    </row>
    <row r="188" spans="2:2" x14ac:dyDescent="0.2">
      <c r="B188" s="10"/>
    </row>
    <row r="189" spans="2:2" x14ac:dyDescent="0.2">
      <c r="B189" s="10"/>
    </row>
    <row r="190" spans="2:2" x14ac:dyDescent="0.2">
      <c r="B190" s="10"/>
    </row>
    <row r="191" spans="2:2" x14ac:dyDescent="0.2">
      <c r="B191" s="10"/>
    </row>
    <row r="192" spans="2:2" x14ac:dyDescent="0.2">
      <c r="B192" s="10"/>
    </row>
    <row r="193" spans="2:2" x14ac:dyDescent="0.2">
      <c r="B193" s="10"/>
    </row>
    <row r="194" spans="2:2" x14ac:dyDescent="0.2">
      <c r="B194" s="10"/>
    </row>
    <row r="195" spans="2:2" x14ac:dyDescent="0.2">
      <c r="B195" s="10"/>
    </row>
    <row r="196" spans="2:2" x14ac:dyDescent="0.2">
      <c r="B196" s="10"/>
    </row>
    <row r="197" spans="2:2" x14ac:dyDescent="0.2">
      <c r="B197" s="10"/>
    </row>
    <row r="198" spans="2:2" x14ac:dyDescent="0.2">
      <c r="B198" s="10"/>
    </row>
    <row r="199" spans="2:2" x14ac:dyDescent="0.2">
      <c r="B199" s="10"/>
    </row>
    <row r="200" spans="2:2" x14ac:dyDescent="0.2">
      <c r="B200" s="10"/>
    </row>
    <row r="201" spans="2:2" x14ac:dyDescent="0.2">
      <c r="B201" s="10"/>
    </row>
    <row r="202" spans="2:2" x14ac:dyDescent="0.2">
      <c r="B202" s="10"/>
    </row>
    <row r="203" spans="2:2" x14ac:dyDescent="0.2">
      <c r="B203" s="10"/>
    </row>
    <row r="204" spans="2:2" x14ac:dyDescent="0.2">
      <c r="B204" s="10"/>
    </row>
    <row r="205" spans="2:2" x14ac:dyDescent="0.2">
      <c r="B205" s="10"/>
    </row>
    <row r="206" spans="2:2" x14ac:dyDescent="0.2">
      <c r="B206" s="10"/>
    </row>
    <row r="207" spans="2:2" x14ac:dyDescent="0.2">
      <c r="B207" s="10"/>
    </row>
    <row r="208" spans="2:2" x14ac:dyDescent="0.2">
      <c r="B208" s="10"/>
    </row>
    <row r="209" spans="2:2" x14ac:dyDescent="0.2">
      <c r="B209" s="10"/>
    </row>
    <row r="210" spans="2:2" x14ac:dyDescent="0.2">
      <c r="B210" s="10"/>
    </row>
    <row r="211" spans="2:2" x14ac:dyDescent="0.2">
      <c r="B211" s="10"/>
    </row>
    <row r="212" spans="2:2" x14ac:dyDescent="0.2">
      <c r="B212" s="10"/>
    </row>
    <row r="213" spans="2:2" x14ac:dyDescent="0.2">
      <c r="B213" s="10"/>
    </row>
    <row r="214" spans="2:2" x14ac:dyDescent="0.2">
      <c r="B214" s="10"/>
    </row>
    <row r="215" spans="2:2" x14ac:dyDescent="0.2">
      <c r="B215" s="10"/>
    </row>
    <row r="216" spans="2:2" x14ac:dyDescent="0.2">
      <c r="B216" s="10"/>
    </row>
  </sheetData>
  <mergeCells count="3">
    <mergeCell ref="H1:I1"/>
    <mergeCell ref="B6:D6"/>
    <mergeCell ref="E6:G6"/>
  </mergeCells>
  <hyperlinks>
    <hyperlink ref="H1:I1" location="Index!A1" display="Regresar al �ndice" xr:uid="{00000000-0004-0000-1700-000000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39C7F-8E46-4905-988E-7AF966FCD103}">
  <sheetPr codeName="Hoja49"/>
  <dimension ref="A1:I16"/>
  <sheetViews>
    <sheetView workbookViewId="0"/>
  </sheetViews>
  <sheetFormatPr baseColWidth="10" defaultRowHeight="12.75" x14ac:dyDescent="0.2"/>
  <cols>
    <col min="1" max="1" width="38.28515625" style="69" customWidth="1"/>
    <col min="2" max="16384" width="11.42578125" style="69"/>
  </cols>
  <sheetData>
    <row r="1" spans="1:9" x14ac:dyDescent="0.2">
      <c r="A1" s="69" t="s">
        <v>1950</v>
      </c>
      <c r="H1" s="382" t="s">
        <v>2143</v>
      </c>
      <c r="I1" s="382"/>
    </row>
    <row r="5" spans="1:9" ht="13.5" thickBot="1" x14ac:dyDescent="0.25"/>
    <row r="6" spans="1:9" ht="24" customHeight="1" thickBot="1" x14ac:dyDescent="0.25">
      <c r="A6" s="543" t="s">
        <v>1564</v>
      </c>
      <c r="B6" s="544" t="s">
        <v>1576</v>
      </c>
      <c r="C6" s="544" t="s">
        <v>1577</v>
      </c>
      <c r="D6" s="120" t="s">
        <v>286</v>
      </c>
      <c r="E6" s="545" t="s">
        <v>1565</v>
      </c>
    </row>
    <row r="7" spans="1:9" x14ac:dyDescent="0.2">
      <c r="A7" s="546" t="s">
        <v>1566</v>
      </c>
      <c r="B7" s="547">
        <v>4039130</v>
      </c>
      <c r="C7" s="547">
        <v>4198136</v>
      </c>
      <c r="D7" s="547">
        <f>C7-B7</f>
        <v>159006</v>
      </c>
      <c r="E7" s="548">
        <f>C7/B7-1</f>
        <v>3.9366398209515374E-2</v>
      </c>
    </row>
    <row r="8" spans="1:9" x14ac:dyDescent="0.2">
      <c r="A8" s="546" t="s">
        <v>1567</v>
      </c>
      <c r="B8" s="65">
        <v>3943727</v>
      </c>
      <c r="C8" s="65">
        <v>4107726</v>
      </c>
      <c r="D8" s="65">
        <f t="shared" ref="D8:D12" si="0">C8-B8</f>
        <v>163999</v>
      </c>
      <c r="E8" s="549">
        <f t="shared" ref="E8:E12" si="1">C8/B8-1</f>
        <v>4.158477501104918E-2</v>
      </c>
      <c r="F8" s="564"/>
    </row>
    <row r="9" spans="1:9" x14ac:dyDescent="0.2">
      <c r="A9" s="546" t="s">
        <v>1568</v>
      </c>
      <c r="B9" s="547">
        <v>95403</v>
      </c>
      <c r="C9" s="547">
        <v>90410</v>
      </c>
      <c r="D9" s="547">
        <f t="shared" si="0"/>
        <v>-4993</v>
      </c>
      <c r="E9" s="548">
        <f t="shared" si="1"/>
        <v>-5.2335880423047487E-2</v>
      </c>
    </row>
    <row r="10" spans="1:9" x14ac:dyDescent="0.2">
      <c r="A10" s="546" t="s">
        <v>1569</v>
      </c>
      <c r="B10" s="65">
        <v>2514640</v>
      </c>
      <c r="C10" s="65">
        <v>2491249</v>
      </c>
      <c r="D10" s="65">
        <f t="shared" si="0"/>
        <v>-23391</v>
      </c>
      <c r="E10" s="549">
        <f t="shared" si="1"/>
        <v>-9.3019279101581587E-3</v>
      </c>
    </row>
    <row r="11" spans="1:9" x14ac:dyDescent="0.2">
      <c r="A11" s="546" t="s">
        <v>1570</v>
      </c>
      <c r="B11" s="547">
        <v>218246</v>
      </c>
      <c r="C11" s="547">
        <v>134272</v>
      </c>
      <c r="D11" s="547">
        <f t="shared" si="0"/>
        <v>-83974</v>
      </c>
      <c r="E11" s="548">
        <f t="shared" si="1"/>
        <v>-0.38476764751702208</v>
      </c>
    </row>
    <row r="12" spans="1:9" x14ac:dyDescent="0.2">
      <c r="A12" s="546" t="s">
        <v>1571</v>
      </c>
      <c r="B12" s="65">
        <v>2296394</v>
      </c>
      <c r="C12" s="65">
        <v>2356977</v>
      </c>
      <c r="D12" s="65">
        <f t="shared" si="0"/>
        <v>60583</v>
      </c>
      <c r="E12" s="549">
        <f t="shared" si="1"/>
        <v>2.6381796851933981E-2</v>
      </c>
    </row>
    <row r="13" spans="1:9" x14ac:dyDescent="0.2">
      <c r="A13" s="546" t="s">
        <v>1561</v>
      </c>
      <c r="B13" s="548">
        <v>0.61629999999999996</v>
      </c>
      <c r="C13" s="548">
        <v>0.62758199999999997</v>
      </c>
      <c r="D13" s="550" t="s">
        <v>1578</v>
      </c>
      <c r="E13" s="551"/>
      <c r="F13" s="565"/>
    </row>
    <row r="14" spans="1:9" x14ac:dyDescent="0.2">
      <c r="A14" s="546" t="s">
        <v>1562</v>
      </c>
      <c r="B14" s="549">
        <v>2.3619999999999999E-2</v>
      </c>
      <c r="C14" s="549">
        <v>2.1536E-2</v>
      </c>
      <c r="D14" s="552" t="s">
        <v>1575</v>
      </c>
      <c r="E14" s="553"/>
    </row>
    <row r="15" spans="1:9" x14ac:dyDescent="0.2">
      <c r="A15" s="546" t="s">
        <v>1572</v>
      </c>
      <c r="B15" s="548">
        <v>5.8735999999999997E-2</v>
      </c>
      <c r="C15" s="548">
        <v>3.6803000000000002E-2</v>
      </c>
      <c r="D15" s="550" t="s">
        <v>1579</v>
      </c>
      <c r="E15" s="551"/>
    </row>
    <row r="16" spans="1:9" x14ac:dyDescent="0.2">
      <c r="A16" s="546" t="s">
        <v>1574</v>
      </c>
      <c r="B16" s="549">
        <v>0.463389</v>
      </c>
      <c r="C16" s="549">
        <v>0.46905799999999997</v>
      </c>
      <c r="D16" s="552" t="s">
        <v>1580</v>
      </c>
      <c r="E16" s="553"/>
    </row>
  </sheetData>
  <mergeCells count="1">
    <mergeCell ref="H1:I1"/>
  </mergeCells>
  <hyperlinks>
    <hyperlink ref="H1:I1" location="Index!A1" display="Regresar al �ndice" xr:uid="{C1ED9607-3D72-4720-B6E6-37F5B7672B01}"/>
  </hyperlinks>
  <pageMargins left="0.7" right="0.7" top="0.75" bottom="0.75" header="0.3" footer="0.3"/>
  <pageSetup orientation="portrait" horizontalDpi="4294967295" verticalDpi="4294967295"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86388-FD72-46C3-BB7F-E23AFCE5A9DD}">
  <sheetPr codeName="Hoja109"/>
  <dimension ref="A1:I21"/>
  <sheetViews>
    <sheetView workbookViewId="0"/>
  </sheetViews>
  <sheetFormatPr baseColWidth="10" defaultColWidth="9.140625" defaultRowHeight="12.75" x14ac:dyDescent="0.2"/>
  <cols>
    <col min="1" max="1" width="13.5703125" style="266" bestFit="1" customWidth="1"/>
    <col min="2" max="2" width="24.5703125" style="266" bestFit="1" customWidth="1"/>
    <col min="3" max="4" width="7.42578125" style="266" bestFit="1" customWidth="1"/>
    <col min="5" max="5" width="13.140625" style="266" bestFit="1" customWidth="1"/>
    <col min="6" max="16384" width="9.140625" style="266"/>
  </cols>
  <sheetData>
    <row r="1" spans="1:9" x14ac:dyDescent="0.2">
      <c r="A1" s="69" t="s">
        <v>2022</v>
      </c>
      <c r="H1" s="346" t="s">
        <v>2143</v>
      </c>
      <c r="I1" s="346"/>
    </row>
    <row r="2" spans="1:9" x14ac:dyDescent="0.2">
      <c r="A2" s="266" t="s">
        <v>1605</v>
      </c>
    </row>
    <row r="6" spans="1:9" ht="26.25" thickBot="1" x14ac:dyDescent="0.25">
      <c r="A6" s="454" t="s">
        <v>1606</v>
      </c>
      <c r="B6" s="454"/>
      <c r="C6" s="455">
        <v>44621</v>
      </c>
      <c r="D6" s="455">
        <v>44986</v>
      </c>
      <c r="E6" s="448" t="s">
        <v>133</v>
      </c>
    </row>
    <row r="7" spans="1:9" x14ac:dyDescent="0.2">
      <c r="A7" s="456" t="s">
        <v>373</v>
      </c>
      <c r="B7" s="450" t="s">
        <v>1381</v>
      </c>
      <c r="C7" s="457">
        <v>28082</v>
      </c>
      <c r="D7" s="457">
        <v>25181</v>
      </c>
      <c r="E7" s="458">
        <v>-0.1033</v>
      </c>
    </row>
    <row r="8" spans="1:9" ht="25.5" x14ac:dyDescent="0.2">
      <c r="A8" s="459"/>
      <c r="B8" s="452" t="s">
        <v>1382</v>
      </c>
      <c r="C8" s="460">
        <v>8316</v>
      </c>
      <c r="D8" s="460">
        <v>7674</v>
      </c>
      <c r="E8" s="461">
        <v>-7.7200000000000005E-2</v>
      </c>
    </row>
    <row r="9" spans="1:9" ht="25.5" x14ac:dyDescent="0.2">
      <c r="A9" s="459"/>
      <c r="B9" s="450" t="s">
        <v>1383</v>
      </c>
      <c r="C9" s="457">
        <v>607084</v>
      </c>
      <c r="D9" s="457">
        <v>583215</v>
      </c>
      <c r="E9" s="458">
        <v>-3.9300000000000002E-2</v>
      </c>
    </row>
    <row r="10" spans="1:9" x14ac:dyDescent="0.2">
      <c r="A10" s="462" t="s">
        <v>374</v>
      </c>
      <c r="B10" s="452" t="s">
        <v>1381</v>
      </c>
      <c r="C10" s="460">
        <v>61999</v>
      </c>
      <c r="D10" s="460">
        <v>58208</v>
      </c>
      <c r="E10" s="461">
        <v>-6.1100000000000002E-2</v>
      </c>
    </row>
    <row r="11" spans="1:9" ht="25.5" x14ac:dyDescent="0.2">
      <c r="A11" s="462"/>
      <c r="B11" s="450" t="s">
        <v>1382</v>
      </c>
      <c r="C11" s="457">
        <v>4498</v>
      </c>
      <c r="D11" s="457">
        <v>4185</v>
      </c>
      <c r="E11" s="458">
        <v>-6.9599999999999995E-2</v>
      </c>
    </row>
    <row r="12" spans="1:9" ht="25.5" x14ac:dyDescent="0.2">
      <c r="A12" s="462"/>
      <c r="B12" s="452" t="s">
        <v>1383</v>
      </c>
      <c r="C12" s="460">
        <v>260878</v>
      </c>
      <c r="D12" s="460">
        <v>272016</v>
      </c>
      <c r="E12" s="461">
        <v>4.2700000000000002E-2</v>
      </c>
    </row>
    <row r="13" spans="1:9" x14ac:dyDescent="0.2">
      <c r="A13" s="459" t="s">
        <v>376</v>
      </c>
      <c r="B13" s="450" t="s">
        <v>1381</v>
      </c>
      <c r="C13" s="450">
        <v>613</v>
      </c>
      <c r="D13" s="450">
        <v>938</v>
      </c>
      <c r="E13" s="458">
        <v>0.5302</v>
      </c>
    </row>
    <row r="14" spans="1:9" ht="25.5" x14ac:dyDescent="0.2">
      <c r="A14" s="459"/>
      <c r="B14" s="452" t="s">
        <v>1382</v>
      </c>
      <c r="C14" s="452">
        <v>10</v>
      </c>
      <c r="D14" s="452">
        <v>16</v>
      </c>
      <c r="E14" s="461">
        <v>0.6</v>
      </c>
    </row>
    <row r="15" spans="1:9" ht="25.5" x14ac:dyDescent="0.2">
      <c r="A15" s="459"/>
      <c r="B15" s="450" t="s">
        <v>1383</v>
      </c>
      <c r="C15" s="450">
        <v>656</v>
      </c>
      <c r="D15" s="457">
        <v>1137</v>
      </c>
      <c r="E15" s="458">
        <v>0.73319999999999996</v>
      </c>
    </row>
    <row r="16" spans="1:9" x14ac:dyDescent="0.2">
      <c r="A16" s="462" t="s">
        <v>375</v>
      </c>
      <c r="B16" s="452" t="s">
        <v>1381</v>
      </c>
      <c r="C16" s="460">
        <v>1001</v>
      </c>
      <c r="D16" s="460">
        <v>1162</v>
      </c>
      <c r="E16" s="461">
        <v>0.1608</v>
      </c>
    </row>
    <row r="17" spans="1:5" ht="25.5" x14ac:dyDescent="0.2">
      <c r="A17" s="462"/>
      <c r="B17" s="450" t="s">
        <v>1382</v>
      </c>
      <c r="C17" s="450">
        <v>22</v>
      </c>
      <c r="D17" s="450">
        <v>25</v>
      </c>
      <c r="E17" s="458">
        <v>0.13639999999999999</v>
      </c>
    </row>
    <row r="18" spans="1:5" ht="25.5" x14ac:dyDescent="0.2">
      <c r="A18" s="462"/>
      <c r="B18" s="452" t="s">
        <v>1383</v>
      </c>
      <c r="C18" s="460">
        <v>1411</v>
      </c>
      <c r="D18" s="460">
        <v>1706</v>
      </c>
      <c r="E18" s="461">
        <v>0.20910000000000001</v>
      </c>
    </row>
    <row r="19" spans="1:5" x14ac:dyDescent="0.2">
      <c r="A19" s="459" t="s">
        <v>1201</v>
      </c>
      <c r="B19" s="450" t="s">
        <v>1381</v>
      </c>
      <c r="C19" s="457">
        <v>91695</v>
      </c>
      <c r="D19" s="457">
        <v>85489</v>
      </c>
      <c r="E19" s="458">
        <v>-6.7699999999999996E-2</v>
      </c>
    </row>
    <row r="20" spans="1:5" ht="25.5" x14ac:dyDescent="0.2">
      <c r="A20" s="459"/>
      <c r="B20" s="452" t="s">
        <v>1382</v>
      </c>
      <c r="C20" s="460">
        <v>12846</v>
      </c>
      <c r="D20" s="460">
        <v>11900</v>
      </c>
      <c r="E20" s="461">
        <v>-7.3599999999999999E-2</v>
      </c>
    </row>
    <row r="21" spans="1:5" ht="25.5" x14ac:dyDescent="0.2">
      <c r="A21" s="459"/>
      <c r="B21" s="450" t="s">
        <v>1383</v>
      </c>
      <c r="C21" s="457">
        <v>870029</v>
      </c>
      <c r="D21" s="457">
        <v>858074</v>
      </c>
      <c r="E21" s="458">
        <v>-1.37E-2</v>
      </c>
    </row>
  </sheetData>
  <mergeCells count="7">
    <mergeCell ref="A16:A18"/>
    <mergeCell ref="A19:A21"/>
    <mergeCell ref="H1:I1"/>
    <mergeCell ref="A6:B6"/>
    <mergeCell ref="A7:A9"/>
    <mergeCell ref="A10:A12"/>
    <mergeCell ref="A13:A15"/>
  </mergeCells>
  <hyperlinks>
    <hyperlink ref="H1:I1" location="Index!A1" display="Regresar al �ndice" xr:uid="{4AECC3AD-5754-4C4A-A050-FDDDA9D74D6D}"/>
  </hyperlink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EBE21-CFF2-4161-BA69-69F9698E60EC}">
  <sheetPr codeName="Hoja110"/>
  <dimension ref="A1:I38"/>
  <sheetViews>
    <sheetView workbookViewId="0"/>
  </sheetViews>
  <sheetFormatPr baseColWidth="10" defaultRowHeight="12.75" x14ac:dyDescent="0.2"/>
  <cols>
    <col min="1" max="1" width="20.7109375" style="266" customWidth="1"/>
    <col min="2" max="16384" width="11.42578125" style="266"/>
  </cols>
  <sheetData>
    <row r="1" spans="1:9" x14ac:dyDescent="0.2">
      <c r="A1" s="69" t="s">
        <v>2024</v>
      </c>
      <c r="H1" s="346" t="s">
        <v>2143</v>
      </c>
      <c r="I1" s="346"/>
    </row>
    <row r="2" spans="1:9" x14ac:dyDescent="0.2">
      <c r="A2" s="266" t="s">
        <v>1607</v>
      </c>
    </row>
    <row r="6" spans="1:9" ht="51" x14ac:dyDescent="0.2">
      <c r="A6" s="449" t="s">
        <v>373</v>
      </c>
      <c r="B6" s="449" t="s">
        <v>1381</v>
      </c>
      <c r="C6" s="449" t="s">
        <v>1382</v>
      </c>
      <c r="D6" s="449" t="s">
        <v>1383</v>
      </c>
    </row>
    <row r="7" spans="1:9" x14ac:dyDescent="0.2">
      <c r="A7" s="450" t="s">
        <v>3</v>
      </c>
      <c r="B7" s="451">
        <v>2.23E-2</v>
      </c>
      <c r="C7" s="451">
        <v>2.01E-2</v>
      </c>
      <c r="D7" s="451">
        <v>1.89E-2</v>
      </c>
    </row>
    <row r="8" spans="1:9" x14ac:dyDescent="0.2">
      <c r="A8" s="452" t="s">
        <v>5</v>
      </c>
      <c r="B8" s="453">
        <v>8.8999999999999999E-3</v>
      </c>
      <c r="C8" s="453">
        <v>7.3000000000000001E-3</v>
      </c>
      <c r="D8" s="453">
        <v>6.8999999999999999E-3</v>
      </c>
    </row>
    <row r="9" spans="1:9" x14ac:dyDescent="0.2">
      <c r="A9" s="450" t="s">
        <v>4</v>
      </c>
      <c r="B9" s="451">
        <v>3.2000000000000002E-3</v>
      </c>
      <c r="C9" s="451">
        <v>3.0000000000000001E-3</v>
      </c>
      <c r="D9" s="451">
        <v>2.8E-3</v>
      </c>
    </row>
    <row r="10" spans="1:9" x14ac:dyDescent="0.2">
      <c r="A10" s="452" t="s">
        <v>6</v>
      </c>
      <c r="B10" s="453">
        <v>8.0000000000000002E-3</v>
      </c>
      <c r="C10" s="453">
        <v>7.4999999999999997E-3</v>
      </c>
      <c r="D10" s="453">
        <v>7.1000000000000004E-3</v>
      </c>
    </row>
    <row r="11" spans="1:9" x14ac:dyDescent="0.2">
      <c r="A11" s="450" t="s">
        <v>7</v>
      </c>
      <c r="B11" s="451">
        <v>4.58E-2</v>
      </c>
      <c r="C11" s="451">
        <v>4.0300000000000002E-2</v>
      </c>
      <c r="D11" s="451">
        <v>3.95E-2</v>
      </c>
    </row>
    <row r="12" spans="1:9" x14ac:dyDescent="0.2">
      <c r="A12" s="452" t="s">
        <v>8</v>
      </c>
      <c r="B12" s="453">
        <v>4.6800000000000001E-2</v>
      </c>
      <c r="C12" s="453">
        <v>4.3099999999999999E-2</v>
      </c>
      <c r="D12" s="453">
        <v>3.6499999999999998E-2</v>
      </c>
    </row>
    <row r="13" spans="1:9" x14ac:dyDescent="0.2">
      <c r="A13" s="450" t="s">
        <v>10</v>
      </c>
      <c r="B13" s="451">
        <v>4.1000000000000002E-2</v>
      </c>
      <c r="C13" s="451">
        <v>4.1399999999999999E-2</v>
      </c>
      <c r="D13" s="451">
        <v>4.1700000000000001E-2</v>
      </c>
    </row>
    <row r="14" spans="1:9" x14ac:dyDescent="0.2">
      <c r="A14" s="452" t="s">
        <v>11</v>
      </c>
      <c r="B14" s="453">
        <v>7.1999999999999998E-3</v>
      </c>
      <c r="C14" s="453">
        <v>6.6E-3</v>
      </c>
      <c r="D14" s="453">
        <v>6.7999999999999996E-3</v>
      </c>
    </row>
    <row r="15" spans="1:9" x14ac:dyDescent="0.2">
      <c r="A15" s="450" t="s">
        <v>12</v>
      </c>
      <c r="B15" s="451">
        <v>1.9900000000000001E-2</v>
      </c>
      <c r="C15" s="451">
        <v>1.9800000000000002E-2</v>
      </c>
      <c r="D15" s="451">
        <v>1.89E-2</v>
      </c>
    </row>
    <row r="16" spans="1:9" x14ac:dyDescent="0.2">
      <c r="A16" s="452" t="s">
        <v>13</v>
      </c>
      <c r="B16" s="453">
        <v>7.4300000000000005E-2</v>
      </c>
      <c r="C16" s="453">
        <v>7.7499999999999999E-2</v>
      </c>
      <c r="D16" s="453">
        <v>8.0100000000000005E-2</v>
      </c>
    </row>
    <row r="17" spans="1:4" x14ac:dyDescent="0.2">
      <c r="A17" s="450" t="s">
        <v>14</v>
      </c>
      <c r="B17" s="451">
        <v>8.5199999999999998E-2</v>
      </c>
      <c r="C17" s="451">
        <v>8.14E-2</v>
      </c>
      <c r="D17" s="451">
        <v>8.2000000000000003E-2</v>
      </c>
    </row>
    <row r="18" spans="1:4" x14ac:dyDescent="0.2">
      <c r="A18" s="452" t="s">
        <v>15</v>
      </c>
      <c r="B18" s="453">
        <v>3.7199999999999997E-2</v>
      </c>
      <c r="C18" s="453">
        <v>3.3700000000000001E-2</v>
      </c>
      <c r="D18" s="453">
        <v>3.44E-2</v>
      </c>
    </row>
    <row r="19" spans="1:4" x14ac:dyDescent="0.2">
      <c r="A19" s="450" t="s">
        <v>16</v>
      </c>
      <c r="B19" s="451">
        <v>2.3599999999999999E-2</v>
      </c>
      <c r="C19" s="451">
        <v>2.5700000000000001E-2</v>
      </c>
      <c r="D19" s="451">
        <v>2.5899999999999999E-2</v>
      </c>
    </row>
    <row r="20" spans="1:4" x14ac:dyDescent="0.2">
      <c r="A20" s="452" t="s">
        <v>0</v>
      </c>
      <c r="B20" s="453">
        <v>0.17399999999999999</v>
      </c>
      <c r="C20" s="453">
        <v>0.19769999999999999</v>
      </c>
      <c r="D20" s="453">
        <v>0.20180000000000001</v>
      </c>
    </row>
    <row r="21" spans="1:4" x14ac:dyDescent="0.2">
      <c r="A21" s="450" t="s">
        <v>17</v>
      </c>
      <c r="B21" s="451">
        <v>0.1202</v>
      </c>
      <c r="C21" s="451">
        <v>0.1166</v>
      </c>
      <c r="D21" s="451">
        <v>0.1206</v>
      </c>
    </row>
    <row r="22" spans="1:4" x14ac:dyDescent="0.2">
      <c r="A22" s="452" t="s">
        <v>18</v>
      </c>
      <c r="B22" s="453">
        <v>5.7000000000000002E-3</v>
      </c>
      <c r="C22" s="453">
        <v>6.1999999999999998E-3</v>
      </c>
      <c r="D22" s="453">
        <v>6.1000000000000004E-3</v>
      </c>
    </row>
    <row r="23" spans="1:4" x14ac:dyDescent="0.2">
      <c r="A23" s="450" t="s">
        <v>19</v>
      </c>
      <c r="B23" s="451">
        <v>1.38E-2</v>
      </c>
      <c r="C23" s="451">
        <v>1.2800000000000001E-2</v>
      </c>
      <c r="D23" s="451">
        <v>1.2500000000000001E-2</v>
      </c>
    </row>
    <row r="24" spans="1:4" x14ac:dyDescent="0.2">
      <c r="A24" s="452" t="s">
        <v>20</v>
      </c>
      <c r="B24" s="453">
        <v>6.7999999999999996E-3</v>
      </c>
      <c r="C24" s="453">
        <v>7.1000000000000004E-3</v>
      </c>
      <c r="D24" s="453">
        <v>6.6E-3</v>
      </c>
    </row>
    <row r="25" spans="1:4" x14ac:dyDescent="0.2">
      <c r="A25" s="450" t="s">
        <v>21</v>
      </c>
      <c r="B25" s="451">
        <v>2.0199999999999999E-2</v>
      </c>
      <c r="C25" s="451">
        <v>2.46E-2</v>
      </c>
      <c r="D25" s="451">
        <v>2.6100000000000002E-2</v>
      </c>
    </row>
    <row r="26" spans="1:4" x14ac:dyDescent="0.2">
      <c r="A26" s="452" t="s">
        <v>22</v>
      </c>
      <c r="B26" s="453">
        <v>2.75E-2</v>
      </c>
      <c r="C26" s="453">
        <v>3.09E-2</v>
      </c>
      <c r="D26" s="453">
        <v>3.0700000000000002E-2</v>
      </c>
    </row>
    <row r="27" spans="1:4" x14ac:dyDescent="0.2">
      <c r="A27" s="450" t="s">
        <v>23</v>
      </c>
      <c r="B27" s="451">
        <v>2.3900000000000001E-2</v>
      </c>
      <c r="C27" s="451">
        <v>2.5399999999999999E-2</v>
      </c>
      <c r="D27" s="451">
        <v>2.5499999999999998E-2</v>
      </c>
    </row>
    <row r="28" spans="1:4" x14ac:dyDescent="0.2">
      <c r="A28" s="452" t="s">
        <v>24</v>
      </c>
      <c r="B28" s="453">
        <v>2.3999999999999998E-3</v>
      </c>
      <c r="C28" s="453">
        <v>2.7000000000000001E-3</v>
      </c>
      <c r="D28" s="453">
        <v>3.5000000000000001E-3</v>
      </c>
    </row>
    <row r="29" spans="1:4" x14ac:dyDescent="0.2">
      <c r="A29" s="450" t="s">
        <v>25</v>
      </c>
      <c r="B29" s="451">
        <v>2.9000000000000001E-2</v>
      </c>
      <c r="C29" s="451">
        <v>2.5999999999999999E-2</v>
      </c>
      <c r="D29" s="451">
        <v>2.4799999999999999E-2</v>
      </c>
    </row>
    <row r="30" spans="1:4" x14ac:dyDescent="0.2">
      <c r="A30" s="452" t="s">
        <v>26</v>
      </c>
      <c r="B30" s="453">
        <v>1.5800000000000002E-2</v>
      </c>
      <c r="C30" s="453">
        <v>1.3599999999999999E-2</v>
      </c>
      <c r="D30" s="453">
        <v>1.46E-2</v>
      </c>
    </row>
    <row r="31" spans="1:4" x14ac:dyDescent="0.2">
      <c r="A31" s="450" t="s">
        <v>27</v>
      </c>
      <c r="B31" s="451">
        <v>1.15E-2</v>
      </c>
      <c r="C31" s="451">
        <v>1.1299999999999999E-2</v>
      </c>
      <c r="D31" s="451">
        <v>1.17E-2</v>
      </c>
    </row>
    <row r="32" spans="1:4" x14ac:dyDescent="0.2">
      <c r="A32" s="452" t="s">
        <v>28</v>
      </c>
      <c r="B32" s="453">
        <v>1.9199999999999998E-2</v>
      </c>
      <c r="C32" s="453">
        <v>1.78E-2</v>
      </c>
      <c r="D32" s="453">
        <v>1.72E-2</v>
      </c>
    </row>
    <row r="33" spans="1:4" x14ac:dyDescent="0.2">
      <c r="A33" s="450" t="s">
        <v>29</v>
      </c>
      <c r="B33" s="451">
        <v>1.8100000000000002E-2</v>
      </c>
      <c r="C33" s="451">
        <v>1.7100000000000001E-2</v>
      </c>
      <c r="D33" s="451">
        <v>1.6299999999999999E-2</v>
      </c>
    </row>
    <row r="34" spans="1:4" x14ac:dyDescent="0.2">
      <c r="A34" s="452" t="s">
        <v>30</v>
      </c>
      <c r="B34" s="453">
        <v>3.0000000000000001E-3</v>
      </c>
      <c r="C34" s="453">
        <v>2.8999999999999998E-3</v>
      </c>
      <c r="D34" s="453">
        <v>3.0000000000000001E-3</v>
      </c>
    </row>
    <row r="35" spans="1:4" x14ac:dyDescent="0.2">
      <c r="A35" s="450" t="s">
        <v>31</v>
      </c>
      <c r="B35" s="451">
        <v>5.7799999999999997E-2</v>
      </c>
      <c r="C35" s="451">
        <v>5.4100000000000002E-2</v>
      </c>
      <c r="D35" s="451">
        <v>5.16E-2</v>
      </c>
    </row>
    <row r="36" spans="1:4" x14ac:dyDescent="0.2">
      <c r="A36" s="452" t="s">
        <v>32</v>
      </c>
      <c r="B36" s="453">
        <v>6.8999999999999999E-3</v>
      </c>
      <c r="C36" s="453">
        <v>6.3E-3</v>
      </c>
      <c r="D36" s="453">
        <v>6.1999999999999998E-3</v>
      </c>
    </row>
    <row r="37" spans="1:4" x14ac:dyDescent="0.2">
      <c r="A37" s="450" t="s">
        <v>33</v>
      </c>
      <c r="B37" s="451">
        <v>2.0799999999999999E-2</v>
      </c>
      <c r="C37" s="451">
        <v>1.9599999999999999E-2</v>
      </c>
      <c r="D37" s="451">
        <v>1.95E-2</v>
      </c>
    </row>
    <row r="38" spans="1:4" x14ac:dyDescent="0.2">
      <c r="A38" s="452" t="s">
        <v>1201</v>
      </c>
      <c r="B38" s="453">
        <v>1</v>
      </c>
      <c r="C38" s="453">
        <v>1</v>
      </c>
      <c r="D38" s="453">
        <v>1</v>
      </c>
    </row>
  </sheetData>
  <mergeCells count="1">
    <mergeCell ref="H1:I1"/>
  </mergeCells>
  <hyperlinks>
    <hyperlink ref="H1:I1" location="Index!A1" display="Regresar al �ndice" xr:uid="{3EF84EDF-CC03-475A-89A9-9B8C30C7A4C0}"/>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29B35-C4AE-41F7-A3D9-C2616DDF895C}">
  <sheetPr codeName="Hoja111"/>
  <dimension ref="A1:I38"/>
  <sheetViews>
    <sheetView workbookViewId="0"/>
  </sheetViews>
  <sheetFormatPr baseColWidth="10" defaultRowHeight="12.75" x14ac:dyDescent="0.2"/>
  <cols>
    <col min="1" max="1" width="20.7109375" style="266" customWidth="1"/>
    <col min="2" max="16384" width="11.42578125" style="266"/>
  </cols>
  <sheetData>
    <row r="1" spans="1:9" x14ac:dyDescent="0.2">
      <c r="A1" s="69" t="s">
        <v>2026</v>
      </c>
      <c r="H1" s="346" t="s">
        <v>2143</v>
      </c>
      <c r="I1" s="346"/>
    </row>
    <row r="2" spans="1:9" x14ac:dyDescent="0.2">
      <c r="A2" s="266" t="s">
        <v>1607</v>
      </c>
    </row>
    <row r="6" spans="1:9" ht="51" x14ac:dyDescent="0.2">
      <c r="A6" s="449" t="s">
        <v>374</v>
      </c>
      <c r="B6" s="449" t="s">
        <v>1381</v>
      </c>
      <c r="C6" s="449" t="s">
        <v>1382</v>
      </c>
      <c r="D6" s="449" t="s">
        <v>1383</v>
      </c>
    </row>
    <row r="7" spans="1:9" x14ac:dyDescent="0.2">
      <c r="A7" s="450" t="s">
        <v>3</v>
      </c>
      <c r="B7" s="451">
        <v>3.9800000000000002E-2</v>
      </c>
      <c r="C7" s="451">
        <v>3.4000000000000002E-2</v>
      </c>
      <c r="D7" s="451">
        <v>3.6700000000000003E-2</v>
      </c>
    </row>
    <row r="8" spans="1:9" x14ac:dyDescent="0.2">
      <c r="A8" s="452" t="s">
        <v>5</v>
      </c>
      <c r="B8" s="453">
        <v>6.9999999999999999E-4</v>
      </c>
      <c r="C8" s="453">
        <v>8.9999999999999998E-4</v>
      </c>
      <c r="D8" s="453">
        <v>8.9999999999999998E-4</v>
      </c>
    </row>
    <row r="9" spans="1:9" x14ac:dyDescent="0.2">
      <c r="A9" s="450" t="s">
        <v>4</v>
      </c>
      <c r="B9" s="451">
        <v>5.9999999999999995E-4</v>
      </c>
      <c r="C9" s="451">
        <v>8.9999999999999998E-4</v>
      </c>
      <c r="D9" s="451">
        <v>8.0000000000000004E-4</v>
      </c>
    </row>
    <row r="10" spans="1:9" x14ac:dyDescent="0.2">
      <c r="A10" s="452" t="s">
        <v>6</v>
      </c>
      <c r="B10" s="453">
        <v>9.7000000000000003E-3</v>
      </c>
      <c r="C10" s="453">
        <v>9.7000000000000003E-3</v>
      </c>
      <c r="D10" s="453">
        <v>1.01E-2</v>
      </c>
    </row>
    <row r="11" spans="1:9" x14ac:dyDescent="0.2">
      <c r="A11" s="450" t="s">
        <v>7</v>
      </c>
      <c r="B11" s="451">
        <v>2.3999999999999998E-3</v>
      </c>
      <c r="C11" s="451">
        <v>2.3999999999999998E-3</v>
      </c>
      <c r="D11" s="451">
        <v>2.5999999999999999E-3</v>
      </c>
    </row>
    <row r="12" spans="1:9" x14ac:dyDescent="0.2">
      <c r="A12" s="452" t="s">
        <v>8</v>
      </c>
      <c r="B12" s="453">
        <v>5.8999999999999999E-3</v>
      </c>
      <c r="C12" s="453">
        <v>5.7999999999999996E-3</v>
      </c>
      <c r="D12" s="453">
        <v>5.7000000000000002E-3</v>
      </c>
    </row>
    <row r="13" spans="1:9" x14ac:dyDescent="0.2">
      <c r="A13" s="450" t="s">
        <v>10</v>
      </c>
      <c r="B13" s="451">
        <v>1.15E-2</v>
      </c>
      <c r="C13" s="451">
        <v>1.8100000000000002E-2</v>
      </c>
      <c r="D13" s="451">
        <v>1.7299999999999999E-2</v>
      </c>
    </row>
    <row r="14" spans="1:9" x14ac:dyDescent="0.2">
      <c r="A14" s="452" t="s">
        <v>11</v>
      </c>
      <c r="B14" s="453">
        <v>1.8200000000000001E-2</v>
      </c>
      <c r="C14" s="453">
        <v>1.5800000000000002E-2</v>
      </c>
      <c r="D14" s="453">
        <v>1.61E-2</v>
      </c>
    </row>
    <row r="15" spans="1:9" x14ac:dyDescent="0.2">
      <c r="A15" s="450" t="s">
        <v>12</v>
      </c>
      <c r="B15" s="451">
        <v>8.9999999999999998E-4</v>
      </c>
      <c r="C15" s="451">
        <v>8.9999999999999998E-4</v>
      </c>
      <c r="D15" s="451">
        <v>8.9999999999999998E-4</v>
      </c>
    </row>
    <row r="16" spans="1:9" x14ac:dyDescent="0.2">
      <c r="A16" s="452" t="s">
        <v>13</v>
      </c>
      <c r="B16" s="453">
        <v>0.15659999999999999</v>
      </c>
      <c r="C16" s="453">
        <v>0.16220000000000001</v>
      </c>
      <c r="D16" s="453">
        <v>0.15720000000000001</v>
      </c>
    </row>
    <row r="17" spans="1:4" x14ac:dyDescent="0.2">
      <c r="A17" s="450" t="s">
        <v>14</v>
      </c>
      <c r="B17" s="451">
        <v>7.7700000000000005E-2</v>
      </c>
      <c r="C17" s="451">
        <v>7.9500000000000001E-2</v>
      </c>
      <c r="D17" s="451">
        <v>6.7100000000000007E-2</v>
      </c>
    </row>
    <row r="18" spans="1:4" x14ac:dyDescent="0.2">
      <c r="A18" s="452" t="s">
        <v>15</v>
      </c>
      <c r="B18" s="453">
        <v>3.95E-2</v>
      </c>
      <c r="C18" s="453">
        <v>3.8600000000000002E-2</v>
      </c>
      <c r="D18" s="453">
        <v>4.2900000000000001E-2</v>
      </c>
    </row>
    <row r="19" spans="1:4" x14ac:dyDescent="0.2">
      <c r="A19" s="450" t="s">
        <v>16</v>
      </c>
      <c r="B19" s="451">
        <v>3.9300000000000002E-2</v>
      </c>
      <c r="C19" s="451">
        <v>4.0300000000000002E-2</v>
      </c>
      <c r="D19" s="451">
        <v>4.1000000000000002E-2</v>
      </c>
    </row>
    <row r="20" spans="1:4" x14ac:dyDescent="0.2">
      <c r="A20" s="452" t="s">
        <v>0</v>
      </c>
      <c r="B20" s="453">
        <v>0.1648</v>
      </c>
      <c r="C20" s="453">
        <v>0.15989999999999999</v>
      </c>
      <c r="D20" s="453">
        <v>0.16239999999999999</v>
      </c>
    </row>
    <row r="21" spans="1:4" x14ac:dyDescent="0.2">
      <c r="A21" s="450" t="s">
        <v>17</v>
      </c>
      <c r="B21" s="451">
        <v>6.3700000000000007E-2</v>
      </c>
      <c r="C21" s="451">
        <v>6.2700000000000006E-2</v>
      </c>
      <c r="D21" s="451">
        <v>6.7599999999999993E-2</v>
      </c>
    </row>
    <row r="22" spans="1:4" x14ac:dyDescent="0.2">
      <c r="A22" s="452" t="s">
        <v>18</v>
      </c>
      <c r="B22" s="453">
        <v>3.5400000000000001E-2</v>
      </c>
      <c r="C22" s="453">
        <v>3.49E-2</v>
      </c>
      <c r="D22" s="453">
        <v>3.7100000000000001E-2</v>
      </c>
    </row>
    <row r="23" spans="1:4" x14ac:dyDescent="0.2">
      <c r="A23" s="450" t="s">
        <v>19</v>
      </c>
      <c r="B23" s="451">
        <v>1.5900000000000001E-2</v>
      </c>
      <c r="C23" s="451">
        <v>1.29E-2</v>
      </c>
      <c r="D23" s="451">
        <v>1.37E-2</v>
      </c>
    </row>
    <row r="24" spans="1:4" x14ac:dyDescent="0.2">
      <c r="A24" s="452" t="s">
        <v>20</v>
      </c>
      <c r="B24" s="453">
        <v>8.9999999999999998E-4</v>
      </c>
      <c r="C24" s="453">
        <v>8.9999999999999998E-4</v>
      </c>
      <c r="D24" s="453">
        <v>8.0000000000000004E-4</v>
      </c>
    </row>
    <row r="25" spans="1:4" x14ac:dyDescent="0.2">
      <c r="A25" s="450" t="s">
        <v>21</v>
      </c>
      <c r="B25" s="451">
        <v>9.9000000000000008E-3</v>
      </c>
      <c r="C25" s="451">
        <v>1.04E-2</v>
      </c>
      <c r="D25" s="451">
        <v>1.04E-2</v>
      </c>
    </row>
    <row r="26" spans="1:4" x14ac:dyDescent="0.2">
      <c r="A26" s="452" t="s">
        <v>22</v>
      </c>
      <c r="B26" s="453">
        <v>6.13E-2</v>
      </c>
      <c r="C26" s="453">
        <v>6.5299999999999997E-2</v>
      </c>
      <c r="D26" s="453">
        <v>6.6299999999999998E-2</v>
      </c>
    </row>
    <row r="27" spans="1:4" x14ac:dyDescent="0.2">
      <c r="A27" s="450" t="s">
        <v>23</v>
      </c>
      <c r="B27" s="451">
        <v>5.0799999999999998E-2</v>
      </c>
      <c r="C27" s="451">
        <v>4.6899999999999997E-2</v>
      </c>
      <c r="D27" s="451">
        <v>4.1799999999999997E-2</v>
      </c>
    </row>
    <row r="28" spans="1:4" x14ac:dyDescent="0.2">
      <c r="A28" s="452" t="s">
        <v>24</v>
      </c>
      <c r="B28" s="453">
        <v>8.6999999999999994E-3</v>
      </c>
      <c r="C28" s="453">
        <v>9.2999999999999992E-3</v>
      </c>
      <c r="D28" s="453">
        <v>8.9999999999999993E-3</v>
      </c>
    </row>
    <row r="29" spans="1:4" x14ac:dyDescent="0.2">
      <c r="A29" s="450" t="s">
        <v>25</v>
      </c>
      <c r="B29" s="451">
        <v>1.3100000000000001E-2</v>
      </c>
      <c r="C29" s="451">
        <v>1.2500000000000001E-2</v>
      </c>
      <c r="D29" s="451">
        <v>1.21E-2</v>
      </c>
    </row>
    <row r="30" spans="1:4" x14ac:dyDescent="0.2">
      <c r="A30" s="452" t="s">
        <v>26</v>
      </c>
      <c r="B30" s="453">
        <v>5.5999999999999999E-3</v>
      </c>
      <c r="C30" s="453">
        <v>5.8999999999999999E-3</v>
      </c>
      <c r="D30" s="453">
        <v>6.7000000000000002E-3</v>
      </c>
    </row>
    <row r="31" spans="1:4" x14ac:dyDescent="0.2">
      <c r="A31" s="450" t="s">
        <v>27</v>
      </c>
      <c r="B31" s="451">
        <v>1.78E-2</v>
      </c>
      <c r="C31" s="451">
        <v>2.0199999999999999E-2</v>
      </c>
      <c r="D31" s="451">
        <v>2.1100000000000001E-2</v>
      </c>
    </row>
    <row r="32" spans="1:4" x14ac:dyDescent="0.2">
      <c r="A32" s="452" t="s">
        <v>28</v>
      </c>
      <c r="B32" s="453">
        <v>8.0000000000000004E-4</v>
      </c>
      <c r="C32" s="453">
        <v>8.0000000000000004E-4</v>
      </c>
      <c r="D32" s="453">
        <v>6.9999999999999999E-4</v>
      </c>
    </row>
    <row r="33" spans="1:4" x14ac:dyDescent="0.2">
      <c r="A33" s="450" t="s">
        <v>29</v>
      </c>
      <c r="B33" s="451">
        <v>1.8E-3</v>
      </c>
      <c r="C33" s="451">
        <v>2E-3</v>
      </c>
      <c r="D33" s="451">
        <v>2.0999999999999999E-3</v>
      </c>
    </row>
    <row r="34" spans="1:4" x14ac:dyDescent="0.2">
      <c r="A34" s="452" t="s">
        <v>30</v>
      </c>
      <c r="B34" s="453">
        <v>8.3999999999999995E-3</v>
      </c>
      <c r="C34" s="453">
        <v>7.6E-3</v>
      </c>
      <c r="D34" s="453">
        <v>7.1999999999999998E-3</v>
      </c>
    </row>
    <row r="35" spans="1:4" x14ac:dyDescent="0.2">
      <c r="A35" s="450" t="s">
        <v>31</v>
      </c>
      <c r="B35" s="451">
        <v>6.9500000000000006E-2</v>
      </c>
      <c r="C35" s="451">
        <v>6.3799999999999996E-2</v>
      </c>
      <c r="D35" s="451">
        <v>6.4899999999999999E-2</v>
      </c>
    </row>
    <row r="36" spans="1:4" x14ac:dyDescent="0.2">
      <c r="A36" s="452" t="s">
        <v>32</v>
      </c>
      <c r="B36" s="453">
        <v>5.7700000000000001E-2</v>
      </c>
      <c r="C36" s="453">
        <v>6.5000000000000002E-2</v>
      </c>
      <c r="D36" s="453">
        <v>6.6100000000000006E-2</v>
      </c>
    </row>
    <row r="37" spans="1:4" x14ac:dyDescent="0.2">
      <c r="A37" s="450" t="s">
        <v>33</v>
      </c>
      <c r="B37" s="451">
        <v>1.0999999999999999E-2</v>
      </c>
      <c r="C37" s="451">
        <v>9.9000000000000008E-3</v>
      </c>
      <c r="D37" s="451">
        <v>1.09E-2</v>
      </c>
    </row>
    <row r="38" spans="1:4" x14ac:dyDescent="0.2">
      <c r="A38" s="452" t="s">
        <v>1201</v>
      </c>
      <c r="B38" s="453">
        <v>1</v>
      </c>
      <c r="C38" s="453">
        <v>1</v>
      </c>
      <c r="D38" s="453">
        <v>1</v>
      </c>
    </row>
  </sheetData>
  <mergeCells count="1">
    <mergeCell ref="H1:I1"/>
  </mergeCells>
  <hyperlinks>
    <hyperlink ref="H1:I1" location="Index!A1" display="Regresar al �ndice" xr:uid="{937147C8-2FE2-4414-AF65-B0E496D714D0}"/>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7D92F-A9D7-46C4-B6FA-93681722850C}">
  <sheetPr codeName="Hoja112"/>
  <dimension ref="A1:I38"/>
  <sheetViews>
    <sheetView workbookViewId="0"/>
  </sheetViews>
  <sheetFormatPr baseColWidth="10" defaultRowHeight="12.75" x14ac:dyDescent="0.2"/>
  <cols>
    <col min="1" max="1" width="20.85546875" style="266" customWidth="1"/>
    <col min="2" max="16384" width="11.42578125" style="266"/>
  </cols>
  <sheetData>
    <row r="1" spans="1:9" x14ac:dyDescent="0.2">
      <c r="A1" s="69" t="s">
        <v>2028</v>
      </c>
      <c r="H1" s="346" t="s">
        <v>2143</v>
      </c>
      <c r="I1" s="346"/>
    </row>
    <row r="2" spans="1:9" x14ac:dyDescent="0.2">
      <c r="A2" s="266" t="s">
        <v>1608</v>
      </c>
    </row>
    <row r="6" spans="1:9" ht="51" x14ac:dyDescent="0.2">
      <c r="A6" s="449" t="s">
        <v>375</v>
      </c>
      <c r="B6" s="449" t="s">
        <v>1381</v>
      </c>
      <c r="C6" s="449" t="s">
        <v>1382</v>
      </c>
      <c r="D6" s="449" t="s">
        <v>1383</v>
      </c>
    </row>
    <row r="7" spans="1:9" x14ac:dyDescent="0.2">
      <c r="A7" s="450" t="s">
        <v>3</v>
      </c>
      <c r="B7" s="451">
        <v>0.2354</v>
      </c>
      <c r="C7" s="451">
        <v>0.2545</v>
      </c>
      <c r="D7" s="451">
        <v>0.255</v>
      </c>
    </row>
    <row r="8" spans="1:9" x14ac:dyDescent="0.2">
      <c r="A8" s="452" t="s">
        <v>5</v>
      </c>
      <c r="B8" s="453">
        <v>0</v>
      </c>
      <c r="C8" s="453">
        <v>0</v>
      </c>
      <c r="D8" s="453">
        <v>0</v>
      </c>
    </row>
    <row r="9" spans="1:9" x14ac:dyDescent="0.2">
      <c r="A9" s="450" t="s">
        <v>4</v>
      </c>
      <c r="B9" s="451">
        <v>4.7000000000000002E-3</v>
      </c>
      <c r="C9" s="451">
        <v>4.4999999999999997E-3</v>
      </c>
      <c r="D9" s="451">
        <v>3.8999999999999998E-3</v>
      </c>
    </row>
    <row r="10" spans="1:9" x14ac:dyDescent="0.2">
      <c r="A10" s="452" t="s">
        <v>6</v>
      </c>
      <c r="B10" s="453">
        <v>2.0000000000000001E-4</v>
      </c>
      <c r="C10" s="453" t="s">
        <v>1609</v>
      </c>
      <c r="D10" s="453">
        <v>1E-4</v>
      </c>
    </row>
    <row r="11" spans="1:9" x14ac:dyDescent="0.2">
      <c r="A11" s="450" t="s">
        <v>7</v>
      </c>
      <c r="B11" s="451">
        <v>0</v>
      </c>
      <c r="C11" s="451">
        <v>0</v>
      </c>
      <c r="D11" s="451">
        <v>0</v>
      </c>
    </row>
    <row r="12" spans="1:9" x14ac:dyDescent="0.2">
      <c r="A12" s="452" t="s">
        <v>8</v>
      </c>
      <c r="B12" s="453">
        <v>1.9E-3</v>
      </c>
      <c r="C12" s="453" t="s">
        <v>1609</v>
      </c>
      <c r="D12" s="453">
        <v>1.5E-3</v>
      </c>
    </row>
    <row r="13" spans="1:9" x14ac:dyDescent="0.2">
      <c r="A13" s="450" t="s">
        <v>10</v>
      </c>
      <c r="B13" s="451">
        <v>3.3E-3</v>
      </c>
      <c r="C13" s="451">
        <v>4.4999999999999997E-3</v>
      </c>
      <c r="D13" s="451">
        <v>2.7000000000000001E-3</v>
      </c>
    </row>
    <row r="14" spans="1:9" x14ac:dyDescent="0.2">
      <c r="A14" s="452" t="s">
        <v>11</v>
      </c>
      <c r="B14" s="453">
        <v>1.1599999999999999E-2</v>
      </c>
      <c r="C14" s="453">
        <v>9.1000000000000004E-3</v>
      </c>
      <c r="D14" s="453">
        <v>8.9999999999999993E-3</v>
      </c>
    </row>
    <row r="15" spans="1:9" x14ac:dyDescent="0.2">
      <c r="A15" s="450" t="s">
        <v>12</v>
      </c>
      <c r="B15" s="451">
        <v>0</v>
      </c>
      <c r="C15" s="451">
        <v>0</v>
      </c>
      <c r="D15" s="451">
        <v>0</v>
      </c>
    </row>
    <row r="16" spans="1:9" x14ac:dyDescent="0.2">
      <c r="A16" s="452" t="s">
        <v>13</v>
      </c>
      <c r="B16" s="453">
        <v>0.2203</v>
      </c>
      <c r="C16" s="453">
        <v>0.22270000000000001</v>
      </c>
      <c r="D16" s="453">
        <v>0.22359999999999999</v>
      </c>
    </row>
    <row r="17" spans="1:4" x14ac:dyDescent="0.2">
      <c r="A17" s="450" t="s">
        <v>14</v>
      </c>
      <c r="B17" s="451">
        <v>4.5400000000000003E-2</v>
      </c>
      <c r="C17" s="451">
        <v>0.05</v>
      </c>
      <c r="D17" s="451">
        <v>4.7800000000000002E-2</v>
      </c>
    </row>
    <row r="18" spans="1:4" x14ac:dyDescent="0.2">
      <c r="A18" s="452" t="s">
        <v>15</v>
      </c>
      <c r="B18" s="453">
        <v>5.0000000000000001E-4</v>
      </c>
      <c r="C18" s="453" t="s">
        <v>1609</v>
      </c>
      <c r="D18" s="453">
        <v>5.9999999999999995E-4</v>
      </c>
    </row>
    <row r="19" spans="1:4" x14ac:dyDescent="0.2">
      <c r="A19" s="450" t="s">
        <v>16</v>
      </c>
      <c r="B19" s="451">
        <v>4.2500000000000003E-2</v>
      </c>
      <c r="C19" s="451">
        <v>4.5499999999999999E-2</v>
      </c>
      <c r="D19" s="451">
        <v>4.7300000000000002E-2</v>
      </c>
    </row>
    <row r="20" spans="1:4" x14ac:dyDescent="0.2">
      <c r="A20" s="452" t="s">
        <v>0</v>
      </c>
      <c r="B20" s="453">
        <v>0.1183</v>
      </c>
      <c r="C20" s="453">
        <v>0.11360000000000001</v>
      </c>
      <c r="D20" s="453">
        <v>0.1103</v>
      </c>
    </row>
    <row r="21" spans="1:4" x14ac:dyDescent="0.2">
      <c r="A21" s="450" t="s">
        <v>17</v>
      </c>
      <c r="B21" s="451">
        <v>5.7299999999999997E-2</v>
      </c>
      <c r="C21" s="451">
        <v>0.05</v>
      </c>
      <c r="D21" s="451">
        <v>4.7100000000000003E-2</v>
      </c>
    </row>
    <row r="22" spans="1:4" x14ac:dyDescent="0.2">
      <c r="A22" s="452" t="s">
        <v>18</v>
      </c>
      <c r="B22" s="453">
        <v>2.0999999999999999E-3</v>
      </c>
      <c r="C22" s="453">
        <v>4.4999999999999997E-3</v>
      </c>
      <c r="D22" s="453">
        <v>2.8E-3</v>
      </c>
    </row>
    <row r="23" spans="1:4" x14ac:dyDescent="0.2">
      <c r="A23" s="450" t="s">
        <v>19</v>
      </c>
      <c r="B23" s="451">
        <v>3.8E-3</v>
      </c>
      <c r="C23" s="451">
        <v>4.4999999999999997E-3</v>
      </c>
      <c r="D23" s="451">
        <v>5.0000000000000001E-3</v>
      </c>
    </row>
    <row r="24" spans="1:4" x14ac:dyDescent="0.2">
      <c r="A24" s="452" t="s">
        <v>20</v>
      </c>
      <c r="B24" s="453">
        <v>4.0000000000000002E-4</v>
      </c>
      <c r="C24" s="453" t="s">
        <v>1609</v>
      </c>
      <c r="D24" s="453">
        <v>1E-4</v>
      </c>
    </row>
    <row r="25" spans="1:4" x14ac:dyDescent="0.2">
      <c r="A25" s="450" t="s">
        <v>21</v>
      </c>
      <c r="B25" s="451">
        <v>1.5699999999999999E-2</v>
      </c>
      <c r="C25" s="451">
        <v>1.3599999999999999E-2</v>
      </c>
      <c r="D25" s="451">
        <v>1.29E-2</v>
      </c>
    </row>
    <row r="26" spans="1:4" x14ac:dyDescent="0.2">
      <c r="A26" s="452" t="s">
        <v>22</v>
      </c>
      <c r="B26" s="453">
        <v>1.77E-2</v>
      </c>
      <c r="C26" s="453">
        <v>2.2700000000000001E-2</v>
      </c>
      <c r="D26" s="453">
        <v>2.0799999999999999E-2</v>
      </c>
    </row>
    <row r="27" spans="1:4" x14ac:dyDescent="0.2">
      <c r="A27" s="450" t="s">
        <v>23</v>
      </c>
      <c r="B27" s="451">
        <v>0.1196</v>
      </c>
      <c r="C27" s="451">
        <v>0.1045</v>
      </c>
      <c r="D27" s="451">
        <v>0.10100000000000001</v>
      </c>
    </row>
    <row r="28" spans="1:4" x14ac:dyDescent="0.2">
      <c r="A28" s="452" t="s">
        <v>24</v>
      </c>
      <c r="B28" s="453">
        <v>0</v>
      </c>
      <c r="C28" s="453">
        <v>0</v>
      </c>
      <c r="D28" s="453">
        <v>0</v>
      </c>
    </row>
    <row r="29" spans="1:4" x14ac:dyDescent="0.2">
      <c r="A29" s="450" t="s">
        <v>25</v>
      </c>
      <c r="B29" s="451">
        <v>1.29E-2</v>
      </c>
      <c r="C29" s="451">
        <v>1.3599999999999999E-2</v>
      </c>
      <c r="D29" s="451">
        <v>1.5599999999999999E-2</v>
      </c>
    </row>
    <row r="30" spans="1:4" x14ac:dyDescent="0.2">
      <c r="A30" s="452" t="s">
        <v>26</v>
      </c>
      <c r="B30" s="453">
        <v>1.0999999999999999E-2</v>
      </c>
      <c r="C30" s="453">
        <v>1.3599999999999999E-2</v>
      </c>
      <c r="D30" s="453">
        <v>1.2E-2</v>
      </c>
    </row>
    <row r="31" spans="1:4" x14ac:dyDescent="0.2">
      <c r="A31" s="450" t="s">
        <v>27</v>
      </c>
      <c r="B31" s="451">
        <v>5.9999999999999995E-4</v>
      </c>
      <c r="C31" s="451" t="s">
        <v>1609</v>
      </c>
      <c r="D31" s="451">
        <v>6.9999999999999999E-4</v>
      </c>
    </row>
    <row r="32" spans="1:4" x14ac:dyDescent="0.2">
      <c r="A32" s="452" t="s">
        <v>28</v>
      </c>
      <c r="B32" s="453">
        <v>0</v>
      </c>
      <c r="C32" s="453">
        <v>0</v>
      </c>
      <c r="D32" s="453">
        <v>0</v>
      </c>
    </row>
    <row r="33" spans="1:4" x14ac:dyDescent="0.2">
      <c r="A33" s="450" t="s">
        <v>29</v>
      </c>
      <c r="B33" s="451">
        <v>8.3000000000000001E-3</v>
      </c>
      <c r="C33" s="451">
        <v>9.1000000000000004E-3</v>
      </c>
      <c r="D33" s="451">
        <v>6.8999999999999999E-3</v>
      </c>
    </row>
    <row r="34" spans="1:4" x14ac:dyDescent="0.2">
      <c r="A34" s="452" t="s">
        <v>30</v>
      </c>
      <c r="B34" s="453">
        <v>3.8E-3</v>
      </c>
      <c r="C34" s="453">
        <v>4.4999999999999997E-3</v>
      </c>
      <c r="D34" s="453">
        <v>4.1000000000000003E-3</v>
      </c>
    </row>
    <row r="35" spans="1:4" x14ac:dyDescent="0.2">
      <c r="A35" s="450" t="s">
        <v>31</v>
      </c>
      <c r="B35" s="451">
        <v>0</v>
      </c>
      <c r="C35" s="451">
        <v>0</v>
      </c>
      <c r="D35" s="451">
        <v>0</v>
      </c>
    </row>
    <row r="36" spans="1:4" x14ac:dyDescent="0.2">
      <c r="A36" s="452" t="s">
        <v>32</v>
      </c>
      <c r="B36" s="453">
        <v>3.6999999999999998E-2</v>
      </c>
      <c r="C36" s="453">
        <v>2.2700000000000001E-2</v>
      </c>
      <c r="D36" s="453">
        <v>3.2099999999999997E-2</v>
      </c>
    </row>
    <row r="37" spans="1:4" x14ac:dyDescent="0.2">
      <c r="A37" s="450" t="s">
        <v>33</v>
      </c>
      <c r="B37" s="451">
        <v>2.5600000000000001E-2</v>
      </c>
      <c r="C37" s="451">
        <v>3.1800000000000002E-2</v>
      </c>
      <c r="D37" s="451">
        <v>3.6999999999999998E-2</v>
      </c>
    </row>
    <row r="38" spans="1:4" x14ac:dyDescent="0.2">
      <c r="A38" s="452" t="s">
        <v>1201</v>
      </c>
      <c r="B38" s="453">
        <v>1</v>
      </c>
      <c r="C38" s="453">
        <v>1</v>
      </c>
      <c r="D38" s="453">
        <v>1</v>
      </c>
    </row>
  </sheetData>
  <mergeCells count="1">
    <mergeCell ref="H1:I1"/>
  </mergeCells>
  <hyperlinks>
    <hyperlink ref="H1:I1" location="Index!A1" display="Regresar al �ndice" xr:uid="{506E3888-86BB-4FD9-A5D2-AE279B83DE48}"/>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C0D00-D7A9-4636-9B28-2095EA4FA1E1}">
  <sheetPr codeName="Hoja113"/>
  <dimension ref="A1:I38"/>
  <sheetViews>
    <sheetView workbookViewId="0"/>
  </sheetViews>
  <sheetFormatPr baseColWidth="10" defaultRowHeight="12.75" x14ac:dyDescent="0.2"/>
  <cols>
    <col min="1" max="1" width="26" style="266" customWidth="1"/>
    <col min="2" max="16384" width="11.42578125" style="266"/>
  </cols>
  <sheetData>
    <row r="1" spans="1:9" x14ac:dyDescent="0.2">
      <c r="A1" s="69" t="s">
        <v>2030</v>
      </c>
      <c r="H1" s="346" t="s">
        <v>2143</v>
      </c>
      <c r="I1" s="346"/>
    </row>
    <row r="2" spans="1:9" x14ac:dyDescent="0.2">
      <c r="A2" s="266" t="s">
        <v>1610</v>
      </c>
    </row>
    <row r="6" spans="1:9" ht="51" x14ac:dyDescent="0.2">
      <c r="A6" s="448" t="s">
        <v>376</v>
      </c>
      <c r="B6" s="449" t="s">
        <v>1381</v>
      </c>
      <c r="C6" s="449" t="s">
        <v>1382</v>
      </c>
      <c r="D6" s="449" t="s">
        <v>1383</v>
      </c>
    </row>
    <row r="7" spans="1:9" x14ac:dyDescent="0.2">
      <c r="A7" s="450" t="s">
        <v>3</v>
      </c>
      <c r="B7" s="451">
        <v>7.9799999999999996E-2</v>
      </c>
      <c r="C7" s="451">
        <v>7.1400000000000005E-2</v>
      </c>
      <c r="D7" s="451">
        <v>7.2300000000000003E-2</v>
      </c>
    </row>
    <row r="8" spans="1:9" x14ac:dyDescent="0.2">
      <c r="A8" s="452" t="s">
        <v>5</v>
      </c>
      <c r="B8" s="453">
        <v>3.3000000000000002E-2</v>
      </c>
      <c r="C8" s="453">
        <v>1.7899999999999999E-2</v>
      </c>
      <c r="D8" s="453">
        <v>1.17E-2</v>
      </c>
    </row>
    <row r="9" spans="1:9" x14ac:dyDescent="0.2">
      <c r="A9" s="450" t="s">
        <v>4</v>
      </c>
      <c r="B9" s="451">
        <v>0</v>
      </c>
      <c r="C9" s="451">
        <v>0</v>
      </c>
      <c r="D9" s="451">
        <v>0</v>
      </c>
    </row>
    <row r="10" spans="1:9" x14ac:dyDescent="0.2">
      <c r="A10" s="452" t="s">
        <v>6</v>
      </c>
      <c r="B10" s="453">
        <v>0</v>
      </c>
      <c r="C10" s="453">
        <v>0</v>
      </c>
      <c r="D10" s="453">
        <v>0</v>
      </c>
    </row>
    <row r="11" spans="1:9" x14ac:dyDescent="0.2">
      <c r="A11" s="450" t="s">
        <v>7</v>
      </c>
      <c r="B11" s="451">
        <v>0</v>
      </c>
      <c r="C11" s="451">
        <v>0</v>
      </c>
      <c r="D11" s="451">
        <v>0</v>
      </c>
    </row>
    <row r="12" spans="1:9" x14ac:dyDescent="0.2">
      <c r="A12" s="452" t="s">
        <v>8</v>
      </c>
      <c r="B12" s="453">
        <v>5.9999999999999995E-4</v>
      </c>
      <c r="C12" s="453" t="s">
        <v>1609</v>
      </c>
      <c r="D12" s="453">
        <v>5.0000000000000001E-4</v>
      </c>
    </row>
    <row r="13" spans="1:9" x14ac:dyDescent="0.2">
      <c r="A13" s="450" t="s">
        <v>10</v>
      </c>
      <c r="B13" s="451">
        <v>7.9000000000000008E-3</v>
      </c>
      <c r="C13" s="451" t="s">
        <v>1609</v>
      </c>
      <c r="D13" s="451">
        <v>6.0000000000000001E-3</v>
      </c>
    </row>
    <row r="14" spans="1:9" x14ac:dyDescent="0.2">
      <c r="A14" s="452" t="s">
        <v>11</v>
      </c>
      <c r="B14" s="453">
        <v>2.4799999999999999E-2</v>
      </c>
      <c r="C14" s="453">
        <v>1.7899999999999999E-2</v>
      </c>
      <c r="D14" s="453">
        <v>2.4299999999999999E-2</v>
      </c>
    </row>
    <row r="15" spans="1:9" x14ac:dyDescent="0.2">
      <c r="A15" s="450" t="s">
        <v>12</v>
      </c>
      <c r="B15" s="451">
        <v>0</v>
      </c>
      <c r="C15" s="451">
        <v>0</v>
      </c>
      <c r="D15" s="451">
        <v>0</v>
      </c>
    </row>
    <row r="16" spans="1:9" x14ac:dyDescent="0.2">
      <c r="A16" s="452" t="s">
        <v>13</v>
      </c>
      <c r="B16" s="453">
        <v>0</v>
      </c>
      <c r="C16" s="453">
        <v>0</v>
      </c>
      <c r="D16" s="453">
        <v>0</v>
      </c>
    </row>
    <row r="17" spans="1:4" x14ac:dyDescent="0.2">
      <c r="A17" s="450" t="s">
        <v>14</v>
      </c>
      <c r="B17" s="451">
        <v>0.2208</v>
      </c>
      <c r="C17" s="451">
        <v>0.2321</v>
      </c>
      <c r="D17" s="451">
        <v>0.2185</v>
      </c>
    </row>
    <row r="18" spans="1:4" x14ac:dyDescent="0.2">
      <c r="A18" s="452" t="s">
        <v>15</v>
      </c>
      <c r="B18" s="453">
        <v>1.2999999999999999E-3</v>
      </c>
      <c r="C18" s="453" t="s">
        <v>1609</v>
      </c>
      <c r="D18" s="453">
        <v>1.6000000000000001E-3</v>
      </c>
    </row>
    <row r="19" spans="1:4" x14ac:dyDescent="0.2">
      <c r="A19" s="450" t="s">
        <v>16</v>
      </c>
      <c r="B19" s="451">
        <v>1.2999999999999999E-3</v>
      </c>
      <c r="C19" s="451" t="s">
        <v>1609</v>
      </c>
      <c r="D19" s="451">
        <v>2.0999999999999999E-3</v>
      </c>
    </row>
    <row r="20" spans="1:4" x14ac:dyDescent="0.2">
      <c r="A20" s="452" t="s">
        <v>0</v>
      </c>
      <c r="B20" s="453">
        <v>0.29809999999999998</v>
      </c>
      <c r="C20" s="453">
        <v>0.28570000000000001</v>
      </c>
      <c r="D20" s="453">
        <v>0.29680000000000001</v>
      </c>
    </row>
    <row r="21" spans="1:4" x14ac:dyDescent="0.2">
      <c r="A21" s="450" t="s">
        <v>17</v>
      </c>
      <c r="B21" s="451">
        <v>0.12709999999999999</v>
      </c>
      <c r="C21" s="451">
        <v>0.125</v>
      </c>
      <c r="D21" s="451">
        <v>0.12759999999999999</v>
      </c>
    </row>
    <row r="22" spans="1:4" x14ac:dyDescent="0.2">
      <c r="A22" s="452" t="s">
        <v>18</v>
      </c>
      <c r="B22" s="453">
        <v>0</v>
      </c>
      <c r="C22" s="453">
        <v>0</v>
      </c>
      <c r="D22" s="453">
        <v>0</v>
      </c>
    </row>
    <row r="23" spans="1:4" x14ac:dyDescent="0.2">
      <c r="A23" s="450" t="s">
        <v>19</v>
      </c>
      <c r="B23" s="451">
        <v>1.9E-3</v>
      </c>
      <c r="C23" s="451" t="s">
        <v>1609</v>
      </c>
      <c r="D23" s="451">
        <v>1.6000000000000001E-3</v>
      </c>
    </row>
    <row r="24" spans="1:4" x14ac:dyDescent="0.2">
      <c r="A24" s="452" t="s">
        <v>20</v>
      </c>
      <c r="B24" s="453">
        <v>1.11E-2</v>
      </c>
      <c r="C24" s="453" t="s">
        <v>1609</v>
      </c>
      <c r="D24" s="453">
        <v>3.7000000000000002E-3</v>
      </c>
    </row>
    <row r="25" spans="1:4" x14ac:dyDescent="0.2">
      <c r="A25" s="450" t="s">
        <v>21</v>
      </c>
      <c r="B25" s="451">
        <v>7.9000000000000008E-3</v>
      </c>
      <c r="C25" s="451">
        <v>1.7899999999999999E-2</v>
      </c>
      <c r="D25" s="451">
        <v>1.0699999999999999E-2</v>
      </c>
    </row>
    <row r="26" spans="1:4" x14ac:dyDescent="0.2">
      <c r="A26" s="452" t="s">
        <v>22</v>
      </c>
      <c r="B26" s="453">
        <v>0</v>
      </c>
      <c r="C26" s="453">
        <v>0</v>
      </c>
      <c r="D26" s="453">
        <v>0</v>
      </c>
    </row>
    <row r="27" spans="1:4" x14ac:dyDescent="0.2">
      <c r="A27" s="450" t="s">
        <v>23</v>
      </c>
      <c r="B27" s="451">
        <v>0</v>
      </c>
      <c r="C27" s="451">
        <v>0</v>
      </c>
      <c r="D27" s="451">
        <v>0</v>
      </c>
    </row>
    <row r="28" spans="1:4" x14ac:dyDescent="0.2">
      <c r="A28" s="452" t="s">
        <v>24</v>
      </c>
      <c r="B28" s="453">
        <v>0</v>
      </c>
      <c r="C28" s="453">
        <v>0</v>
      </c>
      <c r="D28" s="453">
        <v>0</v>
      </c>
    </row>
    <row r="29" spans="1:4" x14ac:dyDescent="0.2">
      <c r="A29" s="450" t="s">
        <v>25</v>
      </c>
      <c r="B29" s="451">
        <v>1.2999999999999999E-3</v>
      </c>
      <c r="C29" s="451" t="s">
        <v>1609</v>
      </c>
      <c r="D29" s="451">
        <v>1.6000000000000001E-3</v>
      </c>
    </row>
    <row r="30" spans="1:4" x14ac:dyDescent="0.2">
      <c r="A30" s="452" t="s">
        <v>26</v>
      </c>
      <c r="B30" s="453">
        <v>8.0399999999999999E-2</v>
      </c>
      <c r="C30" s="453">
        <v>8.9300000000000004E-2</v>
      </c>
      <c r="D30" s="453">
        <v>9.01E-2</v>
      </c>
    </row>
    <row r="31" spans="1:4" x14ac:dyDescent="0.2">
      <c r="A31" s="450" t="s">
        <v>27</v>
      </c>
      <c r="B31" s="451">
        <v>1.78E-2</v>
      </c>
      <c r="C31" s="451">
        <v>1.7899999999999999E-2</v>
      </c>
      <c r="D31" s="451">
        <v>1.7999999999999999E-2</v>
      </c>
    </row>
    <row r="32" spans="1:4" x14ac:dyDescent="0.2">
      <c r="A32" s="452" t="s">
        <v>28</v>
      </c>
      <c r="B32" s="453">
        <v>0</v>
      </c>
      <c r="C32" s="453">
        <v>0</v>
      </c>
      <c r="D32" s="453">
        <v>0</v>
      </c>
    </row>
    <row r="33" spans="1:4" x14ac:dyDescent="0.2">
      <c r="A33" s="450" t="s">
        <v>29</v>
      </c>
      <c r="B33" s="451">
        <v>2.7E-2</v>
      </c>
      <c r="C33" s="451">
        <v>3.5700000000000003E-2</v>
      </c>
      <c r="D33" s="451">
        <v>2.64E-2</v>
      </c>
    </row>
    <row r="34" spans="1:4" x14ac:dyDescent="0.2">
      <c r="A34" s="452" t="s">
        <v>30</v>
      </c>
      <c r="B34" s="453">
        <v>2.9999999999999997E-4</v>
      </c>
      <c r="C34" s="453" t="s">
        <v>1609</v>
      </c>
      <c r="D34" s="453">
        <v>5.0000000000000001E-4</v>
      </c>
    </row>
    <row r="35" spans="1:4" x14ac:dyDescent="0.2">
      <c r="A35" s="450" t="s">
        <v>31</v>
      </c>
      <c r="B35" s="451">
        <v>0</v>
      </c>
      <c r="C35" s="451">
        <v>0</v>
      </c>
      <c r="D35" s="451">
        <v>0</v>
      </c>
    </row>
    <row r="36" spans="1:4" x14ac:dyDescent="0.2">
      <c r="A36" s="452" t="s">
        <v>32</v>
      </c>
      <c r="B36" s="453">
        <v>0</v>
      </c>
      <c r="C36" s="453">
        <v>0</v>
      </c>
      <c r="D36" s="453">
        <v>0</v>
      </c>
    </row>
    <row r="37" spans="1:4" x14ac:dyDescent="0.2">
      <c r="A37" s="450" t="s">
        <v>33</v>
      </c>
      <c r="B37" s="451">
        <v>5.7500000000000002E-2</v>
      </c>
      <c r="C37" s="451">
        <v>8.9300000000000004E-2</v>
      </c>
      <c r="D37" s="451">
        <v>8.6099999999999996E-2</v>
      </c>
    </row>
    <row r="38" spans="1:4" x14ac:dyDescent="0.2">
      <c r="A38" s="452" t="s">
        <v>1201</v>
      </c>
      <c r="B38" s="453">
        <v>1</v>
      </c>
      <c r="C38" s="453">
        <v>1</v>
      </c>
      <c r="D38" s="453">
        <v>1</v>
      </c>
    </row>
  </sheetData>
  <mergeCells count="1">
    <mergeCell ref="H1:I1"/>
  </mergeCells>
  <hyperlinks>
    <hyperlink ref="H1:I1" location="Index!A1" display="Regresar al �ndice" xr:uid="{50B29A3F-6358-4CFB-A80F-C2E2CCC5A3A2}"/>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52"/>
  <dimension ref="A1:I216"/>
  <sheetViews>
    <sheetView zoomScaleNormal="100" workbookViewId="0"/>
  </sheetViews>
  <sheetFormatPr baseColWidth="10" defaultColWidth="11.42578125" defaultRowHeight="12.75" x14ac:dyDescent="0.2"/>
  <cols>
    <col min="1" max="2" width="11.42578125" style="42"/>
    <col min="3" max="3" width="18" style="42" bestFit="1" customWidth="1"/>
    <col min="4" max="16384" width="11.42578125" style="42"/>
  </cols>
  <sheetData>
    <row r="1" spans="1:9" x14ac:dyDescent="0.2">
      <c r="A1" s="69" t="s">
        <v>2032</v>
      </c>
      <c r="H1" s="346" t="s">
        <v>2143</v>
      </c>
      <c r="I1" s="346"/>
    </row>
    <row r="2" spans="1:9" x14ac:dyDescent="0.2">
      <c r="A2" s="43" t="s">
        <v>1417</v>
      </c>
    </row>
    <row r="5" spans="1:9" x14ac:dyDescent="0.2">
      <c r="B5" s="10"/>
    </row>
    <row r="6" spans="1:9" x14ac:dyDescent="0.2">
      <c r="A6" s="112" t="s">
        <v>377</v>
      </c>
      <c r="B6" s="113"/>
      <c r="C6" s="112" t="s">
        <v>34</v>
      </c>
    </row>
    <row r="7" spans="1:9" x14ac:dyDescent="0.2">
      <c r="A7" s="114">
        <v>64</v>
      </c>
      <c r="B7" s="114" t="s">
        <v>378</v>
      </c>
      <c r="C7" s="115">
        <v>6618</v>
      </c>
    </row>
    <row r="8" spans="1:9" x14ac:dyDescent="0.2">
      <c r="A8" s="114">
        <v>55</v>
      </c>
      <c r="B8" s="114" t="s">
        <v>379</v>
      </c>
      <c r="C8" s="115">
        <v>-6131</v>
      </c>
    </row>
    <row r="9" spans="1:9" x14ac:dyDescent="0.2">
      <c r="A9" s="114">
        <v>6</v>
      </c>
      <c r="B9" s="114" t="s">
        <v>380</v>
      </c>
      <c r="C9" s="114">
        <v>0</v>
      </c>
    </row>
    <row r="10" spans="1:9" x14ac:dyDescent="0.2">
      <c r="A10" s="116">
        <v>125</v>
      </c>
      <c r="B10" s="116" t="s">
        <v>52</v>
      </c>
      <c r="C10" s="117">
        <v>487</v>
      </c>
    </row>
    <row r="11" spans="1:9" x14ac:dyDescent="0.2">
      <c r="A11" s="13"/>
      <c r="B11" s="13"/>
      <c r="C11" s="13"/>
    </row>
    <row r="12" spans="1:9" x14ac:dyDescent="0.2">
      <c r="A12" s="13"/>
      <c r="B12" s="13"/>
      <c r="C12" s="13"/>
    </row>
    <row r="13" spans="1:9" x14ac:dyDescent="0.2">
      <c r="A13" s="13"/>
      <c r="B13" s="13"/>
      <c r="C13" s="13"/>
    </row>
    <row r="14" spans="1:9" x14ac:dyDescent="0.2">
      <c r="A14" s="13"/>
      <c r="B14" s="13"/>
      <c r="C14" s="13"/>
    </row>
    <row r="15" spans="1:9" x14ac:dyDescent="0.2">
      <c r="A15" s="13"/>
      <c r="B15" s="13"/>
      <c r="C15" s="13"/>
    </row>
    <row r="16" spans="1:9" x14ac:dyDescent="0.2">
      <c r="A16" s="13"/>
      <c r="B16" s="13"/>
      <c r="C16" s="13"/>
    </row>
    <row r="17" spans="2:2" x14ac:dyDescent="0.2">
      <c r="B17" s="10"/>
    </row>
    <row r="18" spans="2:2" x14ac:dyDescent="0.2">
      <c r="B18" s="10"/>
    </row>
    <row r="19" spans="2:2" x14ac:dyDescent="0.2">
      <c r="B19" s="10"/>
    </row>
    <row r="20" spans="2:2" x14ac:dyDescent="0.2">
      <c r="B20" s="10"/>
    </row>
    <row r="21" spans="2:2" x14ac:dyDescent="0.2">
      <c r="B21" s="10"/>
    </row>
    <row r="22" spans="2:2" x14ac:dyDescent="0.2">
      <c r="B22" s="10"/>
    </row>
    <row r="23" spans="2:2" x14ac:dyDescent="0.2">
      <c r="B23" s="10"/>
    </row>
    <row r="24" spans="2:2" x14ac:dyDescent="0.2">
      <c r="B24" s="10"/>
    </row>
    <row r="25" spans="2:2" x14ac:dyDescent="0.2">
      <c r="B25" s="10"/>
    </row>
    <row r="26" spans="2:2" x14ac:dyDescent="0.2">
      <c r="B26" s="10"/>
    </row>
    <row r="27" spans="2:2" x14ac:dyDescent="0.2">
      <c r="B27" s="10"/>
    </row>
    <row r="28" spans="2:2" x14ac:dyDescent="0.2">
      <c r="B28" s="10"/>
    </row>
    <row r="29" spans="2:2" x14ac:dyDescent="0.2">
      <c r="B29" s="10"/>
    </row>
    <row r="30" spans="2:2" x14ac:dyDescent="0.2">
      <c r="B30" s="10"/>
    </row>
    <row r="31" spans="2:2" x14ac:dyDescent="0.2">
      <c r="B31" s="10"/>
    </row>
    <row r="32" spans="2:2" x14ac:dyDescent="0.2">
      <c r="B32" s="10"/>
    </row>
    <row r="33" spans="2:2" x14ac:dyDescent="0.2">
      <c r="B33" s="10"/>
    </row>
    <row r="34" spans="2:2" x14ac:dyDescent="0.2">
      <c r="B34" s="10"/>
    </row>
    <row r="35" spans="2:2" x14ac:dyDescent="0.2">
      <c r="B35" s="10"/>
    </row>
    <row r="36" spans="2:2" x14ac:dyDescent="0.2">
      <c r="B36" s="10"/>
    </row>
    <row r="37" spans="2:2" x14ac:dyDescent="0.2">
      <c r="B37" s="10"/>
    </row>
    <row r="38" spans="2:2" x14ac:dyDescent="0.2">
      <c r="B38" s="10"/>
    </row>
    <row r="39" spans="2:2" x14ac:dyDescent="0.2">
      <c r="B39" s="10"/>
    </row>
    <row r="40" spans="2:2" x14ac:dyDescent="0.2">
      <c r="B40" s="10"/>
    </row>
    <row r="41" spans="2:2" x14ac:dyDescent="0.2">
      <c r="B41" s="10"/>
    </row>
    <row r="42" spans="2:2" x14ac:dyDescent="0.2">
      <c r="B42" s="10"/>
    </row>
    <row r="43" spans="2:2" x14ac:dyDescent="0.2">
      <c r="B43" s="10"/>
    </row>
    <row r="44" spans="2:2" x14ac:dyDescent="0.2">
      <c r="B44" s="10"/>
    </row>
    <row r="45" spans="2:2" x14ac:dyDescent="0.2">
      <c r="B45" s="10"/>
    </row>
    <row r="46" spans="2:2" x14ac:dyDescent="0.2">
      <c r="B46" s="10"/>
    </row>
    <row r="47" spans="2:2" x14ac:dyDescent="0.2">
      <c r="B47" s="10"/>
    </row>
    <row r="48" spans="2:2" x14ac:dyDescent="0.2">
      <c r="B48" s="10"/>
    </row>
    <row r="49" spans="2:2" x14ac:dyDescent="0.2">
      <c r="B49" s="10"/>
    </row>
    <row r="50" spans="2:2" x14ac:dyDescent="0.2">
      <c r="B50" s="10"/>
    </row>
    <row r="51" spans="2:2" x14ac:dyDescent="0.2">
      <c r="B51" s="10"/>
    </row>
    <row r="52" spans="2:2" x14ac:dyDescent="0.2">
      <c r="B52" s="10"/>
    </row>
    <row r="53" spans="2:2" x14ac:dyDescent="0.2">
      <c r="B53" s="10"/>
    </row>
    <row r="54" spans="2:2" x14ac:dyDescent="0.2">
      <c r="B54" s="10"/>
    </row>
    <row r="55" spans="2:2" x14ac:dyDescent="0.2">
      <c r="B55" s="10"/>
    </row>
    <row r="56" spans="2:2" x14ac:dyDescent="0.2">
      <c r="B56" s="10"/>
    </row>
    <row r="57" spans="2:2" x14ac:dyDescent="0.2">
      <c r="B57" s="10"/>
    </row>
    <row r="58" spans="2:2" x14ac:dyDescent="0.2">
      <c r="B58" s="10"/>
    </row>
    <row r="59" spans="2:2" x14ac:dyDescent="0.2">
      <c r="B59" s="10"/>
    </row>
    <row r="60" spans="2:2" x14ac:dyDescent="0.2">
      <c r="B60" s="10"/>
    </row>
    <row r="61" spans="2:2" x14ac:dyDescent="0.2">
      <c r="B61" s="10"/>
    </row>
    <row r="62" spans="2:2" x14ac:dyDescent="0.2">
      <c r="B62" s="10"/>
    </row>
    <row r="63" spans="2:2" x14ac:dyDescent="0.2">
      <c r="B63" s="10"/>
    </row>
    <row r="64" spans="2:2" x14ac:dyDescent="0.2">
      <c r="B64" s="10"/>
    </row>
    <row r="65" spans="2:2" x14ac:dyDescent="0.2">
      <c r="B65" s="10"/>
    </row>
    <row r="66" spans="2:2" x14ac:dyDescent="0.2">
      <c r="B66" s="10"/>
    </row>
    <row r="67" spans="2:2" x14ac:dyDescent="0.2">
      <c r="B67" s="10"/>
    </row>
    <row r="68" spans="2:2" x14ac:dyDescent="0.2">
      <c r="B68" s="10"/>
    </row>
    <row r="69" spans="2:2" x14ac:dyDescent="0.2">
      <c r="B69" s="10"/>
    </row>
    <row r="70" spans="2:2" x14ac:dyDescent="0.2">
      <c r="B70" s="10"/>
    </row>
    <row r="71" spans="2:2" x14ac:dyDescent="0.2">
      <c r="B71" s="10"/>
    </row>
    <row r="72" spans="2:2" x14ac:dyDescent="0.2">
      <c r="B72" s="10"/>
    </row>
    <row r="73" spans="2:2" x14ac:dyDescent="0.2">
      <c r="B73" s="10"/>
    </row>
    <row r="74" spans="2:2" x14ac:dyDescent="0.2">
      <c r="B74" s="10"/>
    </row>
    <row r="75" spans="2:2" x14ac:dyDescent="0.2">
      <c r="B75" s="10"/>
    </row>
    <row r="76" spans="2:2" x14ac:dyDescent="0.2">
      <c r="B76" s="10"/>
    </row>
    <row r="77" spans="2:2" x14ac:dyDescent="0.2">
      <c r="B77" s="10"/>
    </row>
    <row r="78" spans="2:2" x14ac:dyDescent="0.2">
      <c r="B78" s="10"/>
    </row>
    <row r="79" spans="2:2" x14ac:dyDescent="0.2">
      <c r="B79" s="10"/>
    </row>
    <row r="80" spans="2:2" x14ac:dyDescent="0.2">
      <c r="B80" s="10"/>
    </row>
    <row r="81" spans="2:2" x14ac:dyDescent="0.2">
      <c r="B81" s="10"/>
    </row>
    <row r="82" spans="2:2" x14ac:dyDescent="0.2">
      <c r="B82" s="10"/>
    </row>
    <row r="83" spans="2:2" x14ac:dyDescent="0.2">
      <c r="B83" s="10"/>
    </row>
    <row r="84" spans="2:2" x14ac:dyDescent="0.2">
      <c r="B84" s="10"/>
    </row>
    <row r="85" spans="2:2" x14ac:dyDescent="0.2">
      <c r="B85" s="10"/>
    </row>
    <row r="86" spans="2:2" x14ac:dyDescent="0.2">
      <c r="B86" s="10"/>
    </row>
    <row r="87" spans="2:2" x14ac:dyDescent="0.2">
      <c r="B87" s="10"/>
    </row>
    <row r="88" spans="2:2" x14ac:dyDescent="0.2">
      <c r="B88" s="10"/>
    </row>
    <row r="89" spans="2:2" x14ac:dyDescent="0.2">
      <c r="B89" s="10"/>
    </row>
    <row r="90" spans="2:2" x14ac:dyDescent="0.2">
      <c r="B90" s="10"/>
    </row>
    <row r="91" spans="2:2" x14ac:dyDescent="0.2">
      <c r="B91" s="10"/>
    </row>
    <row r="92" spans="2:2" x14ac:dyDescent="0.2">
      <c r="B92" s="10"/>
    </row>
    <row r="93" spans="2:2" x14ac:dyDescent="0.2">
      <c r="B93" s="10"/>
    </row>
    <row r="94" spans="2:2" x14ac:dyDescent="0.2">
      <c r="B94" s="10"/>
    </row>
    <row r="95" spans="2:2" x14ac:dyDescent="0.2">
      <c r="B95" s="10"/>
    </row>
    <row r="96" spans="2:2" x14ac:dyDescent="0.2">
      <c r="B96" s="10"/>
    </row>
    <row r="97" spans="2:2" x14ac:dyDescent="0.2">
      <c r="B97" s="10"/>
    </row>
    <row r="98" spans="2:2" x14ac:dyDescent="0.2">
      <c r="B98" s="10"/>
    </row>
    <row r="99" spans="2:2" x14ac:dyDescent="0.2">
      <c r="B99" s="10"/>
    </row>
    <row r="100" spans="2:2" x14ac:dyDescent="0.2">
      <c r="B100" s="10"/>
    </row>
    <row r="101" spans="2:2" x14ac:dyDescent="0.2">
      <c r="B101" s="10"/>
    </row>
    <row r="102" spans="2:2" x14ac:dyDescent="0.2">
      <c r="B102" s="10"/>
    </row>
    <row r="103" spans="2:2" x14ac:dyDescent="0.2">
      <c r="B103" s="10"/>
    </row>
    <row r="104" spans="2:2" x14ac:dyDescent="0.2">
      <c r="B104" s="10"/>
    </row>
    <row r="105" spans="2:2" x14ac:dyDescent="0.2">
      <c r="B105" s="10"/>
    </row>
    <row r="106" spans="2:2" x14ac:dyDescent="0.2">
      <c r="B106" s="10"/>
    </row>
    <row r="107" spans="2:2" x14ac:dyDescent="0.2">
      <c r="B107" s="10"/>
    </row>
    <row r="108" spans="2:2" x14ac:dyDescent="0.2">
      <c r="B108" s="10"/>
    </row>
    <row r="109" spans="2:2" x14ac:dyDescent="0.2">
      <c r="B109" s="10"/>
    </row>
    <row r="110" spans="2:2" x14ac:dyDescent="0.2">
      <c r="B110" s="10"/>
    </row>
    <row r="111" spans="2:2" x14ac:dyDescent="0.2">
      <c r="B111" s="10"/>
    </row>
    <row r="112" spans="2:2" x14ac:dyDescent="0.2">
      <c r="B112" s="10"/>
    </row>
    <row r="113" spans="2:2" x14ac:dyDescent="0.2">
      <c r="B113" s="10"/>
    </row>
    <row r="114" spans="2:2" x14ac:dyDescent="0.2">
      <c r="B114" s="10"/>
    </row>
    <row r="115" spans="2:2" x14ac:dyDescent="0.2">
      <c r="B115" s="10"/>
    </row>
    <row r="116" spans="2:2" x14ac:dyDescent="0.2">
      <c r="B116" s="10"/>
    </row>
    <row r="117" spans="2:2" x14ac:dyDescent="0.2">
      <c r="B117" s="10"/>
    </row>
    <row r="118" spans="2:2" x14ac:dyDescent="0.2">
      <c r="B118" s="10"/>
    </row>
    <row r="119" spans="2:2" x14ac:dyDescent="0.2">
      <c r="B119" s="10"/>
    </row>
    <row r="120" spans="2:2" x14ac:dyDescent="0.2">
      <c r="B120" s="10"/>
    </row>
    <row r="121" spans="2:2" x14ac:dyDescent="0.2">
      <c r="B121" s="10"/>
    </row>
    <row r="122" spans="2:2" x14ac:dyDescent="0.2">
      <c r="B122" s="10"/>
    </row>
    <row r="123" spans="2:2" x14ac:dyDescent="0.2">
      <c r="B123" s="10"/>
    </row>
    <row r="124" spans="2:2" x14ac:dyDescent="0.2">
      <c r="B124" s="10"/>
    </row>
    <row r="125" spans="2:2" x14ac:dyDescent="0.2">
      <c r="B125" s="10"/>
    </row>
    <row r="126" spans="2:2" x14ac:dyDescent="0.2">
      <c r="B126" s="10"/>
    </row>
    <row r="127" spans="2:2" x14ac:dyDescent="0.2">
      <c r="B127" s="10"/>
    </row>
    <row r="128" spans="2:2" x14ac:dyDescent="0.2">
      <c r="B128" s="10"/>
    </row>
    <row r="129" spans="2:2" x14ac:dyDescent="0.2">
      <c r="B129" s="10"/>
    </row>
    <row r="130" spans="2:2" x14ac:dyDescent="0.2">
      <c r="B130" s="10"/>
    </row>
    <row r="131" spans="2:2" x14ac:dyDescent="0.2">
      <c r="B131" s="10"/>
    </row>
    <row r="132" spans="2:2" x14ac:dyDescent="0.2">
      <c r="B132" s="10"/>
    </row>
    <row r="133" spans="2:2" x14ac:dyDescent="0.2">
      <c r="B133" s="10"/>
    </row>
    <row r="134" spans="2:2" x14ac:dyDescent="0.2">
      <c r="B134" s="10"/>
    </row>
    <row r="135" spans="2:2" x14ac:dyDescent="0.2">
      <c r="B135" s="10"/>
    </row>
    <row r="136" spans="2:2" x14ac:dyDescent="0.2">
      <c r="B136" s="10"/>
    </row>
    <row r="137" spans="2:2" x14ac:dyDescent="0.2">
      <c r="B137" s="10"/>
    </row>
    <row r="138" spans="2:2" x14ac:dyDescent="0.2">
      <c r="B138" s="10"/>
    </row>
    <row r="139" spans="2:2" x14ac:dyDescent="0.2">
      <c r="B139" s="10"/>
    </row>
    <row r="140" spans="2:2" x14ac:dyDescent="0.2">
      <c r="B140" s="10"/>
    </row>
    <row r="141" spans="2:2" x14ac:dyDescent="0.2">
      <c r="B141" s="10"/>
    </row>
    <row r="142" spans="2:2" x14ac:dyDescent="0.2">
      <c r="B142" s="10"/>
    </row>
    <row r="143" spans="2:2" x14ac:dyDescent="0.2">
      <c r="B143" s="10"/>
    </row>
    <row r="144" spans="2:2" x14ac:dyDescent="0.2">
      <c r="B144" s="10"/>
    </row>
    <row r="145" spans="2:2" x14ac:dyDescent="0.2">
      <c r="B145" s="10"/>
    </row>
    <row r="146" spans="2:2" x14ac:dyDescent="0.2">
      <c r="B146" s="10"/>
    </row>
    <row r="147" spans="2:2" x14ac:dyDescent="0.2">
      <c r="B147" s="10"/>
    </row>
    <row r="148" spans="2:2" x14ac:dyDescent="0.2">
      <c r="B148" s="10"/>
    </row>
    <row r="149" spans="2:2" x14ac:dyDescent="0.2">
      <c r="B149" s="10"/>
    </row>
    <row r="150" spans="2:2" x14ac:dyDescent="0.2">
      <c r="B150" s="10"/>
    </row>
    <row r="151" spans="2:2" x14ac:dyDescent="0.2">
      <c r="B151" s="10"/>
    </row>
    <row r="152" spans="2:2" x14ac:dyDescent="0.2">
      <c r="B152" s="10"/>
    </row>
    <row r="153" spans="2:2" x14ac:dyDescent="0.2">
      <c r="B153" s="10"/>
    </row>
    <row r="154" spans="2:2" x14ac:dyDescent="0.2">
      <c r="B154" s="10"/>
    </row>
    <row r="155" spans="2:2" x14ac:dyDescent="0.2">
      <c r="B155" s="10"/>
    </row>
    <row r="156" spans="2:2" x14ac:dyDescent="0.2">
      <c r="B156" s="10"/>
    </row>
    <row r="157" spans="2:2" x14ac:dyDescent="0.2">
      <c r="B157" s="10"/>
    </row>
    <row r="158" spans="2:2" x14ac:dyDescent="0.2">
      <c r="B158" s="10"/>
    </row>
    <row r="159" spans="2:2" x14ac:dyDescent="0.2">
      <c r="B159" s="10"/>
    </row>
    <row r="160" spans="2:2" x14ac:dyDescent="0.2">
      <c r="B160" s="10"/>
    </row>
    <row r="161" spans="2:2" x14ac:dyDescent="0.2">
      <c r="B161" s="10"/>
    </row>
    <row r="162" spans="2:2" x14ac:dyDescent="0.2">
      <c r="B162" s="10"/>
    </row>
    <row r="163" spans="2:2" x14ac:dyDescent="0.2">
      <c r="B163" s="10"/>
    </row>
    <row r="164" spans="2:2" x14ac:dyDescent="0.2">
      <c r="B164" s="10"/>
    </row>
    <row r="165" spans="2:2" x14ac:dyDescent="0.2">
      <c r="B165" s="10"/>
    </row>
    <row r="166" spans="2:2" x14ac:dyDescent="0.2">
      <c r="B166" s="10"/>
    </row>
    <row r="167" spans="2:2" x14ac:dyDescent="0.2">
      <c r="B167" s="10"/>
    </row>
    <row r="168" spans="2:2" x14ac:dyDescent="0.2">
      <c r="B168" s="10"/>
    </row>
    <row r="169" spans="2:2" x14ac:dyDescent="0.2">
      <c r="B169" s="10"/>
    </row>
    <row r="170" spans="2:2" x14ac:dyDescent="0.2">
      <c r="B170" s="10"/>
    </row>
    <row r="171" spans="2:2" x14ac:dyDescent="0.2">
      <c r="B171" s="10"/>
    </row>
    <row r="172" spans="2:2" x14ac:dyDescent="0.2">
      <c r="B172" s="10"/>
    </row>
    <row r="173" spans="2:2" x14ac:dyDescent="0.2">
      <c r="B173" s="10"/>
    </row>
    <row r="174" spans="2:2" x14ac:dyDescent="0.2">
      <c r="B174" s="10"/>
    </row>
    <row r="175" spans="2:2" x14ac:dyDescent="0.2">
      <c r="B175" s="10"/>
    </row>
    <row r="176" spans="2:2" x14ac:dyDescent="0.2">
      <c r="B176" s="10"/>
    </row>
    <row r="177" spans="2:2" x14ac:dyDescent="0.2">
      <c r="B177" s="10"/>
    </row>
    <row r="178" spans="2:2" x14ac:dyDescent="0.2">
      <c r="B178" s="10"/>
    </row>
    <row r="179" spans="2:2" x14ac:dyDescent="0.2">
      <c r="B179" s="10"/>
    </row>
    <row r="180" spans="2:2" x14ac:dyDescent="0.2">
      <c r="B180" s="10"/>
    </row>
    <row r="181" spans="2:2" x14ac:dyDescent="0.2">
      <c r="B181" s="10"/>
    </row>
    <row r="182" spans="2:2" x14ac:dyDescent="0.2">
      <c r="B182" s="10"/>
    </row>
    <row r="183" spans="2:2" x14ac:dyDescent="0.2">
      <c r="B183" s="10"/>
    </row>
    <row r="184" spans="2:2" x14ac:dyDescent="0.2">
      <c r="B184" s="10"/>
    </row>
    <row r="185" spans="2:2" x14ac:dyDescent="0.2">
      <c r="B185" s="10"/>
    </row>
    <row r="186" spans="2:2" x14ac:dyDescent="0.2">
      <c r="B186" s="10"/>
    </row>
    <row r="187" spans="2:2" x14ac:dyDescent="0.2">
      <c r="B187" s="10"/>
    </row>
    <row r="188" spans="2:2" x14ac:dyDescent="0.2">
      <c r="B188" s="10"/>
    </row>
    <row r="189" spans="2:2" x14ac:dyDescent="0.2">
      <c r="B189" s="10"/>
    </row>
    <row r="190" spans="2:2" x14ac:dyDescent="0.2">
      <c r="B190" s="10"/>
    </row>
    <row r="191" spans="2:2" x14ac:dyDescent="0.2">
      <c r="B191" s="10"/>
    </row>
    <row r="192" spans="2:2" x14ac:dyDescent="0.2">
      <c r="B192" s="10"/>
    </row>
    <row r="193" spans="2:2" x14ac:dyDescent="0.2">
      <c r="B193" s="10"/>
    </row>
    <row r="194" spans="2:2" x14ac:dyDescent="0.2">
      <c r="B194" s="10"/>
    </row>
    <row r="195" spans="2:2" x14ac:dyDescent="0.2">
      <c r="B195" s="10"/>
    </row>
    <row r="196" spans="2:2" x14ac:dyDescent="0.2">
      <c r="B196" s="10"/>
    </row>
    <row r="197" spans="2:2" x14ac:dyDescent="0.2">
      <c r="B197" s="10"/>
    </row>
    <row r="198" spans="2:2" x14ac:dyDescent="0.2">
      <c r="B198" s="10"/>
    </row>
    <row r="199" spans="2:2" x14ac:dyDescent="0.2">
      <c r="B199" s="10"/>
    </row>
    <row r="200" spans="2:2" x14ac:dyDescent="0.2">
      <c r="B200" s="10"/>
    </row>
    <row r="201" spans="2:2" x14ac:dyDescent="0.2">
      <c r="B201" s="10"/>
    </row>
    <row r="202" spans="2:2" x14ac:dyDescent="0.2">
      <c r="B202" s="10"/>
    </row>
    <row r="203" spans="2:2" x14ac:dyDescent="0.2">
      <c r="B203" s="10"/>
    </row>
    <row r="204" spans="2:2" x14ac:dyDescent="0.2">
      <c r="B204" s="10"/>
    </row>
    <row r="205" spans="2:2" x14ac:dyDescent="0.2">
      <c r="B205" s="10"/>
    </row>
    <row r="206" spans="2:2" x14ac:dyDescent="0.2">
      <c r="B206" s="10"/>
    </row>
    <row r="207" spans="2:2" x14ac:dyDescent="0.2">
      <c r="B207" s="10"/>
    </row>
    <row r="208" spans="2:2" x14ac:dyDescent="0.2">
      <c r="B208" s="10"/>
    </row>
    <row r="209" spans="2:2" x14ac:dyDescent="0.2">
      <c r="B209" s="10"/>
    </row>
    <row r="210" spans="2:2" x14ac:dyDescent="0.2">
      <c r="B210" s="10"/>
    </row>
    <row r="211" spans="2:2" x14ac:dyDescent="0.2">
      <c r="B211" s="10"/>
    </row>
    <row r="212" spans="2:2" x14ac:dyDescent="0.2">
      <c r="B212" s="10"/>
    </row>
    <row r="213" spans="2:2" x14ac:dyDescent="0.2">
      <c r="B213" s="10"/>
    </row>
    <row r="214" spans="2:2" x14ac:dyDescent="0.2">
      <c r="B214" s="10"/>
    </row>
    <row r="215" spans="2:2" x14ac:dyDescent="0.2">
      <c r="B215" s="10"/>
    </row>
    <row r="216" spans="2:2" x14ac:dyDescent="0.2">
      <c r="B216" s="10"/>
    </row>
  </sheetData>
  <mergeCells count="1">
    <mergeCell ref="H1:I1"/>
  </mergeCells>
  <hyperlinks>
    <hyperlink ref="H1:I1" location="Index!A1" display="Regresar al �ndice" xr:uid="{00000000-0004-0000-1D00-000000000000}"/>
  </hyperlinks>
  <pageMargins left="0.7" right="0.7" top="0.75" bottom="0.75" header="0.3" footer="0.3"/>
  <pageSetup orientation="portrait" horizontalDpi="4294967295" verticalDpi="4294967295"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CFA59-7FB8-49B8-B35A-A562F4831676}">
  <sheetPr codeName="Hoja114"/>
  <dimension ref="A1:I40"/>
  <sheetViews>
    <sheetView workbookViewId="0"/>
  </sheetViews>
  <sheetFormatPr baseColWidth="10" defaultRowHeight="12.75" x14ac:dyDescent="0.2"/>
  <cols>
    <col min="1" max="1" width="24.140625" style="433" customWidth="1"/>
    <col min="2" max="2" width="18" style="433" customWidth="1"/>
    <col min="3" max="3" width="14.42578125" style="433" bestFit="1" customWidth="1"/>
    <col min="4" max="4" width="11.5703125" style="433" bestFit="1" customWidth="1"/>
    <col min="5" max="16384" width="11.42578125" style="433"/>
  </cols>
  <sheetData>
    <row r="1" spans="1:9" x14ac:dyDescent="0.2">
      <c r="A1" s="69" t="s">
        <v>1947</v>
      </c>
      <c r="H1" s="434" t="s">
        <v>2143</v>
      </c>
      <c r="I1" s="434"/>
    </row>
    <row r="6" spans="1:9" x14ac:dyDescent="0.2">
      <c r="A6" s="433" t="s">
        <v>2</v>
      </c>
      <c r="B6" s="433" t="s">
        <v>1634</v>
      </c>
      <c r="C6" s="433" t="s">
        <v>1618</v>
      </c>
    </row>
    <row r="7" spans="1:9" x14ac:dyDescent="0.2">
      <c r="A7" s="433" t="s">
        <v>5</v>
      </c>
      <c r="B7" s="446">
        <v>18426808427</v>
      </c>
      <c r="C7" s="444">
        <f>B7/1000000</f>
        <v>18426.808427</v>
      </c>
      <c r="D7" s="442">
        <f>C7/$C$40</f>
        <v>7.6281907534888433E-3</v>
      </c>
    </row>
    <row r="8" spans="1:9" x14ac:dyDescent="0.2">
      <c r="A8" s="433" t="s">
        <v>11</v>
      </c>
      <c r="B8" s="446">
        <v>19046050819</v>
      </c>
      <c r="C8" s="444">
        <f t="shared" ref="C8:C38" si="0">B8/1000000</f>
        <v>19046.050819</v>
      </c>
      <c r="D8" s="442">
        <f t="shared" ref="D8:D38" si="1">C8/$C$40</f>
        <v>7.8845400343497268E-3</v>
      </c>
    </row>
    <row r="9" spans="1:9" x14ac:dyDescent="0.2">
      <c r="A9" s="433" t="s">
        <v>6</v>
      </c>
      <c r="B9" s="446">
        <v>23190554280</v>
      </c>
      <c r="C9" s="444">
        <f t="shared" si="0"/>
        <v>23190.55428</v>
      </c>
      <c r="D9" s="442">
        <f t="shared" si="1"/>
        <v>9.6002502238950061E-3</v>
      </c>
    </row>
    <row r="10" spans="1:9" x14ac:dyDescent="0.2">
      <c r="A10" s="433" t="s">
        <v>30</v>
      </c>
      <c r="B10" s="446">
        <v>23340416258</v>
      </c>
      <c r="C10" s="444">
        <f t="shared" si="0"/>
        <v>23340.416258000001</v>
      </c>
      <c r="D10" s="442">
        <f t="shared" si="1"/>
        <v>9.6622889518390223E-3</v>
      </c>
    </row>
    <row r="11" spans="1:9" x14ac:dyDescent="0.2">
      <c r="A11" s="433" t="s">
        <v>19</v>
      </c>
      <c r="B11" s="446">
        <v>26165198707</v>
      </c>
      <c r="C11" s="444">
        <f t="shared" si="0"/>
        <v>26165.198707</v>
      </c>
      <c r="D11" s="442">
        <f t="shared" si="1"/>
        <v>1.0831671020548547E-2</v>
      </c>
    </row>
    <row r="12" spans="1:9" x14ac:dyDescent="0.2">
      <c r="A12" s="433" t="s">
        <v>3</v>
      </c>
      <c r="B12" s="446">
        <v>26551647082</v>
      </c>
      <c r="C12" s="444">
        <f t="shared" si="0"/>
        <v>26551.647082</v>
      </c>
      <c r="D12" s="442">
        <f t="shared" si="1"/>
        <v>1.0991649995342486E-2</v>
      </c>
    </row>
    <row r="13" spans="1:9" x14ac:dyDescent="0.2">
      <c r="A13" s="433" t="s">
        <v>33</v>
      </c>
      <c r="B13" s="446">
        <v>33968663523</v>
      </c>
      <c r="C13" s="444">
        <f t="shared" si="0"/>
        <v>33968.663523000003</v>
      </c>
      <c r="D13" s="442">
        <f t="shared" si="1"/>
        <v>1.4062090351731555E-2</v>
      </c>
    </row>
    <row r="14" spans="1:9" x14ac:dyDescent="0.2">
      <c r="A14" s="433" t="s">
        <v>24</v>
      </c>
      <c r="B14" s="446">
        <v>37041796000</v>
      </c>
      <c r="C14" s="444">
        <f t="shared" si="0"/>
        <v>37041.796000000002</v>
      </c>
      <c r="D14" s="442">
        <f t="shared" si="1"/>
        <v>1.5334282486260313E-2</v>
      </c>
    </row>
    <row r="15" spans="1:9" x14ac:dyDescent="0.2">
      <c r="A15" s="433" t="s">
        <v>18</v>
      </c>
      <c r="B15" s="446">
        <v>38869802762</v>
      </c>
      <c r="C15" s="444">
        <f t="shared" si="0"/>
        <v>38869.802761999999</v>
      </c>
      <c r="D15" s="442">
        <f t="shared" si="1"/>
        <v>1.6091026896690681E-2</v>
      </c>
    </row>
    <row r="16" spans="1:9" x14ac:dyDescent="0.2">
      <c r="A16" s="433" t="s">
        <v>12</v>
      </c>
      <c r="B16" s="446">
        <v>39091645903</v>
      </c>
      <c r="C16" s="444">
        <f t="shared" si="0"/>
        <v>39091.645902999997</v>
      </c>
      <c r="D16" s="442">
        <f t="shared" si="1"/>
        <v>1.618286384195471E-2</v>
      </c>
    </row>
    <row r="17" spans="1:4" x14ac:dyDescent="0.2">
      <c r="A17" s="433" t="s">
        <v>32</v>
      </c>
      <c r="B17" s="446">
        <v>39804690857</v>
      </c>
      <c r="C17" s="444">
        <f t="shared" si="0"/>
        <v>39804.690857000001</v>
      </c>
      <c r="D17" s="442">
        <f t="shared" si="1"/>
        <v>1.6478044797814367E-2</v>
      </c>
    </row>
    <row r="18" spans="1:4" x14ac:dyDescent="0.2">
      <c r="A18" s="433" t="s">
        <v>23</v>
      </c>
      <c r="B18" s="446">
        <v>40246544503</v>
      </c>
      <c r="C18" s="444">
        <f t="shared" si="0"/>
        <v>40246.544502999997</v>
      </c>
      <c r="D18" s="442">
        <f t="shared" si="1"/>
        <v>1.6660960027555065E-2</v>
      </c>
    </row>
    <row r="19" spans="1:4" x14ac:dyDescent="0.2">
      <c r="A19" s="433" t="s">
        <v>25</v>
      </c>
      <c r="B19" s="446">
        <v>50260293329</v>
      </c>
      <c r="C19" s="444">
        <f t="shared" si="0"/>
        <v>50260.293329</v>
      </c>
      <c r="D19" s="442">
        <f t="shared" si="1"/>
        <v>2.0806376012361568E-2</v>
      </c>
    </row>
    <row r="20" spans="1:4" x14ac:dyDescent="0.2">
      <c r="A20" s="433" t="s">
        <v>16</v>
      </c>
      <c r="B20" s="446">
        <v>51200175277</v>
      </c>
      <c r="C20" s="444">
        <f t="shared" si="0"/>
        <v>51200.175277000002</v>
      </c>
      <c r="D20" s="442">
        <f t="shared" si="1"/>
        <v>2.1195461230971612E-2</v>
      </c>
    </row>
    <row r="21" spans="1:4" x14ac:dyDescent="0.2">
      <c r="A21" s="433" t="s">
        <v>10</v>
      </c>
      <c r="B21" s="446">
        <v>58121526948</v>
      </c>
      <c r="C21" s="444">
        <f t="shared" si="0"/>
        <v>58121.526947999999</v>
      </c>
      <c r="D21" s="442">
        <f t="shared" si="1"/>
        <v>2.4060710035588531E-2</v>
      </c>
    </row>
    <row r="22" spans="1:4" x14ac:dyDescent="0.2">
      <c r="A22" s="433" t="s">
        <v>26</v>
      </c>
      <c r="B22" s="446">
        <v>60157141353</v>
      </c>
      <c r="C22" s="444">
        <f t="shared" si="0"/>
        <v>60157.141352999999</v>
      </c>
      <c r="D22" s="442">
        <f t="shared" si="1"/>
        <v>2.4903398287512677E-2</v>
      </c>
    </row>
    <row r="23" spans="1:4" x14ac:dyDescent="0.2">
      <c r="A23" s="433" t="s">
        <v>28</v>
      </c>
      <c r="B23" s="446">
        <v>62611433993</v>
      </c>
      <c r="C23" s="444">
        <f t="shared" si="0"/>
        <v>62611.433992999999</v>
      </c>
      <c r="D23" s="442">
        <f t="shared" si="1"/>
        <v>2.5919407787854117E-2</v>
      </c>
    </row>
    <row r="24" spans="1:4" x14ac:dyDescent="0.2">
      <c r="A24" s="433" t="s">
        <v>29</v>
      </c>
      <c r="B24" s="446">
        <v>67488952832</v>
      </c>
      <c r="C24" s="444">
        <f t="shared" si="0"/>
        <v>67488.952831999995</v>
      </c>
      <c r="D24" s="442">
        <f t="shared" si="1"/>
        <v>2.7938566138309973E-2</v>
      </c>
    </row>
    <row r="25" spans="1:4" x14ac:dyDescent="0.2">
      <c r="A25" s="433" t="s">
        <v>4</v>
      </c>
      <c r="B25" s="446">
        <v>70182222953</v>
      </c>
      <c r="C25" s="444">
        <f t="shared" si="0"/>
        <v>70182.222953000004</v>
      </c>
      <c r="D25" s="442">
        <f t="shared" si="1"/>
        <v>2.9053505728367072E-2</v>
      </c>
    </row>
    <row r="26" spans="1:4" x14ac:dyDescent="0.2">
      <c r="A26" s="433" t="s">
        <v>15</v>
      </c>
      <c r="B26" s="446">
        <v>71173491611</v>
      </c>
      <c r="C26" s="444">
        <f t="shared" si="0"/>
        <v>71173.491611000005</v>
      </c>
      <c r="D26" s="442">
        <f t="shared" si="1"/>
        <v>2.9463863628441576E-2</v>
      </c>
    </row>
    <row r="27" spans="1:4" x14ac:dyDescent="0.2">
      <c r="A27" s="433" t="s">
        <v>27</v>
      </c>
      <c r="B27" s="446">
        <v>72162354302</v>
      </c>
      <c r="C27" s="444">
        <f t="shared" si="0"/>
        <v>72162.354302000007</v>
      </c>
      <c r="D27" s="442">
        <f t="shared" si="1"/>
        <v>2.9873225524498601E-2</v>
      </c>
    </row>
    <row r="28" spans="1:4" x14ac:dyDescent="0.2">
      <c r="A28" s="433" t="s">
        <v>8</v>
      </c>
      <c r="B28" s="446">
        <v>80075211346</v>
      </c>
      <c r="C28" s="444">
        <f t="shared" si="0"/>
        <v>80075.211345999996</v>
      </c>
      <c r="D28" s="442">
        <f t="shared" si="1"/>
        <v>3.3148930222674969E-2</v>
      </c>
    </row>
    <row r="29" spans="1:4" x14ac:dyDescent="0.2">
      <c r="A29" s="433" t="s">
        <v>21</v>
      </c>
      <c r="B29" s="446">
        <v>81300147178</v>
      </c>
      <c r="C29" s="444">
        <f t="shared" si="0"/>
        <v>81300.147177999999</v>
      </c>
      <c r="D29" s="442">
        <f t="shared" si="1"/>
        <v>3.3656019891745832E-2</v>
      </c>
    </row>
    <row r="30" spans="1:4" x14ac:dyDescent="0.2">
      <c r="A30" s="433" t="s">
        <v>17</v>
      </c>
      <c r="B30" s="446">
        <v>84016248889</v>
      </c>
      <c r="C30" s="444">
        <f t="shared" si="0"/>
        <v>84016.248888999995</v>
      </c>
      <c r="D30" s="442">
        <f t="shared" si="1"/>
        <v>3.4780411130709753E-2</v>
      </c>
    </row>
    <row r="31" spans="1:4" x14ac:dyDescent="0.2">
      <c r="A31" s="433" t="s">
        <v>14</v>
      </c>
      <c r="B31" s="446">
        <v>94784905692</v>
      </c>
      <c r="C31" s="444">
        <f t="shared" si="0"/>
        <v>94784.905692</v>
      </c>
      <c r="D31" s="442">
        <f t="shared" si="1"/>
        <v>3.9238338208942972E-2</v>
      </c>
    </row>
    <row r="32" spans="1:4" x14ac:dyDescent="0.2">
      <c r="A32" s="433" t="s">
        <v>22</v>
      </c>
      <c r="B32" s="446">
        <v>98720936339</v>
      </c>
      <c r="C32" s="444">
        <f t="shared" si="0"/>
        <v>98720.936339000007</v>
      </c>
      <c r="D32" s="442">
        <f t="shared" si="1"/>
        <v>4.0867746400048935E-2</v>
      </c>
    </row>
    <row r="33" spans="1:4" x14ac:dyDescent="0.2">
      <c r="A33" s="433" t="s">
        <v>7</v>
      </c>
      <c r="B33" s="446">
        <v>104553617546</v>
      </c>
      <c r="C33" s="444">
        <f t="shared" si="0"/>
        <v>104553.61754599999</v>
      </c>
      <c r="D33" s="442">
        <f t="shared" si="1"/>
        <v>4.3282315641789797E-2</v>
      </c>
    </row>
    <row r="34" spans="1:4" x14ac:dyDescent="0.2">
      <c r="A34" s="433" t="s">
        <v>20</v>
      </c>
      <c r="B34" s="446">
        <v>114725056768</v>
      </c>
      <c r="C34" s="444">
        <f t="shared" si="0"/>
        <v>114725.05676799999</v>
      </c>
      <c r="D34" s="442">
        <f t="shared" si="1"/>
        <v>4.7493011103801837E-2</v>
      </c>
    </row>
    <row r="35" spans="1:4" x14ac:dyDescent="0.2">
      <c r="A35" s="433" t="s">
        <v>0</v>
      </c>
      <c r="B35" s="446">
        <v>130215879033</v>
      </c>
      <c r="C35" s="444">
        <f t="shared" si="0"/>
        <v>130215.879033</v>
      </c>
      <c r="D35" s="442">
        <f t="shared" si="1"/>
        <v>5.3905784516731406E-2</v>
      </c>
    </row>
    <row r="36" spans="1:4" x14ac:dyDescent="0.2">
      <c r="A36" s="433" t="s">
        <v>31</v>
      </c>
      <c r="B36" s="446">
        <v>149192364315</v>
      </c>
      <c r="C36" s="444">
        <f t="shared" si="0"/>
        <v>149192.36431500001</v>
      </c>
      <c r="D36" s="442">
        <f t="shared" si="1"/>
        <v>6.1761526336338357E-2</v>
      </c>
    </row>
    <row r="37" spans="1:4" x14ac:dyDescent="0.2">
      <c r="A37" s="433" t="s">
        <v>9</v>
      </c>
      <c r="B37" s="446">
        <v>226257771672</v>
      </c>
      <c r="C37" s="444">
        <f t="shared" si="0"/>
        <v>226257.771672</v>
      </c>
      <c r="D37" s="442">
        <f t="shared" si="1"/>
        <v>9.3664480672865702E-2</v>
      </c>
    </row>
    <row r="38" spans="1:4" x14ac:dyDescent="0.2">
      <c r="A38" s="433" t="s">
        <v>13</v>
      </c>
      <c r="B38" s="446">
        <v>322676223900</v>
      </c>
      <c r="C38" s="444">
        <f t="shared" si="0"/>
        <v>322676.22389999998</v>
      </c>
      <c r="D38" s="442">
        <f t="shared" si="1"/>
        <v>0.1335790621189745</v>
      </c>
    </row>
    <row r="40" spans="1:4" x14ac:dyDescent="0.2">
      <c r="C40" s="445">
        <f>SUM(C7:C38)</f>
        <v>2415619.7743969997</v>
      </c>
    </row>
  </sheetData>
  <mergeCells count="1">
    <mergeCell ref="H1:I1"/>
  </mergeCells>
  <hyperlinks>
    <hyperlink ref="H1:I1" location="Index!A1" display="Regresar al �ndice" xr:uid="{5E61D3D8-DFE3-49F2-895B-F35F09D97B50}"/>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83F03-A1BC-404F-AE8A-2BBB668627D9}">
  <sheetPr codeName="Hoja116"/>
  <dimension ref="A1:I38"/>
  <sheetViews>
    <sheetView zoomScale="80" zoomScaleNormal="80" workbookViewId="0"/>
  </sheetViews>
  <sheetFormatPr baseColWidth="10" defaultColWidth="10.85546875" defaultRowHeight="12.75" x14ac:dyDescent="0.2"/>
  <cols>
    <col min="1" max="1" width="24.140625" style="433" customWidth="1"/>
    <col min="2" max="2" width="18" style="433" customWidth="1"/>
    <col min="3" max="3" width="13.5703125" style="433" bestFit="1" customWidth="1"/>
    <col min="4" max="16384" width="10.85546875" style="433"/>
  </cols>
  <sheetData>
    <row r="1" spans="1:9" x14ac:dyDescent="0.2">
      <c r="A1" s="69" t="s">
        <v>1949</v>
      </c>
      <c r="H1" s="434" t="s">
        <v>2143</v>
      </c>
      <c r="I1" s="434"/>
    </row>
    <row r="6" spans="1:9" x14ac:dyDescent="0.2">
      <c r="A6" s="433" t="s">
        <v>2</v>
      </c>
      <c r="B6" s="433" t="s">
        <v>1634</v>
      </c>
      <c r="C6" s="433" t="s">
        <v>1635</v>
      </c>
      <c r="D6" s="433" t="s">
        <v>1636</v>
      </c>
    </row>
    <row r="7" spans="1:9" x14ac:dyDescent="0.2">
      <c r="A7" s="433" t="s">
        <v>22</v>
      </c>
      <c r="B7" s="446">
        <v>98720936339</v>
      </c>
      <c r="C7" s="446">
        <v>6583278</v>
      </c>
      <c r="D7" s="447">
        <f t="shared" ref="D7:D38" si="0">B7/C7</f>
        <v>14995.711306586172</v>
      </c>
    </row>
    <row r="8" spans="1:9" x14ac:dyDescent="0.2">
      <c r="A8" s="433" t="s">
        <v>14</v>
      </c>
      <c r="B8" s="446">
        <v>94784905692</v>
      </c>
      <c r="C8" s="446">
        <v>6166934</v>
      </c>
      <c r="D8" s="447">
        <f t="shared" si="0"/>
        <v>15369.858943196085</v>
      </c>
    </row>
    <row r="9" spans="1:9" x14ac:dyDescent="0.2">
      <c r="A9" s="433" t="s">
        <v>0</v>
      </c>
      <c r="B9" s="446">
        <v>130215879033</v>
      </c>
      <c r="C9" s="446">
        <v>8348151</v>
      </c>
      <c r="D9" s="447">
        <f t="shared" si="0"/>
        <v>15598.170065802595</v>
      </c>
    </row>
    <row r="10" spans="1:9" x14ac:dyDescent="0.2">
      <c r="A10" s="433" t="s">
        <v>16</v>
      </c>
      <c r="B10" s="446">
        <v>51200175277</v>
      </c>
      <c r="C10" s="446">
        <v>3082841</v>
      </c>
      <c r="D10" s="447">
        <f t="shared" si="0"/>
        <v>16608.114163850812</v>
      </c>
    </row>
    <row r="11" spans="1:9" x14ac:dyDescent="0.2">
      <c r="A11" s="433" t="s">
        <v>23</v>
      </c>
      <c r="B11" s="446">
        <v>40246544503</v>
      </c>
      <c r="C11" s="446">
        <v>2368467</v>
      </c>
      <c r="D11" s="447">
        <f t="shared" si="0"/>
        <v>16992.655799299715</v>
      </c>
    </row>
    <row r="12" spans="1:9" x14ac:dyDescent="0.2">
      <c r="A12" s="433" t="s">
        <v>32</v>
      </c>
      <c r="B12" s="446">
        <v>39804690857</v>
      </c>
      <c r="C12" s="446">
        <v>2320898</v>
      </c>
      <c r="D12" s="447">
        <f t="shared" si="0"/>
        <v>17150.555886988572</v>
      </c>
    </row>
    <row r="13" spans="1:9" x14ac:dyDescent="0.2">
      <c r="A13" s="433" t="s">
        <v>30</v>
      </c>
      <c r="B13" s="446">
        <v>23340416258</v>
      </c>
      <c r="C13" s="446">
        <v>1342977</v>
      </c>
      <c r="D13" s="447">
        <f t="shared" si="0"/>
        <v>17379.609820570269</v>
      </c>
    </row>
    <row r="14" spans="1:9" x14ac:dyDescent="0.2">
      <c r="A14" s="433" t="s">
        <v>17</v>
      </c>
      <c r="B14" s="446">
        <v>84016248889</v>
      </c>
      <c r="C14" s="446">
        <v>4748846</v>
      </c>
      <c r="D14" s="447">
        <f t="shared" si="0"/>
        <v>17691.929552779769</v>
      </c>
    </row>
    <row r="15" spans="1:9" x14ac:dyDescent="0.2">
      <c r="A15" s="433" t="s">
        <v>25</v>
      </c>
      <c r="B15" s="446">
        <v>50260293329</v>
      </c>
      <c r="C15" s="446">
        <v>2822255</v>
      </c>
      <c r="D15" s="447">
        <f t="shared" si="0"/>
        <v>17808.558521111663</v>
      </c>
    </row>
    <row r="16" spans="1:9" x14ac:dyDescent="0.2">
      <c r="A16" s="433" t="s">
        <v>10</v>
      </c>
      <c r="B16" s="446">
        <v>58121526948</v>
      </c>
      <c r="C16" s="446">
        <v>3146771</v>
      </c>
      <c r="D16" s="447">
        <f t="shared" si="0"/>
        <v>18470.21182920524</v>
      </c>
    </row>
    <row r="17" spans="1:4" x14ac:dyDescent="0.2">
      <c r="A17" s="433" t="s">
        <v>31</v>
      </c>
      <c r="B17" s="446">
        <v>149192364315</v>
      </c>
      <c r="C17" s="446">
        <v>8062579</v>
      </c>
      <c r="D17" s="447">
        <f t="shared" si="0"/>
        <v>18504.297981452335</v>
      </c>
    </row>
    <row r="18" spans="1:4" x14ac:dyDescent="0.2">
      <c r="A18" s="433" t="s">
        <v>4</v>
      </c>
      <c r="B18" s="446">
        <v>70182222953</v>
      </c>
      <c r="C18" s="446">
        <v>3769020</v>
      </c>
      <c r="D18" s="447">
        <f t="shared" si="0"/>
        <v>18620.814682065895</v>
      </c>
    </row>
    <row r="19" spans="1:4" x14ac:dyDescent="0.2">
      <c r="A19" s="433" t="s">
        <v>3</v>
      </c>
      <c r="B19" s="446">
        <v>26551647082</v>
      </c>
      <c r="C19" s="446">
        <v>1425607</v>
      </c>
      <c r="D19" s="447">
        <f t="shared" si="0"/>
        <v>18624.801282541401</v>
      </c>
    </row>
    <row r="20" spans="1:4" x14ac:dyDescent="0.2">
      <c r="A20" s="433" t="s">
        <v>7</v>
      </c>
      <c r="B20" s="446">
        <v>104553617546</v>
      </c>
      <c r="C20" s="446">
        <v>5543828</v>
      </c>
      <c r="D20" s="447">
        <f t="shared" si="0"/>
        <v>18859.462729723939</v>
      </c>
    </row>
    <row r="21" spans="1:4" x14ac:dyDescent="0.2">
      <c r="A21" s="433" t="s">
        <v>13</v>
      </c>
      <c r="B21" s="446">
        <v>322676223900</v>
      </c>
      <c r="C21" s="446">
        <v>16992418</v>
      </c>
      <c r="D21" s="447">
        <f t="shared" si="0"/>
        <v>18989.423629997804</v>
      </c>
    </row>
    <row r="22" spans="1:4" x14ac:dyDescent="0.2">
      <c r="A22" s="433" t="s">
        <v>29</v>
      </c>
      <c r="B22" s="446">
        <v>67488952832</v>
      </c>
      <c r="C22" s="446">
        <v>3527735</v>
      </c>
      <c r="D22" s="447">
        <f t="shared" si="0"/>
        <v>19130.958768728378</v>
      </c>
    </row>
    <row r="23" spans="1:4" x14ac:dyDescent="0.2">
      <c r="A23" s="433" t="s">
        <v>21</v>
      </c>
      <c r="B23" s="446">
        <v>81300147178</v>
      </c>
      <c r="C23" s="446">
        <v>4132148</v>
      </c>
      <c r="D23" s="447">
        <f t="shared" si="0"/>
        <v>19675.032737936781</v>
      </c>
    </row>
    <row r="24" spans="1:4" x14ac:dyDescent="0.2">
      <c r="A24" s="433" t="s">
        <v>18</v>
      </c>
      <c r="B24" s="446">
        <v>38869802762</v>
      </c>
      <c r="C24" s="446">
        <v>1971520</v>
      </c>
      <c r="D24" s="447">
        <f t="shared" si="0"/>
        <v>19715.652269315047</v>
      </c>
    </row>
    <row r="25" spans="1:4" x14ac:dyDescent="0.2">
      <c r="A25" s="433" t="s">
        <v>20</v>
      </c>
      <c r="B25" s="446">
        <v>114725056768</v>
      </c>
      <c r="C25" s="446">
        <v>5784442</v>
      </c>
      <c r="D25" s="447">
        <f t="shared" si="0"/>
        <v>19833.383542958854</v>
      </c>
    </row>
    <row r="26" spans="1:4" x14ac:dyDescent="0.2">
      <c r="A26" s="433" t="s">
        <v>26</v>
      </c>
      <c r="B26" s="446">
        <v>60157141353</v>
      </c>
      <c r="C26" s="446">
        <v>3026943</v>
      </c>
      <c r="D26" s="447">
        <f t="shared" si="0"/>
        <v>19873.893017807073</v>
      </c>
    </row>
    <row r="27" spans="1:4" x14ac:dyDescent="0.2">
      <c r="A27" s="433" t="s">
        <v>24</v>
      </c>
      <c r="B27" s="446">
        <v>37041796000</v>
      </c>
      <c r="C27" s="446">
        <v>1857985</v>
      </c>
      <c r="D27" s="447">
        <f t="shared" si="0"/>
        <v>19936.54200652858</v>
      </c>
    </row>
    <row r="28" spans="1:4" x14ac:dyDescent="0.2">
      <c r="A28" s="433" t="s">
        <v>15</v>
      </c>
      <c r="B28" s="446">
        <v>71173491611</v>
      </c>
      <c r="C28" s="446">
        <v>3540685</v>
      </c>
      <c r="D28" s="447">
        <f t="shared" si="0"/>
        <v>20101.616385247489</v>
      </c>
    </row>
    <row r="29" spans="1:4" x14ac:dyDescent="0.2">
      <c r="A29" s="433" t="s">
        <v>33</v>
      </c>
      <c r="B29" s="446">
        <v>33968663523</v>
      </c>
      <c r="C29" s="446">
        <v>1622138</v>
      </c>
      <c r="D29" s="447">
        <f t="shared" si="0"/>
        <v>20940.674297131318</v>
      </c>
    </row>
    <row r="30" spans="1:4" x14ac:dyDescent="0.2">
      <c r="A30" s="433" t="s">
        <v>19</v>
      </c>
      <c r="B30" s="446">
        <v>26165198707</v>
      </c>
      <c r="C30" s="446">
        <v>1235456</v>
      </c>
      <c r="D30" s="447">
        <f t="shared" si="0"/>
        <v>21178.575932287349</v>
      </c>
    </row>
    <row r="31" spans="1:4" x14ac:dyDescent="0.2">
      <c r="A31" s="433" t="s">
        <v>12</v>
      </c>
      <c r="B31" s="446">
        <v>39091645903</v>
      </c>
      <c r="C31" s="446">
        <v>1832650</v>
      </c>
      <c r="D31" s="447">
        <f t="shared" si="0"/>
        <v>21330.666468229068</v>
      </c>
    </row>
    <row r="32" spans="1:4" x14ac:dyDescent="0.2">
      <c r="A32" s="433" t="s">
        <v>8</v>
      </c>
      <c r="B32" s="446">
        <v>80075211346</v>
      </c>
      <c r="C32" s="446">
        <v>3741869</v>
      </c>
      <c r="D32" s="447">
        <f t="shared" si="0"/>
        <v>21399.790143909366</v>
      </c>
    </row>
    <row r="33" spans="1:4" x14ac:dyDescent="0.2">
      <c r="A33" s="433" t="s">
        <v>5</v>
      </c>
      <c r="B33" s="446">
        <v>18426808427</v>
      </c>
      <c r="C33" s="446">
        <v>798447</v>
      </c>
      <c r="D33" s="447">
        <f t="shared" si="0"/>
        <v>23078.31130557194</v>
      </c>
    </row>
    <row r="34" spans="1:4" x14ac:dyDescent="0.2">
      <c r="A34" s="433" t="s">
        <v>27</v>
      </c>
      <c r="B34" s="446">
        <v>72162354302</v>
      </c>
      <c r="C34" s="446">
        <v>2944840</v>
      </c>
      <c r="D34" s="447">
        <f t="shared" si="0"/>
        <v>24504.677436465139</v>
      </c>
    </row>
    <row r="35" spans="1:4" x14ac:dyDescent="0.2">
      <c r="A35" s="433" t="s">
        <v>9</v>
      </c>
      <c r="B35" s="446">
        <v>226257771672</v>
      </c>
      <c r="C35" s="446">
        <v>9209944</v>
      </c>
      <c r="D35" s="447">
        <f t="shared" si="0"/>
        <v>24566.682671686169</v>
      </c>
    </row>
    <row r="36" spans="1:4" x14ac:dyDescent="0.2">
      <c r="A36" s="433" t="s">
        <v>6</v>
      </c>
      <c r="B36" s="446">
        <v>23190554280</v>
      </c>
      <c r="C36" s="446">
        <v>928363</v>
      </c>
      <c r="D36" s="447">
        <f t="shared" si="0"/>
        <v>24980.050131252538</v>
      </c>
    </row>
    <row r="37" spans="1:4" x14ac:dyDescent="0.2">
      <c r="A37" s="433" t="s">
        <v>11</v>
      </c>
      <c r="B37" s="446">
        <v>19046050819</v>
      </c>
      <c r="C37" s="446">
        <v>731391</v>
      </c>
      <c r="D37" s="447">
        <f t="shared" si="0"/>
        <v>26040.860249852678</v>
      </c>
    </row>
    <row r="38" spans="1:4" x14ac:dyDescent="0.2">
      <c r="A38" s="433" t="s">
        <v>28</v>
      </c>
      <c r="B38" s="446">
        <v>62611433993</v>
      </c>
      <c r="C38" s="446">
        <v>2402598</v>
      </c>
      <c r="D38" s="447">
        <f t="shared" si="0"/>
        <v>26059.887668681986</v>
      </c>
    </row>
  </sheetData>
  <mergeCells count="1">
    <mergeCell ref="H1:I1"/>
  </mergeCells>
  <hyperlinks>
    <hyperlink ref="H1:I1" location="Index!A1" display="Regresar al �ndice" xr:uid="{C7C06511-AFE1-41E8-9C21-28228065B1FF}"/>
  </hyperlink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9957A-7712-46A4-9C14-B01B1689D2A4}">
  <sheetPr codeName="Hoja139"/>
  <dimension ref="A1:I40"/>
  <sheetViews>
    <sheetView zoomScale="90" zoomScaleNormal="90" workbookViewId="0"/>
  </sheetViews>
  <sheetFormatPr baseColWidth="10" defaultColWidth="10.85546875" defaultRowHeight="12.75" x14ac:dyDescent="0.2"/>
  <cols>
    <col min="1" max="1" width="24.140625" style="433" customWidth="1"/>
    <col min="2" max="2" width="18" style="433" customWidth="1"/>
    <col min="3" max="3" width="12.5703125" style="433" bestFit="1" customWidth="1"/>
    <col min="4" max="16384" width="10.85546875" style="433"/>
  </cols>
  <sheetData>
    <row r="1" spans="1:9" x14ac:dyDescent="0.2">
      <c r="A1" s="69" t="s">
        <v>1951</v>
      </c>
      <c r="H1" s="434" t="s">
        <v>2143</v>
      </c>
      <c r="I1" s="434"/>
    </row>
    <row r="6" spans="1:9" x14ac:dyDescent="0.2">
      <c r="A6" s="433" t="s">
        <v>2</v>
      </c>
      <c r="B6" s="433" t="s">
        <v>1637</v>
      </c>
      <c r="C6" s="433" t="s">
        <v>1618</v>
      </c>
    </row>
    <row r="7" spans="1:9" x14ac:dyDescent="0.2">
      <c r="A7" s="433" t="s">
        <v>30</v>
      </c>
      <c r="B7" s="446">
        <v>623414456</v>
      </c>
      <c r="C7" s="445">
        <f t="shared" ref="C7:C38" si="0">B7/1000000</f>
        <v>623.41445599999997</v>
      </c>
      <c r="D7" s="442">
        <f t="shared" ref="D7:D38" si="1">C7/$C$40</f>
        <v>3.413796097318211E-3</v>
      </c>
    </row>
    <row r="8" spans="1:9" x14ac:dyDescent="0.2">
      <c r="A8" s="433" t="s">
        <v>18</v>
      </c>
      <c r="B8" s="446">
        <v>769657811</v>
      </c>
      <c r="C8" s="445">
        <f t="shared" si="0"/>
        <v>769.65781100000004</v>
      </c>
      <c r="D8" s="442">
        <f t="shared" si="1"/>
        <v>4.2146196742384769E-3</v>
      </c>
    </row>
    <row r="9" spans="1:9" x14ac:dyDescent="0.2">
      <c r="A9" s="433" t="s">
        <v>11</v>
      </c>
      <c r="B9" s="446">
        <v>901163800</v>
      </c>
      <c r="C9" s="445">
        <f t="shared" si="0"/>
        <v>901.16380000000004</v>
      </c>
      <c r="D9" s="442">
        <f t="shared" si="1"/>
        <v>4.9347419423402799E-3</v>
      </c>
    </row>
    <row r="10" spans="1:9" x14ac:dyDescent="0.2">
      <c r="A10" s="433" t="s">
        <v>19</v>
      </c>
      <c r="B10" s="446">
        <v>930568549</v>
      </c>
      <c r="C10" s="445">
        <f t="shared" si="0"/>
        <v>930.56854899999996</v>
      </c>
      <c r="D10" s="442">
        <f t="shared" si="1"/>
        <v>5.0957613354786734E-3</v>
      </c>
    </row>
    <row r="11" spans="1:9" x14ac:dyDescent="0.2">
      <c r="A11" s="433" t="s">
        <v>15</v>
      </c>
      <c r="B11" s="446">
        <v>1225094649</v>
      </c>
      <c r="C11" s="445">
        <f t="shared" si="0"/>
        <v>1225.0946489999999</v>
      </c>
      <c r="D11" s="442">
        <f t="shared" si="1"/>
        <v>6.7085761187443867E-3</v>
      </c>
    </row>
    <row r="12" spans="1:9" x14ac:dyDescent="0.2">
      <c r="A12" s="433" t="s">
        <v>5</v>
      </c>
      <c r="B12" s="446">
        <v>1332725931</v>
      </c>
      <c r="C12" s="445">
        <f t="shared" si="0"/>
        <v>1332.7259309999999</v>
      </c>
      <c r="D12" s="442">
        <f t="shared" si="1"/>
        <v>7.2979613133041937E-3</v>
      </c>
    </row>
    <row r="13" spans="1:9" x14ac:dyDescent="0.2">
      <c r="A13" s="433" t="s">
        <v>21</v>
      </c>
      <c r="B13" s="446">
        <v>1509184337</v>
      </c>
      <c r="C13" s="445">
        <f t="shared" si="0"/>
        <v>1509.1843369999999</v>
      </c>
      <c r="D13" s="442">
        <f t="shared" si="1"/>
        <v>8.2642414692167022E-3</v>
      </c>
    </row>
    <row r="14" spans="1:9" x14ac:dyDescent="0.2">
      <c r="A14" s="433" t="s">
        <v>3</v>
      </c>
      <c r="B14" s="446">
        <v>1598947775</v>
      </c>
      <c r="C14" s="445">
        <f t="shared" si="0"/>
        <v>1598.9477750000001</v>
      </c>
      <c r="D14" s="442">
        <f t="shared" si="1"/>
        <v>8.7557829652102868E-3</v>
      </c>
    </row>
    <row r="15" spans="1:9" x14ac:dyDescent="0.2">
      <c r="A15" s="433" t="s">
        <v>16</v>
      </c>
      <c r="B15" s="446">
        <v>1637944792</v>
      </c>
      <c r="C15" s="445">
        <f t="shared" si="0"/>
        <v>1637.944792</v>
      </c>
      <c r="D15" s="442">
        <f t="shared" si="1"/>
        <v>8.9693292876613841E-3</v>
      </c>
    </row>
    <row r="16" spans="1:9" x14ac:dyDescent="0.2">
      <c r="A16" s="433" t="s">
        <v>6</v>
      </c>
      <c r="B16" s="446">
        <v>1680944488</v>
      </c>
      <c r="C16" s="445">
        <f t="shared" si="0"/>
        <v>1680.9444880000001</v>
      </c>
      <c r="D16" s="442">
        <f t="shared" si="1"/>
        <v>9.2047941425069529E-3</v>
      </c>
    </row>
    <row r="17" spans="1:4" x14ac:dyDescent="0.2">
      <c r="A17" s="433" t="s">
        <v>7</v>
      </c>
      <c r="B17" s="446">
        <v>1840060347</v>
      </c>
      <c r="C17" s="445">
        <f t="shared" si="0"/>
        <v>1840.0603470000001</v>
      </c>
      <c r="D17" s="442">
        <f t="shared" si="1"/>
        <v>1.007610710813962E-2</v>
      </c>
    </row>
    <row r="18" spans="1:4" x14ac:dyDescent="0.2">
      <c r="A18" s="433" t="s">
        <v>25</v>
      </c>
      <c r="B18" s="446">
        <v>2064698421</v>
      </c>
      <c r="C18" s="445">
        <f t="shared" si="0"/>
        <v>2064.6984210000001</v>
      </c>
      <c r="D18" s="442">
        <f t="shared" si="1"/>
        <v>1.1306217467226768E-2</v>
      </c>
    </row>
    <row r="19" spans="1:4" x14ac:dyDescent="0.2">
      <c r="A19" s="433" t="s">
        <v>1638</v>
      </c>
      <c r="B19" s="446">
        <v>2150173203</v>
      </c>
      <c r="C19" s="445">
        <f t="shared" si="0"/>
        <v>2150.1732029999998</v>
      </c>
      <c r="D19" s="442">
        <f t="shared" si="1"/>
        <v>1.1774274430619873E-2</v>
      </c>
    </row>
    <row r="20" spans="1:4" x14ac:dyDescent="0.2">
      <c r="A20" s="433" t="s">
        <v>12</v>
      </c>
      <c r="B20" s="446">
        <v>2237166251</v>
      </c>
      <c r="C20" s="445">
        <f t="shared" si="0"/>
        <v>2237.1662510000001</v>
      </c>
      <c r="D20" s="442">
        <f t="shared" si="1"/>
        <v>1.2250645366356108E-2</v>
      </c>
    </row>
    <row r="21" spans="1:4" x14ac:dyDescent="0.2">
      <c r="A21" s="433" t="s">
        <v>28</v>
      </c>
      <c r="B21" s="446">
        <v>2262498241</v>
      </c>
      <c r="C21" s="445">
        <f t="shared" si="0"/>
        <v>2262.4982409999998</v>
      </c>
      <c r="D21" s="442">
        <f t="shared" si="1"/>
        <v>1.2389362471432835E-2</v>
      </c>
    </row>
    <row r="22" spans="1:4" x14ac:dyDescent="0.2">
      <c r="A22" s="433" t="s">
        <v>33</v>
      </c>
      <c r="B22" s="446">
        <v>2359088807</v>
      </c>
      <c r="C22" s="445">
        <f t="shared" si="0"/>
        <v>2359.0888070000001</v>
      </c>
      <c r="D22" s="442">
        <f t="shared" si="1"/>
        <v>1.2918289085301023E-2</v>
      </c>
    </row>
    <row r="23" spans="1:4" x14ac:dyDescent="0.2">
      <c r="A23" s="433" t="s">
        <v>32</v>
      </c>
      <c r="B23" s="446">
        <v>2498927583</v>
      </c>
      <c r="C23" s="445">
        <f t="shared" si="0"/>
        <v>2498.9275830000001</v>
      </c>
      <c r="D23" s="442">
        <f t="shared" si="1"/>
        <v>1.368404140812261E-2</v>
      </c>
    </row>
    <row r="24" spans="1:4" x14ac:dyDescent="0.2">
      <c r="A24" s="433" t="s">
        <v>26</v>
      </c>
      <c r="B24" s="446">
        <v>2804631842</v>
      </c>
      <c r="C24" s="445">
        <f t="shared" si="0"/>
        <v>2804.6318419999998</v>
      </c>
      <c r="D24" s="442">
        <f t="shared" si="1"/>
        <v>1.5358067405215873E-2</v>
      </c>
    </row>
    <row r="25" spans="1:4" x14ac:dyDescent="0.2">
      <c r="A25" s="433" t="s">
        <v>23</v>
      </c>
      <c r="B25" s="446">
        <v>3406727470</v>
      </c>
      <c r="C25" s="445">
        <f t="shared" si="0"/>
        <v>3406.7274699999998</v>
      </c>
      <c r="D25" s="442">
        <f t="shared" si="1"/>
        <v>1.8655122334398904E-2</v>
      </c>
    </row>
    <row r="26" spans="1:4" x14ac:dyDescent="0.2">
      <c r="A26" s="433" t="s">
        <v>1639</v>
      </c>
      <c r="B26" s="446">
        <v>3450125782</v>
      </c>
      <c r="C26" s="445">
        <f t="shared" si="0"/>
        <v>3450.1257820000001</v>
      </c>
      <c r="D26" s="442">
        <f t="shared" si="1"/>
        <v>1.8892769996736395E-2</v>
      </c>
    </row>
    <row r="27" spans="1:4" x14ac:dyDescent="0.2">
      <c r="A27" s="433" t="s">
        <v>24</v>
      </c>
      <c r="B27" s="446">
        <v>4151201207</v>
      </c>
      <c r="C27" s="445">
        <f t="shared" si="0"/>
        <v>4151.2012070000001</v>
      </c>
      <c r="D27" s="442">
        <f t="shared" si="1"/>
        <v>2.2731834886484004E-2</v>
      </c>
    </row>
    <row r="28" spans="1:4" x14ac:dyDescent="0.2">
      <c r="A28" s="433" t="s">
        <v>27</v>
      </c>
      <c r="B28" s="446">
        <v>4326244443</v>
      </c>
      <c r="C28" s="445">
        <f t="shared" si="0"/>
        <v>4326.2444429999996</v>
      </c>
      <c r="D28" s="442">
        <f t="shared" si="1"/>
        <v>2.3690365620199858E-2</v>
      </c>
    </row>
    <row r="29" spans="1:4" x14ac:dyDescent="0.2">
      <c r="A29" s="433" t="s">
        <v>29</v>
      </c>
      <c r="B29" s="446">
        <v>5025761088</v>
      </c>
      <c r="C29" s="445">
        <f t="shared" si="0"/>
        <v>5025.7610880000002</v>
      </c>
      <c r="D29" s="442">
        <f t="shared" si="1"/>
        <v>2.7520894684335211E-2</v>
      </c>
    </row>
    <row r="30" spans="1:4" x14ac:dyDescent="0.2">
      <c r="A30" s="433" t="s">
        <v>22</v>
      </c>
      <c r="B30" s="446">
        <v>5284054465</v>
      </c>
      <c r="C30" s="445">
        <f t="shared" si="0"/>
        <v>5284.0544650000002</v>
      </c>
      <c r="D30" s="442">
        <f t="shared" si="1"/>
        <v>2.8935300323921054E-2</v>
      </c>
    </row>
    <row r="31" spans="1:4" x14ac:dyDescent="0.2">
      <c r="A31" s="433" t="s">
        <v>31</v>
      </c>
      <c r="B31" s="446">
        <v>5286170387</v>
      </c>
      <c r="C31" s="445">
        <f t="shared" si="0"/>
        <v>5286.1703870000001</v>
      </c>
      <c r="D31" s="442">
        <f t="shared" si="1"/>
        <v>2.8946887039943293E-2</v>
      </c>
    </row>
    <row r="32" spans="1:4" x14ac:dyDescent="0.2">
      <c r="A32" s="433" t="s">
        <v>14</v>
      </c>
      <c r="B32" s="446">
        <v>6092183474</v>
      </c>
      <c r="C32" s="445">
        <f t="shared" si="0"/>
        <v>6092.1834740000004</v>
      </c>
      <c r="D32" s="442">
        <f t="shared" si="1"/>
        <v>3.3360586953870223E-2</v>
      </c>
    </row>
    <row r="33" spans="1:4" x14ac:dyDescent="0.2">
      <c r="A33" s="433" t="s">
        <v>0</v>
      </c>
      <c r="B33" s="446">
        <v>6425463594</v>
      </c>
      <c r="C33" s="445">
        <f t="shared" si="0"/>
        <v>6425.4635939999998</v>
      </c>
      <c r="D33" s="442">
        <f t="shared" si="1"/>
        <v>3.5185617416381258E-2</v>
      </c>
    </row>
    <row r="34" spans="1:4" x14ac:dyDescent="0.2">
      <c r="A34" s="433" t="s">
        <v>8</v>
      </c>
      <c r="B34" s="446">
        <v>6688510550</v>
      </c>
      <c r="C34" s="445">
        <f t="shared" si="0"/>
        <v>6688.51055</v>
      </c>
      <c r="D34" s="442">
        <f t="shared" si="1"/>
        <v>3.662605349090859E-2</v>
      </c>
    </row>
    <row r="35" spans="1:4" x14ac:dyDescent="0.2">
      <c r="A35" s="433" t="s">
        <v>4</v>
      </c>
      <c r="B35" s="446">
        <v>6763813165</v>
      </c>
      <c r="C35" s="445">
        <f t="shared" si="0"/>
        <v>6763.8131649999996</v>
      </c>
      <c r="D35" s="442">
        <f t="shared" si="1"/>
        <v>3.7038408018030523E-2</v>
      </c>
    </row>
    <row r="36" spans="1:4" x14ac:dyDescent="0.2">
      <c r="A36" s="433" t="s">
        <v>20</v>
      </c>
      <c r="B36" s="446">
        <v>11879470537</v>
      </c>
      <c r="C36" s="445">
        <f t="shared" si="0"/>
        <v>11879.470536999999</v>
      </c>
      <c r="D36" s="442">
        <f t="shared" si="1"/>
        <v>6.5051571658481508E-2</v>
      </c>
    </row>
    <row r="37" spans="1:4" x14ac:dyDescent="0.2">
      <c r="A37" s="433" t="s">
        <v>13</v>
      </c>
      <c r="B37" s="446">
        <v>22785948000</v>
      </c>
      <c r="C37" s="445">
        <f t="shared" si="0"/>
        <v>22785.948</v>
      </c>
      <c r="D37" s="442">
        <f t="shared" si="1"/>
        <v>0.12477506674323205</v>
      </c>
    </row>
    <row r="38" spans="1:4" x14ac:dyDescent="0.2">
      <c r="A38" s="433" t="s">
        <v>9</v>
      </c>
      <c r="B38" s="446">
        <v>60623630200</v>
      </c>
      <c r="C38" s="445">
        <f t="shared" si="0"/>
        <v>60623.6302</v>
      </c>
      <c r="D38" s="442">
        <f t="shared" si="1"/>
        <v>0.33197291174464272</v>
      </c>
    </row>
    <row r="39" spans="1:4" x14ac:dyDescent="0.2">
      <c r="C39" s="445"/>
    </row>
    <row r="40" spans="1:4" x14ac:dyDescent="0.2">
      <c r="C40" s="445">
        <f>SUM(C7:C39)</f>
        <v>182616.19564500003</v>
      </c>
    </row>
  </sheetData>
  <mergeCells count="1">
    <mergeCell ref="H1:I1"/>
  </mergeCells>
  <hyperlinks>
    <hyperlink ref="H1:I1" location="Index!A1" display="Regresar al �ndice" xr:uid="{0CE0BE73-016A-4C67-ACCF-247D927C4C2F}"/>
  </hyperlink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20497-D8F3-497F-977D-45FA31ADBB12}">
  <sheetPr codeName="Hoja140"/>
  <dimension ref="A1:I38"/>
  <sheetViews>
    <sheetView zoomScale="80" zoomScaleNormal="80" workbookViewId="0"/>
  </sheetViews>
  <sheetFormatPr baseColWidth="10" defaultColWidth="10.85546875" defaultRowHeight="12.75" x14ac:dyDescent="0.2"/>
  <cols>
    <col min="1" max="1" width="24.140625" style="433" customWidth="1"/>
    <col min="2" max="2" width="18" style="433" customWidth="1"/>
    <col min="3" max="3" width="13.5703125" style="433" bestFit="1" customWidth="1"/>
    <col min="4" max="16384" width="10.85546875" style="433"/>
  </cols>
  <sheetData>
    <row r="1" spans="1:9" x14ac:dyDescent="0.2">
      <c r="A1" s="69" t="s">
        <v>1953</v>
      </c>
      <c r="H1" s="434" t="s">
        <v>2143</v>
      </c>
      <c r="I1" s="434"/>
    </row>
    <row r="6" spans="1:9" x14ac:dyDescent="0.2">
      <c r="A6" s="433" t="s">
        <v>2</v>
      </c>
      <c r="B6" s="433" t="s">
        <v>1637</v>
      </c>
      <c r="C6" s="433" t="s">
        <v>1635</v>
      </c>
      <c r="D6" s="433" t="s">
        <v>1640</v>
      </c>
    </row>
    <row r="7" spans="1:9" x14ac:dyDescent="0.2">
      <c r="A7" s="433" t="s">
        <v>7</v>
      </c>
      <c r="B7" s="446">
        <v>1840060347</v>
      </c>
      <c r="C7" s="446">
        <v>5543828</v>
      </c>
      <c r="D7" s="447">
        <f t="shared" ref="D7:D38" si="0">B7/C7</f>
        <v>331.91151439041761</v>
      </c>
    </row>
    <row r="8" spans="1:9" x14ac:dyDescent="0.2">
      <c r="A8" s="433" t="s">
        <v>15</v>
      </c>
      <c r="B8" s="446">
        <v>1225094649</v>
      </c>
      <c r="C8" s="446">
        <v>3540685</v>
      </c>
      <c r="D8" s="447">
        <f t="shared" si="0"/>
        <v>346.00498180436836</v>
      </c>
    </row>
    <row r="9" spans="1:9" x14ac:dyDescent="0.2">
      <c r="A9" s="433" t="s">
        <v>21</v>
      </c>
      <c r="B9" s="446">
        <v>1509184337</v>
      </c>
      <c r="C9" s="446">
        <v>4132148</v>
      </c>
      <c r="D9" s="447">
        <f t="shared" si="0"/>
        <v>365.22998135594366</v>
      </c>
    </row>
    <row r="10" spans="1:9" x14ac:dyDescent="0.2">
      <c r="A10" s="433" t="s">
        <v>18</v>
      </c>
      <c r="B10" s="446">
        <v>769657811</v>
      </c>
      <c r="C10" s="446">
        <v>1971520</v>
      </c>
      <c r="D10" s="447">
        <f t="shared" si="0"/>
        <v>390.38803106232757</v>
      </c>
    </row>
    <row r="11" spans="1:9" x14ac:dyDescent="0.2">
      <c r="A11" s="433" t="s">
        <v>17</v>
      </c>
      <c r="B11" s="446">
        <v>2150173203</v>
      </c>
      <c r="C11" s="446">
        <v>4748846</v>
      </c>
      <c r="D11" s="447">
        <f t="shared" si="0"/>
        <v>452.77804397110373</v>
      </c>
    </row>
    <row r="12" spans="1:9" x14ac:dyDescent="0.2">
      <c r="A12" s="433" t="s">
        <v>30</v>
      </c>
      <c r="B12" s="446">
        <v>623414456</v>
      </c>
      <c r="C12" s="446">
        <v>1342977</v>
      </c>
      <c r="D12" s="447">
        <f t="shared" si="0"/>
        <v>464.20337503918535</v>
      </c>
    </row>
    <row r="13" spans="1:9" x14ac:dyDescent="0.2">
      <c r="A13" s="433" t="s">
        <v>16</v>
      </c>
      <c r="B13" s="446">
        <v>1637944792</v>
      </c>
      <c r="C13" s="446">
        <v>3082841</v>
      </c>
      <c r="D13" s="447">
        <f t="shared" si="0"/>
        <v>531.31017525717346</v>
      </c>
    </row>
    <row r="14" spans="1:9" x14ac:dyDescent="0.2">
      <c r="A14" s="433" t="s">
        <v>1641</v>
      </c>
      <c r="B14" s="446">
        <v>5286170387</v>
      </c>
      <c r="C14" s="446">
        <v>8062579</v>
      </c>
      <c r="D14" s="447">
        <f t="shared" si="0"/>
        <v>655.64261596692575</v>
      </c>
    </row>
    <row r="15" spans="1:9" x14ac:dyDescent="0.2">
      <c r="A15" s="433" t="s">
        <v>25</v>
      </c>
      <c r="B15" s="446">
        <v>2064698421</v>
      </c>
      <c r="C15" s="446">
        <v>2822255</v>
      </c>
      <c r="D15" s="447">
        <f t="shared" si="0"/>
        <v>731.5775580165506</v>
      </c>
    </row>
    <row r="16" spans="1:9" x14ac:dyDescent="0.2">
      <c r="A16" s="433" t="s">
        <v>19</v>
      </c>
      <c r="B16" s="446">
        <v>930568549</v>
      </c>
      <c r="C16" s="446">
        <v>1235456</v>
      </c>
      <c r="D16" s="447">
        <f t="shared" si="0"/>
        <v>753.21868929366974</v>
      </c>
    </row>
    <row r="17" spans="1:4" x14ac:dyDescent="0.2">
      <c r="A17" s="433" t="s">
        <v>0</v>
      </c>
      <c r="B17" s="446">
        <v>6425463594</v>
      </c>
      <c r="C17" s="446">
        <v>8348151</v>
      </c>
      <c r="D17" s="447">
        <f t="shared" si="0"/>
        <v>769.68703536867031</v>
      </c>
    </row>
    <row r="18" spans="1:4" x14ac:dyDescent="0.2">
      <c r="A18" s="433" t="s">
        <v>22</v>
      </c>
      <c r="B18" s="446">
        <v>5284054465</v>
      </c>
      <c r="C18" s="446">
        <v>6583278</v>
      </c>
      <c r="D18" s="447">
        <f t="shared" si="0"/>
        <v>802.64793086362147</v>
      </c>
    </row>
    <row r="19" spans="1:4" x14ac:dyDescent="0.2">
      <c r="A19" s="433" t="s">
        <v>26</v>
      </c>
      <c r="B19" s="446">
        <v>2804631842</v>
      </c>
      <c r="C19" s="446">
        <v>3026943</v>
      </c>
      <c r="D19" s="447">
        <f t="shared" si="0"/>
        <v>926.55588228783961</v>
      </c>
    </row>
    <row r="20" spans="1:4" x14ac:dyDescent="0.2">
      <c r="A20" s="433" t="s">
        <v>28</v>
      </c>
      <c r="B20" s="446">
        <v>2262498241</v>
      </c>
      <c r="C20" s="446">
        <v>2402598</v>
      </c>
      <c r="D20" s="447">
        <f t="shared" si="0"/>
        <v>941.68822291536083</v>
      </c>
    </row>
    <row r="21" spans="1:4" x14ac:dyDescent="0.2">
      <c r="A21" s="433" t="s">
        <v>14</v>
      </c>
      <c r="B21" s="446">
        <v>6092183474</v>
      </c>
      <c r="C21" s="446">
        <v>6166934</v>
      </c>
      <c r="D21" s="447">
        <f t="shared" si="0"/>
        <v>987.8788185506769</v>
      </c>
    </row>
    <row r="22" spans="1:4" x14ac:dyDescent="0.2">
      <c r="A22" s="433" t="s">
        <v>32</v>
      </c>
      <c r="B22" s="446">
        <v>2498927583</v>
      </c>
      <c r="C22" s="446">
        <v>2320898</v>
      </c>
      <c r="D22" s="447">
        <f t="shared" si="0"/>
        <v>1076.7071982482641</v>
      </c>
    </row>
    <row r="23" spans="1:4" x14ac:dyDescent="0.2">
      <c r="A23" s="433" t="s">
        <v>10</v>
      </c>
      <c r="B23" s="446">
        <v>3450125782</v>
      </c>
      <c r="C23" s="446">
        <v>3146771</v>
      </c>
      <c r="D23" s="447">
        <f t="shared" si="0"/>
        <v>1096.4019250209183</v>
      </c>
    </row>
    <row r="24" spans="1:4" x14ac:dyDescent="0.2">
      <c r="A24" s="433" t="s">
        <v>3</v>
      </c>
      <c r="B24" s="446">
        <v>1598947775</v>
      </c>
      <c r="C24" s="446">
        <v>1425607</v>
      </c>
      <c r="D24" s="447">
        <f t="shared" si="0"/>
        <v>1121.5908556846312</v>
      </c>
    </row>
    <row r="25" spans="1:4" x14ac:dyDescent="0.2">
      <c r="A25" s="433" t="s">
        <v>12</v>
      </c>
      <c r="B25" s="446">
        <v>2237166251</v>
      </c>
      <c r="C25" s="446">
        <v>1832650</v>
      </c>
      <c r="D25" s="447">
        <f t="shared" si="0"/>
        <v>1220.7274989768914</v>
      </c>
    </row>
    <row r="26" spans="1:4" x14ac:dyDescent="0.2">
      <c r="A26" s="433" t="s">
        <v>11</v>
      </c>
      <c r="B26" s="446">
        <v>901163800</v>
      </c>
      <c r="C26" s="446">
        <v>731391</v>
      </c>
      <c r="D26" s="447">
        <f t="shared" si="0"/>
        <v>1232.123173514577</v>
      </c>
    </row>
    <row r="27" spans="1:4" x14ac:dyDescent="0.2">
      <c r="A27" s="433" t="s">
        <v>13</v>
      </c>
      <c r="B27" s="446">
        <v>22785948000</v>
      </c>
      <c r="C27" s="446">
        <v>16992418</v>
      </c>
      <c r="D27" s="447">
        <f t="shared" si="0"/>
        <v>1340.9479451364721</v>
      </c>
    </row>
    <row r="28" spans="1:4" x14ac:dyDescent="0.2">
      <c r="A28" s="433" t="s">
        <v>29</v>
      </c>
      <c r="B28" s="446">
        <v>5025761088</v>
      </c>
      <c r="C28" s="446">
        <v>3527735</v>
      </c>
      <c r="D28" s="447">
        <f t="shared" si="0"/>
        <v>1424.6424654913139</v>
      </c>
    </row>
    <row r="29" spans="1:4" x14ac:dyDescent="0.2">
      <c r="A29" s="433" t="s">
        <v>23</v>
      </c>
      <c r="B29" s="446">
        <v>3406727470</v>
      </c>
      <c r="C29" s="446">
        <v>2368467</v>
      </c>
      <c r="D29" s="447">
        <f t="shared" si="0"/>
        <v>1438.3681385470011</v>
      </c>
    </row>
    <row r="30" spans="1:4" x14ac:dyDescent="0.2">
      <c r="A30" s="433" t="s">
        <v>33</v>
      </c>
      <c r="B30" s="446">
        <v>2359088807</v>
      </c>
      <c r="C30" s="446">
        <v>1622138</v>
      </c>
      <c r="D30" s="447">
        <f t="shared" si="0"/>
        <v>1454.3083307338834</v>
      </c>
    </row>
    <row r="31" spans="1:4" x14ac:dyDescent="0.2">
      <c r="A31" s="433" t="s">
        <v>27</v>
      </c>
      <c r="B31" s="446">
        <v>4326244443</v>
      </c>
      <c r="C31" s="446">
        <v>2944840</v>
      </c>
      <c r="D31" s="447">
        <f t="shared" si="0"/>
        <v>1469.0932081199658</v>
      </c>
    </row>
    <row r="32" spans="1:4" x14ac:dyDescent="0.2">
      <c r="A32" s="433" t="s">
        <v>5</v>
      </c>
      <c r="B32" s="446">
        <v>1332725931</v>
      </c>
      <c r="C32" s="446">
        <v>798447</v>
      </c>
      <c r="D32" s="447">
        <f t="shared" si="0"/>
        <v>1669.147646618999</v>
      </c>
    </row>
    <row r="33" spans="1:4" x14ac:dyDescent="0.2">
      <c r="A33" s="433" t="s">
        <v>8</v>
      </c>
      <c r="B33" s="446">
        <v>6688510550</v>
      </c>
      <c r="C33" s="446">
        <v>3741869</v>
      </c>
      <c r="D33" s="447">
        <f t="shared" si="0"/>
        <v>1787.4785434765354</v>
      </c>
    </row>
    <row r="34" spans="1:4" x14ac:dyDescent="0.2">
      <c r="A34" s="433" t="s">
        <v>4</v>
      </c>
      <c r="B34" s="446">
        <v>6763813165</v>
      </c>
      <c r="C34" s="446">
        <v>3769020</v>
      </c>
      <c r="D34" s="447">
        <f t="shared" si="0"/>
        <v>1794.5813938371248</v>
      </c>
    </row>
    <row r="35" spans="1:4" x14ac:dyDescent="0.2">
      <c r="A35" s="433" t="s">
        <v>6</v>
      </c>
      <c r="B35" s="446">
        <v>1680944488</v>
      </c>
      <c r="C35" s="446">
        <v>928363</v>
      </c>
      <c r="D35" s="447">
        <f t="shared" si="0"/>
        <v>1810.6543324109211</v>
      </c>
    </row>
    <row r="36" spans="1:4" x14ac:dyDescent="0.2">
      <c r="A36" s="433" t="s">
        <v>20</v>
      </c>
      <c r="B36" s="446">
        <v>11879470537</v>
      </c>
      <c r="C36" s="446">
        <v>5784442</v>
      </c>
      <c r="D36" s="447">
        <f t="shared" si="0"/>
        <v>2053.6934309307621</v>
      </c>
    </row>
    <row r="37" spans="1:4" x14ac:dyDescent="0.2">
      <c r="A37" s="433" t="s">
        <v>24</v>
      </c>
      <c r="B37" s="446">
        <v>4151201207</v>
      </c>
      <c r="C37" s="446">
        <v>1857985</v>
      </c>
      <c r="D37" s="447">
        <f t="shared" si="0"/>
        <v>2234.249042376553</v>
      </c>
    </row>
    <row r="38" spans="1:4" x14ac:dyDescent="0.2">
      <c r="A38" s="433" t="s">
        <v>9</v>
      </c>
      <c r="B38" s="446">
        <v>60623630200</v>
      </c>
      <c r="C38" s="446">
        <v>9209944</v>
      </c>
      <c r="D38" s="447">
        <f t="shared" si="0"/>
        <v>6582.4102947857227</v>
      </c>
    </row>
  </sheetData>
  <mergeCells count="1">
    <mergeCell ref="H1:I1"/>
  </mergeCells>
  <hyperlinks>
    <hyperlink ref="H1:I1" location="Index!A1" display="Regresar al �ndice" xr:uid="{A0E9F578-B044-4552-B434-6A707BD2AB2D}"/>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64241-DC34-4E59-B857-96739ED791F6}">
  <sheetPr codeName="Hoja50"/>
  <dimension ref="A1:I20"/>
  <sheetViews>
    <sheetView workbookViewId="0"/>
  </sheetViews>
  <sheetFormatPr baseColWidth="10" defaultRowHeight="12.75" x14ac:dyDescent="0.2"/>
  <cols>
    <col min="1" max="1" width="33.42578125" style="69" customWidth="1"/>
    <col min="2" max="16384" width="11.42578125" style="69"/>
  </cols>
  <sheetData>
    <row r="1" spans="1:9" x14ac:dyDescent="0.2">
      <c r="A1" s="69" t="s">
        <v>1952</v>
      </c>
      <c r="H1" s="382" t="s">
        <v>2143</v>
      </c>
      <c r="I1" s="382"/>
    </row>
    <row r="5" spans="1:9" ht="13.5" thickBot="1" x14ac:dyDescent="0.25"/>
    <row r="6" spans="1:9" x14ac:dyDescent="0.2">
      <c r="A6" s="555" t="s">
        <v>1586</v>
      </c>
      <c r="B6" s="556" t="s">
        <v>1576</v>
      </c>
      <c r="C6" s="556" t="s">
        <v>1577</v>
      </c>
      <c r="D6" s="557" t="s">
        <v>1576</v>
      </c>
      <c r="E6" s="557" t="s">
        <v>1577</v>
      </c>
      <c r="F6" s="558" t="s">
        <v>1588</v>
      </c>
    </row>
    <row r="7" spans="1:9" ht="13.5" thickBot="1" x14ac:dyDescent="0.25">
      <c r="A7" s="559"/>
      <c r="B7" s="560"/>
      <c r="C7" s="560"/>
      <c r="D7" s="561" t="s">
        <v>1587</v>
      </c>
      <c r="E7" s="561" t="s">
        <v>1587</v>
      </c>
      <c r="F7" s="562"/>
    </row>
    <row r="8" spans="1:9" x14ac:dyDescent="0.2">
      <c r="A8" s="546" t="s">
        <v>1589</v>
      </c>
      <c r="B8" s="547">
        <v>376300</v>
      </c>
      <c r="C8" s="547">
        <v>410507</v>
      </c>
      <c r="D8" s="563">
        <f>B8/B$20</f>
        <v>9.5417355207396456E-2</v>
      </c>
      <c r="E8" s="563">
        <f>C8/C$20</f>
        <v>9.9935341354316226E-2</v>
      </c>
      <c r="F8" s="563">
        <f>C8/B8-1</f>
        <v>9.0903534414031428E-2</v>
      </c>
    </row>
    <row r="9" spans="1:9" x14ac:dyDescent="0.2">
      <c r="A9" s="546" t="s">
        <v>1590</v>
      </c>
      <c r="B9" s="65">
        <v>4692</v>
      </c>
      <c r="C9" s="65">
        <v>12951</v>
      </c>
      <c r="D9" s="62">
        <f t="shared" ref="D9:D18" si="0">B9/B$20</f>
        <v>1.1897375249351693E-3</v>
      </c>
      <c r="E9" s="62">
        <f t="shared" ref="E9:E18" si="1">C9/C$20</f>
        <v>3.1528393081719668E-3</v>
      </c>
      <c r="F9" s="62">
        <f t="shared" ref="F9:F20" si="2">C9/B9-1</f>
        <v>1.7602301790281332</v>
      </c>
    </row>
    <row r="10" spans="1:9" x14ac:dyDescent="0.2">
      <c r="A10" s="546" t="s">
        <v>1591</v>
      </c>
      <c r="B10" s="547">
        <v>727155</v>
      </c>
      <c r="C10" s="547">
        <v>785721</v>
      </c>
      <c r="D10" s="563">
        <f t="shared" si="0"/>
        <v>0.18438269180397121</v>
      </c>
      <c r="E10" s="563">
        <f t="shared" si="1"/>
        <v>0.19127882434222732</v>
      </c>
      <c r="F10" s="563">
        <f t="shared" si="2"/>
        <v>8.054128762093371E-2</v>
      </c>
    </row>
    <row r="11" spans="1:9" x14ac:dyDescent="0.2">
      <c r="A11" s="546" t="s">
        <v>280</v>
      </c>
      <c r="B11" s="65">
        <v>299040</v>
      </c>
      <c r="C11" s="65">
        <v>339331</v>
      </c>
      <c r="D11" s="62">
        <f t="shared" si="0"/>
        <v>7.5826749671059887E-2</v>
      </c>
      <c r="E11" s="62">
        <f t="shared" si="1"/>
        <v>8.260799284080779E-2</v>
      </c>
      <c r="F11" s="62">
        <f t="shared" si="2"/>
        <v>0.13473448368111285</v>
      </c>
    </row>
    <row r="12" spans="1:9" x14ac:dyDescent="0.2">
      <c r="A12" s="546" t="s">
        <v>279</v>
      </c>
      <c r="B12" s="547">
        <v>844493</v>
      </c>
      <c r="C12" s="547">
        <v>850925</v>
      </c>
      <c r="D12" s="563">
        <f t="shared" si="0"/>
        <v>0.21413576548275273</v>
      </c>
      <c r="E12" s="563">
        <f t="shared" si="1"/>
        <v>0.20715232710263537</v>
      </c>
      <c r="F12" s="563">
        <f t="shared" si="2"/>
        <v>7.6164041620239153E-3</v>
      </c>
    </row>
    <row r="13" spans="1:9" x14ac:dyDescent="0.2">
      <c r="A13" s="546" t="s">
        <v>1592</v>
      </c>
      <c r="B13" s="65">
        <v>331993</v>
      </c>
      <c r="C13" s="65">
        <v>337074</v>
      </c>
      <c r="D13" s="62">
        <f t="shared" si="0"/>
        <v>8.4182551175575798E-2</v>
      </c>
      <c r="E13" s="62">
        <f t="shared" si="1"/>
        <v>8.2058540418713424E-2</v>
      </c>
      <c r="F13" s="62">
        <f t="shared" si="2"/>
        <v>1.5304539553544716E-2</v>
      </c>
    </row>
    <row r="14" spans="1:9" x14ac:dyDescent="0.2">
      <c r="A14" s="546" t="s">
        <v>1593</v>
      </c>
      <c r="B14" s="547">
        <v>170600</v>
      </c>
      <c r="C14" s="547">
        <v>178602</v>
      </c>
      <c r="D14" s="563">
        <f t="shared" si="0"/>
        <v>4.3258572411325628E-2</v>
      </c>
      <c r="E14" s="563">
        <f t="shared" si="1"/>
        <v>4.3479531010588338E-2</v>
      </c>
      <c r="F14" s="563">
        <f t="shared" si="2"/>
        <v>4.6905041031652939E-2</v>
      </c>
    </row>
    <row r="15" spans="1:9" x14ac:dyDescent="0.2">
      <c r="A15" s="546" t="s">
        <v>1594</v>
      </c>
      <c r="B15" s="65">
        <v>346249</v>
      </c>
      <c r="C15" s="65">
        <v>329524</v>
      </c>
      <c r="D15" s="62">
        <f t="shared" si="0"/>
        <v>8.7797405854918451E-2</v>
      </c>
      <c r="E15" s="62">
        <f>C15/C$20</f>
        <v>8.0220540513169569E-2</v>
      </c>
      <c r="F15" s="62">
        <f t="shared" si="2"/>
        <v>-4.8303388601844355E-2</v>
      </c>
    </row>
    <row r="16" spans="1:9" x14ac:dyDescent="0.2">
      <c r="A16" s="546" t="s">
        <v>1595</v>
      </c>
      <c r="B16" s="547">
        <v>311112</v>
      </c>
      <c r="C16" s="547">
        <v>275888</v>
      </c>
      <c r="D16" s="563">
        <f t="shared" si="0"/>
        <v>7.8887813482018398E-2</v>
      </c>
      <c r="E16" s="563">
        <f>C16/C$20</f>
        <v>6.7163194429229217E-2</v>
      </c>
      <c r="F16" s="563">
        <f t="shared" si="2"/>
        <v>-0.11321967651520992</v>
      </c>
    </row>
    <row r="17" spans="1:6" x14ac:dyDescent="0.2">
      <c r="A17" s="546" t="s">
        <v>1596</v>
      </c>
      <c r="B17" s="65">
        <v>403307</v>
      </c>
      <c r="C17" s="65">
        <v>440762</v>
      </c>
      <c r="D17" s="62">
        <f t="shared" si="0"/>
        <v>0.10226544585870168</v>
      </c>
      <c r="E17" s="62">
        <f t="shared" si="1"/>
        <v>0.10730073037977704</v>
      </c>
      <c r="F17" s="62">
        <f t="shared" si="2"/>
        <v>9.2869699757256896E-2</v>
      </c>
    </row>
    <row r="18" spans="1:6" x14ac:dyDescent="0.2">
      <c r="A18" s="546" t="s">
        <v>1597</v>
      </c>
      <c r="B18" s="547">
        <v>106609</v>
      </c>
      <c r="C18" s="547">
        <v>127627</v>
      </c>
      <c r="D18" s="563">
        <f t="shared" si="0"/>
        <v>2.7032550681119663E-2</v>
      </c>
      <c r="E18" s="563">
        <f t="shared" si="1"/>
        <v>3.106998860196615E-2</v>
      </c>
      <c r="F18" s="563">
        <f t="shared" si="2"/>
        <v>0.19715033439953467</v>
      </c>
    </row>
    <row r="19" spans="1:6" x14ac:dyDescent="0.2">
      <c r="A19" s="546" t="s">
        <v>1581</v>
      </c>
      <c r="B19" s="65">
        <v>22177</v>
      </c>
      <c r="C19" s="65">
        <v>18814</v>
      </c>
      <c r="D19" s="62">
        <f>B19/B$20</f>
        <v>5.6233608462249035E-3</v>
      </c>
      <c r="E19" s="62">
        <f>C19/C$20</f>
        <v>4.5801496983976049E-3</v>
      </c>
      <c r="F19" s="62">
        <f t="shared" si="2"/>
        <v>-0.15164359471524558</v>
      </c>
    </row>
    <row r="20" spans="1:6" x14ac:dyDescent="0.2">
      <c r="A20" s="546" t="s">
        <v>52</v>
      </c>
      <c r="B20" s="547">
        <f>SUM(B8:B19)</f>
        <v>3943727</v>
      </c>
      <c r="C20" s="547">
        <f>SUM(C8:C19)</f>
        <v>4107726</v>
      </c>
      <c r="D20" s="563">
        <f t="shared" ref="D20" si="3">B20/B$20</f>
        <v>1</v>
      </c>
      <c r="E20" s="563">
        <f>C20/C$20</f>
        <v>1</v>
      </c>
      <c r="F20" s="563">
        <f t="shared" si="2"/>
        <v>4.158477501104918E-2</v>
      </c>
    </row>
  </sheetData>
  <mergeCells count="5">
    <mergeCell ref="A6:A7"/>
    <mergeCell ref="B6:B7"/>
    <mergeCell ref="C6:C7"/>
    <mergeCell ref="F6:F7"/>
    <mergeCell ref="H1:I1"/>
  </mergeCells>
  <hyperlinks>
    <hyperlink ref="H1:I1" location="Index!A1" display="Regresar al �ndice" xr:uid="{F51E7850-F321-46AA-8374-D70A3F172E96}"/>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573B3-DE9C-484E-8155-5FEDBAA2DD88}">
  <sheetPr codeName="Hoja141"/>
  <dimension ref="A1:I40"/>
  <sheetViews>
    <sheetView workbookViewId="0"/>
  </sheetViews>
  <sheetFormatPr baseColWidth="10" defaultColWidth="10.85546875" defaultRowHeight="12.75" x14ac:dyDescent="0.2"/>
  <cols>
    <col min="1" max="1" width="24.140625" style="433" customWidth="1"/>
    <col min="2" max="2" width="18" style="433" customWidth="1"/>
    <col min="3" max="3" width="12.5703125" style="433" bestFit="1" customWidth="1"/>
    <col min="4" max="16384" width="10.85546875" style="433"/>
  </cols>
  <sheetData>
    <row r="1" spans="1:9" x14ac:dyDescent="0.2">
      <c r="A1" s="69" t="s">
        <v>1955</v>
      </c>
      <c r="H1" s="434" t="s">
        <v>2143</v>
      </c>
      <c r="I1" s="434"/>
    </row>
    <row r="6" spans="1:9" x14ac:dyDescent="0.2">
      <c r="A6" s="433" t="s">
        <v>2</v>
      </c>
      <c r="B6" s="433" t="s">
        <v>1642</v>
      </c>
      <c r="C6" s="433" t="s">
        <v>1618</v>
      </c>
    </row>
    <row r="7" spans="1:9" x14ac:dyDescent="0.2">
      <c r="A7" s="433" t="s">
        <v>11</v>
      </c>
      <c r="B7" s="443">
        <v>6105230677</v>
      </c>
      <c r="C7" s="444">
        <f t="shared" ref="C7:C38" si="0">B7/1000000</f>
        <v>6105.2306769999996</v>
      </c>
      <c r="D7" s="442">
        <f t="shared" ref="D7:D38" si="1">C7/$C$40</f>
        <v>6.6528300602422428E-3</v>
      </c>
    </row>
    <row r="8" spans="1:9" x14ac:dyDescent="0.2">
      <c r="A8" s="433" t="s">
        <v>5</v>
      </c>
      <c r="B8" s="443">
        <v>6739219117</v>
      </c>
      <c r="C8" s="444">
        <f t="shared" si="0"/>
        <v>6739.2191169999996</v>
      </c>
      <c r="D8" s="442">
        <f t="shared" si="1"/>
        <v>7.3436831294583999E-3</v>
      </c>
    </row>
    <row r="9" spans="1:9" x14ac:dyDescent="0.2">
      <c r="A9" s="433" t="s">
        <v>19</v>
      </c>
      <c r="B9" s="443">
        <v>8743072630</v>
      </c>
      <c r="C9" s="444">
        <f t="shared" si="0"/>
        <v>8743.0726300000006</v>
      </c>
      <c r="D9" s="442">
        <f t="shared" si="1"/>
        <v>9.5272692366682246E-3</v>
      </c>
    </row>
    <row r="10" spans="1:9" x14ac:dyDescent="0.2">
      <c r="A10" s="433" t="s">
        <v>6</v>
      </c>
      <c r="B10" s="443">
        <v>8832459117</v>
      </c>
      <c r="C10" s="444">
        <f t="shared" si="0"/>
        <v>8832.4591170000003</v>
      </c>
      <c r="D10" s="442">
        <f t="shared" si="1"/>
        <v>9.6246731087173739E-3</v>
      </c>
    </row>
    <row r="11" spans="1:9" x14ac:dyDescent="0.2">
      <c r="A11" s="433" t="s">
        <v>30</v>
      </c>
      <c r="B11" s="443">
        <v>9187915510</v>
      </c>
      <c r="C11" s="444">
        <f t="shared" si="0"/>
        <v>9187.9155100000007</v>
      </c>
      <c r="D11" s="442">
        <f t="shared" si="1"/>
        <v>1.0012011622455188E-2</v>
      </c>
    </row>
    <row r="12" spans="1:9" x14ac:dyDescent="0.2">
      <c r="A12" s="433" t="s">
        <v>3</v>
      </c>
      <c r="B12" s="443">
        <v>10300397096</v>
      </c>
      <c r="C12" s="444">
        <f t="shared" si="0"/>
        <v>10300.397096000001</v>
      </c>
      <c r="D12" s="442">
        <f t="shared" si="1"/>
        <v>1.1224275552905651E-2</v>
      </c>
    </row>
    <row r="13" spans="1:9" x14ac:dyDescent="0.2">
      <c r="A13" s="433" t="s">
        <v>33</v>
      </c>
      <c r="B13" s="443">
        <v>10963693295</v>
      </c>
      <c r="C13" s="444">
        <f t="shared" si="0"/>
        <v>10963.693294999999</v>
      </c>
      <c r="D13" s="442">
        <f t="shared" si="1"/>
        <v>1.194706509600609E-2</v>
      </c>
    </row>
    <row r="14" spans="1:9" x14ac:dyDescent="0.2">
      <c r="A14" s="433" t="s">
        <v>18</v>
      </c>
      <c r="B14" s="443">
        <v>12258364264</v>
      </c>
      <c r="C14" s="444">
        <f t="shared" si="0"/>
        <v>12258.364264</v>
      </c>
      <c r="D14" s="442">
        <f t="shared" si="1"/>
        <v>1.3357859609165834E-2</v>
      </c>
    </row>
    <row r="15" spans="1:9" x14ac:dyDescent="0.2">
      <c r="A15" s="433" t="s">
        <v>12</v>
      </c>
      <c r="B15" s="443">
        <v>12535556236</v>
      </c>
      <c r="C15" s="444">
        <f t="shared" si="0"/>
        <v>12535.556236</v>
      </c>
      <c r="D15" s="442">
        <f t="shared" si="1"/>
        <v>1.3659913893654492E-2</v>
      </c>
    </row>
    <row r="16" spans="1:9" x14ac:dyDescent="0.2">
      <c r="A16" s="433" t="s">
        <v>24</v>
      </c>
      <c r="B16" s="443">
        <v>12535570608</v>
      </c>
      <c r="C16" s="444">
        <f t="shared" si="0"/>
        <v>12535.570608</v>
      </c>
      <c r="D16" s="442">
        <f t="shared" si="1"/>
        <v>1.3659929554729179E-2</v>
      </c>
    </row>
    <row r="17" spans="1:4" x14ac:dyDescent="0.2">
      <c r="A17" s="433" t="s">
        <v>32</v>
      </c>
      <c r="B17" s="443">
        <v>15588952353</v>
      </c>
      <c r="C17" s="444">
        <f t="shared" si="0"/>
        <v>15588.952353000001</v>
      </c>
      <c r="D17" s="442">
        <f t="shared" si="1"/>
        <v>1.6987179733016083E-2</v>
      </c>
    </row>
    <row r="18" spans="1:4" x14ac:dyDescent="0.2">
      <c r="A18" s="433" t="s">
        <v>16</v>
      </c>
      <c r="B18" s="443">
        <v>17267288411</v>
      </c>
      <c r="C18" s="444">
        <f t="shared" si="0"/>
        <v>17267.288411000001</v>
      </c>
      <c r="D18" s="442">
        <f t="shared" si="1"/>
        <v>1.8816051592013144E-2</v>
      </c>
    </row>
    <row r="19" spans="1:4" x14ac:dyDescent="0.2">
      <c r="A19" s="433" t="s">
        <v>23</v>
      </c>
      <c r="B19" s="443">
        <v>17650764020</v>
      </c>
      <c r="C19" s="444">
        <f t="shared" si="0"/>
        <v>17650.764019999999</v>
      </c>
      <c r="D19" s="442">
        <f t="shared" si="1"/>
        <v>1.9233922462729938E-2</v>
      </c>
    </row>
    <row r="20" spans="1:4" x14ac:dyDescent="0.2">
      <c r="A20" s="433" t="s">
        <v>25</v>
      </c>
      <c r="B20" s="443">
        <v>18772962417</v>
      </c>
      <c r="C20" s="444">
        <f t="shared" si="0"/>
        <v>18772.962416999999</v>
      </c>
      <c r="D20" s="442">
        <f t="shared" si="1"/>
        <v>2.0456774738769706E-2</v>
      </c>
    </row>
    <row r="21" spans="1:4" x14ac:dyDescent="0.2">
      <c r="A21" s="433" t="s">
        <v>15</v>
      </c>
      <c r="B21" s="443">
        <v>20757934441</v>
      </c>
      <c r="C21" s="444">
        <f t="shared" si="0"/>
        <v>20757.934441000001</v>
      </c>
      <c r="D21" s="442">
        <f t="shared" si="1"/>
        <v>2.2619785810530903E-2</v>
      </c>
    </row>
    <row r="22" spans="1:4" x14ac:dyDescent="0.2">
      <c r="A22" s="433" t="s">
        <v>10</v>
      </c>
      <c r="B22" s="443">
        <v>21279565958</v>
      </c>
      <c r="C22" s="444">
        <f t="shared" si="0"/>
        <v>21279.565957999999</v>
      </c>
      <c r="D22" s="442">
        <f t="shared" si="1"/>
        <v>2.3188204273364908E-2</v>
      </c>
    </row>
    <row r="23" spans="1:4" x14ac:dyDescent="0.2">
      <c r="A23" s="433" t="s">
        <v>21</v>
      </c>
      <c r="B23" s="443">
        <v>22691154524</v>
      </c>
      <c r="C23" s="444">
        <f t="shared" si="0"/>
        <v>22691.154524000001</v>
      </c>
      <c r="D23" s="442">
        <f t="shared" si="1"/>
        <v>2.4726403129627234E-2</v>
      </c>
    </row>
    <row r="24" spans="1:4" x14ac:dyDescent="0.2">
      <c r="A24" s="433" t="s">
        <v>26</v>
      </c>
      <c r="B24" s="443">
        <v>23276325669</v>
      </c>
      <c r="C24" s="444">
        <f t="shared" si="0"/>
        <v>23276.325669000002</v>
      </c>
      <c r="D24" s="442">
        <f t="shared" si="1"/>
        <v>2.536406031078969E-2</v>
      </c>
    </row>
    <row r="25" spans="1:4" x14ac:dyDescent="0.2">
      <c r="A25" s="433" t="s">
        <v>27</v>
      </c>
      <c r="B25" s="443">
        <v>24109341593</v>
      </c>
      <c r="C25" s="444">
        <f t="shared" si="0"/>
        <v>24109.341593000001</v>
      </c>
      <c r="D25" s="442">
        <f t="shared" si="1"/>
        <v>2.6271792331583842E-2</v>
      </c>
    </row>
    <row r="26" spans="1:4" x14ac:dyDescent="0.2">
      <c r="A26" s="433" t="s">
        <v>29</v>
      </c>
      <c r="B26" s="443">
        <v>25043263014</v>
      </c>
      <c r="C26" s="444">
        <f t="shared" si="0"/>
        <v>25043.263014</v>
      </c>
      <c r="D26" s="442">
        <f t="shared" si="1"/>
        <v>2.7289480414515708E-2</v>
      </c>
    </row>
    <row r="27" spans="1:4" x14ac:dyDescent="0.2">
      <c r="A27" s="433" t="s">
        <v>28</v>
      </c>
      <c r="B27" s="443">
        <v>26112917698</v>
      </c>
      <c r="C27" s="444">
        <f t="shared" si="0"/>
        <v>26112.917698000001</v>
      </c>
      <c r="D27" s="442">
        <f t="shared" si="1"/>
        <v>2.8455076149104874E-2</v>
      </c>
    </row>
    <row r="28" spans="1:4" x14ac:dyDescent="0.2">
      <c r="A28" s="433" t="s">
        <v>8</v>
      </c>
      <c r="B28" s="443">
        <v>27620606884</v>
      </c>
      <c r="C28" s="444">
        <f t="shared" si="0"/>
        <v>27620.606884000001</v>
      </c>
      <c r="D28" s="442">
        <f t="shared" si="1"/>
        <v>3.009799522436768E-2</v>
      </c>
    </row>
    <row r="29" spans="1:4" x14ac:dyDescent="0.2">
      <c r="A29" s="433" t="s">
        <v>4</v>
      </c>
      <c r="B29" s="443">
        <v>27960990725</v>
      </c>
      <c r="C29" s="444">
        <f t="shared" si="0"/>
        <v>27960.990725</v>
      </c>
      <c r="D29" s="442">
        <f t="shared" si="1"/>
        <v>3.0468909276470005E-2</v>
      </c>
    </row>
    <row r="30" spans="1:4" x14ac:dyDescent="0.2">
      <c r="A30" s="433" t="s">
        <v>17</v>
      </c>
      <c r="B30" s="443">
        <v>29743126974</v>
      </c>
      <c r="C30" s="444">
        <f t="shared" si="0"/>
        <v>29743.126973999999</v>
      </c>
      <c r="D30" s="442">
        <f t="shared" si="1"/>
        <v>3.2410891526782046E-2</v>
      </c>
    </row>
    <row r="31" spans="1:4" x14ac:dyDescent="0.2">
      <c r="A31" s="433" t="s">
        <v>7</v>
      </c>
      <c r="B31" s="443">
        <v>37669536533</v>
      </c>
      <c r="C31" s="444">
        <f t="shared" si="0"/>
        <v>37669.536532999999</v>
      </c>
      <c r="D31" s="442">
        <f t="shared" si="1"/>
        <v>4.1048248339943236E-2</v>
      </c>
    </row>
    <row r="32" spans="1:4" x14ac:dyDescent="0.2">
      <c r="A32" s="433" t="s">
        <v>22</v>
      </c>
      <c r="B32" s="443">
        <v>39134584944</v>
      </c>
      <c r="C32" s="444">
        <f t="shared" si="0"/>
        <v>39134.584944000002</v>
      </c>
      <c r="D32" s="442">
        <f t="shared" si="1"/>
        <v>4.2644702040723029E-2</v>
      </c>
    </row>
    <row r="33" spans="1:4" x14ac:dyDescent="0.2">
      <c r="A33" s="433" t="s">
        <v>14</v>
      </c>
      <c r="B33" s="443">
        <v>39258309352</v>
      </c>
      <c r="C33" s="444">
        <f t="shared" si="0"/>
        <v>39258.309351999997</v>
      </c>
      <c r="D33" s="442">
        <f t="shared" si="1"/>
        <v>4.277952372138924E-2</v>
      </c>
    </row>
    <row r="34" spans="1:4" x14ac:dyDescent="0.2">
      <c r="A34" s="433" t="s">
        <v>20</v>
      </c>
      <c r="B34" s="443">
        <v>46825665524</v>
      </c>
      <c r="C34" s="444">
        <f t="shared" si="0"/>
        <v>46825.665523999996</v>
      </c>
      <c r="D34" s="442">
        <f t="shared" si="1"/>
        <v>5.1025622399904616E-2</v>
      </c>
    </row>
    <row r="35" spans="1:4" x14ac:dyDescent="0.2">
      <c r="A35" s="433" t="s">
        <v>1641</v>
      </c>
      <c r="B35" s="443">
        <v>59446128788</v>
      </c>
      <c r="C35" s="444">
        <f t="shared" si="0"/>
        <v>59446.128788000002</v>
      </c>
      <c r="D35" s="442">
        <f t="shared" si="1"/>
        <v>6.477805892834379E-2</v>
      </c>
    </row>
    <row r="36" spans="1:4" x14ac:dyDescent="0.2">
      <c r="A36" s="433" t="s">
        <v>0</v>
      </c>
      <c r="B36" s="443">
        <v>61187312439</v>
      </c>
      <c r="C36" s="444">
        <f t="shared" si="0"/>
        <v>61187.312439000001</v>
      </c>
      <c r="D36" s="442">
        <f t="shared" si="1"/>
        <v>6.6675415399642127E-2</v>
      </c>
    </row>
    <row r="37" spans="1:4" x14ac:dyDescent="0.2">
      <c r="A37" s="433" t="s">
        <v>9</v>
      </c>
      <c r="B37" s="446">
        <v>93191040500</v>
      </c>
      <c r="C37" s="444">
        <f t="shared" si="0"/>
        <v>93191.040500000003</v>
      </c>
      <c r="D37" s="442">
        <f t="shared" si="1"/>
        <v>0.10154966919092751</v>
      </c>
    </row>
    <row r="38" spans="1:4" x14ac:dyDescent="0.2">
      <c r="A38" s="433" t="s">
        <v>13</v>
      </c>
      <c r="B38" s="443">
        <v>124900006000</v>
      </c>
      <c r="C38" s="444">
        <f t="shared" si="0"/>
        <v>124900.00599999999</v>
      </c>
      <c r="D38" s="442">
        <f t="shared" si="1"/>
        <v>0.13610272214145799</v>
      </c>
    </row>
    <row r="40" spans="1:4" x14ac:dyDescent="0.2">
      <c r="C40" s="445">
        <f>SUM(C7:C38)</f>
        <v>917689.25731100002</v>
      </c>
    </row>
  </sheetData>
  <mergeCells count="1">
    <mergeCell ref="H1:I1"/>
  </mergeCells>
  <hyperlinks>
    <hyperlink ref="H1:I1" location="Index!A1" display="Regresar al �ndice" xr:uid="{5315B054-0CC2-4060-93BA-0FCA4119FF86}"/>
  </hyperlink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D3C74-4520-4882-BB84-53C52E6B7DD1}">
  <sheetPr codeName="Hoja142"/>
  <dimension ref="A1:I39"/>
  <sheetViews>
    <sheetView workbookViewId="0"/>
  </sheetViews>
  <sheetFormatPr baseColWidth="10" defaultColWidth="10.85546875" defaultRowHeight="12.75" x14ac:dyDescent="0.2"/>
  <cols>
    <col min="1" max="1" width="24.140625" style="433" customWidth="1"/>
    <col min="2" max="2" width="18" style="433" customWidth="1"/>
    <col min="3" max="3" width="14.42578125" style="433" bestFit="1" customWidth="1"/>
    <col min="4" max="4" width="11" style="433" bestFit="1" customWidth="1"/>
    <col min="5" max="16384" width="10.85546875" style="433"/>
  </cols>
  <sheetData>
    <row r="1" spans="1:9" x14ac:dyDescent="0.2">
      <c r="A1" s="69" t="s">
        <v>1957</v>
      </c>
      <c r="H1" s="434" t="s">
        <v>2143</v>
      </c>
      <c r="I1" s="434"/>
    </row>
    <row r="5" spans="1:9" x14ac:dyDescent="0.2">
      <c r="A5" s="433" t="s">
        <v>2</v>
      </c>
      <c r="B5" s="433" t="s">
        <v>1643</v>
      </c>
      <c r="C5" s="433" t="s">
        <v>1618</v>
      </c>
    </row>
    <row r="6" spans="1:9" x14ac:dyDescent="0.2">
      <c r="A6" s="433" t="s">
        <v>5</v>
      </c>
      <c r="B6" s="443">
        <v>9603570640</v>
      </c>
      <c r="C6" s="444">
        <f t="shared" ref="C6:C37" si="0">B6/1000000</f>
        <v>9603.5706399999999</v>
      </c>
      <c r="D6" s="442">
        <f t="shared" ref="D6:D37" si="1">C6/$C$39</f>
        <v>9.4615306397558031E-3</v>
      </c>
    </row>
    <row r="7" spans="1:9" x14ac:dyDescent="0.2">
      <c r="A7" s="433" t="s">
        <v>11</v>
      </c>
      <c r="B7" s="443">
        <v>10044782236</v>
      </c>
      <c r="C7" s="444">
        <f t="shared" si="0"/>
        <v>10044.782235999999</v>
      </c>
      <c r="D7" s="442">
        <f t="shared" si="1"/>
        <v>9.8962165696725481E-3</v>
      </c>
    </row>
    <row r="8" spans="1:9" x14ac:dyDescent="0.2">
      <c r="A8" s="433" t="s">
        <v>6</v>
      </c>
      <c r="B8" s="443">
        <v>11760184519</v>
      </c>
      <c r="C8" s="444">
        <f t="shared" si="0"/>
        <v>11760.184519</v>
      </c>
      <c r="D8" s="442">
        <f t="shared" si="1"/>
        <v>1.1586247483019542E-2</v>
      </c>
    </row>
    <row r="9" spans="1:9" x14ac:dyDescent="0.2">
      <c r="A9" s="433" t="s">
        <v>30</v>
      </c>
      <c r="B9" s="443">
        <v>12811332940</v>
      </c>
      <c r="C9" s="444">
        <f t="shared" si="0"/>
        <v>12811.33294</v>
      </c>
      <c r="D9" s="442">
        <f t="shared" si="1"/>
        <v>1.2621849069662574E-2</v>
      </c>
    </row>
    <row r="10" spans="1:9" x14ac:dyDescent="0.2">
      <c r="A10" s="433" t="s">
        <v>3</v>
      </c>
      <c r="B10" s="443">
        <v>12951156495</v>
      </c>
      <c r="C10" s="444">
        <f t="shared" si="0"/>
        <v>12951.156494999999</v>
      </c>
      <c r="D10" s="442">
        <f t="shared" si="1"/>
        <v>1.2759604587832226E-2</v>
      </c>
    </row>
    <row r="11" spans="1:9" x14ac:dyDescent="0.2">
      <c r="A11" s="433" t="s">
        <v>24</v>
      </c>
      <c r="B11" s="443">
        <v>14140090893</v>
      </c>
      <c r="C11" s="444">
        <f t="shared" si="0"/>
        <v>14140.090893000001</v>
      </c>
      <c r="D11" s="442">
        <f t="shared" si="1"/>
        <v>1.3930954251100454E-2</v>
      </c>
    </row>
    <row r="12" spans="1:9" x14ac:dyDescent="0.2">
      <c r="A12" s="433" t="s">
        <v>19</v>
      </c>
      <c r="B12" s="443">
        <v>15469308478</v>
      </c>
      <c r="C12" s="444">
        <f t="shared" si="0"/>
        <v>15469.308478000001</v>
      </c>
      <c r="D12" s="442">
        <f t="shared" si="1"/>
        <v>1.5240512266428356E-2</v>
      </c>
    </row>
    <row r="13" spans="1:9" x14ac:dyDescent="0.2">
      <c r="A13" s="433" t="s">
        <v>23</v>
      </c>
      <c r="B13" s="443">
        <v>16363445956</v>
      </c>
      <c r="C13" s="444">
        <f t="shared" si="0"/>
        <v>16363.445956</v>
      </c>
      <c r="D13" s="442">
        <f t="shared" si="1"/>
        <v>1.6121425154080212E-2</v>
      </c>
    </row>
    <row r="14" spans="1:9" x14ac:dyDescent="0.2">
      <c r="A14" s="433" t="s">
        <v>18</v>
      </c>
      <c r="B14" s="443">
        <v>17549006692</v>
      </c>
      <c r="C14" s="444">
        <f t="shared" si="0"/>
        <v>17549.006691999999</v>
      </c>
      <c r="D14" s="442">
        <f t="shared" si="1"/>
        <v>1.728945105293021E-2</v>
      </c>
    </row>
    <row r="15" spans="1:9" x14ac:dyDescent="0.2">
      <c r="A15" s="433" t="s">
        <v>33</v>
      </c>
      <c r="B15" s="443">
        <v>19207185658</v>
      </c>
      <c r="C15" s="444">
        <f t="shared" si="0"/>
        <v>19207.185657999999</v>
      </c>
      <c r="D15" s="442">
        <f t="shared" si="1"/>
        <v>1.8923105001146242E-2</v>
      </c>
    </row>
    <row r="16" spans="1:9" x14ac:dyDescent="0.2">
      <c r="A16" s="433" t="s">
        <v>12</v>
      </c>
      <c r="B16" s="443">
        <v>19440185605</v>
      </c>
      <c r="C16" s="444">
        <f t="shared" si="0"/>
        <v>19440.185604999999</v>
      </c>
      <c r="D16" s="442">
        <f t="shared" si="1"/>
        <v>1.9152658801523347E-2</v>
      </c>
    </row>
    <row r="17" spans="1:4" x14ac:dyDescent="0.2">
      <c r="A17" s="433" t="s">
        <v>32</v>
      </c>
      <c r="B17" s="443">
        <v>19566253218</v>
      </c>
      <c r="C17" s="444">
        <f t="shared" si="0"/>
        <v>19566.253218000002</v>
      </c>
      <c r="D17" s="442">
        <f t="shared" si="1"/>
        <v>1.9276861832645157E-2</v>
      </c>
    </row>
    <row r="18" spans="1:4" x14ac:dyDescent="0.2">
      <c r="A18" s="433" t="s">
        <v>1639</v>
      </c>
      <c r="B18" s="443">
        <v>24257380142</v>
      </c>
      <c r="C18" s="444">
        <f t="shared" si="0"/>
        <v>24257.380142000002</v>
      </c>
      <c r="D18" s="442">
        <f t="shared" si="1"/>
        <v>2.3898605430962602E-2</v>
      </c>
    </row>
    <row r="19" spans="1:4" x14ac:dyDescent="0.2">
      <c r="A19" s="433" t="s">
        <v>27</v>
      </c>
      <c r="B19" s="443">
        <v>24670739698</v>
      </c>
      <c r="C19" s="444">
        <f t="shared" si="0"/>
        <v>24670.739698000001</v>
      </c>
      <c r="D19" s="442">
        <f t="shared" si="1"/>
        <v>2.4305851261803898E-2</v>
      </c>
    </row>
    <row r="20" spans="1:4" x14ac:dyDescent="0.2">
      <c r="A20" s="433" t="s">
        <v>9</v>
      </c>
      <c r="B20" s="443">
        <v>24771508400</v>
      </c>
      <c r="C20" s="444">
        <f t="shared" si="0"/>
        <v>24771.508399999999</v>
      </c>
      <c r="D20" s="442">
        <f t="shared" si="1"/>
        <v>2.4405129561224141E-2</v>
      </c>
    </row>
    <row r="21" spans="1:4" x14ac:dyDescent="0.2">
      <c r="A21" s="433" t="s">
        <v>25</v>
      </c>
      <c r="B21" s="443">
        <v>26196016034</v>
      </c>
      <c r="C21" s="444">
        <f t="shared" si="0"/>
        <v>26196.016034</v>
      </c>
      <c r="D21" s="442">
        <f t="shared" si="1"/>
        <v>2.5808568254070272E-2</v>
      </c>
    </row>
    <row r="22" spans="1:4" x14ac:dyDescent="0.2">
      <c r="A22" s="433" t="s">
        <v>28</v>
      </c>
      <c r="B22" s="443">
        <v>27270179258</v>
      </c>
      <c r="C22" s="444">
        <f t="shared" si="0"/>
        <v>27270.179258</v>
      </c>
      <c r="D22" s="442">
        <f t="shared" si="1"/>
        <v>2.6866844247131001E-2</v>
      </c>
    </row>
    <row r="23" spans="1:4" x14ac:dyDescent="0.2">
      <c r="A23" s="433" t="s">
        <v>4</v>
      </c>
      <c r="B23" s="443">
        <v>29591662534</v>
      </c>
      <c r="C23" s="444">
        <f t="shared" si="0"/>
        <v>29591.662533999999</v>
      </c>
      <c r="D23" s="442">
        <f t="shared" si="1"/>
        <v>2.9153992014240536E-2</v>
      </c>
    </row>
    <row r="24" spans="1:4" x14ac:dyDescent="0.2">
      <c r="A24" s="433" t="s">
        <v>29</v>
      </c>
      <c r="B24" s="443">
        <v>29873547237</v>
      </c>
      <c r="C24" s="444">
        <f t="shared" si="0"/>
        <v>29873.547236999999</v>
      </c>
      <c r="D24" s="442">
        <f t="shared" si="1"/>
        <v>2.9431707548836006E-2</v>
      </c>
    </row>
    <row r="25" spans="1:4" x14ac:dyDescent="0.2">
      <c r="A25" s="433" t="s">
        <v>26</v>
      </c>
      <c r="B25" s="443">
        <v>30054767949</v>
      </c>
      <c r="C25" s="444">
        <f t="shared" si="0"/>
        <v>30054.767949000001</v>
      </c>
      <c r="D25" s="442">
        <f t="shared" si="1"/>
        <v>2.9610247946300752E-2</v>
      </c>
    </row>
    <row r="26" spans="1:4" x14ac:dyDescent="0.2">
      <c r="A26" s="433" t="s">
        <v>16</v>
      </c>
      <c r="B26" s="443">
        <v>30708675209</v>
      </c>
      <c r="C26" s="444">
        <f t="shared" si="0"/>
        <v>30708.675209000001</v>
      </c>
      <c r="D26" s="442">
        <f t="shared" si="1"/>
        <v>3.0254483700685619E-2</v>
      </c>
    </row>
    <row r="27" spans="1:4" x14ac:dyDescent="0.2">
      <c r="A27" s="433" t="s">
        <v>8</v>
      </c>
      <c r="B27" s="443">
        <v>33802583349</v>
      </c>
      <c r="C27" s="444">
        <f t="shared" si="0"/>
        <v>33802.583349</v>
      </c>
      <c r="D27" s="442">
        <f t="shared" si="1"/>
        <v>3.3302631911443184E-2</v>
      </c>
    </row>
    <row r="28" spans="1:4" x14ac:dyDescent="0.2">
      <c r="A28" s="433" t="s">
        <v>20</v>
      </c>
      <c r="B28" s="443">
        <v>35914030233</v>
      </c>
      <c r="C28" s="444">
        <f t="shared" si="0"/>
        <v>35914.030232999998</v>
      </c>
      <c r="D28" s="442">
        <f t="shared" si="1"/>
        <v>3.5382849794568259E-2</v>
      </c>
    </row>
    <row r="29" spans="1:4" x14ac:dyDescent="0.2">
      <c r="A29" s="433" t="s">
        <v>14</v>
      </c>
      <c r="B29" s="443">
        <v>40014778277</v>
      </c>
      <c r="C29" s="444">
        <f t="shared" si="0"/>
        <v>40014.778276999998</v>
      </c>
      <c r="D29" s="442">
        <f t="shared" si="1"/>
        <v>3.9422946412655369E-2</v>
      </c>
    </row>
    <row r="30" spans="1:4" x14ac:dyDescent="0.2">
      <c r="A30" s="433" t="s">
        <v>1638</v>
      </c>
      <c r="B30" s="443">
        <v>45787540709</v>
      </c>
      <c r="C30" s="444">
        <f t="shared" si="0"/>
        <v>45787.540709000001</v>
      </c>
      <c r="D30" s="442">
        <f t="shared" si="1"/>
        <v>4.5110327770470762E-2</v>
      </c>
    </row>
    <row r="31" spans="1:4" x14ac:dyDescent="0.2">
      <c r="A31" s="433" t="s">
        <v>15</v>
      </c>
      <c r="B31" s="443">
        <v>46686033665</v>
      </c>
      <c r="C31" s="444">
        <f t="shared" si="0"/>
        <v>46686.033665000003</v>
      </c>
      <c r="D31" s="442">
        <f t="shared" si="1"/>
        <v>4.5995531717156035E-2</v>
      </c>
    </row>
    <row r="32" spans="1:4" x14ac:dyDescent="0.2">
      <c r="A32" s="433" t="s">
        <v>22</v>
      </c>
      <c r="B32" s="443">
        <v>49153468328</v>
      </c>
      <c r="C32" s="444">
        <f t="shared" si="0"/>
        <v>49153.468328000003</v>
      </c>
      <c r="D32" s="442">
        <f t="shared" si="1"/>
        <v>4.8426472201764166E-2</v>
      </c>
    </row>
    <row r="33" spans="1:4" x14ac:dyDescent="0.2">
      <c r="A33" s="433" t="s">
        <v>0</v>
      </c>
      <c r="B33" s="443">
        <v>50038014508</v>
      </c>
      <c r="C33" s="444">
        <f t="shared" si="0"/>
        <v>50038.014508</v>
      </c>
      <c r="D33" s="442">
        <f t="shared" si="1"/>
        <v>4.9297935649899843E-2</v>
      </c>
    </row>
    <row r="34" spans="1:4" x14ac:dyDescent="0.2">
      <c r="A34" s="433" t="s">
        <v>21</v>
      </c>
      <c r="B34" s="443">
        <v>52208601026</v>
      </c>
      <c r="C34" s="444">
        <f t="shared" si="0"/>
        <v>52208.601025999997</v>
      </c>
      <c r="D34" s="442">
        <f t="shared" si="1"/>
        <v>5.1436418472190805E-2</v>
      </c>
    </row>
    <row r="35" spans="1:4" x14ac:dyDescent="0.2">
      <c r="A35" s="433" t="s">
        <v>7</v>
      </c>
      <c r="B35" s="443">
        <v>60948598214</v>
      </c>
      <c r="C35" s="444">
        <f t="shared" si="0"/>
        <v>60948.598213999998</v>
      </c>
      <c r="D35" s="442">
        <f t="shared" si="1"/>
        <v>6.0047148198196294E-2</v>
      </c>
    </row>
    <row r="36" spans="1:4" x14ac:dyDescent="0.2">
      <c r="A36" s="433" t="s">
        <v>1641</v>
      </c>
      <c r="B36" s="443">
        <v>74937099060</v>
      </c>
      <c r="C36" s="444">
        <f t="shared" si="0"/>
        <v>74937.099059999993</v>
      </c>
      <c r="D36" s="442">
        <f t="shared" si="1"/>
        <v>7.3828754469452806E-2</v>
      </c>
    </row>
    <row r="37" spans="1:4" x14ac:dyDescent="0.2">
      <c r="A37" s="433" t="s">
        <v>13</v>
      </c>
      <c r="B37" s="443">
        <v>99220643000</v>
      </c>
      <c r="C37" s="444">
        <f t="shared" si="0"/>
        <v>99220.642999999996</v>
      </c>
      <c r="D37" s="442">
        <f t="shared" si="1"/>
        <v>9.7753136727150913E-2</v>
      </c>
    </row>
    <row r="39" spans="1:4" x14ac:dyDescent="0.2">
      <c r="C39" s="445">
        <f>SUM(C6:C37)</f>
        <v>1015012.37016</v>
      </c>
    </row>
  </sheetData>
  <mergeCells count="1">
    <mergeCell ref="H1:I1"/>
  </mergeCells>
  <hyperlinks>
    <hyperlink ref="H1:I1" location="Index!A1" display="Regresar al �ndice" xr:uid="{A9D92B6F-C7A0-4834-9A49-9D098559E04C}"/>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9D34C-C1C2-4C08-B2AC-29B95335F297}">
  <sheetPr codeName="Hoja143"/>
  <dimension ref="A1:I28"/>
  <sheetViews>
    <sheetView workbookViewId="0"/>
  </sheetViews>
  <sheetFormatPr baseColWidth="10" defaultRowHeight="12.75" x14ac:dyDescent="0.2"/>
  <cols>
    <col min="1" max="1" width="11.5703125" style="433" bestFit="1" customWidth="1"/>
    <col min="2" max="2" width="22.140625" style="433" bestFit="1" customWidth="1"/>
    <col min="3" max="3" width="15.28515625" style="433" bestFit="1" customWidth="1"/>
    <col min="4" max="5" width="11.5703125" style="433" bestFit="1" customWidth="1"/>
    <col min="6" max="16384" width="11.42578125" style="433"/>
  </cols>
  <sheetData>
    <row r="1" spans="1:9" x14ac:dyDescent="0.2">
      <c r="A1" s="69" t="s">
        <v>1959</v>
      </c>
      <c r="H1" s="434" t="s">
        <v>2143</v>
      </c>
      <c r="I1" s="434"/>
    </row>
    <row r="6" spans="1:9" ht="15.75" customHeight="1" x14ac:dyDescent="0.2">
      <c r="A6" s="433" t="s">
        <v>1644</v>
      </c>
      <c r="B6" s="435" t="s">
        <v>577</v>
      </c>
      <c r="C6" s="435" t="s">
        <v>362</v>
      </c>
      <c r="D6" s="435" t="s">
        <v>1645</v>
      </c>
      <c r="E6" s="435" t="s">
        <v>293</v>
      </c>
    </row>
    <row r="7" spans="1:9" x14ac:dyDescent="0.2">
      <c r="A7" s="433">
        <v>20</v>
      </c>
      <c r="B7" s="436" t="s">
        <v>260</v>
      </c>
      <c r="C7" s="437">
        <v>238089825</v>
      </c>
      <c r="D7" s="441">
        <f>C7/1000000</f>
        <v>238.08982499999999</v>
      </c>
      <c r="E7" s="442">
        <f>C7/$C$28</f>
        <v>5.5172354680433555E-3</v>
      </c>
    </row>
    <row r="8" spans="1:9" x14ac:dyDescent="0.2">
      <c r="A8" s="433">
        <v>19</v>
      </c>
      <c r="B8" s="436" t="s">
        <v>178</v>
      </c>
      <c r="C8" s="437">
        <v>240406486</v>
      </c>
      <c r="D8" s="441">
        <f t="shared" ref="D8:D26" si="0">C8/1000000</f>
        <v>240.406486</v>
      </c>
      <c r="E8" s="442">
        <f t="shared" ref="E8:E26" si="1">C8/$C$28</f>
        <v>5.5709192583381856E-3</v>
      </c>
    </row>
    <row r="9" spans="1:9" x14ac:dyDescent="0.2">
      <c r="A9" s="433">
        <v>18</v>
      </c>
      <c r="B9" s="436" t="s">
        <v>161</v>
      </c>
      <c r="C9" s="437">
        <v>253344835</v>
      </c>
      <c r="D9" s="441">
        <f t="shared" si="0"/>
        <v>253.34483499999999</v>
      </c>
      <c r="E9" s="442">
        <f t="shared" si="1"/>
        <v>5.8707385303323721E-3</v>
      </c>
    </row>
    <row r="10" spans="1:9" x14ac:dyDescent="0.2">
      <c r="A10" s="433">
        <v>17</v>
      </c>
      <c r="B10" s="436" t="s">
        <v>157</v>
      </c>
      <c r="C10" s="437">
        <v>291789148</v>
      </c>
      <c r="D10" s="441">
        <f t="shared" si="0"/>
        <v>291.78914800000001</v>
      </c>
      <c r="E10" s="442">
        <f t="shared" si="1"/>
        <v>6.7616053585479851E-3</v>
      </c>
    </row>
    <row r="11" spans="1:9" x14ac:dyDescent="0.2">
      <c r="A11" s="433">
        <v>16</v>
      </c>
      <c r="B11" s="436" t="s">
        <v>191</v>
      </c>
      <c r="C11" s="437">
        <v>297504498</v>
      </c>
      <c r="D11" s="441">
        <f t="shared" si="0"/>
        <v>297.50449800000001</v>
      </c>
      <c r="E11" s="442">
        <f t="shared" si="1"/>
        <v>6.8940466828770761E-3</v>
      </c>
    </row>
    <row r="12" spans="1:9" x14ac:dyDescent="0.2">
      <c r="A12" s="433">
        <v>15</v>
      </c>
      <c r="B12" s="436" t="s">
        <v>264</v>
      </c>
      <c r="C12" s="437">
        <v>318719170</v>
      </c>
      <c r="D12" s="441">
        <f t="shared" si="0"/>
        <v>318.71917000000002</v>
      </c>
      <c r="E12" s="442">
        <f t="shared" si="1"/>
        <v>7.3856524909006079E-3</v>
      </c>
    </row>
    <row r="13" spans="1:9" x14ac:dyDescent="0.2">
      <c r="A13" s="433">
        <v>14</v>
      </c>
      <c r="B13" s="436" t="s">
        <v>169</v>
      </c>
      <c r="C13" s="437">
        <v>320801103</v>
      </c>
      <c r="D13" s="441">
        <f t="shared" si="0"/>
        <v>320.80110300000001</v>
      </c>
      <c r="E13" s="442">
        <f t="shared" si="1"/>
        <v>7.4338969490150607E-3</v>
      </c>
    </row>
    <row r="14" spans="1:9" x14ac:dyDescent="0.2">
      <c r="A14" s="433">
        <v>13</v>
      </c>
      <c r="B14" s="436" t="s">
        <v>177</v>
      </c>
      <c r="C14" s="437">
        <v>330253457</v>
      </c>
      <c r="D14" s="441">
        <f t="shared" si="0"/>
        <v>330.25345700000003</v>
      </c>
      <c r="E14" s="442">
        <f t="shared" si="1"/>
        <v>7.6529355523879744E-3</v>
      </c>
    </row>
    <row r="15" spans="1:9" x14ac:dyDescent="0.2">
      <c r="A15" s="433">
        <v>12</v>
      </c>
      <c r="B15" s="436" t="s">
        <v>156</v>
      </c>
      <c r="C15" s="437">
        <v>354424594</v>
      </c>
      <c r="D15" s="441">
        <f t="shared" si="0"/>
        <v>354.42459400000001</v>
      </c>
      <c r="E15" s="442">
        <f t="shared" si="1"/>
        <v>8.2130512749281331E-3</v>
      </c>
    </row>
    <row r="16" spans="1:9" x14ac:dyDescent="0.2">
      <c r="A16" s="433">
        <v>11</v>
      </c>
      <c r="B16" s="436" t="s">
        <v>236</v>
      </c>
      <c r="C16" s="437">
        <v>366662641</v>
      </c>
      <c r="D16" s="441">
        <f t="shared" si="0"/>
        <v>366.66264100000001</v>
      </c>
      <c r="E16" s="442">
        <f t="shared" si="1"/>
        <v>8.496642507640333E-3</v>
      </c>
    </row>
    <row r="17" spans="1:5" x14ac:dyDescent="0.2">
      <c r="A17" s="433">
        <v>10</v>
      </c>
      <c r="B17" s="436" t="s">
        <v>155</v>
      </c>
      <c r="C17" s="437">
        <v>507407996</v>
      </c>
      <c r="D17" s="441">
        <f t="shared" si="0"/>
        <v>507.40799600000003</v>
      </c>
      <c r="E17" s="442">
        <f t="shared" si="1"/>
        <v>1.1758122768581148E-2</v>
      </c>
    </row>
    <row r="18" spans="1:5" x14ac:dyDescent="0.2">
      <c r="A18" s="433">
        <v>9</v>
      </c>
      <c r="B18" s="436" t="s">
        <v>268</v>
      </c>
      <c r="C18" s="437">
        <v>599035371</v>
      </c>
      <c r="D18" s="441">
        <f t="shared" si="0"/>
        <v>599.03537100000005</v>
      </c>
      <c r="E18" s="442">
        <f t="shared" si="1"/>
        <v>1.3881396214616521E-2</v>
      </c>
    </row>
    <row r="19" spans="1:5" x14ac:dyDescent="0.2">
      <c r="A19" s="433">
        <v>8</v>
      </c>
      <c r="B19" s="436" t="s">
        <v>160</v>
      </c>
      <c r="C19" s="437">
        <v>704213380</v>
      </c>
      <c r="D19" s="441">
        <f t="shared" si="0"/>
        <v>704.21338000000003</v>
      </c>
      <c r="E19" s="442">
        <f t="shared" si="1"/>
        <v>1.6318677361397922E-2</v>
      </c>
    </row>
    <row r="20" spans="1:5" x14ac:dyDescent="0.2">
      <c r="A20" s="433">
        <v>7</v>
      </c>
      <c r="B20" s="436" t="s">
        <v>165</v>
      </c>
      <c r="C20" s="437">
        <v>821261705</v>
      </c>
      <c r="D20" s="441">
        <f t="shared" si="0"/>
        <v>821.26170500000001</v>
      </c>
      <c r="E20" s="442">
        <f t="shared" si="1"/>
        <v>1.903102834139073E-2</v>
      </c>
    </row>
    <row r="21" spans="1:5" x14ac:dyDescent="0.2">
      <c r="A21" s="433">
        <v>6</v>
      </c>
      <c r="B21" s="436" t="s">
        <v>163</v>
      </c>
      <c r="C21" s="437">
        <v>1838470024</v>
      </c>
      <c r="D21" s="441">
        <f t="shared" si="0"/>
        <v>1838.470024</v>
      </c>
      <c r="E21" s="442">
        <f t="shared" si="1"/>
        <v>4.2602711070694931E-2</v>
      </c>
    </row>
    <row r="22" spans="1:5" x14ac:dyDescent="0.2">
      <c r="A22" s="433">
        <v>5</v>
      </c>
      <c r="B22" s="436" t="s">
        <v>1055</v>
      </c>
      <c r="C22" s="437">
        <v>2409046312</v>
      </c>
      <c r="D22" s="441">
        <f t="shared" si="0"/>
        <v>2409.0463119999999</v>
      </c>
      <c r="E22" s="442">
        <f t="shared" si="1"/>
        <v>5.5824627351149674E-2</v>
      </c>
    </row>
    <row r="23" spans="1:5" x14ac:dyDescent="0.2">
      <c r="A23" s="433">
        <v>4</v>
      </c>
      <c r="B23" s="436" t="s">
        <v>153</v>
      </c>
      <c r="C23" s="437">
        <v>2719342870</v>
      </c>
      <c r="D23" s="441">
        <f t="shared" si="0"/>
        <v>2719.3428699999999</v>
      </c>
      <c r="E23" s="442">
        <f t="shared" si="1"/>
        <v>6.3015103363341179E-2</v>
      </c>
    </row>
    <row r="24" spans="1:5" x14ac:dyDescent="0.2">
      <c r="A24" s="433">
        <v>3</v>
      </c>
      <c r="B24" s="436" t="s">
        <v>152</v>
      </c>
      <c r="C24" s="437">
        <v>3172808494</v>
      </c>
      <c r="D24" s="441">
        <f t="shared" si="0"/>
        <v>3172.8084939999999</v>
      </c>
      <c r="E24" s="442">
        <f t="shared" si="1"/>
        <v>7.3523224087404929E-2</v>
      </c>
    </row>
    <row r="25" spans="1:5" x14ac:dyDescent="0.2">
      <c r="A25" s="433">
        <v>2</v>
      </c>
      <c r="B25" s="436" t="s">
        <v>55</v>
      </c>
      <c r="C25" s="437">
        <v>9026036692</v>
      </c>
      <c r="D25" s="441">
        <f t="shared" si="0"/>
        <v>9026.0366919999997</v>
      </c>
      <c r="E25" s="442">
        <f t="shared" si="1"/>
        <v>0.20915958828968487</v>
      </c>
    </row>
    <row r="26" spans="1:5" x14ac:dyDescent="0.2">
      <c r="A26" s="433">
        <v>1</v>
      </c>
      <c r="B26" s="436" t="s">
        <v>151</v>
      </c>
      <c r="C26" s="437">
        <v>9350937591</v>
      </c>
      <c r="D26" s="441">
        <f t="shared" si="0"/>
        <v>9350.9375909999999</v>
      </c>
      <c r="E26" s="442">
        <f t="shared" si="1"/>
        <v>0.21668848946621341</v>
      </c>
    </row>
    <row r="28" spans="1:5" x14ac:dyDescent="0.2">
      <c r="B28" s="436" t="s">
        <v>0</v>
      </c>
      <c r="C28" s="437">
        <v>43153827017</v>
      </c>
    </row>
  </sheetData>
  <autoFilter ref="A6:C26" xr:uid="{00000000-0009-0000-0000-000003000000}">
    <sortState ref="A7:C26">
      <sortCondition ref="C6:C26"/>
    </sortState>
  </autoFilter>
  <mergeCells count="1">
    <mergeCell ref="H1:I1"/>
  </mergeCells>
  <hyperlinks>
    <hyperlink ref="H1:I1" location="Index!A1" display="Regresar al �ndice" xr:uid="{FF61BFF6-257B-41F0-9BE9-B24CF8B06AB7}"/>
  </hyperlink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D16D6-739E-4B6F-AB78-1132BCC1FB84}">
  <sheetPr codeName="Hoja144"/>
  <dimension ref="A1:I28"/>
  <sheetViews>
    <sheetView workbookViewId="0"/>
  </sheetViews>
  <sheetFormatPr baseColWidth="10" defaultRowHeight="12.75" x14ac:dyDescent="0.2"/>
  <cols>
    <col min="1" max="1" width="11.5703125" style="433" bestFit="1" customWidth="1"/>
    <col min="2" max="2" width="11.7109375" style="433" customWidth="1"/>
    <col min="3" max="3" width="15.28515625" style="433" bestFit="1" customWidth="1"/>
    <col min="4" max="5" width="11.5703125" style="433" bestFit="1" customWidth="1"/>
    <col min="6" max="16384" width="11.42578125" style="433"/>
  </cols>
  <sheetData>
    <row r="1" spans="1:9" x14ac:dyDescent="0.2">
      <c r="A1" s="69" t="s">
        <v>1961</v>
      </c>
      <c r="H1" s="434" t="s">
        <v>2143</v>
      </c>
      <c r="I1" s="434"/>
    </row>
    <row r="6" spans="1:9" ht="15.75" customHeight="1" x14ac:dyDescent="0.2">
      <c r="A6" s="433" t="s">
        <v>1644</v>
      </c>
      <c r="B6" s="435" t="s">
        <v>577</v>
      </c>
      <c r="C6" s="435" t="s">
        <v>362</v>
      </c>
      <c r="D6" s="435" t="s">
        <v>1645</v>
      </c>
      <c r="E6" s="435" t="s">
        <v>293</v>
      </c>
    </row>
    <row r="7" spans="1:9" x14ac:dyDescent="0.2">
      <c r="A7" s="433">
        <v>1</v>
      </c>
      <c r="B7" s="436" t="s">
        <v>246</v>
      </c>
      <c r="C7" s="437">
        <v>24749424</v>
      </c>
      <c r="D7" s="439">
        <f>C7/1000000</f>
        <v>24.749424000000001</v>
      </c>
      <c r="E7" s="440">
        <f>C7/$C$28</f>
        <v>5.7351631850056364E-4</v>
      </c>
    </row>
    <row r="8" spans="1:9" x14ac:dyDescent="0.2">
      <c r="A8" s="433">
        <v>2</v>
      </c>
      <c r="B8" s="436" t="s">
        <v>223</v>
      </c>
      <c r="C8" s="437">
        <v>28275156</v>
      </c>
      <c r="D8" s="439">
        <f t="shared" ref="D8:D26" si="0">C8/1000000</f>
        <v>28.275155999999999</v>
      </c>
      <c r="E8" s="440">
        <f t="shared" ref="E8:E26" si="1">C8/$C$28</f>
        <v>6.5521780927706131E-4</v>
      </c>
    </row>
    <row r="9" spans="1:9" x14ac:dyDescent="0.2">
      <c r="A9" s="433">
        <v>3</v>
      </c>
      <c r="B9" s="436" t="s">
        <v>238</v>
      </c>
      <c r="C9" s="437">
        <v>30917338</v>
      </c>
      <c r="D9" s="439">
        <f t="shared" si="0"/>
        <v>30.917338000000001</v>
      </c>
      <c r="E9" s="440">
        <f t="shared" si="1"/>
        <v>7.1644487029668162E-4</v>
      </c>
    </row>
    <row r="10" spans="1:9" x14ac:dyDescent="0.2">
      <c r="A10" s="433">
        <v>4</v>
      </c>
      <c r="B10" s="436" t="s">
        <v>232</v>
      </c>
      <c r="C10" s="437">
        <v>34252302</v>
      </c>
      <c r="D10" s="439">
        <f t="shared" si="0"/>
        <v>34.252302</v>
      </c>
      <c r="E10" s="440">
        <f t="shared" si="1"/>
        <v>7.9372571027145895E-4</v>
      </c>
    </row>
    <row r="11" spans="1:9" x14ac:dyDescent="0.2">
      <c r="A11" s="433">
        <v>5</v>
      </c>
      <c r="B11" s="436" t="s">
        <v>201</v>
      </c>
      <c r="C11" s="437">
        <v>35110272</v>
      </c>
      <c r="D11" s="439">
        <f t="shared" si="0"/>
        <v>35.110272000000002</v>
      </c>
      <c r="E11" s="440">
        <f t="shared" si="1"/>
        <v>8.1360737684212049E-4</v>
      </c>
    </row>
    <row r="12" spans="1:9" x14ac:dyDescent="0.2">
      <c r="A12" s="433">
        <v>6</v>
      </c>
      <c r="B12" s="436" t="s">
        <v>224</v>
      </c>
      <c r="C12" s="437">
        <v>35808226</v>
      </c>
      <c r="D12" s="439">
        <f t="shared" si="0"/>
        <v>35.808225999999998</v>
      </c>
      <c r="E12" s="440">
        <f t="shared" si="1"/>
        <v>8.2978100611780551E-4</v>
      </c>
    </row>
    <row r="13" spans="1:9" x14ac:dyDescent="0.2">
      <c r="A13" s="433">
        <v>7</v>
      </c>
      <c r="B13" s="436" t="s">
        <v>210</v>
      </c>
      <c r="C13" s="437">
        <v>36357342</v>
      </c>
      <c r="D13" s="439">
        <f t="shared" si="0"/>
        <v>36.357342000000003</v>
      </c>
      <c r="E13" s="440">
        <f t="shared" si="1"/>
        <v>8.4250562495134915E-4</v>
      </c>
    </row>
    <row r="14" spans="1:9" x14ac:dyDescent="0.2">
      <c r="A14" s="433">
        <v>8</v>
      </c>
      <c r="B14" s="436" t="s">
        <v>180</v>
      </c>
      <c r="C14" s="437">
        <v>37451873</v>
      </c>
      <c r="D14" s="439">
        <f t="shared" si="0"/>
        <v>37.451872999999999</v>
      </c>
      <c r="E14" s="440">
        <f t="shared" si="1"/>
        <v>8.6786909965705307E-4</v>
      </c>
    </row>
    <row r="15" spans="1:9" x14ac:dyDescent="0.2">
      <c r="A15" s="433">
        <v>9</v>
      </c>
      <c r="B15" s="436" t="s">
        <v>226</v>
      </c>
      <c r="C15" s="437">
        <v>37775940</v>
      </c>
      <c r="D15" s="439">
        <f t="shared" si="0"/>
        <v>37.775939999999999</v>
      </c>
      <c r="E15" s="440">
        <f t="shared" si="1"/>
        <v>8.7537867696226717E-4</v>
      </c>
    </row>
    <row r="16" spans="1:9" x14ac:dyDescent="0.2">
      <c r="A16" s="433">
        <v>10</v>
      </c>
      <c r="B16" s="436" t="s">
        <v>233</v>
      </c>
      <c r="C16" s="437">
        <v>38891531</v>
      </c>
      <c r="D16" s="439">
        <f t="shared" si="0"/>
        <v>38.891531000000001</v>
      </c>
      <c r="E16" s="440">
        <f t="shared" si="1"/>
        <v>9.0123017327476166E-4</v>
      </c>
    </row>
    <row r="17" spans="1:5" x14ac:dyDescent="0.2">
      <c r="A17" s="433">
        <v>11</v>
      </c>
      <c r="B17" s="436" t="s">
        <v>218</v>
      </c>
      <c r="C17" s="437">
        <v>40646507</v>
      </c>
      <c r="D17" s="439">
        <f t="shared" si="0"/>
        <v>40.646507</v>
      </c>
      <c r="E17" s="440">
        <f t="shared" si="1"/>
        <v>9.4189808435733247E-4</v>
      </c>
    </row>
    <row r="18" spans="1:5" x14ac:dyDescent="0.2">
      <c r="A18" s="433">
        <v>12</v>
      </c>
      <c r="B18" s="436" t="s">
        <v>243</v>
      </c>
      <c r="C18" s="437">
        <v>41216128</v>
      </c>
      <c r="D18" s="439">
        <f t="shared" si="0"/>
        <v>41.216127999999998</v>
      </c>
      <c r="E18" s="440">
        <f t="shared" si="1"/>
        <v>9.550978638293966E-4</v>
      </c>
    </row>
    <row r="19" spans="1:5" x14ac:dyDescent="0.2">
      <c r="A19" s="433">
        <v>13</v>
      </c>
      <c r="B19" s="436" t="s">
        <v>229</v>
      </c>
      <c r="C19" s="437">
        <v>42661773</v>
      </c>
      <c r="D19" s="439">
        <f t="shared" si="0"/>
        <v>42.661772999999997</v>
      </c>
      <c r="E19" s="440">
        <f t="shared" si="1"/>
        <v>9.8859767369401195E-4</v>
      </c>
    </row>
    <row r="20" spans="1:5" x14ac:dyDescent="0.2">
      <c r="A20" s="433">
        <v>14</v>
      </c>
      <c r="B20" s="436" t="s">
        <v>194</v>
      </c>
      <c r="C20" s="437">
        <v>44481477</v>
      </c>
      <c r="D20" s="439">
        <f t="shared" si="0"/>
        <v>44.481476999999998</v>
      </c>
      <c r="E20" s="440">
        <f t="shared" si="1"/>
        <v>1.030765521270616E-3</v>
      </c>
    </row>
    <row r="21" spans="1:5" x14ac:dyDescent="0.2">
      <c r="A21" s="433">
        <v>15</v>
      </c>
      <c r="B21" s="436" t="s">
        <v>215</v>
      </c>
      <c r="C21" s="437">
        <v>47508249</v>
      </c>
      <c r="D21" s="439">
        <f t="shared" si="0"/>
        <v>47.508248999999999</v>
      </c>
      <c r="E21" s="440">
        <f t="shared" si="1"/>
        <v>1.1009046539785365E-3</v>
      </c>
    </row>
    <row r="22" spans="1:5" x14ac:dyDescent="0.2">
      <c r="A22" s="433">
        <v>16</v>
      </c>
      <c r="B22" s="436" t="s">
        <v>208</v>
      </c>
      <c r="C22" s="437">
        <v>48806497</v>
      </c>
      <c r="D22" s="439">
        <f t="shared" si="0"/>
        <v>48.806497</v>
      </c>
      <c r="E22" s="440">
        <f t="shared" si="1"/>
        <v>1.130988845572681E-3</v>
      </c>
    </row>
    <row r="23" spans="1:5" x14ac:dyDescent="0.2">
      <c r="A23" s="433">
        <v>17</v>
      </c>
      <c r="B23" s="436" t="s">
        <v>217</v>
      </c>
      <c r="C23" s="437">
        <v>49198192</v>
      </c>
      <c r="D23" s="439">
        <f t="shared" si="0"/>
        <v>49.198191999999999</v>
      </c>
      <c r="E23" s="440">
        <f t="shared" si="1"/>
        <v>1.1400655608277542E-3</v>
      </c>
    </row>
    <row r="24" spans="1:5" x14ac:dyDescent="0.2">
      <c r="A24" s="433">
        <v>18</v>
      </c>
      <c r="B24" s="436" t="s">
        <v>211</v>
      </c>
      <c r="C24" s="437">
        <v>49351198</v>
      </c>
      <c r="D24" s="439">
        <f t="shared" si="0"/>
        <v>49.351197999999997</v>
      </c>
      <c r="E24" s="440">
        <f t="shared" si="1"/>
        <v>1.1436111559829586E-3</v>
      </c>
    </row>
    <row r="25" spans="1:5" x14ac:dyDescent="0.2">
      <c r="A25" s="433">
        <v>19</v>
      </c>
      <c r="B25" s="436" t="s">
        <v>240</v>
      </c>
      <c r="C25" s="437">
        <v>49576590</v>
      </c>
      <c r="D25" s="439">
        <f t="shared" si="0"/>
        <v>49.576590000000003</v>
      </c>
      <c r="E25" s="440">
        <f t="shared" si="1"/>
        <v>1.1488341458214082E-3</v>
      </c>
    </row>
    <row r="26" spans="1:5" x14ac:dyDescent="0.2">
      <c r="A26" s="433">
        <v>20</v>
      </c>
      <c r="B26" s="436" t="s">
        <v>234</v>
      </c>
      <c r="C26" s="437">
        <v>50138357</v>
      </c>
      <c r="D26" s="439">
        <f t="shared" si="0"/>
        <v>50.138356999999999</v>
      </c>
      <c r="E26" s="440">
        <f t="shared" si="1"/>
        <v>1.1618519252127632E-3</v>
      </c>
    </row>
    <row r="28" spans="1:5" x14ac:dyDescent="0.2">
      <c r="B28" s="436" t="s">
        <v>0</v>
      </c>
      <c r="C28" s="437">
        <v>43153827017</v>
      </c>
    </row>
  </sheetData>
  <mergeCells count="1">
    <mergeCell ref="H1:I1"/>
  </mergeCells>
  <hyperlinks>
    <hyperlink ref="H1:I1" location="Index!A1" display="Regresar al �ndice" xr:uid="{140328A3-E2C0-4534-BE15-CD9D4FE59D53}"/>
  </hyperlink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6AE5E-6213-4DC7-B8A1-E5D61F31F30A}">
  <sheetPr codeName="Hoja145"/>
  <dimension ref="A1:I26"/>
  <sheetViews>
    <sheetView workbookViewId="0"/>
  </sheetViews>
  <sheetFormatPr baseColWidth="10" defaultRowHeight="12.75" x14ac:dyDescent="0.2"/>
  <cols>
    <col min="1" max="1" width="11.5703125" style="433" bestFit="1" customWidth="1"/>
    <col min="2" max="2" width="22.140625" style="433" bestFit="1" customWidth="1"/>
    <col min="3" max="4" width="14.140625" style="433" bestFit="1" customWidth="1"/>
    <col min="5" max="5" width="11.28515625" style="433" bestFit="1" customWidth="1"/>
    <col min="6" max="16384" width="11.42578125" style="433"/>
  </cols>
  <sheetData>
    <row r="1" spans="1:9" x14ac:dyDescent="0.2">
      <c r="A1" s="69" t="s">
        <v>1963</v>
      </c>
      <c r="H1" s="434" t="s">
        <v>2143</v>
      </c>
      <c r="I1" s="434"/>
    </row>
    <row r="6" spans="1:9" ht="15.75" customHeight="1" x14ac:dyDescent="0.2">
      <c r="A6" s="433" t="s">
        <v>1644</v>
      </c>
      <c r="B6" s="435" t="s">
        <v>577</v>
      </c>
      <c r="C6" s="435" t="s">
        <v>362</v>
      </c>
      <c r="D6" s="435" t="s">
        <v>1621</v>
      </c>
      <c r="E6" s="435" t="s">
        <v>1646</v>
      </c>
    </row>
    <row r="7" spans="1:9" x14ac:dyDescent="0.2">
      <c r="A7" s="433">
        <v>20</v>
      </c>
      <c r="B7" s="436" t="s">
        <v>169</v>
      </c>
      <c r="C7" s="437">
        <v>320801103</v>
      </c>
      <c r="D7" s="437">
        <v>48280873</v>
      </c>
      <c r="E7" s="438">
        <f t="shared" ref="E7:E26" si="0">D7/C7*100</f>
        <v>15.050095697457749</v>
      </c>
    </row>
    <row r="8" spans="1:9" x14ac:dyDescent="0.2">
      <c r="A8" s="433">
        <v>19</v>
      </c>
      <c r="B8" s="436" t="s">
        <v>195</v>
      </c>
      <c r="C8" s="437">
        <v>231877431</v>
      </c>
      <c r="D8" s="437">
        <v>34960355</v>
      </c>
      <c r="E8" s="438">
        <f t="shared" si="0"/>
        <v>15.077083978906082</v>
      </c>
    </row>
    <row r="9" spans="1:9" x14ac:dyDescent="0.2">
      <c r="A9" s="433">
        <v>18</v>
      </c>
      <c r="B9" s="436" t="s">
        <v>183</v>
      </c>
      <c r="C9" s="437">
        <v>123992066</v>
      </c>
      <c r="D9" s="437">
        <v>18817139</v>
      </c>
      <c r="E9" s="438">
        <f t="shared" si="0"/>
        <v>15.176083121318424</v>
      </c>
    </row>
    <row r="10" spans="1:9" x14ac:dyDescent="0.2">
      <c r="A10" s="433">
        <v>17</v>
      </c>
      <c r="B10" s="436" t="s">
        <v>174</v>
      </c>
      <c r="C10" s="437">
        <v>130263190</v>
      </c>
      <c r="D10" s="437">
        <v>20582951</v>
      </c>
      <c r="E10" s="438">
        <f t="shared" si="0"/>
        <v>15.801049398529241</v>
      </c>
    </row>
    <row r="11" spans="1:9" x14ac:dyDescent="0.2">
      <c r="A11" s="433">
        <v>16</v>
      </c>
      <c r="B11" s="436" t="s">
        <v>186</v>
      </c>
      <c r="C11" s="437">
        <v>94721347</v>
      </c>
      <c r="D11" s="437">
        <v>15057540</v>
      </c>
      <c r="E11" s="438">
        <f t="shared" si="0"/>
        <v>15.89667005052198</v>
      </c>
    </row>
    <row r="12" spans="1:9" x14ac:dyDescent="0.2">
      <c r="A12" s="433">
        <v>15</v>
      </c>
      <c r="B12" s="436" t="s">
        <v>155</v>
      </c>
      <c r="C12" s="437">
        <v>507407996</v>
      </c>
      <c r="D12" s="437">
        <v>80660998</v>
      </c>
      <c r="E12" s="438">
        <f t="shared" si="0"/>
        <v>15.896674596353819</v>
      </c>
    </row>
    <row r="13" spans="1:9" x14ac:dyDescent="0.2">
      <c r="A13" s="433">
        <v>14</v>
      </c>
      <c r="B13" s="436" t="s">
        <v>161</v>
      </c>
      <c r="C13" s="437">
        <v>253344835</v>
      </c>
      <c r="D13" s="437">
        <v>43729036</v>
      </c>
      <c r="E13" s="438">
        <f t="shared" si="0"/>
        <v>17.260677921458317</v>
      </c>
    </row>
    <row r="14" spans="1:9" x14ac:dyDescent="0.2">
      <c r="A14" s="433">
        <v>13</v>
      </c>
      <c r="B14" s="436" t="s">
        <v>273</v>
      </c>
      <c r="C14" s="437">
        <v>181588416</v>
      </c>
      <c r="D14" s="437">
        <v>34709297</v>
      </c>
      <c r="E14" s="438">
        <f t="shared" si="0"/>
        <v>19.114268280196907</v>
      </c>
    </row>
    <row r="15" spans="1:9" x14ac:dyDescent="0.2">
      <c r="A15" s="433">
        <v>12</v>
      </c>
      <c r="B15" s="436" t="s">
        <v>165</v>
      </c>
      <c r="C15" s="437">
        <v>821261705</v>
      </c>
      <c r="D15" s="437">
        <v>160635486</v>
      </c>
      <c r="E15" s="438">
        <f t="shared" si="0"/>
        <v>19.559597753312996</v>
      </c>
    </row>
    <row r="16" spans="1:9" x14ac:dyDescent="0.2">
      <c r="A16" s="433">
        <v>11</v>
      </c>
      <c r="B16" s="436" t="s">
        <v>1055</v>
      </c>
      <c r="C16" s="437">
        <v>2409046312</v>
      </c>
      <c r="D16" s="437">
        <v>485618115</v>
      </c>
      <c r="E16" s="438">
        <f t="shared" si="0"/>
        <v>20.158106242334455</v>
      </c>
    </row>
    <row r="17" spans="1:5" x14ac:dyDescent="0.2">
      <c r="A17" s="433">
        <v>10</v>
      </c>
      <c r="B17" s="436" t="s">
        <v>252</v>
      </c>
      <c r="C17" s="437">
        <v>105186221</v>
      </c>
      <c r="D17" s="437">
        <v>21212818</v>
      </c>
      <c r="E17" s="438">
        <f t="shared" si="0"/>
        <v>20.166917109799009</v>
      </c>
    </row>
    <row r="18" spans="1:5" x14ac:dyDescent="0.2">
      <c r="A18" s="433">
        <v>9</v>
      </c>
      <c r="B18" s="436" t="s">
        <v>164</v>
      </c>
      <c r="C18" s="437">
        <v>154941394</v>
      </c>
      <c r="D18" s="437">
        <v>33243176</v>
      </c>
      <c r="E18" s="438">
        <f t="shared" si="0"/>
        <v>21.455322649285058</v>
      </c>
    </row>
    <row r="19" spans="1:5" x14ac:dyDescent="0.2">
      <c r="A19" s="433">
        <v>8</v>
      </c>
      <c r="B19" s="436" t="s">
        <v>268</v>
      </c>
      <c r="C19" s="437">
        <v>599035371</v>
      </c>
      <c r="D19" s="437">
        <v>131192457</v>
      </c>
      <c r="E19" s="438">
        <f t="shared" si="0"/>
        <v>21.90061945440614</v>
      </c>
    </row>
    <row r="20" spans="1:5" x14ac:dyDescent="0.2">
      <c r="A20" s="433">
        <v>7</v>
      </c>
      <c r="B20" s="436" t="s">
        <v>153</v>
      </c>
      <c r="C20" s="437">
        <v>2719342870</v>
      </c>
      <c r="D20" s="437">
        <v>608744220</v>
      </c>
      <c r="E20" s="438">
        <f t="shared" si="0"/>
        <v>22.385710412457112</v>
      </c>
    </row>
    <row r="21" spans="1:5" x14ac:dyDescent="0.2">
      <c r="A21" s="433">
        <v>6</v>
      </c>
      <c r="B21" s="436" t="s">
        <v>55</v>
      </c>
      <c r="C21" s="437">
        <v>9026036692</v>
      </c>
      <c r="D21" s="437">
        <v>2143594994</v>
      </c>
      <c r="E21" s="438">
        <f t="shared" si="0"/>
        <v>23.749017061939504</v>
      </c>
    </row>
    <row r="22" spans="1:5" x14ac:dyDescent="0.2">
      <c r="A22" s="433">
        <v>5</v>
      </c>
      <c r="B22" s="436" t="s">
        <v>168</v>
      </c>
      <c r="C22" s="437">
        <v>165817669</v>
      </c>
      <c r="D22" s="437">
        <v>41300455</v>
      </c>
      <c r="E22" s="438">
        <f t="shared" si="0"/>
        <v>24.907149671727684</v>
      </c>
    </row>
    <row r="23" spans="1:5" x14ac:dyDescent="0.2">
      <c r="A23" s="433">
        <v>4</v>
      </c>
      <c r="B23" s="436" t="s">
        <v>249</v>
      </c>
      <c r="C23" s="437">
        <v>85277444</v>
      </c>
      <c r="D23" s="437">
        <v>21416290</v>
      </c>
      <c r="E23" s="438">
        <f t="shared" si="0"/>
        <v>25.113663115887945</v>
      </c>
    </row>
    <row r="24" spans="1:5" x14ac:dyDescent="0.2">
      <c r="A24" s="433">
        <v>3</v>
      </c>
      <c r="B24" s="436" t="s">
        <v>152</v>
      </c>
      <c r="C24" s="437">
        <v>3172808494</v>
      </c>
      <c r="D24" s="437">
        <v>878759229</v>
      </c>
      <c r="E24" s="438">
        <f t="shared" si="0"/>
        <v>27.696573261884367</v>
      </c>
    </row>
    <row r="25" spans="1:5" x14ac:dyDescent="0.2">
      <c r="A25" s="433">
        <v>2</v>
      </c>
      <c r="B25" s="436" t="s">
        <v>151</v>
      </c>
      <c r="C25" s="437">
        <v>9350937591</v>
      </c>
      <c r="D25" s="437">
        <v>3065922102</v>
      </c>
      <c r="E25" s="438">
        <f t="shared" si="0"/>
        <v>32.787322898517246</v>
      </c>
    </row>
    <row r="26" spans="1:5" x14ac:dyDescent="0.2">
      <c r="A26" s="433">
        <v>1</v>
      </c>
      <c r="B26" s="436" t="s">
        <v>177</v>
      </c>
      <c r="C26" s="437">
        <v>330253457</v>
      </c>
      <c r="D26" s="437">
        <v>111584705</v>
      </c>
      <c r="E26" s="438">
        <f t="shared" si="0"/>
        <v>33.787596355123092</v>
      </c>
    </row>
  </sheetData>
  <autoFilter ref="A6:E26" xr:uid="{00000000-0009-0000-0000-000006000000}">
    <sortState ref="A7:E26">
      <sortCondition ref="E6:E26"/>
    </sortState>
  </autoFilter>
  <mergeCells count="1">
    <mergeCell ref="H1:I1"/>
  </mergeCells>
  <hyperlinks>
    <hyperlink ref="H1:I1" location="Index!A1" display="Regresar al �ndice" xr:uid="{72C4F595-EA5D-43B8-9AEB-FFD32E4017EC}"/>
  </hyperlink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9BDFB-C854-4A1D-8D65-C11D48F1F427}">
  <sheetPr codeName="Hoja146"/>
  <dimension ref="A1:I26"/>
  <sheetViews>
    <sheetView workbookViewId="0"/>
  </sheetViews>
  <sheetFormatPr baseColWidth="10" defaultRowHeight="12.75" x14ac:dyDescent="0.2"/>
  <cols>
    <col min="1" max="1" width="11.42578125" style="433"/>
    <col min="2" max="2" width="22.140625" style="433" bestFit="1" customWidth="1"/>
    <col min="3" max="4" width="12.7109375" style="433" bestFit="1" customWidth="1"/>
    <col min="5" max="5" width="11.140625" style="433" bestFit="1" customWidth="1"/>
    <col min="6" max="16384" width="11.42578125" style="433"/>
  </cols>
  <sheetData>
    <row r="1" spans="1:9" x14ac:dyDescent="0.2">
      <c r="A1" s="69" t="s">
        <v>1965</v>
      </c>
      <c r="H1" s="434" t="s">
        <v>2143</v>
      </c>
      <c r="I1" s="434"/>
    </row>
    <row r="6" spans="1:9" ht="15.75" customHeight="1" x14ac:dyDescent="0.2">
      <c r="A6" s="433" t="s">
        <v>1644</v>
      </c>
      <c r="B6" s="435" t="s">
        <v>577</v>
      </c>
      <c r="C6" s="435" t="s">
        <v>362</v>
      </c>
      <c r="D6" s="435" t="s">
        <v>1621</v>
      </c>
      <c r="E6" s="435" t="s">
        <v>1646</v>
      </c>
    </row>
    <row r="7" spans="1:9" x14ac:dyDescent="0.2">
      <c r="A7" s="433">
        <v>1</v>
      </c>
      <c r="B7" s="436" t="s">
        <v>225</v>
      </c>
      <c r="C7" s="437">
        <v>180363183</v>
      </c>
      <c r="D7" s="437">
        <v>2532028</v>
      </c>
      <c r="E7" s="438">
        <f t="shared" ref="E7:E26" si="0">D7/C7*100</f>
        <v>1.4038496980838933</v>
      </c>
    </row>
    <row r="8" spans="1:9" x14ac:dyDescent="0.2">
      <c r="A8" s="433">
        <v>2</v>
      </c>
      <c r="B8" s="436" t="s">
        <v>256</v>
      </c>
      <c r="C8" s="437">
        <v>119063258</v>
      </c>
      <c r="D8" s="437">
        <v>2059217</v>
      </c>
      <c r="E8" s="438">
        <f t="shared" si="0"/>
        <v>1.7295150784467868</v>
      </c>
    </row>
    <row r="9" spans="1:9" x14ac:dyDescent="0.2">
      <c r="A9" s="433">
        <v>3</v>
      </c>
      <c r="B9" s="436" t="s">
        <v>198</v>
      </c>
      <c r="C9" s="437">
        <v>73906347</v>
      </c>
      <c r="D9" s="437">
        <v>1299880</v>
      </c>
      <c r="E9" s="438">
        <f t="shared" si="0"/>
        <v>1.7588205245755144</v>
      </c>
    </row>
    <row r="10" spans="1:9" x14ac:dyDescent="0.2">
      <c r="A10" s="433">
        <v>4</v>
      </c>
      <c r="B10" s="436" t="s">
        <v>239</v>
      </c>
      <c r="C10" s="437">
        <v>54967429</v>
      </c>
      <c r="D10" s="437">
        <v>984725</v>
      </c>
      <c r="E10" s="438">
        <f t="shared" si="0"/>
        <v>1.791469999442761</v>
      </c>
    </row>
    <row r="11" spans="1:9" x14ac:dyDescent="0.2">
      <c r="A11" s="433">
        <v>5</v>
      </c>
      <c r="B11" s="436" t="s">
        <v>269</v>
      </c>
      <c r="C11" s="437">
        <v>77074477</v>
      </c>
      <c r="D11" s="437">
        <v>1391323</v>
      </c>
      <c r="E11" s="438">
        <f t="shared" si="0"/>
        <v>1.8051669685672991</v>
      </c>
    </row>
    <row r="12" spans="1:9" x14ac:dyDescent="0.2">
      <c r="A12" s="433">
        <v>6</v>
      </c>
      <c r="B12" s="436" t="s">
        <v>222</v>
      </c>
      <c r="C12" s="437">
        <v>51231706</v>
      </c>
      <c r="D12" s="437">
        <v>938323</v>
      </c>
      <c r="E12" s="438">
        <f t="shared" si="0"/>
        <v>1.8315279214008606</v>
      </c>
    </row>
    <row r="13" spans="1:9" x14ac:dyDescent="0.2">
      <c r="A13" s="433">
        <v>7</v>
      </c>
      <c r="B13" s="436" t="s">
        <v>184</v>
      </c>
      <c r="C13" s="437">
        <v>69858712</v>
      </c>
      <c r="D13" s="437">
        <v>1349702</v>
      </c>
      <c r="E13" s="438">
        <f t="shared" si="0"/>
        <v>1.9320453546294987</v>
      </c>
    </row>
    <row r="14" spans="1:9" x14ac:dyDescent="0.2">
      <c r="A14" s="433">
        <v>8</v>
      </c>
      <c r="B14" s="436" t="s">
        <v>244</v>
      </c>
      <c r="C14" s="437">
        <v>83752300</v>
      </c>
      <c r="D14" s="437">
        <v>1826873</v>
      </c>
      <c r="E14" s="438">
        <f t="shared" si="0"/>
        <v>2.1812809916861986</v>
      </c>
    </row>
    <row r="15" spans="1:9" x14ac:dyDescent="0.2">
      <c r="A15" s="433">
        <v>9</v>
      </c>
      <c r="B15" s="436" t="s">
        <v>234</v>
      </c>
      <c r="C15" s="437">
        <v>50138357</v>
      </c>
      <c r="D15" s="437">
        <v>1140156</v>
      </c>
      <c r="E15" s="438">
        <f t="shared" si="0"/>
        <v>2.2740194697644363</v>
      </c>
    </row>
    <row r="16" spans="1:9" x14ac:dyDescent="0.2">
      <c r="A16" s="433">
        <v>10</v>
      </c>
      <c r="B16" s="436" t="s">
        <v>199</v>
      </c>
      <c r="C16" s="437">
        <v>60830303</v>
      </c>
      <c r="D16" s="437">
        <v>1412525</v>
      </c>
      <c r="E16" s="438">
        <f t="shared" si="0"/>
        <v>2.3220745752326764</v>
      </c>
    </row>
    <row r="17" spans="1:5" x14ac:dyDescent="0.2">
      <c r="A17" s="433">
        <v>11</v>
      </c>
      <c r="B17" s="436" t="s">
        <v>214</v>
      </c>
      <c r="C17" s="437">
        <v>70492217</v>
      </c>
      <c r="D17" s="437">
        <v>1641433</v>
      </c>
      <c r="E17" s="438">
        <f t="shared" si="0"/>
        <v>2.3285308220622429</v>
      </c>
    </row>
    <row r="18" spans="1:5" x14ac:dyDescent="0.2">
      <c r="A18" s="433">
        <v>12</v>
      </c>
      <c r="B18" s="436" t="s">
        <v>233</v>
      </c>
      <c r="C18" s="437">
        <v>38891531</v>
      </c>
      <c r="D18" s="437">
        <v>1043985</v>
      </c>
      <c r="E18" s="438">
        <f t="shared" si="0"/>
        <v>2.6843504823710851</v>
      </c>
    </row>
    <row r="19" spans="1:5" x14ac:dyDescent="0.2">
      <c r="A19" s="433">
        <v>13</v>
      </c>
      <c r="B19" s="436" t="s">
        <v>159</v>
      </c>
      <c r="C19" s="437">
        <v>75687249</v>
      </c>
      <c r="D19" s="437">
        <v>2119961</v>
      </c>
      <c r="E19" s="438">
        <f t="shared" si="0"/>
        <v>2.8009486776299664</v>
      </c>
    </row>
    <row r="20" spans="1:5" x14ac:dyDescent="0.2">
      <c r="A20" s="433">
        <v>14</v>
      </c>
      <c r="B20" s="436" t="s">
        <v>250</v>
      </c>
      <c r="C20" s="437">
        <v>69006006</v>
      </c>
      <c r="D20" s="437">
        <v>1933678</v>
      </c>
      <c r="E20" s="438">
        <f t="shared" si="0"/>
        <v>2.8021879718701586</v>
      </c>
    </row>
    <row r="21" spans="1:5" x14ac:dyDescent="0.2">
      <c r="A21" s="433">
        <v>15</v>
      </c>
      <c r="B21" s="436" t="s">
        <v>254</v>
      </c>
      <c r="C21" s="437">
        <v>124801290</v>
      </c>
      <c r="D21" s="437">
        <v>4029205</v>
      </c>
      <c r="E21" s="438">
        <f t="shared" si="0"/>
        <v>3.228496275959968</v>
      </c>
    </row>
    <row r="22" spans="1:5" x14ac:dyDescent="0.2">
      <c r="A22" s="433">
        <v>16</v>
      </c>
      <c r="B22" s="436" t="s">
        <v>229</v>
      </c>
      <c r="C22" s="437">
        <v>42661773</v>
      </c>
      <c r="D22" s="437">
        <v>1422612</v>
      </c>
      <c r="E22" s="438">
        <f t="shared" si="0"/>
        <v>3.3346293413543782</v>
      </c>
    </row>
    <row r="23" spans="1:5" x14ac:dyDescent="0.2">
      <c r="A23" s="433">
        <v>17</v>
      </c>
      <c r="B23" s="436" t="s">
        <v>180</v>
      </c>
      <c r="C23" s="437">
        <v>37451873</v>
      </c>
      <c r="D23" s="437">
        <v>1259454</v>
      </c>
      <c r="E23" s="438">
        <f t="shared" si="0"/>
        <v>3.3628598494927076</v>
      </c>
    </row>
    <row r="24" spans="1:5" x14ac:dyDescent="0.2">
      <c r="A24" s="433">
        <v>18</v>
      </c>
      <c r="B24" s="436" t="s">
        <v>171</v>
      </c>
      <c r="C24" s="437">
        <v>194435794</v>
      </c>
      <c r="D24" s="437">
        <v>6585856</v>
      </c>
      <c r="E24" s="438">
        <f t="shared" si="0"/>
        <v>3.3871623452212716</v>
      </c>
    </row>
    <row r="25" spans="1:5" x14ac:dyDescent="0.2">
      <c r="A25" s="433">
        <v>19</v>
      </c>
      <c r="B25" s="436" t="s">
        <v>232</v>
      </c>
      <c r="C25" s="437">
        <v>34252302</v>
      </c>
      <c r="D25" s="437">
        <v>1182485</v>
      </c>
      <c r="E25" s="438">
        <f t="shared" si="0"/>
        <v>3.4522789154434061</v>
      </c>
    </row>
    <row r="26" spans="1:5" x14ac:dyDescent="0.2">
      <c r="A26" s="433">
        <v>20</v>
      </c>
      <c r="B26" s="436" t="s">
        <v>218</v>
      </c>
      <c r="C26" s="437">
        <v>40646507</v>
      </c>
      <c r="D26" s="437">
        <v>1466804</v>
      </c>
      <c r="E26" s="438">
        <f t="shared" si="0"/>
        <v>3.6086840131182734</v>
      </c>
    </row>
  </sheetData>
  <autoFilter ref="A6:E26" xr:uid="{00000000-0009-0000-0000-000007000000}">
    <sortState ref="A7:E26">
      <sortCondition ref="E6:E26"/>
    </sortState>
  </autoFilter>
  <mergeCells count="1">
    <mergeCell ref="H1:I1"/>
  </mergeCells>
  <hyperlinks>
    <hyperlink ref="H1:I1" location="Index!A1" display="Regresar al �ndice" xr:uid="{A3047A97-A3D2-414A-A2D3-5A4B3D22D034}"/>
  </hyperlink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8"/>
  <dimension ref="A1:I93"/>
  <sheetViews>
    <sheetView topLeftCell="A71" workbookViewId="0"/>
  </sheetViews>
  <sheetFormatPr baseColWidth="10" defaultRowHeight="12.75" x14ac:dyDescent="0.2"/>
  <cols>
    <col min="1" max="16384" width="11.42578125" style="372"/>
  </cols>
  <sheetData>
    <row r="1" spans="1:9" x14ac:dyDescent="0.2">
      <c r="A1" s="69" t="s">
        <v>1967</v>
      </c>
      <c r="H1" s="346" t="s">
        <v>2143</v>
      </c>
      <c r="I1" s="346"/>
    </row>
    <row r="6" spans="1:9" x14ac:dyDescent="0.2">
      <c r="A6" s="431" t="s">
        <v>1204</v>
      </c>
      <c r="B6" s="431" t="s">
        <v>297</v>
      </c>
      <c r="C6" s="431" t="s">
        <v>1429</v>
      </c>
      <c r="D6" s="372" t="s">
        <v>0</v>
      </c>
      <c r="E6" s="372" t="s">
        <v>1</v>
      </c>
    </row>
    <row r="7" spans="1:9" x14ac:dyDescent="0.2">
      <c r="A7" s="431">
        <v>37622</v>
      </c>
      <c r="B7" s="392">
        <v>2003</v>
      </c>
      <c r="C7" s="431" t="s">
        <v>1430</v>
      </c>
      <c r="D7" s="373">
        <v>281.25029999999998</v>
      </c>
      <c r="E7" s="373">
        <v>3170.1266999999998</v>
      </c>
    </row>
    <row r="8" spans="1:9" x14ac:dyDescent="0.2">
      <c r="A8" s="431">
        <v>37712</v>
      </c>
      <c r="B8" s="392"/>
      <c r="C8" s="431" t="s">
        <v>1431</v>
      </c>
      <c r="D8" s="373">
        <v>363.35930000000002</v>
      </c>
      <c r="E8" s="373">
        <v>3904.6473000000001</v>
      </c>
    </row>
    <row r="9" spans="1:9" x14ac:dyDescent="0.2">
      <c r="A9" s="431">
        <v>37803</v>
      </c>
      <c r="B9" s="392"/>
      <c r="C9" s="431" t="s">
        <v>1432</v>
      </c>
      <c r="D9" s="373">
        <v>372.2595</v>
      </c>
      <c r="E9" s="373">
        <v>4128.1166999999996</v>
      </c>
    </row>
    <row r="10" spans="1:9" x14ac:dyDescent="0.2">
      <c r="A10" s="431">
        <v>37895</v>
      </c>
      <c r="B10" s="392"/>
      <c r="C10" s="431" t="s">
        <v>1433</v>
      </c>
      <c r="D10" s="373">
        <v>318.19600000000003</v>
      </c>
      <c r="E10" s="373">
        <v>3935.7957000000001</v>
      </c>
    </row>
    <row r="11" spans="1:9" x14ac:dyDescent="0.2">
      <c r="A11" s="431">
        <v>37987</v>
      </c>
      <c r="B11" s="392">
        <v>2004</v>
      </c>
      <c r="C11" s="431" t="s">
        <v>1430</v>
      </c>
      <c r="D11" s="373">
        <v>314.24560000000002</v>
      </c>
      <c r="E11" s="373">
        <v>3733.8611999999998</v>
      </c>
    </row>
    <row r="12" spans="1:9" x14ac:dyDescent="0.2">
      <c r="A12" s="431">
        <v>38078</v>
      </c>
      <c r="B12" s="392"/>
      <c r="C12" s="431" t="s">
        <v>1431</v>
      </c>
      <c r="D12" s="373">
        <v>390.99720000000002</v>
      </c>
      <c r="E12" s="373">
        <v>4968.6377000000002</v>
      </c>
    </row>
    <row r="13" spans="1:9" x14ac:dyDescent="0.2">
      <c r="A13" s="431">
        <v>38169</v>
      </c>
      <c r="B13" s="392"/>
      <c r="C13" s="431" t="s">
        <v>1432</v>
      </c>
      <c r="D13" s="373">
        <v>383.63510000000002</v>
      </c>
      <c r="E13" s="373">
        <v>5028.0245999999997</v>
      </c>
    </row>
    <row r="14" spans="1:9" x14ac:dyDescent="0.2">
      <c r="A14" s="431">
        <v>38261</v>
      </c>
      <c r="B14" s="392"/>
      <c r="C14" s="431" t="s">
        <v>1433</v>
      </c>
      <c r="D14" s="373">
        <v>373.35120000000001</v>
      </c>
      <c r="E14" s="373">
        <v>4601.2245000000003</v>
      </c>
    </row>
    <row r="15" spans="1:9" x14ac:dyDescent="0.2">
      <c r="A15" s="431">
        <v>38353</v>
      </c>
      <c r="B15" s="392">
        <v>2005</v>
      </c>
      <c r="C15" s="431" t="s">
        <v>1430</v>
      </c>
      <c r="D15" s="373">
        <v>374.55380000000002</v>
      </c>
      <c r="E15" s="373">
        <v>4487.5228999999999</v>
      </c>
    </row>
    <row r="16" spans="1:9" x14ac:dyDescent="0.2">
      <c r="A16" s="431">
        <v>38443</v>
      </c>
      <c r="B16" s="392"/>
      <c r="C16" s="431" t="s">
        <v>1431</v>
      </c>
      <c r="D16" s="373">
        <v>438.80119999999999</v>
      </c>
      <c r="E16" s="373">
        <v>5733.8606</v>
      </c>
    </row>
    <row r="17" spans="1:5" x14ac:dyDescent="0.2">
      <c r="A17" s="431">
        <v>38534</v>
      </c>
      <c r="B17" s="392"/>
      <c r="C17" s="431" t="s">
        <v>1432</v>
      </c>
      <c r="D17" s="373">
        <v>440.71850000000001</v>
      </c>
      <c r="E17" s="373">
        <v>5785.5140000000001</v>
      </c>
    </row>
    <row r="18" spans="1:5" x14ac:dyDescent="0.2">
      <c r="A18" s="431">
        <v>38626</v>
      </c>
      <c r="B18" s="392"/>
      <c r="C18" s="431" t="s">
        <v>1433</v>
      </c>
      <c r="D18" s="373">
        <v>441.66649999999998</v>
      </c>
      <c r="E18" s="373">
        <v>5681.3734000000004</v>
      </c>
    </row>
    <row r="19" spans="1:5" x14ac:dyDescent="0.2">
      <c r="A19" s="431">
        <v>38718</v>
      </c>
      <c r="B19" s="392">
        <v>2006</v>
      </c>
      <c r="C19" s="431" t="s">
        <v>1430</v>
      </c>
      <c r="D19" s="373">
        <v>451.93959999999998</v>
      </c>
      <c r="E19" s="373">
        <v>5734.3316999999997</v>
      </c>
    </row>
    <row r="20" spans="1:5" x14ac:dyDescent="0.2">
      <c r="A20" s="431">
        <v>38808</v>
      </c>
      <c r="B20" s="392"/>
      <c r="C20" s="431" t="s">
        <v>1431</v>
      </c>
      <c r="D20" s="373">
        <v>520.15599999999995</v>
      </c>
      <c r="E20" s="373">
        <v>6947.5631000000003</v>
      </c>
    </row>
    <row r="21" spans="1:5" x14ac:dyDescent="0.2">
      <c r="A21" s="431">
        <v>38899</v>
      </c>
      <c r="B21" s="392"/>
      <c r="C21" s="431" t="s">
        <v>1432</v>
      </c>
      <c r="D21" s="373">
        <v>502.42309999999998</v>
      </c>
      <c r="E21" s="373">
        <v>6666.8888999999999</v>
      </c>
    </row>
    <row r="22" spans="1:5" x14ac:dyDescent="0.2">
      <c r="A22" s="431">
        <v>38991</v>
      </c>
      <c r="B22" s="392"/>
      <c r="C22" s="431" t="s">
        <v>1433</v>
      </c>
      <c r="D22" s="373">
        <v>500.9563</v>
      </c>
      <c r="E22" s="373">
        <v>6218.0514000000003</v>
      </c>
    </row>
    <row r="23" spans="1:5" x14ac:dyDescent="0.2">
      <c r="A23" s="431">
        <v>39083</v>
      </c>
      <c r="B23" s="392">
        <v>2007</v>
      </c>
      <c r="C23" s="431" t="s">
        <v>1430</v>
      </c>
      <c r="D23" s="373">
        <v>483.60079999999999</v>
      </c>
      <c r="E23" s="373">
        <v>5916.2313000000004</v>
      </c>
    </row>
    <row r="24" spans="1:5" x14ac:dyDescent="0.2">
      <c r="A24" s="431">
        <v>39173</v>
      </c>
      <c r="B24" s="392"/>
      <c r="C24" s="431" t="s">
        <v>1431</v>
      </c>
      <c r="D24" s="373">
        <v>520.48469999999998</v>
      </c>
      <c r="E24" s="373">
        <v>6878.9088000000002</v>
      </c>
    </row>
    <row r="25" spans="1:5" x14ac:dyDescent="0.2">
      <c r="A25" s="431">
        <v>39264</v>
      </c>
      <c r="B25" s="392"/>
      <c r="C25" s="431" t="s">
        <v>1432</v>
      </c>
      <c r="D25" s="373">
        <v>511.0421</v>
      </c>
      <c r="E25" s="373">
        <v>6967.7476999999999</v>
      </c>
    </row>
    <row r="26" spans="1:5" x14ac:dyDescent="0.2">
      <c r="A26" s="431">
        <v>39356</v>
      </c>
      <c r="B26" s="392"/>
      <c r="C26" s="431" t="s">
        <v>1433</v>
      </c>
      <c r="D26" s="373">
        <v>481.53309999999999</v>
      </c>
      <c r="E26" s="373">
        <v>6295.9301999999998</v>
      </c>
    </row>
    <row r="27" spans="1:5" x14ac:dyDescent="0.2">
      <c r="A27" s="431">
        <v>39448</v>
      </c>
      <c r="B27" s="392">
        <v>2008</v>
      </c>
      <c r="C27" s="431" t="s">
        <v>1430</v>
      </c>
      <c r="D27" s="373">
        <v>453.31529999999998</v>
      </c>
      <c r="E27" s="373">
        <v>5757.7575999999999</v>
      </c>
    </row>
    <row r="28" spans="1:5" x14ac:dyDescent="0.2">
      <c r="A28" s="431">
        <v>39539</v>
      </c>
      <c r="B28" s="392"/>
      <c r="C28" s="431" t="s">
        <v>1431</v>
      </c>
      <c r="D28" s="373">
        <v>507.89150000000001</v>
      </c>
      <c r="E28" s="373">
        <v>6820.8968000000004</v>
      </c>
    </row>
    <row r="29" spans="1:5" x14ac:dyDescent="0.2">
      <c r="A29" s="431">
        <v>39630</v>
      </c>
      <c r="B29" s="392"/>
      <c r="C29" s="431" t="s">
        <v>1432</v>
      </c>
      <c r="D29" s="373">
        <v>473.53640000000001</v>
      </c>
      <c r="E29" s="373">
        <v>6394.5241999999998</v>
      </c>
    </row>
    <row r="30" spans="1:5" x14ac:dyDescent="0.2">
      <c r="A30" s="431">
        <v>39722</v>
      </c>
      <c r="B30" s="392"/>
      <c r="C30" s="431" t="s">
        <v>1433</v>
      </c>
      <c r="D30" s="373">
        <v>480.05059999999997</v>
      </c>
      <c r="E30" s="373">
        <v>6171.8065999999999</v>
      </c>
    </row>
    <row r="31" spans="1:5" x14ac:dyDescent="0.2">
      <c r="A31" s="431">
        <v>39814</v>
      </c>
      <c r="B31" s="392">
        <v>2009</v>
      </c>
      <c r="C31" s="431" t="s">
        <v>1430</v>
      </c>
      <c r="D31" s="373">
        <v>455.3365</v>
      </c>
      <c r="E31" s="373">
        <v>5498.8725999999997</v>
      </c>
    </row>
    <row r="32" spans="1:5" x14ac:dyDescent="0.2">
      <c r="A32" s="431">
        <v>39904</v>
      </c>
      <c r="B32" s="392"/>
      <c r="C32" s="431" t="s">
        <v>1431</v>
      </c>
      <c r="D32" s="373">
        <v>448.97969999999998</v>
      </c>
      <c r="E32" s="373">
        <v>5634.3179</v>
      </c>
    </row>
    <row r="33" spans="1:5" x14ac:dyDescent="0.2">
      <c r="A33" s="431">
        <v>39995</v>
      </c>
      <c r="B33" s="392"/>
      <c r="C33" s="431" t="s">
        <v>1432</v>
      </c>
      <c r="D33" s="373">
        <v>409.86810000000003</v>
      </c>
      <c r="E33" s="373">
        <v>5396.8438999999998</v>
      </c>
    </row>
    <row r="34" spans="1:5" x14ac:dyDescent="0.2">
      <c r="A34" s="431">
        <v>40087</v>
      </c>
      <c r="B34" s="392"/>
      <c r="C34" s="431" t="s">
        <v>1433</v>
      </c>
      <c r="D34" s="373">
        <v>380.90750000000003</v>
      </c>
      <c r="E34" s="373">
        <v>4776.2983000000004</v>
      </c>
    </row>
    <row r="35" spans="1:5" x14ac:dyDescent="0.2">
      <c r="A35" s="431">
        <v>40179</v>
      </c>
      <c r="B35" s="392">
        <v>2010</v>
      </c>
      <c r="C35" s="431" t="s">
        <v>1430</v>
      </c>
      <c r="D35" s="373">
        <v>413.49209999999999</v>
      </c>
      <c r="E35" s="373">
        <v>4832.1288999999997</v>
      </c>
    </row>
    <row r="36" spans="1:5" x14ac:dyDescent="0.2">
      <c r="A36" s="431">
        <v>40269</v>
      </c>
      <c r="B36" s="392"/>
      <c r="C36" s="431" t="s">
        <v>1431</v>
      </c>
      <c r="D36" s="373">
        <v>470.30650000000003</v>
      </c>
      <c r="E36" s="373">
        <v>5835.8635999999997</v>
      </c>
    </row>
    <row r="37" spans="1:5" x14ac:dyDescent="0.2">
      <c r="A37" s="431">
        <v>40360</v>
      </c>
      <c r="B37" s="392"/>
      <c r="C37" s="431" t="s">
        <v>1432</v>
      </c>
      <c r="D37" s="373">
        <v>444.37740000000002</v>
      </c>
      <c r="E37" s="373">
        <v>5551.1360999999997</v>
      </c>
    </row>
    <row r="38" spans="1:5" x14ac:dyDescent="0.2">
      <c r="A38" s="431">
        <v>40452</v>
      </c>
      <c r="B38" s="392"/>
      <c r="C38" s="431" t="s">
        <v>1433</v>
      </c>
      <c r="D38" s="373">
        <v>427.39339999999999</v>
      </c>
      <c r="E38" s="373">
        <v>5084.7532000000001</v>
      </c>
    </row>
    <row r="39" spans="1:5" x14ac:dyDescent="0.2">
      <c r="A39" s="431">
        <v>40544</v>
      </c>
      <c r="B39" s="392">
        <v>2011</v>
      </c>
      <c r="C39" s="431" t="s">
        <v>1430</v>
      </c>
      <c r="D39" s="373">
        <v>438.07350000000002</v>
      </c>
      <c r="E39" s="373">
        <v>5110.1385</v>
      </c>
    </row>
    <row r="40" spans="1:5" x14ac:dyDescent="0.2">
      <c r="A40" s="431">
        <v>40634</v>
      </c>
      <c r="B40" s="392"/>
      <c r="C40" s="431" t="s">
        <v>1431</v>
      </c>
      <c r="D40" s="373">
        <v>486.71379999999999</v>
      </c>
      <c r="E40" s="373">
        <v>6071.7138000000004</v>
      </c>
    </row>
    <row r="41" spans="1:5" x14ac:dyDescent="0.2">
      <c r="A41" s="431">
        <v>40725</v>
      </c>
      <c r="B41" s="392"/>
      <c r="C41" s="431" t="s">
        <v>1432</v>
      </c>
      <c r="D41" s="373">
        <v>504.24520000000001</v>
      </c>
      <c r="E41" s="373">
        <v>6136.5735999999997</v>
      </c>
    </row>
    <row r="42" spans="1:5" x14ac:dyDescent="0.2">
      <c r="A42" s="431">
        <v>40817</v>
      </c>
      <c r="B42" s="392"/>
      <c r="C42" s="431" t="s">
        <v>1433</v>
      </c>
      <c r="D42" s="373">
        <v>466.75389999999999</v>
      </c>
      <c r="E42" s="373">
        <v>5484.5456000000004</v>
      </c>
    </row>
    <row r="43" spans="1:5" x14ac:dyDescent="0.2">
      <c r="A43" s="431">
        <v>40909</v>
      </c>
      <c r="B43" s="392">
        <v>2012</v>
      </c>
      <c r="C43" s="431" t="s">
        <v>1430</v>
      </c>
      <c r="D43" s="373">
        <v>463.43389999999999</v>
      </c>
      <c r="E43" s="373">
        <v>5386.2264999999998</v>
      </c>
    </row>
    <row r="44" spans="1:5" x14ac:dyDescent="0.2">
      <c r="A44" s="431">
        <v>41000</v>
      </c>
      <c r="B44" s="392"/>
      <c r="C44" s="431" t="s">
        <v>1431</v>
      </c>
      <c r="D44" s="373">
        <v>542.90390000000002</v>
      </c>
      <c r="E44" s="373">
        <v>6470.1481999999996</v>
      </c>
    </row>
    <row r="45" spans="1:5" x14ac:dyDescent="0.2">
      <c r="A45" s="431">
        <v>41091</v>
      </c>
      <c r="B45" s="392"/>
      <c r="C45" s="431" t="s">
        <v>1432</v>
      </c>
      <c r="D45" s="373">
        <v>436.4033</v>
      </c>
      <c r="E45" s="373">
        <v>5413.9413999999997</v>
      </c>
    </row>
    <row r="46" spans="1:5" x14ac:dyDescent="0.2">
      <c r="A46" s="431">
        <v>41183</v>
      </c>
      <c r="B46" s="392"/>
      <c r="C46" s="431" t="s">
        <v>1433</v>
      </c>
      <c r="D46" s="373">
        <v>440.76440000000002</v>
      </c>
      <c r="E46" s="373">
        <v>5168.0060000000003</v>
      </c>
    </row>
    <row r="47" spans="1:5" x14ac:dyDescent="0.2">
      <c r="A47" s="431">
        <v>41275</v>
      </c>
      <c r="B47" s="392">
        <v>2013</v>
      </c>
      <c r="C47" s="431" t="s">
        <v>1430</v>
      </c>
      <c r="D47" s="373">
        <v>402.7842</v>
      </c>
      <c r="E47" s="373">
        <v>5040.3283000000001</v>
      </c>
    </row>
    <row r="48" spans="1:5" x14ac:dyDescent="0.2">
      <c r="A48" s="431">
        <v>41365</v>
      </c>
      <c r="B48" s="392"/>
      <c r="C48" s="431" t="s">
        <v>1431</v>
      </c>
      <c r="D48" s="373">
        <v>479.92959999999999</v>
      </c>
      <c r="E48" s="373">
        <v>6097.0291999999999</v>
      </c>
    </row>
    <row r="49" spans="1:5" x14ac:dyDescent="0.2">
      <c r="A49" s="431">
        <v>41456</v>
      </c>
      <c r="B49" s="392"/>
      <c r="C49" s="431" t="s">
        <v>1432</v>
      </c>
      <c r="D49" s="373">
        <v>438.79599999999999</v>
      </c>
      <c r="E49" s="373">
        <v>5672.2350999999999</v>
      </c>
    </row>
    <row r="50" spans="1:5" x14ac:dyDescent="0.2">
      <c r="A50" s="431">
        <v>41548</v>
      </c>
      <c r="B50" s="392"/>
      <c r="C50" s="431" t="s">
        <v>1433</v>
      </c>
      <c r="D50" s="373">
        <v>433.50580000000002</v>
      </c>
      <c r="E50" s="373">
        <v>5493.1585999999998</v>
      </c>
    </row>
    <row r="51" spans="1:5" x14ac:dyDescent="0.2">
      <c r="A51" s="431">
        <v>41640</v>
      </c>
      <c r="B51" s="392">
        <v>2014</v>
      </c>
      <c r="C51" s="431" t="s">
        <v>1430</v>
      </c>
      <c r="D51" s="373">
        <v>459.30739999999997</v>
      </c>
      <c r="E51" s="373">
        <v>5459.7269999999999</v>
      </c>
    </row>
    <row r="52" spans="1:5" x14ac:dyDescent="0.2">
      <c r="A52" s="431">
        <v>41730</v>
      </c>
      <c r="B52" s="392"/>
      <c r="C52" s="431" t="s">
        <v>1431</v>
      </c>
      <c r="D52" s="373">
        <v>489.02929999999998</v>
      </c>
      <c r="E52" s="373">
        <v>6166.7767999999996</v>
      </c>
    </row>
    <row r="53" spans="1:5" x14ac:dyDescent="0.2">
      <c r="A53" s="431">
        <v>41821</v>
      </c>
      <c r="B53" s="392"/>
      <c r="C53" s="431" t="s">
        <v>1432</v>
      </c>
      <c r="D53" s="373">
        <v>464.12490000000003</v>
      </c>
      <c r="E53" s="373">
        <v>5967.5832</v>
      </c>
    </row>
    <row r="54" spans="1:5" x14ac:dyDescent="0.2">
      <c r="A54" s="431">
        <v>41913</v>
      </c>
      <c r="B54" s="392"/>
      <c r="C54" s="431" t="s">
        <v>1433</v>
      </c>
      <c r="D54" s="373">
        <v>547.39120000000003</v>
      </c>
      <c r="E54" s="373">
        <v>6053.1968999999999</v>
      </c>
    </row>
    <row r="55" spans="1:5" x14ac:dyDescent="0.2">
      <c r="A55" s="431">
        <v>42005</v>
      </c>
      <c r="B55" s="392">
        <v>2015</v>
      </c>
      <c r="C55" s="431" t="s">
        <v>1430</v>
      </c>
      <c r="D55" s="373">
        <v>539.39319999999998</v>
      </c>
      <c r="E55" s="373">
        <v>5723.6171000000004</v>
      </c>
    </row>
    <row r="56" spans="1:5" x14ac:dyDescent="0.2">
      <c r="A56" s="431">
        <v>42095</v>
      </c>
      <c r="B56" s="392"/>
      <c r="C56" s="431" t="s">
        <v>1431</v>
      </c>
      <c r="D56" s="373">
        <v>505.48239999999998</v>
      </c>
      <c r="E56" s="373">
        <v>6353.2556000000004</v>
      </c>
    </row>
    <row r="57" spans="1:5" x14ac:dyDescent="0.2">
      <c r="A57" s="431">
        <v>42186</v>
      </c>
      <c r="B57" s="392"/>
      <c r="C57" s="431" t="s">
        <v>1432</v>
      </c>
      <c r="D57" s="373">
        <v>577.65</v>
      </c>
      <c r="E57" s="373">
        <v>6543.1661999999997</v>
      </c>
    </row>
    <row r="58" spans="1:5" x14ac:dyDescent="0.2">
      <c r="A58" s="431">
        <v>42278</v>
      </c>
      <c r="B58" s="392"/>
      <c r="C58" s="431" t="s">
        <v>1433</v>
      </c>
      <c r="D58" s="373">
        <v>551.58860000000004</v>
      </c>
      <c r="E58" s="373">
        <v>6164.7336999999998</v>
      </c>
    </row>
    <row r="59" spans="1:5" x14ac:dyDescent="0.2">
      <c r="A59" s="431">
        <v>42370</v>
      </c>
      <c r="B59" s="392">
        <v>2016</v>
      </c>
      <c r="C59" s="431" t="s">
        <v>1430</v>
      </c>
      <c r="D59" s="373">
        <v>587.31209999999999</v>
      </c>
      <c r="E59" s="373">
        <v>6205.8492999999999</v>
      </c>
    </row>
    <row r="60" spans="1:5" x14ac:dyDescent="0.2">
      <c r="A60" s="431">
        <v>42461</v>
      </c>
      <c r="B60" s="392"/>
      <c r="C60" s="431" t="s">
        <v>1431</v>
      </c>
      <c r="D60" s="373">
        <v>651.80370000000005</v>
      </c>
      <c r="E60" s="373">
        <v>6961.8252000000002</v>
      </c>
    </row>
    <row r="61" spans="1:5" x14ac:dyDescent="0.2">
      <c r="A61" s="431">
        <v>42552</v>
      </c>
      <c r="B61" s="392"/>
      <c r="C61" s="431" t="s">
        <v>1432</v>
      </c>
      <c r="D61" s="373">
        <v>636.18830000000003</v>
      </c>
      <c r="E61" s="373">
        <v>6891.9841999999999</v>
      </c>
    </row>
    <row r="62" spans="1:5" x14ac:dyDescent="0.2">
      <c r="A62" s="431">
        <v>42644</v>
      </c>
      <c r="B62" s="392"/>
      <c r="C62" s="431" t="s">
        <v>1433</v>
      </c>
      <c r="D62" s="373">
        <v>645.49800000000005</v>
      </c>
      <c r="E62" s="373">
        <v>6933.6228000000001</v>
      </c>
    </row>
    <row r="63" spans="1:5" x14ac:dyDescent="0.2">
      <c r="A63" s="431">
        <v>42736</v>
      </c>
      <c r="B63" s="392">
        <v>2017</v>
      </c>
      <c r="C63" s="431" t="s">
        <v>1430</v>
      </c>
      <c r="D63" s="373">
        <v>652.44740000000002</v>
      </c>
      <c r="E63" s="373">
        <v>6908.2604000000001</v>
      </c>
    </row>
    <row r="64" spans="1:5" x14ac:dyDescent="0.2">
      <c r="A64" s="431">
        <v>42826</v>
      </c>
      <c r="B64" s="392"/>
      <c r="C64" s="431" t="s">
        <v>1431</v>
      </c>
      <c r="D64" s="373">
        <v>720.10469999999998</v>
      </c>
      <c r="E64" s="373">
        <v>7651.6203999999998</v>
      </c>
    </row>
    <row r="65" spans="1:5" x14ac:dyDescent="0.2">
      <c r="A65" s="431">
        <v>42917</v>
      </c>
      <c r="B65" s="392"/>
      <c r="C65" s="431" t="s">
        <v>1432</v>
      </c>
      <c r="D65" s="373">
        <v>727.20370000000003</v>
      </c>
      <c r="E65" s="373">
        <v>7706.7997999999998</v>
      </c>
    </row>
    <row r="66" spans="1:5" x14ac:dyDescent="0.2">
      <c r="A66" s="431">
        <v>43009</v>
      </c>
      <c r="B66" s="392"/>
      <c r="C66" s="431" t="s">
        <v>1433</v>
      </c>
      <c r="D66" s="373">
        <v>781.68610000000001</v>
      </c>
      <c r="E66" s="373">
        <v>8023.8644999999997</v>
      </c>
    </row>
    <row r="67" spans="1:5" x14ac:dyDescent="0.2">
      <c r="A67" s="431">
        <v>43101</v>
      </c>
      <c r="B67" s="392">
        <v>2018</v>
      </c>
      <c r="C67" s="431" t="s">
        <v>1430</v>
      </c>
      <c r="D67" s="373">
        <v>710.56399999999996</v>
      </c>
      <c r="E67" s="373">
        <v>7186.9233999999997</v>
      </c>
    </row>
    <row r="68" spans="1:5" x14ac:dyDescent="0.2">
      <c r="A68" s="431">
        <v>43191</v>
      </c>
      <c r="B68" s="392"/>
      <c r="C68" s="431" t="s">
        <v>1431</v>
      </c>
      <c r="D68" s="373">
        <v>906.6662</v>
      </c>
      <c r="E68" s="373">
        <v>9057.5627999999997</v>
      </c>
    </row>
    <row r="69" spans="1:5" x14ac:dyDescent="0.2">
      <c r="A69" s="431">
        <v>43282</v>
      </c>
      <c r="B69" s="392"/>
      <c r="C69" s="431" t="s">
        <v>1432</v>
      </c>
      <c r="D69" s="373">
        <v>800.33910000000003</v>
      </c>
      <c r="E69" s="373">
        <v>8459.4652000000006</v>
      </c>
    </row>
    <row r="70" spans="1:5" x14ac:dyDescent="0.2">
      <c r="A70" s="431">
        <v>43374</v>
      </c>
      <c r="B70" s="392"/>
      <c r="C70" s="431" t="s">
        <v>1433</v>
      </c>
      <c r="D70" s="373">
        <v>887.24109999999996</v>
      </c>
      <c r="E70" s="373">
        <v>8973.2757000000001</v>
      </c>
    </row>
    <row r="71" spans="1:5" x14ac:dyDescent="0.2">
      <c r="A71" s="431">
        <v>43466</v>
      </c>
      <c r="B71" s="392">
        <v>2019</v>
      </c>
      <c r="C71" s="431" t="s">
        <v>1430</v>
      </c>
      <c r="D71" s="373">
        <v>782.99509999999998</v>
      </c>
      <c r="E71" s="373">
        <v>7944.7581</v>
      </c>
    </row>
    <row r="72" spans="1:5" x14ac:dyDescent="0.2">
      <c r="A72" s="431">
        <v>43556</v>
      </c>
      <c r="B72" s="392"/>
      <c r="C72" s="431" t="s">
        <v>1431</v>
      </c>
      <c r="D72" s="373">
        <v>909.42049999999995</v>
      </c>
      <c r="E72" s="373">
        <v>9506.2291000000005</v>
      </c>
    </row>
    <row r="73" spans="1:5" x14ac:dyDescent="0.2">
      <c r="A73" s="431">
        <v>43647</v>
      </c>
      <c r="B73" s="392"/>
      <c r="C73" s="431" t="s">
        <v>1432</v>
      </c>
      <c r="D73" s="373">
        <v>942.52949999999998</v>
      </c>
      <c r="E73" s="373">
        <v>9788.6687999999995</v>
      </c>
    </row>
    <row r="74" spans="1:5" x14ac:dyDescent="0.2">
      <c r="A74" s="431">
        <v>43739</v>
      </c>
      <c r="B74" s="392"/>
      <c r="C74" s="431" t="s">
        <v>1433</v>
      </c>
      <c r="D74" s="373">
        <v>902.02269999999999</v>
      </c>
      <c r="E74" s="373">
        <v>9199.1020000000008</v>
      </c>
    </row>
    <row r="75" spans="1:5" x14ac:dyDescent="0.2">
      <c r="A75" s="431">
        <v>43831</v>
      </c>
      <c r="B75" s="392">
        <v>2020</v>
      </c>
      <c r="C75" s="431" t="s">
        <v>1430</v>
      </c>
      <c r="D75" s="373">
        <v>989.67660000000001</v>
      </c>
      <c r="E75" s="373">
        <v>9397.5704999999998</v>
      </c>
    </row>
    <row r="76" spans="1:5" x14ac:dyDescent="0.2">
      <c r="A76" s="431">
        <v>43922</v>
      </c>
      <c r="B76" s="392"/>
      <c r="C76" s="431" t="s">
        <v>1431</v>
      </c>
      <c r="D76" s="373">
        <v>1043.2131999999999</v>
      </c>
      <c r="E76" s="373">
        <v>9891.8708000000006</v>
      </c>
    </row>
    <row r="77" spans="1:5" x14ac:dyDescent="0.2">
      <c r="A77" s="431">
        <v>44013</v>
      </c>
      <c r="B77" s="392"/>
      <c r="C77" s="431" t="s">
        <v>1432</v>
      </c>
      <c r="D77" s="373">
        <v>1038.7072000000001</v>
      </c>
      <c r="E77" s="373">
        <v>10676.017400000001</v>
      </c>
    </row>
    <row r="78" spans="1:5" x14ac:dyDescent="0.2">
      <c r="A78" s="431">
        <v>44105</v>
      </c>
      <c r="B78" s="392"/>
      <c r="C78" s="431" t="s">
        <v>1433</v>
      </c>
      <c r="D78" s="373">
        <v>1081.595</v>
      </c>
      <c r="E78" s="373">
        <v>10639.095300000001</v>
      </c>
    </row>
    <row r="79" spans="1:5" x14ac:dyDescent="0.2">
      <c r="A79" s="431">
        <v>44197</v>
      </c>
      <c r="B79" s="392">
        <v>2021</v>
      </c>
      <c r="C79" s="431" t="s">
        <v>1430</v>
      </c>
      <c r="D79" s="373">
        <v>1166.8577</v>
      </c>
      <c r="E79" s="373">
        <v>10615.4766</v>
      </c>
    </row>
    <row r="80" spans="1:5" x14ac:dyDescent="0.2">
      <c r="A80" s="431">
        <v>44287</v>
      </c>
      <c r="B80" s="392"/>
      <c r="C80" s="431" t="s">
        <v>1431</v>
      </c>
      <c r="D80" s="373">
        <v>1325.7684999999999</v>
      </c>
      <c r="E80" s="373">
        <v>13031.693600000001</v>
      </c>
    </row>
    <row r="81" spans="1:5" x14ac:dyDescent="0.2">
      <c r="A81" s="431">
        <v>44378</v>
      </c>
      <c r="B81" s="392"/>
      <c r="C81" s="431" t="s">
        <v>1432</v>
      </c>
      <c r="D81" s="373">
        <v>1333.4067</v>
      </c>
      <c r="E81" s="373">
        <v>13702.749299999999</v>
      </c>
    </row>
    <row r="82" spans="1:5" x14ac:dyDescent="0.2">
      <c r="A82" s="431">
        <v>44470</v>
      </c>
      <c r="B82" s="392"/>
      <c r="C82" s="431" t="s">
        <v>1433</v>
      </c>
      <c r="D82" s="373">
        <v>1409.2675999999999</v>
      </c>
      <c r="E82" s="373">
        <v>14235.9475</v>
      </c>
    </row>
    <row r="83" spans="1:5" x14ac:dyDescent="0.2">
      <c r="A83" s="431">
        <v>44562</v>
      </c>
      <c r="B83" s="392">
        <v>2022</v>
      </c>
      <c r="C83" s="431" t="s">
        <v>1430</v>
      </c>
      <c r="D83" s="373">
        <v>1215.8967</v>
      </c>
      <c r="E83" s="373">
        <v>12521.968500000001</v>
      </c>
    </row>
    <row r="84" spans="1:5" x14ac:dyDescent="0.2">
      <c r="A84" s="431">
        <v>44652</v>
      </c>
      <c r="B84" s="392"/>
      <c r="C84" s="431" t="s">
        <v>1431</v>
      </c>
      <c r="D84" s="373">
        <v>1399.7575999999999</v>
      </c>
      <c r="E84" s="373">
        <v>14993.703799999999</v>
      </c>
    </row>
    <row r="85" spans="1:5" x14ac:dyDescent="0.2">
      <c r="A85" s="431">
        <v>44743</v>
      </c>
      <c r="B85" s="392"/>
      <c r="C85" s="431" t="s">
        <v>1432</v>
      </c>
      <c r="D85" s="373">
        <v>1407.8035</v>
      </c>
      <c r="E85" s="373">
        <v>15449.1369</v>
      </c>
    </row>
    <row r="86" spans="1:5" x14ac:dyDescent="0.2">
      <c r="A86" s="431">
        <v>44470</v>
      </c>
      <c r="C86" s="431" t="s">
        <v>1433</v>
      </c>
      <c r="D86" s="373">
        <v>1378.9685999999999</v>
      </c>
      <c r="E86" s="373">
        <v>15531.971799999999</v>
      </c>
    </row>
    <row r="87" spans="1:5" x14ac:dyDescent="0.2">
      <c r="A87" s="431">
        <v>44562</v>
      </c>
      <c r="B87" s="372">
        <v>2023</v>
      </c>
      <c r="C87" s="431" t="s">
        <v>1430</v>
      </c>
      <c r="D87" s="373">
        <v>1270.8514</v>
      </c>
      <c r="E87" s="373">
        <v>13948.280699999999</v>
      </c>
    </row>
    <row r="90" spans="1:5" x14ac:dyDescent="0.2">
      <c r="D90" s="430">
        <f>D87/D86-1</f>
        <v>-7.8404395865141474E-2</v>
      </c>
      <c r="E90" s="430">
        <f>E87/E86-1</f>
        <v>-0.10196329998487375</v>
      </c>
    </row>
    <row r="91" spans="1:5" x14ac:dyDescent="0.2">
      <c r="D91" s="430">
        <f>D87/D83-1</f>
        <v>4.5196849370509939E-2</v>
      </c>
      <c r="E91" s="430">
        <f>E87/E83-1</f>
        <v>0.11390479060860104</v>
      </c>
    </row>
    <row r="92" spans="1:5" x14ac:dyDescent="0.2">
      <c r="D92" s="430">
        <f>D87/E87</f>
        <v>9.1111688051990533E-2</v>
      </c>
      <c r="E92" s="372">
        <f>36547.184*1000</f>
        <v>36547184</v>
      </c>
    </row>
    <row r="93" spans="1:5" x14ac:dyDescent="0.2">
      <c r="E93" s="372">
        <f>(E87*1000000)/E92</f>
        <v>381.65131135684766</v>
      </c>
    </row>
  </sheetData>
  <mergeCells count="1">
    <mergeCell ref="H1:I1"/>
  </mergeCells>
  <hyperlinks>
    <hyperlink ref="H1:I1" location="Index!A1" display="Regresar al �ndice" xr:uid="{CFED6724-9904-43A9-B9F6-1B721E9B08BE}"/>
  </hyperlinks>
  <pageMargins left="0.7" right="0.7" top="0.75" bottom="0.75" header="0.3" footer="0.3"/>
  <pageSetup orientation="portrait" horizontalDpi="4294967295" verticalDpi="4294967295"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7"/>
  <dimension ref="A1:K76"/>
  <sheetViews>
    <sheetView topLeftCell="F1" workbookViewId="0"/>
  </sheetViews>
  <sheetFormatPr baseColWidth="10" defaultRowHeight="12.75" x14ac:dyDescent="0.2"/>
  <cols>
    <col min="1" max="1" width="19.42578125" style="372" customWidth="1"/>
    <col min="2" max="16384" width="11.42578125" style="372"/>
  </cols>
  <sheetData>
    <row r="1" spans="1:11" x14ac:dyDescent="0.2">
      <c r="A1" s="69" t="s">
        <v>1969</v>
      </c>
      <c r="H1" s="346" t="s">
        <v>2143</v>
      </c>
      <c r="I1" s="346"/>
    </row>
    <row r="6" spans="1:11" x14ac:dyDescent="0.2">
      <c r="A6" s="372" t="s">
        <v>1204</v>
      </c>
      <c r="B6" s="431">
        <v>44562</v>
      </c>
      <c r="C6" s="431">
        <v>44835</v>
      </c>
      <c r="D6" s="431">
        <v>44927</v>
      </c>
      <c r="E6" s="431"/>
      <c r="F6" s="372" t="s">
        <v>1423</v>
      </c>
      <c r="G6" s="372" t="s">
        <v>1424</v>
      </c>
      <c r="H6" s="372" t="s">
        <v>1425</v>
      </c>
      <c r="I6" s="372" t="s">
        <v>1426</v>
      </c>
      <c r="J6" s="372" t="s">
        <v>1427</v>
      </c>
      <c r="K6" s="372" t="s">
        <v>1428</v>
      </c>
    </row>
    <row r="7" spans="1:11" x14ac:dyDescent="0.2">
      <c r="A7" s="372" t="s">
        <v>26</v>
      </c>
      <c r="B7" s="432">
        <v>279.13080000000002</v>
      </c>
      <c r="C7" s="432">
        <v>309.35410000000002</v>
      </c>
      <c r="D7" s="432">
        <v>268.08350000000002</v>
      </c>
      <c r="F7" s="430">
        <f t="shared" ref="F7:F38" si="0">D7/B7-1</f>
        <v>-3.9577502733485592E-2</v>
      </c>
      <c r="G7" s="430">
        <f t="shared" ref="G7:G38" si="1">D7/B7-1</f>
        <v>-3.9577502733485592E-2</v>
      </c>
      <c r="H7" s="372">
        <f t="shared" ref="H7:H38" si="2">D7/C7-1</f>
        <v>-0.13340893170641666</v>
      </c>
      <c r="I7" s="430">
        <f t="shared" ref="I7:I38" si="3">D7/$D$42</f>
        <v>1.921982398877304E-2</v>
      </c>
      <c r="J7" s="374">
        <f t="shared" ref="J7:J38" si="4">SUM(D7)</f>
        <v>268.08350000000002</v>
      </c>
      <c r="K7" s="430">
        <f t="shared" ref="K7:K38" si="5">J7/$D$42</f>
        <v>1.921982398877304E-2</v>
      </c>
    </row>
    <row r="8" spans="1:11" x14ac:dyDescent="0.2">
      <c r="A8" s="372" t="s">
        <v>28</v>
      </c>
      <c r="B8" s="432">
        <v>97.828500000000005</v>
      </c>
      <c r="C8" s="432">
        <v>113.2997</v>
      </c>
      <c r="D8" s="432">
        <v>94.215800000000002</v>
      </c>
      <c r="F8" s="430">
        <f t="shared" si="0"/>
        <v>-3.6928911309076606E-2</v>
      </c>
      <c r="G8" s="430">
        <f t="shared" si="1"/>
        <v>-3.6928911309076606E-2</v>
      </c>
      <c r="H8" s="372">
        <f t="shared" si="2"/>
        <v>-0.16843733919860338</v>
      </c>
      <c r="I8" s="430">
        <f t="shared" si="3"/>
        <v>6.7546532813897277E-3</v>
      </c>
      <c r="J8" s="374">
        <f t="shared" si="4"/>
        <v>94.215800000000002</v>
      </c>
      <c r="K8" s="430">
        <f t="shared" si="5"/>
        <v>6.7546532813897277E-3</v>
      </c>
    </row>
    <row r="9" spans="1:11" x14ac:dyDescent="0.2">
      <c r="A9" s="372" t="s">
        <v>27</v>
      </c>
      <c r="B9" s="432">
        <v>207.40969999999999</v>
      </c>
      <c r="C9" s="432">
        <v>231.5067</v>
      </c>
      <c r="D9" s="432">
        <v>210.7732</v>
      </c>
      <c r="F9" s="430">
        <f t="shared" si="0"/>
        <v>1.6216695747595322E-2</v>
      </c>
      <c r="G9" s="430">
        <f t="shared" si="1"/>
        <v>1.6216695747595322E-2</v>
      </c>
      <c r="H9" s="372">
        <f t="shared" si="2"/>
        <v>-8.9558963088325227E-2</v>
      </c>
      <c r="I9" s="430">
        <f t="shared" si="3"/>
        <v>1.5111052360740059E-2</v>
      </c>
      <c r="J9" s="374">
        <f t="shared" si="4"/>
        <v>210.7732</v>
      </c>
      <c r="K9" s="430">
        <f t="shared" si="5"/>
        <v>1.5111052360740059E-2</v>
      </c>
    </row>
    <row r="10" spans="1:11" x14ac:dyDescent="0.2">
      <c r="A10" s="372" t="s">
        <v>19</v>
      </c>
      <c r="B10" s="432">
        <v>188.1842</v>
      </c>
      <c r="C10" s="432">
        <v>227.542</v>
      </c>
      <c r="D10" s="432">
        <v>194.8681</v>
      </c>
      <c r="F10" s="430">
        <f t="shared" si="0"/>
        <v>3.5517859629023096E-2</v>
      </c>
      <c r="G10" s="430">
        <f t="shared" si="1"/>
        <v>3.5517859629023096E-2</v>
      </c>
      <c r="H10" s="372">
        <f t="shared" si="2"/>
        <v>-0.14359502861010276</v>
      </c>
      <c r="I10" s="430">
        <f t="shared" si="3"/>
        <v>1.3970761285295901E-2</v>
      </c>
      <c r="J10" s="374">
        <f t="shared" si="4"/>
        <v>194.8681</v>
      </c>
      <c r="K10" s="430">
        <f t="shared" si="5"/>
        <v>1.3970761285295901E-2</v>
      </c>
    </row>
    <row r="11" spans="1:11" x14ac:dyDescent="0.2">
      <c r="A11" s="372" t="s">
        <v>17</v>
      </c>
      <c r="B11" s="432">
        <v>1171.2003</v>
      </c>
      <c r="C11" s="432">
        <v>1381.3039000000001</v>
      </c>
      <c r="D11" s="432">
        <v>1217.4826</v>
      </c>
      <c r="F11" s="430">
        <f t="shared" si="0"/>
        <v>3.9516980998041129E-2</v>
      </c>
      <c r="G11" s="430">
        <f t="shared" si="1"/>
        <v>3.9516980998041129E-2</v>
      </c>
      <c r="H11" s="372">
        <f t="shared" si="2"/>
        <v>-0.11859902806326694</v>
      </c>
      <c r="I11" s="430">
        <f t="shared" si="3"/>
        <v>8.7285496054004708E-2</v>
      </c>
      <c r="J11" s="374">
        <f t="shared" si="4"/>
        <v>1217.4826</v>
      </c>
      <c r="K11" s="430">
        <f t="shared" si="5"/>
        <v>8.7285496054004708E-2</v>
      </c>
    </row>
    <row r="12" spans="1:11" x14ac:dyDescent="0.2">
      <c r="A12" s="372" t="s">
        <v>0</v>
      </c>
      <c r="B12" s="432">
        <v>1215.8967</v>
      </c>
      <c r="C12" s="432">
        <v>1378.9685999999999</v>
      </c>
      <c r="D12" s="432">
        <v>1270.8514</v>
      </c>
      <c r="F12" s="430">
        <f t="shared" si="0"/>
        <v>4.5196849370509939E-2</v>
      </c>
      <c r="G12" s="430">
        <f t="shared" si="1"/>
        <v>4.5196849370509939E-2</v>
      </c>
      <c r="H12" s="372">
        <f t="shared" si="2"/>
        <v>-7.8404395865141474E-2</v>
      </c>
      <c r="I12" s="430">
        <f t="shared" si="3"/>
        <v>9.1111688051990533E-2</v>
      </c>
      <c r="J12" s="374">
        <f t="shared" si="4"/>
        <v>1270.8514</v>
      </c>
      <c r="K12" s="430">
        <f t="shared" si="5"/>
        <v>9.1111688051990533E-2</v>
      </c>
    </row>
    <row r="13" spans="1:11" x14ac:dyDescent="0.2">
      <c r="A13" s="372" t="s">
        <v>13</v>
      </c>
      <c r="B13" s="432">
        <v>774.72339999999997</v>
      </c>
      <c r="C13" s="432">
        <v>940.98659999999995</v>
      </c>
      <c r="D13" s="432">
        <v>815.88040000000001</v>
      </c>
      <c r="F13" s="430">
        <f t="shared" si="0"/>
        <v>5.3124766852272742E-2</v>
      </c>
      <c r="G13" s="430">
        <f t="shared" si="1"/>
        <v>5.3124766852272742E-2</v>
      </c>
      <c r="H13" s="372">
        <f t="shared" si="2"/>
        <v>-0.1329521589361633</v>
      </c>
      <c r="I13" s="430">
        <f t="shared" si="3"/>
        <v>5.8493259316182246E-2</v>
      </c>
      <c r="J13" s="374">
        <f t="shared" si="4"/>
        <v>815.88040000000001</v>
      </c>
      <c r="K13" s="430">
        <f t="shared" si="5"/>
        <v>5.8493259316182246E-2</v>
      </c>
    </row>
    <row r="14" spans="1:11" x14ac:dyDescent="0.2">
      <c r="A14" s="372" t="s">
        <v>29</v>
      </c>
      <c r="B14" s="432">
        <v>237.9324</v>
      </c>
      <c r="C14" s="432">
        <v>298.59609999999998</v>
      </c>
      <c r="D14" s="432">
        <v>253.43039999999999</v>
      </c>
      <c r="F14" s="430">
        <f t="shared" si="0"/>
        <v>6.5136147914281572E-2</v>
      </c>
      <c r="G14" s="430">
        <f t="shared" si="1"/>
        <v>6.5136147914281572E-2</v>
      </c>
      <c r="H14" s="372">
        <f t="shared" si="2"/>
        <v>-0.15126018055828594</v>
      </c>
      <c r="I14" s="430">
        <f t="shared" si="3"/>
        <v>1.816929307997078E-2</v>
      </c>
      <c r="J14" s="374">
        <f t="shared" si="4"/>
        <v>253.43039999999999</v>
      </c>
      <c r="K14" s="430">
        <f t="shared" si="5"/>
        <v>1.816929307997078E-2</v>
      </c>
    </row>
    <row r="15" spans="1:11" x14ac:dyDescent="0.2">
      <c r="A15" s="372" t="s">
        <v>4</v>
      </c>
      <c r="B15" s="432">
        <v>320.75240000000002</v>
      </c>
      <c r="C15" s="432">
        <v>370.12759999999997</v>
      </c>
      <c r="D15" s="432">
        <v>341.82799999999997</v>
      </c>
      <c r="F15" s="430">
        <f t="shared" si="0"/>
        <v>6.570675698763262E-2</v>
      </c>
      <c r="G15" s="430">
        <f t="shared" si="1"/>
        <v>6.570675698763262E-2</v>
      </c>
      <c r="H15" s="372">
        <f t="shared" si="2"/>
        <v>-7.6459037369815186E-2</v>
      </c>
      <c r="I15" s="430">
        <f t="shared" si="3"/>
        <v>2.4506819682801478E-2</v>
      </c>
      <c r="J15" s="374">
        <f t="shared" si="4"/>
        <v>341.82799999999997</v>
      </c>
      <c r="K15" s="430">
        <f t="shared" si="5"/>
        <v>2.4506819682801478E-2</v>
      </c>
    </row>
    <row r="16" spans="1:11" x14ac:dyDescent="0.2">
      <c r="A16" s="372" t="s">
        <v>11</v>
      </c>
      <c r="B16" s="432">
        <v>106.6053</v>
      </c>
      <c r="C16" s="432">
        <v>130.6061</v>
      </c>
      <c r="D16" s="432">
        <v>114.76179999999999</v>
      </c>
      <c r="F16" s="430">
        <f t="shared" si="0"/>
        <v>7.6511205352829403E-2</v>
      </c>
      <c r="G16" s="430">
        <f t="shared" si="1"/>
        <v>7.6511205352829403E-2</v>
      </c>
      <c r="H16" s="372">
        <f t="shared" si="2"/>
        <v>-0.12131362930215361</v>
      </c>
      <c r="I16" s="430">
        <f t="shared" si="3"/>
        <v>8.2276663675115175E-3</v>
      </c>
      <c r="J16" s="374">
        <f t="shared" si="4"/>
        <v>114.76179999999999</v>
      </c>
      <c r="K16" s="430">
        <f t="shared" si="5"/>
        <v>8.2276663675115175E-3</v>
      </c>
    </row>
    <row r="17" spans="1:11" x14ac:dyDescent="0.2">
      <c r="A17" s="372" t="s">
        <v>15</v>
      </c>
      <c r="B17" s="432">
        <v>666.10230000000001</v>
      </c>
      <c r="C17" s="432">
        <v>767.97699999999998</v>
      </c>
      <c r="D17" s="432">
        <v>717.40710000000001</v>
      </c>
      <c r="F17" s="430">
        <f t="shared" si="0"/>
        <v>7.7022403315526677E-2</v>
      </c>
      <c r="G17" s="430">
        <f t="shared" si="1"/>
        <v>7.7022403315526677E-2</v>
      </c>
      <c r="H17" s="372">
        <f t="shared" si="2"/>
        <v>-6.5848195974618995E-2</v>
      </c>
      <c r="I17" s="430">
        <f t="shared" si="3"/>
        <v>5.1433371282813375E-2</v>
      </c>
      <c r="J17" s="374">
        <f t="shared" si="4"/>
        <v>717.40710000000001</v>
      </c>
      <c r="K17" s="430">
        <f t="shared" si="5"/>
        <v>5.1433371282813375E-2</v>
      </c>
    </row>
    <row r="18" spans="1:11" x14ac:dyDescent="0.2">
      <c r="A18" s="372" t="s">
        <v>12</v>
      </c>
      <c r="B18" s="432">
        <v>275.76639999999998</v>
      </c>
      <c r="C18" s="432">
        <v>359.41680000000002</v>
      </c>
      <c r="D18" s="432">
        <v>297.25470000000001</v>
      </c>
      <c r="F18" s="430">
        <f t="shared" si="0"/>
        <v>7.7922110888056118E-2</v>
      </c>
      <c r="G18" s="430">
        <f t="shared" si="1"/>
        <v>7.7922110888056118E-2</v>
      </c>
      <c r="H18" s="372">
        <f t="shared" si="2"/>
        <v>-0.17295268334702218</v>
      </c>
      <c r="I18" s="430">
        <f t="shared" si="3"/>
        <v>2.1311207194159781E-2</v>
      </c>
      <c r="J18" s="374">
        <f t="shared" si="4"/>
        <v>297.25470000000001</v>
      </c>
      <c r="K18" s="430">
        <f t="shared" si="5"/>
        <v>2.1311207194159781E-2</v>
      </c>
    </row>
    <row r="19" spans="1:11" x14ac:dyDescent="0.2">
      <c r="A19" s="372" t="s">
        <v>16</v>
      </c>
      <c r="B19" s="432">
        <v>348.6413</v>
      </c>
      <c r="C19" s="432">
        <v>467.30840000000001</v>
      </c>
      <c r="D19" s="432">
        <v>377.9169</v>
      </c>
      <c r="F19" s="430">
        <f t="shared" si="0"/>
        <v>8.3970545084589787E-2</v>
      </c>
      <c r="G19" s="430">
        <f t="shared" si="1"/>
        <v>8.3970545084589787E-2</v>
      </c>
      <c r="H19" s="372">
        <f t="shared" si="2"/>
        <v>-0.19129016298444457</v>
      </c>
      <c r="I19" s="430">
        <f t="shared" si="3"/>
        <v>2.7094156486254253E-2</v>
      </c>
      <c r="J19" s="374">
        <f t="shared" si="4"/>
        <v>377.9169</v>
      </c>
      <c r="K19" s="430">
        <f t="shared" si="5"/>
        <v>2.7094156486254253E-2</v>
      </c>
    </row>
    <row r="20" spans="1:11" x14ac:dyDescent="0.2">
      <c r="A20" s="372" t="s">
        <v>25</v>
      </c>
      <c r="B20" s="432">
        <v>410.00720000000001</v>
      </c>
      <c r="C20" s="432">
        <v>527.44330000000002</v>
      </c>
      <c r="D20" s="432">
        <v>444.5181</v>
      </c>
      <c r="F20" s="430">
        <f t="shared" si="0"/>
        <v>8.4171448696510609E-2</v>
      </c>
      <c r="G20" s="430">
        <f t="shared" si="1"/>
        <v>8.4171448696510609E-2</v>
      </c>
      <c r="H20" s="372">
        <f t="shared" si="2"/>
        <v>-0.15722107001833185</v>
      </c>
      <c r="I20" s="430">
        <f t="shared" si="3"/>
        <v>3.1869024545799401E-2</v>
      </c>
      <c r="J20" s="374">
        <f t="shared" si="4"/>
        <v>444.5181</v>
      </c>
      <c r="K20" s="430">
        <f t="shared" si="5"/>
        <v>3.1869024545799401E-2</v>
      </c>
    </row>
    <row r="21" spans="1:11" x14ac:dyDescent="0.2">
      <c r="A21" s="372" t="s">
        <v>18</v>
      </c>
      <c r="B21" s="432">
        <v>236.1456</v>
      </c>
      <c r="C21" s="432">
        <v>298.32029999999997</v>
      </c>
      <c r="D21" s="432">
        <v>256.58089999999999</v>
      </c>
      <c r="F21" s="430">
        <f t="shared" si="0"/>
        <v>8.6536865391521056E-2</v>
      </c>
      <c r="G21" s="430">
        <f t="shared" si="1"/>
        <v>8.6536865391521056E-2</v>
      </c>
      <c r="H21" s="372">
        <f t="shared" si="2"/>
        <v>-0.13991471582725012</v>
      </c>
      <c r="I21" s="430">
        <f t="shared" si="3"/>
        <v>1.8395163211764157E-2</v>
      </c>
      <c r="J21" s="374">
        <f t="shared" si="4"/>
        <v>256.58089999999999</v>
      </c>
      <c r="K21" s="430">
        <f t="shared" si="5"/>
        <v>1.8395163211764157E-2</v>
      </c>
    </row>
    <row r="22" spans="1:11" x14ac:dyDescent="0.2">
      <c r="A22" s="372" t="s">
        <v>9</v>
      </c>
      <c r="B22" s="432">
        <v>687.50210000000004</v>
      </c>
      <c r="C22" s="432">
        <v>811.98329999999999</v>
      </c>
      <c r="D22" s="432">
        <v>749.16300000000001</v>
      </c>
      <c r="F22" s="430">
        <f t="shared" si="0"/>
        <v>8.968830786116877E-2</v>
      </c>
      <c r="G22" s="430">
        <f t="shared" si="1"/>
        <v>8.968830786116877E-2</v>
      </c>
      <c r="H22" s="372">
        <f t="shared" si="2"/>
        <v>-7.7366492635993822E-2</v>
      </c>
      <c r="I22" s="430">
        <f t="shared" si="3"/>
        <v>5.3710060480787428E-2</v>
      </c>
      <c r="J22" s="374">
        <f t="shared" si="4"/>
        <v>749.16300000000001</v>
      </c>
      <c r="K22" s="430">
        <f t="shared" si="5"/>
        <v>5.3710060480787428E-2</v>
      </c>
    </row>
    <row r="23" spans="1:11" x14ac:dyDescent="0.2">
      <c r="A23" s="372" t="s">
        <v>33</v>
      </c>
      <c r="B23" s="432">
        <v>358.57769999999999</v>
      </c>
      <c r="C23" s="432">
        <v>452.16050000000001</v>
      </c>
      <c r="D23" s="432">
        <v>391.69900000000001</v>
      </c>
      <c r="F23" s="430">
        <f t="shared" si="0"/>
        <v>9.2368543833038164E-2</v>
      </c>
      <c r="G23" s="430">
        <f t="shared" si="1"/>
        <v>9.2368543833038164E-2</v>
      </c>
      <c r="H23" s="372">
        <f t="shared" si="2"/>
        <v>-0.13371689919840413</v>
      </c>
      <c r="I23" s="430">
        <f t="shared" si="3"/>
        <v>2.8082242422895892E-2</v>
      </c>
      <c r="J23" s="374">
        <f t="shared" si="4"/>
        <v>391.69900000000001</v>
      </c>
      <c r="K23" s="430">
        <f t="shared" si="5"/>
        <v>2.8082242422895892E-2</v>
      </c>
    </row>
    <row r="24" spans="1:11" x14ac:dyDescent="0.2">
      <c r="A24" s="372" t="s">
        <v>24</v>
      </c>
      <c r="B24" s="432">
        <v>85.121700000000004</v>
      </c>
      <c r="C24" s="432">
        <v>109.61539999999999</v>
      </c>
      <c r="D24" s="432">
        <v>93.4696</v>
      </c>
      <c r="F24" s="430">
        <f t="shared" si="0"/>
        <v>9.8070174820286571E-2</v>
      </c>
      <c r="G24" s="430">
        <f t="shared" si="1"/>
        <v>9.8070174820286571E-2</v>
      </c>
      <c r="H24" s="372">
        <f t="shared" si="2"/>
        <v>-0.14729499687087755</v>
      </c>
      <c r="I24" s="430">
        <f t="shared" si="3"/>
        <v>6.7011556485237645E-3</v>
      </c>
      <c r="J24" s="374">
        <f t="shared" si="4"/>
        <v>93.4696</v>
      </c>
      <c r="K24" s="430">
        <f t="shared" si="5"/>
        <v>6.7011556485237645E-3</v>
      </c>
    </row>
    <row r="25" spans="1:11" x14ac:dyDescent="0.2">
      <c r="A25" s="372" t="s">
        <v>6</v>
      </c>
      <c r="B25" s="432">
        <v>33.840299999999999</v>
      </c>
      <c r="C25" s="432">
        <v>41.113599999999998</v>
      </c>
      <c r="D25" s="432">
        <v>37.338799999999999</v>
      </c>
      <c r="F25" s="430">
        <f t="shared" si="0"/>
        <v>0.10338265322706941</v>
      </c>
      <c r="G25" s="430">
        <f t="shared" si="1"/>
        <v>0.10338265322706941</v>
      </c>
      <c r="H25" s="372">
        <f t="shared" si="2"/>
        <v>-9.1813900996263964E-2</v>
      </c>
      <c r="I25" s="430">
        <f t="shared" si="3"/>
        <v>2.6769464139046184E-3</v>
      </c>
      <c r="J25" s="374">
        <f t="shared" si="4"/>
        <v>37.338799999999999</v>
      </c>
      <c r="K25" s="430">
        <f t="shared" si="5"/>
        <v>2.6769464139046184E-3</v>
      </c>
    </row>
    <row r="26" spans="1:11" x14ac:dyDescent="0.2">
      <c r="A26" s="372" t="s">
        <v>20</v>
      </c>
      <c r="B26" s="432">
        <v>309.2747</v>
      </c>
      <c r="C26" s="432">
        <v>381.90550000000002</v>
      </c>
      <c r="D26" s="432">
        <v>341.27539999999999</v>
      </c>
      <c r="F26" s="430">
        <f t="shared" si="0"/>
        <v>0.10347015129268566</v>
      </c>
      <c r="G26" s="430">
        <f t="shared" si="1"/>
        <v>0.10347015129268566</v>
      </c>
      <c r="H26" s="372">
        <f t="shared" si="2"/>
        <v>-0.10638783678161223</v>
      </c>
      <c r="I26" s="430">
        <f t="shared" si="3"/>
        <v>2.4467201896790046E-2</v>
      </c>
      <c r="J26" s="374">
        <f t="shared" si="4"/>
        <v>341.27539999999999</v>
      </c>
      <c r="K26" s="430">
        <f t="shared" si="5"/>
        <v>2.4467201896790046E-2</v>
      </c>
    </row>
    <row r="27" spans="1:11" x14ac:dyDescent="0.2">
      <c r="A27" s="372" t="s">
        <v>23</v>
      </c>
      <c r="B27" s="432">
        <v>244.04490000000001</v>
      </c>
      <c r="C27" s="432">
        <v>315.26569999999998</v>
      </c>
      <c r="D27" s="432">
        <v>271.61130000000003</v>
      </c>
      <c r="F27" s="430">
        <f t="shared" si="0"/>
        <v>0.11295626337612474</v>
      </c>
      <c r="G27" s="430">
        <f t="shared" si="1"/>
        <v>0.11295626337612474</v>
      </c>
      <c r="H27" s="372">
        <f t="shared" si="2"/>
        <v>-0.13846859966054015</v>
      </c>
      <c r="I27" s="430">
        <f t="shared" si="3"/>
        <v>1.9472744049379508E-2</v>
      </c>
      <c r="J27" s="374">
        <f t="shared" si="4"/>
        <v>271.61130000000003</v>
      </c>
      <c r="K27" s="430">
        <f t="shared" si="5"/>
        <v>1.9472744049379508E-2</v>
      </c>
    </row>
    <row r="28" spans="1:11" x14ac:dyDescent="0.2">
      <c r="A28" s="372" t="s">
        <v>14</v>
      </c>
      <c r="B28" s="432">
        <v>1046.2852</v>
      </c>
      <c r="C28" s="432">
        <v>1326.0564999999999</v>
      </c>
      <c r="D28" s="432">
        <v>1171.9259999999999</v>
      </c>
      <c r="F28" s="430">
        <f t="shared" si="0"/>
        <v>0.1200827460810876</v>
      </c>
      <c r="G28" s="430">
        <f t="shared" si="1"/>
        <v>0.1200827460810876</v>
      </c>
      <c r="H28" s="372">
        <f t="shared" si="2"/>
        <v>-0.11623222690737534</v>
      </c>
      <c r="I28" s="430">
        <f t="shared" si="3"/>
        <v>8.4019387421705671E-2</v>
      </c>
      <c r="J28" s="374">
        <f t="shared" si="4"/>
        <v>1171.9259999999999</v>
      </c>
      <c r="K28" s="430">
        <f t="shared" si="5"/>
        <v>8.4019387421705671E-2</v>
      </c>
    </row>
    <row r="29" spans="1:11" x14ac:dyDescent="0.2">
      <c r="A29" s="372" t="s">
        <v>21</v>
      </c>
      <c r="B29" s="432">
        <v>625.16510000000005</v>
      </c>
      <c r="C29" s="432">
        <v>760.56489999999997</v>
      </c>
      <c r="D29" s="432">
        <v>706.4479</v>
      </c>
      <c r="F29" s="430">
        <f t="shared" si="0"/>
        <v>0.13001813440961429</v>
      </c>
      <c r="G29" s="430">
        <f t="shared" si="1"/>
        <v>0.13001813440961429</v>
      </c>
      <c r="H29" s="372">
        <f t="shared" si="2"/>
        <v>-7.1153691157717081E-2</v>
      </c>
      <c r="I29" s="430">
        <f t="shared" si="3"/>
        <v>5.0647668712316643E-2</v>
      </c>
      <c r="J29" s="374">
        <f t="shared" si="4"/>
        <v>706.4479</v>
      </c>
      <c r="K29" s="430">
        <f t="shared" si="5"/>
        <v>5.0647668712316643E-2</v>
      </c>
    </row>
    <row r="30" spans="1:11" x14ac:dyDescent="0.2">
      <c r="A30" s="372" t="s">
        <v>10</v>
      </c>
      <c r="B30" s="432">
        <v>220.06659999999999</v>
      </c>
      <c r="C30" s="432">
        <v>291.88830000000002</v>
      </c>
      <c r="D30" s="432">
        <v>252.0112</v>
      </c>
      <c r="F30" s="430">
        <f t="shared" si="0"/>
        <v>0.14515878375001035</v>
      </c>
      <c r="G30" s="430">
        <f t="shared" si="1"/>
        <v>0.14515878375001035</v>
      </c>
      <c r="H30" s="372">
        <f t="shared" si="2"/>
        <v>-0.13661767189709217</v>
      </c>
      <c r="I30" s="430">
        <f t="shared" si="3"/>
        <v>1.8067545772863607E-2</v>
      </c>
      <c r="J30" s="374">
        <f t="shared" si="4"/>
        <v>252.0112</v>
      </c>
      <c r="K30" s="430">
        <f t="shared" si="5"/>
        <v>1.8067545772863607E-2</v>
      </c>
    </row>
    <row r="31" spans="1:11" x14ac:dyDescent="0.2">
      <c r="A31" s="372" t="s">
        <v>31</v>
      </c>
      <c r="B31" s="432">
        <v>484.91500000000002</v>
      </c>
      <c r="C31" s="432">
        <v>628.60609999999997</v>
      </c>
      <c r="D31" s="432">
        <v>558.85469999999998</v>
      </c>
      <c r="F31" s="430">
        <f t="shared" si="0"/>
        <v>0.15247971293938112</v>
      </c>
      <c r="G31" s="430">
        <f t="shared" si="1"/>
        <v>0.15247971293938112</v>
      </c>
      <c r="H31" s="372">
        <f t="shared" si="2"/>
        <v>-0.11096201579971943</v>
      </c>
      <c r="I31" s="430">
        <f t="shared" si="3"/>
        <v>4.0066206869496107E-2</v>
      </c>
      <c r="J31" s="374">
        <f t="shared" si="4"/>
        <v>558.85469999999998</v>
      </c>
      <c r="K31" s="430">
        <f t="shared" si="5"/>
        <v>4.0066206869496107E-2</v>
      </c>
    </row>
    <row r="32" spans="1:11" x14ac:dyDescent="0.2">
      <c r="A32" s="372" t="s">
        <v>8</v>
      </c>
      <c r="B32" s="432">
        <v>345.05579999999998</v>
      </c>
      <c r="C32" s="432">
        <v>420.79809999999998</v>
      </c>
      <c r="D32" s="432">
        <v>398.07929999999999</v>
      </c>
      <c r="F32" s="430">
        <f t="shared" si="0"/>
        <v>0.15366645046975025</v>
      </c>
      <c r="G32" s="430">
        <f t="shared" si="1"/>
        <v>0.15366645046975025</v>
      </c>
      <c r="H32" s="372">
        <f t="shared" si="2"/>
        <v>-5.3989787501416919E-2</v>
      </c>
      <c r="I32" s="430">
        <f t="shared" si="3"/>
        <v>2.8539667974992789E-2</v>
      </c>
      <c r="J32" s="374">
        <f t="shared" si="4"/>
        <v>398.07929999999999</v>
      </c>
      <c r="K32" s="430">
        <f t="shared" si="5"/>
        <v>2.8539667974992789E-2</v>
      </c>
    </row>
    <row r="33" spans="1:11" x14ac:dyDescent="0.2">
      <c r="A33" s="372" t="s">
        <v>32</v>
      </c>
      <c r="B33" s="432">
        <v>84.579499999999996</v>
      </c>
      <c r="C33" s="432">
        <v>106.31310000000001</v>
      </c>
      <c r="D33" s="432">
        <v>98.224599999999995</v>
      </c>
      <c r="F33" s="430">
        <f t="shared" si="0"/>
        <v>0.16132869075839884</v>
      </c>
      <c r="G33" s="430">
        <f t="shared" si="1"/>
        <v>0.16132869075839884</v>
      </c>
      <c r="H33" s="372">
        <f t="shared" si="2"/>
        <v>-7.6081875140504907E-2</v>
      </c>
      <c r="I33" s="430">
        <f t="shared" si="3"/>
        <v>7.0420578788610126E-3</v>
      </c>
      <c r="J33" s="374">
        <f t="shared" si="4"/>
        <v>98.224599999999995</v>
      </c>
      <c r="K33" s="430">
        <f t="shared" si="5"/>
        <v>7.0420578788610126E-3</v>
      </c>
    </row>
    <row r="34" spans="1:11" x14ac:dyDescent="0.2">
      <c r="A34" s="372" t="s">
        <v>30</v>
      </c>
      <c r="B34" s="432">
        <v>73.071100000000001</v>
      </c>
      <c r="C34" s="432">
        <v>101.9263</v>
      </c>
      <c r="D34" s="432">
        <v>84.900800000000004</v>
      </c>
      <c r="F34" s="430">
        <f t="shared" si="0"/>
        <v>0.16189300557949715</v>
      </c>
      <c r="G34" s="430">
        <f t="shared" si="1"/>
        <v>0.16189300557949715</v>
      </c>
      <c r="H34" s="372">
        <f t="shared" si="2"/>
        <v>-0.16703735934690056</v>
      </c>
      <c r="I34" s="430">
        <f t="shared" si="3"/>
        <v>6.0868290383631306E-3</v>
      </c>
      <c r="J34" s="374">
        <f t="shared" si="4"/>
        <v>84.900800000000004</v>
      </c>
      <c r="K34" s="430">
        <f t="shared" si="5"/>
        <v>6.0868290383631306E-3</v>
      </c>
    </row>
    <row r="35" spans="1:11" x14ac:dyDescent="0.2">
      <c r="A35" s="372" t="s">
        <v>3</v>
      </c>
      <c r="B35" s="432">
        <v>174.22720000000001</v>
      </c>
      <c r="C35" s="432">
        <v>230.71709999999999</v>
      </c>
      <c r="D35" s="432">
        <v>208.3937</v>
      </c>
      <c r="F35" s="430">
        <f t="shared" si="0"/>
        <v>0.19610313429820359</v>
      </c>
      <c r="G35" s="430">
        <f t="shared" si="1"/>
        <v>0.19610313429820359</v>
      </c>
      <c r="H35" s="372">
        <f t="shared" si="2"/>
        <v>-9.6756590647160468E-2</v>
      </c>
      <c r="I35" s="430">
        <f t="shared" si="3"/>
        <v>1.4940457858723765E-2</v>
      </c>
      <c r="J35" s="374">
        <f t="shared" si="4"/>
        <v>208.3937</v>
      </c>
      <c r="K35" s="430">
        <f t="shared" si="5"/>
        <v>1.4940457858723765E-2</v>
      </c>
    </row>
    <row r="36" spans="1:11" x14ac:dyDescent="0.2">
      <c r="A36" s="372" t="s">
        <v>22</v>
      </c>
      <c r="B36" s="432">
        <v>576.471</v>
      </c>
      <c r="C36" s="432">
        <v>742.0729</v>
      </c>
      <c r="D36" s="432">
        <v>697.99749999999995</v>
      </c>
      <c r="F36" s="430">
        <f t="shared" si="0"/>
        <v>0.2108111249308291</v>
      </c>
      <c r="G36" s="430">
        <f t="shared" si="1"/>
        <v>0.2108111249308291</v>
      </c>
      <c r="H36" s="372">
        <f t="shared" si="2"/>
        <v>-5.9394973189291878E-2</v>
      </c>
      <c r="I36" s="430">
        <f t="shared" si="3"/>
        <v>5.0041830603538111E-2</v>
      </c>
      <c r="J36" s="374">
        <f t="shared" si="4"/>
        <v>697.99749999999995</v>
      </c>
      <c r="K36" s="430">
        <f t="shared" si="5"/>
        <v>5.0041830603538111E-2</v>
      </c>
    </row>
    <row r="37" spans="1:11" x14ac:dyDescent="0.2">
      <c r="A37" s="372" t="s">
        <v>5</v>
      </c>
      <c r="B37" s="432">
        <v>34.440100000000001</v>
      </c>
      <c r="C37" s="432">
        <v>67.617800000000003</v>
      </c>
      <c r="D37" s="432">
        <v>54.417499999999997</v>
      </c>
      <c r="F37" s="430">
        <f t="shared" si="0"/>
        <v>0.5800621949413618</v>
      </c>
      <c r="G37" s="430">
        <f t="shared" si="1"/>
        <v>0.5800621949413618</v>
      </c>
      <c r="H37" s="372">
        <f t="shared" si="2"/>
        <v>-0.19521930615902916</v>
      </c>
      <c r="I37" s="430">
        <f t="shared" si="3"/>
        <v>3.9013768915619829E-3</v>
      </c>
      <c r="J37" s="374">
        <f t="shared" si="4"/>
        <v>54.417499999999997</v>
      </c>
      <c r="K37" s="430">
        <f t="shared" si="5"/>
        <v>3.9013768915619829E-3</v>
      </c>
    </row>
    <row r="38" spans="1:11" x14ac:dyDescent="0.2">
      <c r="A38" s="372" t="s">
        <v>7</v>
      </c>
      <c r="B38" s="432">
        <v>603.00390000000004</v>
      </c>
      <c r="C38" s="432">
        <v>940.60950000000003</v>
      </c>
      <c r="D38" s="432">
        <v>956.61720000000003</v>
      </c>
      <c r="F38" s="430">
        <f t="shared" si="0"/>
        <v>0.58641959032105762</v>
      </c>
      <c r="G38" s="430">
        <f t="shared" si="1"/>
        <v>0.58641959032105762</v>
      </c>
      <c r="H38" s="372">
        <f t="shared" si="2"/>
        <v>1.7018433260561405E-2</v>
      </c>
      <c r="I38" s="430">
        <f t="shared" si="3"/>
        <v>6.8583162367817849E-2</v>
      </c>
      <c r="J38" s="374">
        <f t="shared" si="4"/>
        <v>956.61720000000003</v>
      </c>
      <c r="K38" s="430">
        <f t="shared" si="5"/>
        <v>6.8583162367817849E-2</v>
      </c>
    </row>
    <row r="42" spans="1:11" x14ac:dyDescent="0.2">
      <c r="A42" s="372" t="s">
        <v>1</v>
      </c>
      <c r="B42" s="432">
        <v>12521.968500000001</v>
      </c>
      <c r="C42" s="432">
        <v>15531.971799999999</v>
      </c>
      <c r="D42" s="432">
        <v>13948.280699999999</v>
      </c>
      <c r="F42" s="430">
        <f>D42/B42-1</f>
        <v>0.11390479060860104</v>
      </c>
      <c r="G42" s="430">
        <f>D42/B42-1</f>
        <v>0.11390479060860104</v>
      </c>
      <c r="H42" s="372">
        <f>D42/C42-1</f>
        <v>-0.10196329998487375</v>
      </c>
      <c r="I42" s="430" t="e">
        <f>D42/#REF!</f>
        <v>#REF!</v>
      </c>
      <c r="J42" s="374">
        <f>SUM(D42)</f>
        <v>13948.280699999999</v>
      </c>
      <c r="K42" s="430" t="e">
        <f>J42/#REF!</f>
        <v>#REF!</v>
      </c>
    </row>
    <row r="44" spans="1:11" x14ac:dyDescent="0.2">
      <c r="A44" s="372" t="s">
        <v>26</v>
      </c>
      <c r="B44" s="372">
        <v>-3.9577502733485592E-2</v>
      </c>
    </row>
    <row r="45" spans="1:11" x14ac:dyDescent="0.2">
      <c r="A45" s="372" t="s">
        <v>28</v>
      </c>
      <c r="B45" s="372">
        <v>-3.6928911309076606E-2</v>
      </c>
    </row>
    <row r="46" spans="1:11" x14ac:dyDescent="0.2">
      <c r="A46" s="372" t="s">
        <v>27</v>
      </c>
      <c r="B46" s="372">
        <v>1.6216695747595322E-2</v>
      </c>
    </row>
    <row r="47" spans="1:11" x14ac:dyDescent="0.2">
      <c r="A47" s="372" t="s">
        <v>19</v>
      </c>
      <c r="B47" s="372">
        <v>3.5517859629023096E-2</v>
      </c>
    </row>
    <row r="48" spans="1:11" x14ac:dyDescent="0.2">
      <c r="A48" s="372" t="s">
        <v>17</v>
      </c>
      <c r="B48" s="372">
        <v>3.9516980998041129E-2</v>
      </c>
    </row>
    <row r="49" spans="1:2" x14ac:dyDescent="0.2">
      <c r="A49" s="372" t="s">
        <v>0</v>
      </c>
      <c r="B49" s="372">
        <v>4.5196849370509939E-2</v>
      </c>
    </row>
    <row r="50" spans="1:2" x14ac:dyDescent="0.2">
      <c r="A50" s="372" t="s">
        <v>13</v>
      </c>
      <c r="B50" s="372">
        <v>5.3124766852272742E-2</v>
      </c>
    </row>
    <row r="51" spans="1:2" x14ac:dyDescent="0.2">
      <c r="A51" s="372" t="s">
        <v>29</v>
      </c>
      <c r="B51" s="372">
        <v>6.5136147914281572E-2</v>
      </c>
    </row>
    <row r="52" spans="1:2" x14ac:dyDescent="0.2">
      <c r="A52" s="372" t="s">
        <v>4</v>
      </c>
      <c r="B52" s="372">
        <v>6.570675698763262E-2</v>
      </c>
    </row>
    <row r="53" spans="1:2" x14ac:dyDescent="0.2">
      <c r="A53" s="372" t="s">
        <v>11</v>
      </c>
      <c r="B53" s="372">
        <v>7.6511205352829403E-2</v>
      </c>
    </row>
    <row r="54" spans="1:2" x14ac:dyDescent="0.2">
      <c r="A54" s="372" t="s">
        <v>15</v>
      </c>
      <c r="B54" s="372">
        <v>7.7022403315526677E-2</v>
      </c>
    </row>
    <row r="55" spans="1:2" x14ac:dyDescent="0.2">
      <c r="A55" s="372" t="s">
        <v>12</v>
      </c>
      <c r="B55" s="372">
        <v>7.7922110888056118E-2</v>
      </c>
    </row>
    <row r="56" spans="1:2" x14ac:dyDescent="0.2">
      <c r="A56" s="372" t="s">
        <v>16</v>
      </c>
      <c r="B56" s="372">
        <v>8.3970545084589787E-2</v>
      </c>
    </row>
    <row r="57" spans="1:2" x14ac:dyDescent="0.2">
      <c r="A57" s="372" t="s">
        <v>25</v>
      </c>
      <c r="B57" s="372">
        <v>8.4171448696510609E-2</v>
      </c>
    </row>
    <row r="58" spans="1:2" x14ac:dyDescent="0.2">
      <c r="A58" s="372" t="s">
        <v>18</v>
      </c>
      <c r="B58" s="372">
        <v>8.6536865391521056E-2</v>
      </c>
    </row>
    <row r="59" spans="1:2" x14ac:dyDescent="0.2">
      <c r="A59" s="372" t="s">
        <v>9</v>
      </c>
      <c r="B59" s="372">
        <v>8.968830786116877E-2</v>
      </c>
    </row>
    <row r="60" spans="1:2" x14ac:dyDescent="0.2">
      <c r="A60" s="372" t="s">
        <v>33</v>
      </c>
      <c r="B60" s="372">
        <v>9.2368543833038164E-2</v>
      </c>
    </row>
    <row r="61" spans="1:2" x14ac:dyDescent="0.2">
      <c r="A61" s="372" t="s">
        <v>24</v>
      </c>
      <c r="B61" s="372">
        <v>9.8070174820286571E-2</v>
      </c>
    </row>
    <row r="62" spans="1:2" x14ac:dyDescent="0.2">
      <c r="A62" s="372" t="s">
        <v>6</v>
      </c>
      <c r="B62" s="372">
        <v>0.10338265322706941</v>
      </c>
    </row>
    <row r="63" spans="1:2" x14ac:dyDescent="0.2">
      <c r="A63" s="372" t="s">
        <v>20</v>
      </c>
      <c r="B63" s="372">
        <v>0.10347015129268566</v>
      </c>
    </row>
    <row r="64" spans="1:2" x14ac:dyDescent="0.2">
      <c r="A64" s="372" t="s">
        <v>23</v>
      </c>
      <c r="B64" s="372">
        <v>0.11295626337612474</v>
      </c>
    </row>
    <row r="65" spans="1:2" x14ac:dyDescent="0.2">
      <c r="A65" s="372" t="s">
        <v>1</v>
      </c>
      <c r="B65" s="372">
        <v>0.11390479060860104</v>
      </c>
    </row>
    <row r="66" spans="1:2" x14ac:dyDescent="0.2">
      <c r="A66" s="372" t="s">
        <v>14</v>
      </c>
      <c r="B66" s="372">
        <v>0.1200827460810876</v>
      </c>
    </row>
    <row r="67" spans="1:2" x14ac:dyDescent="0.2">
      <c r="A67" s="372" t="s">
        <v>21</v>
      </c>
      <c r="B67" s="372">
        <v>0.13001813440961429</v>
      </c>
    </row>
    <row r="68" spans="1:2" x14ac:dyDescent="0.2">
      <c r="A68" s="372" t="s">
        <v>10</v>
      </c>
      <c r="B68" s="372">
        <v>0.14515878375001035</v>
      </c>
    </row>
    <row r="69" spans="1:2" x14ac:dyDescent="0.2">
      <c r="A69" s="372" t="s">
        <v>31</v>
      </c>
      <c r="B69" s="372">
        <v>0.15247971293938112</v>
      </c>
    </row>
    <row r="70" spans="1:2" x14ac:dyDescent="0.2">
      <c r="A70" s="372" t="s">
        <v>8</v>
      </c>
      <c r="B70" s="372">
        <v>0.15366645046975025</v>
      </c>
    </row>
    <row r="71" spans="1:2" x14ac:dyDescent="0.2">
      <c r="A71" s="372" t="s">
        <v>32</v>
      </c>
      <c r="B71" s="372">
        <v>0.16132869075839884</v>
      </c>
    </row>
    <row r="72" spans="1:2" x14ac:dyDescent="0.2">
      <c r="A72" s="372" t="s">
        <v>30</v>
      </c>
      <c r="B72" s="372">
        <v>0.16189300557949715</v>
      </c>
    </row>
    <row r="73" spans="1:2" x14ac:dyDescent="0.2">
      <c r="A73" s="372" t="s">
        <v>3</v>
      </c>
      <c r="B73" s="372">
        <v>0.19610313429820359</v>
      </c>
    </row>
    <row r="74" spans="1:2" x14ac:dyDescent="0.2">
      <c r="A74" s="372" t="s">
        <v>22</v>
      </c>
      <c r="B74" s="372">
        <v>0.2108111249308291</v>
      </c>
    </row>
    <row r="75" spans="1:2" x14ac:dyDescent="0.2">
      <c r="A75" s="372" t="s">
        <v>5</v>
      </c>
      <c r="B75" s="372">
        <v>0.5800621949413618</v>
      </c>
    </row>
    <row r="76" spans="1:2" x14ac:dyDescent="0.2">
      <c r="A76" s="372" t="s">
        <v>7</v>
      </c>
      <c r="B76" s="372">
        <v>0.58641959032105762</v>
      </c>
    </row>
  </sheetData>
  <autoFilter ref="A6:K6" xr:uid="{00000000-0009-0000-0000-00001E000000}">
    <sortState ref="A7:K38">
      <sortCondition ref="F6"/>
    </sortState>
  </autoFilter>
  <mergeCells count="1">
    <mergeCell ref="H1:I1"/>
  </mergeCells>
  <hyperlinks>
    <hyperlink ref="H1:I1" location="Index!A1" display="Regresar al �ndice" xr:uid="{E177EB36-B5CC-48D9-9C1D-18EFBC7EE497}"/>
  </hyperlinks>
  <pageMargins left="0.7" right="0.7" top="0.75" bottom="0.75" header="0.3" footer="0.3"/>
  <pageSetup orientation="portrait" horizontalDpi="4294967295" verticalDpi="4294967295"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F33FD-2189-42CA-ACC5-587B7607423F}">
  <sheetPr codeName="Hoja147"/>
  <dimension ref="A1:I1"/>
  <sheetViews>
    <sheetView workbookViewId="0"/>
  </sheetViews>
  <sheetFormatPr baseColWidth="10" defaultRowHeight="12.75" x14ac:dyDescent="0.2"/>
  <cols>
    <col min="1" max="16384" width="11.42578125" style="69"/>
  </cols>
  <sheetData>
    <row r="1" spans="1:9" x14ac:dyDescent="0.2">
      <c r="A1" s="69" t="s">
        <v>1971</v>
      </c>
      <c r="H1" s="382" t="s">
        <v>2143</v>
      </c>
      <c r="I1" s="382"/>
    </row>
  </sheetData>
  <mergeCells count="1">
    <mergeCell ref="H1:I1"/>
  </mergeCells>
  <hyperlinks>
    <hyperlink ref="H1:I1" location="Index!A1" display="Regresar al �ndice" xr:uid="{B770256E-48EC-4EE2-ABA9-EF053C587020}"/>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9"/>
  <dimension ref="A1:N133"/>
  <sheetViews>
    <sheetView workbookViewId="0"/>
  </sheetViews>
  <sheetFormatPr baseColWidth="10" defaultRowHeight="12.75" x14ac:dyDescent="0.2"/>
  <cols>
    <col min="1" max="16384" width="11.42578125" style="324"/>
  </cols>
  <sheetData>
    <row r="1" spans="1:14" x14ac:dyDescent="0.2">
      <c r="A1" s="69" t="s">
        <v>1973</v>
      </c>
      <c r="H1" s="346" t="s">
        <v>2143</v>
      </c>
      <c r="I1" s="346"/>
    </row>
    <row r="6" spans="1:14" x14ac:dyDescent="0.2">
      <c r="A6" s="324" t="s">
        <v>648</v>
      </c>
      <c r="B6" s="324" t="s">
        <v>577</v>
      </c>
      <c r="C6" s="324" t="s">
        <v>1112</v>
      </c>
      <c r="D6" s="324" t="s">
        <v>1434</v>
      </c>
      <c r="E6" s="324" t="s">
        <v>451</v>
      </c>
      <c r="F6" s="324" t="s">
        <v>1435</v>
      </c>
      <c r="G6" s="324" t="s">
        <v>1436</v>
      </c>
      <c r="H6" s="324" t="s">
        <v>1437</v>
      </c>
      <c r="I6" s="324" t="s">
        <v>1438</v>
      </c>
      <c r="J6" s="324" t="s">
        <v>1439</v>
      </c>
      <c r="K6" s="324" t="s">
        <v>1440</v>
      </c>
      <c r="L6" s="324" t="s">
        <v>1441</v>
      </c>
      <c r="M6" s="324" t="s">
        <v>1442</v>
      </c>
      <c r="N6" s="324" t="s">
        <v>1443</v>
      </c>
    </row>
    <row r="7" spans="1:14" x14ac:dyDescent="0.2">
      <c r="A7" s="324">
        <v>2023</v>
      </c>
      <c r="B7" s="324" t="s">
        <v>183</v>
      </c>
      <c r="C7" s="325">
        <v>44927</v>
      </c>
      <c r="D7" s="324">
        <v>41857</v>
      </c>
      <c r="E7" s="325">
        <v>44927</v>
      </c>
      <c r="F7" s="324">
        <v>3.6609509999999998</v>
      </c>
      <c r="G7" s="324">
        <v>1</v>
      </c>
      <c r="H7" s="324">
        <v>3</v>
      </c>
      <c r="I7" s="324" t="s">
        <v>1444</v>
      </c>
      <c r="J7" s="324">
        <v>1</v>
      </c>
      <c r="K7" s="324">
        <v>0.39000564799999998</v>
      </c>
      <c r="L7" s="324">
        <v>2.8807070000000001E-3</v>
      </c>
      <c r="M7" s="324">
        <v>23175</v>
      </c>
      <c r="N7" s="324">
        <v>157.9698382</v>
      </c>
    </row>
    <row r="8" spans="1:14" x14ac:dyDescent="0.2">
      <c r="A8" s="324">
        <v>2023</v>
      </c>
      <c r="B8" s="324" t="s">
        <v>252</v>
      </c>
      <c r="C8" s="325">
        <v>44927</v>
      </c>
      <c r="D8" s="324">
        <v>41858</v>
      </c>
      <c r="E8" s="325">
        <v>44927</v>
      </c>
      <c r="F8" s="324">
        <v>6.4078759999999999</v>
      </c>
      <c r="G8" s="324">
        <v>2</v>
      </c>
      <c r="H8" s="324">
        <v>11</v>
      </c>
      <c r="I8" s="324" t="s">
        <v>1445</v>
      </c>
      <c r="J8" s="324">
        <v>1</v>
      </c>
      <c r="K8" s="324">
        <v>0.14178976400000001</v>
      </c>
      <c r="L8" s="324">
        <v>5.042192E-3</v>
      </c>
      <c r="M8" s="324">
        <v>25250</v>
      </c>
      <c r="N8" s="324">
        <v>253.77726730000001</v>
      </c>
    </row>
    <row r="9" spans="1:14" x14ac:dyDescent="0.2">
      <c r="A9" s="324">
        <v>2023</v>
      </c>
      <c r="B9" s="324" t="s">
        <v>166</v>
      </c>
      <c r="C9" s="325">
        <v>44927</v>
      </c>
      <c r="D9" s="324">
        <v>41859</v>
      </c>
      <c r="E9" s="325">
        <v>44927</v>
      </c>
      <c r="F9" s="324">
        <v>8.8674510000000009</v>
      </c>
      <c r="G9" s="324">
        <v>3</v>
      </c>
      <c r="H9" s="324">
        <v>10</v>
      </c>
      <c r="I9" s="324" t="s">
        <v>1446</v>
      </c>
      <c r="J9" s="324">
        <v>1</v>
      </c>
      <c r="K9" s="324">
        <v>-0.100940846</v>
      </c>
      <c r="L9" s="324">
        <v>6.9775669999999996E-3</v>
      </c>
      <c r="M9" s="324">
        <v>23630</v>
      </c>
      <c r="N9" s="324">
        <v>375.26242070000001</v>
      </c>
    </row>
    <row r="10" spans="1:14" x14ac:dyDescent="0.2">
      <c r="A10" s="324">
        <v>2023</v>
      </c>
      <c r="B10" s="324" t="s">
        <v>205</v>
      </c>
      <c r="C10" s="325">
        <v>44927</v>
      </c>
      <c r="D10" s="324">
        <v>41860</v>
      </c>
      <c r="E10" s="325">
        <v>44927</v>
      </c>
      <c r="F10" s="324">
        <v>5.1865000000000001E-2</v>
      </c>
      <c r="G10" s="324">
        <v>4</v>
      </c>
      <c r="H10" s="324">
        <v>11</v>
      </c>
      <c r="I10" s="324" t="s">
        <v>1445</v>
      </c>
      <c r="J10" s="324">
        <v>1</v>
      </c>
      <c r="K10" s="324">
        <v>-0.87509542699999998</v>
      </c>
      <c r="L10" s="326">
        <v>4.08112E-5</v>
      </c>
      <c r="M10" s="324">
        <v>5743</v>
      </c>
      <c r="N10" s="324">
        <v>9.0309942539999994</v>
      </c>
    </row>
    <row r="11" spans="1:14" x14ac:dyDescent="0.2">
      <c r="A11" s="324">
        <v>2023</v>
      </c>
      <c r="B11" s="324" t="s">
        <v>185</v>
      </c>
      <c r="C11" s="325">
        <v>44927</v>
      </c>
      <c r="D11" s="324">
        <v>41861</v>
      </c>
      <c r="E11" s="325">
        <v>44927</v>
      </c>
      <c r="F11" s="324">
        <v>3.9169749999999999</v>
      </c>
      <c r="G11" s="324">
        <v>5</v>
      </c>
      <c r="H11" s="324">
        <v>10</v>
      </c>
      <c r="I11" s="324" t="s">
        <v>1446</v>
      </c>
      <c r="J11" s="324">
        <v>1</v>
      </c>
      <c r="K11" s="324">
        <v>8.9360386E-2</v>
      </c>
      <c r="L11" s="324">
        <v>3.0821659999999999E-3</v>
      </c>
      <c r="M11" s="324">
        <v>16490</v>
      </c>
      <c r="N11" s="324">
        <v>237.53638570000001</v>
      </c>
    </row>
    <row r="12" spans="1:14" x14ac:dyDescent="0.2">
      <c r="A12" s="324">
        <v>2023</v>
      </c>
      <c r="B12" s="324" t="s">
        <v>181</v>
      </c>
      <c r="C12" s="325">
        <v>44927</v>
      </c>
      <c r="D12" s="324">
        <v>41862</v>
      </c>
      <c r="E12" s="325">
        <v>44927</v>
      </c>
      <c r="F12" s="324">
        <v>31.834966999999999</v>
      </c>
      <c r="G12" s="324">
        <v>6</v>
      </c>
      <c r="H12" s="324">
        <v>10</v>
      </c>
      <c r="I12" s="324" t="s">
        <v>1446</v>
      </c>
      <c r="J12" s="324">
        <v>1</v>
      </c>
      <c r="K12" s="324">
        <v>8.1681639E-2</v>
      </c>
      <c r="L12" s="324">
        <v>2.5050109000000001E-2</v>
      </c>
      <c r="M12" s="324">
        <v>60386</v>
      </c>
      <c r="N12" s="324">
        <v>527.1911867</v>
      </c>
    </row>
    <row r="13" spans="1:14" x14ac:dyDescent="0.2">
      <c r="A13" s="324">
        <v>2023</v>
      </c>
      <c r="B13" s="324" t="s">
        <v>157</v>
      </c>
      <c r="C13" s="325">
        <v>44927</v>
      </c>
      <c r="D13" s="324">
        <v>41863</v>
      </c>
      <c r="E13" s="325">
        <v>44927</v>
      </c>
      <c r="F13" s="324">
        <v>24.728738</v>
      </c>
      <c r="G13" s="324">
        <v>8</v>
      </c>
      <c r="H13" s="324">
        <v>3</v>
      </c>
      <c r="I13" s="324" t="s">
        <v>1444</v>
      </c>
      <c r="J13" s="324">
        <v>1</v>
      </c>
      <c r="K13" s="324">
        <v>4.7349206999999997E-2</v>
      </c>
      <c r="L13" s="324">
        <v>1.9458402E-2</v>
      </c>
      <c r="M13" s="324">
        <v>80609</v>
      </c>
      <c r="N13" s="324">
        <v>306.77390860000003</v>
      </c>
    </row>
    <row r="14" spans="1:14" x14ac:dyDescent="0.2">
      <c r="A14" s="324">
        <v>2023</v>
      </c>
      <c r="B14" s="324" t="s">
        <v>211</v>
      </c>
      <c r="C14" s="325">
        <v>44927</v>
      </c>
      <c r="D14" s="324">
        <v>41864</v>
      </c>
      <c r="E14" s="325">
        <v>44927</v>
      </c>
      <c r="F14" s="324">
        <v>0.66644199999999998</v>
      </c>
      <c r="G14" s="324">
        <v>10</v>
      </c>
      <c r="H14" s="324">
        <v>11</v>
      </c>
      <c r="I14" s="324" t="s">
        <v>1445</v>
      </c>
      <c r="J14" s="324">
        <v>1</v>
      </c>
      <c r="K14" s="324">
        <v>-8.6447544000000001E-2</v>
      </c>
      <c r="L14" s="324">
        <v>5.2440600000000005E-4</v>
      </c>
      <c r="M14" s="324">
        <v>7758</v>
      </c>
      <c r="N14" s="324">
        <v>85.903841200000002</v>
      </c>
    </row>
    <row r="15" spans="1:14" x14ac:dyDescent="0.2">
      <c r="A15" s="324">
        <v>2023</v>
      </c>
      <c r="B15" s="324" t="s">
        <v>234</v>
      </c>
      <c r="C15" s="325">
        <v>44927</v>
      </c>
      <c r="D15" s="324">
        <v>41865</v>
      </c>
      <c r="E15" s="325">
        <v>44927</v>
      </c>
      <c r="F15" s="324">
        <v>0.262928</v>
      </c>
      <c r="G15" s="324">
        <v>11</v>
      </c>
      <c r="H15" s="324">
        <v>7</v>
      </c>
      <c r="I15" s="324" t="s">
        <v>1447</v>
      </c>
      <c r="J15" s="324">
        <v>1</v>
      </c>
      <c r="K15" s="324">
        <v>-0.75049084399999999</v>
      </c>
      <c r="L15" s="324">
        <v>2.0689100000000001E-4</v>
      </c>
      <c r="M15" s="324">
        <v>5599</v>
      </c>
      <c r="N15" s="324">
        <v>46.959814250000001</v>
      </c>
    </row>
    <row r="16" spans="1:14" x14ac:dyDescent="0.2">
      <c r="A16" s="324">
        <v>2023</v>
      </c>
      <c r="B16" s="324" t="s">
        <v>220</v>
      </c>
      <c r="C16" s="325">
        <v>44927</v>
      </c>
      <c r="D16" s="324">
        <v>41866</v>
      </c>
      <c r="E16" s="325">
        <v>44927</v>
      </c>
      <c r="F16" s="324">
        <v>2.3865669999999999</v>
      </c>
      <c r="G16" s="324">
        <v>12</v>
      </c>
      <c r="H16" s="324">
        <v>9</v>
      </c>
      <c r="I16" s="324" t="s">
        <v>1448</v>
      </c>
      <c r="J16" s="324">
        <v>1</v>
      </c>
      <c r="K16" s="324">
        <v>-4.3490790000000001E-2</v>
      </c>
      <c r="L16" s="324">
        <v>1.8779280000000001E-3</v>
      </c>
      <c r="M16" s="324">
        <v>4176</v>
      </c>
      <c r="N16" s="324">
        <v>571.49592910000001</v>
      </c>
    </row>
    <row r="17" spans="1:14" x14ac:dyDescent="0.2">
      <c r="A17" s="324">
        <v>2023</v>
      </c>
      <c r="B17" s="324" t="s">
        <v>195</v>
      </c>
      <c r="C17" s="325">
        <v>44927</v>
      </c>
      <c r="D17" s="324">
        <v>41867</v>
      </c>
      <c r="E17" s="325">
        <v>44927</v>
      </c>
      <c r="F17" s="324">
        <v>19.225857999999999</v>
      </c>
      <c r="G17" s="324">
        <v>13</v>
      </c>
      <c r="H17" s="324">
        <v>4</v>
      </c>
      <c r="I17" s="324" t="s">
        <v>1449</v>
      </c>
      <c r="J17" s="324">
        <v>1</v>
      </c>
      <c r="K17" s="324">
        <v>-2.8727910999999998E-2</v>
      </c>
      <c r="L17" s="324">
        <v>1.5128328E-2</v>
      </c>
      <c r="M17" s="324">
        <v>64009</v>
      </c>
      <c r="N17" s="324">
        <v>300.36179290000001</v>
      </c>
    </row>
    <row r="18" spans="1:14" x14ac:dyDescent="0.2">
      <c r="A18" s="324">
        <v>2023</v>
      </c>
      <c r="B18" s="324" t="s">
        <v>262</v>
      </c>
      <c r="C18" s="325">
        <v>44927</v>
      </c>
      <c r="D18" s="324">
        <v>41868</v>
      </c>
      <c r="E18" s="325">
        <v>44927</v>
      </c>
      <c r="F18" s="324">
        <v>0.44067800000000001</v>
      </c>
      <c r="G18" s="324">
        <v>14</v>
      </c>
      <c r="H18" s="324">
        <v>11</v>
      </c>
      <c r="I18" s="324" t="s">
        <v>1445</v>
      </c>
      <c r="J18" s="324">
        <v>1</v>
      </c>
      <c r="K18" s="324">
        <v>-0.79282432800000002</v>
      </c>
      <c r="L18" s="324">
        <v>3.4675800000000002E-4</v>
      </c>
      <c r="M18" s="324">
        <v>8689</v>
      </c>
      <c r="N18" s="324">
        <v>50.716768330000001</v>
      </c>
    </row>
    <row r="19" spans="1:14" x14ac:dyDescent="0.2">
      <c r="A19" s="324">
        <v>2023</v>
      </c>
      <c r="B19" s="324" t="s">
        <v>264</v>
      </c>
      <c r="C19" s="325">
        <v>44927</v>
      </c>
      <c r="D19" s="324">
        <v>41869</v>
      </c>
      <c r="E19" s="325">
        <v>44927</v>
      </c>
      <c r="F19" s="324">
        <v>18.482990000000001</v>
      </c>
      <c r="G19" s="324">
        <v>15</v>
      </c>
      <c r="H19" s="324">
        <v>7</v>
      </c>
      <c r="I19" s="324" t="s">
        <v>1447</v>
      </c>
      <c r="J19" s="324">
        <v>1</v>
      </c>
      <c r="K19" s="324">
        <v>0.214901805</v>
      </c>
      <c r="L19" s="324">
        <v>1.4543786E-2</v>
      </c>
      <c r="M19" s="324">
        <v>64931</v>
      </c>
      <c r="N19" s="324">
        <v>284.6558655</v>
      </c>
    </row>
    <row r="20" spans="1:14" x14ac:dyDescent="0.2">
      <c r="A20" s="324">
        <v>2023</v>
      </c>
      <c r="B20" s="324" t="s">
        <v>270</v>
      </c>
      <c r="C20" s="325">
        <v>44927</v>
      </c>
      <c r="D20" s="324">
        <v>41870</v>
      </c>
      <c r="E20" s="325">
        <v>44927</v>
      </c>
      <c r="F20" s="324">
        <v>12.040758</v>
      </c>
      <c r="G20" s="324">
        <v>16</v>
      </c>
      <c r="H20" s="324">
        <v>4</v>
      </c>
      <c r="I20" s="324" t="s">
        <v>1449</v>
      </c>
      <c r="J20" s="324">
        <v>1</v>
      </c>
      <c r="K20" s="324">
        <v>5.1114710000000002E-3</v>
      </c>
      <c r="L20" s="324">
        <v>9.4745599999999999E-3</v>
      </c>
      <c r="M20" s="324">
        <v>41552</v>
      </c>
      <c r="N20" s="324">
        <v>289.7756546</v>
      </c>
    </row>
    <row r="21" spans="1:14" x14ac:dyDescent="0.2">
      <c r="A21" s="324">
        <v>2023</v>
      </c>
      <c r="B21" s="324" t="s">
        <v>213</v>
      </c>
      <c r="C21" s="325">
        <v>44927</v>
      </c>
      <c r="D21" s="324">
        <v>41871</v>
      </c>
      <c r="E21" s="325">
        <v>44927</v>
      </c>
      <c r="F21" s="324">
        <v>18.774142999999999</v>
      </c>
      <c r="G21" s="324">
        <v>17</v>
      </c>
      <c r="H21" s="324">
        <v>7</v>
      </c>
      <c r="I21" s="324" t="s">
        <v>1447</v>
      </c>
      <c r="J21" s="324">
        <v>1</v>
      </c>
      <c r="K21" s="324">
        <v>0.15328016899999999</v>
      </c>
      <c r="L21" s="324">
        <v>1.4772886000000001E-2</v>
      </c>
      <c r="M21" s="324">
        <v>12880</v>
      </c>
      <c r="N21" s="324">
        <v>1457.6197979999999</v>
      </c>
    </row>
    <row r="22" spans="1:14" x14ac:dyDescent="0.2">
      <c r="A22" s="324">
        <v>2023</v>
      </c>
      <c r="B22" s="324" t="s">
        <v>269</v>
      </c>
      <c r="C22" s="325">
        <v>44927</v>
      </c>
      <c r="D22" s="324">
        <v>41872</v>
      </c>
      <c r="E22" s="325">
        <v>44927</v>
      </c>
      <c r="F22" s="324">
        <v>0.53792200000000001</v>
      </c>
      <c r="G22" s="324">
        <v>19</v>
      </c>
      <c r="H22" s="324">
        <v>1</v>
      </c>
      <c r="I22" s="324" t="s">
        <v>1450</v>
      </c>
      <c r="J22" s="324">
        <v>1</v>
      </c>
      <c r="K22" s="324">
        <v>0.14465858000000001</v>
      </c>
      <c r="L22" s="324">
        <v>4.2327700000000001E-4</v>
      </c>
      <c r="M22" s="324">
        <v>7043</v>
      </c>
      <c r="N22" s="324">
        <v>76.376828059999994</v>
      </c>
    </row>
    <row r="23" spans="1:14" x14ac:dyDescent="0.2">
      <c r="A23" s="324">
        <v>2023</v>
      </c>
      <c r="B23" s="324" t="s">
        <v>182</v>
      </c>
      <c r="C23" s="325">
        <v>44927</v>
      </c>
      <c r="D23" s="324">
        <v>41873</v>
      </c>
      <c r="E23" s="325">
        <v>44927</v>
      </c>
      <c r="F23" s="324">
        <v>1.433943</v>
      </c>
      <c r="G23" s="324">
        <v>20</v>
      </c>
      <c r="H23" s="324">
        <v>9</v>
      </c>
      <c r="I23" s="324" t="s">
        <v>1448</v>
      </c>
      <c r="J23" s="324">
        <v>1</v>
      </c>
      <c r="K23" s="324">
        <v>9.5425769999999993E-2</v>
      </c>
      <c r="L23" s="324">
        <v>1.128333E-3</v>
      </c>
      <c r="M23" s="324">
        <v>10940</v>
      </c>
      <c r="N23" s="324">
        <v>131.0734004</v>
      </c>
    </row>
    <row r="24" spans="1:14" x14ac:dyDescent="0.2">
      <c r="A24" s="324">
        <v>2023</v>
      </c>
      <c r="B24" s="324" t="s">
        <v>219</v>
      </c>
      <c r="C24" s="325">
        <v>44927</v>
      </c>
      <c r="D24" s="324">
        <v>41874</v>
      </c>
      <c r="E24" s="325">
        <v>44927</v>
      </c>
      <c r="F24" s="324">
        <v>0.12583900000000001</v>
      </c>
      <c r="G24" s="324">
        <v>117</v>
      </c>
      <c r="H24" s="324">
        <v>3</v>
      </c>
      <c r="I24" s="324" t="s">
        <v>1444</v>
      </c>
      <c r="J24" s="324">
        <v>1</v>
      </c>
      <c r="K24" s="324">
        <v>-0.91167485699999995</v>
      </c>
      <c r="L24" s="326">
        <v>9.9019399999999996E-5</v>
      </c>
      <c r="M24" s="324">
        <v>4388</v>
      </c>
      <c r="N24" s="324">
        <v>28.677985410000002</v>
      </c>
    </row>
    <row r="25" spans="1:14" x14ac:dyDescent="0.2">
      <c r="A25" s="324">
        <v>2023</v>
      </c>
      <c r="B25" s="324" t="s">
        <v>196</v>
      </c>
      <c r="C25" s="325">
        <v>44927</v>
      </c>
      <c r="D25" s="324">
        <v>41875</v>
      </c>
      <c r="E25" s="325">
        <v>44927</v>
      </c>
      <c r="F25" s="324">
        <v>11.609514000000001</v>
      </c>
      <c r="G25" s="324">
        <v>21</v>
      </c>
      <c r="H25" s="324">
        <v>8</v>
      </c>
      <c r="I25" s="324" t="s">
        <v>1451</v>
      </c>
      <c r="J25" s="324">
        <v>1</v>
      </c>
      <c r="K25" s="324">
        <v>0.177485064</v>
      </c>
      <c r="L25" s="324">
        <v>9.1352259999999998E-3</v>
      </c>
      <c r="M25" s="324">
        <v>20548</v>
      </c>
      <c r="N25" s="324">
        <v>564.99484129999996</v>
      </c>
    </row>
    <row r="26" spans="1:14" x14ac:dyDescent="0.2">
      <c r="A26" s="324">
        <v>2023</v>
      </c>
      <c r="B26" s="324" t="s">
        <v>177</v>
      </c>
      <c r="C26" s="325">
        <v>44927</v>
      </c>
      <c r="D26" s="324">
        <v>41876</v>
      </c>
      <c r="E26" s="325">
        <v>44927</v>
      </c>
      <c r="F26" s="324">
        <v>12.492611</v>
      </c>
      <c r="G26" s="324">
        <v>30</v>
      </c>
      <c r="H26" s="324">
        <v>5</v>
      </c>
      <c r="I26" s="324" t="s">
        <v>1452</v>
      </c>
      <c r="J26" s="324">
        <v>1</v>
      </c>
      <c r="K26" s="324">
        <v>5.1372502E-2</v>
      </c>
      <c r="L26" s="324">
        <v>9.8301120000000002E-3</v>
      </c>
      <c r="M26" s="324">
        <v>55196</v>
      </c>
      <c r="N26" s="324">
        <v>226.3318175</v>
      </c>
    </row>
    <row r="27" spans="1:14" x14ac:dyDescent="0.2">
      <c r="A27" s="324">
        <v>2023</v>
      </c>
      <c r="B27" s="324" t="s">
        <v>239</v>
      </c>
      <c r="C27" s="325">
        <v>44927</v>
      </c>
      <c r="D27" s="324">
        <v>41877</v>
      </c>
      <c r="E27" s="325">
        <v>44927</v>
      </c>
      <c r="F27" s="324">
        <v>0</v>
      </c>
      <c r="G27" s="324">
        <v>31</v>
      </c>
      <c r="H27" s="324">
        <v>1</v>
      </c>
      <c r="I27" s="324" t="s">
        <v>1450</v>
      </c>
      <c r="J27" s="324">
        <v>1</v>
      </c>
      <c r="K27" s="324">
        <v>-1</v>
      </c>
      <c r="L27" s="324">
        <v>0</v>
      </c>
      <c r="M27" s="324">
        <v>3270</v>
      </c>
      <c r="N27" s="324">
        <v>0</v>
      </c>
    </row>
    <row r="28" spans="1:14" x14ac:dyDescent="0.2">
      <c r="A28" s="324">
        <v>2023</v>
      </c>
      <c r="B28" s="324" t="s">
        <v>194</v>
      </c>
      <c r="C28" s="325">
        <v>44927</v>
      </c>
      <c r="D28" s="324">
        <v>41878</v>
      </c>
      <c r="E28" s="325">
        <v>44927</v>
      </c>
      <c r="F28" s="324">
        <v>1.5145010000000001</v>
      </c>
      <c r="G28" s="324">
        <v>32</v>
      </c>
      <c r="H28" s="324">
        <v>7</v>
      </c>
      <c r="I28" s="324" t="s">
        <v>1447</v>
      </c>
      <c r="J28" s="324">
        <v>1</v>
      </c>
      <c r="K28" s="324">
        <v>-0.39520114699999997</v>
      </c>
      <c r="L28" s="324">
        <v>1.1917220000000001E-3</v>
      </c>
      <c r="M28" s="324">
        <v>5983</v>
      </c>
      <c r="N28" s="324">
        <v>253.13404650000001</v>
      </c>
    </row>
    <row r="29" spans="1:14" x14ac:dyDescent="0.2">
      <c r="A29" s="324">
        <v>2023</v>
      </c>
      <c r="B29" s="324" t="s">
        <v>179</v>
      </c>
      <c r="C29" s="325">
        <v>44927</v>
      </c>
      <c r="D29" s="324">
        <v>41879</v>
      </c>
      <c r="E29" s="325">
        <v>44927</v>
      </c>
      <c r="F29" s="324">
        <v>11.000871999999999</v>
      </c>
      <c r="G29" s="324">
        <v>22</v>
      </c>
      <c r="H29" s="324">
        <v>8</v>
      </c>
      <c r="I29" s="324" t="s">
        <v>1451</v>
      </c>
      <c r="J29" s="324">
        <v>1</v>
      </c>
      <c r="K29" s="324">
        <v>9.9806196999999999E-2</v>
      </c>
      <c r="L29" s="324">
        <v>8.6563009999999999E-3</v>
      </c>
      <c r="M29" s="324">
        <v>40139</v>
      </c>
      <c r="N29" s="324">
        <v>274.06940880000002</v>
      </c>
    </row>
    <row r="30" spans="1:14" x14ac:dyDescent="0.2">
      <c r="A30" s="324">
        <v>2023</v>
      </c>
      <c r="B30" s="324" t="s">
        <v>174</v>
      </c>
      <c r="C30" s="325">
        <v>44927</v>
      </c>
      <c r="D30" s="324">
        <v>41880</v>
      </c>
      <c r="E30" s="325">
        <v>44927</v>
      </c>
      <c r="F30" s="324">
        <v>0</v>
      </c>
      <c r="G30" s="324">
        <v>24</v>
      </c>
      <c r="H30" s="324">
        <v>11</v>
      </c>
      <c r="I30" s="324" t="s">
        <v>1445</v>
      </c>
      <c r="J30" s="324">
        <v>1</v>
      </c>
      <c r="K30" s="324">
        <v>-1</v>
      </c>
      <c r="L30" s="324">
        <v>0</v>
      </c>
      <c r="M30" s="324">
        <v>29267</v>
      </c>
      <c r="N30" s="324">
        <v>0</v>
      </c>
    </row>
    <row r="31" spans="1:14" x14ac:dyDescent="0.2">
      <c r="A31" s="324">
        <v>2023</v>
      </c>
      <c r="B31" s="324" t="s">
        <v>237</v>
      </c>
      <c r="C31" s="325">
        <v>44927</v>
      </c>
      <c r="D31" s="324">
        <v>41881</v>
      </c>
      <c r="E31" s="325">
        <v>44927</v>
      </c>
      <c r="F31" s="324">
        <v>9.9640009999999997</v>
      </c>
      <c r="G31" s="324">
        <v>25</v>
      </c>
      <c r="H31" s="324">
        <v>1</v>
      </c>
      <c r="I31" s="324" t="s">
        <v>1450</v>
      </c>
      <c r="J31" s="324">
        <v>1</v>
      </c>
      <c r="K31" s="324">
        <v>3.0869275000000002E-2</v>
      </c>
      <c r="L31" s="324">
        <v>7.8404140000000004E-3</v>
      </c>
      <c r="M31" s="324">
        <v>19689</v>
      </c>
      <c r="N31" s="324">
        <v>506.06942959999998</v>
      </c>
    </row>
    <row r="32" spans="1:14" x14ac:dyDescent="0.2">
      <c r="A32" s="324">
        <v>2023</v>
      </c>
      <c r="B32" s="324" t="s">
        <v>243</v>
      </c>
      <c r="C32" s="325">
        <v>44927</v>
      </c>
      <c r="D32" s="324">
        <v>41882</v>
      </c>
      <c r="E32" s="325">
        <v>44927</v>
      </c>
      <c r="F32" s="324">
        <v>1.8479730000000001</v>
      </c>
      <c r="G32" s="324">
        <v>26</v>
      </c>
      <c r="H32" s="324">
        <v>5</v>
      </c>
      <c r="I32" s="324" t="s">
        <v>1452</v>
      </c>
      <c r="J32" s="324">
        <v>1</v>
      </c>
      <c r="K32" s="324">
        <v>-0.101091258</v>
      </c>
      <c r="L32" s="324">
        <v>1.454122E-3</v>
      </c>
      <c r="M32" s="324">
        <v>6334</v>
      </c>
      <c r="N32" s="324">
        <v>291.75449950000001</v>
      </c>
    </row>
    <row r="33" spans="1:14" x14ac:dyDescent="0.2">
      <c r="A33" s="324">
        <v>2023</v>
      </c>
      <c r="B33" s="324" t="s">
        <v>256</v>
      </c>
      <c r="C33" s="325">
        <v>44927</v>
      </c>
      <c r="D33" s="324">
        <v>41883</v>
      </c>
      <c r="E33" s="325">
        <v>44927</v>
      </c>
      <c r="F33" s="324">
        <v>1.0122150000000001</v>
      </c>
      <c r="G33" s="324">
        <v>27</v>
      </c>
      <c r="H33" s="324">
        <v>8</v>
      </c>
      <c r="I33" s="324" t="s">
        <v>1451</v>
      </c>
      <c r="J33" s="324">
        <v>1</v>
      </c>
      <c r="K33" s="324">
        <v>-0.61930304800000002</v>
      </c>
      <c r="L33" s="324">
        <v>7.96486E-4</v>
      </c>
      <c r="M33" s="324">
        <v>18370</v>
      </c>
      <c r="N33" s="324">
        <v>55.101524220000002</v>
      </c>
    </row>
    <row r="34" spans="1:14" x14ac:dyDescent="0.2">
      <c r="A34" s="324">
        <v>2023</v>
      </c>
      <c r="B34" s="324" t="s">
        <v>238</v>
      </c>
      <c r="C34" s="325">
        <v>44927</v>
      </c>
      <c r="D34" s="324">
        <v>41884</v>
      </c>
      <c r="E34" s="325">
        <v>44927</v>
      </c>
      <c r="F34" s="324">
        <v>1.638361</v>
      </c>
      <c r="G34" s="324">
        <v>28</v>
      </c>
      <c r="H34" s="324">
        <v>7</v>
      </c>
      <c r="I34" s="324" t="s">
        <v>1447</v>
      </c>
      <c r="J34" s="324">
        <v>1</v>
      </c>
      <c r="K34" s="324">
        <v>0.20412029300000001</v>
      </c>
      <c r="L34" s="324">
        <v>1.2891840000000001E-3</v>
      </c>
      <c r="M34" s="324">
        <v>2166</v>
      </c>
      <c r="N34" s="324">
        <v>756.39935360000004</v>
      </c>
    </row>
    <row r="35" spans="1:14" x14ac:dyDescent="0.2">
      <c r="A35" s="324">
        <v>2023</v>
      </c>
      <c r="B35" s="324" t="s">
        <v>221</v>
      </c>
      <c r="C35" s="325">
        <v>44927</v>
      </c>
      <c r="D35" s="324">
        <v>41885</v>
      </c>
      <c r="E35" s="325">
        <v>44927</v>
      </c>
      <c r="F35" s="324">
        <v>8.0094259999999995</v>
      </c>
      <c r="G35" s="324">
        <v>29</v>
      </c>
      <c r="H35" s="324">
        <v>12</v>
      </c>
      <c r="I35" s="324" t="s">
        <v>1453</v>
      </c>
      <c r="J35" s="324">
        <v>1</v>
      </c>
      <c r="K35" s="324">
        <v>3.3750433000000003E-2</v>
      </c>
      <c r="L35" s="324">
        <v>6.3024090000000001E-3</v>
      </c>
      <c r="M35" s="324">
        <v>17820</v>
      </c>
      <c r="N35" s="324">
        <v>449.4627385</v>
      </c>
    </row>
    <row r="36" spans="1:14" x14ac:dyDescent="0.2">
      <c r="A36" s="324">
        <v>2023</v>
      </c>
      <c r="B36" s="324" t="s">
        <v>200</v>
      </c>
      <c r="C36" s="325">
        <v>44927</v>
      </c>
      <c r="D36" s="324">
        <v>41886</v>
      </c>
      <c r="E36" s="325">
        <v>44927</v>
      </c>
      <c r="F36" s="324">
        <v>23.311131</v>
      </c>
      <c r="G36" s="324">
        <v>33</v>
      </c>
      <c r="H36" s="324">
        <v>4</v>
      </c>
      <c r="I36" s="324" t="s">
        <v>1449</v>
      </c>
      <c r="J36" s="324">
        <v>1</v>
      </c>
      <c r="K36" s="324">
        <v>8.6599097E-2</v>
      </c>
      <c r="L36" s="324">
        <v>1.8342923000000001E-2</v>
      </c>
      <c r="M36" s="324">
        <v>21226</v>
      </c>
      <c r="N36" s="324">
        <v>1098.2347589999999</v>
      </c>
    </row>
    <row r="37" spans="1:14" x14ac:dyDescent="0.2">
      <c r="A37" s="324">
        <v>2023</v>
      </c>
      <c r="B37" s="324" t="s">
        <v>246</v>
      </c>
      <c r="C37" s="325">
        <v>44927</v>
      </c>
      <c r="D37" s="324">
        <v>41887</v>
      </c>
      <c r="E37" s="325">
        <v>44927</v>
      </c>
      <c r="F37" s="324">
        <v>1.053242</v>
      </c>
      <c r="G37" s="324">
        <v>34</v>
      </c>
      <c r="H37" s="324">
        <v>7</v>
      </c>
      <c r="I37" s="324" t="s">
        <v>1447</v>
      </c>
      <c r="J37" s="324">
        <v>1</v>
      </c>
      <c r="K37" s="324">
        <v>-0.23724709499999999</v>
      </c>
      <c r="L37" s="324">
        <v>8.2876900000000003E-4</v>
      </c>
      <c r="M37" s="324">
        <v>1981</v>
      </c>
      <c r="N37" s="324">
        <v>531.67188290000001</v>
      </c>
    </row>
    <row r="38" spans="1:14" x14ac:dyDescent="0.2">
      <c r="A38" s="324">
        <v>2023</v>
      </c>
      <c r="B38" s="324" t="s">
        <v>267</v>
      </c>
      <c r="C38" s="325">
        <v>44927</v>
      </c>
      <c r="D38" s="324">
        <v>41888</v>
      </c>
      <c r="E38" s="325">
        <v>44927</v>
      </c>
      <c r="F38" s="324">
        <v>1.861227</v>
      </c>
      <c r="G38" s="324">
        <v>9</v>
      </c>
      <c r="H38" s="324">
        <v>10</v>
      </c>
      <c r="I38" s="324" t="s">
        <v>1446</v>
      </c>
      <c r="J38" s="324">
        <v>1</v>
      </c>
      <c r="K38" s="324">
        <v>0.15341740800000001</v>
      </c>
      <c r="L38" s="324">
        <v>1.4645509999999999E-3</v>
      </c>
      <c r="M38" s="324">
        <v>21115</v>
      </c>
      <c r="N38" s="324">
        <v>88.147146579999998</v>
      </c>
    </row>
    <row r="39" spans="1:14" x14ac:dyDescent="0.2">
      <c r="A39" s="324">
        <v>2023</v>
      </c>
      <c r="B39" s="324" t="s">
        <v>207</v>
      </c>
      <c r="C39" s="325">
        <v>44927</v>
      </c>
      <c r="D39" s="324">
        <v>41889</v>
      </c>
      <c r="E39" s="325">
        <v>44927</v>
      </c>
      <c r="F39" s="324">
        <v>20.961894999999998</v>
      </c>
      <c r="G39" s="324">
        <v>37</v>
      </c>
      <c r="H39" s="324">
        <v>7</v>
      </c>
      <c r="I39" s="324" t="s">
        <v>1447</v>
      </c>
      <c r="J39" s="324">
        <v>1</v>
      </c>
      <c r="K39" s="324">
        <v>0.14318667400000001</v>
      </c>
      <c r="L39" s="324">
        <v>1.6494371000000001E-2</v>
      </c>
      <c r="M39" s="324">
        <v>25920</v>
      </c>
      <c r="N39" s="324">
        <v>808.71508489999997</v>
      </c>
    </row>
    <row r="40" spans="1:14" x14ac:dyDescent="0.2">
      <c r="A40" s="324">
        <v>2023</v>
      </c>
      <c r="B40" s="324" t="s">
        <v>210</v>
      </c>
      <c r="C40" s="325">
        <v>44927</v>
      </c>
      <c r="D40" s="324">
        <v>41890</v>
      </c>
      <c r="E40" s="325">
        <v>44927</v>
      </c>
      <c r="F40" s="324">
        <v>0.345418</v>
      </c>
      <c r="G40" s="324">
        <v>54</v>
      </c>
      <c r="H40" s="324">
        <v>7</v>
      </c>
      <c r="I40" s="324" t="s">
        <v>1447</v>
      </c>
      <c r="J40" s="324">
        <v>1</v>
      </c>
      <c r="K40" s="324">
        <v>-0.42746943199999998</v>
      </c>
      <c r="L40" s="324">
        <v>2.7179999999999999E-4</v>
      </c>
      <c r="M40" s="324">
        <v>5368</v>
      </c>
      <c r="N40" s="324">
        <v>64.347615500000003</v>
      </c>
    </row>
    <row r="41" spans="1:14" x14ac:dyDescent="0.2">
      <c r="A41" s="324">
        <v>2023</v>
      </c>
      <c r="B41" s="324" t="s">
        <v>165</v>
      </c>
      <c r="C41" s="325">
        <v>44927</v>
      </c>
      <c r="D41" s="324">
        <v>41891</v>
      </c>
      <c r="E41" s="325">
        <v>44927</v>
      </c>
      <c r="F41" s="324">
        <v>13.832459999999999</v>
      </c>
      <c r="G41" s="324">
        <v>70</v>
      </c>
      <c r="H41" s="324">
        <v>12</v>
      </c>
      <c r="I41" s="324" t="s">
        <v>1453</v>
      </c>
      <c r="J41" s="324">
        <v>1</v>
      </c>
      <c r="K41" s="324">
        <v>7.0479012999999993E-2</v>
      </c>
      <c r="L41" s="324">
        <v>1.0884404E-2</v>
      </c>
      <c r="M41" s="324">
        <v>232852</v>
      </c>
      <c r="N41" s="324">
        <v>59.404514460000001</v>
      </c>
    </row>
    <row r="42" spans="1:14" x14ac:dyDescent="0.2">
      <c r="A42" s="324">
        <v>2023</v>
      </c>
      <c r="B42" s="324" t="s">
        <v>178</v>
      </c>
      <c r="C42" s="325">
        <v>44927</v>
      </c>
      <c r="D42" s="324">
        <v>41892</v>
      </c>
      <c r="E42" s="325">
        <v>44927</v>
      </c>
      <c r="F42" s="324">
        <v>16.874075999999999</v>
      </c>
      <c r="G42" s="324">
        <v>35</v>
      </c>
      <c r="H42" s="324">
        <v>2</v>
      </c>
      <c r="I42" s="324" t="s">
        <v>1454</v>
      </c>
      <c r="J42" s="324">
        <v>1</v>
      </c>
      <c r="K42" s="324">
        <v>5.913119E-2</v>
      </c>
      <c r="L42" s="324">
        <v>1.3277773E-2</v>
      </c>
      <c r="M42" s="324">
        <v>53039</v>
      </c>
      <c r="N42" s="324">
        <v>318.14468599999998</v>
      </c>
    </row>
    <row r="43" spans="1:14" x14ac:dyDescent="0.2">
      <c r="A43" s="324">
        <v>2023</v>
      </c>
      <c r="B43" s="324" t="s">
        <v>1455</v>
      </c>
      <c r="C43" s="325">
        <v>44927</v>
      </c>
      <c r="D43" s="324">
        <v>29684</v>
      </c>
      <c r="E43" s="325">
        <v>44927</v>
      </c>
      <c r="F43" s="324">
        <v>1270.8514</v>
      </c>
      <c r="J43" s="324">
        <v>1</v>
      </c>
      <c r="K43" s="324">
        <v>4.5196849999999997E-2</v>
      </c>
      <c r="L43" s="324">
        <v>1</v>
      </c>
      <c r="M43" s="324">
        <v>8348151</v>
      </c>
      <c r="N43" s="324">
        <v>152.23148219999999</v>
      </c>
    </row>
    <row r="44" spans="1:14" x14ac:dyDescent="0.2">
      <c r="A44" s="324">
        <v>2023</v>
      </c>
      <c r="B44" s="324" t="s">
        <v>204</v>
      </c>
      <c r="C44" s="325">
        <v>44927</v>
      </c>
      <c r="D44" s="324">
        <v>41893</v>
      </c>
      <c r="E44" s="325">
        <v>44927</v>
      </c>
      <c r="F44" s="324">
        <v>4.9303059999999999</v>
      </c>
      <c r="G44" s="324">
        <v>36</v>
      </c>
      <c r="H44" s="324">
        <v>10</v>
      </c>
      <c r="I44" s="324" t="s">
        <v>1446</v>
      </c>
      <c r="J44" s="324">
        <v>1</v>
      </c>
      <c r="K44" s="324">
        <v>5.9897701999999997E-2</v>
      </c>
      <c r="L44" s="324">
        <v>3.87953E-3</v>
      </c>
      <c r="M44" s="324">
        <v>20011</v>
      </c>
      <c r="N44" s="324">
        <v>246.37979110000001</v>
      </c>
    </row>
    <row r="45" spans="1:14" x14ac:dyDescent="0.2">
      <c r="A45" s="324">
        <v>2023</v>
      </c>
      <c r="B45" s="324" t="s">
        <v>247</v>
      </c>
      <c r="C45" s="325">
        <v>44927</v>
      </c>
      <c r="D45" s="324">
        <v>41894</v>
      </c>
      <c r="E45" s="325">
        <v>44927</v>
      </c>
      <c r="F45" s="324">
        <v>3.9004479999999999</v>
      </c>
      <c r="G45" s="324">
        <v>79</v>
      </c>
      <c r="H45" s="324">
        <v>6</v>
      </c>
      <c r="I45" s="324" t="s">
        <v>1456</v>
      </c>
      <c r="J45" s="324">
        <v>1</v>
      </c>
      <c r="K45" s="324">
        <v>0.100519501</v>
      </c>
      <c r="L45" s="324">
        <v>3.0691609999999999E-3</v>
      </c>
      <c r="M45" s="324">
        <v>16431</v>
      </c>
      <c r="N45" s="324">
        <v>237.38348239999999</v>
      </c>
    </row>
    <row r="46" spans="1:14" x14ac:dyDescent="0.2">
      <c r="A46" s="324">
        <v>2023</v>
      </c>
      <c r="B46" s="324" t="s">
        <v>208</v>
      </c>
      <c r="C46" s="325">
        <v>44927</v>
      </c>
      <c r="D46" s="324">
        <v>41895</v>
      </c>
      <c r="E46" s="325">
        <v>44927</v>
      </c>
      <c r="F46" s="324">
        <v>1.7486390000000001</v>
      </c>
      <c r="G46" s="324">
        <v>38</v>
      </c>
      <c r="H46" s="324">
        <v>9</v>
      </c>
      <c r="I46" s="324" t="s">
        <v>1448</v>
      </c>
      <c r="J46" s="324">
        <v>1</v>
      </c>
      <c r="K46" s="324">
        <v>-4.1305824999999997E-2</v>
      </c>
      <c r="L46" s="324">
        <v>1.3759589999999999E-3</v>
      </c>
      <c r="M46" s="324">
        <v>4199</v>
      </c>
      <c r="N46" s="324">
        <v>416.44177189999999</v>
      </c>
    </row>
    <row r="47" spans="1:14" x14ac:dyDescent="0.2">
      <c r="A47" s="324">
        <v>2023</v>
      </c>
      <c r="B47" s="324" t="s">
        <v>55</v>
      </c>
      <c r="C47" s="325">
        <v>44927</v>
      </c>
      <c r="D47" s="324">
        <v>41896</v>
      </c>
      <c r="E47" s="325">
        <v>44927</v>
      </c>
      <c r="F47" s="324">
        <v>157.339112</v>
      </c>
      <c r="G47" s="324">
        <v>39</v>
      </c>
      <c r="H47" s="324">
        <v>12</v>
      </c>
      <c r="I47" s="324" t="s">
        <v>1453</v>
      </c>
      <c r="J47" s="324">
        <v>1</v>
      </c>
      <c r="K47" s="324">
        <v>0.102421343</v>
      </c>
      <c r="L47" s="324">
        <v>0.12380606700000001</v>
      </c>
      <c r="M47" s="324">
        <v>1385629</v>
      </c>
      <c r="N47" s="324">
        <v>113.55067769999999</v>
      </c>
    </row>
    <row r="48" spans="1:14" x14ac:dyDescent="0.2">
      <c r="A48" s="324">
        <v>2023</v>
      </c>
      <c r="B48" s="324" t="s">
        <v>214</v>
      </c>
      <c r="C48" s="325">
        <v>44927</v>
      </c>
      <c r="D48" s="324">
        <v>41897</v>
      </c>
      <c r="E48" s="325">
        <v>44927</v>
      </c>
      <c r="F48" s="324">
        <v>3.6814E-2</v>
      </c>
      <c r="G48" s="324">
        <v>40</v>
      </c>
      <c r="H48" s="324">
        <v>10</v>
      </c>
      <c r="I48" s="324" t="s">
        <v>1446</v>
      </c>
      <c r="J48" s="324">
        <v>1</v>
      </c>
      <c r="K48" s="324">
        <v>-0.96100002500000004</v>
      </c>
      <c r="L48" s="326">
        <v>2.8968000000000001E-5</v>
      </c>
      <c r="M48" s="324">
        <v>8732</v>
      </c>
      <c r="N48" s="324">
        <v>4.2159871740000003</v>
      </c>
    </row>
    <row r="49" spans="1:14" x14ac:dyDescent="0.2">
      <c r="A49" s="324">
        <v>2023</v>
      </c>
      <c r="B49" s="324" t="s">
        <v>215</v>
      </c>
      <c r="C49" s="325">
        <v>44927</v>
      </c>
      <c r="D49" s="324">
        <v>41898</v>
      </c>
      <c r="E49" s="325">
        <v>44927</v>
      </c>
      <c r="F49" s="324">
        <v>3.7174390000000002</v>
      </c>
      <c r="G49" s="324">
        <v>41</v>
      </c>
      <c r="H49" s="324">
        <v>1</v>
      </c>
      <c r="I49" s="324" t="s">
        <v>1450</v>
      </c>
      <c r="J49" s="324">
        <v>1</v>
      </c>
      <c r="K49" s="324">
        <v>-0.14008823000000001</v>
      </c>
      <c r="L49" s="324">
        <v>2.9251559999999999E-3</v>
      </c>
      <c r="M49" s="324">
        <v>5920</v>
      </c>
      <c r="N49" s="324">
        <v>627.94577700000002</v>
      </c>
    </row>
    <row r="50" spans="1:14" x14ac:dyDescent="0.2">
      <c r="A50" s="324">
        <v>2023</v>
      </c>
      <c r="B50" s="324" t="s">
        <v>184</v>
      </c>
      <c r="C50" s="325">
        <v>44927</v>
      </c>
      <c r="D50" s="324">
        <v>41899</v>
      </c>
      <c r="E50" s="325">
        <v>44927</v>
      </c>
      <c r="F50" s="324">
        <v>4.3244769999999999</v>
      </c>
      <c r="G50" s="324">
        <v>42</v>
      </c>
      <c r="H50" s="324">
        <v>1</v>
      </c>
      <c r="I50" s="324" t="s">
        <v>1450</v>
      </c>
      <c r="J50" s="324">
        <v>1</v>
      </c>
      <c r="K50" s="324">
        <v>-0.242864251</v>
      </c>
      <c r="L50" s="324">
        <v>3.4028190000000001E-3</v>
      </c>
      <c r="M50" s="324">
        <v>10015</v>
      </c>
      <c r="N50" s="324">
        <v>431.8</v>
      </c>
    </row>
    <row r="51" spans="1:14" x14ac:dyDescent="0.2">
      <c r="A51" s="324">
        <v>2023</v>
      </c>
      <c r="B51" s="324" t="s">
        <v>255</v>
      </c>
      <c r="C51" s="325">
        <v>44927</v>
      </c>
      <c r="D51" s="324">
        <v>41900</v>
      </c>
      <c r="E51" s="325">
        <v>44927</v>
      </c>
      <c r="F51" s="324">
        <v>2.8686150000000001</v>
      </c>
      <c r="G51" s="324">
        <v>44</v>
      </c>
      <c r="H51" s="324">
        <v>12</v>
      </c>
      <c r="I51" s="324" t="s">
        <v>1453</v>
      </c>
      <c r="J51" s="324">
        <v>1</v>
      </c>
      <c r="K51" s="324">
        <v>1.4512051E-2</v>
      </c>
      <c r="L51" s="324">
        <v>2.2572389999999999E-3</v>
      </c>
      <c r="M51" s="324">
        <v>67969</v>
      </c>
      <c r="N51" s="324">
        <v>42.204755110000001</v>
      </c>
    </row>
    <row r="52" spans="1:14" x14ac:dyDescent="0.2">
      <c r="A52" s="324">
        <v>2023</v>
      </c>
      <c r="B52" s="324" t="s">
        <v>209</v>
      </c>
      <c r="C52" s="325">
        <v>44927</v>
      </c>
      <c r="D52" s="324">
        <v>41901</v>
      </c>
      <c r="E52" s="325">
        <v>44927</v>
      </c>
      <c r="F52" s="324">
        <v>6.6517020000000002</v>
      </c>
      <c r="G52" s="324">
        <v>45</v>
      </c>
      <c r="H52" s="324">
        <v>12</v>
      </c>
      <c r="I52" s="324" t="s">
        <v>1453</v>
      </c>
      <c r="J52" s="324">
        <v>1</v>
      </c>
      <c r="K52" s="324">
        <v>3.2986544E-2</v>
      </c>
      <c r="L52" s="324">
        <v>5.2340520000000003E-3</v>
      </c>
      <c r="M52" s="324">
        <v>20465</v>
      </c>
      <c r="N52" s="324">
        <v>325.02819449999998</v>
      </c>
    </row>
    <row r="53" spans="1:14" x14ac:dyDescent="0.2">
      <c r="A53" s="324">
        <v>2023</v>
      </c>
      <c r="B53" s="324" t="s">
        <v>176</v>
      </c>
      <c r="C53" s="325">
        <v>44927</v>
      </c>
      <c r="D53" s="324">
        <v>41902</v>
      </c>
      <c r="E53" s="325">
        <v>44927</v>
      </c>
      <c r="F53" s="324">
        <v>13.183783999999999</v>
      </c>
      <c r="G53" s="324">
        <v>46</v>
      </c>
      <c r="H53" s="324">
        <v>3</v>
      </c>
      <c r="I53" s="324" t="s">
        <v>1444</v>
      </c>
      <c r="J53" s="324">
        <v>1</v>
      </c>
      <c r="K53" s="324">
        <v>0.36729699399999999</v>
      </c>
      <c r="L53" s="324">
        <v>1.0373978000000001E-2</v>
      </c>
      <c r="M53" s="324">
        <v>32678</v>
      </c>
      <c r="N53" s="324">
        <v>403.44525370000002</v>
      </c>
    </row>
    <row r="54" spans="1:14" x14ac:dyDescent="0.2">
      <c r="A54" s="324">
        <v>2023</v>
      </c>
      <c r="B54" s="324" t="s">
        <v>188</v>
      </c>
      <c r="C54" s="325">
        <v>44927</v>
      </c>
      <c r="D54" s="324">
        <v>41903</v>
      </c>
      <c r="E54" s="325">
        <v>44927</v>
      </c>
      <c r="F54" s="324">
        <v>6.288996</v>
      </c>
      <c r="G54" s="324">
        <v>47</v>
      </c>
      <c r="H54" s="324">
        <v>4</v>
      </c>
      <c r="I54" s="324" t="s">
        <v>1449</v>
      </c>
      <c r="J54" s="324">
        <v>1</v>
      </c>
      <c r="K54" s="324">
        <v>-9.8561584999999993E-2</v>
      </c>
      <c r="L54" s="324">
        <v>4.9486479999999999E-3</v>
      </c>
      <c r="M54" s="324">
        <v>24894</v>
      </c>
      <c r="N54" s="324">
        <v>252.63099539999999</v>
      </c>
    </row>
    <row r="55" spans="1:14" x14ac:dyDescent="0.2">
      <c r="A55" s="324">
        <v>2023</v>
      </c>
      <c r="B55" s="324" t="s">
        <v>261</v>
      </c>
      <c r="C55" s="325">
        <v>44927</v>
      </c>
      <c r="D55" s="324">
        <v>41904</v>
      </c>
      <c r="E55" s="325">
        <v>44927</v>
      </c>
      <c r="F55" s="324">
        <v>5.8022200000000002</v>
      </c>
      <c r="G55" s="324">
        <v>48</v>
      </c>
      <c r="H55" s="324">
        <v>3</v>
      </c>
      <c r="I55" s="324" t="s">
        <v>1444</v>
      </c>
      <c r="J55" s="324">
        <v>1</v>
      </c>
      <c r="K55" s="324">
        <v>0.22574560299999999</v>
      </c>
      <c r="L55" s="324">
        <v>4.5656170000000001E-3</v>
      </c>
      <c r="M55" s="324">
        <v>18982</v>
      </c>
      <c r="N55" s="324">
        <v>305.66958169999998</v>
      </c>
    </row>
    <row r="56" spans="1:14" x14ac:dyDescent="0.2">
      <c r="A56" s="324">
        <v>2023</v>
      </c>
      <c r="B56" s="324" t="s">
        <v>244</v>
      </c>
      <c r="C56" s="325">
        <v>44927</v>
      </c>
      <c r="D56" s="324">
        <v>41905</v>
      </c>
      <c r="E56" s="325">
        <v>44927</v>
      </c>
      <c r="F56" s="324">
        <v>0.92912499999999998</v>
      </c>
      <c r="G56" s="324">
        <v>49</v>
      </c>
      <c r="H56" s="324">
        <v>6</v>
      </c>
      <c r="I56" s="324" t="s">
        <v>1456</v>
      </c>
      <c r="J56" s="324">
        <v>1</v>
      </c>
      <c r="K56" s="324">
        <v>-0.265655488</v>
      </c>
      <c r="L56" s="324">
        <v>7.31104E-4</v>
      </c>
      <c r="M56" s="324">
        <v>9425</v>
      </c>
      <c r="N56" s="324">
        <v>98.580901859999997</v>
      </c>
    </row>
    <row r="57" spans="1:14" x14ac:dyDescent="0.2">
      <c r="A57" s="324">
        <v>2023</v>
      </c>
      <c r="B57" s="324" t="s">
        <v>161</v>
      </c>
      <c r="C57" s="325">
        <v>44927</v>
      </c>
      <c r="D57" s="324">
        <v>41906</v>
      </c>
      <c r="E57" s="325">
        <v>44927</v>
      </c>
      <c r="F57" s="324">
        <v>13.891524</v>
      </c>
      <c r="G57" s="324">
        <v>50</v>
      </c>
      <c r="H57" s="324">
        <v>5</v>
      </c>
      <c r="I57" s="324" t="s">
        <v>1452</v>
      </c>
      <c r="J57" s="324">
        <v>1</v>
      </c>
      <c r="K57" s="324">
        <v>0.15971980999999999</v>
      </c>
      <c r="L57" s="324">
        <v>1.093088E-2</v>
      </c>
      <c r="M57" s="324">
        <v>47105</v>
      </c>
      <c r="N57" s="324">
        <v>294.905509</v>
      </c>
    </row>
    <row r="58" spans="1:14" x14ac:dyDescent="0.2">
      <c r="A58" s="324">
        <v>2023</v>
      </c>
      <c r="B58" s="324" t="s">
        <v>175</v>
      </c>
      <c r="C58" s="325">
        <v>44927</v>
      </c>
      <c r="D58" s="324">
        <v>41907</v>
      </c>
      <c r="E58" s="325">
        <v>44927</v>
      </c>
      <c r="F58" s="324">
        <v>0.79842199999999997</v>
      </c>
      <c r="G58" s="324">
        <v>51</v>
      </c>
      <c r="H58" s="324">
        <v>12</v>
      </c>
      <c r="I58" s="324" t="s">
        <v>1453</v>
      </c>
      <c r="J58" s="324">
        <v>1</v>
      </c>
      <c r="K58" s="324">
        <v>-0.11735416899999999</v>
      </c>
      <c r="L58" s="324">
        <v>6.2825800000000003E-4</v>
      </c>
      <c r="M58" s="324">
        <v>30855</v>
      </c>
      <c r="N58" s="324">
        <v>25.876584019999999</v>
      </c>
    </row>
    <row r="59" spans="1:14" x14ac:dyDescent="0.2">
      <c r="A59" s="324">
        <v>2023</v>
      </c>
      <c r="B59" s="324" t="s">
        <v>201</v>
      </c>
      <c r="C59" s="325">
        <v>44927</v>
      </c>
      <c r="D59" s="324">
        <v>41908</v>
      </c>
      <c r="E59" s="325">
        <v>44927</v>
      </c>
      <c r="F59" s="324">
        <v>1.5914090000000001</v>
      </c>
      <c r="G59" s="324">
        <v>52</v>
      </c>
      <c r="H59" s="324">
        <v>7</v>
      </c>
      <c r="I59" s="324" t="s">
        <v>1447</v>
      </c>
      <c r="J59" s="324">
        <v>1</v>
      </c>
      <c r="K59" s="324">
        <v>-0.30228290000000002</v>
      </c>
      <c r="L59" s="324">
        <v>1.2522379999999999E-3</v>
      </c>
      <c r="M59" s="324">
        <v>5534</v>
      </c>
      <c r="N59" s="324">
        <v>287.56938919999999</v>
      </c>
    </row>
    <row r="60" spans="1:14" x14ac:dyDescent="0.2">
      <c r="A60" s="324">
        <v>2023</v>
      </c>
      <c r="B60" s="324" t="s">
        <v>274</v>
      </c>
      <c r="C60" s="325">
        <v>44927</v>
      </c>
      <c r="D60" s="324">
        <v>41909</v>
      </c>
      <c r="E60" s="325">
        <v>44927</v>
      </c>
      <c r="F60" s="324">
        <v>27.574553000000002</v>
      </c>
      <c r="G60" s="324">
        <v>18</v>
      </c>
      <c r="H60" s="324">
        <v>4</v>
      </c>
      <c r="I60" s="324" t="s">
        <v>1449</v>
      </c>
      <c r="J60" s="324">
        <v>1</v>
      </c>
      <c r="K60" s="324">
        <v>2.8077808999999999E-2</v>
      </c>
      <c r="L60" s="324">
        <v>2.16977E-2</v>
      </c>
      <c r="M60" s="324">
        <v>67937</v>
      </c>
      <c r="N60" s="324">
        <v>405.8841721</v>
      </c>
    </row>
    <row r="61" spans="1:14" x14ac:dyDescent="0.2">
      <c r="A61" s="324">
        <v>2023</v>
      </c>
      <c r="B61" s="324" t="s">
        <v>168</v>
      </c>
      <c r="C61" s="325">
        <v>44927</v>
      </c>
      <c r="D61" s="324">
        <v>41910</v>
      </c>
      <c r="E61" s="325">
        <v>44927</v>
      </c>
      <c r="F61" s="324">
        <v>8.9607130000000002</v>
      </c>
      <c r="G61" s="324">
        <v>43</v>
      </c>
      <c r="H61" s="324">
        <v>8</v>
      </c>
      <c r="I61" s="324" t="s">
        <v>1451</v>
      </c>
      <c r="J61" s="324">
        <v>1</v>
      </c>
      <c r="K61" s="324">
        <v>-1.1138921E-2</v>
      </c>
      <c r="L61" s="324">
        <v>7.0509520000000001E-3</v>
      </c>
      <c r="M61" s="324">
        <v>23258</v>
      </c>
      <c r="N61" s="324">
        <v>385.27444320000001</v>
      </c>
    </row>
    <row r="62" spans="1:14" x14ac:dyDescent="0.2">
      <c r="A62" s="324">
        <v>2023</v>
      </c>
      <c r="B62" s="324" t="s">
        <v>223</v>
      </c>
      <c r="C62" s="325">
        <v>44927</v>
      </c>
      <c r="D62" s="324">
        <v>41911</v>
      </c>
      <c r="E62" s="325">
        <v>44927</v>
      </c>
      <c r="F62" s="324">
        <v>1.702267</v>
      </c>
      <c r="G62" s="324">
        <v>57</v>
      </c>
      <c r="H62" s="324">
        <v>5</v>
      </c>
      <c r="I62" s="324" t="s">
        <v>1452</v>
      </c>
      <c r="J62" s="324">
        <v>1</v>
      </c>
      <c r="K62" s="324">
        <v>-0.25027307900000001</v>
      </c>
      <c r="L62" s="324">
        <v>1.3394699999999999E-3</v>
      </c>
      <c r="M62" s="324">
        <v>4099</v>
      </c>
      <c r="N62" s="324">
        <v>415.288363</v>
      </c>
    </row>
    <row r="63" spans="1:14" x14ac:dyDescent="0.2">
      <c r="A63" s="324">
        <v>2023</v>
      </c>
      <c r="B63" s="324" t="s">
        <v>160</v>
      </c>
      <c r="C63" s="325">
        <v>44927</v>
      </c>
      <c r="D63" s="324">
        <v>41912</v>
      </c>
      <c r="E63" s="325">
        <v>44927</v>
      </c>
      <c r="F63" s="324">
        <v>32.730175000000003</v>
      </c>
      <c r="G63" s="324">
        <v>53</v>
      </c>
      <c r="H63" s="324">
        <v>2</v>
      </c>
      <c r="I63" s="324" t="s">
        <v>1454</v>
      </c>
      <c r="J63" s="324">
        <v>1</v>
      </c>
      <c r="K63" s="324">
        <v>1.5944155000000002E-2</v>
      </c>
      <c r="L63" s="324">
        <v>2.5754526E-2</v>
      </c>
      <c r="M63" s="324">
        <v>172403</v>
      </c>
      <c r="N63" s="324">
        <v>189.84689940000001</v>
      </c>
    </row>
    <row r="64" spans="1:14" x14ac:dyDescent="0.2">
      <c r="A64" s="324">
        <v>2023</v>
      </c>
      <c r="B64" s="324" t="s">
        <v>253</v>
      </c>
      <c r="C64" s="325">
        <v>44927</v>
      </c>
      <c r="D64" s="324">
        <v>41913</v>
      </c>
      <c r="E64" s="325">
        <v>44927</v>
      </c>
      <c r="F64" s="324">
        <v>9.1817390000000003</v>
      </c>
      <c r="G64" s="324">
        <v>55</v>
      </c>
      <c r="H64" s="324">
        <v>10</v>
      </c>
      <c r="I64" s="324" t="s">
        <v>1446</v>
      </c>
      <c r="J64" s="324">
        <v>1</v>
      </c>
      <c r="K64" s="324">
        <v>0.17610879199999999</v>
      </c>
      <c r="L64" s="324">
        <v>7.2248720000000002E-3</v>
      </c>
      <c r="M64" s="324">
        <v>21781</v>
      </c>
      <c r="N64" s="324">
        <v>421.54809239999997</v>
      </c>
    </row>
    <row r="65" spans="1:14" x14ac:dyDescent="0.2">
      <c r="A65" s="324">
        <v>2023</v>
      </c>
      <c r="B65" s="324" t="s">
        <v>241</v>
      </c>
      <c r="C65" s="325">
        <v>44927</v>
      </c>
      <c r="D65" s="324">
        <v>41914</v>
      </c>
      <c r="E65" s="325">
        <v>44927</v>
      </c>
      <c r="F65" s="324">
        <v>7.247986</v>
      </c>
      <c r="G65" s="324">
        <v>58</v>
      </c>
      <c r="H65" s="324">
        <v>9</v>
      </c>
      <c r="I65" s="324" t="s">
        <v>1448</v>
      </c>
      <c r="J65" s="324">
        <v>1</v>
      </c>
      <c r="K65" s="324">
        <v>0.121997669</v>
      </c>
      <c r="L65" s="324">
        <v>5.7032519999999998E-3</v>
      </c>
      <c r="M65" s="324">
        <v>14451</v>
      </c>
      <c r="N65" s="324">
        <v>501.55601689999997</v>
      </c>
    </row>
    <row r="66" spans="1:14" x14ac:dyDescent="0.2">
      <c r="A66" s="324">
        <v>2023</v>
      </c>
      <c r="B66" s="324" t="s">
        <v>249</v>
      </c>
      <c r="C66" s="325">
        <v>44927</v>
      </c>
      <c r="D66" s="324">
        <v>41915</v>
      </c>
      <c r="E66" s="325">
        <v>44927</v>
      </c>
      <c r="F66" s="324">
        <v>4.0697020000000004</v>
      </c>
      <c r="G66" s="324">
        <v>59</v>
      </c>
      <c r="H66" s="324">
        <v>5</v>
      </c>
      <c r="I66" s="324" t="s">
        <v>1452</v>
      </c>
      <c r="J66" s="324">
        <v>1</v>
      </c>
      <c r="K66" s="324">
        <v>0.37365606400000001</v>
      </c>
      <c r="L66" s="324">
        <v>3.2023429999999999E-3</v>
      </c>
      <c r="M66" s="324">
        <v>14043</v>
      </c>
      <c r="N66" s="324">
        <v>289.80289110000001</v>
      </c>
    </row>
    <row r="67" spans="1:14" x14ac:dyDescent="0.2">
      <c r="A67" s="324">
        <v>2023</v>
      </c>
      <c r="B67" s="324" t="s">
        <v>224</v>
      </c>
      <c r="C67" s="325">
        <v>44927</v>
      </c>
      <c r="D67" s="324">
        <v>41916</v>
      </c>
      <c r="E67" s="325">
        <v>44927</v>
      </c>
      <c r="F67" s="324">
        <v>1.3561859999999999</v>
      </c>
      <c r="G67" s="324">
        <v>60</v>
      </c>
      <c r="H67" s="324">
        <v>3</v>
      </c>
      <c r="I67" s="324" t="s">
        <v>1444</v>
      </c>
      <c r="J67" s="324">
        <v>1</v>
      </c>
      <c r="K67" s="324">
        <v>0.177211076</v>
      </c>
      <c r="L67" s="324">
        <v>1.067148E-3</v>
      </c>
      <c r="M67" s="324">
        <v>5307</v>
      </c>
      <c r="N67" s="324">
        <v>255.54663650000001</v>
      </c>
    </row>
    <row r="68" spans="1:14" x14ac:dyDescent="0.2">
      <c r="A68" s="324">
        <v>2023</v>
      </c>
      <c r="B68" s="324" t="s">
        <v>225</v>
      </c>
      <c r="C68" s="325">
        <v>44927</v>
      </c>
      <c r="D68" s="324">
        <v>41917</v>
      </c>
      <c r="E68" s="325">
        <v>44927</v>
      </c>
      <c r="F68" s="324">
        <v>1.6067800000000001</v>
      </c>
      <c r="G68" s="324">
        <v>61</v>
      </c>
      <c r="H68" s="324">
        <v>1</v>
      </c>
      <c r="I68" s="324" t="s">
        <v>1450</v>
      </c>
      <c r="J68" s="324">
        <v>1</v>
      </c>
      <c r="K68" s="324">
        <v>-6.9638982000000002E-2</v>
      </c>
      <c r="L68" s="324">
        <v>1.2643330000000001E-3</v>
      </c>
      <c r="M68" s="324">
        <v>22083</v>
      </c>
      <c r="N68" s="324">
        <v>72.760947340000001</v>
      </c>
    </row>
    <row r="69" spans="1:14" x14ac:dyDescent="0.2">
      <c r="A69" s="324">
        <v>2023</v>
      </c>
      <c r="B69" s="324" t="s">
        <v>226</v>
      </c>
      <c r="C69" s="325">
        <v>44927</v>
      </c>
      <c r="D69" s="324">
        <v>41918</v>
      </c>
      <c r="E69" s="325">
        <v>44927</v>
      </c>
      <c r="F69" s="324">
        <v>2.5515180000000002</v>
      </c>
      <c r="G69" s="324">
        <v>62</v>
      </c>
      <c r="H69" s="324">
        <v>9</v>
      </c>
      <c r="I69" s="324" t="s">
        <v>1448</v>
      </c>
      <c r="J69" s="324">
        <v>1</v>
      </c>
      <c r="K69" s="324">
        <v>8.5716307000000005E-2</v>
      </c>
      <c r="L69" s="324">
        <v>2.0077229999999999E-3</v>
      </c>
      <c r="M69" s="324">
        <v>3638</v>
      </c>
      <c r="N69" s="324">
        <v>701.35184170000002</v>
      </c>
    </row>
    <row r="70" spans="1:14" x14ac:dyDescent="0.2">
      <c r="A70" s="324">
        <v>2023</v>
      </c>
      <c r="B70" s="324" t="s">
        <v>1457</v>
      </c>
      <c r="C70" s="325">
        <v>44927</v>
      </c>
      <c r="D70" s="324">
        <v>41982</v>
      </c>
      <c r="E70" s="325">
        <v>44927</v>
      </c>
      <c r="F70" s="324">
        <v>1.0592280000000001</v>
      </c>
      <c r="J70" s="324">
        <v>1</v>
      </c>
      <c r="K70" s="324">
        <v>7.2351369859999997</v>
      </c>
      <c r="L70" s="324">
        <v>8.3347900000000003E-4</v>
      </c>
      <c r="M70" s="324">
        <v>0</v>
      </c>
      <c r="N70" s="324">
        <v>0</v>
      </c>
    </row>
    <row r="71" spans="1:14" x14ac:dyDescent="0.2">
      <c r="A71" s="324">
        <v>2023</v>
      </c>
      <c r="B71" s="324" t="s">
        <v>156</v>
      </c>
      <c r="C71" s="325">
        <v>44927</v>
      </c>
      <c r="D71" s="324">
        <v>41919</v>
      </c>
      <c r="E71" s="325">
        <v>44927</v>
      </c>
      <c r="F71" s="324">
        <v>18.286242000000001</v>
      </c>
      <c r="G71" s="324">
        <v>63</v>
      </c>
      <c r="H71" s="324">
        <v>4</v>
      </c>
      <c r="I71" s="324" t="s">
        <v>1449</v>
      </c>
      <c r="J71" s="324">
        <v>1</v>
      </c>
      <c r="K71" s="324">
        <v>0.11173635699999999</v>
      </c>
      <c r="L71" s="324">
        <v>1.4388969E-2</v>
      </c>
      <c r="M71" s="324">
        <v>106050</v>
      </c>
      <c r="N71" s="324">
        <v>172.43038189999999</v>
      </c>
    </row>
    <row r="72" spans="1:14" x14ac:dyDescent="0.2">
      <c r="A72" s="324">
        <v>2023</v>
      </c>
      <c r="B72" s="324" t="s">
        <v>254</v>
      </c>
      <c r="C72" s="325">
        <v>44927</v>
      </c>
      <c r="D72" s="324">
        <v>41920</v>
      </c>
      <c r="E72" s="325">
        <v>44927</v>
      </c>
      <c r="F72" s="324">
        <v>32.077002999999998</v>
      </c>
      <c r="G72" s="324">
        <v>64</v>
      </c>
      <c r="H72" s="324">
        <v>2</v>
      </c>
      <c r="I72" s="324" t="s">
        <v>1454</v>
      </c>
      <c r="J72" s="324">
        <v>1</v>
      </c>
      <c r="K72" s="324">
        <v>0.19514431099999999</v>
      </c>
      <c r="L72" s="324">
        <v>2.5240561000000002E-2</v>
      </c>
      <c r="M72" s="324">
        <v>33588</v>
      </c>
      <c r="N72" s="324">
        <v>955.01378469999997</v>
      </c>
    </row>
    <row r="73" spans="1:14" x14ac:dyDescent="0.2">
      <c r="A73" s="324">
        <v>2023</v>
      </c>
      <c r="B73" s="324" t="s">
        <v>206</v>
      </c>
      <c r="C73" s="325">
        <v>44927</v>
      </c>
      <c r="D73" s="324">
        <v>41921</v>
      </c>
      <c r="E73" s="325">
        <v>44927</v>
      </c>
      <c r="F73" s="324">
        <v>2.7288610000000002</v>
      </c>
      <c r="G73" s="324">
        <v>65</v>
      </c>
      <c r="H73" s="324">
        <v>6</v>
      </c>
      <c r="I73" s="324" t="s">
        <v>1456</v>
      </c>
      <c r="J73" s="324">
        <v>1</v>
      </c>
      <c r="K73" s="324">
        <v>-0.20287941400000001</v>
      </c>
      <c r="L73" s="324">
        <v>2.1472700000000002E-3</v>
      </c>
      <c r="M73" s="324">
        <v>11386</v>
      </c>
      <c r="N73" s="324">
        <v>239.6681012</v>
      </c>
    </row>
    <row r="74" spans="1:14" x14ac:dyDescent="0.2">
      <c r="A74" s="324">
        <v>2023</v>
      </c>
      <c r="B74" s="324" t="s">
        <v>171</v>
      </c>
      <c r="C74" s="325">
        <v>44927</v>
      </c>
      <c r="D74" s="324">
        <v>41922</v>
      </c>
      <c r="E74" s="325">
        <v>44927</v>
      </c>
      <c r="F74" s="324">
        <v>12.608775</v>
      </c>
      <c r="G74" s="324">
        <v>66</v>
      </c>
      <c r="H74" s="324">
        <v>4</v>
      </c>
      <c r="I74" s="324" t="s">
        <v>1449</v>
      </c>
      <c r="J74" s="324">
        <v>1</v>
      </c>
      <c r="K74" s="324">
        <v>0.13809523000000001</v>
      </c>
      <c r="L74" s="324">
        <v>9.9215180000000007E-3</v>
      </c>
      <c r="M74" s="324">
        <v>53659</v>
      </c>
      <c r="N74" s="324">
        <v>234.97968650000001</v>
      </c>
    </row>
    <row r="75" spans="1:14" x14ac:dyDescent="0.2">
      <c r="A75" s="324">
        <v>2023</v>
      </c>
      <c r="B75" s="324" t="s">
        <v>153</v>
      </c>
      <c r="C75" s="325">
        <v>44927</v>
      </c>
      <c r="D75" s="324">
        <v>41923</v>
      </c>
      <c r="E75" s="325">
        <v>44927</v>
      </c>
      <c r="F75" s="324">
        <v>34.538224</v>
      </c>
      <c r="G75" s="324">
        <v>67</v>
      </c>
      <c r="H75" s="324">
        <v>9</v>
      </c>
      <c r="I75" s="324" t="s">
        <v>1448</v>
      </c>
      <c r="J75" s="324">
        <v>1</v>
      </c>
      <c r="K75" s="324">
        <v>0.143869519</v>
      </c>
      <c r="L75" s="324">
        <v>2.7177232999999999E-2</v>
      </c>
      <c r="M75" s="324">
        <v>291839</v>
      </c>
      <c r="N75" s="324">
        <v>118.3468419</v>
      </c>
    </row>
    <row r="76" spans="1:14" x14ac:dyDescent="0.2">
      <c r="A76" s="324">
        <v>2023</v>
      </c>
      <c r="B76" s="324" t="s">
        <v>228</v>
      </c>
      <c r="C76" s="325">
        <v>44927</v>
      </c>
      <c r="D76" s="324">
        <v>41924</v>
      </c>
      <c r="E76" s="325">
        <v>44927</v>
      </c>
      <c r="F76" s="324">
        <v>1.7552270000000001</v>
      </c>
      <c r="G76" s="324">
        <v>69</v>
      </c>
      <c r="H76" s="324">
        <v>5</v>
      </c>
      <c r="I76" s="324" t="s">
        <v>1452</v>
      </c>
      <c r="J76" s="324">
        <v>1</v>
      </c>
      <c r="K76" s="324">
        <v>-0.13928702500000001</v>
      </c>
      <c r="L76" s="324">
        <v>1.381143E-3</v>
      </c>
      <c r="M76" s="324">
        <v>7734</v>
      </c>
      <c r="N76" s="324">
        <v>226.949444</v>
      </c>
    </row>
    <row r="77" spans="1:14" x14ac:dyDescent="0.2">
      <c r="A77" s="324">
        <v>2023</v>
      </c>
      <c r="B77" s="324" t="s">
        <v>229</v>
      </c>
      <c r="C77" s="325">
        <v>44927</v>
      </c>
      <c r="D77" s="324">
        <v>41925</v>
      </c>
      <c r="E77" s="325">
        <v>44927</v>
      </c>
      <c r="F77" s="324">
        <v>5.4799999999999998E-4</v>
      </c>
      <c r="G77" s="324">
        <v>71</v>
      </c>
      <c r="H77" s="324">
        <v>12</v>
      </c>
      <c r="I77" s="324" t="s">
        <v>1453</v>
      </c>
      <c r="J77" s="324">
        <v>1</v>
      </c>
      <c r="K77" s="324">
        <v>-0.99486154299999996</v>
      </c>
      <c r="L77" s="326">
        <v>4.3120699999999998E-7</v>
      </c>
      <c r="M77" s="324">
        <v>2924</v>
      </c>
      <c r="N77" s="324">
        <v>0.18741450100000001</v>
      </c>
    </row>
    <row r="78" spans="1:14" x14ac:dyDescent="0.2">
      <c r="A78" s="324">
        <v>2023</v>
      </c>
      <c r="B78" s="324" t="s">
        <v>240</v>
      </c>
      <c r="C78" s="325">
        <v>44927</v>
      </c>
      <c r="D78" s="324">
        <v>41926</v>
      </c>
      <c r="E78" s="325">
        <v>44927</v>
      </c>
      <c r="F78" s="324">
        <v>0.400505</v>
      </c>
      <c r="G78" s="324">
        <v>72</v>
      </c>
      <c r="H78" s="324">
        <v>2</v>
      </c>
      <c r="I78" s="324" t="s">
        <v>1454</v>
      </c>
      <c r="J78" s="324">
        <v>1</v>
      </c>
      <c r="K78" s="324">
        <v>0.98651367400000001</v>
      </c>
      <c r="L78" s="324">
        <v>3.15147E-4</v>
      </c>
      <c r="M78" s="324">
        <v>7609</v>
      </c>
      <c r="N78" s="324">
        <v>52.635694569999998</v>
      </c>
    </row>
    <row r="79" spans="1:14" x14ac:dyDescent="0.2">
      <c r="A79" s="324">
        <v>2023</v>
      </c>
      <c r="B79" s="324" t="s">
        <v>272</v>
      </c>
      <c r="C79" s="325">
        <v>44927</v>
      </c>
      <c r="D79" s="324">
        <v>41927</v>
      </c>
      <c r="E79" s="325">
        <v>44927</v>
      </c>
      <c r="F79" s="324">
        <v>3.1291310000000001</v>
      </c>
      <c r="G79" s="324">
        <v>113</v>
      </c>
      <c r="H79" s="324">
        <v>6</v>
      </c>
      <c r="I79" s="324" t="s">
        <v>1456</v>
      </c>
      <c r="J79" s="324">
        <v>1</v>
      </c>
      <c r="K79" s="324">
        <v>-3.7066318000000001E-2</v>
      </c>
      <c r="L79" s="324">
        <v>2.462232E-3</v>
      </c>
      <c r="M79" s="324">
        <v>16548</v>
      </c>
      <c r="N79" s="324">
        <v>189.09421080000001</v>
      </c>
    </row>
    <row r="80" spans="1:14" x14ac:dyDescent="0.2">
      <c r="A80" s="324">
        <v>2023</v>
      </c>
      <c r="B80" s="324" t="s">
        <v>202</v>
      </c>
      <c r="C80" s="325">
        <v>44927</v>
      </c>
      <c r="D80" s="324">
        <v>41928</v>
      </c>
      <c r="E80" s="325">
        <v>44927</v>
      </c>
      <c r="F80" s="324">
        <v>3.1735660000000001</v>
      </c>
      <c r="G80" s="324">
        <v>125</v>
      </c>
      <c r="H80" s="324">
        <v>3</v>
      </c>
      <c r="I80" s="324" t="s">
        <v>1444</v>
      </c>
      <c r="J80" s="324">
        <v>1</v>
      </c>
      <c r="K80" s="324">
        <v>0.24865478299999999</v>
      </c>
      <c r="L80" s="324">
        <v>2.497197E-3</v>
      </c>
      <c r="M80" s="324">
        <v>18341</v>
      </c>
      <c r="N80" s="324">
        <v>173.03124149999999</v>
      </c>
    </row>
    <row r="81" spans="1:14" x14ac:dyDescent="0.2">
      <c r="A81" s="324">
        <v>2023</v>
      </c>
      <c r="B81" s="324" t="s">
        <v>191</v>
      </c>
      <c r="C81" s="325">
        <v>44927</v>
      </c>
      <c r="D81" s="324">
        <v>41929</v>
      </c>
      <c r="E81" s="325">
        <v>44927</v>
      </c>
      <c r="F81" s="324">
        <v>13.758886</v>
      </c>
      <c r="G81" s="324">
        <v>73</v>
      </c>
      <c r="H81" s="324">
        <v>2</v>
      </c>
      <c r="I81" s="324" t="s">
        <v>1454</v>
      </c>
      <c r="J81" s="324">
        <v>1</v>
      </c>
      <c r="K81" s="324">
        <v>-0.13410915400000001</v>
      </c>
      <c r="L81" s="324">
        <v>1.0826509999999999E-2</v>
      </c>
      <c r="M81" s="324">
        <v>72230</v>
      </c>
      <c r="N81" s="324">
        <v>190.4871383</v>
      </c>
    </row>
    <row r="82" spans="1:14" x14ac:dyDescent="0.2">
      <c r="A82" s="324">
        <v>2023</v>
      </c>
      <c r="B82" s="324" t="s">
        <v>250</v>
      </c>
      <c r="C82" s="325">
        <v>44927</v>
      </c>
      <c r="D82" s="324">
        <v>41930</v>
      </c>
      <c r="E82" s="325">
        <v>44927</v>
      </c>
      <c r="F82" s="324">
        <v>0.38742300000000002</v>
      </c>
      <c r="G82" s="324">
        <v>7</v>
      </c>
      <c r="H82" s="324">
        <v>10</v>
      </c>
      <c r="I82" s="324" t="s">
        <v>1446</v>
      </c>
      <c r="J82" s="324">
        <v>1</v>
      </c>
      <c r="K82" s="324">
        <v>-0.536789238</v>
      </c>
      <c r="L82" s="324">
        <v>3.04853E-4</v>
      </c>
      <c r="M82" s="324">
        <v>9433</v>
      </c>
      <c r="N82" s="324">
        <v>41.071027239999999</v>
      </c>
    </row>
    <row r="83" spans="1:14" x14ac:dyDescent="0.2">
      <c r="A83" s="324">
        <v>2023</v>
      </c>
      <c r="B83" s="324" t="s">
        <v>230</v>
      </c>
      <c r="C83" s="325">
        <v>44927</v>
      </c>
      <c r="D83" s="324">
        <v>41931</v>
      </c>
      <c r="E83" s="325">
        <v>44927</v>
      </c>
      <c r="F83" s="324">
        <v>12.767253</v>
      </c>
      <c r="G83" s="324">
        <v>74</v>
      </c>
      <c r="H83" s="324">
        <v>3</v>
      </c>
      <c r="I83" s="324" t="s">
        <v>1444</v>
      </c>
      <c r="J83" s="324">
        <v>1</v>
      </c>
      <c r="K83" s="324">
        <v>-5.4354958000000002E-2</v>
      </c>
      <c r="L83" s="324">
        <v>1.004622E-2</v>
      </c>
      <c r="M83" s="324">
        <v>16792</v>
      </c>
      <c r="N83" s="324">
        <v>760.31759169999998</v>
      </c>
    </row>
    <row r="84" spans="1:14" x14ac:dyDescent="0.2">
      <c r="A84" s="324">
        <v>2023</v>
      </c>
      <c r="B84" s="324" t="s">
        <v>231</v>
      </c>
      <c r="C84" s="325">
        <v>44927</v>
      </c>
      <c r="D84" s="324">
        <v>41932</v>
      </c>
      <c r="E84" s="325">
        <v>44927</v>
      </c>
      <c r="F84" s="324">
        <v>0.13523099999999999</v>
      </c>
      <c r="G84" s="324">
        <v>75</v>
      </c>
      <c r="H84" s="324">
        <v>10</v>
      </c>
      <c r="I84" s="324" t="s">
        <v>1446</v>
      </c>
      <c r="J84" s="324">
        <v>1</v>
      </c>
      <c r="K84" s="324">
        <v>-0.505745471</v>
      </c>
      <c r="L84" s="324">
        <v>1.0641000000000001E-4</v>
      </c>
      <c r="M84" s="324">
        <v>3791</v>
      </c>
      <c r="N84" s="324">
        <v>35.671590610000003</v>
      </c>
    </row>
    <row r="85" spans="1:14" x14ac:dyDescent="0.2">
      <c r="A85" s="324">
        <v>2023</v>
      </c>
      <c r="B85" s="324" t="s">
        <v>216</v>
      </c>
      <c r="C85" s="325">
        <v>44927</v>
      </c>
      <c r="D85" s="324">
        <v>41933</v>
      </c>
      <c r="E85" s="325">
        <v>44927</v>
      </c>
      <c r="F85" s="324">
        <v>0.58306000000000002</v>
      </c>
      <c r="G85" s="324">
        <v>76</v>
      </c>
      <c r="H85" s="324">
        <v>1</v>
      </c>
      <c r="I85" s="324" t="s">
        <v>1450</v>
      </c>
      <c r="J85" s="324">
        <v>1</v>
      </c>
      <c r="K85" s="324">
        <v>-0.31051120199999999</v>
      </c>
      <c r="L85" s="324">
        <v>4.5879500000000001E-4</v>
      </c>
      <c r="M85" s="324">
        <v>3095</v>
      </c>
      <c r="N85" s="324">
        <v>188.38772209999999</v>
      </c>
    </row>
    <row r="86" spans="1:14" x14ac:dyDescent="0.2">
      <c r="A86" s="324">
        <v>2023</v>
      </c>
      <c r="B86" s="324" t="s">
        <v>189</v>
      </c>
      <c r="C86" s="325">
        <v>44927</v>
      </c>
      <c r="D86" s="324">
        <v>41934</v>
      </c>
      <c r="E86" s="325">
        <v>44927</v>
      </c>
      <c r="F86" s="324">
        <v>6.017353</v>
      </c>
      <c r="G86" s="324">
        <v>77</v>
      </c>
      <c r="H86" s="324">
        <v>11</v>
      </c>
      <c r="I86" s="324" t="s">
        <v>1445</v>
      </c>
      <c r="J86" s="324">
        <v>1</v>
      </c>
      <c r="K86" s="324">
        <v>8.9319689999999997E-3</v>
      </c>
      <c r="L86" s="324">
        <v>4.7348989999999999E-3</v>
      </c>
      <c r="M86" s="324">
        <v>28102</v>
      </c>
      <c r="N86" s="324">
        <v>214.12543590000001</v>
      </c>
    </row>
    <row r="87" spans="1:14" x14ac:dyDescent="0.2">
      <c r="A87" s="324">
        <v>2023</v>
      </c>
      <c r="B87" s="324" t="s">
        <v>190</v>
      </c>
      <c r="C87" s="325">
        <v>44927</v>
      </c>
      <c r="D87" s="324">
        <v>41935</v>
      </c>
      <c r="E87" s="325">
        <v>44927</v>
      </c>
      <c r="F87" s="324">
        <v>15.458722</v>
      </c>
      <c r="G87" s="324">
        <v>78</v>
      </c>
      <c r="H87" s="324">
        <v>3</v>
      </c>
      <c r="I87" s="324" t="s">
        <v>1444</v>
      </c>
      <c r="J87" s="324">
        <v>1</v>
      </c>
      <c r="K87" s="324">
        <v>-9.5330968000000002E-2</v>
      </c>
      <c r="L87" s="324">
        <v>1.2164067000000001E-2</v>
      </c>
      <c r="M87" s="324">
        <v>31965</v>
      </c>
      <c r="N87" s="324">
        <v>483.61401530000001</v>
      </c>
    </row>
    <row r="88" spans="1:14" x14ac:dyDescent="0.2">
      <c r="A88" s="324">
        <v>2023</v>
      </c>
      <c r="B88" s="324" t="s">
        <v>192</v>
      </c>
      <c r="C88" s="325">
        <v>44927</v>
      </c>
      <c r="D88" s="324">
        <v>41936</v>
      </c>
      <c r="E88" s="325">
        <v>44927</v>
      </c>
      <c r="F88" s="324">
        <v>1.0114069999999999</v>
      </c>
      <c r="G88" s="324">
        <v>80</v>
      </c>
      <c r="H88" s="324">
        <v>9</v>
      </c>
      <c r="I88" s="324" t="s">
        <v>1448</v>
      </c>
      <c r="J88" s="324">
        <v>1</v>
      </c>
      <c r="K88" s="324">
        <v>-0.41044256099999998</v>
      </c>
      <c r="L88" s="324">
        <v>7.9584999999999996E-4</v>
      </c>
      <c r="M88" s="324">
        <v>5086</v>
      </c>
      <c r="N88" s="324">
        <v>198.86099100000001</v>
      </c>
    </row>
    <row r="89" spans="1:14" x14ac:dyDescent="0.2">
      <c r="A89" s="324">
        <v>2023</v>
      </c>
      <c r="B89" s="324" t="s">
        <v>232</v>
      </c>
      <c r="C89" s="325">
        <v>44927</v>
      </c>
      <c r="D89" s="324">
        <v>41937</v>
      </c>
      <c r="E89" s="325">
        <v>44927</v>
      </c>
      <c r="F89" s="324">
        <v>0</v>
      </c>
      <c r="G89" s="324">
        <v>81</v>
      </c>
      <c r="H89" s="324">
        <v>1</v>
      </c>
      <c r="I89" s="324" t="s">
        <v>1450</v>
      </c>
      <c r="J89" s="324">
        <v>1</v>
      </c>
      <c r="K89" s="324">
        <v>-1</v>
      </c>
      <c r="L89" s="324">
        <v>0</v>
      </c>
      <c r="M89" s="324">
        <v>3515</v>
      </c>
      <c r="N89" s="324">
        <v>0</v>
      </c>
    </row>
    <row r="90" spans="1:14" x14ac:dyDescent="0.2">
      <c r="A90" s="324">
        <v>2023</v>
      </c>
      <c r="B90" s="324" t="s">
        <v>222</v>
      </c>
      <c r="C90" s="325">
        <v>44927</v>
      </c>
      <c r="D90" s="324">
        <v>41938</v>
      </c>
      <c r="E90" s="325">
        <v>44927</v>
      </c>
      <c r="F90" s="324">
        <v>0</v>
      </c>
      <c r="G90" s="324">
        <v>56</v>
      </c>
      <c r="H90" s="324">
        <v>5</v>
      </c>
      <c r="I90" s="324" t="s">
        <v>1452</v>
      </c>
      <c r="J90" s="324">
        <v>1</v>
      </c>
      <c r="K90" s="324">
        <v>-1</v>
      </c>
      <c r="L90" s="324">
        <v>0</v>
      </c>
      <c r="M90" s="324">
        <v>1815</v>
      </c>
      <c r="N90" s="324">
        <v>0</v>
      </c>
    </row>
    <row r="91" spans="1:14" x14ac:dyDescent="0.2">
      <c r="A91" s="324">
        <v>2023</v>
      </c>
      <c r="B91" s="324" t="s">
        <v>173</v>
      </c>
      <c r="C91" s="325">
        <v>44927</v>
      </c>
      <c r="D91" s="324">
        <v>41939</v>
      </c>
      <c r="E91" s="325">
        <v>44927</v>
      </c>
      <c r="F91" s="324">
        <v>7.9559680000000004</v>
      </c>
      <c r="G91" s="324">
        <v>82</v>
      </c>
      <c r="H91" s="324">
        <v>11</v>
      </c>
      <c r="I91" s="324" t="s">
        <v>1445</v>
      </c>
      <c r="J91" s="324">
        <v>1</v>
      </c>
      <c r="K91" s="324">
        <v>0.234045908</v>
      </c>
      <c r="L91" s="324">
        <v>6.2603449999999996E-3</v>
      </c>
      <c r="M91" s="324">
        <v>37186</v>
      </c>
      <c r="N91" s="324">
        <v>213.95062659999999</v>
      </c>
    </row>
    <row r="92" spans="1:14" x14ac:dyDescent="0.2">
      <c r="A92" s="324">
        <v>2023</v>
      </c>
      <c r="B92" s="324" t="s">
        <v>169</v>
      </c>
      <c r="C92" s="325">
        <v>44927</v>
      </c>
      <c r="D92" s="324">
        <v>41940</v>
      </c>
      <c r="E92" s="325">
        <v>44927</v>
      </c>
      <c r="F92" s="324">
        <v>14.236533</v>
      </c>
      <c r="G92" s="324">
        <v>83</v>
      </c>
      <c r="H92" s="324">
        <v>10</v>
      </c>
      <c r="I92" s="324" t="s">
        <v>1446</v>
      </c>
      <c r="J92" s="324">
        <v>1</v>
      </c>
      <c r="K92" s="324">
        <v>3.5998206999999997E-2</v>
      </c>
      <c r="L92" s="324">
        <v>1.1202359E-2</v>
      </c>
      <c r="M92" s="324">
        <v>87690</v>
      </c>
      <c r="N92" s="324">
        <v>162.3507013</v>
      </c>
    </row>
    <row r="93" spans="1:14" x14ac:dyDescent="0.2">
      <c r="A93" s="324">
        <v>2023</v>
      </c>
      <c r="B93" s="324" t="s">
        <v>248</v>
      </c>
      <c r="C93" s="325">
        <v>44927</v>
      </c>
      <c r="D93" s="324">
        <v>41941</v>
      </c>
      <c r="E93" s="325">
        <v>44927</v>
      </c>
      <c r="F93" s="324">
        <v>4.7837230000000002</v>
      </c>
      <c r="G93" s="324">
        <v>84</v>
      </c>
      <c r="H93" s="324">
        <v>9</v>
      </c>
      <c r="I93" s="324" t="s">
        <v>1448</v>
      </c>
      <c r="J93" s="324">
        <v>1</v>
      </c>
      <c r="K93" s="324">
        <v>0.108328208</v>
      </c>
      <c r="L93" s="324">
        <v>3.764187E-3</v>
      </c>
      <c r="M93" s="324">
        <v>14997</v>
      </c>
      <c r="N93" s="324">
        <v>318.97866240000002</v>
      </c>
    </row>
    <row r="94" spans="1:14" x14ac:dyDescent="0.2">
      <c r="A94" s="324">
        <v>2023</v>
      </c>
      <c r="B94" s="324" t="s">
        <v>162</v>
      </c>
      <c r="C94" s="325">
        <v>44927</v>
      </c>
      <c r="D94" s="324">
        <v>41942</v>
      </c>
      <c r="E94" s="325">
        <v>44927</v>
      </c>
      <c r="F94" s="324">
        <v>16.022738</v>
      </c>
      <c r="G94" s="324">
        <v>85</v>
      </c>
      <c r="H94" s="324">
        <v>6</v>
      </c>
      <c r="I94" s="324" t="s">
        <v>1456</v>
      </c>
      <c r="J94" s="324">
        <v>1</v>
      </c>
      <c r="K94" s="324">
        <v>4.9178756999999997E-2</v>
      </c>
      <c r="L94" s="324">
        <v>1.2607877E-2</v>
      </c>
      <c r="M94" s="324">
        <v>38955</v>
      </c>
      <c r="N94" s="324">
        <v>411.314029</v>
      </c>
    </row>
    <row r="95" spans="1:14" x14ac:dyDescent="0.2">
      <c r="A95" s="324">
        <v>2023</v>
      </c>
      <c r="B95" s="324" t="s">
        <v>164</v>
      </c>
      <c r="C95" s="325">
        <v>44927</v>
      </c>
      <c r="D95" s="324">
        <v>41943</v>
      </c>
      <c r="E95" s="325">
        <v>44927</v>
      </c>
      <c r="F95" s="324">
        <v>3.8954939999999998</v>
      </c>
      <c r="G95" s="324">
        <v>86</v>
      </c>
      <c r="H95" s="324">
        <v>11</v>
      </c>
      <c r="I95" s="324" t="s">
        <v>1445</v>
      </c>
      <c r="J95" s="324">
        <v>1</v>
      </c>
      <c r="K95" s="324">
        <v>0.113562383</v>
      </c>
      <c r="L95" s="324">
        <v>3.0652629999999999E-3</v>
      </c>
      <c r="M95" s="324">
        <v>21245</v>
      </c>
      <c r="N95" s="324">
        <v>183.36050839999999</v>
      </c>
    </row>
    <row r="96" spans="1:14" x14ac:dyDescent="0.2">
      <c r="A96" s="324">
        <v>2023</v>
      </c>
      <c r="B96" s="324" t="s">
        <v>242</v>
      </c>
      <c r="C96" s="325">
        <v>44927</v>
      </c>
      <c r="D96" s="324">
        <v>41944</v>
      </c>
      <c r="E96" s="325">
        <v>44927</v>
      </c>
      <c r="F96" s="324">
        <v>1.4651799999999999</v>
      </c>
      <c r="G96" s="324">
        <v>87</v>
      </c>
      <c r="H96" s="324">
        <v>6</v>
      </c>
      <c r="I96" s="324" t="s">
        <v>1456</v>
      </c>
      <c r="J96" s="324">
        <v>1</v>
      </c>
      <c r="K96" s="324">
        <v>-0.32256755199999998</v>
      </c>
      <c r="L96" s="324">
        <v>1.1529120000000001E-3</v>
      </c>
      <c r="M96" s="324">
        <v>16705</v>
      </c>
      <c r="N96" s="324">
        <v>87.709069139999997</v>
      </c>
    </row>
    <row r="97" spans="1:14" x14ac:dyDescent="0.2">
      <c r="A97" s="324">
        <v>2023</v>
      </c>
      <c r="B97" s="324" t="s">
        <v>233</v>
      </c>
      <c r="C97" s="325">
        <v>44927</v>
      </c>
      <c r="D97" s="324">
        <v>41945</v>
      </c>
      <c r="E97" s="325">
        <v>44927</v>
      </c>
      <c r="F97" s="324">
        <v>5.5960000000000003E-2</v>
      </c>
      <c r="G97" s="324">
        <v>89</v>
      </c>
      <c r="H97" s="324">
        <v>11</v>
      </c>
      <c r="I97" s="324" t="s">
        <v>1445</v>
      </c>
      <c r="J97" s="324">
        <v>1</v>
      </c>
      <c r="K97" s="324">
        <v>-0.77947056299999995</v>
      </c>
      <c r="L97" s="326">
        <v>4.4033499999999998E-5</v>
      </c>
      <c r="M97" s="324">
        <v>4072</v>
      </c>
      <c r="N97" s="324">
        <v>13.742632609999999</v>
      </c>
    </row>
    <row r="98" spans="1:14" x14ac:dyDescent="0.2">
      <c r="A98" s="324">
        <v>2023</v>
      </c>
      <c r="B98" s="324" t="s">
        <v>197</v>
      </c>
      <c r="C98" s="325">
        <v>44927</v>
      </c>
      <c r="D98" s="324">
        <v>41946</v>
      </c>
      <c r="E98" s="325">
        <v>44927</v>
      </c>
      <c r="F98" s="324">
        <v>9.5648490000000006</v>
      </c>
      <c r="G98" s="324">
        <v>88</v>
      </c>
      <c r="H98" s="324">
        <v>7</v>
      </c>
      <c r="I98" s="324" t="s">
        <v>1447</v>
      </c>
      <c r="J98" s="324">
        <v>1</v>
      </c>
      <c r="K98" s="324">
        <v>0.30999919799999998</v>
      </c>
      <c r="L98" s="324">
        <v>7.5263320000000002E-3</v>
      </c>
      <c r="M98" s="324">
        <v>16603</v>
      </c>
      <c r="N98" s="324">
        <v>576.09160999999995</v>
      </c>
    </row>
    <row r="99" spans="1:14" x14ac:dyDescent="0.2">
      <c r="A99" s="324">
        <v>2023</v>
      </c>
      <c r="B99" s="324" t="s">
        <v>217</v>
      </c>
      <c r="C99" s="325">
        <v>44927</v>
      </c>
      <c r="D99" s="324">
        <v>41947</v>
      </c>
      <c r="E99" s="325">
        <v>44927</v>
      </c>
      <c r="F99" s="324">
        <v>6.5906000000000002</v>
      </c>
      <c r="G99" s="324">
        <v>90</v>
      </c>
      <c r="H99" s="324">
        <v>7</v>
      </c>
      <c r="I99" s="324" t="s">
        <v>1447</v>
      </c>
      <c r="J99" s="324">
        <v>1</v>
      </c>
      <c r="K99" s="324">
        <v>-0.43528303499999998</v>
      </c>
      <c r="L99" s="324">
        <v>5.1859719999999996E-3</v>
      </c>
      <c r="M99" s="324">
        <v>7302</v>
      </c>
      <c r="N99" s="324">
        <v>902.57463710000002</v>
      </c>
    </row>
    <row r="100" spans="1:14" x14ac:dyDescent="0.2">
      <c r="A100" s="324">
        <v>2023</v>
      </c>
      <c r="B100" s="324" t="s">
        <v>187</v>
      </c>
      <c r="C100" s="325">
        <v>44927</v>
      </c>
      <c r="D100" s="324">
        <v>41948</v>
      </c>
      <c r="E100" s="325">
        <v>44927</v>
      </c>
      <c r="F100" s="324">
        <v>15.444428</v>
      </c>
      <c r="G100" s="324">
        <v>91</v>
      </c>
      <c r="H100" s="324">
        <v>2</v>
      </c>
      <c r="I100" s="324" t="s">
        <v>1454</v>
      </c>
      <c r="J100" s="324">
        <v>1</v>
      </c>
      <c r="K100" s="324">
        <v>6.5164036999999994E-2</v>
      </c>
      <c r="L100" s="324">
        <v>1.215282E-2</v>
      </c>
      <c r="M100" s="324">
        <v>39839</v>
      </c>
      <c r="N100" s="324">
        <v>387.67107609999999</v>
      </c>
    </row>
    <row r="101" spans="1:14" x14ac:dyDescent="0.2">
      <c r="A101" s="324">
        <v>2023</v>
      </c>
      <c r="B101" s="324" t="s">
        <v>172</v>
      </c>
      <c r="C101" s="325">
        <v>44927</v>
      </c>
      <c r="D101" s="324">
        <v>41949</v>
      </c>
      <c r="E101" s="325">
        <v>44927</v>
      </c>
      <c r="F101" s="324">
        <v>1.835345</v>
      </c>
      <c r="G101" s="324">
        <v>92</v>
      </c>
      <c r="H101" s="324">
        <v>11</v>
      </c>
      <c r="I101" s="324" t="s">
        <v>1445</v>
      </c>
      <c r="J101" s="324">
        <v>1</v>
      </c>
      <c r="K101" s="324">
        <v>-0.58674681200000001</v>
      </c>
      <c r="L101" s="324">
        <v>1.444185E-3</v>
      </c>
      <c r="M101" s="324">
        <v>11039</v>
      </c>
      <c r="N101" s="324">
        <v>166.2600779</v>
      </c>
    </row>
    <row r="102" spans="1:14" x14ac:dyDescent="0.2">
      <c r="A102" s="324">
        <v>2023</v>
      </c>
      <c r="B102" s="324" t="s">
        <v>268</v>
      </c>
      <c r="C102" s="325">
        <v>44927</v>
      </c>
      <c r="D102" s="324">
        <v>41950</v>
      </c>
      <c r="E102" s="325">
        <v>44927</v>
      </c>
      <c r="F102" s="324">
        <v>40.206679000000001</v>
      </c>
      <c r="G102" s="324">
        <v>93</v>
      </c>
      <c r="H102" s="324">
        <v>3</v>
      </c>
      <c r="I102" s="324" t="s">
        <v>1444</v>
      </c>
      <c r="J102" s="324">
        <v>1</v>
      </c>
      <c r="K102" s="324">
        <v>6.0971475999999997E-2</v>
      </c>
      <c r="L102" s="324">
        <v>3.1637593999999998E-2</v>
      </c>
      <c r="M102" s="324">
        <v>150190</v>
      </c>
      <c r="N102" s="324">
        <v>267.70543309999999</v>
      </c>
    </row>
    <row r="103" spans="1:14" x14ac:dyDescent="0.2">
      <c r="A103" s="324">
        <v>2023</v>
      </c>
      <c r="B103" s="324" t="s">
        <v>260</v>
      </c>
      <c r="C103" s="325">
        <v>44927</v>
      </c>
      <c r="D103" s="324">
        <v>41951</v>
      </c>
      <c r="E103" s="325">
        <v>44927</v>
      </c>
      <c r="F103" s="324">
        <v>7.6888170000000002</v>
      </c>
      <c r="G103" s="324">
        <v>94</v>
      </c>
      <c r="H103" s="324">
        <v>10</v>
      </c>
      <c r="I103" s="324" t="s">
        <v>1446</v>
      </c>
      <c r="J103" s="324">
        <v>1</v>
      </c>
      <c r="K103" s="324">
        <v>-6.3883297000000006E-2</v>
      </c>
      <c r="L103" s="324">
        <v>6.0501310000000003E-3</v>
      </c>
      <c r="M103" s="324">
        <v>44353</v>
      </c>
      <c r="N103" s="324">
        <v>173.35506050000001</v>
      </c>
    </row>
    <row r="104" spans="1:14" x14ac:dyDescent="0.2">
      <c r="A104" s="324">
        <v>2023</v>
      </c>
      <c r="B104" s="324" t="s">
        <v>170</v>
      </c>
      <c r="C104" s="325">
        <v>44927</v>
      </c>
      <c r="D104" s="324">
        <v>41952</v>
      </c>
      <c r="E104" s="325">
        <v>44927</v>
      </c>
      <c r="F104" s="324">
        <v>0.64075700000000002</v>
      </c>
      <c r="G104" s="324">
        <v>95</v>
      </c>
      <c r="H104" s="324">
        <v>10</v>
      </c>
      <c r="I104" s="324" t="s">
        <v>1446</v>
      </c>
      <c r="J104" s="324">
        <v>1</v>
      </c>
      <c r="K104" s="324">
        <v>-0.62460821899999996</v>
      </c>
      <c r="L104" s="324">
        <v>5.0419500000000003E-4</v>
      </c>
      <c r="M104" s="324">
        <v>9647</v>
      </c>
      <c r="N104" s="324">
        <v>66.420337930000002</v>
      </c>
    </row>
    <row r="105" spans="1:14" x14ac:dyDescent="0.2">
      <c r="A105" s="324">
        <v>2023</v>
      </c>
      <c r="B105" s="324" t="s">
        <v>203</v>
      </c>
      <c r="C105" s="325">
        <v>44927</v>
      </c>
      <c r="D105" s="324">
        <v>41953</v>
      </c>
      <c r="E105" s="325">
        <v>44927</v>
      </c>
      <c r="F105" s="324">
        <v>16.473378</v>
      </c>
      <c r="G105" s="324">
        <v>96</v>
      </c>
      <c r="H105" s="324">
        <v>5</v>
      </c>
      <c r="I105" s="324" t="s">
        <v>1452</v>
      </c>
      <c r="J105" s="324">
        <v>1</v>
      </c>
      <c r="K105" s="324">
        <v>0.135120079</v>
      </c>
      <c r="L105" s="324">
        <v>1.2962474E-2</v>
      </c>
      <c r="M105" s="324">
        <v>22758</v>
      </c>
      <c r="N105" s="324">
        <v>723.84998680000001</v>
      </c>
    </row>
    <row r="106" spans="1:14" x14ac:dyDescent="0.2">
      <c r="A106" s="324">
        <v>2023</v>
      </c>
      <c r="B106" s="324" t="s">
        <v>152</v>
      </c>
      <c r="C106" s="325">
        <v>44927</v>
      </c>
      <c r="D106" s="324">
        <v>41954</v>
      </c>
      <c r="E106" s="325">
        <v>44927</v>
      </c>
      <c r="F106" s="324">
        <v>22.690753999999998</v>
      </c>
      <c r="G106" s="324">
        <v>97</v>
      </c>
      <c r="H106" s="324">
        <v>12</v>
      </c>
      <c r="I106" s="324" t="s">
        <v>1453</v>
      </c>
      <c r="J106" s="324">
        <v>1</v>
      </c>
      <c r="K106" s="324">
        <v>0.110212281</v>
      </c>
      <c r="L106" s="324">
        <v>1.7854765000000002E-2</v>
      </c>
      <c r="M106" s="324">
        <v>727750</v>
      </c>
      <c r="N106" s="324">
        <v>31.17932532</v>
      </c>
    </row>
    <row r="107" spans="1:14" x14ac:dyDescent="0.2">
      <c r="A107" s="324">
        <v>2023</v>
      </c>
      <c r="B107" s="324" t="s">
        <v>154</v>
      </c>
      <c r="C107" s="325">
        <v>44927</v>
      </c>
      <c r="D107" s="324">
        <v>41955</v>
      </c>
      <c r="E107" s="325">
        <v>44927</v>
      </c>
      <c r="F107" s="324">
        <v>38.152695000000001</v>
      </c>
      <c r="G107" s="324">
        <v>98</v>
      </c>
      <c r="H107" s="324">
        <v>12</v>
      </c>
      <c r="I107" s="324" t="s">
        <v>1453</v>
      </c>
      <c r="J107" s="324">
        <v>1</v>
      </c>
      <c r="K107" s="324">
        <v>1.6766617000000001E-2</v>
      </c>
      <c r="L107" s="324">
        <v>3.0021366000000001E-2</v>
      </c>
      <c r="M107" s="324">
        <v>687127</v>
      </c>
      <c r="N107" s="324">
        <v>55.5249539</v>
      </c>
    </row>
    <row r="108" spans="1:14" x14ac:dyDescent="0.2">
      <c r="A108" s="324">
        <v>2023</v>
      </c>
      <c r="B108" s="324" t="s">
        <v>265</v>
      </c>
      <c r="C108" s="325">
        <v>44927</v>
      </c>
      <c r="D108" s="324">
        <v>41956</v>
      </c>
      <c r="E108" s="325">
        <v>44927</v>
      </c>
      <c r="F108" s="324">
        <v>1.204928</v>
      </c>
      <c r="G108" s="324">
        <v>99</v>
      </c>
      <c r="H108" s="324">
        <v>6</v>
      </c>
      <c r="I108" s="324" t="s">
        <v>1456</v>
      </c>
      <c r="J108" s="324">
        <v>1</v>
      </c>
      <c r="K108" s="324">
        <v>0.28801253399999999</v>
      </c>
      <c r="L108" s="324">
        <v>9.48127E-4</v>
      </c>
      <c r="M108" s="324">
        <v>11219</v>
      </c>
      <c r="N108" s="324">
        <v>107.4006596</v>
      </c>
    </row>
    <row r="109" spans="1:14" x14ac:dyDescent="0.2">
      <c r="A109" s="324">
        <v>2023</v>
      </c>
      <c r="B109" s="324" t="s">
        <v>271</v>
      </c>
      <c r="C109" s="325">
        <v>44927</v>
      </c>
      <c r="D109" s="324">
        <v>41957</v>
      </c>
      <c r="E109" s="325">
        <v>44927</v>
      </c>
      <c r="F109" s="324">
        <v>4.3023429999999996</v>
      </c>
      <c r="G109" s="324">
        <v>100</v>
      </c>
      <c r="H109" s="324">
        <v>8</v>
      </c>
      <c r="I109" s="324" t="s">
        <v>1451</v>
      </c>
      <c r="J109" s="324">
        <v>1</v>
      </c>
      <c r="K109" s="324">
        <v>0.19259446899999999</v>
      </c>
      <c r="L109" s="324">
        <v>3.385402E-3</v>
      </c>
      <c r="M109" s="324">
        <v>36316</v>
      </c>
      <c r="N109" s="324">
        <v>118.4696277</v>
      </c>
    </row>
    <row r="110" spans="1:14" x14ac:dyDescent="0.2">
      <c r="A110" s="324">
        <v>2023</v>
      </c>
      <c r="B110" s="324" t="s">
        <v>163</v>
      </c>
      <c r="C110" s="325">
        <v>44927</v>
      </c>
      <c r="D110" s="324">
        <v>41958</v>
      </c>
      <c r="E110" s="325">
        <v>44927</v>
      </c>
      <c r="F110" s="324">
        <v>35.740442000000002</v>
      </c>
      <c r="G110" s="324">
        <v>101</v>
      </c>
      <c r="H110" s="324">
        <v>12</v>
      </c>
      <c r="I110" s="324" t="s">
        <v>1453</v>
      </c>
      <c r="J110" s="324">
        <v>1</v>
      </c>
      <c r="K110" s="324">
        <v>5.0689746000000001E-2</v>
      </c>
      <c r="L110" s="324">
        <v>2.8123226000000001E-2</v>
      </c>
      <c r="M110" s="324">
        <v>569913</v>
      </c>
      <c r="N110" s="324">
        <v>62.712101670000003</v>
      </c>
    </row>
    <row r="111" spans="1:14" x14ac:dyDescent="0.2">
      <c r="A111" s="324">
        <v>2023</v>
      </c>
      <c r="B111" s="324" t="s">
        <v>245</v>
      </c>
      <c r="C111" s="325">
        <v>44927</v>
      </c>
      <c r="D111" s="324">
        <v>41959</v>
      </c>
      <c r="E111" s="325">
        <v>44927</v>
      </c>
      <c r="F111" s="324">
        <v>2.4005239999999999</v>
      </c>
      <c r="G111" s="324">
        <v>102</v>
      </c>
      <c r="H111" s="324">
        <v>7</v>
      </c>
      <c r="I111" s="324" t="s">
        <v>1447</v>
      </c>
      <c r="J111" s="324">
        <v>1</v>
      </c>
      <c r="K111" s="324">
        <v>-4.9910749999999997E-2</v>
      </c>
      <c r="L111" s="324">
        <v>1.8889099999999999E-3</v>
      </c>
      <c r="M111" s="324">
        <v>5961</v>
      </c>
      <c r="N111" s="324">
        <v>402.70491529999998</v>
      </c>
    </row>
    <row r="112" spans="1:14" x14ac:dyDescent="0.2">
      <c r="A112" s="324">
        <v>2023</v>
      </c>
      <c r="B112" s="324" t="s">
        <v>198</v>
      </c>
      <c r="C112" s="325">
        <v>44927</v>
      </c>
      <c r="D112" s="324">
        <v>41960</v>
      </c>
      <c r="E112" s="325">
        <v>44927</v>
      </c>
      <c r="F112" s="324">
        <v>3.4340000000000002E-2</v>
      </c>
      <c r="G112" s="324">
        <v>103</v>
      </c>
      <c r="H112" s="324">
        <v>6</v>
      </c>
      <c r="I112" s="324" t="s">
        <v>1456</v>
      </c>
      <c r="J112" s="324">
        <v>1</v>
      </c>
      <c r="K112" s="324">
        <v>-0.71318084000000004</v>
      </c>
      <c r="L112" s="326">
        <v>2.7021300000000002E-5</v>
      </c>
      <c r="M112" s="324">
        <v>7565</v>
      </c>
      <c r="N112" s="324">
        <v>4.5393258430000003</v>
      </c>
    </row>
    <row r="113" spans="1:14" x14ac:dyDescent="0.2">
      <c r="A113" s="324">
        <v>2023</v>
      </c>
      <c r="B113" s="324" t="s">
        <v>218</v>
      </c>
      <c r="C113" s="325">
        <v>44927</v>
      </c>
      <c r="D113" s="324">
        <v>41961</v>
      </c>
      <c r="E113" s="325">
        <v>44927</v>
      </c>
      <c r="F113" s="324">
        <v>0.247779</v>
      </c>
      <c r="G113" s="324">
        <v>104</v>
      </c>
      <c r="H113" s="324">
        <v>1</v>
      </c>
      <c r="I113" s="324" t="s">
        <v>1450</v>
      </c>
      <c r="J113" s="324">
        <v>1</v>
      </c>
      <c r="K113" s="324">
        <v>-0.27591285100000001</v>
      </c>
      <c r="L113" s="324">
        <v>1.94971E-4</v>
      </c>
      <c r="M113" s="324">
        <v>4180</v>
      </c>
      <c r="N113" s="324">
        <v>59.27727273</v>
      </c>
    </row>
    <row r="114" spans="1:14" x14ac:dyDescent="0.2">
      <c r="A114" s="324">
        <v>2023</v>
      </c>
      <c r="B114" s="324" t="s">
        <v>257</v>
      </c>
      <c r="C114" s="325">
        <v>44927</v>
      </c>
      <c r="D114" s="324">
        <v>41962</v>
      </c>
      <c r="E114" s="325">
        <v>44927</v>
      </c>
      <c r="F114" s="324">
        <v>10.111394000000001</v>
      </c>
      <c r="G114" s="324">
        <v>105</v>
      </c>
      <c r="H114" s="324">
        <v>4</v>
      </c>
      <c r="I114" s="324" t="s">
        <v>1449</v>
      </c>
      <c r="J114" s="324">
        <v>1</v>
      </c>
      <c r="K114" s="324">
        <v>3.1957070999999997E-2</v>
      </c>
      <c r="L114" s="324">
        <v>7.9563940000000003E-3</v>
      </c>
      <c r="M114" s="324">
        <v>23573</v>
      </c>
      <c r="N114" s="324">
        <v>428.93963430000002</v>
      </c>
    </row>
    <row r="115" spans="1:14" x14ac:dyDescent="0.2">
      <c r="A115" s="324">
        <v>2023</v>
      </c>
      <c r="B115" s="324" t="s">
        <v>180</v>
      </c>
      <c r="C115" s="325">
        <v>44927</v>
      </c>
      <c r="D115" s="324">
        <v>41963</v>
      </c>
      <c r="E115" s="325">
        <v>44927</v>
      </c>
      <c r="F115" s="324">
        <v>0.34476099999999998</v>
      </c>
      <c r="G115" s="324">
        <v>106</v>
      </c>
      <c r="H115" s="324">
        <v>7</v>
      </c>
      <c r="I115" s="324" t="s">
        <v>1447</v>
      </c>
      <c r="J115" s="324">
        <v>1</v>
      </c>
      <c r="K115" s="324">
        <v>-0.55690061999999996</v>
      </c>
      <c r="L115" s="324">
        <v>2.7128299999999998E-4</v>
      </c>
      <c r="M115" s="324">
        <v>5482</v>
      </c>
      <c r="N115" s="324">
        <v>62.889638820000002</v>
      </c>
    </row>
    <row r="116" spans="1:14" x14ac:dyDescent="0.2">
      <c r="A116" s="324">
        <v>2023</v>
      </c>
      <c r="B116" s="324" t="s">
        <v>263</v>
      </c>
      <c r="C116" s="325">
        <v>44927</v>
      </c>
      <c r="D116" s="324">
        <v>41964</v>
      </c>
      <c r="E116" s="325">
        <v>44927</v>
      </c>
      <c r="F116" s="324">
        <v>6.9345000000000004E-2</v>
      </c>
      <c r="G116" s="324">
        <v>107</v>
      </c>
      <c r="H116" s="324">
        <v>5</v>
      </c>
      <c r="I116" s="324" t="s">
        <v>1452</v>
      </c>
      <c r="J116" s="324">
        <v>1</v>
      </c>
      <c r="K116" s="324">
        <v>-0.66139805299999999</v>
      </c>
      <c r="L116" s="326">
        <v>5.4565799999999999E-5</v>
      </c>
      <c r="M116" s="324">
        <v>6702</v>
      </c>
      <c r="N116" s="324">
        <v>10.346911370000001</v>
      </c>
    </row>
    <row r="117" spans="1:14" x14ac:dyDescent="0.2">
      <c r="A117" s="324">
        <v>2023</v>
      </c>
      <c r="B117" s="324" t="s">
        <v>167</v>
      </c>
      <c r="C117" s="325">
        <v>44927</v>
      </c>
      <c r="D117" s="324">
        <v>41965</v>
      </c>
      <c r="E117" s="325">
        <v>44927</v>
      </c>
      <c r="F117" s="324">
        <v>4.4999890000000002</v>
      </c>
      <c r="G117" s="324">
        <v>108</v>
      </c>
      <c r="H117" s="324">
        <v>6</v>
      </c>
      <c r="I117" s="324" t="s">
        <v>1456</v>
      </c>
      <c r="J117" s="324">
        <v>1</v>
      </c>
      <c r="K117" s="324">
        <v>-2.9933313E-2</v>
      </c>
      <c r="L117" s="324">
        <v>3.5409249999999999E-3</v>
      </c>
      <c r="M117" s="324">
        <v>37518</v>
      </c>
      <c r="N117" s="324">
        <v>119.9421344</v>
      </c>
    </row>
    <row r="118" spans="1:14" x14ac:dyDescent="0.2">
      <c r="A118" s="324">
        <v>2023</v>
      </c>
      <c r="B118" s="324" t="s">
        <v>193</v>
      </c>
      <c r="C118" s="325">
        <v>44927</v>
      </c>
      <c r="D118" s="324">
        <v>41966</v>
      </c>
      <c r="E118" s="325">
        <v>44927</v>
      </c>
      <c r="F118" s="324">
        <v>2.2036639999999998</v>
      </c>
      <c r="G118" s="324">
        <v>109</v>
      </c>
      <c r="H118" s="324">
        <v>2</v>
      </c>
      <c r="I118" s="324" t="s">
        <v>1454</v>
      </c>
      <c r="J118" s="324">
        <v>1</v>
      </c>
      <c r="K118" s="324">
        <v>-0.11983703800000001</v>
      </c>
      <c r="L118" s="324">
        <v>1.734006E-3</v>
      </c>
      <c r="M118" s="324">
        <v>19069</v>
      </c>
      <c r="N118" s="324">
        <v>115.56264090000001</v>
      </c>
    </row>
    <row r="119" spans="1:14" x14ac:dyDescent="0.2">
      <c r="A119" s="324">
        <v>2023</v>
      </c>
      <c r="B119" s="324" t="s">
        <v>235</v>
      </c>
      <c r="C119" s="325">
        <v>44927</v>
      </c>
      <c r="D119" s="324">
        <v>41967</v>
      </c>
      <c r="E119" s="325">
        <v>44927</v>
      </c>
      <c r="F119" s="324">
        <v>15.75948</v>
      </c>
      <c r="G119" s="324">
        <v>110</v>
      </c>
      <c r="H119" s="324">
        <v>7</v>
      </c>
      <c r="I119" s="324" t="s">
        <v>1447</v>
      </c>
      <c r="J119" s="324">
        <v>1</v>
      </c>
      <c r="K119" s="324">
        <v>0.22265347799999999</v>
      </c>
      <c r="L119" s="324">
        <v>1.2400726000000001E-2</v>
      </c>
      <c r="M119" s="324">
        <v>13799</v>
      </c>
      <c r="N119" s="324">
        <v>1142.074063</v>
      </c>
    </row>
    <row r="120" spans="1:14" x14ac:dyDescent="0.2">
      <c r="A120" s="324">
        <v>2023</v>
      </c>
      <c r="B120" s="324" t="s">
        <v>266</v>
      </c>
      <c r="C120" s="325">
        <v>44927</v>
      </c>
      <c r="D120" s="324">
        <v>41968</v>
      </c>
      <c r="E120" s="325">
        <v>44927</v>
      </c>
      <c r="F120" s="324">
        <v>3.3440979999999998</v>
      </c>
      <c r="G120" s="324">
        <v>111</v>
      </c>
      <c r="H120" s="324">
        <v>3</v>
      </c>
      <c r="I120" s="324" t="s">
        <v>1444</v>
      </c>
      <c r="J120" s="324">
        <v>1</v>
      </c>
      <c r="K120" s="324">
        <v>-0.36728203300000001</v>
      </c>
      <c r="L120" s="324">
        <v>2.6313840000000001E-3</v>
      </c>
      <c r="M120" s="324">
        <v>6627</v>
      </c>
      <c r="N120" s="324">
        <v>504.61717220000003</v>
      </c>
    </row>
    <row r="121" spans="1:14" x14ac:dyDescent="0.2">
      <c r="A121" s="324">
        <v>2023</v>
      </c>
      <c r="B121" s="324" t="s">
        <v>258</v>
      </c>
      <c r="C121" s="325">
        <v>44927</v>
      </c>
      <c r="D121" s="324">
        <v>41969</v>
      </c>
      <c r="E121" s="325">
        <v>44927</v>
      </c>
      <c r="F121" s="324">
        <v>5.5100999999999997E-2</v>
      </c>
      <c r="G121" s="324">
        <v>112</v>
      </c>
      <c r="H121" s="324">
        <v>5</v>
      </c>
      <c r="I121" s="324" t="s">
        <v>1452</v>
      </c>
      <c r="J121" s="324">
        <v>1</v>
      </c>
      <c r="K121" s="324">
        <v>-0.109593913</v>
      </c>
      <c r="L121" s="326">
        <v>4.33575E-5</v>
      </c>
      <c r="M121" s="324">
        <v>6151</v>
      </c>
      <c r="N121" s="324">
        <v>8.9580556009999999</v>
      </c>
    </row>
    <row r="122" spans="1:14" x14ac:dyDescent="0.2">
      <c r="A122" s="324">
        <v>2023</v>
      </c>
      <c r="B122" s="324" t="s">
        <v>259</v>
      </c>
      <c r="C122" s="325">
        <v>44927</v>
      </c>
      <c r="D122" s="324">
        <v>41970</v>
      </c>
      <c r="E122" s="325">
        <v>44927</v>
      </c>
      <c r="F122" s="324">
        <v>2.2208359999999998</v>
      </c>
      <c r="G122" s="324">
        <v>114</v>
      </c>
      <c r="H122" s="324">
        <v>11</v>
      </c>
      <c r="I122" s="324" t="s">
        <v>1445</v>
      </c>
      <c r="J122" s="324">
        <v>1</v>
      </c>
      <c r="K122" s="324">
        <v>-0.28696224100000001</v>
      </c>
      <c r="L122" s="324">
        <v>1.747518E-3</v>
      </c>
      <c r="M122" s="324">
        <v>19063</v>
      </c>
      <c r="N122" s="324">
        <v>116.4998164</v>
      </c>
    </row>
    <row r="123" spans="1:14" x14ac:dyDescent="0.2">
      <c r="A123" s="324">
        <v>2023</v>
      </c>
      <c r="B123" s="324" t="s">
        <v>212</v>
      </c>
      <c r="C123" s="325">
        <v>44927</v>
      </c>
      <c r="D123" s="324">
        <v>41971</v>
      </c>
      <c r="E123" s="325">
        <v>44927</v>
      </c>
      <c r="F123" s="324">
        <v>0.54833900000000002</v>
      </c>
      <c r="G123" s="324">
        <v>115</v>
      </c>
      <c r="H123" s="324">
        <v>1</v>
      </c>
      <c r="I123" s="324" t="s">
        <v>1450</v>
      </c>
      <c r="J123" s="324">
        <v>1</v>
      </c>
      <c r="K123" s="324">
        <v>-0.35812130599999997</v>
      </c>
      <c r="L123" s="324">
        <v>4.31474E-4</v>
      </c>
      <c r="M123" s="324">
        <v>5525</v>
      </c>
      <c r="N123" s="324">
        <v>99.246877830000003</v>
      </c>
    </row>
    <row r="124" spans="1:14" x14ac:dyDescent="0.2">
      <c r="A124" s="324">
        <v>2023</v>
      </c>
      <c r="B124" s="324" t="s">
        <v>186</v>
      </c>
      <c r="C124" s="325">
        <v>44927</v>
      </c>
      <c r="D124" s="324">
        <v>41972</v>
      </c>
      <c r="E124" s="325">
        <v>44927</v>
      </c>
      <c r="F124" s="324">
        <v>14.216716999999999</v>
      </c>
      <c r="G124" s="324">
        <v>116</v>
      </c>
      <c r="H124" s="324">
        <v>2</v>
      </c>
      <c r="I124" s="324" t="s">
        <v>1454</v>
      </c>
      <c r="J124" s="324">
        <v>1</v>
      </c>
      <c r="K124" s="324">
        <v>0.27141067400000002</v>
      </c>
      <c r="L124" s="324">
        <v>1.1186766000000001E-2</v>
      </c>
      <c r="M124" s="324">
        <v>20088</v>
      </c>
      <c r="N124" s="324">
        <v>707.72187380000003</v>
      </c>
    </row>
    <row r="125" spans="1:14" x14ac:dyDescent="0.2">
      <c r="A125" s="324">
        <v>2023</v>
      </c>
      <c r="B125" s="324" t="s">
        <v>227</v>
      </c>
      <c r="C125" s="325">
        <v>44927</v>
      </c>
      <c r="D125" s="324">
        <v>41973</v>
      </c>
      <c r="E125" s="325">
        <v>44927</v>
      </c>
      <c r="F125" s="324">
        <v>6.0867639999999996</v>
      </c>
      <c r="G125" s="324">
        <v>68</v>
      </c>
      <c r="H125" s="324">
        <v>8</v>
      </c>
      <c r="I125" s="324" t="s">
        <v>1451</v>
      </c>
      <c r="J125" s="324">
        <v>1</v>
      </c>
      <c r="K125" s="324">
        <v>-0.21455423500000001</v>
      </c>
      <c r="L125" s="324">
        <v>4.7895170000000001E-3</v>
      </c>
      <c r="M125" s="324">
        <v>11303</v>
      </c>
      <c r="N125" s="324">
        <v>538.5087145</v>
      </c>
    </row>
    <row r="126" spans="1:14" x14ac:dyDescent="0.2">
      <c r="A126" s="324">
        <v>2023</v>
      </c>
      <c r="B126" s="324" t="s">
        <v>251</v>
      </c>
      <c r="C126" s="325">
        <v>44927</v>
      </c>
      <c r="D126" s="324">
        <v>41974</v>
      </c>
      <c r="E126" s="325">
        <v>44927</v>
      </c>
      <c r="F126" s="324">
        <v>5.9639139999999999</v>
      </c>
      <c r="G126" s="324">
        <v>118</v>
      </c>
      <c r="H126" s="324">
        <v>3</v>
      </c>
      <c r="I126" s="324" t="s">
        <v>1444</v>
      </c>
      <c r="J126" s="324">
        <v>1</v>
      </c>
      <c r="K126" s="324">
        <v>1.0073443E-2</v>
      </c>
      <c r="L126" s="324">
        <v>4.6928489999999998E-3</v>
      </c>
      <c r="M126" s="324">
        <v>22394</v>
      </c>
      <c r="N126" s="324">
        <v>266.31749580000002</v>
      </c>
    </row>
    <row r="127" spans="1:14" x14ac:dyDescent="0.2">
      <c r="A127" s="324">
        <v>2023</v>
      </c>
      <c r="B127" s="324" t="s">
        <v>273</v>
      </c>
      <c r="C127" s="325">
        <v>44927</v>
      </c>
      <c r="D127" s="324">
        <v>41975</v>
      </c>
      <c r="E127" s="325">
        <v>44927</v>
      </c>
      <c r="F127" s="324">
        <v>17.113313999999999</v>
      </c>
      <c r="G127" s="324">
        <v>119</v>
      </c>
      <c r="H127" s="324">
        <v>11</v>
      </c>
      <c r="I127" s="324" t="s">
        <v>1445</v>
      </c>
      <c r="J127" s="324">
        <v>1</v>
      </c>
      <c r="K127" s="324">
        <v>0.267198294</v>
      </c>
      <c r="L127" s="324">
        <v>1.3466023000000001E-2</v>
      </c>
      <c r="M127" s="324">
        <v>30472</v>
      </c>
      <c r="N127" s="324">
        <v>561.60783670000001</v>
      </c>
    </row>
    <row r="128" spans="1:14" x14ac:dyDescent="0.2">
      <c r="A128" s="324">
        <v>2023</v>
      </c>
      <c r="B128" s="324" t="s">
        <v>151</v>
      </c>
      <c r="C128" s="325">
        <v>44927</v>
      </c>
      <c r="D128" s="324">
        <v>41976</v>
      </c>
      <c r="E128" s="325">
        <v>44927</v>
      </c>
      <c r="F128" s="324">
        <v>102.588649</v>
      </c>
      <c r="G128" s="324">
        <v>120</v>
      </c>
      <c r="H128" s="324">
        <v>12</v>
      </c>
      <c r="I128" s="324" t="s">
        <v>1453</v>
      </c>
      <c r="J128" s="324">
        <v>1</v>
      </c>
      <c r="K128" s="324">
        <v>-1.6842848000000001E-2</v>
      </c>
      <c r="L128" s="324">
        <v>8.0724344000000003E-2</v>
      </c>
      <c r="M128" s="324">
        <v>1476491</v>
      </c>
      <c r="N128" s="324">
        <v>69.481391349999996</v>
      </c>
    </row>
    <row r="129" spans="1:14" x14ac:dyDescent="0.2">
      <c r="A129" s="324">
        <v>2023</v>
      </c>
      <c r="B129" s="324" t="s">
        <v>158</v>
      </c>
      <c r="C129" s="325">
        <v>44927</v>
      </c>
      <c r="D129" s="324">
        <v>41977</v>
      </c>
      <c r="E129" s="325">
        <v>44927</v>
      </c>
      <c r="F129" s="324">
        <v>6.9114009999999997</v>
      </c>
      <c r="G129" s="324">
        <v>121</v>
      </c>
      <c r="H129" s="324">
        <v>6</v>
      </c>
      <c r="I129" s="324" t="s">
        <v>1456</v>
      </c>
      <c r="J129" s="324">
        <v>1</v>
      </c>
      <c r="K129" s="324">
        <v>0.231170073</v>
      </c>
      <c r="L129" s="324">
        <v>5.4384020000000002E-3</v>
      </c>
      <c r="M129" s="324">
        <v>33713</v>
      </c>
      <c r="N129" s="324">
        <v>205.00700029999999</v>
      </c>
    </row>
    <row r="130" spans="1:14" x14ac:dyDescent="0.2">
      <c r="A130" s="324">
        <v>2023</v>
      </c>
      <c r="B130" s="324" t="s">
        <v>199</v>
      </c>
      <c r="C130" s="325">
        <v>44927</v>
      </c>
      <c r="D130" s="324">
        <v>41978</v>
      </c>
      <c r="E130" s="325">
        <v>44927</v>
      </c>
      <c r="F130" s="324">
        <v>1.255107</v>
      </c>
      <c r="G130" s="324">
        <v>122</v>
      </c>
      <c r="H130" s="324">
        <v>6</v>
      </c>
      <c r="I130" s="324" t="s">
        <v>1456</v>
      </c>
      <c r="J130" s="324">
        <v>1</v>
      </c>
      <c r="K130" s="324">
        <v>-0.32600849900000001</v>
      </c>
      <c r="L130" s="324">
        <v>9.87611E-4</v>
      </c>
      <c r="M130" s="324">
        <v>7466</v>
      </c>
      <c r="N130" s="324">
        <v>168.10969729999999</v>
      </c>
    </row>
    <row r="131" spans="1:14" x14ac:dyDescent="0.2">
      <c r="A131" s="324">
        <v>2023</v>
      </c>
      <c r="B131" s="324" t="s">
        <v>159</v>
      </c>
      <c r="C131" s="325">
        <v>44927</v>
      </c>
      <c r="D131" s="324">
        <v>41979</v>
      </c>
      <c r="E131" s="325">
        <v>44927</v>
      </c>
      <c r="F131" s="324">
        <v>0.20145299999999999</v>
      </c>
      <c r="G131" s="324">
        <v>123</v>
      </c>
      <c r="H131" s="324">
        <v>4</v>
      </c>
      <c r="I131" s="324" t="s">
        <v>1449</v>
      </c>
      <c r="J131" s="324">
        <v>1</v>
      </c>
      <c r="K131" s="324">
        <v>-0.83597809099999998</v>
      </c>
      <c r="L131" s="324">
        <v>1.5851799999999999E-4</v>
      </c>
      <c r="M131" s="324">
        <v>19279</v>
      </c>
      <c r="N131" s="324">
        <v>10.44934903</v>
      </c>
    </row>
    <row r="132" spans="1:14" x14ac:dyDescent="0.2">
      <c r="A132" s="324">
        <v>2023</v>
      </c>
      <c r="B132" s="324" t="s">
        <v>155</v>
      </c>
      <c r="C132" s="325">
        <v>44927</v>
      </c>
      <c r="D132" s="324">
        <v>41980</v>
      </c>
      <c r="E132" s="325">
        <v>44927</v>
      </c>
      <c r="F132" s="324">
        <v>19.499690999999999</v>
      </c>
      <c r="G132" s="324">
        <v>23</v>
      </c>
      <c r="H132" s="324">
        <v>6</v>
      </c>
      <c r="I132" s="324" t="s">
        <v>1456</v>
      </c>
      <c r="J132" s="324">
        <v>1</v>
      </c>
      <c r="K132" s="324">
        <v>0.119942322</v>
      </c>
      <c r="L132" s="324">
        <v>1.5343801000000001E-2</v>
      </c>
      <c r="M132" s="324">
        <v>115141</v>
      </c>
      <c r="N132" s="324">
        <v>169.35488659999999</v>
      </c>
    </row>
    <row r="133" spans="1:14" x14ac:dyDescent="0.2">
      <c r="A133" s="324">
        <v>2023</v>
      </c>
      <c r="B133" s="324" t="s">
        <v>236</v>
      </c>
      <c r="C133" s="325">
        <v>44927</v>
      </c>
      <c r="D133" s="324">
        <v>41981</v>
      </c>
      <c r="E133" s="325">
        <v>44927</v>
      </c>
      <c r="F133" s="324">
        <v>30.186029999999999</v>
      </c>
      <c r="G133" s="324">
        <v>124</v>
      </c>
      <c r="H133" s="324">
        <v>12</v>
      </c>
      <c r="I133" s="324" t="s">
        <v>1453</v>
      </c>
      <c r="J133" s="324">
        <v>1</v>
      </c>
      <c r="K133" s="324">
        <v>0.17857888299999999</v>
      </c>
      <c r="L133" s="324">
        <v>2.3752604E-2</v>
      </c>
      <c r="M133" s="324">
        <v>64806</v>
      </c>
      <c r="N133" s="324">
        <v>465.79066749999998</v>
      </c>
    </row>
  </sheetData>
  <mergeCells count="1">
    <mergeCell ref="H1:I1"/>
  </mergeCells>
  <hyperlinks>
    <hyperlink ref="H1:I1" location="Index!A1" display="Regresar al �ndice" xr:uid="{CF5265B1-6069-49FF-BA26-7ACB77B71883}"/>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65D92-56D3-4DA8-828A-317FD7280E41}">
  <sheetPr codeName="Hoja51"/>
  <dimension ref="A1:I21"/>
  <sheetViews>
    <sheetView workbookViewId="0"/>
  </sheetViews>
  <sheetFormatPr baseColWidth="10" defaultRowHeight="12.75" x14ac:dyDescent="0.2"/>
  <cols>
    <col min="1" max="1" width="33.5703125" style="69" customWidth="1"/>
    <col min="2" max="16384" width="11.42578125" style="69"/>
  </cols>
  <sheetData>
    <row r="1" spans="1:9" x14ac:dyDescent="0.2">
      <c r="A1" s="69" t="s">
        <v>1954</v>
      </c>
      <c r="H1" s="382" t="s">
        <v>2143</v>
      </c>
      <c r="I1" s="382"/>
    </row>
    <row r="5" spans="1:9" ht="13.5" thickBot="1" x14ac:dyDescent="0.25"/>
    <row r="6" spans="1:9" ht="13.5" thickBot="1" x14ac:dyDescent="0.25">
      <c r="A6" s="543" t="s">
        <v>1564</v>
      </c>
      <c r="B6" s="544" t="s">
        <v>1576</v>
      </c>
      <c r="C6" s="544" t="s">
        <v>1577</v>
      </c>
      <c r="D6" s="544" t="s">
        <v>286</v>
      </c>
      <c r="E6" s="545" t="s">
        <v>1588</v>
      </c>
    </row>
    <row r="7" spans="1:9" x14ac:dyDescent="0.2">
      <c r="A7" s="546" t="s">
        <v>1566</v>
      </c>
      <c r="B7" s="547">
        <v>2451048</v>
      </c>
      <c r="C7" s="547">
        <v>2440895</v>
      </c>
      <c r="D7" s="547">
        <f>+C7-B7</f>
        <v>-10153</v>
      </c>
      <c r="E7" s="548">
        <f>C7/B7-1</f>
        <v>-4.1423097385281382E-3</v>
      </c>
    </row>
    <row r="8" spans="1:9" x14ac:dyDescent="0.2">
      <c r="A8" s="546" t="s">
        <v>1567</v>
      </c>
      <c r="B8" s="65">
        <v>2388048</v>
      </c>
      <c r="C8" s="65">
        <v>2384456</v>
      </c>
      <c r="D8" s="65">
        <f t="shared" ref="D8:D12" si="0">+C8-B8</f>
        <v>-3592</v>
      </c>
      <c r="E8" s="549">
        <f t="shared" ref="E8:E12" si="1">C8/B8-1</f>
        <v>-1.5041573703711286E-3</v>
      </c>
    </row>
    <row r="9" spans="1:9" x14ac:dyDescent="0.2">
      <c r="A9" s="546" t="s">
        <v>1568</v>
      </c>
      <c r="B9" s="547">
        <v>63000</v>
      </c>
      <c r="C9" s="547">
        <v>56439</v>
      </c>
      <c r="D9" s="547">
        <f t="shared" si="0"/>
        <v>-6561</v>
      </c>
      <c r="E9" s="548">
        <f t="shared" si="1"/>
        <v>-0.10414285714285709</v>
      </c>
    </row>
    <row r="10" spans="1:9" x14ac:dyDescent="0.2">
      <c r="A10" s="546" t="s">
        <v>1569</v>
      </c>
      <c r="B10" s="65">
        <v>708550</v>
      </c>
      <c r="C10" s="65">
        <v>729381</v>
      </c>
      <c r="D10" s="65">
        <f t="shared" si="0"/>
        <v>20831</v>
      </c>
      <c r="E10" s="549">
        <f t="shared" si="1"/>
        <v>2.9399477806788532E-2</v>
      </c>
    </row>
    <row r="11" spans="1:9" x14ac:dyDescent="0.2">
      <c r="A11" s="546" t="s">
        <v>1570</v>
      </c>
      <c r="B11" s="547">
        <v>88966</v>
      </c>
      <c r="C11" s="547">
        <v>53310</v>
      </c>
      <c r="D11" s="547">
        <f t="shared" si="0"/>
        <v>-35656</v>
      </c>
      <c r="E11" s="548">
        <f t="shared" si="1"/>
        <v>-0.40078232133624081</v>
      </c>
    </row>
    <row r="12" spans="1:9" x14ac:dyDescent="0.2">
      <c r="A12" s="546" t="s">
        <v>1571</v>
      </c>
      <c r="B12" s="65">
        <v>619584</v>
      </c>
      <c r="C12" s="65">
        <v>676071</v>
      </c>
      <c r="D12" s="65">
        <f t="shared" si="0"/>
        <v>56487</v>
      </c>
      <c r="E12" s="549">
        <f t="shared" si="1"/>
        <v>9.1169236132630838E-2</v>
      </c>
    </row>
    <row r="13" spans="1:9" x14ac:dyDescent="0.2">
      <c r="A13" s="546" t="s">
        <v>1561</v>
      </c>
      <c r="B13" s="548">
        <v>0.77575000000000005</v>
      </c>
      <c r="C13" s="548">
        <v>0.76993210000000001</v>
      </c>
      <c r="D13" s="550" t="s">
        <v>1580</v>
      </c>
      <c r="E13" s="551"/>
    </row>
    <row r="14" spans="1:9" x14ac:dyDescent="0.2">
      <c r="A14" s="546" t="s">
        <v>1562</v>
      </c>
      <c r="B14" s="549">
        <v>2.5700000000000001E-2</v>
      </c>
      <c r="C14" s="549">
        <v>2.3122E-2</v>
      </c>
      <c r="D14" s="552" t="s">
        <v>1598</v>
      </c>
      <c r="E14" s="553"/>
    </row>
    <row r="15" spans="1:9" x14ac:dyDescent="0.2">
      <c r="A15" s="546" t="s">
        <v>1572</v>
      </c>
      <c r="B15" s="548">
        <v>6.0380000000000003E-2</v>
      </c>
      <c r="C15" s="548">
        <v>4.0828000000000003E-2</v>
      </c>
      <c r="D15" s="550" t="s">
        <v>1573</v>
      </c>
      <c r="E15" s="551"/>
    </row>
    <row r="16" spans="1:9" x14ac:dyDescent="0.2">
      <c r="A16" s="546" t="s">
        <v>1574</v>
      </c>
      <c r="B16" s="549">
        <v>0.45178000000000001</v>
      </c>
      <c r="C16" s="549">
        <v>0.45917200000000002</v>
      </c>
      <c r="D16" s="552" t="s">
        <v>1599</v>
      </c>
      <c r="E16" s="553"/>
    </row>
    <row r="18" spans="2:2" x14ac:dyDescent="0.2">
      <c r="B18" s="554"/>
    </row>
    <row r="19" spans="2:2" x14ac:dyDescent="0.2">
      <c r="B19" s="554"/>
    </row>
    <row r="20" spans="2:2" x14ac:dyDescent="0.2">
      <c r="B20" s="554"/>
    </row>
    <row r="21" spans="2:2" x14ac:dyDescent="0.2">
      <c r="B21" s="554"/>
    </row>
  </sheetData>
  <mergeCells count="1">
    <mergeCell ref="H1:I1"/>
  </mergeCells>
  <hyperlinks>
    <hyperlink ref="H1:I1" location="Index!A1" display="Regresar al �ndice" xr:uid="{353537AD-317D-47BE-B2D1-CD6C6931F10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10"/>
  <dimension ref="A1:I1"/>
  <sheetViews>
    <sheetView workbookViewId="0"/>
  </sheetViews>
  <sheetFormatPr baseColWidth="10" defaultRowHeight="12.75" x14ac:dyDescent="0.2"/>
  <cols>
    <col min="1" max="16384" width="11.42578125" style="69"/>
  </cols>
  <sheetData>
    <row r="1" spans="1:9" x14ac:dyDescent="0.2">
      <c r="A1" s="69" t="s">
        <v>1975</v>
      </c>
      <c r="H1" s="382" t="s">
        <v>2143</v>
      </c>
      <c r="I1" s="382"/>
    </row>
  </sheetData>
  <mergeCells count="1">
    <mergeCell ref="H1:I1"/>
  </mergeCells>
  <hyperlinks>
    <hyperlink ref="H1:I1" location="Index!A1" display="Regresar al �ndice" xr:uid="{0B068C98-194F-4DD1-9FA9-ABB8DD035837}"/>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11"/>
  <dimension ref="A1:I1"/>
  <sheetViews>
    <sheetView workbookViewId="0"/>
  </sheetViews>
  <sheetFormatPr baseColWidth="10" defaultRowHeight="12.75" x14ac:dyDescent="0.2"/>
  <cols>
    <col min="1" max="16384" width="11.42578125" style="69"/>
  </cols>
  <sheetData>
    <row r="1" spans="1:9" x14ac:dyDescent="0.2">
      <c r="A1" s="69" t="s">
        <v>1977</v>
      </c>
      <c r="H1" s="382" t="s">
        <v>2143</v>
      </c>
      <c r="I1" s="382"/>
    </row>
  </sheetData>
  <mergeCells count="1">
    <mergeCell ref="H1:I1"/>
  </mergeCells>
  <hyperlinks>
    <hyperlink ref="H1:I1" location="Index!A1" display="Regresar al �ndice" xr:uid="{6B3F04AD-3439-4636-A46A-6D5F96C1FAAC}"/>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A6A8B-6AF4-4B6A-A55C-07997C4603AF}">
  <sheetPr codeName="Hoja148"/>
  <dimension ref="A1:AD296"/>
  <sheetViews>
    <sheetView topLeftCell="F2" zoomScale="89" zoomScaleNormal="89" workbookViewId="0">
      <pane ySplit="1875" topLeftCell="A77" activePane="bottomLeft"/>
      <selection pane="bottomLeft"/>
    </sheetView>
  </sheetViews>
  <sheetFormatPr baseColWidth="10" defaultRowHeight="12.75" x14ac:dyDescent="0.2"/>
  <cols>
    <col min="1" max="2" width="11.42578125" style="372"/>
    <col min="3" max="3" width="14" style="372" bestFit="1" customWidth="1"/>
    <col min="4" max="4" width="11.7109375" style="372" bestFit="1" customWidth="1"/>
    <col min="5" max="5" width="12.85546875" style="372" bestFit="1" customWidth="1"/>
    <col min="6" max="6" width="11.7109375" style="372" bestFit="1" customWidth="1"/>
    <col min="7" max="7" width="14" style="372" bestFit="1" customWidth="1"/>
    <col min="8" max="8" width="11.7109375" style="372" bestFit="1" customWidth="1"/>
    <col min="9" max="9" width="12.85546875" style="372" bestFit="1" customWidth="1"/>
    <col min="10" max="10" width="11.7109375" style="372" bestFit="1" customWidth="1"/>
    <col min="11" max="11" width="14" style="372" bestFit="1" customWidth="1"/>
    <col min="12" max="14" width="11.7109375" style="372" bestFit="1" customWidth="1"/>
    <col min="15" max="15" width="14" style="372" bestFit="1" customWidth="1"/>
    <col min="16" max="18" width="11.7109375" style="372" bestFit="1" customWidth="1"/>
    <col min="19" max="19" width="14" style="372" bestFit="1" customWidth="1"/>
    <col min="20" max="20" width="11.7109375" style="372" bestFit="1" customWidth="1"/>
    <col min="21" max="21" width="12.85546875" style="372" bestFit="1" customWidth="1"/>
    <col min="22" max="22" width="11.7109375" style="372" bestFit="1" customWidth="1"/>
    <col min="23" max="23" width="14" style="372" bestFit="1" customWidth="1"/>
    <col min="24" max="24" width="11.7109375" style="372" bestFit="1" customWidth="1"/>
    <col min="25" max="25" width="12.85546875" style="372" bestFit="1" customWidth="1"/>
    <col min="26" max="26" width="11.7109375" style="372" bestFit="1" customWidth="1"/>
    <col min="27" max="16384" width="11.42578125" style="372"/>
  </cols>
  <sheetData>
    <row r="1" spans="1:26" x14ac:dyDescent="0.2">
      <c r="A1" s="69" t="s">
        <v>1979</v>
      </c>
      <c r="H1" s="346" t="s">
        <v>2143</v>
      </c>
      <c r="I1" s="346"/>
    </row>
    <row r="5" spans="1:26" x14ac:dyDescent="0.2">
      <c r="C5" s="429" t="s">
        <v>1647</v>
      </c>
      <c r="D5" s="429"/>
      <c r="E5" s="429"/>
      <c r="F5" s="429"/>
      <c r="G5" s="429" t="s">
        <v>1648</v>
      </c>
      <c r="H5" s="429"/>
      <c r="I5" s="429"/>
      <c r="J5" s="429"/>
      <c r="K5" s="429" t="s">
        <v>1649</v>
      </c>
      <c r="L5" s="429"/>
      <c r="M5" s="429"/>
      <c r="N5" s="429"/>
      <c r="O5" s="429" t="s">
        <v>1650</v>
      </c>
      <c r="P5" s="429"/>
      <c r="Q5" s="429"/>
      <c r="R5" s="429"/>
      <c r="S5" s="429" t="s">
        <v>1651</v>
      </c>
      <c r="T5" s="429"/>
      <c r="U5" s="429"/>
      <c r="V5" s="429"/>
      <c r="W5" s="429" t="s">
        <v>1</v>
      </c>
      <c r="X5" s="429"/>
      <c r="Y5" s="429"/>
      <c r="Z5" s="429"/>
    </row>
    <row r="6" spans="1:26" x14ac:dyDescent="0.2">
      <c r="A6" s="372" t="s">
        <v>297</v>
      </c>
      <c r="B6" s="372" t="s">
        <v>1429</v>
      </c>
      <c r="C6" s="372" t="s">
        <v>1652</v>
      </c>
      <c r="D6" s="372" t="s">
        <v>1653</v>
      </c>
      <c r="E6" s="372" t="s">
        <v>1654</v>
      </c>
      <c r="F6" s="372" t="s">
        <v>1655</v>
      </c>
      <c r="G6" s="372" t="s">
        <v>1652</v>
      </c>
      <c r="H6" s="372" t="s">
        <v>1653</v>
      </c>
      <c r="I6" s="372" t="s">
        <v>1654</v>
      </c>
      <c r="J6" s="372" t="s">
        <v>1655</v>
      </c>
      <c r="K6" s="372" t="s">
        <v>1652</v>
      </c>
      <c r="L6" s="372" t="s">
        <v>1653</v>
      </c>
      <c r="M6" s="372" t="s">
        <v>1654</v>
      </c>
      <c r="N6" s="372" t="s">
        <v>1655</v>
      </c>
      <c r="O6" s="372" t="s">
        <v>1652</v>
      </c>
      <c r="P6" s="372" t="s">
        <v>1653</v>
      </c>
      <c r="Q6" s="372" t="s">
        <v>1654</v>
      </c>
      <c r="R6" s="372" t="s">
        <v>1655</v>
      </c>
      <c r="S6" s="372" t="s">
        <v>1652</v>
      </c>
      <c r="T6" s="372" t="s">
        <v>1653</v>
      </c>
      <c r="U6" s="372" t="s">
        <v>1654</v>
      </c>
      <c r="V6" s="372" t="s">
        <v>1655</v>
      </c>
      <c r="W6" s="372" t="s">
        <v>1652</v>
      </c>
      <c r="X6" s="372" t="s">
        <v>1653</v>
      </c>
      <c r="Y6" s="372" t="s">
        <v>1654</v>
      </c>
      <c r="Z6" s="372" t="s">
        <v>1655</v>
      </c>
    </row>
    <row r="7" spans="1:26" x14ac:dyDescent="0.2">
      <c r="A7" s="372">
        <v>2005</v>
      </c>
      <c r="B7" s="372" t="s">
        <v>1430</v>
      </c>
      <c r="C7" s="373">
        <v>55.276162460000002</v>
      </c>
      <c r="D7" s="373"/>
      <c r="E7" s="373"/>
      <c r="F7" s="373"/>
      <c r="G7" s="373">
        <v>50.891182329999999</v>
      </c>
      <c r="H7" s="373"/>
      <c r="I7" s="373"/>
      <c r="J7" s="373"/>
      <c r="K7" s="373">
        <v>50.441719110000001</v>
      </c>
      <c r="L7" s="373"/>
      <c r="M7" s="373"/>
      <c r="N7" s="373"/>
      <c r="O7" s="373">
        <v>47.158908930000003</v>
      </c>
      <c r="P7" s="373"/>
      <c r="Q7" s="373"/>
      <c r="R7" s="373"/>
      <c r="S7" s="373">
        <v>38.647440869999997</v>
      </c>
      <c r="T7" s="373"/>
      <c r="U7" s="373"/>
      <c r="V7" s="373"/>
      <c r="W7" s="373">
        <v>48.468733520000001</v>
      </c>
      <c r="X7" s="373"/>
      <c r="Y7" s="373"/>
      <c r="Z7" s="373"/>
    </row>
    <row r="8" spans="1:26" x14ac:dyDescent="0.2">
      <c r="B8" s="372" t="s">
        <v>1431</v>
      </c>
      <c r="C8" s="373">
        <v>56.710018769999998</v>
      </c>
      <c r="D8" s="373">
        <v>2.5939867135993602</v>
      </c>
      <c r="E8" s="373"/>
      <c r="F8" s="373"/>
      <c r="G8" s="373">
        <v>52.684655749999997</v>
      </c>
      <c r="H8" s="373">
        <v>3.5241339223961399</v>
      </c>
      <c r="I8" s="373"/>
      <c r="J8" s="373"/>
      <c r="K8" s="373">
        <v>51.785540699999999</v>
      </c>
      <c r="L8" s="373">
        <v>2.66410743668248</v>
      </c>
      <c r="M8" s="373"/>
      <c r="N8" s="373"/>
      <c r="O8" s="373">
        <v>50.051115920000001</v>
      </c>
      <c r="P8" s="373">
        <v>6.1328963193211896</v>
      </c>
      <c r="Q8" s="373"/>
      <c r="R8" s="373"/>
      <c r="S8" s="373">
        <v>40.579504450000002</v>
      </c>
      <c r="T8" s="373">
        <v>4.9992018527150703</v>
      </c>
      <c r="U8" s="373"/>
      <c r="V8" s="373"/>
      <c r="W8" s="373">
        <v>50.147705360000003</v>
      </c>
      <c r="X8" s="373">
        <v>3.4640307638886401</v>
      </c>
      <c r="Y8" s="373"/>
      <c r="Z8" s="373"/>
    </row>
    <row r="9" spans="1:26" x14ac:dyDescent="0.2">
      <c r="B9" s="372" t="s">
        <v>1432</v>
      </c>
      <c r="C9" s="373">
        <v>57.520392299999997</v>
      </c>
      <c r="D9" s="373">
        <v>1.4289777143023901</v>
      </c>
      <c r="E9" s="373"/>
      <c r="F9" s="373"/>
      <c r="G9" s="373">
        <v>53.705329249999998</v>
      </c>
      <c r="H9" s="373">
        <v>1.93732593573983</v>
      </c>
      <c r="I9" s="373"/>
      <c r="J9" s="373"/>
      <c r="K9" s="373">
        <v>52.645947970000002</v>
      </c>
      <c r="L9" s="373">
        <v>1.66148167687279</v>
      </c>
      <c r="M9" s="373"/>
      <c r="N9" s="373"/>
      <c r="O9" s="373">
        <v>51.32208928</v>
      </c>
      <c r="P9" s="373">
        <v>2.5393506950603899</v>
      </c>
      <c r="Q9" s="373"/>
      <c r="R9" s="373"/>
      <c r="S9" s="373">
        <v>41.899185340000002</v>
      </c>
      <c r="T9" s="373">
        <v>3.2520872491827602</v>
      </c>
      <c r="U9" s="373"/>
      <c r="V9" s="373"/>
      <c r="W9" s="373">
        <v>51.096868379999997</v>
      </c>
      <c r="X9" s="373">
        <v>1.89273469879858</v>
      </c>
      <c r="Y9" s="373"/>
      <c r="Z9" s="373"/>
    </row>
    <row r="10" spans="1:26" x14ac:dyDescent="0.2">
      <c r="B10" s="372" t="s">
        <v>1433</v>
      </c>
      <c r="C10" s="373">
        <v>57.372083850000003</v>
      </c>
      <c r="D10" s="373">
        <v>-0.25783629782370998</v>
      </c>
      <c r="E10" s="373"/>
      <c r="F10" s="373"/>
      <c r="G10" s="373">
        <v>53.547348300000003</v>
      </c>
      <c r="H10" s="373">
        <v>-0.29416252019346401</v>
      </c>
      <c r="I10" s="373"/>
      <c r="J10" s="373"/>
      <c r="K10" s="373">
        <v>52.453705650000003</v>
      </c>
      <c r="L10" s="373">
        <v>-0.36516071495102898</v>
      </c>
      <c r="M10" s="373"/>
      <c r="N10" s="373"/>
      <c r="O10" s="373">
        <v>51.13295978</v>
      </c>
      <c r="P10" s="373">
        <v>-0.36851481039316097</v>
      </c>
      <c r="Q10" s="373"/>
      <c r="R10" s="373"/>
      <c r="S10" s="373">
        <v>41.776100829999997</v>
      </c>
      <c r="T10" s="373">
        <v>-0.29376349206126101</v>
      </c>
      <c r="U10" s="373"/>
      <c r="V10" s="373"/>
      <c r="W10" s="373">
        <v>50.988511819999999</v>
      </c>
      <c r="X10" s="373">
        <v>-0.21206105860376301</v>
      </c>
      <c r="Y10" s="373"/>
      <c r="Z10" s="373"/>
    </row>
    <row r="11" spans="1:26" x14ac:dyDescent="0.2">
      <c r="A11" s="372">
        <v>2006</v>
      </c>
      <c r="B11" s="372" t="s">
        <v>1430</v>
      </c>
      <c r="C11" s="373">
        <v>58.644742610000002</v>
      </c>
      <c r="D11" s="373">
        <v>2.2182543749454502</v>
      </c>
      <c r="E11" s="373">
        <v>6.0940919197088697</v>
      </c>
      <c r="F11" s="373">
        <v>1.4898942504313599</v>
      </c>
      <c r="G11" s="373">
        <v>54.701508259999997</v>
      </c>
      <c r="H11" s="373">
        <v>2.1554007745328199</v>
      </c>
      <c r="I11" s="373">
        <v>7.4872026067152904</v>
      </c>
      <c r="J11" s="373">
        <v>1.82142953813933</v>
      </c>
      <c r="K11" s="373">
        <v>53.796898859999999</v>
      </c>
      <c r="L11" s="373">
        <v>2.5607212938634198</v>
      </c>
      <c r="M11" s="373">
        <v>6.6515967520520896</v>
      </c>
      <c r="N11" s="373">
        <v>1.6229599795834799</v>
      </c>
      <c r="O11" s="373">
        <v>51.801354609999997</v>
      </c>
      <c r="P11" s="373">
        <v>1.3071702339856099</v>
      </c>
      <c r="Q11" s="373">
        <v>9.8442601521824304</v>
      </c>
      <c r="R11" s="373">
        <v>2.3751007127300201</v>
      </c>
      <c r="S11" s="373">
        <v>42.684378950000003</v>
      </c>
      <c r="T11" s="373">
        <v>2.1741572381205998</v>
      </c>
      <c r="U11" s="373">
        <v>10.445550828525</v>
      </c>
      <c r="V11" s="373">
        <v>2.5149151036861999</v>
      </c>
      <c r="W11" s="373">
        <v>52.088654130000002</v>
      </c>
      <c r="X11" s="373">
        <v>2.1576278081692801</v>
      </c>
      <c r="Y11" s="373">
        <v>7.4685685948577403</v>
      </c>
      <c r="Z11" s="373">
        <v>1.8170163032652999</v>
      </c>
    </row>
    <row r="12" spans="1:26" x14ac:dyDescent="0.2">
      <c r="B12" s="372" t="s">
        <v>1431</v>
      </c>
      <c r="C12" s="373">
        <v>60.472921290000002</v>
      </c>
      <c r="D12" s="373">
        <v>3.1173786406699402</v>
      </c>
      <c r="E12" s="373">
        <v>6.6353399304297298</v>
      </c>
      <c r="F12" s="373">
        <v>1.6190871806157601</v>
      </c>
      <c r="G12" s="373">
        <v>56.127713589999999</v>
      </c>
      <c r="H12" s="373">
        <v>2.6072504677954198</v>
      </c>
      <c r="I12" s="373">
        <v>6.5352193935517899</v>
      </c>
      <c r="J12" s="373">
        <v>1.5952260906825699</v>
      </c>
      <c r="K12" s="373">
        <v>55.543466029999998</v>
      </c>
      <c r="L12" s="373">
        <v>3.2465945194075898</v>
      </c>
      <c r="M12" s="373">
        <v>7.2567077203463404</v>
      </c>
      <c r="N12" s="373">
        <v>1.76679927820542</v>
      </c>
      <c r="O12" s="373">
        <v>53.122794239999998</v>
      </c>
      <c r="P12" s="373">
        <v>2.5509750467894299</v>
      </c>
      <c r="Q12" s="373">
        <v>6.1370825875484103</v>
      </c>
      <c r="R12" s="373">
        <v>1.5001739356946999</v>
      </c>
      <c r="S12" s="373">
        <v>43.819951459999999</v>
      </c>
      <c r="T12" s="373">
        <v>2.6603936567290498</v>
      </c>
      <c r="U12" s="373">
        <v>7.98542775206315</v>
      </c>
      <c r="V12" s="373">
        <v>1.9392157815436399</v>
      </c>
      <c r="W12" s="373">
        <v>53.452726030000001</v>
      </c>
      <c r="X12" s="373">
        <v>2.6187505182906601</v>
      </c>
      <c r="Y12" s="373">
        <v>6.5905720835558501</v>
      </c>
      <c r="Z12" s="373">
        <v>1.6084200225269201</v>
      </c>
    </row>
    <row r="13" spans="1:26" x14ac:dyDescent="0.2">
      <c r="B13" s="372" t="s">
        <v>1432</v>
      </c>
      <c r="C13" s="373">
        <v>61.662042970000002</v>
      </c>
      <c r="D13" s="373">
        <v>1.9663704921704099</v>
      </c>
      <c r="E13" s="373">
        <v>7.2003171473502103</v>
      </c>
      <c r="F13" s="373">
        <v>1.75342058139047</v>
      </c>
      <c r="G13" s="373">
        <v>56.681499469999999</v>
      </c>
      <c r="H13" s="373">
        <v>0.98665319604016599</v>
      </c>
      <c r="I13" s="373">
        <v>5.5416664632029997</v>
      </c>
      <c r="J13" s="373">
        <v>1.3575225800005499</v>
      </c>
      <c r="K13" s="373">
        <v>56.644427280000002</v>
      </c>
      <c r="L13" s="373">
        <v>1.9821615910778001</v>
      </c>
      <c r="M13" s="373">
        <v>7.5950371570448603</v>
      </c>
      <c r="N13" s="373">
        <v>1.84695755324609</v>
      </c>
      <c r="O13" s="373">
        <v>53.711824890000003</v>
      </c>
      <c r="P13" s="373">
        <v>1.1088096144545001</v>
      </c>
      <c r="Q13" s="373">
        <v>4.6563490370827001</v>
      </c>
      <c r="R13" s="373">
        <v>1.1442958018324001</v>
      </c>
      <c r="S13" s="373">
        <v>44.42228712</v>
      </c>
      <c r="T13" s="373">
        <v>1.3745694368233901</v>
      </c>
      <c r="U13" s="373">
        <v>6.0218397076834398</v>
      </c>
      <c r="V13" s="373">
        <v>1.4726106706950599</v>
      </c>
      <c r="W13" s="373">
        <v>54.25530432</v>
      </c>
      <c r="X13" s="373">
        <v>1.50147307650794</v>
      </c>
      <c r="Y13" s="373">
        <v>6.1812710644244797</v>
      </c>
      <c r="Z13" s="373">
        <v>1.51073678024027</v>
      </c>
    </row>
    <row r="14" spans="1:26" x14ac:dyDescent="0.2">
      <c r="B14" s="372" t="s">
        <v>1433</v>
      </c>
      <c r="C14" s="373">
        <v>61.888096019999999</v>
      </c>
      <c r="D14" s="373">
        <v>0.36660000076542698</v>
      </c>
      <c r="E14" s="373">
        <v>7.8714452516787796</v>
      </c>
      <c r="F14" s="373">
        <v>1.91230500063218</v>
      </c>
      <c r="G14" s="373">
        <v>57.056020609999997</v>
      </c>
      <c r="H14" s="373">
        <v>0.66074670483660103</v>
      </c>
      <c r="I14" s="373">
        <v>6.55246696875182</v>
      </c>
      <c r="J14" s="373">
        <v>1.5993377941646301</v>
      </c>
      <c r="K14" s="373">
        <v>57.201882249999997</v>
      </c>
      <c r="L14" s="373">
        <v>0.98413029625037396</v>
      </c>
      <c r="M14" s="373">
        <v>9.0521280454091109</v>
      </c>
      <c r="N14" s="373">
        <v>2.1900322492748798</v>
      </c>
      <c r="O14" s="373">
        <v>54.041005800000001</v>
      </c>
      <c r="P14" s="373">
        <v>0.61286487784422095</v>
      </c>
      <c r="Q14" s="373">
        <v>5.68722411632712</v>
      </c>
      <c r="R14" s="373">
        <v>1.3924512948493999</v>
      </c>
      <c r="S14" s="373">
        <v>44.833222360000001</v>
      </c>
      <c r="T14" s="373">
        <v>0.92506547195536604</v>
      </c>
      <c r="U14" s="373">
        <v>7.31787186755506</v>
      </c>
      <c r="V14" s="373">
        <v>1.78130454547234</v>
      </c>
      <c r="W14" s="373">
        <v>54.542989749999997</v>
      </c>
      <c r="X14" s="373">
        <v>0.53024387865048295</v>
      </c>
      <c r="Y14" s="373">
        <v>6.9711348755343998</v>
      </c>
      <c r="Z14" s="373">
        <v>1.69899257231432</v>
      </c>
    </row>
    <row r="15" spans="1:26" x14ac:dyDescent="0.2">
      <c r="A15" s="372">
        <v>2007</v>
      </c>
      <c r="B15" s="372" t="s">
        <v>1430</v>
      </c>
      <c r="C15" s="373">
        <v>63.186108730000001</v>
      </c>
      <c r="D15" s="373">
        <v>2.09735440815715</v>
      </c>
      <c r="E15" s="373">
        <v>7.7438589000228903</v>
      </c>
      <c r="F15" s="373">
        <v>1.8821571003538</v>
      </c>
      <c r="G15" s="373">
        <v>58.65959771</v>
      </c>
      <c r="H15" s="373">
        <v>2.8105309183075899</v>
      </c>
      <c r="I15" s="373">
        <v>7.2357958233746098</v>
      </c>
      <c r="J15" s="373">
        <v>1.76183853383551</v>
      </c>
      <c r="K15" s="373">
        <v>58.465580809999999</v>
      </c>
      <c r="L15" s="373">
        <v>2.2091905201248898</v>
      </c>
      <c r="M15" s="373">
        <v>8.6783477280905998</v>
      </c>
      <c r="N15" s="373">
        <v>2.1023544182676002</v>
      </c>
      <c r="O15" s="373">
        <v>55.113475579999999</v>
      </c>
      <c r="P15" s="373">
        <v>1.9845481484358301</v>
      </c>
      <c r="Q15" s="373">
        <v>6.3938887215135001</v>
      </c>
      <c r="R15" s="373">
        <v>1.5615150084404801</v>
      </c>
      <c r="S15" s="373">
        <v>46.109583919999999</v>
      </c>
      <c r="T15" s="373">
        <v>2.8469101545972402</v>
      </c>
      <c r="U15" s="373">
        <v>8.0244929275232995</v>
      </c>
      <c r="V15" s="373">
        <v>1.9484340003981699</v>
      </c>
      <c r="W15" s="373">
        <v>55.971493649999999</v>
      </c>
      <c r="X15" s="373">
        <v>2.6190421657257899</v>
      </c>
      <c r="Y15" s="373">
        <v>7.4542903533453302</v>
      </c>
      <c r="Z15" s="373">
        <v>1.81363429026451</v>
      </c>
    </row>
    <row r="16" spans="1:26" x14ac:dyDescent="0.2">
      <c r="B16" s="372" t="s">
        <v>1431</v>
      </c>
      <c r="C16" s="373">
        <v>64.467738220000001</v>
      </c>
      <c r="D16" s="373">
        <v>2.02834058903123</v>
      </c>
      <c r="E16" s="373">
        <v>6.60595989871684</v>
      </c>
      <c r="F16" s="373">
        <v>1.61208696726389</v>
      </c>
      <c r="G16" s="373">
        <v>60.212352369999998</v>
      </c>
      <c r="H16" s="373">
        <v>2.6470598514440402</v>
      </c>
      <c r="I16" s="373">
        <v>7.2774009820484498</v>
      </c>
      <c r="J16" s="373">
        <v>1.7717074436525999</v>
      </c>
      <c r="K16" s="373">
        <v>59.858929600000003</v>
      </c>
      <c r="L16" s="373">
        <v>2.3831949853163601</v>
      </c>
      <c r="M16" s="373">
        <v>7.7695251637143903</v>
      </c>
      <c r="N16" s="373">
        <v>1.8882240371947501</v>
      </c>
      <c r="O16" s="373">
        <v>56.906230020000002</v>
      </c>
      <c r="P16" s="373">
        <v>3.25284228790421</v>
      </c>
      <c r="Q16" s="373">
        <v>7.1220571773899399</v>
      </c>
      <c r="R16" s="373">
        <v>1.73484460882256</v>
      </c>
      <c r="S16" s="373">
        <v>47.8724937</v>
      </c>
      <c r="T16" s="373">
        <v>3.82330446325139</v>
      </c>
      <c r="U16" s="373">
        <v>9.2481668851214192</v>
      </c>
      <c r="V16" s="373">
        <v>2.2359271002074999</v>
      </c>
      <c r="W16" s="373">
        <v>57.568773729999997</v>
      </c>
      <c r="X16" s="373">
        <v>2.85373852980964</v>
      </c>
      <c r="Y16" s="373">
        <v>7.7003513304258604</v>
      </c>
      <c r="Z16" s="373">
        <v>1.8718703970867401</v>
      </c>
    </row>
    <row r="17" spans="1:26" x14ac:dyDescent="0.2">
      <c r="B17" s="372" t="s">
        <v>1432</v>
      </c>
      <c r="C17" s="373">
        <v>65.387132780000002</v>
      </c>
      <c r="D17" s="373">
        <v>1.4261312485673201</v>
      </c>
      <c r="E17" s="373">
        <v>6.0411391361332898</v>
      </c>
      <c r="F17" s="373">
        <v>1.4772281856491301</v>
      </c>
      <c r="G17" s="373">
        <v>61.569019410000003</v>
      </c>
      <c r="H17" s="373">
        <v>2.2531374154980601</v>
      </c>
      <c r="I17" s="373">
        <v>8.6227781299025708</v>
      </c>
      <c r="J17" s="373">
        <v>2.08930012738031</v>
      </c>
      <c r="K17" s="373">
        <v>60.993035239999998</v>
      </c>
      <c r="L17" s="373">
        <v>1.8946306717786601</v>
      </c>
      <c r="M17" s="373">
        <v>7.67702697125761</v>
      </c>
      <c r="N17" s="373">
        <v>1.8663544236974701</v>
      </c>
      <c r="O17" s="373">
        <v>58.415298200000002</v>
      </c>
      <c r="P17" s="373">
        <v>2.6518505609484802</v>
      </c>
      <c r="Q17" s="373">
        <v>8.7568674488951892</v>
      </c>
      <c r="R17" s="373">
        <v>2.1207915709676901</v>
      </c>
      <c r="S17" s="373">
        <v>49.206555520000002</v>
      </c>
      <c r="T17" s="373">
        <v>2.7866979906250502</v>
      </c>
      <c r="U17" s="373">
        <v>10.7699731602653</v>
      </c>
      <c r="V17" s="373">
        <v>2.5901140491900301</v>
      </c>
      <c r="W17" s="373">
        <v>58.674016819999999</v>
      </c>
      <c r="X17" s="373">
        <v>1.9198656118395701</v>
      </c>
      <c r="Y17" s="373">
        <v>8.1442958534307497</v>
      </c>
      <c r="Z17" s="373">
        <v>1.97668834368889</v>
      </c>
    </row>
    <row r="18" spans="1:26" x14ac:dyDescent="0.2">
      <c r="B18" s="372" t="s">
        <v>1433</v>
      </c>
      <c r="C18" s="373">
        <v>65.266816779999999</v>
      </c>
      <c r="D18" s="373">
        <v>-0.184005621419148</v>
      </c>
      <c r="E18" s="373">
        <v>5.4594033057797002</v>
      </c>
      <c r="F18" s="373">
        <v>1.3377663350781199</v>
      </c>
      <c r="G18" s="373">
        <v>61.644021000000002</v>
      </c>
      <c r="H18" s="373">
        <v>0.121817093594667</v>
      </c>
      <c r="I18" s="373">
        <v>8.0412204372975093</v>
      </c>
      <c r="J18" s="373">
        <v>1.95238043042127</v>
      </c>
      <c r="K18" s="373">
        <v>60.771695370000003</v>
      </c>
      <c r="L18" s="373">
        <v>-0.36289367979319698</v>
      </c>
      <c r="M18" s="373">
        <v>6.2407266676963298</v>
      </c>
      <c r="N18" s="373">
        <v>1.5249438883838</v>
      </c>
      <c r="O18" s="373">
        <v>58.534513240000003</v>
      </c>
      <c r="P18" s="373">
        <v>0.20408188209848399</v>
      </c>
      <c r="Q18" s="373">
        <v>8.3149959433212608</v>
      </c>
      <c r="R18" s="373">
        <v>2.0169057574672702</v>
      </c>
      <c r="S18" s="373">
        <v>49.356866340000003</v>
      </c>
      <c r="T18" s="373">
        <v>0.30546909535031902</v>
      </c>
      <c r="U18" s="373">
        <v>10.089937198081</v>
      </c>
      <c r="V18" s="373">
        <v>2.4322956559726698</v>
      </c>
      <c r="W18" s="373">
        <v>58.60738456</v>
      </c>
      <c r="X18" s="373">
        <v>-0.113563487913926</v>
      </c>
      <c r="Y18" s="373">
        <v>7.4517272130283398</v>
      </c>
      <c r="Z18" s="373">
        <v>1.81302713683129</v>
      </c>
    </row>
    <row r="19" spans="1:26" x14ac:dyDescent="0.2">
      <c r="A19" s="372">
        <v>2008</v>
      </c>
      <c r="B19" s="372" t="s">
        <v>1430</v>
      </c>
      <c r="C19" s="373">
        <v>66.772838739999997</v>
      </c>
      <c r="D19" s="373">
        <v>2.3074849277182601</v>
      </c>
      <c r="E19" s="373">
        <v>5.6764533883965296</v>
      </c>
      <c r="F19" s="373">
        <v>1.3898679356635599</v>
      </c>
      <c r="G19" s="373">
        <v>62.632880450000002</v>
      </c>
      <c r="H19" s="373">
        <v>1.60414495024586</v>
      </c>
      <c r="I19" s="373">
        <v>6.7734571921938898</v>
      </c>
      <c r="J19" s="373">
        <v>1.6519762258742301</v>
      </c>
      <c r="K19" s="373">
        <v>61.239561889999997</v>
      </c>
      <c r="L19" s="373">
        <v>0.76987570801085903</v>
      </c>
      <c r="M19" s="373">
        <v>4.7446395666791004</v>
      </c>
      <c r="N19" s="373">
        <v>1.16562097656818</v>
      </c>
      <c r="O19" s="373">
        <v>58.871062260000002</v>
      </c>
      <c r="P19" s="373">
        <v>0.57495826200877298</v>
      </c>
      <c r="Q19" s="373">
        <v>6.8179091237780396</v>
      </c>
      <c r="R19" s="373">
        <v>1.6625545136214299</v>
      </c>
      <c r="S19" s="373">
        <v>50.218660470000003</v>
      </c>
      <c r="T19" s="373">
        <v>1.7460470931509999</v>
      </c>
      <c r="U19" s="373">
        <v>8.9115454980666104</v>
      </c>
      <c r="V19" s="373">
        <v>2.1570822154904201</v>
      </c>
      <c r="W19" s="373">
        <v>59.485070030000003</v>
      </c>
      <c r="X19" s="373">
        <v>1.49756805663537</v>
      </c>
      <c r="Y19" s="373">
        <v>6.2774390156014697</v>
      </c>
      <c r="Z19" s="373">
        <v>1.5337134447635199</v>
      </c>
    </row>
    <row r="20" spans="1:26" x14ac:dyDescent="0.2">
      <c r="B20" s="372" t="s">
        <v>1431</v>
      </c>
      <c r="C20" s="373">
        <v>69.251503580000005</v>
      </c>
      <c r="D20" s="373">
        <v>3.7120854628502902</v>
      </c>
      <c r="E20" s="373">
        <v>7.4204020368685999</v>
      </c>
      <c r="F20" s="373">
        <v>1.8056059910354501</v>
      </c>
      <c r="G20" s="373">
        <v>64.497613830000006</v>
      </c>
      <c r="H20" s="373">
        <v>2.9772435286424801</v>
      </c>
      <c r="I20" s="373">
        <v>7.1169142066854096</v>
      </c>
      <c r="J20" s="373">
        <v>1.7336235046926201</v>
      </c>
      <c r="K20" s="373">
        <v>62.738029650000001</v>
      </c>
      <c r="L20" s="373">
        <v>2.4468949707569601</v>
      </c>
      <c r="M20" s="373">
        <v>4.8098087774693496</v>
      </c>
      <c r="N20" s="373">
        <v>1.1813529177143101</v>
      </c>
      <c r="O20" s="373">
        <v>60.656294680000002</v>
      </c>
      <c r="P20" s="373">
        <v>3.0324447215096102</v>
      </c>
      <c r="Q20" s="373">
        <v>6.5899017711804397</v>
      </c>
      <c r="R20" s="373">
        <v>1.6082602768273899</v>
      </c>
      <c r="S20" s="373">
        <v>51.836373649999999</v>
      </c>
      <c r="T20" s="373">
        <v>3.2213387710060299</v>
      </c>
      <c r="U20" s="373">
        <v>8.2800782738418306</v>
      </c>
      <c r="V20" s="373">
        <v>2.0086829271990201</v>
      </c>
      <c r="W20" s="373">
        <v>61.175790929999998</v>
      </c>
      <c r="X20" s="373">
        <v>2.8422609221899102</v>
      </c>
      <c r="Y20" s="373">
        <v>6.265579351954</v>
      </c>
      <c r="Z20" s="373">
        <v>1.53088075022632</v>
      </c>
    </row>
    <row r="21" spans="1:26" x14ac:dyDescent="0.2">
      <c r="B21" s="372" t="s">
        <v>1432</v>
      </c>
      <c r="C21" s="373">
        <v>71.442053310000006</v>
      </c>
      <c r="D21" s="373">
        <v>3.1631800275202102</v>
      </c>
      <c r="E21" s="373">
        <v>9.2601101662803504</v>
      </c>
      <c r="F21" s="373">
        <v>2.2387211570840302</v>
      </c>
      <c r="G21" s="373">
        <v>66.251993400000003</v>
      </c>
      <c r="H21" s="373">
        <v>2.7200689542160599</v>
      </c>
      <c r="I21" s="373">
        <v>7.6060558294995397</v>
      </c>
      <c r="J21" s="373">
        <v>1.84956495782802</v>
      </c>
      <c r="K21" s="373">
        <v>63.988044520000003</v>
      </c>
      <c r="L21" s="373">
        <v>1.99243565182636</v>
      </c>
      <c r="M21" s="373">
        <v>4.91041193181323</v>
      </c>
      <c r="N21" s="373">
        <v>1.20562426562971</v>
      </c>
      <c r="O21" s="373">
        <v>62.280064719999999</v>
      </c>
      <c r="P21" s="373">
        <v>2.6770017004276401</v>
      </c>
      <c r="Q21" s="373">
        <v>6.61601778829914</v>
      </c>
      <c r="R21" s="373">
        <v>1.6144835663741499</v>
      </c>
      <c r="S21" s="373">
        <v>53.219930210000001</v>
      </c>
      <c r="T21" s="373">
        <v>2.66908439494977</v>
      </c>
      <c r="U21" s="373">
        <v>8.1561788822401198</v>
      </c>
      <c r="V21" s="373">
        <v>1.9794895593856101</v>
      </c>
      <c r="W21" s="373">
        <v>62.705439460000001</v>
      </c>
      <c r="X21" s="373">
        <v>2.5004147992958399</v>
      </c>
      <c r="Y21" s="373">
        <v>6.8708823061621702</v>
      </c>
      <c r="Z21" s="373">
        <v>1.6751563044962601</v>
      </c>
    </row>
    <row r="22" spans="1:26" x14ac:dyDescent="0.2">
      <c r="B22" s="372" t="s">
        <v>1433</v>
      </c>
      <c r="C22" s="373">
        <v>72.616381720000007</v>
      </c>
      <c r="D22" s="373">
        <v>1.6437495222937999</v>
      </c>
      <c r="E22" s="373">
        <v>11.260798829478301</v>
      </c>
      <c r="F22" s="373">
        <v>2.7035708047904898</v>
      </c>
      <c r="G22" s="373">
        <v>66.857036140000005</v>
      </c>
      <c r="H22" s="373">
        <v>0.913244581709449</v>
      </c>
      <c r="I22" s="373">
        <v>8.4566435729427791</v>
      </c>
      <c r="J22" s="373">
        <v>2.0502422581754698</v>
      </c>
      <c r="K22" s="373">
        <v>64.609874669999996</v>
      </c>
      <c r="L22" s="373">
        <v>0.97179114421230794</v>
      </c>
      <c r="M22" s="373">
        <v>6.3157351076546</v>
      </c>
      <c r="N22" s="373">
        <v>1.54285889265831</v>
      </c>
      <c r="O22" s="373">
        <v>63.290505840000002</v>
      </c>
      <c r="P22" s="373">
        <v>1.6224150128018699</v>
      </c>
      <c r="Q22" s="373">
        <v>8.1251083108861497</v>
      </c>
      <c r="R22" s="373">
        <v>1.9721647295882101</v>
      </c>
      <c r="S22" s="373">
        <v>53.981779469999999</v>
      </c>
      <c r="T22" s="373">
        <v>1.4315111970155201</v>
      </c>
      <c r="U22" s="373">
        <v>9.3703540620686692</v>
      </c>
      <c r="V22" s="373">
        <v>2.2645012259867601</v>
      </c>
      <c r="W22" s="373">
        <v>63.359029020000001</v>
      </c>
      <c r="X22" s="373">
        <v>1.0423171667857101</v>
      </c>
      <c r="Y22" s="373">
        <v>8.1075866047826395</v>
      </c>
      <c r="Z22" s="373">
        <v>1.9680333235793801</v>
      </c>
    </row>
    <row r="23" spans="1:26" x14ac:dyDescent="0.2">
      <c r="A23" s="372">
        <v>2009</v>
      </c>
      <c r="B23" s="372" t="s">
        <v>1430</v>
      </c>
      <c r="C23" s="373">
        <v>73.382333259999996</v>
      </c>
      <c r="D23" s="373">
        <v>1.05479166251137</v>
      </c>
      <c r="E23" s="373">
        <v>9.8984776515733195</v>
      </c>
      <c r="F23" s="373">
        <v>2.3877310833970302</v>
      </c>
      <c r="G23" s="373">
        <v>67.784110400000003</v>
      </c>
      <c r="H23" s="373">
        <v>1.3866517475568101</v>
      </c>
      <c r="I23" s="373">
        <v>8.2244819541905692</v>
      </c>
      <c r="J23" s="373">
        <v>1.9955863360857</v>
      </c>
      <c r="K23" s="373">
        <v>65.658636290000004</v>
      </c>
      <c r="L23" s="373">
        <v>1.62322187646493</v>
      </c>
      <c r="M23" s="373">
        <v>7.2160450917948298</v>
      </c>
      <c r="N23" s="373">
        <v>1.7571525761884501</v>
      </c>
      <c r="O23" s="373">
        <v>63.991083430000003</v>
      </c>
      <c r="P23" s="373">
        <v>1.1069236699910101</v>
      </c>
      <c r="Q23" s="373">
        <v>8.6970082982158203</v>
      </c>
      <c r="R23" s="373">
        <v>2.1067369965747802</v>
      </c>
      <c r="S23" s="373">
        <v>54.537616450000002</v>
      </c>
      <c r="T23" s="373">
        <v>1.02967517087669</v>
      </c>
      <c r="U23" s="373">
        <v>8.6003010426375095</v>
      </c>
      <c r="V23" s="373">
        <v>2.0840184354770299</v>
      </c>
      <c r="W23" s="373">
        <v>64.229796690000001</v>
      </c>
      <c r="X23" s="373">
        <v>1.3743387224654799</v>
      </c>
      <c r="Y23" s="373">
        <v>7.9763319730599598</v>
      </c>
      <c r="Z23" s="373">
        <v>1.9370690894225699</v>
      </c>
    </row>
    <row r="24" spans="1:26" x14ac:dyDescent="0.2">
      <c r="B24" s="372" t="s">
        <v>1431</v>
      </c>
      <c r="C24" s="373">
        <v>74.141840290000005</v>
      </c>
      <c r="D24" s="373">
        <v>1.03499983750723</v>
      </c>
      <c r="E24" s="373">
        <v>7.0617047388012804</v>
      </c>
      <c r="F24" s="373">
        <v>1.72051225803453</v>
      </c>
      <c r="G24" s="373">
        <v>68.658682529999993</v>
      </c>
      <c r="H24" s="373">
        <v>1.2902317738465101</v>
      </c>
      <c r="I24" s="373">
        <v>6.4515079751129401</v>
      </c>
      <c r="J24" s="373">
        <v>1.5752627685092999</v>
      </c>
      <c r="K24" s="373">
        <v>66.731746150000006</v>
      </c>
      <c r="L24" s="373">
        <v>1.6343773197790901</v>
      </c>
      <c r="M24" s="373">
        <v>6.36570278390949</v>
      </c>
      <c r="N24" s="373">
        <v>1.55478790458685</v>
      </c>
      <c r="O24" s="373">
        <v>64.457669289999998</v>
      </c>
      <c r="P24" s="373">
        <v>0.72914199133757895</v>
      </c>
      <c r="Q24" s="373">
        <v>6.2670735659911898</v>
      </c>
      <c r="R24" s="373">
        <v>1.5312376580515199</v>
      </c>
      <c r="S24" s="373">
        <v>55.156211239999998</v>
      </c>
      <c r="T24" s="373">
        <v>1.1342534387565699</v>
      </c>
      <c r="U24" s="373">
        <v>6.4044557059789602</v>
      </c>
      <c r="V24" s="373">
        <v>1.5640366734428499</v>
      </c>
      <c r="W24" s="373">
        <v>65.037221869999996</v>
      </c>
      <c r="X24" s="373">
        <v>1.2570881765311599</v>
      </c>
      <c r="Y24" s="373">
        <v>6.3120245464720197</v>
      </c>
      <c r="Z24" s="373">
        <v>1.5419728857055199</v>
      </c>
    </row>
    <row r="25" spans="1:26" x14ac:dyDescent="0.2">
      <c r="B25" s="372" t="s">
        <v>1432</v>
      </c>
      <c r="C25" s="373">
        <v>73.907315920000002</v>
      </c>
      <c r="D25" s="373">
        <v>-0.31631851742912598</v>
      </c>
      <c r="E25" s="373">
        <v>3.45071634391969</v>
      </c>
      <c r="F25" s="373">
        <v>0.85173536794478399</v>
      </c>
      <c r="G25" s="373">
        <v>68.874321289999997</v>
      </c>
      <c r="H25" s="373">
        <v>0.31407354766206402</v>
      </c>
      <c r="I25" s="373">
        <v>3.9581116815120598</v>
      </c>
      <c r="J25" s="373">
        <v>0.97517059437837195</v>
      </c>
      <c r="K25" s="373">
        <v>66.781121830000004</v>
      </c>
      <c r="L25" s="373">
        <v>7.3991290275854396E-2</v>
      </c>
      <c r="M25" s="373">
        <v>4.3649986977286197</v>
      </c>
      <c r="N25" s="373">
        <v>1.0738288906023199</v>
      </c>
      <c r="O25" s="373">
        <v>64.25761996</v>
      </c>
      <c r="P25" s="373">
        <v>-0.31035768466892699</v>
      </c>
      <c r="Q25" s="373">
        <v>3.1752620182569302</v>
      </c>
      <c r="R25" s="373">
        <v>0.78453470168855499</v>
      </c>
      <c r="S25" s="373">
        <v>55.28010725</v>
      </c>
      <c r="T25" s="373">
        <v>0.224627484764861</v>
      </c>
      <c r="U25" s="373">
        <v>3.8710630244548798</v>
      </c>
      <c r="V25" s="373">
        <v>0.95402622618225896</v>
      </c>
      <c r="W25" s="373">
        <v>65.20043656</v>
      </c>
      <c r="X25" s="373">
        <v>0.25095581469676298</v>
      </c>
      <c r="Y25" s="373">
        <v>3.9789165365654799</v>
      </c>
      <c r="Z25" s="373">
        <v>0.98022218706874698</v>
      </c>
    </row>
    <row r="26" spans="1:26" x14ac:dyDescent="0.2">
      <c r="B26" s="372" t="s">
        <v>1433</v>
      </c>
      <c r="C26" s="373">
        <v>73.447182999999995</v>
      </c>
      <c r="D26" s="373">
        <v>-0.62258101822838496</v>
      </c>
      <c r="E26" s="373">
        <v>1.14409622225939</v>
      </c>
      <c r="F26" s="373">
        <v>0.28480503513446098</v>
      </c>
      <c r="G26" s="373">
        <v>68.820660360000005</v>
      </c>
      <c r="H26" s="373">
        <v>-7.7911373927086497E-2</v>
      </c>
      <c r="I26" s="373">
        <v>2.93704946161257</v>
      </c>
      <c r="J26" s="373">
        <v>0.72631106447109695</v>
      </c>
      <c r="K26" s="373">
        <v>66.139770889999994</v>
      </c>
      <c r="L26" s="373">
        <v>-0.96037760736132904</v>
      </c>
      <c r="M26" s="373">
        <v>2.3678984486722201</v>
      </c>
      <c r="N26" s="373">
        <v>0.58678954846229603</v>
      </c>
      <c r="O26" s="373">
        <v>64.094076599999994</v>
      </c>
      <c r="P26" s="373">
        <v>-0.25451200978469102</v>
      </c>
      <c r="Q26" s="373">
        <v>1.2696545071569501</v>
      </c>
      <c r="R26" s="373">
        <v>0.31591345180608199</v>
      </c>
      <c r="S26" s="373">
        <v>55.415270159999999</v>
      </c>
      <c r="T26" s="373">
        <v>0.24450551332821899</v>
      </c>
      <c r="U26" s="373">
        <v>2.65550840315787</v>
      </c>
      <c r="V26" s="373">
        <v>0.65736668291869205</v>
      </c>
      <c r="W26" s="373">
        <v>65.151277809999996</v>
      </c>
      <c r="X26" s="373">
        <v>-7.5396350996459499E-2</v>
      </c>
      <c r="Y26" s="373">
        <v>2.8287188388481201</v>
      </c>
      <c r="Z26" s="373">
        <v>0.69979958727277602</v>
      </c>
    </row>
    <row r="27" spans="1:26" x14ac:dyDescent="0.2">
      <c r="A27" s="372">
        <v>2010</v>
      </c>
      <c r="B27" s="372" t="s">
        <v>1430</v>
      </c>
      <c r="C27" s="373">
        <v>73.803824550000002</v>
      </c>
      <c r="D27" s="373">
        <v>0.48557553255650399</v>
      </c>
      <c r="E27" s="373">
        <v>0.57437706226459695</v>
      </c>
      <c r="F27" s="373">
        <v>0.143286008080312</v>
      </c>
      <c r="G27" s="373">
        <v>69.119847289999996</v>
      </c>
      <c r="H27" s="373">
        <v>0.43473417493373701</v>
      </c>
      <c r="I27" s="373">
        <v>1.9705752308582201</v>
      </c>
      <c r="J27" s="373">
        <v>0.48904462748100602</v>
      </c>
      <c r="K27" s="373">
        <v>66.239880510000006</v>
      </c>
      <c r="L27" s="373">
        <v>0.151360699701408</v>
      </c>
      <c r="M27" s="373">
        <v>0.88525173966875803</v>
      </c>
      <c r="N27" s="373">
        <v>0.22058201467414201</v>
      </c>
      <c r="O27" s="373">
        <v>65.822424799999993</v>
      </c>
      <c r="P27" s="373">
        <v>2.6965802328135799</v>
      </c>
      <c r="Q27" s="373">
        <v>2.8618696103236001</v>
      </c>
      <c r="R27" s="373">
        <v>0.707914714482483</v>
      </c>
      <c r="S27" s="373">
        <v>56.439868830000002</v>
      </c>
      <c r="T27" s="373">
        <v>1.84894644931206</v>
      </c>
      <c r="U27" s="373">
        <v>3.48796391155815</v>
      </c>
      <c r="V27" s="373">
        <v>0.86081209277681903</v>
      </c>
      <c r="W27" s="373">
        <v>65.654706300000001</v>
      </c>
      <c r="X27" s="373">
        <v>0.77270700886042898</v>
      </c>
      <c r="Y27" s="373">
        <v>2.2184557377274801</v>
      </c>
      <c r="Z27" s="373">
        <v>0.55005879848217798</v>
      </c>
    </row>
    <row r="28" spans="1:26" x14ac:dyDescent="0.2">
      <c r="B28" s="372" t="s">
        <v>1431</v>
      </c>
      <c r="C28" s="373">
        <v>73.876114049999998</v>
      </c>
      <c r="D28" s="373">
        <v>9.7948176047468694E-2</v>
      </c>
      <c r="E28" s="373">
        <v>-0.35840254161568802</v>
      </c>
      <c r="F28" s="373">
        <v>-8.9721311902379905E-2</v>
      </c>
      <c r="G28" s="373">
        <v>69.495066429999994</v>
      </c>
      <c r="H28" s="373">
        <v>0.542852964396356</v>
      </c>
      <c r="I28" s="373">
        <v>1.2181764478724799</v>
      </c>
      <c r="J28" s="373">
        <v>0.30316270913664001</v>
      </c>
      <c r="K28" s="373">
        <v>66.428298859999998</v>
      </c>
      <c r="L28" s="373">
        <v>0.28444850526496701</v>
      </c>
      <c r="M28" s="373">
        <v>-0.45472703399356301</v>
      </c>
      <c r="N28" s="373">
        <v>-0.11387612745452599</v>
      </c>
      <c r="O28" s="373">
        <v>67.409480790000003</v>
      </c>
      <c r="P28" s="373">
        <v>2.4111174798288699</v>
      </c>
      <c r="Q28" s="373">
        <v>4.5794573904302602</v>
      </c>
      <c r="R28" s="373">
        <v>1.12571285114671</v>
      </c>
      <c r="S28" s="373">
        <v>57.572705419999998</v>
      </c>
      <c r="T28" s="373">
        <v>2.0071566668805798</v>
      </c>
      <c r="U28" s="373">
        <v>4.3811823286504596</v>
      </c>
      <c r="V28" s="373">
        <v>1.07774698204266</v>
      </c>
      <c r="W28" s="373">
        <v>66.354193339999995</v>
      </c>
      <c r="X28" s="373">
        <v>1.0654027402145201</v>
      </c>
      <c r="Y28" s="373">
        <v>2.0249503778504399</v>
      </c>
      <c r="Z28" s="373">
        <v>0.50243823211364402</v>
      </c>
    </row>
    <row r="29" spans="1:26" x14ac:dyDescent="0.2">
      <c r="B29" s="372" t="s">
        <v>1432</v>
      </c>
      <c r="C29" s="373">
        <v>74.399051790000001</v>
      </c>
      <c r="D29" s="373">
        <v>0.70785767054026805</v>
      </c>
      <c r="E29" s="373">
        <v>0.66534126409389904</v>
      </c>
      <c r="F29" s="373">
        <v>0.16592190785707001</v>
      </c>
      <c r="G29" s="373">
        <v>69.87098159</v>
      </c>
      <c r="H29" s="373">
        <v>0.54092352063388505</v>
      </c>
      <c r="I29" s="373">
        <v>1.4470709566828199</v>
      </c>
      <c r="J29" s="373">
        <v>0.35982100895839397</v>
      </c>
      <c r="K29" s="373">
        <v>67.04475454</v>
      </c>
      <c r="L29" s="373">
        <v>0.92800160560968503</v>
      </c>
      <c r="M29" s="373">
        <v>0.39477131077718702</v>
      </c>
      <c r="N29" s="373">
        <v>9.8547059123577099E-2</v>
      </c>
      <c r="O29" s="373">
        <v>68.484785700000003</v>
      </c>
      <c r="P29" s="373">
        <v>1.59518349258598</v>
      </c>
      <c r="Q29" s="373">
        <v>6.5784660910743096</v>
      </c>
      <c r="R29" s="373">
        <v>1.60553486313237</v>
      </c>
      <c r="S29" s="373">
        <v>58.59828761</v>
      </c>
      <c r="T29" s="373">
        <v>1.7813687623644801</v>
      </c>
      <c r="U29" s="373">
        <v>6.0024853877250797</v>
      </c>
      <c r="V29" s="373">
        <v>1.4679793894481801</v>
      </c>
      <c r="W29" s="373">
        <v>67.191454070000006</v>
      </c>
      <c r="X29" s="373">
        <v>1.26180530250721</v>
      </c>
      <c r="Y29" s="373">
        <v>3.0536873908318101</v>
      </c>
      <c r="Z29" s="373">
        <v>0.75483218396274998</v>
      </c>
    </row>
    <row r="30" spans="1:26" x14ac:dyDescent="0.2">
      <c r="B30" s="372" t="s">
        <v>1433</v>
      </c>
      <c r="C30" s="373">
        <v>74.728235519999998</v>
      </c>
      <c r="D30" s="373">
        <v>0.442456889005993</v>
      </c>
      <c r="E30" s="373">
        <v>1.7441819654267801</v>
      </c>
      <c r="F30" s="373">
        <v>0.43322213056029601</v>
      </c>
      <c r="G30" s="373">
        <v>70.431644849999998</v>
      </c>
      <c r="H30" s="373">
        <v>0.80242648269912598</v>
      </c>
      <c r="I30" s="373">
        <v>2.34084427782726</v>
      </c>
      <c r="J30" s="373">
        <v>0.58014302653137695</v>
      </c>
      <c r="K30" s="373">
        <v>68.088983799999994</v>
      </c>
      <c r="L30" s="373">
        <v>1.5575107510864099</v>
      </c>
      <c r="M30" s="373">
        <v>2.9471116754272102</v>
      </c>
      <c r="N30" s="373">
        <v>0.72877250214946598</v>
      </c>
      <c r="O30" s="373">
        <v>69.338174780000003</v>
      </c>
      <c r="P30" s="373">
        <v>1.24610024150225</v>
      </c>
      <c r="Q30" s="373">
        <v>8.1818764824829593</v>
      </c>
      <c r="R30" s="373">
        <v>1.98554652885312</v>
      </c>
      <c r="S30" s="373">
        <v>59.39735769</v>
      </c>
      <c r="T30" s="373">
        <v>1.36364066697341</v>
      </c>
      <c r="U30" s="373">
        <v>7.1859029442652904</v>
      </c>
      <c r="V30" s="373">
        <v>1.74999995618077</v>
      </c>
      <c r="W30" s="373">
        <v>68.021551079999995</v>
      </c>
      <c r="X30" s="373">
        <v>1.23542051811409</v>
      </c>
      <c r="Y30" s="373">
        <v>4.4055517658004204</v>
      </c>
      <c r="Z30" s="373">
        <v>1.08364601509561</v>
      </c>
    </row>
    <row r="31" spans="1:26" x14ac:dyDescent="0.2">
      <c r="A31" s="372">
        <v>2011</v>
      </c>
      <c r="B31" s="372" t="s">
        <v>1430</v>
      </c>
      <c r="C31" s="373">
        <v>75.411858480000006</v>
      </c>
      <c r="D31" s="373">
        <v>0.91481212588921901</v>
      </c>
      <c r="E31" s="373">
        <v>2.17879485217003</v>
      </c>
      <c r="F31" s="373">
        <v>0.54030399266142803</v>
      </c>
      <c r="G31" s="373">
        <v>71.427505839999995</v>
      </c>
      <c r="H31" s="373">
        <v>1.41393970298564</v>
      </c>
      <c r="I31" s="373">
        <v>3.3386337506186199</v>
      </c>
      <c r="J31" s="373">
        <v>0.82440757377555396</v>
      </c>
      <c r="K31" s="373">
        <v>69.531131200000004</v>
      </c>
      <c r="L31" s="373">
        <v>2.11803337267609</v>
      </c>
      <c r="M31" s="373">
        <v>4.9686845215596698</v>
      </c>
      <c r="N31" s="373">
        <v>1.21967502974063</v>
      </c>
      <c r="O31" s="373">
        <v>70.471694200000002</v>
      </c>
      <c r="P31" s="373">
        <v>1.6347696252410699</v>
      </c>
      <c r="Q31" s="373">
        <v>7.0633517591105299</v>
      </c>
      <c r="R31" s="373">
        <v>1.7209034688402001</v>
      </c>
      <c r="S31" s="373">
        <v>60.536332469999998</v>
      </c>
      <c r="T31" s="373">
        <v>1.9175512586677701</v>
      </c>
      <c r="U31" s="373">
        <v>7.2581026939285902</v>
      </c>
      <c r="V31" s="373">
        <v>1.7671301696414501</v>
      </c>
      <c r="W31" s="373">
        <v>69.336019539999995</v>
      </c>
      <c r="X31" s="373">
        <v>1.93242941263432</v>
      </c>
      <c r="Y31" s="373">
        <v>5.6070820318329604</v>
      </c>
      <c r="Z31" s="373">
        <v>1.3732244816103201</v>
      </c>
    </row>
    <row r="32" spans="1:26" x14ac:dyDescent="0.2">
      <c r="B32" s="372" t="s">
        <v>1431</v>
      </c>
      <c r="C32" s="373">
        <v>76.155771250000001</v>
      </c>
      <c r="D32" s="373">
        <v>0.98646656506586905</v>
      </c>
      <c r="E32" s="373">
        <v>3.0857838549238199</v>
      </c>
      <c r="F32" s="373">
        <v>0.76267638707396801</v>
      </c>
      <c r="G32" s="373">
        <v>72.372403539999993</v>
      </c>
      <c r="H32" s="373">
        <v>1.32287651498935</v>
      </c>
      <c r="I32" s="373">
        <v>4.1403473049388904</v>
      </c>
      <c r="J32" s="373">
        <v>1.0193931876890701</v>
      </c>
      <c r="K32" s="373">
        <v>70.691434020000003</v>
      </c>
      <c r="L32" s="373">
        <v>1.66875297435114</v>
      </c>
      <c r="M32" s="373">
        <v>6.4176491542929899</v>
      </c>
      <c r="N32" s="373">
        <v>1.5671848441615801</v>
      </c>
      <c r="O32" s="373">
        <v>71.455643660000007</v>
      </c>
      <c r="P32" s="373">
        <v>1.39623358168108</v>
      </c>
      <c r="Q32" s="373">
        <v>6.0023646860669002</v>
      </c>
      <c r="R32" s="373">
        <v>1.46795050484574</v>
      </c>
      <c r="S32" s="373">
        <v>61.670230650000001</v>
      </c>
      <c r="T32" s="373">
        <v>1.8730870102874599</v>
      </c>
      <c r="U32" s="373">
        <v>7.1171316340061601</v>
      </c>
      <c r="V32" s="373">
        <v>1.73367512971496</v>
      </c>
      <c r="W32" s="373">
        <v>70.421700049999998</v>
      </c>
      <c r="X32" s="373">
        <v>1.56582468564361</v>
      </c>
      <c r="Y32" s="373">
        <v>6.1299919496542197</v>
      </c>
      <c r="Z32" s="373">
        <v>1.4984786775601899</v>
      </c>
    </row>
    <row r="33" spans="1:26" x14ac:dyDescent="0.2">
      <c r="B33" s="372" t="s">
        <v>1432</v>
      </c>
      <c r="C33" s="373">
        <v>76.457605830000006</v>
      </c>
      <c r="D33" s="373">
        <v>0.39633841932893399</v>
      </c>
      <c r="E33" s="373">
        <v>2.76690897326288</v>
      </c>
      <c r="F33" s="373">
        <v>0.68466362951138404</v>
      </c>
      <c r="G33" s="373">
        <v>73.075973309999995</v>
      </c>
      <c r="H33" s="373">
        <v>0.97215200212488195</v>
      </c>
      <c r="I33" s="373">
        <v>4.5870140179320202</v>
      </c>
      <c r="J33" s="373">
        <v>1.12753956897567</v>
      </c>
      <c r="K33" s="373">
        <v>71.428970509999999</v>
      </c>
      <c r="L33" s="373">
        <v>1.04331804867805</v>
      </c>
      <c r="M33" s="373">
        <v>6.5392378569814902</v>
      </c>
      <c r="N33" s="373">
        <v>1.59618410937441</v>
      </c>
      <c r="O33" s="373">
        <v>72.251092909999997</v>
      </c>
      <c r="P33" s="373">
        <v>1.1132070320223999</v>
      </c>
      <c r="Q33" s="373">
        <v>5.4994801714039596</v>
      </c>
      <c r="R33" s="373">
        <v>1.3473926018611</v>
      </c>
      <c r="S33" s="373">
        <v>62.795988620000003</v>
      </c>
      <c r="T33" s="373">
        <v>1.82544796433317</v>
      </c>
      <c r="U33" s="373">
        <v>7.1635216338363596</v>
      </c>
      <c r="V33" s="373">
        <v>1.7446879780803199</v>
      </c>
      <c r="W33" s="373">
        <v>71.186199560000006</v>
      </c>
      <c r="X33" s="373">
        <v>1.0856021786710599</v>
      </c>
      <c r="Y33" s="373">
        <v>5.94531781651619</v>
      </c>
      <c r="Z33" s="373">
        <v>1.45429609841827</v>
      </c>
    </row>
    <row r="34" spans="1:26" x14ac:dyDescent="0.2">
      <c r="B34" s="372" t="s">
        <v>1433</v>
      </c>
      <c r="C34" s="373">
        <v>76.488733690000004</v>
      </c>
      <c r="D34" s="373">
        <v>4.0712574847301397E-2</v>
      </c>
      <c r="E34" s="373">
        <v>2.3558674412014402</v>
      </c>
      <c r="F34" s="373">
        <v>0.58383399849613005</v>
      </c>
      <c r="G34" s="373">
        <v>73.594687070000006</v>
      </c>
      <c r="H34" s="373">
        <v>0.70982805497443702</v>
      </c>
      <c r="I34" s="373">
        <v>4.4909390185852196</v>
      </c>
      <c r="J34" s="373">
        <v>1.10430729417677</v>
      </c>
      <c r="K34" s="373">
        <v>71.934564480000006</v>
      </c>
      <c r="L34" s="373">
        <v>0.70782760326808503</v>
      </c>
      <c r="M34" s="373">
        <v>5.6478749797408598</v>
      </c>
      <c r="N34" s="373">
        <v>1.3830124468543299</v>
      </c>
      <c r="O34" s="373">
        <v>72.745110609999998</v>
      </c>
      <c r="P34" s="373">
        <v>0.68375117953631803</v>
      </c>
      <c r="Q34" s="373">
        <v>4.9135066517249903</v>
      </c>
      <c r="R34" s="373">
        <v>1.2063706157541501</v>
      </c>
      <c r="S34" s="373">
        <v>63.712702380000003</v>
      </c>
      <c r="T34" s="373">
        <v>1.4598285338691701</v>
      </c>
      <c r="U34" s="373">
        <v>7.2652132314069604</v>
      </c>
      <c r="V34" s="373">
        <v>1.7688167578487499</v>
      </c>
      <c r="W34" s="373">
        <v>71.759843720000006</v>
      </c>
      <c r="X34" s="373">
        <v>0.80583619233176595</v>
      </c>
      <c r="Y34" s="373">
        <v>5.4957474221712701</v>
      </c>
      <c r="Z34" s="373">
        <v>1.34649612962054</v>
      </c>
    </row>
    <row r="35" spans="1:26" x14ac:dyDescent="0.2">
      <c r="A35" s="372">
        <v>2012</v>
      </c>
      <c r="B35" s="372" t="s">
        <v>1430</v>
      </c>
      <c r="C35" s="373">
        <v>76.339368980000003</v>
      </c>
      <c r="D35" s="373">
        <v>-0.195276745730111</v>
      </c>
      <c r="E35" s="373">
        <v>1.2299265907178101</v>
      </c>
      <c r="F35" s="373">
        <v>0.306073562769482</v>
      </c>
      <c r="G35" s="373">
        <v>73.905828740000004</v>
      </c>
      <c r="H35" s="373">
        <v>0.42277735307720798</v>
      </c>
      <c r="I35" s="373">
        <v>3.4697038218743499</v>
      </c>
      <c r="J35" s="373">
        <v>0.85636266387776305</v>
      </c>
      <c r="K35" s="373">
        <v>72.103647100000003</v>
      </c>
      <c r="L35" s="373">
        <v>0.235050592468666</v>
      </c>
      <c r="M35" s="373">
        <v>3.69980446974232</v>
      </c>
      <c r="N35" s="373">
        <v>0.91238820858288205</v>
      </c>
      <c r="O35" s="373">
        <v>73.12374835</v>
      </c>
      <c r="P35" s="373">
        <v>0.52049922919210601</v>
      </c>
      <c r="Q35" s="373">
        <v>3.7632898997339601</v>
      </c>
      <c r="R35" s="373">
        <v>0.92782940478541898</v>
      </c>
      <c r="S35" s="373">
        <v>64.585703839999994</v>
      </c>
      <c r="T35" s="373">
        <v>1.37021571427496</v>
      </c>
      <c r="U35" s="373">
        <v>6.6891587329092701</v>
      </c>
      <c r="V35" s="373">
        <v>1.6319065302103899</v>
      </c>
      <c r="W35" s="373">
        <v>72.153617499999996</v>
      </c>
      <c r="X35" s="373">
        <v>0.54873834666704402</v>
      </c>
      <c r="Y35" s="373">
        <v>4.06368577067584</v>
      </c>
      <c r="Z35" s="373">
        <v>1.0007970320794499</v>
      </c>
    </row>
    <row r="36" spans="1:26" x14ac:dyDescent="0.2">
      <c r="B36" s="372" t="s">
        <v>1431</v>
      </c>
      <c r="C36" s="373">
        <v>76.467885670000001</v>
      </c>
      <c r="D36" s="373">
        <v>0.16834916468024799</v>
      </c>
      <c r="E36" s="373">
        <v>0.409836857899326</v>
      </c>
      <c r="F36" s="373">
        <v>0.10230212151984799</v>
      </c>
      <c r="G36" s="373">
        <v>74.110347009999998</v>
      </c>
      <c r="H36" s="373">
        <v>0.27672820058548497</v>
      </c>
      <c r="I36" s="373">
        <v>2.4013897355771099</v>
      </c>
      <c r="J36" s="373">
        <v>0.59501568148629902</v>
      </c>
      <c r="K36" s="373">
        <v>72.308608770000006</v>
      </c>
      <c r="L36" s="373">
        <v>0.28425978191608497</v>
      </c>
      <c r="M36" s="373">
        <v>2.2876530550257002</v>
      </c>
      <c r="N36" s="373">
        <v>0.567071452109147</v>
      </c>
      <c r="O36" s="373">
        <v>73.434423240000001</v>
      </c>
      <c r="P36" s="373">
        <v>0.424861822609235</v>
      </c>
      <c r="Q36" s="373">
        <v>2.7692418382170301</v>
      </c>
      <c r="R36" s="373">
        <v>0.68523502385922097</v>
      </c>
      <c r="S36" s="373">
        <v>65.278700220000005</v>
      </c>
      <c r="T36" s="373">
        <v>1.0729872693139499</v>
      </c>
      <c r="U36" s="373">
        <v>5.85123410755397</v>
      </c>
      <c r="V36" s="373">
        <v>1.4317647185373601</v>
      </c>
      <c r="W36" s="373">
        <v>72.579566990000004</v>
      </c>
      <c r="X36" s="373">
        <v>0.59033698483657004</v>
      </c>
      <c r="Y36" s="373">
        <v>3.0642073941241201</v>
      </c>
      <c r="Z36" s="373">
        <v>0.75740341799597199</v>
      </c>
    </row>
    <row r="37" spans="1:26" x14ac:dyDescent="0.2">
      <c r="B37" s="372" t="s">
        <v>1432</v>
      </c>
      <c r="C37" s="373">
        <v>76.973255839999993</v>
      </c>
      <c r="D37" s="373">
        <v>0.66089204058934503</v>
      </c>
      <c r="E37" s="373">
        <v>0.67442604879168799</v>
      </c>
      <c r="F37" s="373">
        <v>0.16818175972945801</v>
      </c>
      <c r="G37" s="373">
        <v>74.664357030000005</v>
      </c>
      <c r="H37" s="373">
        <v>0.74754746449270404</v>
      </c>
      <c r="I37" s="373">
        <v>2.1736059720502499</v>
      </c>
      <c r="J37" s="373">
        <v>0.53902754993069302</v>
      </c>
      <c r="K37" s="373">
        <v>72.837043949999995</v>
      </c>
      <c r="L37" s="373">
        <v>0.73080534806144704</v>
      </c>
      <c r="M37" s="373">
        <v>1.9712918021167001</v>
      </c>
      <c r="N37" s="373">
        <v>0.48922116706424701</v>
      </c>
      <c r="O37" s="373">
        <v>73.924904380000001</v>
      </c>
      <c r="P37" s="373">
        <v>0.66791719517833603</v>
      </c>
      <c r="Q37" s="373">
        <v>2.3166590325284</v>
      </c>
      <c r="R37" s="373">
        <v>0.57420021100216301</v>
      </c>
      <c r="S37" s="373">
        <v>66.123111640000005</v>
      </c>
      <c r="T37" s="373">
        <v>1.29354815147085</v>
      </c>
      <c r="U37" s="373">
        <v>5.2983050241211398</v>
      </c>
      <c r="V37" s="373">
        <v>1.2990436139702899</v>
      </c>
      <c r="W37" s="373">
        <v>73.229009230000003</v>
      </c>
      <c r="X37" s="373">
        <v>0.894800378306848</v>
      </c>
      <c r="Y37" s="373">
        <v>2.8696709230532802</v>
      </c>
      <c r="Z37" s="373">
        <v>0.70982414796896298</v>
      </c>
    </row>
    <row r="38" spans="1:26" x14ac:dyDescent="0.2">
      <c r="B38" s="372" t="s">
        <v>1433</v>
      </c>
      <c r="C38" s="373">
        <v>77.500343020000003</v>
      </c>
      <c r="D38" s="373">
        <v>0.68476664296965895</v>
      </c>
      <c r="E38" s="373">
        <v>1.3225599133330299</v>
      </c>
      <c r="F38" s="373">
        <v>0.32901267377079002</v>
      </c>
      <c r="G38" s="373">
        <v>75.108071469999999</v>
      </c>
      <c r="H38" s="373">
        <v>0.594278793322633</v>
      </c>
      <c r="I38" s="373">
        <v>2.0563772471245501</v>
      </c>
      <c r="J38" s="373">
        <v>0.51017681027720796</v>
      </c>
      <c r="K38" s="373">
        <v>73.572862830000005</v>
      </c>
      <c r="L38" s="373">
        <v>1.0102261707725499</v>
      </c>
      <c r="M38" s="373">
        <v>2.27748421338603</v>
      </c>
      <c r="N38" s="373">
        <v>0.56457191105956395</v>
      </c>
      <c r="O38" s="373">
        <v>74.491458199999997</v>
      </c>
      <c r="P38" s="373">
        <v>0.76639100821518402</v>
      </c>
      <c r="Q38" s="373">
        <v>2.4006391293601701</v>
      </c>
      <c r="R38" s="373">
        <v>0.59483133962356904</v>
      </c>
      <c r="S38" s="373">
        <v>66.746725150000003</v>
      </c>
      <c r="T38" s="373">
        <v>0.94310974564415495</v>
      </c>
      <c r="U38" s="373">
        <v>4.7620374849339298</v>
      </c>
      <c r="V38" s="373">
        <v>1.16982157717282</v>
      </c>
      <c r="W38" s="373">
        <v>73.754061199999995</v>
      </c>
      <c r="X38" s="373">
        <v>0.71699996425036405</v>
      </c>
      <c r="Y38" s="373">
        <v>2.7790159184031</v>
      </c>
      <c r="Z38" s="373">
        <v>0.68762890759028705</v>
      </c>
    </row>
    <row r="39" spans="1:26" x14ac:dyDescent="0.2">
      <c r="A39" s="372">
        <v>2013</v>
      </c>
      <c r="B39" s="372" t="s">
        <v>1430</v>
      </c>
      <c r="C39" s="373">
        <v>78.613611199999994</v>
      </c>
      <c r="D39" s="373">
        <v>1.4364687130645299</v>
      </c>
      <c r="E39" s="373">
        <v>2.97912106215577</v>
      </c>
      <c r="F39" s="373">
        <v>0.73660149876608705</v>
      </c>
      <c r="G39" s="373">
        <v>76.259948969999996</v>
      </c>
      <c r="H39" s="373">
        <v>1.5336267826555601</v>
      </c>
      <c r="I39" s="373">
        <v>3.1852971140906301</v>
      </c>
      <c r="J39" s="373">
        <v>0.78698525417071297</v>
      </c>
      <c r="K39" s="373">
        <v>74.866237339999998</v>
      </c>
      <c r="L39" s="373">
        <v>1.75795050002132</v>
      </c>
      <c r="M39" s="373">
        <v>3.8314154014547701</v>
      </c>
      <c r="N39" s="373">
        <v>0.94439129970689295</v>
      </c>
      <c r="O39" s="373">
        <v>75.561649939999995</v>
      </c>
      <c r="P39" s="373">
        <v>1.43666370059057</v>
      </c>
      <c r="Q39" s="373">
        <v>3.33393958188686</v>
      </c>
      <c r="R39" s="373">
        <v>0.82326256433757905</v>
      </c>
      <c r="S39" s="373">
        <v>67.844734410000001</v>
      </c>
      <c r="T39" s="373">
        <v>1.6450384008090999</v>
      </c>
      <c r="U39" s="373">
        <v>5.0460556690280702</v>
      </c>
      <c r="V39" s="373">
        <v>1.2383218258905599</v>
      </c>
      <c r="W39" s="373">
        <v>74.881929999999997</v>
      </c>
      <c r="X39" s="373">
        <v>1.52922941686091</v>
      </c>
      <c r="Y39" s="373">
        <v>3.78125531959641</v>
      </c>
      <c r="Z39" s="373">
        <v>0.93219774429757996</v>
      </c>
    </row>
    <row r="40" spans="1:26" x14ac:dyDescent="0.2">
      <c r="B40" s="372" t="s">
        <v>1431</v>
      </c>
      <c r="C40" s="373">
        <v>80.178655770000006</v>
      </c>
      <c r="D40" s="373">
        <v>1.99080610356188</v>
      </c>
      <c r="E40" s="373">
        <v>4.8527170164138802</v>
      </c>
      <c r="F40" s="373">
        <v>1.1917070233093101</v>
      </c>
      <c r="G40" s="373">
        <v>77.565571219999995</v>
      </c>
      <c r="H40" s="373">
        <v>1.7120680876846901</v>
      </c>
      <c r="I40" s="373">
        <v>4.6622696416922302</v>
      </c>
      <c r="J40" s="373">
        <v>1.14572625179057</v>
      </c>
      <c r="K40" s="373">
        <v>76.423405889999998</v>
      </c>
      <c r="L40" s="373">
        <v>2.0799343005956299</v>
      </c>
      <c r="M40" s="373">
        <v>5.69060474263636</v>
      </c>
      <c r="N40" s="373">
        <v>1.3932620973843499</v>
      </c>
      <c r="O40" s="373">
        <v>76.803794159999995</v>
      </c>
      <c r="P40" s="373">
        <v>1.6438818117210601</v>
      </c>
      <c r="Q40" s="373">
        <v>4.5882717822786496</v>
      </c>
      <c r="R40" s="373">
        <v>1.12784360777369</v>
      </c>
      <c r="S40" s="373">
        <v>69.29233533</v>
      </c>
      <c r="T40" s="373">
        <v>2.1336967895722698</v>
      </c>
      <c r="U40" s="373">
        <v>6.1484605184744403</v>
      </c>
      <c r="V40" s="373">
        <v>1.5028940395386501</v>
      </c>
      <c r="W40" s="373">
        <v>76.277425289999996</v>
      </c>
      <c r="X40" s="373">
        <v>1.8635941808657901</v>
      </c>
      <c r="Y40" s="373">
        <v>5.0949026748940103</v>
      </c>
      <c r="Z40" s="373">
        <v>1.2500888712467599</v>
      </c>
    </row>
    <row r="41" spans="1:26" x14ac:dyDescent="0.2">
      <c r="B41" s="372" t="s">
        <v>1432</v>
      </c>
      <c r="C41" s="373">
        <v>81.131739899999999</v>
      </c>
      <c r="D41" s="373">
        <v>1.1887005598272899</v>
      </c>
      <c r="E41" s="373">
        <v>5.4025050839008504</v>
      </c>
      <c r="F41" s="373">
        <v>1.32409494713037</v>
      </c>
      <c r="G41" s="373">
        <v>78.332642070000006</v>
      </c>
      <c r="H41" s="373">
        <v>0.98893212276405196</v>
      </c>
      <c r="I41" s="373">
        <v>4.9130337230736298</v>
      </c>
      <c r="J41" s="373">
        <v>1.20625656115145</v>
      </c>
      <c r="K41" s="373">
        <v>77.683127010000007</v>
      </c>
      <c r="L41" s="373">
        <v>1.6483446469438801</v>
      </c>
      <c r="M41" s="373">
        <v>6.6533219872660903</v>
      </c>
      <c r="N41" s="373">
        <v>1.6233709496273501</v>
      </c>
      <c r="O41" s="373">
        <v>78.309227070000006</v>
      </c>
      <c r="P41" s="373">
        <v>1.9601022663852301</v>
      </c>
      <c r="Q41" s="373">
        <v>5.9307789800620503</v>
      </c>
      <c r="R41" s="373">
        <v>1.45081528548201</v>
      </c>
      <c r="S41" s="373">
        <v>70.610593350000002</v>
      </c>
      <c r="T41" s="373">
        <v>1.90245863950449</v>
      </c>
      <c r="U41" s="373">
        <v>6.7865555608326504</v>
      </c>
      <c r="V41" s="373">
        <v>1.65509360599179</v>
      </c>
      <c r="W41" s="373">
        <v>77.406730249999995</v>
      </c>
      <c r="X41" s="373">
        <v>1.48052317668887</v>
      </c>
      <c r="Y41" s="373">
        <v>5.70500825277926</v>
      </c>
      <c r="Z41" s="373">
        <v>1.3967163879853099</v>
      </c>
    </row>
    <row r="42" spans="1:26" x14ac:dyDescent="0.2">
      <c r="B42" s="372" t="s">
        <v>1433</v>
      </c>
      <c r="C42" s="373">
        <v>81.575412249999999</v>
      </c>
      <c r="D42" s="373">
        <v>0.546854228131743</v>
      </c>
      <c r="E42" s="373">
        <v>5.25813057233613</v>
      </c>
      <c r="F42" s="373">
        <v>1.2893800777675799</v>
      </c>
      <c r="G42" s="373">
        <v>78.611663539999995</v>
      </c>
      <c r="H42" s="373">
        <v>0.35620076461948502</v>
      </c>
      <c r="I42" s="373">
        <v>4.6647344305723797</v>
      </c>
      <c r="J42" s="373">
        <v>1.1463217401661101</v>
      </c>
      <c r="K42" s="373">
        <v>78.250593440000003</v>
      </c>
      <c r="L42" s="373">
        <v>0.73048865544116404</v>
      </c>
      <c r="M42" s="373">
        <v>6.3579564938345898</v>
      </c>
      <c r="N42" s="373">
        <v>1.5529388726384801</v>
      </c>
      <c r="O42" s="373">
        <v>79.266904060000002</v>
      </c>
      <c r="P42" s="373">
        <v>1.22294271803236</v>
      </c>
      <c r="Q42" s="373">
        <v>6.41072946535499</v>
      </c>
      <c r="R42" s="373">
        <v>1.56553373067374</v>
      </c>
      <c r="S42" s="373">
        <v>71.603163570000007</v>
      </c>
      <c r="T42" s="373">
        <v>1.40569590610868</v>
      </c>
      <c r="U42" s="373">
        <v>7.2759201430274301</v>
      </c>
      <c r="V42" s="373">
        <v>1.77135623199391</v>
      </c>
      <c r="W42" s="373">
        <v>78.077993140000004</v>
      </c>
      <c r="X42" s="373">
        <v>0.86718931006648503</v>
      </c>
      <c r="Y42" s="373">
        <v>5.8626357242548703</v>
      </c>
      <c r="Z42" s="373">
        <v>1.4344960031601199</v>
      </c>
    </row>
    <row r="43" spans="1:26" x14ac:dyDescent="0.2">
      <c r="A43" s="372">
        <v>2014</v>
      </c>
      <c r="B43" s="372" t="s">
        <v>1430</v>
      </c>
      <c r="C43" s="373">
        <v>82.624888010000006</v>
      </c>
      <c r="D43" s="373">
        <v>1.28650990666617</v>
      </c>
      <c r="E43" s="373">
        <v>5.1025220044846398</v>
      </c>
      <c r="F43" s="373">
        <v>1.2519239669687601</v>
      </c>
      <c r="G43" s="373">
        <v>79.409260939999996</v>
      </c>
      <c r="H43" s="373">
        <v>1.0146044035744799</v>
      </c>
      <c r="I43" s="373">
        <v>4.1297063695110898</v>
      </c>
      <c r="J43" s="373">
        <v>1.0168125787831399</v>
      </c>
      <c r="K43" s="373">
        <v>79.158491929999997</v>
      </c>
      <c r="L43" s="373">
        <v>1.16024486216344</v>
      </c>
      <c r="M43" s="373">
        <v>5.73323135034423</v>
      </c>
      <c r="N43" s="373">
        <v>1.4034839077605299</v>
      </c>
      <c r="O43" s="373">
        <v>80.492720480000003</v>
      </c>
      <c r="P43" s="373">
        <v>1.54644165119926</v>
      </c>
      <c r="Q43" s="373">
        <v>6.5258905065142603</v>
      </c>
      <c r="R43" s="373">
        <v>1.5930019400284701</v>
      </c>
      <c r="S43" s="373">
        <v>72.968265209999998</v>
      </c>
      <c r="T43" s="373">
        <v>1.9064823004160301</v>
      </c>
      <c r="U43" s="373">
        <v>7.5518473829338397</v>
      </c>
      <c r="V43" s="373">
        <v>1.8367354056902701</v>
      </c>
      <c r="W43" s="373">
        <v>79.147626540000005</v>
      </c>
      <c r="X43" s="373">
        <v>1.3699550372434199</v>
      </c>
      <c r="Y43" s="373">
        <v>5.6965632963787298</v>
      </c>
      <c r="Z43" s="373">
        <v>1.39469113743578</v>
      </c>
    </row>
    <row r="44" spans="1:26" x14ac:dyDescent="0.2">
      <c r="B44" s="372" t="s">
        <v>1431</v>
      </c>
      <c r="C44" s="373">
        <v>82.162883370000003</v>
      </c>
      <c r="D44" s="373">
        <v>-0.55915917240830804</v>
      </c>
      <c r="E44" s="373">
        <v>2.4747578778221602</v>
      </c>
      <c r="F44" s="373">
        <v>0.61302932195912396</v>
      </c>
      <c r="G44" s="373">
        <v>79.448517510000002</v>
      </c>
      <c r="H44" s="373">
        <v>4.9435757914517701E-2</v>
      </c>
      <c r="I44" s="373">
        <v>2.42755421043621</v>
      </c>
      <c r="J44" s="373">
        <v>0.60144079840671605</v>
      </c>
      <c r="K44" s="373">
        <v>79.368303030000007</v>
      </c>
      <c r="L44" s="373">
        <v>0.26505191658470201</v>
      </c>
      <c r="M44" s="373">
        <v>3.8533968824142</v>
      </c>
      <c r="N44" s="373">
        <v>0.94973344753379596</v>
      </c>
      <c r="O44" s="373">
        <v>81.084847300000007</v>
      </c>
      <c r="P44" s="373">
        <v>0.73562778903357695</v>
      </c>
      <c r="Q44" s="373">
        <v>5.57401256906864</v>
      </c>
      <c r="R44" s="373">
        <v>1.3652876280047199</v>
      </c>
      <c r="S44" s="373">
        <v>73.801244269999998</v>
      </c>
      <c r="T44" s="373">
        <v>1.14156346954764</v>
      </c>
      <c r="U44" s="373">
        <v>6.50708179847976</v>
      </c>
      <c r="V44" s="373">
        <v>1.5885172095197799</v>
      </c>
      <c r="W44" s="373">
        <v>79.484378969999995</v>
      </c>
      <c r="X44" s="373">
        <v>0.42547381990007999</v>
      </c>
      <c r="Y44" s="373">
        <v>4.2043286959509301</v>
      </c>
      <c r="Z44" s="373">
        <v>1.03490560169173</v>
      </c>
    </row>
    <row r="45" spans="1:26" x14ac:dyDescent="0.2">
      <c r="B45" s="372" t="s">
        <v>1432</v>
      </c>
      <c r="C45" s="373">
        <v>82.074155279999999</v>
      </c>
      <c r="D45" s="373">
        <v>-0.10799047740381899</v>
      </c>
      <c r="E45" s="373">
        <v>1.1615865518989099</v>
      </c>
      <c r="F45" s="373">
        <v>0.28914018822945298</v>
      </c>
      <c r="G45" s="373">
        <v>79.837317299999995</v>
      </c>
      <c r="H45" s="373">
        <v>0.48937324721138897</v>
      </c>
      <c r="I45" s="373">
        <v>1.9208789468065901</v>
      </c>
      <c r="J45" s="373">
        <v>0.47679882754456698</v>
      </c>
      <c r="K45" s="373">
        <v>79.818049579999993</v>
      </c>
      <c r="L45" s="373">
        <v>0.56665763639924804</v>
      </c>
      <c r="M45" s="373">
        <v>2.7482448920022899</v>
      </c>
      <c r="N45" s="373">
        <v>0.68009183991570898</v>
      </c>
      <c r="O45" s="373">
        <v>81.550898970000006</v>
      </c>
      <c r="P45" s="373">
        <v>0.57477036156421402</v>
      </c>
      <c r="Q45" s="373">
        <v>4.1395784651306702</v>
      </c>
      <c r="R45" s="373">
        <v>1.0192067375092799</v>
      </c>
      <c r="S45" s="373">
        <v>74.665291819999993</v>
      </c>
      <c r="T45" s="373">
        <v>1.1707763988895601</v>
      </c>
      <c r="U45" s="373">
        <v>5.7423373429278604</v>
      </c>
      <c r="V45" s="373">
        <v>1.40566711341117</v>
      </c>
      <c r="W45" s="373">
        <v>80.000284050000005</v>
      </c>
      <c r="X45" s="373">
        <v>0.64906474289083704</v>
      </c>
      <c r="Y45" s="373">
        <v>3.3505533583754601</v>
      </c>
      <c r="Z45" s="373">
        <v>0.82731484903133501</v>
      </c>
    </row>
    <row r="46" spans="1:26" x14ac:dyDescent="0.2">
      <c r="B46" s="372" t="s">
        <v>1433</v>
      </c>
      <c r="C46" s="373">
        <v>82.753421290000006</v>
      </c>
      <c r="D46" s="373">
        <v>0.82762473482993504</v>
      </c>
      <c r="E46" s="373">
        <v>1.4440736583589899</v>
      </c>
      <c r="F46" s="373">
        <v>0.359079706983567</v>
      </c>
      <c r="G46" s="373">
        <v>80.819997290000003</v>
      </c>
      <c r="H46" s="373">
        <v>1.23085296855285</v>
      </c>
      <c r="I46" s="373">
        <v>2.8091680681408699</v>
      </c>
      <c r="J46" s="373">
        <v>0.69501274586443196</v>
      </c>
      <c r="K46" s="373">
        <v>80.632689839999998</v>
      </c>
      <c r="L46" s="373">
        <v>1.0206216066248399</v>
      </c>
      <c r="M46" s="373">
        <v>3.0441895649347499</v>
      </c>
      <c r="N46" s="373">
        <v>0.752510615094093</v>
      </c>
      <c r="O46" s="373">
        <v>82.338163699999996</v>
      </c>
      <c r="P46" s="373">
        <v>0.96536609644193305</v>
      </c>
      <c r="Q46" s="373">
        <v>3.8745800361715199</v>
      </c>
      <c r="R46" s="373">
        <v>0.95488077598318</v>
      </c>
      <c r="S46" s="373">
        <v>76.167365770000004</v>
      </c>
      <c r="T46" s="373">
        <v>2.0117432255152101</v>
      </c>
      <c r="U46" s="373">
        <v>6.3743024364251601</v>
      </c>
      <c r="V46" s="373">
        <v>1.55684051503191</v>
      </c>
      <c r="W46" s="373">
        <v>81.077445339999997</v>
      </c>
      <c r="X46" s="373">
        <v>1.34644683177221</v>
      </c>
      <c r="Y46" s="373">
        <v>3.8416102660601599</v>
      </c>
      <c r="Z46" s="373">
        <v>0.94686905778271802</v>
      </c>
    </row>
    <row r="47" spans="1:26" x14ac:dyDescent="0.2">
      <c r="A47" s="372">
        <v>2015</v>
      </c>
      <c r="B47" s="372" t="s">
        <v>1430</v>
      </c>
      <c r="C47" s="373">
        <v>83.937807840000005</v>
      </c>
      <c r="D47" s="373">
        <v>1.43122366608801</v>
      </c>
      <c r="E47" s="373">
        <v>1.58901253801529</v>
      </c>
      <c r="F47" s="373">
        <v>0.39490768851915298</v>
      </c>
      <c r="G47" s="373">
        <v>82.274677609999998</v>
      </c>
      <c r="H47" s="373">
        <v>1.7999014708949701</v>
      </c>
      <c r="I47" s="373">
        <v>3.60841624274157</v>
      </c>
      <c r="J47" s="373">
        <v>0.89014792182795499</v>
      </c>
      <c r="K47" s="373">
        <v>82.128221530000005</v>
      </c>
      <c r="L47" s="373">
        <v>1.85474612463952</v>
      </c>
      <c r="M47" s="373">
        <v>3.75162478161679</v>
      </c>
      <c r="N47" s="373">
        <v>0.92499269661670003</v>
      </c>
      <c r="O47" s="373">
        <v>83.616207869999997</v>
      </c>
      <c r="P47" s="373">
        <v>1.55218930392542</v>
      </c>
      <c r="Q47" s="373">
        <v>3.8804594643761399</v>
      </c>
      <c r="R47" s="373">
        <v>0.95630928807708404</v>
      </c>
      <c r="S47" s="373">
        <v>77.845195799999999</v>
      </c>
      <c r="T47" s="373">
        <v>2.2028200831658999</v>
      </c>
      <c r="U47" s="373">
        <v>6.6836323653363099</v>
      </c>
      <c r="V47" s="373">
        <v>1.6305904026171001</v>
      </c>
      <c r="W47" s="373">
        <v>82.56545002</v>
      </c>
      <c r="X47" s="373">
        <v>1.8352880677974199</v>
      </c>
      <c r="Y47" s="373">
        <v>4.3182892897902301</v>
      </c>
      <c r="Z47" s="373">
        <v>1.0625178875511001</v>
      </c>
    </row>
    <row r="48" spans="1:26" x14ac:dyDescent="0.2">
      <c r="B48" s="372" t="s">
        <v>1431</v>
      </c>
      <c r="C48" s="373">
        <v>86.341756439999997</v>
      </c>
      <c r="D48" s="373">
        <v>2.8639640012785699</v>
      </c>
      <c r="E48" s="373">
        <v>5.0860837626419197</v>
      </c>
      <c r="F48" s="373">
        <v>1.2479647345714899</v>
      </c>
      <c r="G48" s="373">
        <v>85.224864589999996</v>
      </c>
      <c r="H48" s="373">
        <v>3.5857776240516301</v>
      </c>
      <c r="I48" s="373">
        <v>7.2705536377981401</v>
      </c>
      <c r="J48" s="373">
        <v>1.7700834236120699</v>
      </c>
      <c r="K48" s="373">
        <v>85.079311500000003</v>
      </c>
      <c r="L48" s="373">
        <v>3.5932714906312899</v>
      </c>
      <c r="M48" s="373">
        <v>7.1955784009156902</v>
      </c>
      <c r="N48" s="373">
        <v>1.75229607060301</v>
      </c>
      <c r="O48" s="373">
        <v>86.484497770000004</v>
      </c>
      <c r="P48" s="373">
        <v>3.4303037330506698</v>
      </c>
      <c r="Q48" s="373">
        <v>6.65925959017006</v>
      </c>
      <c r="R48" s="373">
        <v>1.6247853139773201</v>
      </c>
      <c r="S48" s="373">
        <v>81.214137710000003</v>
      </c>
      <c r="T48" s="373">
        <v>4.3277454380813696</v>
      </c>
      <c r="U48" s="373">
        <v>10.0444017080256</v>
      </c>
      <c r="V48" s="373">
        <v>2.4217019801481099</v>
      </c>
      <c r="W48" s="373">
        <v>85.57127036</v>
      </c>
      <c r="X48" s="373">
        <v>3.6405304389086401</v>
      </c>
      <c r="Y48" s="373">
        <v>7.6579718793517797</v>
      </c>
      <c r="Z48" s="373">
        <v>1.8618474233953499</v>
      </c>
    </row>
    <row r="49" spans="1:27" x14ac:dyDescent="0.2">
      <c r="B49" s="372" t="s">
        <v>1432</v>
      </c>
      <c r="C49" s="373">
        <v>88.7935509</v>
      </c>
      <c r="D49" s="373">
        <v>2.83963931368918</v>
      </c>
      <c r="E49" s="373">
        <v>8.1869811478125598</v>
      </c>
      <c r="F49" s="373">
        <v>1.98674957895899</v>
      </c>
      <c r="G49" s="373">
        <v>87.835871589999996</v>
      </c>
      <c r="H49" s="373">
        <v>3.0636681120715701</v>
      </c>
      <c r="I49" s="373">
        <v>10.0185659544951</v>
      </c>
      <c r="J49" s="373">
        <v>2.4156899186346101</v>
      </c>
      <c r="K49" s="373">
        <v>87.984998959999999</v>
      </c>
      <c r="L49" s="373">
        <v>3.41526912803003</v>
      </c>
      <c r="M49" s="373">
        <v>10.2319580883951</v>
      </c>
      <c r="N49" s="373">
        <v>2.4653152349649399</v>
      </c>
      <c r="O49" s="373">
        <v>89.088589279999994</v>
      </c>
      <c r="P49" s="373">
        <v>3.0110500461312699</v>
      </c>
      <c r="Q49" s="373">
        <v>9.2429273069974105</v>
      </c>
      <c r="R49" s="373">
        <v>2.2347012609627499</v>
      </c>
      <c r="S49" s="373">
        <v>84.405362299999993</v>
      </c>
      <c r="T49" s="373">
        <v>3.92939539836676</v>
      </c>
      <c r="U49" s="373">
        <v>13.044977448800401</v>
      </c>
      <c r="V49" s="373">
        <v>3.1128564413609401</v>
      </c>
      <c r="W49" s="373">
        <v>88.257309550000002</v>
      </c>
      <c r="X49" s="373">
        <v>3.1389497651487202</v>
      </c>
      <c r="Y49" s="373">
        <v>10.3212452281286</v>
      </c>
      <c r="Z49" s="373">
        <v>2.4860579883704901</v>
      </c>
    </row>
    <row r="50" spans="1:27" x14ac:dyDescent="0.2">
      <c r="B50" s="372" t="s">
        <v>1433</v>
      </c>
      <c r="C50" s="373">
        <v>89.845349839999997</v>
      </c>
      <c r="D50" s="373">
        <v>1.1845442932950601</v>
      </c>
      <c r="E50" s="373">
        <v>8.5699520810712304</v>
      </c>
      <c r="F50" s="373">
        <v>2.0768857004665402</v>
      </c>
      <c r="G50" s="373">
        <v>88.754655690000007</v>
      </c>
      <c r="H50" s="373">
        <v>1.04602377521648</v>
      </c>
      <c r="I50" s="373">
        <v>9.8176919896800996</v>
      </c>
      <c r="J50" s="373">
        <v>2.3689097541761002</v>
      </c>
      <c r="K50" s="373">
        <v>89.262596939999995</v>
      </c>
      <c r="L50" s="373">
        <v>1.4520634143336399</v>
      </c>
      <c r="M50" s="373">
        <v>10.702739939749501</v>
      </c>
      <c r="N50" s="373">
        <v>2.5745434165129502</v>
      </c>
      <c r="O50" s="373">
        <v>90.067372950000006</v>
      </c>
      <c r="P50" s="373">
        <v>1.0986633393910401</v>
      </c>
      <c r="Q50" s="373">
        <v>9.3871528130763995</v>
      </c>
      <c r="R50" s="373">
        <v>2.26842783152768</v>
      </c>
      <c r="S50" s="373">
        <v>86.311519709999999</v>
      </c>
      <c r="T50" s="373">
        <v>2.2583368616143198</v>
      </c>
      <c r="U50" s="373">
        <v>13.318241792202601</v>
      </c>
      <c r="V50" s="373">
        <v>3.1751138750347998</v>
      </c>
      <c r="W50" s="373">
        <v>89.364508040000004</v>
      </c>
      <c r="X50" s="373">
        <v>1.2545119442744199</v>
      </c>
      <c r="Y50" s="373">
        <v>10.221168988795901</v>
      </c>
      <c r="Z50" s="373">
        <v>2.46280791066174</v>
      </c>
    </row>
    <row r="51" spans="1:27" x14ac:dyDescent="0.2">
      <c r="A51" s="372">
        <v>2016</v>
      </c>
      <c r="B51" s="372" t="s">
        <v>1430</v>
      </c>
      <c r="C51" s="373">
        <v>90.439870139999996</v>
      </c>
      <c r="D51" s="373">
        <v>0.66171515950324</v>
      </c>
      <c r="E51" s="373">
        <v>7.7462855741885104</v>
      </c>
      <c r="F51" s="373">
        <v>1.88273075882719</v>
      </c>
      <c r="G51" s="373">
        <v>89.707165259999996</v>
      </c>
      <c r="H51" s="373">
        <v>1.07319392159764</v>
      </c>
      <c r="I51" s="373">
        <v>9.0337487376512406</v>
      </c>
      <c r="J51" s="373">
        <v>2.1857262792735099</v>
      </c>
      <c r="K51" s="373">
        <v>90.441459140000006</v>
      </c>
      <c r="L51" s="373">
        <v>1.32066760369118</v>
      </c>
      <c r="M51" s="373">
        <v>10.1222666887573</v>
      </c>
      <c r="N51" s="373">
        <v>2.4398150065345598</v>
      </c>
      <c r="O51" s="373">
        <v>90.975987750000002</v>
      </c>
      <c r="P51" s="373">
        <v>1.00881681150444</v>
      </c>
      <c r="Q51" s="373">
        <v>8.8018579979642499</v>
      </c>
      <c r="R51" s="373">
        <v>2.1313512671586401</v>
      </c>
      <c r="S51" s="373">
        <v>87.966872960000003</v>
      </c>
      <c r="T51" s="373">
        <v>1.9178821732740401</v>
      </c>
      <c r="U51" s="373">
        <v>13.002314472950401</v>
      </c>
      <c r="V51" s="373">
        <v>3.1031264115080299</v>
      </c>
      <c r="W51" s="373">
        <v>90.459310400000007</v>
      </c>
      <c r="X51" s="373">
        <v>1.2250975068423899</v>
      </c>
      <c r="Y51" s="373">
        <v>9.5607307633978298</v>
      </c>
      <c r="Z51" s="373">
        <v>2.3089741621367601</v>
      </c>
    </row>
    <row r="52" spans="1:27" x14ac:dyDescent="0.2">
      <c r="B52" s="372" t="s">
        <v>1431</v>
      </c>
      <c r="C52" s="373">
        <v>91.978040870000001</v>
      </c>
      <c r="D52" s="373">
        <v>1.70076618599622</v>
      </c>
      <c r="E52" s="373">
        <v>6.5278778917553497</v>
      </c>
      <c r="F52" s="373">
        <v>1.5934757755889</v>
      </c>
      <c r="G52" s="373">
        <v>91.466491739999995</v>
      </c>
      <c r="H52" s="373">
        <v>1.96118835647177</v>
      </c>
      <c r="I52" s="373">
        <v>7.3237161244282802</v>
      </c>
      <c r="J52" s="373">
        <v>1.78269020456905</v>
      </c>
      <c r="K52" s="373">
        <v>92.287175739999995</v>
      </c>
      <c r="L52" s="373">
        <v>2.04078595983606</v>
      </c>
      <c r="M52" s="373">
        <v>8.4719353188465796</v>
      </c>
      <c r="N52" s="373">
        <v>2.0538391882943601</v>
      </c>
      <c r="O52" s="373">
        <v>92.642371359999999</v>
      </c>
      <c r="P52" s="373">
        <v>1.8316741056763099</v>
      </c>
      <c r="Q52" s="373">
        <v>7.1202050642376102</v>
      </c>
      <c r="R52" s="373">
        <v>1.7344048635674401</v>
      </c>
      <c r="S52" s="373">
        <v>90.109675249999995</v>
      </c>
      <c r="T52" s="373">
        <v>2.4359195887005698</v>
      </c>
      <c r="U52" s="373">
        <v>10.9531884359399</v>
      </c>
      <c r="V52" s="373">
        <v>2.63250917746785</v>
      </c>
      <c r="W52" s="373">
        <v>92.237719310000003</v>
      </c>
      <c r="X52" s="373">
        <v>1.9659766387076101</v>
      </c>
      <c r="Y52" s="373">
        <v>7.7905223586772996</v>
      </c>
      <c r="Z52" s="373">
        <v>1.89318650364994</v>
      </c>
    </row>
    <row r="53" spans="1:27" x14ac:dyDescent="0.2">
      <c r="B53" s="372" t="s">
        <v>1432</v>
      </c>
      <c r="C53" s="373">
        <v>93.006714459999998</v>
      </c>
      <c r="D53" s="373">
        <v>1.1183904117439301</v>
      </c>
      <c r="E53" s="373">
        <v>4.7448981567872002</v>
      </c>
      <c r="F53" s="373">
        <v>1.1656834150966899</v>
      </c>
      <c r="G53" s="373">
        <v>92.906004300000006</v>
      </c>
      <c r="H53" s="373">
        <v>1.57381411773387</v>
      </c>
      <c r="I53" s="373">
        <v>5.77228029758317</v>
      </c>
      <c r="J53" s="373">
        <v>1.41284508723143</v>
      </c>
      <c r="K53" s="373">
        <v>93.584890150000007</v>
      </c>
      <c r="L53" s="373">
        <v>1.4061698167642001</v>
      </c>
      <c r="M53" s="373">
        <v>6.3645976657291898</v>
      </c>
      <c r="N53" s="373">
        <v>1.5545241201226201</v>
      </c>
      <c r="O53" s="373">
        <v>93.759521820000003</v>
      </c>
      <c r="P53" s="373">
        <v>1.2058742059385199</v>
      </c>
      <c r="Q53" s="373">
        <v>5.2430199846576802</v>
      </c>
      <c r="R53" s="373">
        <v>1.2857446710479199</v>
      </c>
      <c r="S53" s="373">
        <v>91.96773881</v>
      </c>
      <c r="T53" s="373">
        <v>2.06200228204685</v>
      </c>
      <c r="U53" s="373">
        <v>8.9595924997291299</v>
      </c>
      <c r="V53" s="373">
        <v>2.1683471591679999</v>
      </c>
      <c r="W53" s="373">
        <v>93.631838950000002</v>
      </c>
      <c r="X53" s="373">
        <v>1.5114420113907301</v>
      </c>
      <c r="Y53" s="373">
        <v>6.0896139111913401</v>
      </c>
      <c r="Z53" s="373">
        <v>1.48882331472648</v>
      </c>
    </row>
    <row r="54" spans="1:27" x14ac:dyDescent="0.2">
      <c r="B54" s="372" t="s">
        <v>1433</v>
      </c>
      <c r="C54" s="373">
        <v>93.547579970000001</v>
      </c>
      <c r="D54" s="373">
        <v>0.58153383133710002</v>
      </c>
      <c r="E54" s="373">
        <v>4.1206697248027604</v>
      </c>
      <c r="F54" s="373">
        <v>1.014620882519</v>
      </c>
      <c r="G54" s="373">
        <v>94.007634289999999</v>
      </c>
      <c r="H54" s="373">
        <v>1.18574681830332</v>
      </c>
      <c r="I54" s="373">
        <v>5.9185386492258703</v>
      </c>
      <c r="J54" s="373">
        <v>1.4478844910358999</v>
      </c>
      <c r="K54" s="373">
        <v>94.454400730000003</v>
      </c>
      <c r="L54" s="373">
        <v>0.92911428181015099</v>
      </c>
      <c r="M54" s="373">
        <v>5.8163261746572399</v>
      </c>
      <c r="N54" s="373">
        <v>1.4234010673409301</v>
      </c>
      <c r="O54" s="373">
        <v>94.681014970000007</v>
      </c>
      <c r="P54" s="373">
        <v>0.98282620486172001</v>
      </c>
      <c r="Q54" s="373">
        <v>5.1224343165434902</v>
      </c>
      <c r="R54" s="373">
        <v>1.2567193245011099</v>
      </c>
      <c r="S54" s="373">
        <v>93.398721420000001</v>
      </c>
      <c r="T54" s="373">
        <v>1.5559615018439601</v>
      </c>
      <c r="U54" s="373">
        <v>8.2111886499188493</v>
      </c>
      <c r="V54" s="373">
        <v>1.9924541408640399</v>
      </c>
      <c r="W54" s="373">
        <v>94.608908099999994</v>
      </c>
      <c r="X54" s="373">
        <v>1.0435223327417</v>
      </c>
      <c r="Y54" s="373">
        <v>5.8685491309956799</v>
      </c>
      <c r="Z54" s="373">
        <v>1.4359124870405999</v>
      </c>
    </row>
    <row r="55" spans="1:27" x14ac:dyDescent="0.2">
      <c r="A55" s="372">
        <v>2017</v>
      </c>
      <c r="B55" s="372" t="s">
        <v>1430</v>
      </c>
      <c r="C55" s="373">
        <v>96.315118299999995</v>
      </c>
      <c r="D55" s="373">
        <v>2.9584285674600301</v>
      </c>
      <c r="E55" s="373">
        <v>6.4963031801186499</v>
      </c>
      <c r="F55" s="373">
        <v>1.5859468982412701</v>
      </c>
      <c r="G55" s="373">
        <v>96.741157509999994</v>
      </c>
      <c r="H55" s="373">
        <v>2.9077672687384899</v>
      </c>
      <c r="I55" s="373">
        <v>7.8410595515009804</v>
      </c>
      <c r="J55" s="373">
        <v>1.9051274665364999</v>
      </c>
      <c r="K55" s="373">
        <v>96.969936759999996</v>
      </c>
      <c r="L55" s="373">
        <v>2.66322798150052</v>
      </c>
      <c r="M55" s="373">
        <v>7.2184567587461697</v>
      </c>
      <c r="N55" s="373">
        <v>1.7577247906637601</v>
      </c>
      <c r="O55" s="373">
        <v>97.160604989999996</v>
      </c>
      <c r="P55" s="373">
        <v>2.6188882964400602</v>
      </c>
      <c r="Q55" s="373">
        <v>6.7980764957399398</v>
      </c>
      <c r="R55" s="373">
        <v>1.65783532364205</v>
      </c>
      <c r="S55" s="373">
        <v>96.356020270000002</v>
      </c>
      <c r="T55" s="373">
        <v>3.1663162033037699</v>
      </c>
      <c r="U55" s="373">
        <v>9.5367119777176601</v>
      </c>
      <c r="V55" s="373">
        <v>2.3033664518028201</v>
      </c>
      <c r="W55" s="373">
        <v>97.12105511</v>
      </c>
      <c r="X55" s="373">
        <v>2.6552964836510999</v>
      </c>
      <c r="Y55" s="373">
        <v>7.3643549575412202</v>
      </c>
      <c r="Z55" s="373">
        <v>1.7923240084868799</v>
      </c>
    </row>
    <row r="56" spans="1:27" x14ac:dyDescent="0.2">
      <c r="B56" s="372" t="s">
        <v>1431</v>
      </c>
      <c r="C56" s="373">
        <v>98.696539200000004</v>
      </c>
      <c r="D56" s="373">
        <v>2.4725307324883401</v>
      </c>
      <c r="E56" s="373">
        <v>7.3044590496288198</v>
      </c>
      <c r="F56" s="373">
        <v>1.7781241849450999</v>
      </c>
      <c r="G56" s="373">
        <v>99.006128419999996</v>
      </c>
      <c r="H56" s="373">
        <v>2.3412691850062601</v>
      </c>
      <c r="I56" s="373">
        <v>8.2430587820422296</v>
      </c>
      <c r="J56" s="373">
        <v>1.99996296248157</v>
      </c>
      <c r="K56" s="373">
        <v>99.039047659999994</v>
      </c>
      <c r="L56" s="373">
        <v>2.1337653391700502</v>
      </c>
      <c r="M56" s="373">
        <v>7.3161540223335004</v>
      </c>
      <c r="N56" s="373">
        <v>1.7808972377840699</v>
      </c>
      <c r="O56" s="373">
        <v>98.99856321</v>
      </c>
      <c r="P56" s="373">
        <v>1.8916702095352</v>
      </c>
      <c r="Q56" s="373">
        <v>6.8609986517944401</v>
      </c>
      <c r="R56" s="373">
        <v>1.67280543741624</v>
      </c>
      <c r="S56" s="373">
        <v>98.923447609999997</v>
      </c>
      <c r="T56" s="373">
        <v>2.6645219808848299</v>
      </c>
      <c r="U56" s="373">
        <v>9.7811609414273093</v>
      </c>
      <c r="V56" s="373">
        <v>2.3603953925458701</v>
      </c>
      <c r="W56" s="373">
        <v>99.138611749999995</v>
      </c>
      <c r="X56" s="373">
        <v>2.0773627692933299</v>
      </c>
      <c r="Y56" s="373">
        <v>7.48163819706655</v>
      </c>
      <c r="Z56" s="373">
        <v>1.8201117367394199</v>
      </c>
    </row>
    <row r="57" spans="1:27" x14ac:dyDescent="0.2">
      <c r="B57" s="372" t="s">
        <v>1432</v>
      </c>
      <c r="C57" s="373">
        <v>101.3264188</v>
      </c>
      <c r="D57" s="373">
        <v>2.6646117698927401</v>
      </c>
      <c r="E57" s="373">
        <v>8.9452728099304295</v>
      </c>
      <c r="F57" s="373">
        <v>2.1649902010680599</v>
      </c>
      <c r="G57" s="373">
        <v>101.0660733</v>
      </c>
      <c r="H57" s="373">
        <v>2.0806236067139099</v>
      </c>
      <c r="I57" s="373">
        <v>8.7831449231747794</v>
      </c>
      <c r="J57" s="373">
        <v>2.12695953403834</v>
      </c>
      <c r="K57" s="373">
        <v>100.99189130000001</v>
      </c>
      <c r="L57" s="373">
        <v>1.97179161769012</v>
      </c>
      <c r="M57" s="373">
        <v>7.9147404438129696</v>
      </c>
      <c r="N57" s="373">
        <v>1.92252932106096</v>
      </c>
      <c r="O57" s="373">
        <v>101.0500273</v>
      </c>
      <c r="P57" s="373">
        <v>2.0722160236288798</v>
      </c>
      <c r="Q57" s="373">
        <v>7.7757494262783702</v>
      </c>
      <c r="R57" s="373">
        <v>1.8896951518788001</v>
      </c>
      <c r="S57" s="373">
        <v>101.38608000000001</v>
      </c>
      <c r="T57" s="373">
        <v>2.4894324343696499</v>
      </c>
      <c r="U57" s="373">
        <v>10.2409185132384</v>
      </c>
      <c r="V57" s="373">
        <v>2.46739744593705</v>
      </c>
      <c r="W57" s="373">
        <v>101.0276468</v>
      </c>
      <c r="X57" s="373">
        <v>1.90544835826794</v>
      </c>
      <c r="Y57" s="373">
        <v>7.8988172537649302</v>
      </c>
      <c r="Z57" s="373">
        <v>1.9187693583196701</v>
      </c>
    </row>
    <row r="58" spans="1:27" x14ac:dyDescent="0.2">
      <c r="B58" s="372" t="s">
        <v>1433</v>
      </c>
      <c r="C58" s="373">
        <v>103.6619237</v>
      </c>
      <c r="D58" s="373">
        <v>2.3049318506063599</v>
      </c>
      <c r="E58" s="373">
        <v>10.811977961635799</v>
      </c>
      <c r="F58" s="373">
        <v>2.5998384008904001</v>
      </c>
      <c r="G58" s="373">
        <v>103.18664080000001</v>
      </c>
      <c r="H58" s="373">
        <v>2.0981991589852398</v>
      </c>
      <c r="I58" s="373">
        <v>9.7641075422492793</v>
      </c>
      <c r="J58" s="373">
        <v>2.3564199964897701</v>
      </c>
      <c r="K58" s="373">
        <v>102.99912430000001</v>
      </c>
      <c r="L58" s="373">
        <v>1.98751897222862</v>
      </c>
      <c r="M58" s="373">
        <v>9.0464007012497802</v>
      </c>
      <c r="N58" s="373">
        <v>2.1886904849689501</v>
      </c>
      <c r="O58" s="373">
        <v>102.79080449999999</v>
      </c>
      <c r="P58" s="373">
        <v>1.7226885004513</v>
      </c>
      <c r="Q58" s="373">
        <v>8.56538085546463</v>
      </c>
      <c r="R58" s="373">
        <v>2.0758112230618901</v>
      </c>
      <c r="S58" s="373">
        <v>103.33445209999999</v>
      </c>
      <c r="T58" s="373">
        <v>1.92173531119852</v>
      </c>
      <c r="U58" s="373">
        <v>10.6379729068458</v>
      </c>
      <c r="V58" s="373">
        <v>2.5595372231932898</v>
      </c>
      <c r="W58" s="373">
        <v>102.7126863</v>
      </c>
      <c r="X58" s="373">
        <v>1.66789938533933</v>
      </c>
      <c r="Y58" s="373">
        <v>8.5655551498749603</v>
      </c>
      <c r="Z58" s="373">
        <v>2.07585219199802</v>
      </c>
    </row>
    <row r="59" spans="1:27" x14ac:dyDescent="0.2">
      <c r="A59" s="372">
        <v>2018</v>
      </c>
      <c r="B59" s="372" t="s">
        <v>1430</v>
      </c>
      <c r="C59" s="373">
        <v>106.9015704</v>
      </c>
      <c r="D59" s="373">
        <v>3.12520411002173</v>
      </c>
      <c r="E59" s="373">
        <v>10.991474948954099</v>
      </c>
      <c r="F59" s="373">
        <v>2.6413618580055398</v>
      </c>
      <c r="G59" s="373">
        <v>106.0212976</v>
      </c>
      <c r="H59" s="373">
        <v>2.7471160782278199</v>
      </c>
      <c r="I59" s="373">
        <v>9.5927527940119308</v>
      </c>
      <c r="J59" s="373">
        <v>2.31644897100283</v>
      </c>
      <c r="K59" s="373">
        <v>105.82976739999999</v>
      </c>
      <c r="L59" s="373">
        <v>2.74822054967703</v>
      </c>
      <c r="M59" s="373">
        <v>9.1366777539806208</v>
      </c>
      <c r="N59" s="373">
        <v>2.20983384938256</v>
      </c>
      <c r="O59" s="373">
        <v>105.4717515</v>
      </c>
      <c r="P59" s="373">
        <v>2.60815839805981</v>
      </c>
      <c r="Q59" s="373">
        <v>8.5540291879156101</v>
      </c>
      <c r="R59" s="373">
        <v>2.0731428399605001</v>
      </c>
      <c r="S59" s="373">
        <v>105.87624820000001</v>
      </c>
      <c r="T59" s="373">
        <v>2.4597760459795599</v>
      </c>
      <c r="U59" s="373">
        <v>9.8802627000609693</v>
      </c>
      <c r="V59" s="373">
        <v>2.3834882960439798</v>
      </c>
      <c r="W59" s="373">
        <v>105.3066668</v>
      </c>
      <c r="X59" s="373">
        <v>2.5254723573518301</v>
      </c>
      <c r="Y59" s="373">
        <v>8.4282565512997305</v>
      </c>
      <c r="Z59" s="373">
        <v>2.0435640439194098</v>
      </c>
    </row>
    <row r="60" spans="1:27" x14ac:dyDescent="0.2">
      <c r="B60" s="372" t="s">
        <v>1431</v>
      </c>
      <c r="C60" s="373">
        <v>109.9802801</v>
      </c>
      <c r="D60" s="373">
        <v>2.8799480573393099</v>
      </c>
      <c r="E60" s="373">
        <v>11.432762477248</v>
      </c>
      <c r="F60" s="373">
        <v>2.7432322436426602</v>
      </c>
      <c r="G60" s="373">
        <v>108.536235</v>
      </c>
      <c r="H60" s="373">
        <v>2.3721058475330499</v>
      </c>
      <c r="I60" s="373">
        <v>9.6257744162783201</v>
      </c>
      <c r="J60" s="373">
        <v>2.3241553962668</v>
      </c>
      <c r="K60" s="373">
        <v>108.3647764</v>
      </c>
      <c r="L60" s="373">
        <v>2.3953648035703901</v>
      </c>
      <c r="M60" s="373">
        <v>9.4162140694396896</v>
      </c>
      <c r="N60" s="373">
        <v>2.27521965504318</v>
      </c>
      <c r="O60" s="373">
        <v>108.03163600000001</v>
      </c>
      <c r="P60" s="373">
        <v>2.42708067666821</v>
      </c>
      <c r="Q60" s="373">
        <v>9.1244483728906793</v>
      </c>
      <c r="R60" s="373">
        <v>2.2069704317786698</v>
      </c>
      <c r="S60" s="373">
        <v>108.44320089999999</v>
      </c>
      <c r="T60" s="373">
        <v>2.4244840024469001</v>
      </c>
      <c r="U60" s="373">
        <v>9.6233537346282798</v>
      </c>
      <c r="V60" s="373">
        <v>2.3235905285208198</v>
      </c>
      <c r="W60" s="373">
        <v>107.73332190000001</v>
      </c>
      <c r="X60" s="373">
        <v>2.3043698692018602</v>
      </c>
      <c r="Y60" s="373">
        <v>8.6693872329718396</v>
      </c>
      <c r="Z60" s="373">
        <v>2.1002497765520798</v>
      </c>
    </row>
    <row r="61" spans="1:27" x14ac:dyDescent="0.2">
      <c r="B61" s="372" t="s">
        <v>1432</v>
      </c>
      <c r="C61" s="373">
        <v>112.80265609999999</v>
      </c>
      <c r="D61" s="373">
        <v>2.5662564210909</v>
      </c>
      <c r="E61" s="373">
        <v>11.326007013681201</v>
      </c>
      <c r="F61" s="373">
        <v>2.7186157308447298</v>
      </c>
      <c r="G61" s="373">
        <v>111.21094720000001</v>
      </c>
      <c r="H61" s="373">
        <v>2.4643495326699001</v>
      </c>
      <c r="I61" s="373">
        <v>10.0378629234822</v>
      </c>
      <c r="J61" s="373">
        <v>2.42018048438208</v>
      </c>
      <c r="K61" s="373">
        <v>110.6512326</v>
      </c>
      <c r="L61" s="373">
        <v>2.10996255052487</v>
      </c>
      <c r="M61" s="373">
        <v>9.5644721330216296</v>
      </c>
      <c r="N61" s="373">
        <v>2.3098475836260199</v>
      </c>
      <c r="O61" s="373">
        <v>110.2349275</v>
      </c>
      <c r="P61" s="373">
        <v>2.0394873035154202</v>
      </c>
      <c r="Q61" s="373">
        <v>9.0894584053219791</v>
      </c>
      <c r="R61" s="373">
        <v>2.19877646442592</v>
      </c>
      <c r="S61" s="373">
        <v>111.2562612</v>
      </c>
      <c r="T61" s="373">
        <v>2.5940402686877899</v>
      </c>
      <c r="U61" s="373">
        <v>9.7352429445935602</v>
      </c>
      <c r="V61" s="373">
        <v>2.3496901821112899</v>
      </c>
      <c r="W61" s="373">
        <v>110.1686119</v>
      </c>
      <c r="X61" s="373">
        <v>2.26047981910413</v>
      </c>
      <c r="Y61" s="373">
        <v>9.04798378417739</v>
      </c>
      <c r="Z61" s="373">
        <v>2.1890613644513599</v>
      </c>
      <c r="AA61" s="373">
        <f>AVERAGE(W59:W61)</f>
        <v>107.7362002</v>
      </c>
    </row>
    <row r="62" spans="1:27" x14ac:dyDescent="0.2">
      <c r="B62" s="372" t="s">
        <v>1433</v>
      </c>
      <c r="C62" s="373">
        <v>115.60531760000001</v>
      </c>
      <c r="D62" s="373">
        <v>2.48457048521573</v>
      </c>
      <c r="E62" s="373">
        <v>11.521485878039901</v>
      </c>
      <c r="F62" s="373">
        <v>2.7636773270399901</v>
      </c>
      <c r="G62" s="373">
        <v>113.4340825</v>
      </c>
      <c r="H62" s="373">
        <v>1.99902559592622</v>
      </c>
      <c r="I62" s="373">
        <v>9.9309771309078307</v>
      </c>
      <c r="J62" s="373">
        <v>2.3952998392918801</v>
      </c>
      <c r="K62" s="373">
        <v>112.79402</v>
      </c>
      <c r="L62" s="373">
        <v>1.93652375093381</v>
      </c>
      <c r="M62" s="373">
        <v>9.5096883265443495</v>
      </c>
      <c r="N62" s="373">
        <v>2.2970560873466699</v>
      </c>
      <c r="O62" s="373">
        <v>111.5973683</v>
      </c>
      <c r="P62" s="373">
        <v>1.2359429365071299</v>
      </c>
      <c r="Q62" s="373">
        <v>8.5674626663710995</v>
      </c>
      <c r="R62" s="373">
        <v>2.0763005618533099</v>
      </c>
      <c r="S62" s="373">
        <v>113.6780017</v>
      </c>
      <c r="T62" s="373">
        <v>2.1767228863160701</v>
      </c>
      <c r="U62" s="373">
        <v>10.009778336067599</v>
      </c>
      <c r="V62" s="373">
        <v>2.4136447707211701</v>
      </c>
      <c r="W62" s="373">
        <v>112.2814187</v>
      </c>
      <c r="X62" s="373">
        <v>1.91779379222623</v>
      </c>
      <c r="Y62" s="373">
        <v>9.3160180545292608</v>
      </c>
      <c r="Z62" s="373">
        <v>2.25179741727219</v>
      </c>
    </row>
    <row r="63" spans="1:27" x14ac:dyDescent="0.2">
      <c r="A63" s="372">
        <v>2019</v>
      </c>
      <c r="B63" s="372" t="s">
        <v>1430</v>
      </c>
      <c r="C63" s="373">
        <v>118.8858577</v>
      </c>
      <c r="D63" s="373">
        <v>2.8377069222289801</v>
      </c>
      <c r="E63" s="373">
        <v>11.210581149704099</v>
      </c>
      <c r="F63" s="373">
        <v>2.6919800013322601</v>
      </c>
      <c r="G63" s="373">
        <v>115.987815</v>
      </c>
      <c r="H63" s="373">
        <v>2.25129206647394</v>
      </c>
      <c r="I63" s="373">
        <v>9.4004861528878401</v>
      </c>
      <c r="J63" s="373">
        <v>2.2715440964213398</v>
      </c>
      <c r="K63" s="373">
        <v>115.14339080000001</v>
      </c>
      <c r="L63" s="373">
        <v>2.0828859544149698</v>
      </c>
      <c r="M63" s="373">
        <v>8.8005706039187697</v>
      </c>
      <c r="N63" s="373">
        <v>2.13104914943907</v>
      </c>
      <c r="O63" s="373">
        <v>113.5609444</v>
      </c>
      <c r="P63" s="373">
        <v>1.75951828426764</v>
      </c>
      <c r="Q63" s="373">
        <v>7.6695350034079901</v>
      </c>
      <c r="R63" s="373">
        <v>1.8645824594556399</v>
      </c>
      <c r="S63" s="373">
        <v>116.64235619999999</v>
      </c>
      <c r="T63" s="373">
        <v>2.60767646833115</v>
      </c>
      <c r="U63" s="373">
        <v>10.1685771672442</v>
      </c>
      <c r="V63" s="373">
        <v>2.4505832395045299</v>
      </c>
      <c r="W63" s="373">
        <v>114.8188581</v>
      </c>
      <c r="X63" s="373">
        <v>2.2598925355402399</v>
      </c>
      <c r="Y63" s="373">
        <v>9.0328481463245698</v>
      </c>
      <c r="Z63" s="373">
        <v>2.18551527152384</v>
      </c>
    </row>
    <row r="64" spans="1:27" x14ac:dyDescent="0.2">
      <c r="B64" s="372" t="s">
        <v>1431</v>
      </c>
      <c r="C64" s="373">
        <v>122.556510748512</v>
      </c>
      <c r="D64" s="373">
        <v>3.0875439009529799</v>
      </c>
      <c r="E64" s="373">
        <v>11.4349869240895</v>
      </c>
      <c r="F64" s="373">
        <v>2.7437449859065</v>
      </c>
      <c r="G64" s="373">
        <v>118.86711821207901</v>
      </c>
      <c r="H64" s="373">
        <v>2.4824187024119699</v>
      </c>
      <c r="I64" s="373">
        <v>9.5183725620102901</v>
      </c>
      <c r="J64" s="373">
        <v>2.2990840935418899</v>
      </c>
      <c r="K64" s="373">
        <v>117.680956979936</v>
      </c>
      <c r="L64" s="373">
        <v>2.2038313812936501</v>
      </c>
      <c r="M64" s="373">
        <v>8.5970560632615296</v>
      </c>
      <c r="N64" s="373">
        <v>2.08325585875511</v>
      </c>
      <c r="O64" s="373">
        <v>115.88561694397301</v>
      </c>
      <c r="P64" s="373">
        <v>2.04707045741424</v>
      </c>
      <c r="Q64" s="373">
        <v>7.2700749843064498</v>
      </c>
      <c r="R64" s="373">
        <v>1.7699698959811301</v>
      </c>
      <c r="S64" s="373">
        <v>119.80894679838801</v>
      </c>
      <c r="T64" s="373">
        <v>2.7147862076435199</v>
      </c>
      <c r="U64" s="373">
        <v>10.480828492759899</v>
      </c>
      <c r="V64" s="373">
        <v>2.5231002538038698</v>
      </c>
      <c r="W64" s="373">
        <v>117.621465033443</v>
      </c>
      <c r="X64" s="373">
        <v>2.44089427452945</v>
      </c>
      <c r="Y64" s="373">
        <v>9.1783516548587905</v>
      </c>
      <c r="Z64" s="373">
        <v>2.2195896729423801</v>
      </c>
    </row>
    <row r="65" spans="1:30" x14ac:dyDescent="0.2">
      <c r="B65" s="372" t="s">
        <v>1432</v>
      </c>
      <c r="C65" s="403">
        <v>125.333050545421</v>
      </c>
      <c r="D65" s="403">
        <v>2.2655179883560099</v>
      </c>
      <c r="E65" s="373">
        <v>11.108244148358301</v>
      </c>
      <c r="F65" s="403">
        <v>2.6683473181163202</v>
      </c>
      <c r="G65" s="403">
        <v>120.811948454259</v>
      </c>
      <c r="H65" s="403">
        <v>1.6361381275434601</v>
      </c>
      <c r="I65" s="373">
        <v>8.6331440348158299</v>
      </c>
      <c r="J65" s="403">
        <v>2.0917356435014698</v>
      </c>
      <c r="K65" s="373">
        <v>119.968659720167</v>
      </c>
      <c r="L65" s="373">
        <v>1.94398719974809</v>
      </c>
      <c r="M65" s="373">
        <v>8.4205362210913108</v>
      </c>
      <c r="N65" s="373">
        <v>2.0417475639003402</v>
      </c>
      <c r="O65" s="373">
        <v>117.54076792832301</v>
      </c>
      <c r="P65" s="373">
        <v>1.4282626507051499</v>
      </c>
      <c r="Q65" s="373">
        <v>6.6275186948555804</v>
      </c>
      <c r="R65" s="373">
        <v>1.6172238005172299</v>
      </c>
      <c r="S65" s="373">
        <v>120.991318700805</v>
      </c>
      <c r="T65" s="373">
        <v>0.98688114202911703</v>
      </c>
      <c r="U65" s="373">
        <v>8.7501210231258497</v>
      </c>
      <c r="V65" s="373">
        <v>2.1192078402502998</v>
      </c>
      <c r="W65" s="373">
        <v>119.469101405668</v>
      </c>
      <c r="X65" s="373">
        <v>1.5708326466599101</v>
      </c>
      <c r="Y65" s="373">
        <v>8.4420501858642396</v>
      </c>
      <c r="Z65" s="373">
        <v>2.0468092415598198</v>
      </c>
      <c r="AA65" s="373">
        <f>AVERAGE(W63:W65)</f>
        <v>117.303141513037</v>
      </c>
      <c r="AB65" s="430">
        <f>AA65/AA61-1</f>
        <v>8.8799691239129119E-2</v>
      </c>
      <c r="AC65" s="430">
        <f>((AVERAGE(C63:C65)/(AVERAGE(C59:C61))-1))</f>
        <v>0.11250426286769599</v>
      </c>
      <c r="AD65" s="373"/>
    </row>
    <row r="66" spans="1:30" x14ac:dyDescent="0.2">
      <c r="B66" s="372" t="s">
        <v>1433</v>
      </c>
      <c r="C66" s="373">
        <v>127.52452846180699</v>
      </c>
      <c r="D66" s="373">
        <v>1.74852355930792</v>
      </c>
      <c r="E66" s="373">
        <v>10.3102617675841</v>
      </c>
      <c r="F66" s="373">
        <v>2.4835070436269602</v>
      </c>
      <c r="G66" s="373">
        <v>122.57676698660499</v>
      </c>
      <c r="H66" s="373">
        <v>1.4607980046064599</v>
      </c>
      <c r="I66" s="373">
        <v>8.0599095837047106</v>
      </c>
      <c r="J66" s="373">
        <v>1.95678911668309</v>
      </c>
      <c r="K66" s="373">
        <v>121.81024279452799</v>
      </c>
      <c r="L66" s="373">
        <v>1.5350534703451499</v>
      </c>
      <c r="M66" s="373">
        <v>7.9935290847227503</v>
      </c>
      <c r="N66" s="373">
        <v>1.94112766049459</v>
      </c>
      <c r="O66" s="373">
        <v>119.218536190029</v>
      </c>
      <c r="P66" s="373">
        <v>1.4273926325963</v>
      </c>
      <c r="Q66" s="373">
        <v>6.8291645279138704</v>
      </c>
      <c r="R66" s="373">
        <v>1.66523245390071</v>
      </c>
      <c r="S66" s="373">
        <v>121.648648400936</v>
      </c>
      <c r="T66" s="373">
        <v>0.543286664852771</v>
      </c>
      <c r="U66" s="373">
        <v>7.0115999417115003</v>
      </c>
      <c r="V66" s="373">
        <v>1.7086088880337</v>
      </c>
      <c r="W66" s="373">
        <v>120.88012516027401</v>
      </c>
      <c r="X66" s="373">
        <v>1.1810784027032699</v>
      </c>
      <c r="Y66" s="373">
        <v>7.6581740414667596</v>
      </c>
      <c r="Z66" s="373">
        <v>1.8618952428732101</v>
      </c>
    </row>
    <row r="67" spans="1:30" x14ac:dyDescent="0.2">
      <c r="A67" s="372">
        <v>2020</v>
      </c>
      <c r="B67" s="372" t="s">
        <v>1430</v>
      </c>
      <c r="C67" s="373">
        <v>130.06891532713399</v>
      </c>
      <c r="D67" s="373">
        <v>1.99521370203617</v>
      </c>
      <c r="E67" s="373">
        <v>9.4065499828866397</v>
      </c>
      <c r="F67" s="373">
        <v>2.2729612390435898</v>
      </c>
      <c r="G67" s="373">
        <v>124.76905493648199</v>
      </c>
      <c r="H67" s="373">
        <v>1.7885020169577299</v>
      </c>
      <c r="I67" s="373">
        <v>7.5708296914481803</v>
      </c>
      <c r="J67" s="373">
        <v>1.84122851400721</v>
      </c>
      <c r="K67" s="373">
        <v>123.925257421493</v>
      </c>
      <c r="L67" s="373">
        <v>1.73631919487482</v>
      </c>
      <c r="M67" s="373">
        <v>7.6268959603133402</v>
      </c>
      <c r="N67" s="373">
        <v>1.85449591664852</v>
      </c>
      <c r="O67" s="373">
        <v>121.18652970755799</v>
      </c>
      <c r="P67" s="373">
        <v>1.65074457414249</v>
      </c>
      <c r="Q67" s="373">
        <v>6.7149717254006998</v>
      </c>
      <c r="R67" s="373">
        <v>1.6380533254484</v>
      </c>
      <c r="S67" s="373">
        <v>123.33526306364401</v>
      </c>
      <c r="T67" s="373">
        <v>1.38646395572697</v>
      </c>
      <c r="U67" s="373">
        <v>5.7379729642704298</v>
      </c>
      <c r="V67" s="373">
        <v>1.4046207501697201</v>
      </c>
      <c r="W67" s="373">
        <v>122.89885778855</v>
      </c>
      <c r="X67" s="373">
        <v>1.6700285721903201</v>
      </c>
      <c r="Y67" s="373">
        <v>7.0371712645956004</v>
      </c>
      <c r="Z67" s="373">
        <v>1.7146843757696</v>
      </c>
    </row>
    <row r="68" spans="1:30" x14ac:dyDescent="0.2">
      <c r="B68" s="372" t="s">
        <v>1431</v>
      </c>
      <c r="C68" s="373">
        <v>132.44274459437599</v>
      </c>
      <c r="D68" s="373">
        <v>1.8250550189271799</v>
      </c>
      <c r="E68" s="373">
        <v>8.0666737209504191</v>
      </c>
      <c r="F68" s="373">
        <v>1.9583846055406799</v>
      </c>
      <c r="G68" s="373">
        <v>126.952102240724</v>
      </c>
      <c r="H68" s="373">
        <v>1.7496704654478299</v>
      </c>
      <c r="I68" s="373">
        <v>6.8016993683821099</v>
      </c>
      <c r="J68" s="373">
        <v>1.65869743819875</v>
      </c>
      <c r="K68" s="373">
        <v>126.021287405384</v>
      </c>
      <c r="L68" s="373">
        <v>1.69136625374278</v>
      </c>
      <c r="M68" s="373">
        <v>7.08723878483584</v>
      </c>
      <c r="N68" s="373">
        <v>1.72657676070522</v>
      </c>
      <c r="O68" s="373">
        <v>122.646964209003</v>
      </c>
      <c r="P68" s="373">
        <v>1.20511289907324</v>
      </c>
      <c r="Q68" s="373">
        <v>5.8345008149707702</v>
      </c>
      <c r="R68" s="373">
        <v>1.42775581860097</v>
      </c>
      <c r="S68" s="373">
        <v>123.317617479636</v>
      </c>
      <c r="T68" s="373">
        <v>-1.43070064227313E-2</v>
      </c>
      <c r="U68" s="373">
        <v>2.9285548158204802</v>
      </c>
      <c r="V68" s="373">
        <v>0.72423294775154601</v>
      </c>
      <c r="W68" s="373">
        <v>124.403305116475</v>
      </c>
      <c r="X68" s="373">
        <v>1.2241345078352299</v>
      </c>
      <c r="Y68" s="373">
        <v>5.7658184083183599</v>
      </c>
      <c r="Z68" s="373">
        <v>1.4112961615894599</v>
      </c>
    </row>
    <row r="69" spans="1:30" x14ac:dyDescent="0.2">
      <c r="B69" s="372" t="s">
        <v>1432</v>
      </c>
      <c r="C69" s="373">
        <v>134.300080022966</v>
      </c>
      <c r="D69" s="373">
        <v>1.40236857389082</v>
      </c>
      <c r="E69" s="373">
        <v>7.1545609386530797</v>
      </c>
      <c r="F69" s="373">
        <v>1.74256101428074</v>
      </c>
      <c r="G69" s="373">
        <v>129.026568358058</v>
      </c>
      <c r="H69" s="373">
        <v>1.6340541674531901</v>
      </c>
      <c r="I69" s="373">
        <v>6.7995094929779798</v>
      </c>
      <c r="J69" s="373">
        <v>1.6581763285296001</v>
      </c>
      <c r="K69" s="373">
        <v>127.731657716304</v>
      </c>
      <c r="L69" s="373">
        <v>1.35720745767189</v>
      </c>
      <c r="M69" s="373">
        <v>6.4708549834970199</v>
      </c>
      <c r="N69" s="373">
        <v>1.5798776480368</v>
      </c>
      <c r="O69" s="373">
        <v>123.361615708711</v>
      </c>
      <c r="P69" s="373">
        <v>0.58268992169276901</v>
      </c>
      <c r="Q69" s="373">
        <v>4.95219478567435</v>
      </c>
      <c r="R69" s="373">
        <v>1.2156995963786801</v>
      </c>
      <c r="S69" s="373">
        <v>122.29298734954401</v>
      </c>
      <c r="T69" s="373">
        <v>-0.83088706304368398</v>
      </c>
      <c r="U69" s="373">
        <v>1.0758364010874599</v>
      </c>
      <c r="V69" s="373">
        <v>0.26788077502468699</v>
      </c>
      <c r="W69" s="373">
        <v>125.487558316828</v>
      </c>
      <c r="X69" s="373">
        <v>0.87156301782966805</v>
      </c>
      <c r="Y69" s="373">
        <v>5.0376681839464004</v>
      </c>
      <c r="Z69" s="373">
        <v>1.2363009019855</v>
      </c>
    </row>
    <row r="70" spans="1:30" x14ac:dyDescent="0.2">
      <c r="B70" s="372" t="s">
        <v>1433</v>
      </c>
      <c r="C70" s="373">
        <v>137.03223126245999</v>
      </c>
      <c r="D70" s="373">
        <v>2.0297146101435199</v>
      </c>
      <c r="E70" s="373">
        <v>7.4555874978204697</v>
      </c>
      <c r="F70" s="373">
        <v>1.81394155206609</v>
      </c>
      <c r="G70" s="373">
        <v>131.273964423254</v>
      </c>
      <c r="H70" s="373">
        <v>1.73735475551191</v>
      </c>
      <c r="I70" s="373">
        <v>7.0953065988430097</v>
      </c>
      <c r="J70" s="373">
        <v>1.7284926937437299</v>
      </c>
      <c r="K70" s="373">
        <v>130.21445505667299</v>
      </c>
      <c r="L70" s="373">
        <v>1.9392286654070801</v>
      </c>
      <c r="M70" s="373">
        <v>6.89942985855581</v>
      </c>
      <c r="N70" s="373">
        <v>1.68194553950869</v>
      </c>
      <c r="O70" s="373">
        <v>124.61326219777</v>
      </c>
      <c r="P70" s="373">
        <v>1.01074427631451</v>
      </c>
      <c r="Q70" s="373">
        <v>4.5250731808533997</v>
      </c>
      <c r="R70" s="373">
        <v>1.11256324483007</v>
      </c>
      <c r="S70" s="373">
        <v>122.80753996726</v>
      </c>
      <c r="T70" s="373">
        <v>0.41666515236149498</v>
      </c>
      <c r="U70" s="373">
        <v>0.95265469987342299</v>
      </c>
      <c r="V70" s="373">
        <v>0.237317543366244</v>
      </c>
      <c r="W70" s="373">
        <v>127.382616552743</v>
      </c>
      <c r="X70" s="373">
        <v>1.5058355558936101</v>
      </c>
      <c r="Y70" s="373">
        <v>5.37928909640637</v>
      </c>
      <c r="Z70" s="373">
        <v>1.3185150673119099</v>
      </c>
    </row>
    <row r="71" spans="1:30" x14ac:dyDescent="0.2">
      <c r="A71" s="372">
        <v>2021</v>
      </c>
      <c r="B71" s="372" t="s">
        <v>1430</v>
      </c>
      <c r="C71" s="373">
        <v>141.18584304281799</v>
      </c>
      <c r="D71" s="373">
        <v>2.9774907395874899</v>
      </c>
      <c r="E71" s="373">
        <v>8.4829354558623198</v>
      </c>
      <c r="F71" s="373">
        <v>2.0564264094082199</v>
      </c>
      <c r="G71" s="373">
        <v>135.02323860891801</v>
      </c>
      <c r="H71" s="373">
        <v>2.83341529954382</v>
      </c>
      <c r="I71" s="373">
        <v>8.17190753378922</v>
      </c>
      <c r="J71" s="373">
        <v>1.9831969582764699</v>
      </c>
      <c r="K71" s="373">
        <v>134.120379816563</v>
      </c>
      <c r="L71" s="373">
        <v>2.9287668271249498</v>
      </c>
      <c r="M71" s="373">
        <v>8.1541288869668893</v>
      </c>
      <c r="N71" s="373">
        <v>1.9790063254186101</v>
      </c>
      <c r="O71" s="373">
        <v>127.935949684308</v>
      </c>
      <c r="P71" s="373">
        <v>2.6071589281180301</v>
      </c>
      <c r="Q71" s="373">
        <v>5.5041130034171797</v>
      </c>
      <c r="R71" s="373">
        <v>1.3485052085593101</v>
      </c>
      <c r="S71" s="373">
        <v>125.24514221491</v>
      </c>
      <c r="T71" s="373">
        <v>1.9317363822068101</v>
      </c>
      <c r="U71" s="373">
        <v>1.48705285953432</v>
      </c>
      <c r="V71" s="373">
        <v>0.36970789795298697</v>
      </c>
      <c r="W71" s="373">
        <v>130.97037037156099</v>
      </c>
      <c r="X71" s="373">
        <v>2.7643434450311402</v>
      </c>
      <c r="Y71" s="373">
        <v>6.5047580941783396</v>
      </c>
      <c r="Z71" s="373">
        <v>1.5879631064456201</v>
      </c>
    </row>
    <row r="72" spans="1:30" x14ac:dyDescent="0.2">
      <c r="B72" s="372" t="s">
        <v>1431</v>
      </c>
      <c r="C72" s="373">
        <v>144.51837954516699</v>
      </c>
      <c r="D72" s="373">
        <v>2.3603899870742202</v>
      </c>
      <c r="E72" s="373">
        <v>9.1523007596998198</v>
      </c>
      <c r="F72" s="373">
        <v>2.21349150861032</v>
      </c>
      <c r="G72" s="373">
        <v>138.06203668364901</v>
      </c>
      <c r="H72" s="373">
        <v>2.25057412786001</v>
      </c>
      <c r="I72" s="373">
        <v>8.8075527331525905</v>
      </c>
      <c r="J72" s="373">
        <v>2.1326876404414099</v>
      </c>
      <c r="K72" s="373">
        <v>137.39197948039401</v>
      </c>
      <c r="L72" s="373">
        <v>2.4393009237713099</v>
      </c>
      <c r="M72" s="373">
        <v>9.0460152706636894</v>
      </c>
      <c r="N72" s="373">
        <v>2.1886001869425602</v>
      </c>
      <c r="O72" s="373">
        <v>130.677157756356</v>
      </c>
      <c r="P72" s="373">
        <v>2.1426409690256301</v>
      </c>
      <c r="Q72" s="373">
        <v>6.5780366683711096</v>
      </c>
      <c r="R72" s="373">
        <v>1.60543251649761</v>
      </c>
      <c r="S72" s="373">
        <v>127.822089560368</v>
      </c>
      <c r="T72" s="373">
        <v>2.05752279081306</v>
      </c>
      <c r="U72" s="373">
        <v>3.6847583073228698</v>
      </c>
      <c r="V72" s="373">
        <v>0.90872757775757296</v>
      </c>
      <c r="W72" s="373">
        <v>134.035177475388</v>
      </c>
      <c r="X72" s="373">
        <v>2.3400766869118499</v>
      </c>
      <c r="Y72" s="373">
        <v>7.7772757853451102</v>
      </c>
      <c r="Z72" s="373">
        <v>1.8900558996232799</v>
      </c>
    </row>
    <row r="73" spans="1:30" x14ac:dyDescent="0.2">
      <c r="B73" s="372" t="s">
        <v>1432</v>
      </c>
      <c r="C73" s="373">
        <v>147.3815285</v>
      </c>
      <c r="D73" s="373">
        <v>1.9811659692310399</v>
      </c>
      <c r="E73" s="373">
        <v>9.7338338787837007</v>
      </c>
      <c r="F73" s="373">
        <v>2.3493616227996599</v>
      </c>
      <c r="G73" s="373">
        <v>140.1707849</v>
      </c>
      <c r="H73" s="373">
        <v>1.5273917921281299</v>
      </c>
      <c r="I73" s="373">
        <v>8.6563675305450207</v>
      </c>
      <c r="J73" s="373">
        <v>2.0971914759754902</v>
      </c>
      <c r="K73" s="373">
        <v>139.8832194</v>
      </c>
      <c r="L73" s="373">
        <v>1.8132353351539601</v>
      </c>
      <c r="M73" s="373">
        <v>9.4927524999543405</v>
      </c>
      <c r="N73" s="373">
        <v>2.29310076222355</v>
      </c>
      <c r="O73" s="373">
        <v>132.31527149999999</v>
      </c>
      <c r="P73" s="373">
        <v>1.2535578304344599</v>
      </c>
      <c r="Q73" s="373">
        <v>7.2473718074678404</v>
      </c>
      <c r="R73" s="373">
        <v>1.7645846918044299</v>
      </c>
      <c r="S73" s="373">
        <v>130.18855300000001</v>
      </c>
      <c r="T73" s="373">
        <v>1.8513728321695</v>
      </c>
      <c r="U73" s="373">
        <v>6.4493249464639302</v>
      </c>
      <c r="V73" s="373">
        <v>1.5747420069481599</v>
      </c>
      <c r="W73" s="373">
        <v>136.36440279999999</v>
      </c>
      <c r="X73" s="373">
        <v>1.7377716570261501</v>
      </c>
      <c r="Y73" s="373">
        <v>8.6620658940403494</v>
      </c>
      <c r="Z73" s="373">
        <v>2.0985300433341298</v>
      </c>
    </row>
    <row r="74" spans="1:30" x14ac:dyDescent="0.2">
      <c r="B74" s="372" t="s">
        <v>1433</v>
      </c>
      <c r="C74" s="373">
        <v>149.08969255800099</v>
      </c>
      <c r="D74" s="373">
        <v>1.15900823894697</v>
      </c>
      <c r="E74" s="373">
        <v>8.7423647008529208</v>
      </c>
      <c r="F74" s="373">
        <v>2.1173869441806898</v>
      </c>
      <c r="G74" s="373">
        <v>142.29622220788701</v>
      </c>
      <c r="H74" s="373">
        <v>1.5163197590734301</v>
      </c>
      <c r="I74" s="373">
        <v>8.3725043526940794</v>
      </c>
      <c r="J74" s="373">
        <v>2.0304441927423</v>
      </c>
      <c r="K74" s="373">
        <v>142.07705029113501</v>
      </c>
      <c r="L74" s="373">
        <v>1.56833028332133</v>
      </c>
      <c r="M74" s="373">
        <v>9.0349997584483006</v>
      </c>
      <c r="N74" s="373">
        <v>2.1860193901685099</v>
      </c>
      <c r="O74" s="373">
        <v>133.80087042934099</v>
      </c>
      <c r="P74" s="373">
        <v>1.1227720825415</v>
      </c>
      <c r="Q74" s="373">
        <v>7.3109412228628701</v>
      </c>
      <c r="R74" s="373">
        <v>1.7796612331099999</v>
      </c>
      <c r="S74" s="373">
        <v>131.63556286657001</v>
      </c>
      <c r="T74" s="373">
        <v>1.11147242459173</v>
      </c>
      <c r="U74" s="373">
        <v>7.1326300992556897</v>
      </c>
      <c r="V74" s="373">
        <v>1.7373548172284501</v>
      </c>
      <c r="W74" s="373">
        <v>138.27249463491199</v>
      </c>
      <c r="X74" s="373">
        <v>1.39925948101758</v>
      </c>
      <c r="Y74" s="373">
        <v>8.4938684020762203</v>
      </c>
      <c r="Z74" s="373">
        <v>2.0589976323621899</v>
      </c>
    </row>
    <row r="75" spans="1:30" x14ac:dyDescent="0.2">
      <c r="A75" s="372">
        <v>2022</v>
      </c>
      <c r="B75" s="372" t="s">
        <v>1430</v>
      </c>
      <c r="C75" s="373">
        <v>152.28</v>
      </c>
      <c r="D75" s="373">
        <v>2.13964719297068</v>
      </c>
      <c r="E75" s="373">
        <v>7.8546639280402397</v>
      </c>
      <c r="F75" s="373">
        <v>1.90834120106289</v>
      </c>
      <c r="G75" s="372">
        <v>145.69999999999999</v>
      </c>
      <c r="H75" s="373">
        <v>2.3893183415319501</v>
      </c>
      <c r="I75" s="373">
        <v>7.9099392682565401</v>
      </c>
      <c r="J75" s="373">
        <v>1.92139565730272</v>
      </c>
      <c r="K75" s="373">
        <v>145.11000000000001</v>
      </c>
      <c r="L75" s="373">
        <v>2.1326013513513602</v>
      </c>
      <c r="M75" s="373">
        <v>8.19415448851775</v>
      </c>
      <c r="N75" s="373">
        <v>1.98844009547183</v>
      </c>
      <c r="O75" s="373">
        <v>135.93</v>
      </c>
      <c r="P75" s="373">
        <v>1.5919282511210699</v>
      </c>
      <c r="Q75" s="373">
        <v>6.2451148976082598</v>
      </c>
      <c r="R75" s="373">
        <v>1.52599223375249</v>
      </c>
      <c r="S75" s="373">
        <v>133.21</v>
      </c>
      <c r="T75" s="373">
        <v>1.19264661197207</v>
      </c>
      <c r="U75" s="373">
        <v>6.3552894211576803</v>
      </c>
      <c r="V75" s="373">
        <v>1.5523022215959501</v>
      </c>
      <c r="W75" s="373">
        <v>141.11000000000001</v>
      </c>
      <c r="X75" s="373">
        <v>2.05395241194763</v>
      </c>
      <c r="Y75" s="373">
        <v>7.7422310452775598</v>
      </c>
      <c r="Z75" s="373">
        <v>1.8817722749580501</v>
      </c>
    </row>
    <row r="76" spans="1:30" x14ac:dyDescent="0.2">
      <c r="B76" s="372" t="s">
        <v>1431</v>
      </c>
      <c r="C76" s="373">
        <v>156.56</v>
      </c>
      <c r="D76" s="373">
        <v>2.8106120304701898</v>
      </c>
      <c r="E76" s="373">
        <v>8.3310268474951599</v>
      </c>
      <c r="F76" s="373">
        <v>2.0206802405531499</v>
      </c>
      <c r="G76" s="373">
        <v>149.34</v>
      </c>
      <c r="H76" s="373">
        <v>2.49828414550448</v>
      </c>
      <c r="I76" s="373">
        <v>8.1703607127336006</v>
      </c>
      <c r="J76" s="373">
        <v>1.98283237516543</v>
      </c>
      <c r="K76" s="373">
        <v>148.52000000000001</v>
      </c>
      <c r="L76" s="373">
        <v>2.3499414237474898</v>
      </c>
      <c r="M76" s="373">
        <v>8.1010262755659195</v>
      </c>
      <c r="N76" s="373">
        <v>1.9664863482181201</v>
      </c>
      <c r="O76" s="373">
        <v>138.27000000000001</v>
      </c>
      <c r="P76" s="373">
        <v>1.7214742882365901</v>
      </c>
      <c r="Q76" s="373">
        <v>5.8080808080808204</v>
      </c>
      <c r="R76" s="373">
        <v>1.4214252437867201</v>
      </c>
      <c r="S76" s="373">
        <v>135.94</v>
      </c>
      <c r="T76" s="373">
        <v>2.0493956910141899</v>
      </c>
      <c r="U76" s="373">
        <v>6.3526834611171896</v>
      </c>
      <c r="V76" s="373">
        <v>1.5516801470505399</v>
      </c>
      <c r="W76" s="373">
        <v>144.72</v>
      </c>
      <c r="X76" s="373">
        <v>2.55828786053431</v>
      </c>
      <c r="Y76" s="373">
        <v>7.9677708146821802</v>
      </c>
      <c r="Z76" s="373">
        <v>1.93504844905155</v>
      </c>
    </row>
    <row r="77" spans="1:30" x14ac:dyDescent="0.2">
      <c r="B77" s="372" t="s">
        <v>1432</v>
      </c>
      <c r="C77" s="373">
        <v>161.63</v>
      </c>
      <c r="D77" s="373">
        <v>3.23837506387328</v>
      </c>
      <c r="E77" s="373">
        <v>9.6688831591803499</v>
      </c>
      <c r="F77" s="373">
        <v>2.3342132850479498</v>
      </c>
      <c r="G77" s="373">
        <v>153.69</v>
      </c>
      <c r="H77" s="373">
        <v>2.9128163921253498</v>
      </c>
      <c r="I77" s="373">
        <v>9.6454305486195508</v>
      </c>
      <c r="J77" s="373">
        <v>2.3287418220613798</v>
      </c>
      <c r="K77" s="373">
        <v>151.91999999999999</v>
      </c>
      <c r="L77" s="373">
        <v>2.2892539725289298</v>
      </c>
      <c r="M77" s="373">
        <v>8.6073777523591595</v>
      </c>
      <c r="N77" s="373">
        <v>2.0856814173157798</v>
      </c>
      <c r="O77" s="373">
        <v>141.29</v>
      </c>
      <c r="P77" s="373">
        <v>2.18413249439502</v>
      </c>
      <c r="Q77" s="373">
        <v>6.7790205562273202</v>
      </c>
      <c r="R77" s="373">
        <v>1.6533003281224801</v>
      </c>
      <c r="S77" s="373">
        <v>139.94999999999999</v>
      </c>
      <c r="T77" s="373">
        <v>2.9498308077092701</v>
      </c>
      <c r="U77" s="373">
        <v>7.4967355403640701</v>
      </c>
      <c r="V77" s="373">
        <v>1.82368707351905</v>
      </c>
      <c r="W77" s="373">
        <v>149.21</v>
      </c>
      <c r="X77" s="373">
        <v>3.1025428413488099</v>
      </c>
      <c r="Y77" s="373">
        <v>9.4235846289234306</v>
      </c>
      <c r="Z77" s="373">
        <v>2.2769419924384402</v>
      </c>
    </row>
    <row r="78" spans="1:30" x14ac:dyDescent="0.2">
      <c r="B78" s="372" t="s">
        <v>1433</v>
      </c>
      <c r="C78" s="373">
        <v>166.06</v>
      </c>
      <c r="D78" s="373">
        <v>2.7408278166182001</v>
      </c>
      <c r="E78" s="373">
        <v>11.3823864779663</v>
      </c>
      <c r="F78" s="373">
        <v>2.7316183552467601</v>
      </c>
      <c r="G78" s="373">
        <v>157.11000000000001</v>
      </c>
      <c r="H78" s="373">
        <v>2.2252586375170802</v>
      </c>
      <c r="I78" s="373">
        <v>10.4075895994378</v>
      </c>
      <c r="J78" s="373">
        <v>2.5061051203040501</v>
      </c>
      <c r="K78" s="373">
        <v>153.19999999999999</v>
      </c>
      <c r="L78" s="373">
        <v>0.84254870984727903</v>
      </c>
      <c r="M78" s="373">
        <v>7.8265765765765503</v>
      </c>
      <c r="N78" s="373">
        <v>1.90170584830778</v>
      </c>
      <c r="O78" s="373">
        <v>142.37</v>
      </c>
      <c r="P78" s="373">
        <v>0.76438530681577399</v>
      </c>
      <c r="Q78" s="373">
        <v>6.4050822122570796</v>
      </c>
      <c r="R78" s="373">
        <v>1.5641861746213701</v>
      </c>
      <c r="S78" s="373">
        <v>142.81</v>
      </c>
      <c r="T78" s="373">
        <v>2.0435869953555001</v>
      </c>
      <c r="U78" s="373">
        <v>8.4852628380431607</v>
      </c>
      <c r="V78" s="373">
        <v>2.0569737821271499</v>
      </c>
      <c r="W78" s="373">
        <v>152.66</v>
      </c>
      <c r="X78" s="373">
        <v>2.31217746799812</v>
      </c>
      <c r="Y78" s="373">
        <v>10.407174368988199</v>
      </c>
      <c r="Z78" s="373">
        <v>2.5060087417029502</v>
      </c>
    </row>
    <row r="79" spans="1:30" x14ac:dyDescent="0.2">
      <c r="A79" s="372">
        <v>2023</v>
      </c>
      <c r="B79" s="372" t="s">
        <v>1430</v>
      </c>
      <c r="C79" s="373">
        <v>171.75</v>
      </c>
      <c r="D79" s="373">
        <v>3.4264723593881801</v>
      </c>
      <c r="E79" s="373">
        <v>12.785657998424</v>
      </c>
      <c r="F79" s="373">
        <v>3.05367158734609</v>
      </c>
      <c r="G79" s="373">
        <v>161.91999999999999</v>
      </c>
      <c r="H79" s="373">
        <v>3.0615492330214402</v>
      </c>
      <c r="I79" s="373">
        <v>11.1324639670556</v>
      </c>
      <c r="J79" s="373">
        <v>2.6739418748874102</v>
      </c>
      <c r="K79" s="373">
        <v>156.05000000000001</v>
      </c>
      <c r="L79" s="373">
        <v>1.8603133159269101</v>
      </c>
      <c r="M79" s="373">
        <v>7.5391082626972601</v>
      </c>
      <c r="N79" s="373">
        <v>1.8337197251708299</v>
      </c>
      <c r="O79" s="373">
        <v>145.44</v>
      </c>
      <c r="P79" s="373">
        <v>2.1563531642902101</v>
      </c>
      <c r="Q79" s="373">
        <v>6.9962480688589697</v>
      </c>
      <c r="R79" s="373">
        <v>1.7049609151974701</v>
      </c>
      <c r="S79" s="373">
        <v>147.81</v>
      </c>
      <c r="T79" s="373">
        <v>3.50115538127582</v>
      </c>
      <c r="U79" s="373">
        <v>10.9601381277682</v>
      </c>
      <c r="V79" s="373">
        <v>2.6341162686372099</v>
      </c>
      <c r="W79" s="373">
        <v>157.59</v>
      </c>
      <c r="X79" s="373">
        <v>3.2293986636971099</v>
      </c>
      <c r="Y79" s="373">
        <v>11.6788321167883</v>
      </c>
      <c r="Z79" s="373">
        <v>2.7999056150564501</v>
      </c>
    </row>
    <row r="80" spans="1:30" x14ac:dyDescent="0.2">
      <c r="C80" s="430">
        <f t="shared" ref="C80" si="0">C78/C74-1</f>
        <v>0.11382616162681392</v>
      </c>
      <c r="D80" s="373"/>
      <c r="E80" s="373"/>
      <c r="F80" s="373"/>
      <c r="G80" s="430">
        <f>((G77/G73)^(1/4))-1</f>
        <v>2.3285985718145996E-2</v>
      </c>
      <c r="K80" s="430">
        <f>((K77/K73)^(1/4))-1</f>
        <v>2.0850940389999906E-2</v>
      </c>
      <c r="O80" s="430">
        <f>((O77/O73)^(1/4))-1</f>
        <v>1.6542085021823416E-2</v>
      </c>
      <c r="S80" s="430">
        <f>((S77/S73)^(1/4))-1</f>
        <v>1.8239700059614394E-2</v>
      </c>
      <c r="W80" s="430">
        <f>((W77/W73)^(1/4))-1</f>
        <v>2.2761164280624469E-2</v>
      </c>
    </row>
    <row r="81" spans="3:6" x14ac:dyDescent="0.2">
      <c r="C81" s="373"/>
      <c r="D81" s="373"/>
      <c r="E81" s="373"/>
      <c r="F81" s="373"/>
    </row>
    <row r="82" spans="3:6" x14ac:dyDescent="0.2">
      <c r="C82" s="373"/>
      <c r="D82" s="373"/>
      <c r="E82" s="373"/>
      <c r="F82" s="373"/>
    </row>
    <row r="83" spans="3:6" x14ac:dyDescent="0.2">
      <c r="C83" s="373"/>
      <c r="D83" s="373"/>
      <c r="E83" s="373"/>
      <c r="F83" s="373"/>
    </row>
    <row r="84" spans="3:6" x14ac:dyDescent="0.2">
      <c r="C84" s="373"/>
      <c r="D84" s="373"/>
      <c r="E84" s="373"/>
      <c r="F84" s="373"/>
    </row>
    <row r="85" spans="3:6" x14ac:dyDescent="0.2">
      <c r="C85" s="373"/>
      <c r="D85" s="373"/>
      <c r="E85" s="373"/>
      <c r="F85" s="373"/>
    </row>
    <row r="86" spans="3:6" x14ac:dyDescent="0.2">
      <c r="C86" s="373"/>
      <c r="D86" s="373"/>
      <c r="E86" s="373"/>
      <c r="F86" s="373"/>
    </row>
    <row r="87" spans="3:6" x14ac:dyDescent="0.2">
      <c r="C87" s="373"/>
      <c r="D87" s="373"/>
      <c r="E87" s="373"/>
      <c r="F87" s="373"/>
    </row>
    <row r="88" spans="3:6" x14ac:dyDescent="0.2">
      <c r="C88" s="373"/>
      <c r="D88" s="373"/>
      <c r="E88" s="373"/>
      <c r="F88" s="373"/>
    </row>
    <row r="89" spans="3:6" x14ac:dyDescent="0.2">
      <c r="C89" s="373"/>
      <c r="D89" s="373"/>
      <c r="E89" s="373"/>
      <c r="F89" s="373"/>
    </row>
    <row r="90" spans="3:6" x14ac:dyDescent="0.2">
      <c r="C90" s="373"/>
      <c r="D90" s="373"/>
      <c r="E90" s="373"/>
      <c r="F90" s="373"/>
    </row>
    <row r="91" spans="3:6" x14ac:dyDescent="0.2">
      <c r="C91" s="373"/>
      <c r="D91" s="373"/>
      <c r="E91" s="373"/>
      <c r="F91" s="373"/>
    </row>
    <row r="92" spans="3:6" x14ac:dyDescent="0.2">
      <c r="C92" s="373"/>
      <c r="D92" s="373"/>
      <c r="E92" s="373"/>
      <c r="F92" s="373"/>
    </row>
    <row r="93" spans="3:6" x14ac:dyDescent="0.2">
      <c r="C93" s="373"/>
      <c r="D93" s="373"/>
      <c r="E93" s="373"/>
      <c r="F93" s="373"/>
    </row>
    <row r="94" spans="3:6" x14ac:dyDescent="0.2">
      <c r="C94" s="373"/>
      <c r="D94" s="373"/>
      <c r="E94" s="373"/>
      <c r="F94" s="373"/>
    </row>
    <row r="95" spans="3:6" x14ac:dyDescent="0.2">
      <c r="C95" s="373"/>
      <c r="D95" s="373"/>
      <c r="E95" s="373"/>
      <c r="F95" s="373"/>
    </row>
    <row r="96" spans="3:6" x14ac:dyDescent="0.2">
      <c r="C96" s="373"/>
      <c r="D96" s="373"/>
      <c r="E96" s="373"/>
      <c r="F96" s="373"/>
    </row>
    <row r="97" spans="3:6" x14ac:dyDescent="0.2">
      <c r="C97" s="373"/>
      <c r="D97" s="373"/>
      <c r="E97" s="373"/>
      <c r="F97" s="373"/>
    </row>
    <row r="98" spans="3:6" x14ac:dyDescent="0.2">
      <c r="C98" s="373"/>
      <c r="D98" s="373"/>
      <c r="E98" s="373"/>
      <c r="F98" s="373"/>
    </row>
    <row r="99" spans="3:6" x14ac:dyDescent="0.2">
      <c r="C99" s="373"/>
      <c r="D99" s="373"/>
      <c r="E99" s="373"/>
      <c r="F99" s="373"/>
    </row>
    <row r="100" spans="3:6" x14ac:dyDescent="0.2">
      <c r="C100" s="373"/>
      <c r="D100" s="373"/>
      <c r="E100" s="373"/>
      <c r="F100" s="373"/>
    </row>
    <row r="101" spans="3:6" x14ac:dyDescent="0.2">
      <c r="C101" s="373"/>
      <c r="D101" s="373"/>
      <c r="E101" s="373"/>
      <c r="F101" s="373"/>
    </row>
    <row r="102" spans="3:6" x14ac:dyDescent="0.2">
      <c r="C102" s="373"/>
      <c r="D102" s="373"/>
      <c r="E102" s="373"/>
      <c r="F102" s="373"/>
    </row>
    <row r="103" spans="3:6" x14ac:dyDescent="0.2">
      <c r="C103" s="373"/>
      <c r="D103" s="373"/>
      <c r="E103" s="373"/>
      <c r="F103" s="373"/>
    </row>
    <row r="104" spans="3:6" x14ac:dyDescent="0.2">
      <c r="C104" s="373"/>
      <c r="D104" s="373"/>
      <c r="E104" s="373"/>
      <c r="F104" s="373"/>
    </row>
    <row r="105" spans="3:6" x14ac:dyDescent="0.2">
      <c r="C105" s="373"/>
      <c r="D105" s="373"/>
      <c r="E105" s="373"/>
      <c r="F105" s="373"/>
    </row>
    <row r="106" spans="3:6" x14ac:dyDescent="0.2">
      <c r="C106" s="373"/>
      <c r="D106" s="373"/>
      <c r="E106" s="373"/>
      <c r="F106" s="373"/>
    </row>
    <row r="107" spans="3:6" x14ac:dyDescent="0.2">
      <c r="C107" s="373"/>
      <c r="D107" s="373"/>
      <c r="E107" s="373"/>
      <c r="F107" s="373"/>
    </row>
    <row r="108" spans="3:6" x14ac:dyDescent="0.2">
      <c r="C108" s="373"/>
      <c r="D108" s="373"/>
      <c r="E108" s="373"/>
      <c r="F108" s="373"/>
    </row>
    <row r="109" spans="3:6" x14ac:dyDescent="0.2">
      <c r="C109" s="373"/>
      <c r="D109" s="373"/>
      <c r="E109" s="373"/>
      <c r="F109" s="373"/>
    </row>
    <row r="110" spans="3:6" x14ac:dyDescent="0.2">
      <c r="C110" s="373"/>
      <c r="D110" s="373"/>
      <c r="E110" s="373"/>
      <c r="F110" s="373"/>
    </row>
    <row r="111" spans="3:6" x14ac:dyDescent="0.2">
      <c r="C111" s="373"/>
      <c r="D111" s="373"/>
      <c r="E111" s="373"/>
      <c r="F111" s="373"/>
    </row>
    <row r="112" spans="3:6" x14ac:dyDescent="0.2">
      <c r="C112" s="373"/>
      <c r="D112" s="373"/>
      <c r="E112" s="373"/>
      <c r="F112" s="373"/>
    </row>
    <row r="113" spans="3:6" x14ac:dyDescent="0.2">
      <c r="C113" s="373"/>
      <c r="D113" s="373"/>
      <c r="E113" s="373"/>
      <c r="F113" s="373"/>
    </row>
    <row r="114" spans="3:6" x14ac:dyDescent="0.2">
      <c r="C114" s="373"/>
      <c r="D114" s="373"/>
      <c r="E114" s="373"/>
      <c r="F114" s="373"/>
    </row>
    <row r="115" spans="3:6" x14ac:dyDescent="0.2">
      <c r="C115" s="373"/>
      <c r="D115" s="373"/>
      <c r="E115" s="373"/>
      <c r="F115" s="373"/>
    </row>
    <row r="116" spans="3:6" x14ac:dyDescent="0.2">
      <c r="C116" s="373"/>
      <c r="D116" s="373"/>
      <c r="E116" s="373"/>
      <c r="F116" s="373"/>
    </row>
    <row r="117" spans="3:6" x14ac:dyDescent="0.2">
      <c r="C117" s="373"/>
      <c r="D117" s="373"/>
      <c r="E117" s="373"/>
      <c r="F117" s="373"/>
    </row>
    <row r="118" spans="3:6" x14ac:dyDescent="0.2">
      <c r="C118" s="373"/>
      <c r="D118" s="373"/>
      <c r="E118" s="373"/>
      <c r="F118" s="373"/>
    </row>
    <row r="119" spans="3:6" x14ac:dyDescent="0.2">
      <c r="C119" s="373"/>
      <c r="D119" s="373"/>
      <c r="E119" s="373"/>
      <c r="F119" s="373"/>
    </row>
    <row r="120" spans="3:6" x14ac:dyDescent="0.2">
      <c r="C120" s="373"/>
      <c r="D120" s="373"/>
      <c r="E120" s="373"/>
      <c r="F120" s="373"/>
    </row>
    <row r="121" spans="3:6" x14ac:dyDescent="0.2">
      <c r="C121" s="373"/>
      <c r="D121" s="373"/>
      <c r="E121" s="373"/>
      <c r="F121" s="373"/>
    </row>
    <row r="122" spans="3:6" x14ac:dyDescent="0.2">
      <c r="C122" s="373"/>
      <c r="D122" s="373"/>
      <c r="E122" s="373"/>
      <c r="F122" s="373"/>
    </row>
    <row r="123" spans="3:6" x14ac:dyDescent="0.2">
      <c r="C123" s="373"/>
      <c r="D123" s="373"/>
      <c r="E123" s="373"/>
      <c r="F123" s="373"/>
    </row>
    <row r="124" spans="3:6" x14ac:dyDescent="0.2">
      <c r="C124" s="373"/>
      <c r="D124" s="373"/>
      <c r="E124" s="373"/>
      <c r="F124" s="373"/>
    </row>
    <row r="125" spans="3:6" x14ac:dyDescent="0.2">
      <c r="C125" s="373"/>
      <c r="D125" s="373"/>
      <c r="E125" s="373"/>
      <c r="F125" s="373"/>
    </row>
    <row r="126" spans="3:6" x14ac:dyDescent="0.2">
      <c r="C126" s="373"/>
      <c r="D126" s="373"/>
      <c r="E126" s="373"/>
      <c r="F126" s="373"/>
    </row>
    <row r="127" spans="3:6" x14ac:dyDescent="0.2">
      <c r="C127" s="373"/>
      <c r="D127" s="373"/>
      <c r="E127" s="373"/>
      <c r="F127" s="373"/>
    </row>
    <row r="128" spans="3:6" x14ac:dyDescent="0.2">
      <c r="C128" s="373"/>
      <c r="D128" s="373"/>
      <c r="E128" s="373"/>
      <c r="F128" s="373"/>
    </row>
    <row r="129" spans="3:6" x14ac:dyDescent="0.2">
      <c r="C129" s="373"/>
      <c r="D129" s="373"/>
      <c r="E129" s="373"/>
      <c r="F129" s="373"/>
    </row>
    <row r="130" spans="3:6" x14ac:dyDescent="0.2">
      <c r="C130" s="373"/>
      <c r="D130" s="373"/>
      <c r="E130" s="373"/>
      <c r="F130" s="373"/>
    </row>
    <row r="131" spans="3:6" x14ac:dyDescent="0.2">
      <c r="C131" s="373"/>
      <c r="D131" s="373"/>
      <c r="E131" s="373"/>
      <c r="F131" s="373"/>
    </row>
    <row r="132" spans="3:6" x14ac:dyDescent="0.2">
      <c r="C132" s="373"/>
      <c r="D132" s="373"/>
      <c r="E132" s="373"/>
      <c r="F132" s="373"/>
    </row>
    <row r="133" spans="3:6" x14ac:dyDescent="0.2">
      <c r="C133" s="373"/>
      <c r="D133" s="373"/>
      <c r="E133" s="373"/>
      <c r="F133" s="373"/>
    </row>
    <row r="134" spans="3:6" x14ac:dyDescent="0.2">
      <c r="C134" s="373"/>
      <c r="D134" s="373"/>
      <c r="E134" s="373"/>
      <c r="F134" s="373"/>
    </row>
    <row r="135" spans="3:6" x14ac:dyDescent="0.2">
      <c r="C135" s="373"/>
      <c r="D135" s="373"/>
      <c r="E135" s="373"/>
      <c r="F135" s="373"/>
    </row>
    <row r="136" spans="3:6" x14ac:dyDescent="0.2">
      <c r="C136" s="373"/>
      <c r="D136" s="373"/>
      <c r="E136" s="373"/>
      <c r="F136" s="373"/>
    </row>
    <row r="137" spans="3:6" x14ac:dyDescent="0.2">
      <c r="C137" s="373"/>
      <c r="D137" s="373"/>
      <c r="E137" s="373"/>
      <c r="F137" s="373"/>
    </row>
    <row r="138" spans="3:6" x14ac:dyDescent="0.2">
      <c r="C138" s="373"/>
      <c r="D138" s="373"/>
      <c r="E138" s="373"/>
      <c r="F138" s="373"/>
    </row>
    <row r="139" spans="3:6" x14ac:dyDescent="0.2">
      <c r="C139" s="373"/>
      <c r="D139" s="373"/>
      <c r="E139" s="373"/>
      <c r="F139" s="373"/>
    </row>
    <row r="140" spans="3:6" x14ac:dyDescent="0.2">
      <c r="C140" s="373"/>
      <c r="D140" s="373"/>
      <c r="E140" s="373"/>
      <c r="F140" s="373"/>
    </row>
    <row r="141" spans="3:6" x14ac:dyDescent="0.2">
      <c r="C141" s="373"/>
      <c r="D141" s="373"/>
      <c r="E141" s="373"/>
      <c r="F141" s="373"/>
    </row>
    <row r="142" spans="3:6" x14ac:dyDescent="0.2">
      <c r="C142" s="373"/>
      <c r="D142" s="373"/>
      <c r="E142" s="373"/>
      <c r="F142" s="373"/>
    </row>
    <row r="143" spans="3:6" x14ac:dyDescent="0.2">
      <c r="C143" s="373"/>
      <c r="D143" s="373"/>
      <c r="E143" s="373"/>
      <c r="F143" s="373"/>
    </row>
    <row r="144" spans="3:6" x14ac:dyDescent="0.2">
      <c r="C144" s="373"/>
      <c r="D144" s="373"/>
      <c r="E144" s="373"/>
      <c r="F144" s="373"/>
    </row>
    <row r="145" spans="3:6" x14ac:dyDescent="0.2">
      <c r="C145" s="373"/>
      <c r="D145" s="373"/>
      <c r="E145" s="373"/>
      <c r="F145" s="373"/>
    </row>
    <row r="146" spans="3:6" x14ac:dyDescent="0.2">
      <c r="C146" s="373"/>
      <c r="D146" s="373"/>
      <c r="E146" s="373"/>
      <c r="F146" s="373"/>
    </row>
    <row r="147" spans="3:6" x14ac:dyDescent="0.2">
      <c r="C147" s="373"/>
      <c r="D147" s="373"/>
      <c r="E147" s="373"/>
      <c r="F147" s="373"/>
    </row>
    <row r="148" spans="3:6" x14ac:dyDescent="0.2">
      <c r="C148" s="373"/>
      <c r="D148" s="373"/>
      <c r="E148" s="373"/>
      <c r="F148" s="373"/>
    </row>
    <row r="149" spans="3:6" x14ac:dyDescent="0.2">
      <c r="C149" s="373"/>
      <c r="D149" s="373"/>
      <c r="E149" s="373"/>
      <c r="F149" s="373"/>
    </row>
    <row r="150" spans="3:6" x14ac:dyDescent="0.2">
      <c r="C150" s="373"/>
      <c r="D150" s="373"/>
      <c r="E150" s="373"/>
      <c r="F150" s="373"/>
    </row>
    <row r="151" spans="3:6" x14ac:dyDescent="0.2">
      <c r="C151" s="373"/>
      <c r="D151" s="373"/>
      <c r="E151" s="373"/>
      <c r="F151" s="373"/>
    </row>
    <row r="152" spans="3:6" x14ac:dyDescent="0.2">
      <c r="C152" s="373"/>
      <c r="D152" s="373"/>
      <c r="E152" s="373"/>
      <c r="F152" s="373"/>
    </row>
    <row r="153" spans="3:6" x14ac:dyDescent="0.2">
      <c r="C153" s="373"/>
      <c r="D153" s="373"/>
      <c r="E153" s="373"/>
      <c r="F153" s="373"/>
    </row>
    <row r="154" spans="3:6" x14ac:dyDescent="0.2">
      <c r="C154" s="373"/>
      <c r="D154" s="373"/>
      <c r="E154" s="373"/>
      <c r="F154" s="373"/>
    </row>
    <row r="155" spans="3:6" x14ac:dyDescent="0.2">
      <c r="C155" s="373"/>
      <c r="D155" s="373"/>
      <c r="E155" s="373"/>
      <c r="F155" s="373"/>
    </row>
    <row r="156" spans="3:6" x14ac:dyDescent="0.2">
      <c r="C156" s="373"/>
      <c r="D156" s="373"/>
      <c r="E156" s="373"/>
      <c r="F156" s="373"/>
    </row>
    <row r="157" spans="3:6" x14ac:dyDescent="0.2">
      <c r="C157" s="373"/>
      <c r="D157" s="373"/>
      <c r="E157" s="373"/>
      <c r="F157" s="373"/>
    </row>
    <row r="158" spans="3:6" x14ac:dyDescent="0.2">
      <c r="C158" s="373"/>
      <c r="D158" s="373"/>
      <c r="E158" s="373"/>
      <c r="F158" s="373"/>
    </row>
    <row r="159" spans="3:6" x14ac:dyDescent="0.2">
      <c r="C159" s="373"/>
      <c r="D159" s="373"/>
      <c r="E159" s="373"/>
      <c r="F159" s="373"/>
    </row>
    <row r="160" spans="3:6" x14ac:dyDescent="0.2">
      <c r="C160" s="373"/>
      <c r="D160" s="373"/>
      <c r="E160" s="373"/>
      <c r="F160" s="373"/>
    </row>
    <row r="161" spans="3:6" x14ac:dyDescent="0.2">
      <c r="C161" s="373"/>
      <c r="D161" s="373"/>
      <c r="E161" s="373"/>
      <c r="F161" s="373"/>
    </row>
    <row r="162" spans="3:6" x14ac:dyDescent="0.2">
      <c r="C162" s="373"/>
      <c r="D162" s="373"/>
      <c r="E162" s="373"/>
      <c r="F162" s="373"/>
    </row>
    <row r="163" spans="3:6" x14ac:dyDescent="0.2">
      <c r="C163" s="373"/>
      <c r="D163" s="373"/>
      <c r="E163" s="373"/>
      <c r="F163" s="373"/>
    </row>
    <row r="164" spans="3:6" x14ac:dyDescent="0.2">
      <c r="C164" s="373"/>
      <c r="D164" s="373"/>
      <c r="E164" s="373"/>
      <c r="F164" s="373"/>
    </row>
    <row r="165" spans="3:6" x14ac:dyDescent="0.2">
      <c r="C165" s="373"/>
      <c r="D165" s="373"/>
      <c r="E165" s="373"/>
      <c r="F165" s="373"/>
    </row>
    <row r="166" spans="3:6" x14ac:dyDescent="0.2">
      <c r="C166" s="373"/>
      <c r="D166" s="373"/>
      <c r="E166" s="373"/>
      <c r="F166" s="373"/>
    </row>
    <row r="167" spans="3:6" x14ac:dyDescent="0.2">
      <c r="C167" s="373"/>
      <c r="D167" s="373"/>
      <c r="E167" s="373"/>
      <c r="F167" s="373"/>
    </row>
    <row r="168" spans="3:6" x14ac:dyDescent="0.2">
      <c r="C168" s="373"/>
      <c r="D168" s="373"/>
      <c r="E168" s="373"/>
      <c r="F168" s="373"/>
    </row>
    <row r="169" spans="3:6" x14ac:dyDescent="0.2">
      <c r="C169" s="373"/>
      <c r="D169" s="373"/>
      <c r="E169" s="373"/>
      <c r="F169" s="373"/>
    </row>
    <row r="170" spans="3:6" x14ac:dyDescent="0.2">
      <c r="C170" s="373"/>
      <c r="D170" s="373"/>
      <c r="E170" s="373"/>
      <c r="F170" s="373"/>
    </row>
    <row r="171" spans="3:6" x14ac:dyDescent="0.2">
      <c r="C171" s="373"/>
      <c r="D171" s="373"/>
      <c r="E171" s="373"/>
      <c r="F171" s="373"/>
    </row>
    <row r="172" spans="3:6" x14ac:dyDescent="0.2">
      <c r="C172" s="373"/>
      <c r="D172" s="373"/>
      <c r="E172" s="373"/>
      <c r="F172" s="373"/>
    </row>
    <row r="173" spans="3:6" x14ac:dyDescent="0.2">
      <c r="C173" s="373"/>
      <c r="D173" s="373"/>
      <c r="E173" s="373"/>
      <c r="F173" s="373"/>
    </row>
    <row r="174" spans="3:6" x14ac:dyDescent="0.2">
      <c r="C174" s="373"/>
      <c r="D174" s="373"/>
      <c r="E174" s="373"/>
      <c r="F174" s="373"/>
    </row>
    <row r="175" spans="3:6" x14ac:dyDescent="0.2">
      <c r="C175" s="373"/>
      <c r="D175" s="373"/>
      <c r="E175" s="373"/>
      <c r="F175" s="373"/>
    </row>
    <row r="176" spans="3:6" x14ac:dyDescent="0.2">
      <c r="C176" s="373"/>
      <c r="D176" s="373"/>
      <c r="E176" s="373"/>
      <c r="F176" s="373"/>
    </row>
    <row r="177" spans="3:6" x14ac:dyDescent="0.2">
      <c r="C177" s="373"/>
      <c r="D177" s="373"/>
      <c r="E177" s="373"/>
      <c r="F177" s="373"/>
    </row>
    <row r="178" spans="3:6" x14ac:dyDescent="0.2">
      <c r="C178" s="373"/>
      <c r="D178" s="373"/>
      <c r="E178" s="373"/>
      <c r="F178" s="373"/>
    </row>
    <row r="179" spans="3:6" x14ac:dyDescent="0.2">
      <c r="C179" s="373"/>
      <c r="D179" s="373"/>
      <c r="E179" s="373"/>
      <c r="F179" s="373"/>
    </row>
    <row r="180" spans="3:6" x14ac:dyDescent="0.2">
      <c r="C180" s="373"/>
      <c r="D180" s="373"/>
      <c r="E180" s="373"/>
      <c r="F180" s="373"/>
    </row>
    <row r="181" spans="3:6" x14ac:dyDescent="0.2">
      <c r="C181" s="373"/>
      <c r="D181" s="373"/>
      <c r="E181" s="373"/>
      <c r="F181" s="373"/>
    </row>
    <row r="182" spans="3:6" x14ac:dyDescent="0.2">
      <c r="C182" s="373"/>
      <c r="D182" s="373"/>
      <c r="E182" s="373"/>
      <c r="F182" s="373"/>
    </row>
    <row r="183" spans="3:6" x14ac:dyDescent="0.2">
      <c r="C183" s="373"/>
      <c r="D183" s="373"/>
      <c r="E183" s="373"/>
      <c r="F183" s="373"/>
    </row>
    <row r="184" spans="3:6" x14ac:dyDescent="0.2">
      <c r="C184" s="373"/>
      <c r="D184" s="373"/>
      <c r="E184" s="373"/>
      <c r="F184" s="373"/>
    </row>
    <row r="185" spans="3:6" x14ac:dyDescent="0.2">
      <c r="C185" s="373"/>
      <c r="D185" s="373"/>
      <c r="E185" s="373"/>
      <c r="F185" s="373"/>
    </row>
    <row r="186" spans="3:6" x14ac:dyDescent="0.2">
      <c r="C186" s="373"/>
      <c r="D186" s="373"/>
      <c r="E186" s="373"/>
      <c r="F186" s="373"/>
    </row>
    <row r="187" spans="3:6" x14ac:dyDescent="0.2">
      <c r="C187" s="373"/>
      <c r="D187" s="373"/>
      <c r="E187" s="373"/>
      <c r="F187" s="373"/>
    </row>
    <row r="188" spans="3:6" x14ac:dyDescent="0.2">
      <c r="C188" s="373"/>
      <c r="D188" s="373"/>
      <c r="E188" s="373"/>
      <c r="F188" s="373"/>
    </row>
    <row r="189" spans="3:6" x14ac:dyDescent="0.2">
      <c r="C189" s="373"/>
      <c r="D189" s="373"/>
      <c r="E189" s="373"/>
      <c r="F189" s="373"/>
    </row>
    <row r="190" spans="3:6" x14ac:dyDescent="0.2">
      <c r="C190" s="373"/>
      <c r="D190" s="373"/>
      <c r="E190" s="373"/>
      <c r="F190" s="373"/>
    </row>
    <row r="191" spans="3:6" x14ac:dyDescent="0.2">
      <c r="C191" s="373"/>
      <c r="D191" s="373"/>
      <c r="E191" s="373"/>
      <c r="F191" s="373"/>
    </row>
    <row r="192" spans="3:6" x14ac:dyDescent="0.2">
      <c r="C192" s="373"/>
      <c r="D192" s="373"/>
      <c r="E192" s="373"/>
      <c r="F192" s="373"/>
    </row>
    <row r="193" spans="3:6" x14ac:dyDescent="0.2">
      <c r="C193" s="373"/>
      <c r="D193" s="373"/>
      <c r="E193" s="373"/>
      <c r="F193" s="373"/>
    </row>
    <row r="194" spans="3:6" x14ac:dyDescent="0.2">
      <c r="C194" s="373"/>
      <c r="D194" s="373"/>
      <c r="E194" s="373"/>
      <c r="F194" s="373"/>
    </row>
    <row r="195" spans="3:6" x14ac:dyDescent="0.2">
      <c r="C195" s="373"/>
      <c r="D195" s="373"/>
      <c r="E195" s="373"/>
      <c r="F195" s="373"/>
    </row>
    <row r="196" spans="3:6" x14ac:dyDescent="0.2">
      <c r="C196" s="373"/>
      <c r="D196" s="373"/>
      <c r="E196" s="373"/>
      <c r="F196" s="373"/>
    </row>
    <row r="197" spans="3:6" x14ac:dyDescent="0.2">
      <c r="C197" s="373"/>
      <c r="D197" s="373"/>
      <c r="E197" s="373"/>
      <c r="F197" s="373"/>
    </row>
    <row r="198" spans="3:6" x14ac:dyDescent="0.2">
      <c r="C198" s="373"/>
      <c r="D198" s="373"/>
      <c r="E198" s="373"/>
      <c r="F198" s="373"/>
    </row>
    <row r="199" spans="3:6" x14ac:dyDescent="0.2">
      <c r="C199" s="373"/>
      <c r="D199" s="373"/>
      <c r="E199" s="373"/>
      <c r="F199" s="373"/>
    </row>
    <row r="200" spans="3:6" x14ac:dyDescent="0.2">
      <c r="C200" s="373"/>
      <c r="D200" s="373"/>
      <c r="E200" s="373"/>
      <c r="F200" s="373"/>
    </row>
    <row r="201" spans="3:6" x14ac:dyDescent="0.2">
      <c r="C201" s="373"/>
      <c r="D201" s="373"/>
      <c r="E201" s="373"/>
      <c r="F201" s="373"/>
    </row>
    <row r="202" spans="3:6" x14ac:dyDescent="0.2">
      <c r="C202" s="373"/>
      <c r="D202" s="373"/>
      <c r="E202" s="373"/>
      <c r="F202" s="373"/>
    </row>
    <row r="203" spans="3:6" x14ac:dyDescent="0.2">
      <c r="C203" s="373"/>
      <c r="D203" s="373"/>
      <c r="E203" s="373"/>
      <c r="F203" s="373"/>
    </row>
    <row r="204" spans="3:6" x14ac:dyDescent="0.2">
      <c r="C204" s="373"/>
      <c r="D204" s="373"/>
      <c r="E204" s="373"/>
      <c r="F204" s="373"/>
    </row>
    <row r="205" spans="3:6" x14ac:dyDescent="0.2">
      <c r="C205" s="373"/>
      <c r="D205" s="373"/>
      <c r="E205" s="373"/>
      <c r="F205" s="373"/>
    </row>
    <row r="206" spans="3:6" x14ac:dyDescent="0.2">
      <c r="C206" s="373"/>
      <c r="D206" s="373"/>
      <c r="E206" s="373"/>
      <c r="F206" s="373"/>
    </row>
    <row r="207" spans="3:6" x14ac:dyDescent="0.2">
      <c r="C207" s="373"/>
      <c r="D207" s="373"/>
      <c r="E207" s="373"/>
      <c r="F207" s="373"/>
    </row>
    <row r="208" spans="3:6" x14ac:dyDescent="0.2">
      <c r="C208" s="373"/>
      <c r="D208" s="373"/>
      <c r="E208" s="373"/>
      <c r="F208" s="373"/>
    </row>
    <row r="209" spans="3:6" x14ac:dyDescent="0.2">
      <c r="C209" s="373"/>
      <c r="D209" s="373"/>
      <c r="E209" s="373"/>
      <c r="F209" s="373"/>
    </row>
    <row r="210" spans="3:6" x14ac:dyDescent="0.2">
      <c r="C210" s="373"/>
      <c r="D210" s="373"/>
      <c r="E210" s="373"/>
      <c r="F210" s="373"/>
    </row>
    <row r="211" spans="3:6" x14ac:dyDescent="0.2">
      <c r="C211" s="373"/>
      <c r="D211" s="373"/>
      <c r="E211" s="373"/>
      <c r="F211" s="373"/>
    </row>
    <row r="212" spans="3:6" x14ac:dyDescent="0.2">
      <c r="C212" s="373"/>
      <c r="D212" s="373"/>
      <c r="E212" s="373"/>
      <c r="F212" s="373"/>
    </row>
    <row r="213" spans="3:6" x14ac:dyDescent="0.2">
      <c r="C213" s="373"/>
      <c r="D213" s="373"/>
      <c r="E213" s="373"/>
      <c r="F213" s="373"/>
    </row>
    <row r="214" spans="3:6" x14ac:dyDescent="0.2">
      <c r="C214" s="373"/>
      <c r="D214" s="373"/>
      <c r="E214" s="373"/>
      <c r="F214" s="373"/>
    </row>
    <row r="215" spans="3:6" x14ac:dyDescent="0.2">
      <c r="C215" s="373"/>
      <c r="D215" s="373"/>
      <c r="E215" s="373"/>
      <c r="F215" s="373"/>
    </row>
    <row r="216" spans="3:6" x14ac:dyDescent="0.2">
      <c r="C216" s="373"/>
      <c r="D216" s="373"/>
      <c r="E216" s="373"/>
      <c r="F216" s="373"/>
    </row>
    <row r="217" spans="3:6" x14ac:dyDescent="0.2">
      <c r="C217" s="373"/>
      <c r="D217" s="373"/>
      <c r="E217" s="373"/>
      <c r="F217" s="373"/>
    </row>
    <row r="218" spans="3:6" x14ac:dyDescent="0.2">
      <c r="C218" s="373"/>
      <c r="D218" s="373"/>
      <c r="E218" s="373"/>
      <c r="F218" s="373"/>
    </row>
    <row r="219" spans="3:6" x14ac:dyDescent="0.2">
      <c r="C219" s="373"/>
      <c r="D219" s="373"/>
      <c r="E219" s="373"/>
      <c r="F219" s="373"/>
    </row>
    <row r="220" spans="3:6" x14ac:dyDescent="0.2">
      <c r="C220" s="373"/>
      <c r="D220" s="373"/>
      <c r="E220" s="373"/>
      <c r="F220" s="373"/>
    </row>
    <row r="221" spans="3:6" x14ac:dyDescent="0.2">
      <c r="C221" s="373"/>
      <c r="D221" s="373"/>
      <c r="E221" s="373"/>
      <c r="F221" s="373"/>
    </row>
    <row r="222" spans="3:6" x14ac:dyDescent="0.2">
      <c r="C222" s="373"/>
      <c r="D222" s="373"/>
      <c r="E222" s="373"/>
      <c r="F222" s="373"/>
    </row>
    <row r="223" spans="3:6" x14ac:dyDescent="0.2">
      <c r="C223" s="373"/>
      <c r="D223" s="373"/>
      <c r="E223" s="373"/>
      <c r="F223" s="373"/>
    </row>
    <row r="224" spans="3:6" x14ac:dyDescent="0.2">
      <c r="C224" s="373"/>
      <c r="D224" s="373"/>
      <c r="E224" s="373"/>
      <c r="F224" s="373"/>
    </row>
    <row r="225" spans="3:6" x14ac:dyDescent="0.2">
      <c r="C225" s="373"/>
      <c r="D225" s="373"/>
      <c r="E225" s="373"/>
      <c r="F225" s="373"/>
    </row>
    <row r="226" spans="3:6" x14ac:dyDescent="0.2">
      <c r="C226" s="373"/>
      <c r="D226" s="373"/>
      <c r="E226" s="373"/>
      <c r="F226" s="373"/>
    </row>
    <row r="227" spans="3:6" x14ac:dyDescent="0.2">
      <c r="C227" s="373"/>
      <c r="D227" s="373"/>
      <c r="E227" s="373"/>
      <c r="F227" s="373"/>
    </row>
    <row r="228" spans="3:6" x14ac:dyDescent="0.2">
      <c r="C228" s="373"/>
      <c r="D228" s="373"/>
      <c r="E228" s="373"/>
      <c r="F228" s="373"/>
    </row>
    <row r="229" spans="3:6" x14ac:dyDescent="0.2">
      <c r="C229" s="373"/>
      <c r="D229" s="373"/>
      <c r="E229" s="373"/>
      <c r="F229" s="373"/>
    </row>
    <row r="230" spans="3:6" x14ac:dyDescent="0.2">
      <c r="C230" s="373"/>
      <c r="D230" s="373"/>
      <c r="E230" s="373"/>
      <c r="F230" s="373"/>
    </row>
    <row r="231" spans="3:6" x14ac:dyDescent="0.2">
      <c r="C231" s="373"/>
      <c r="D231" s="373"/>
      <c r="E231" s="373"/>
      <c r="F231" s="373"/>
    </row>
    <row r="232" spans="3:6" x14ac:dyDescent="0.2">
      <c r="C232" s="373"/>
      <c r="D232" s="373"/>
      <c r="E232" s="373"/>
      <c r="F232" s="373"/>
    </row>
    <row r="233" spans="3:6" x14ac:dyDescent="0.2">
      <c r="C233" s="373"/>
      <c r="D233" s="373"/>
      <c r="E233" s="373"/>
      <c r="F233" s="373"/>
    </row>
    <row r="234" spans="3:6" x14ac:dyDescent="0.2">
      <c r="C234" s="373"/>
      <c r="D234" s="373"/>
      <c r="E234" s="373"/>
      <c r="F234" s="373"/>
    </row>
    <row r="235" spans="3:6" x14ac:dyDescent="0.2">
      <c r="C235" s="373"/>
      <c r="D235" s="373"/>
      <c r="E235" s="373"/>
      <c r="F235" s="373"/>
    </row>
    <row r="236" spans="3:6" x14ac:dyDescent="0.2">
      <c r="C236" s="373"/>
      <c r="D236" s="373"/>
      <c r="E236" s="373"/>
      <c r="F236" s="373"/>
    </row>
    <row r="237" spans="3:6" x14ac:dyDescent="0.2">
      <c r="C237" s="373"/>
      <c r="D237" s="373"/>
      <c r="E237" s="373"/>
      <c r="F237" s="373"/>
    </row>
    <row r="238" spans="3:6" x14ac:dyDescent="0.2">
      <c r="C238" s="373"/>
      <c r="D238" s="373"/>
      <c r="E238" s="373"/>
      <c r="F238" s="373"/>
    </row>
    <row r="239" spans="3:6" x14ac:dyDescent="0.2">
      <c r="C239" s="373"/>
      <c r="D239" s="373"/>
      <c r="E239" s="373"/>
      <c r="F239" s="373"/>
    </row>
    <row r="240" spans="3:6" x14ac:dyDescent="0.2">
      <c r="C240" s="373"/>
      <c r="D240" s="373"/>
      <c r="E240" s="373"/>
      <c r="F240" s="373"/>
    </row>
    <row r="241" spans="3:6" x14ac:dyDescent="0.2">
      <c r="C241" s="373"/>
      <c r="D241" s="373"/>
      <c r="E241" s="373"/>
      <c r="F241" s="373"/>
    </row>
    <row r="242" spans="3:6" x14ac:dyDescent="0.2">
      <c r="C242" s="373"/>
      <c r="D242" s="373"/>
      <c r="E242" s="373"/>
      <c r="F242" s="373"/>
    </row>
    <row r="243" spans="3:6" x14ac:dyDescent="0.2">
      <c r="C243" s="373"/>
      <c r="D243" s="373"/>
      <c r="E243" s="373"/>
      <c r="F243" s="373"/>
    </row>
    <row r="244" spans="3:6" x14ac:dyDescent="0.2">
      <c r="C244" s="373"/>
      <c r="D244" s="373"/>
      <c r="E244" s="373"/>
      <c r="F244" s="373"/>
    </row>
    <row r="245" spans="3:6" x14ac:dyDescent="0.2">
      <c r="C245" s="373"/>
      <c r="D245" s="373"/>
      <c r="E245" s="373"/>
      <c r="F245" s="373"/>
    </row>
    <row r="246" spans="3:6" x14ac:dyDescent="0.2">
      <c r="C246" s="373"/>
      <c r="D246" s="373"/>
      <c r="E246" s="373"/>
      <c r="F246" s="373"/>
    </row>
    <row r="247" spans="3:6" x14ac:dyDescent="0.2">
      <c r="C247" s="373"/>
      <c r="D247" s="373"/>
      <c r="E247" s="373"/>
      <c r="F247" s="373"/>
    </row>
    <row r="248" spans="3:6" x14ac:dyDescent="0.2">
      <c r="C248" s="373"/>
      <c r="D248" s="373"/>
      <c r="E248" s="373"/>
      <c r="F248" s="373"/>
    </row>
    <row r="249" spans="3:6" x14ac:dyDescent="0.2">
      <c r="C249" s="373"/>
      <c r="D249" s="373"/>
      <c r="E249" s="373"/>
      <c r="F249" s="373"/>
    </row>
    <row r="250" spans="3:6" x14ac:dyDescent="0.2">
      <c r="C250" s="373"/>
      <c r="D250" s="373"/>
      <c r="E250" s="373"/>
      <c r="F250" s="373"/>
    </row>
    <row r="251" spans="3:6" x14ac:dyDescent="0.2">
      <c r="C251" s="373"/>
      <c r="D251" s="373"/>
      <c r="E251" s="373"/>
      <c r="F251" s="373"/>
    </row>
    <row r="252" spans="3:6" x14ac:dyDescent="0.2">
      <c r="C252" s="373"/>
      <c r="D252" s="373"/>
      <c r="E252" s="373"/>
      <c r="F252" s="373"/>
    </row>
    <row r="253" spans="3:6" x14ac:dyDescent="0.2">
      <c r="C253" s="373"/>
      <c r="D253" s="373"/>
      <c r="E253" s="373"/>
      <c r="F253" s="373"/>
    </row>
    <row r="254" spans="3:6" x14ac:dyDescent="0.2">
      <c r="C254" s="373"/>
      <c r="D254" s="373"/>
      <c r="E254" s="373"/>
      <c r="F254" s="373"/>
    </row>
    <row r="255" spans="3:6" x14ac:dyDescent="0.2">
      <c r="C255" s="373"/>
      <c r="D255" s="373"/>
      <c r="E255" s="373"/>
      <c r="F255" s="373"/>
    </row>
    <row r="256" spans="3:6" x14ac:dyDescent="0.2">
      <c r="C256" s="373"/>
      <c r="D256" s="373"/>
      <c r="E256" s="373"/>
      <c r="F256" s="373"/>
    </row>
    <row r="257" spans="3:6" x14ac:dyDescent="0.2">
      <c r="C257" s="373"/>
      <c r="D257" s="373"/>
      <c r="E257" s="373"/>
      <c r="F257" s="373"/>
    </row>
    <row r="258" spans="3:6" x14ac:dyDescent="0.2">
      <c r="C258" s="373"/>
      <c r="D258" s="373"/>
      <c r="E258" s="373"/>
      <c r="F258" s="373"/>
    </row>
    <row r="259" spans="3:6" x14ac:dyDescent="0.2">
      <c r="C259" s="373"/>
      <c r="D259" s="373"/>
      <c r="E259" s="373"/>
      <c r="F259" s="373"/>
    </row>
    <row r="260" spans="3:6" x14ac:dyDescent="0.2">
      <c r="C260" s="373"/>
      <c r="D260" s="373"/>
      <c r="E260" s="373"/>
      <c r="F260" s="373"/>
    </row>
    <row r="261" spans="3:6" x14ac:dyDescent="0.2">
      <c r="C261" s="373"/>
      <c r="D261" s="373"/>
      <c r="E261" s="373"/>
      <c r="F261" s="373"/>
    </row>
    <row r="262" spans="3:6" x14ac:dyDescent="0.2">
      <c r="C262" s="373"/>
      <c r="D262" s="373"/>
      <c r="E262" s="373"/>
      <c r="F262" s="373"/>
    </row>
    <row r="263" spans="3:6" x14ac:dyDescent="0.2">
      <c r="C263" s="373"/>
      <c r="D263" s="373"/>
      <c r="E263" s="373"/>
      <c r="F263" s="373"/>
    </row>
    <row r="264" spans="3:6" x14ac:dyDescent="0.2">
      <c r="C264" s="373"/>
      <c r="D264" s="373"/>
      <c r="E264" s="373"/>
      <c r="F264" s="373"/>
    </row>
    <row r="265" spans="3:6" x14ac:dyDescent="0.2">
      <c r="C265" s="373"/>
      <c r="D265" s="373"/>
      <c r="E265" s="373"/>
      <c r="F265" s="373"/>
    </row>
    <row r="266" spans="3:6" x14ac:dyDescent="0.2">
      <c r="C266" s="373"/>
      <c r="D266" s="373"/>
      <c r="E266" s="373"/>
      <c r="F266" s="373"/>
    </row>
    <row r="267" spans="3:6" x14ac:dyDescent="0.2">
      <c r="C267" s="373"/>
      <c r="D267" s="373"/>
      <c r="E267" s="373"/>
      <c r="F267" s="373"/>
    </row>
    <row r="268" spans="3:6" x14ac:dyDescent="0.2">
      <c r="C268" s="373"/>
      <c r="D268" s="373"/>
      <c r="E268" s="373"/>
      <c r="F268" s="373"/>
    </row>
    <row r="269" spans="3:6" x14ac:dyDescent="0.2">
      <c r="C269" s="373"/>
      <c r="D269" s="373"/>
      <c r="E269" s="373"/>
      <c r="F269" s="373"/>
    </row>
    <row r="270" spans="3:6" x14ac:dyDescent="0.2">
      <c r="C270" s="373"/>
      <c r="D270" s="373"/>
      <c r="E270" s="373"/>
      <c r="F270" s="373"/>
    </row>
    <row r="271" spans="3:6" x14ac:dyDescent="0.2">
      <c r="C271" s="373"/>
      <c r="D271" s="373"/>
      <c r="E271" s="373"/>
      <c r="F271" s="373"/>
    </row>
    <row r="272" spans="3:6" x14ac:dyDescent="0.2">
      <c r="C272" s="373"/>
      <c r="D272" s="373"/>
      <c r="E272" s="373"/>
      <c r="F272" s="373"/>
    </row>
    <row r="273" spans="3:6" x14ac:dyDescent="0.2">
      <c r="C273" s="373"/>
      <c r="D273" s="373"/>
      <c r="E273" s="373"/>
      <c r="F273" s="373"/>
    </row>
    <row r="274" spans="3:6" x14ac:dyDescent="0.2">
      <c r="C274" s="373"/>
      <c r="D274" s="373"/>
      <c r="E274" s="373"/>
      <c r="F274" s="373"/>
    </row>
    <row r="275" spans="3:6" x14ac:dyDescent="0.2">
      <c r="C275" s="373"/>
      <c r="D275" s="373"/>
      <c r="E275" s="373"/>
      <c r="F275" s="373"/>
    </row>
    <row r="276" spans="3:6" x14ac:dyDescent="0.2">
      <c r="C276" s="373"/>
      <c r="D276" s="373"/>
      <c r="E276" s="373"/>
      <c r="F276" s="373"/>
    </row>
    <row r="277" spans="3:6" x14ac:dyDescent="0.2">
      <c r="C277" s="373"/>
      <c r="D277" s="373"/>
      <c r="E277" s="373"/>
      <c r="F277" s="373"/>
    </row>
    <row r="278" spans="3:6" x14ac:dyDescent="0.2">
      <c r="C278" s="373"/>
      <c r="D278" s="373"/>
      <c r="E278" s="373"/>
      <c r="F278" s="373"/>
    </row>
    <row r="279" spans="3:6" x14ac:dyDescent="0.2">
      <c r="C279" s="373"/>
      <c r="D279" s="373"/>
      <c r="E279" s="373"/>
      <c r="F279" s="373"/>
    </row>
    <row r="280" spans="3:6" x14ac:dyDescent="0.2">
      <c r="C280" s="373"/>
      <c r="D280" s="373"/>
      <c r="E280" s="373"/>
      <c r="F280" s="373"/>
    </row>
    <row r="281" spans="3:6" x14ac:dyDescent="0.2">
      <c r="C281" s="373"/>
      <c r="D281" s="373"/>
      <c r="E281" s="373"/>
      <c r="F281" s="373"/>
    </row>
    <row r="282" spans="3:6" x14ac:dyDescent="0.2">
      <c r="C282" s="373"/>
      <c r="D282" s="373"/>
      <c r="E282" s="373"/>
      <c r="F282" s="373"/>
    </row>
    <row r="283" spans="3:6" x14ac:dyDescent="0.2">
      <c r="C283" s="373"/>
      <c r="D283" s="373"/>
      <c r="E283" s="373"/>
      <c r="F283" s="373"/>
    </row>
    <row r="284" spans="3:6" x14ac:dyDescent="0.2">
      <c r="C284" s="373"/>
      <c r="D284" s="373"/>
      <c r="E284" s="373"/>
      <c r="F284" s="373"/>
    </row>
    <row r="285" spans="3:6" x14ac:dyDescent="0.2">
      <c r="C285" s="373"/>
      <c r="D285" s="373"/>
      <c r="E285" s="373"/>
      <c r="F285" s="373"/>
    </row>
    <row r="286" spans="3:6" x14ac:dyDescent="0.2">
      <c r="C286" s="373"/>
      <c r="D286" s="373"/>
      <c r="E286" s="373"/>
      <c r="F286" s="373"/>
    </row>
    <row r="287" spans="3:6" x14ac:dyDescent="0.2">
      <c r="C287" s="373"/>
      <c r="D287" s="373"/>
      <c r="E287" s="373"/>
      <c r="F287" s="373"/>
    </row>
    <row r="288" spans="3:6" x14ac:dyDescent="0.2">
      <c r="C288" s="373"/>
      <c r="D288" s="373"/>
      <c r="E288" s="373"/>
      <c r="F288" s="373"/>
    </row>
    <row r="289" spans="3:20" x14ac:dyDescent="0.2">
      <c r="C289" s="373"/>
      <c r="D289" s="373"/>
      <c r="E289" s="373"/>
      <c r="F289" s="373"/>
    </row>
    <row r="290" spans="3:20" x14ac:dyDescent="0.2">
      <c r="C290" s="373"/>
      <c r="D290" s="373"/>
      <c r="E290" s="373"/>
      <c r="F290" s="373"/>
    </row>
    <row r="291" spans="3:20" x14ac:dyDescent="0.2">
      <c r="C291" s="373"/>
      <c r="D291" s="373"/>
      <c r="E291" s="373"/>
      <c r="F291" s="373"/>
    </row>
    <row r="292" spans="3:20" x14ac:dyDescent="0.2">
      <c r="C292" s="373"/>
      <c r="D292" s="373"/>
      <c r="E292" s="373"/>
      <c r="F292" s="373"/>
    </row>
    <row r="293" spans="3:20" x14ac:dyDescent="0.2">
      <c r="C293" s="373"/>
      <c r="D293" s="373"/>
      <c r="E293" s="373"/>
      <c r="F293" s="373"/>
    </row>
    <row r="294" spans="3:20" x14ac:dyDescent="0.2">
      <c r="C294" s="373"/>
      <c r="D294" s="373"/>
      <c r="E294" s="373"/>
      <c r="F294" s="373"/>
    </row>
    <row r="295" spans="3:20" x14ac:dyDescent="0.2">
      <c r="C295" s="403"/>
      <c r="D295" s="403"/>
      <c r="E295" s="403"/>
      <c r="F295" s="403"/>
      <c r="G295" s="403"/>
      <c r="H295" s="403"/>
      <c r="I295" s="403"/>
      <c r="J295" s="403"/>
      <c r="K295" s="403"/>
      <c r="L295" s="403"/>
      <c r="M295" s="403"/>
      <c r="N295" s="403"/>
      <c r="O295" s="403"/>
      <c r="P295" s="403"/>
      <c r="Q295" s="403"/>
      <c r="R295" s="403"/>
      <c r="S295" s="403"/>
      <c r="T295" s="403"/>
    </row>
    <row r="296" spans="3:20" x14ac:dyDescent="0.2">
      <c r="C296" s="403"/>
      <c r="D296" s="403"/>
      <c r="E296" s="403"/>
      <c r="F296" s="403"/>
      <c r="G296" s="403"/>
      <c r="H296" s="403"/>
      <c r="I296" s="403"/>
      <c r="J296" s="403"/>
      <c r="K296" s="403"/>
      <c r="L296" s="403"/>
      <c r="M296" s="403"/>
      <c r="N296" s="403"/>
      <c r="O296" s="403"/>
      <c r="P296" s="403"/>
      <c r="Q296" s="403"/>
      <c r="R296" s="403"/>
      <c r="S296" s="403"/>
      <c r="T296" s="403"/>
    </row>
  </sheetData>
  <mergeCells count="7">
    <mergeCell ref="S5:V5"/>
    <mergeCell ref="W5:Z5"/>
    <mergeCell ref="H1:I1"/>
    <mergeCell ref="C5:F5"/>
    <mergeCell ref="G5:J5"/>
    <mergeCell ref="K5:N5"/>
    <mergeCell ref="O5:R5"/>
  </mergeCells>
  <hyperlinks>
    <hyperlink ref="H1:I1" location="Index!A1" display="Regresar al �ndice" xr:uid="{97C6D748-EAA6-4550-BF62-2D9D671CBF44}"/>
  </hyperlinks>
  <pageMargins left="0.7" right="0.7" top="0.75" bottom="0.75" header="0.3" footer="0.3"/>
  <pageSetup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CA3FB-DB14-4790-893F-42A49B1C2994}">
  <sheetPr codeName="Hoja149"/>
  <dimension ref="A1:I43"/>
  <sheetViews>
    <sheetView topLeftCell="A4" workbookViewId="0"/>
  </sheetViews>
  <sheetFormatPr baseColWidth="10" defaultRowHeight="12.75" x14ac:dyDescent="0.2"/>
  <cols>
    <col min="1" max="2" width="11.42578125" style="372"/>
    <col min="3" max="3" width="28.28515625" style="372" bestFit="1" customWidth="1"/>
    <col min="4" max="16384" width="11.42578125" style="372"/>
  </cols>
  <sheetData>
    <row r="1" spans="1:9" x14ac:dyDescent="0.2">
      <c r="A1" s="69" t="s">
        <v>1981</v>
      </c>
      <c r="H1" s="346" t="s">
        <v>2143</v>
      </c>
      <c r="I1" s="346"/>
    </row>
    <row r="6" spans="1:9" x14ac:dyDescent="0.2">
      <c r="A6" s="372" t="s">
        <v>297</v>
      </c>
      <c r="B6" s="372" t="s">
        <v>1429</v>
      </c>
      <c r="C6" s="372" t="s">
        <v>550</v>
      </c>
      <c r="D6" s="372" t="s">
        <v>1652</v>
      </c>
      <c r="E6" s="372" t="s">
        <v>1653</v>
      </c>
      <c r="F6" s="372" t="s">
        <v>1654</v>
      </c>
      <c r="G6" s="372" t="s">
        <v>1655</v>
      </c>
    </row>
    <row r="7" spans="1:9" x14ac:dyDescent="0.2">
      <c r="A7" s="372">
        <v>2023</v>
      </c>
      <c r="B7" s="372">
        <v>1</v>
      </c>
      <c r="C7" s="372" t="s">
        <v>12</v>
      </c>
      <c r="D7" s="373">
        <v>141.75</v>
      </c>
      <c r="E7" s="373">
        <v>2.8590087802046198</v>
      </c>
      <c r="F7" s="373">
        <v>6.4029425011259598</v>
      </c>
      <c r="G7" s="373">
        <v>1.5636755795117401</v>
      </c>
    </row>
    <row r="8" spans="1:9" x14ac:dyDescent="0.2">
      <c r="A8" s="372">
        <v>2023</v>
      </c>
      <c r="B8" s="372">
        <v>1</v>
      </c>
      <c r="C8" s="372" t="s">
        <v>50</v>
      </c>
      <c r="D8" s="373">
        <v>143.30000000000001</v>
      </c>
      <c r="E8" s="373">
        <v>2.1091634601681601</v>
      </c>
      <c r="F8" s="373">
        <v>6.6855270994639699</v>
      </c>
      <c r="G8" s="373">
        <v>1.6310416472487901</v>
      </c>
    </row>
    <row r="9" spans="1:9" x14ac:dyDescent="0.2">
      <c r="A9" s="372">
        <v>2023</v>
      </c>
      <c r="B9" s="372">
        <v>1</v>
      </c>
      <c r="C9" s="372" t="s">
        <v>22</v>
      </c>
      <c r="D9" s="373">
        <v>155.61000000000001</v>
      </c>
      <c r="E9" s="373">
        <v>1.87234042553193</v>
      </c>
      <c r="F9" s="373">
        <v>7.50259067357515</v>
      </c>
      <c r="G9" s="373">
        <v>1.82507357858765</v>
      </c>
    </row>
    <row r="10" spans="1:9" x14ac:dyDescent="0.2">
      <c r="A10" s="372">
        <v>2023</v>
      </c>
      <c r="B10" s="372">
        <v>1</v>
      </c>
      <c r="C10" s="372" t="s">
        <v>25</v>
      </c>
      <c r="D10" s="373">
        <v>156.16</v>
      </c>
      <c r="E10" s="373">
        <v>2.2123314569970001</v>
      </c>
      <c r="F10" s="373">
        <v>7.6816990759895001</v>
      </c>
      <c r="G10" s="373">
        <v>1.86745940065061</v>
      </c>
    </row>
    <row r="11" spans="1:9" x14ac:dyDescent="0.2">
      <c r="A11" s="372">
        <v>2023</v>
      </c>
      <c r="B11" s="372">
        <v>1</v>
      </c>
      <c r="C11" s="372" t="s">
        <v>18</v>
      </c>
      <c r="D11" s="373">
        <v>153.33000000000001</v>
      </c>
      <c r="E11" s="373">
        <v>2.25408469489832</v>
      </c>
      <c r="F11" s="373">
        <v>9.0152861713473307</v>
      </c>
      <c r="G11" s="373">
        <v>2.1814002550446099</v>
      </c>
    </row>
    <row r="12" spans="1:9" x14ac:dyDescent="0.2">
      <c r="A12" s="372">
        <v>2023</v>
      </c>
      <c r="B12" s="372">
        <v>1</v>
      </c>
      <c r="C12" s="372" t="s">
        <v>21</v>
      </c>
      <c r="D12" s="373">
        <v>149.22999999999999</v>
      </c>
      <c r="E12" s="373">
        <v>2.6552933892825199</v>
      </c>
      <c r="F12" s="373">
        <v>9.2139929742388809</v>
      </c>
      <c r="G12" s="373">
        <v>2.2279310590105399</v>
      </c>
    </row>
    <row r="13" spans="1:9" x14ac:dyDescent="0.2">
      <c r="A13" s="372">
        <v>2023</v>
      </c>
      <c r="B13" s="372">
        <v>1</v>
      </c>
      <c r="C13" s="372" t="s">
        <v>14</v>
      </c>
      <c r="D13" s="373">
        <v>154</v>
      </c>
      <c r="E13" s="373">
        <v>2.5163094128611401</v>
      </c>
      <c r="F13" s="373">
        <v>9.2353525322740992</v>
      </c>
      <c r="G13" s="373">
        <v>2.2329290067148602</v>
      </c>
    </row>
    <row r="14" spans="1:9" x14ac:dyDescent="0.2">
      <c r="A14" s="372">
        <v>2023</v>
      </c>
      <c r="B14" s="372">
        <v>1</v>
      </c>
      <c r="C14" s="372" t="s">
        <v>30</v>
      </c>
      <c r="D14" s="373">
        <v>144.29</v>
      </c>
      <c r="E14" s="373">
        <v>1.8853269312243801</v>
      </c>
      <c r="F14" s="373">
        <v>9.5263397601335704</v>
      </c>
      <c r="G14" s="373">
        <v>2.3009445458527198</v>
      </c>
    </row>
    <row r="15" spans="1:9" x14ac:dyDescent="0.2">
      <c r="A15" s="372">
        <v>2023</v>
      </c>
      <c r="B15" s="372">
        <v>1</v>
      </c>
      <c r="C15" s="372" t="s">
        <v>16</v>
      </c>
      <c r="D15" s="373">
        <v>146.08000000000001</v>
      </c>
      <c r="E15" s="373">
        <v>2.6491462300611399</v>
      </c>
      <c r="F15" s="373">
        <v>10.4741737880965</v>
      </c>
      <c r="G15" s="373">
        <v>2.5215563742594398</v>
      </c>
    </row>
    <row r="16" spans="1:9" x14ac:dyDescent="0.2">
      <c r="A16" s="372">
        <v>2023</v>
      </c>
      <c r="B16" s="372">
        <v>1</v>
      </c>
      <c r="C16" s="372" t="s">
        <v>7</v>
      </c>
      <c r="D16" s="373">
        <v>153.68</v>
      </c>
      <c r="E16" s="373">
        <v>3.0925068759643199</v>
      </c>
      <c r="F16" s="373">
        <v>10.5611510791367</v>
      </c>
      <c r="G16" s="373">
        <v>2.54172945062925</v>
      </c>
    </row>
    <row r="17" spans="1:7" x14ac:dyDescent="0.2">
      <c r="A17" s="372">
        <v>2023</v>
      </c>
      <c r="B17" s="372">
        <v>1</v>
      </c>
      <c r="C17" s="372" t="s">
        <v>28</v>
      </c>
      <c r="D17" s="373">
        <v>148.72</v>
      </c>
      <c r="E17" s="373">
        <v>3.36391437308869</v>
      </c>
      <c r="F17" s="373">
        <v>10.8609765188222</v>
      </c>
      <c r="G17" s="373">
        <v>2.61117835428804</v>
      </c>
    </row>
    <row r="18" spans="1:7" x14ac:dyDescent="0.2">
      <c r="A18" s="372">
        <v>2023</v>
      </c>
      <c r="B18" s="372">
        <v>1</v>
      </c>
      <c r="C18" s="372" t="s">
        <v>20</v>
      </c>
      <c r="D18" s="373">
        <v>161.87</v>
      </c>
      <c r="E18" s="373">
        <v>3.0690862782553299</v>
      </c>
      <c r="F18" s="373">
        <v>11.1362856162032</v>
      </c>
      <c r="G18" s="373">
        <v>2.6748245573829701</v>
      </c>
    </row>
    <row r="19" spans="1:7" x14ac:dyDescent="0.2">
      <c r="A19" s="372">
        <v>2023</v>
      </c>
      <c r="B19" s="372">
        <v>1</v>
      </c>
      <c r="C19" s="372" t="s">
        <v>8</v>
      </c>
      <c r="D19" s="373">
        <v>159.34</v>
      </c>
      <c r="E19" s="373">
        <v>3.3534410066809599</v>
      </c>
      <c r="F19" s="373">
        <v>11.154516916637601</v>
      </c>
      <c r="G19" s="373">
        <v>2.6790351093673102</v>
      </c>
    </row>
    <row r="20" spans="1:7" x14ac:dyDescent="0.2">
      <c r="A20" s="372">
        <v>2023</v>
      </c>
      <c r="B20" s="372">
        <v>1</v>
      </c>
      <c r="C20" s="372" t="s">
        <v>27</v>
      </c>
      <c r="D20" s="373">
        <v>153.69</v>
      </c>
      <c r="E20" s="373">
        <v>3.9218337953884599</v>
      </c>
      <c r="F20" s="373">
        <v>11.482663571739399</v>
      </c>
      <c r="G20" s="373">
        <v>2.7547327639430699</v>
      </c>
    </row>
    <row r="21" spans="1:7" x14ac:dyDescent="0.2">
      <c r="A21" s="372">
        <v>2023</v>
      </c>
      <c r="B21" s="372">
        <v>1</v>
      </c>
      <c r="C21" s="372" t="s">
        <v>29</v>
      </c>
      <c r="D21" s="373">
        <v>151.65</v>
      </c>
      <c r="E21" s="373">
        <v>2.8484231943031602</v>
      </c>
      <c r="F21" s="373">
        <v>11.622258206977801</v>
      </c>
      <c r="G21" s="373">
        <v>2.7868841283301502</v>
      </c>
    </row>
    <row r="22" spans="1:7" x14ac:dyDescent="0.2">
      <c r="A22" s="372">
        <v>2023</v>
      </c>
      <c r="B22" s="372">
        <v>1</v>
      </c>
      <c r="C22" s="372" t="s">
        <v>3</v>
      </c>
      <c r="D22" s="373">
        <v>154.11000000000001</v>
      </c>
      <c r="E22" s="373">
        <v>3.2009643072389999</v>
      </c>
      <c r="F22" s="373">
        <v>11.6496413823082</v>
      </c>
      <c r="G22" s="373">
        <v>2.7931874687659599</v>
      </c>
    </row>
    <row r="23" spans="1:7" x14ac:dyDescent="0.2">
      <c r="A23" s="372">
        <v>2023</v>
      </c>
      <c r="B23" s="372">
        <v>1</v>
      </c>
      <c r="C23" s="372" t="s">
        <v>32</v>
      </c>
      <c r="D23" s="373">
        <v>159.66</v>
      </c>
      <c r="E23" s="373">
        <v>3.0796048808832102</v>
      </c>
      <c r="F23" s="373">
        <v>11.6972156149433</v>
      </c>
      <c r="G23" s="373">
        <v>2.8041358375479501</v>
      </c>
    </row>
    <row r="24" spans="1:7" x14ac:dyDescent="0.2">
      <c r="A24" s="372">
        <v>2023</v>
      </c>
      <c r="B24" s="372">
        <v>1</v>
      </c>
      <c r="C24" s="372" t="s">
        <v>33</v>
      </c>
      <c r="D24" s="373">
        <v>148.37</v>
      </c>
      <c r="E24" s="373">
        <v>2.5788163716814201</v>
      </c>
      <c r="F24" s="373">
        <v>11.707574160518</v>
      </c>
      <c r="G24" s="373">
        <v>2.8065192100626102</v>
      </c>
    </row>
    <row r="25" spans="1:7" x14ac:dyDescent="0.2">
      <c r="A25" s="372">
        <v>2023</v>
      </c>
      <c r="B25" s="372">
        <v>1</v>
      </c>
      <c r="C25" s="372" t="s">
        <v>31</v>
      </c>
      <c r="D25" s="373">
        <v>153.47</v>
      </c>
      <c r="E25" s="373">
        <v>2.8068060021436199</v>
      </c>
      <c r="F25" s="373">
        <v>11.777130371449401</v>
      </c>
      <c r="G25" s="373">
        <v>2.8225189372183199</v>
      </c>
    </row>
    <row r="26" spans="1:7" x14ac:dyDescent="0.2">
      <c r="A26" s="372">
        <v>2023</v>
      </c>
      <c r="B26" s="372">
        <v>1</v>
      </c>
      <c r="C26" s="372" t="s">
        <v>11</v>
      </c>
      <c r="D26" s="373">
        <v>160.30000000000001</v>
      </c>
      <c r="E26" s="373">
        <v>3.0934465238922102</v>
      </c>
      <c r="F26" s="373">
        <v>12.0587207270185</v>
      </c>
      <c r="G26" s="373">
        <v>2.8872157962242402</v>
      </c>
    </row>
    <row r="27" spans="1:7" x14ac:dyDescent="0.2">
      <c r="A27" s="372">
        <v>2023</v>
      </c>
      <c r="B27" s="372">
        <v>1</v>
      </c>
      <c r="C27" s="372" t="s">
        <v>17</v>
      </c>
      <c r="D27" s="373">
        <v>164.17</v>
      </c>
      <c r="E27" s="373">
        <v>2.52295010304127</v>
      </c>
      <c r="F27" s="373">
        <v>12.7618655127413</v>
      </c>
      <c r="G27" s="373">
        <v>3.04823628414155</v>
      </c>
    </row>
    <row r="28" spans="1:7" x14ac:dyDescent="0.2">
      <c r="A28" s="372">
        <v>2023</v>
      </c>
      <c r="B28" s="372">
        <v>1</v>
      </c>
      <c r="C28" s="372" t="s">
        <v>0</v>
      </c>
      <c r="D28" s="373">
        <v>171.18</v>
      </c>
      <c r="E28" s="373">
        <v>3.4445250181290898</v>
      </c>
      <c r="F28" s="373">
        <v>12.7890887527179</v>
      </c>
      <c r="G28" s="373">
        <v>3.05445525922363</v>
      </c>
    </row>
    <row r="29" spans="1:7" x14ac:dyDescent="0.2">
      <c r="A29" s="372">
        <v>2023</v>
      </c>
      <c r="B29" s="372">
        <v>1</v>
      </c>
      <c r="C29" s="372" t="s">
        <v>6</v>
      </c>
      <c r="D29" s="373">
        <v>166.53</v>
      </c>
      <c r="E29" s="373">
        <v>3.1209362808842598</v>
      </c>
      <c r="F29" s="373">
        <v>12.909349786426199</v>
      </c>
      <c r="G29" s="373">
        <v>3.0819146595757698</v>
      </c>
    </row>
    <row r="30" spans="1:7" x14ac:dyDescent="0.2">
      <c r="A30" s="372">
        <v>2023</v>
      </c>
      <c r="B30" s="372">
        <v>1</v>
      </c>
      <c r="C30" s="372" t="s">
        <v>23</v>
      </c>
      <c r="D30" s="373">
        <v>155.97</v>
      </c>
      <c r="E30" s="373">
        <v>4.2162234397968801</v>
      </c>
      <c r="F30" s="373">
        <v>12.9153695793818</v>
      </c>
      <c r="G30" s="373">
        <v>3.08328859224574</v>
      </c>
    </row>
    <row r="31" spans="1:7" x14ac:dyDescent="0.2">
      <c r="A31" s="372">
        <v>2023</v>
      </c>
      <c r="B31" s="372">
        <v>1</v>
      </c>
      <c r="C31" s="372" t="s">
        <v>9</v>
      </c>
      <c r="D31" s="373">
        <v>150.37</v>
      </c>
      <c r="E31" s="373">
        <v>4.19929318827523</v>
      </c>
      <c r="F31" s="373">
        <v>13.0771544593172</v>
      </c>
      <c r="G31" s="373">
        <v>3.1201931436458898</v>
      </c>
    </row>
    <row r="32" spans="1:7" x14ac:dyDescent="0.2">
      <c r="A32" s="372">
        <v>2023</v>
      </c>
      <c r="B32" s="372">
        <v>1</v>
      </c>
      <c r="C32" s="372" t="s">
        <v>10</v>
      </c>
      <c r="D32" s="373">
        <v>158.88999999999999</v>
      </c>
      <c r="E32" s="373">
        <v>3.5114006514657801</v>
      </c>
      <c r="F32" s="373">
        <v>13.777300393841699</v>
      </c>
      <c r="G32" s="373">
        <v>3.27944756470762</v>
      </c>
    </row>
    <row r="33" spans="1:7" x14ac:dyDescent="0.2">
      <c r="A33" s="372">
        <v>2023</v>
      </c>
      <c r="B33" s="372">
        <v>1</v>
      </c>
      <c r="C33" s="372" t="s">
        <v>19</v>
      </c>
      <c r="D33" s="373">
        <v>176.23</v>
      </c>
      <c r="E33" s="373">
        <v>3.38495834799952</v>
      </c>
      <c r="F33" s="373">
        <v>15.085221707046299</v>
      </c>
      <c r="G33" s="373">
        <v>3.5749875282156101</v>
      </c>
    </row>
    <row r="34" spans="1:7" x14ac:dyDescent="0.2">
      <c r="A34" s="372">
        <v>2023</v>
      </c>
      <c r="B34" s="372">
        <v>1</v>
      </c>
      <c r="C34" s="372" t="s">
        <v>15</v>
      </c>
      <c r="D34" s="373">
        <v>161</v>
      </c>
      <c r="E34" s="373">
        <v>3.65696626319856</v>
      </c>
      <c r="F34" s="373">
        <v>15.263459335624299</v>
      </c>
      <c r="G34" s="373">
        <v>3.6150670619222902</v>
      </c>
    </row>
    <row r="35" spans="1:7" x14ac:dyDescent="0.2">
      <c r="A35" s="372">
        <v>2023</v>
      </c>
      <c r="B35" s="372">
        <v>1</v>
      </c>
      <c r="C35" s="372" t="s">
        <v>4</v>
      </c>
      <c r="D35" s="373">
        <v>172.24</v>
      </c>
      <c r="E35" s="373">
        <v>3.6466482127813298</v>
      </c>
      <c r="F35" s="373">
        <v>15.3959533699585</v>
      </c>
      <c r="G35" s="373">
        <v>3.6448303203009802</v>
      </c>
    </row>
    <row r="36" spans="1:7" x14ac:dyDescent="0.2">
      <c r="A36" s="372">
        <v>2023</v>
      </c>
      <c r="B36" s="372">
        <v>1</v>
      </c>
      <c r="C36" s="372" t="s">
        <v>26</v>
      </c>
      <c r="D36" s="373">
        <v>175.49</v>
      </c>
      <c r="E36" s="373">
        <v>3.5400318602867502</v>
      </c>
      <c r="F36" s="373">
        <v>16.534962480908401</v>
      </c>
      <c r="G36" s="373">
        <v>3.89964416021196</v>
      </c>
    </row>
    <row r="37" spans="1:7" x14ac:dyDescent="0.2">
      <c r="A37" s="372">
        <v>2023</v>
      </c>
      <c r="B37" s="372">
        <v>1</v>
      </c>
      <c r="C37" s="372" t="s">
        <v>24</v>
      </c>
      <c r="D37" s="373">
        <v>181.79</v>
      </c>
      <c r="E37" s="373">
        <v>3.8088168113293599</v>
      </c>
      <c r="F37" s="373">
        <v>17.140279657194402</v>
      </c>
      <c r="G37" s="373">
        <v>4.0343035413923598</v>
      </c>
    </row>
    <row r="38" spans="1:7" x14ac:dyDescent="0.2">
      <c r="A38" s="372">
        <v>2023</v>
      </c>
      <c r="B38" s="372">
        <v>1</v>
      </c>
      <c r="C38" s="372" t="s">
        <v>5</v>
      </c>
      <c r="D38" s="373">
        <v>182.28</v>
      </c>
      <c r="E38" s="373">
        <v>4.5843135004876903</v>
      </c>
      <c r="F38" s="373">
        <v>17.9195238711347</v>
      </c>
      <c r="G38" s="373">
        <v>4.2068886654631896</v>
      </c>
    </row>
    <row r="40" spans="1:7" x14ac:dyDescent="0.2">
      <c r="C40" s="373"/>
      <c r="D40" s="373"/>
    </row>
    <row r="41" spans="1:7" x14ac:dyDescent="0.2">
      <c r="C41" s="373"/>
      <c r="D41" s="373"/>
    </row>
    <row r="42" spans="1:7" x14ac:dyDescent="0.2">
      <c r="A42" s="372" t="s">
        <v>1138</v>
      </c>
      <c r="C42" s="373">
        <v>0</v>
      </c>
      <c r="D42" s="373">
        <v>11.7</v>
      </c>
    </row>
    <row r="43" spans="1:7" x14ac:dyDescent="0.2">
      <c r="C43" s="373">
        <v>1</v>
      </c>
      <c r="D43" s="373">
        <f>D42</f>
        <v>11.7</v>
      </c>
    </row>
  </sheetData>
  <autoFilter ref="A6:G38" xr:uid="{00000000-0009-0000-0000-000003000000}">
    <sortState ref="A7:G38">
      <sortCondition ref="F6:F38"/>
    </sortState>
  </autoFilter>
  <mergeCells count="1">
    <mergeCell ref="H1:I1"/>
  </mergeCells>
  <hyperlinks>
    <hyperlink ref="H1:I1" location="Index!A1" display="Regresar al �ndice" xr:uid="{F32CC7BB-8095-40C8-935D-1AF173132407}"/>
  </hyperlink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7559B-C141-4AEA-9A1F-C87447E4E05F}">
  <sheetPr codeName="Hoja150"/>
  <dimension ref="A1:I85"/>
  <sheetViews>
    <sheetView zoomScale="90" zoomScaleNormal="90" workbookViewId="0"/>
  </sheetViews>
  <sheetFormatPr baseColWidth="10" defaultRowHeight="12.75" x14ac:dyDescent="0.2"/>
  <cols>
    <col min="1" max="3" width="11.42578125" style="372"/>
    <col min="4" max="4" width="27" style="372" bestFit="1" customWidth="1"/>
    <col min="5" max="5" width="31" style="372" bestFit="1" customWidth="1"/>
    <col min="6" max="9" width="11.42578125" style="372"/>
    <col min="10" max="10" width="11.85546875" style="372" bestFit="1" customWidth="1"/>
    <col min="11" max="13" width="11.42578125" style="372"/>
    <col min="14" max="14" width="27" style="372" bestFit="1" customWidth="1"/>
    <col min="15" max="18" width="11.42578125" style="372"/>
    <col min="19" max="20" width="11.85546875" style="372" bestFit="1" customWidth="1"/>
    <col min="21" max="16384" width="11.42578125" style="372"/>
  </cols>
  <sheetData>
    <row r="1" spans="1:9" x14ac:dyDescent="0.2">
      <c r="A1" s="69" t="s">
        <v>1983</v>
      </c>
      <c r="H1" s="346" t="s">
        <v>2143</v>
      </c>
      <c r="I1" s="346"/>
    </row>
    <row r="6" spans="1:9" x14ac:dyDescent="0.2">
      <c r="A6" s="372" t="s">
        <v>297</v>
      </c>
      <c r="B6" s="372" t="s">
        <v>1429</v>
      </c>
      <c r="C6" s="372" t="s">
        <v>550</v>
      </c>
      <c r="D6" s="372" t="s">
        <v>577</v>
      </c>
      <c r="E6" s="372" t="s">
        <v>1656</v>
      </c>
      <c r="F6" s="372" t="s">
        <v>1652</v>
      </c>
      <c r="G6" s="372" t="s">
        <v>1653</v>
      </c>
      <c r="H6" s="372" t="s">
        <v>1654</v>
      </c>
      <c r="I6" s="372" t="s">
        <v>1655</v>
      </c>
    </row>
    <row r="7" spans="1:9" x14ac:dyDescent="0.2">
      <c r="A7" s="372">
        <v>2023</v>
      </c>
      <c r="B7" s="372">
        <v>1</v>
      </c>
      <c r="C7" s="372" t="s">
        <v>12</v>
      </c>
      <c r="D7" s="372" t="s">
        <v>1657</v>
      </c>
      <c r="E7" s="372" t="s">
        <v>1658</v>
      </c>
      <c r="F7" s="373">
        <v>138.93</v>
      </c>
      <c r="G7" s="373">
        <v>2.8577774487303</v>
      </c>
      <c r="H7" s="373">
        <v>6.0372462219508503</v>
      </c>
      <c r="I7" s="373">
        <v>0.61764041108343104</v>
      </c>
    </row>
    <row r="8" spans="1:9" x14ac:dyDescent="0.2">
      <c r="A8" s="372">
        <v>2023</v>
      </c>
      <c r="B8" s="372">
        <v>1</v>
      </c>
      <c r="C8" s="372" t="s">
        <v>50</v>
      </c>
      <c r="D8" s="372" t="s">
        <v>1659</v>
      </c>
      <c r="E8" s="372" t="s">
        <v>1660</v>
      </c>
      <c r="F8" s="373">
        <v>145.63999999999999</v>
      </c>
      <c r="G8" s="373">
        <v>1.9530976548827399</v>
      </c>
      <c r="H8" s="373">
        <v>6.21353558926487</v>
      </c>
      <c r="I8" s="373">
        <v>-1.5165165043670401</v>
      </c>
    </row>
    <row r="9" spans="1:9" x14ac:dyDescent="0.2">
      <c r="A9" s="372">
        <v>2023</v>
      </c>
      <c r="B9" s="372">
        <v>1</v>
      </c>
      <c r="C9" s="372" t="s">
        <v>12</v>
      </c>
      <c r="D9" s="372" t="s">
        <v>12</v>
      </c>
      <c r="E9" s="372" t="s">
        <v>1661</v>
      </c>
      <c r="F9" s="373">
        <v>144.69</v>
      </c>
      <c r="G9" s="373">
        <v>2.8870084619213601</v>
      </c>
      <c r="H9" s="373">
        <v>6.7428992991515901</v>
      </c>
      <c r="I9" s="373">
        <v>1.2695067872283701</v>
      </c>
    </row>
    <row r="10" spans="1:9" x14ac:dyDescent="0.2">
      <c r="A10" s="372">
        <v>2023</v>
      </c>
      <c r="B10" s="372">
        <v>1</v>
      </c>
      <c r="C10" s="372" t="s">
        <v>50</v>
      </c>
      <c r="D10" s="372" t="s">
        <v>1663</v>
      </c>
      <c r="E10" s="372" t="s">
        <v>1664</v>
      </c>
      <c r="F10" s="373">
        <v>141.03</v>
      </c>
      <c r="G10" s="373">
        <v>2.0108499095840902</v>
      </c>
      <c r="H10" s="373">
        <v>6.9786846696503</v>
      </c>
      <c r="I10" s="373">
        <v>0.70538064315375204</v>
      </c>
    </row>
    <row r="11" spans="1:9" x14ac:dyDescent="0.2">
      <c r="A11" s="372">
        <v>2023</v>
      </c>
      <c r="B11" s="372">
        <v>1</v>
      </c>
      <c r="C11" s="372" t="s">
        <v>50</v>
      </c>
      <c r="D11" s="372" t="s">
        <v>1666</v>
      </c>
      <c r="E11" s="372" t="s">
        <v>1667</v>
      </c>
      <c r="F11" s="373">
        <v>141.01</v>
      </c>
      <c r="G11" s="373">
        <v>2.0997755412352399</v>
      </c>
      <c r="H11" s="373">
        <v>6.9797435702905597</v>
      </c>
      <c r="I11" s="373">
        <v>1.05931173245932</v>
      </c>
    </row>
    <row r="12" spans="1:9" x14ac:dyDescent="0.2">
      <c r="A12" s="372">
        <v>2023</v>
      </c>
      <c r="B12" s="372">
        <v>1</v>
      </c>
      <c r="C12" s="372" t="s">
        <v>25</v>
      </c>
      <c r="D12" s="372" t="s">
        <v>1669</v>
      </c>
      <c r="E12" s="372" t="s">
        <v>1670</v>
      </c>
      <c r="F12" s="373">
        <v>151.15</v>
      </c>
      <c r="G12" s="373">
        <v>2.13527941077098</v>
      </c>
      <c r="H12" s="373">
        <v>7.2137891899560298</v>
      </c>
      <c r="I12" s="373">
        <v>0.65224502571728005</v>
      </c>
    </row>
    <row r="13" spans="1:9" x14ac:dyDescent="0.2">
      <c r="A13" s="372">
        <v>2023</v>
      </c>
      <c r="B13" s="372">
        <v>1</v>
      </c>
      <c r="C13" s="372" t="s">
        <v>21</v>
      </c>
      <c r="D13" s="372" t="s">
        <v>1672</v>
      </c>
      <c r="E13" s="372" t="s">
        <v>1673</v>
      </c>
      <c r="F13" s="373">
        <v>146.58000000000001</v>
      </c>
      <c r="G13" s="373">
        <v>1.6434366548783199</v>
      </c>
      <c r="H13" s="373">
        <v>7.51852123523802</v>
      </c>
      <c r="I13" s="373">
        <v>1.7878059573315701</v>
      </c>
    </row>
    <row r="14" spans="1:9" x14ac:dyDescent="0.2">
      <c r="A14" s="372">
        <v>2023</v>
      </c>
      <c r="B14" s="372">
        <v>1</v>
      </c>
      <c r="C14" s="372" t="s">
        <v>50</v>
      </c>
      <c r="D14" s="372" t="s">
        <v>1674</v>
      </c>
      <c r="E14" s="372" t="s">
        <v>1675</v>
      </c>
      <c r="F14" s="373">
        <v>145.56</v>
      </c>
      <c r="G14" s="373">
        <v>2.3268892794376099</v>
      </c>
      <c r="H14" s="373">
        <v>7.6706857016051604</v>
      </c>
      <c r="I14" s="373">
        <v>2.50780845560692</v>
      </c>
    </row>
    <row r="15" spans="1:9" x14ac:dyDescent="0.2">
      <c r="A15" s="372">
        <v>2023</v>
      </c>
      <c r="B15" s="372">
        <v>1</v>
      </c>
      <c r="C15" s="372" t="s">
        <v>22</v>
      </c>
      <c r="D15" s="372" t="s">
        <v>1677</v>
      </c>
      <c r="E15" s="372" t="s">
        <v>1678</v>
      </c>
      <c r="F15" s="373">
        <v>154.66999999999999</v>
      </c>
      <c r="G15" s="373">
        <v>1.9578114700066001</v>
      </c>
      <c r="H15" s="373">
        <v>7.8140248152795104</v>
      </c>
      <c r="I15" s="373">
        <v>3.2056949811847</v>
      </c>
    </row>
    <row r="16" spans="1:9" x14ac:dyDescent="0.2">
      <c r="A16" s="372">
        <v>2023</v>
      </c>
      <c r="B16" s="372">
        <v>1</v>
      </c>
      <c r="C16" s="372" t="s">
        <v>25</v>
      </c>
      <c r="D16" s="372" t="s">
        <v>25</v>
      </c>
      <c r="E16" s="372" t="s">
        <v>1680</v>
      </c>
      <c r="F16" s="373">
        <v>158.99</v>
      </c>
      <c r="G16" s="373">
        <v>2.2706805609159901</v>
      </c>
      <c r="H16" s="373">
        <v>7.9581720649147796</v>
      </c>
      <c r="I16" s="373">
        <v>0.65854019880113901</v>
      </c>
    </row>
    <row r="17" spans="1:9" x14ac:dyDescent="0.2">
      <c r="A17" s="372">
        <v>2023</v>
      </c>
      <c r="B17" s="372">
        <v>1</v>
      </c>
      <c r="C17" s="372" t="s">
        <v>22</v>
      </c>
      <c r="D17" s="372" t="s">
        <v>22</v>
      </c>
      <c r="E17" s="372" t="s">
        <v>1682</v>
      </c>
      <c r="F17" s="373">
        <v>156.13</v>
      </c>
      <c r="G17" s="373">
        <v>2.0924606028902102</v>
      </c>
      <c r="H17" s="373">
        <v>7.9886567990039996</v>
      </c>
      <c r="I17" s="373">
        <v>2.1383607154250601</v>
      </c>
    </row>
    <row r="18" spans="1:9" x14ac:dyDescent="0.2">
      <c r="A18" s="372">
        <v>2023</v>
      </c>
      <c r="B18" s="372">
        <v>1</v>
      </c>
      <c r="C18" s="372" t="s">
        <v>18</v>
      </c>
      <c r="D18" s="372" t="s">
        <v>1683</v>
      </c>
      <c r="E18" s="372" t="s">
        <v>1684</v>
      </c>
      <c r="F18" s="373">
        <v>153.44</v>
      </c>
      <c r="G18" s="373">
        <v>2.12312811980033</v>
      </c>
      <c r="H18" s="373">
        <v>8.5455574419920595</v>
      </c>
      <c r="I18" s="373">
        <v>1.69023209535981</v>
      </c>
    </row>
    <row r="19" spans="1:9" x14ac:dyDescent="0.2">
      <c r="A19" s="372">
        <v>2023</v>
      </c>
      <c r="B19" s="372">
        <v>1</v>
      </c>
      <c r="C19" s="372" t="s">
        <v>14</v>
      </c>
      <c r="D19" s="372" t="s">
        <v>1686</v>
      </c>
      <c r="E19" s="372" t="s">
        <v>1687</v>
      </c>
      <c r="F19" s="373">
        <v>151.53</v>
      </c>
      <c r="G19" s="373">
        <v>2.2883758606723399</v>
      </c>
      <c r="H19" s="373">
        <v>8.6548114154596298</v>
      </c>
      <c r="I19" s="373">
        <v>3.70274613822053</v>
      </c>
    </row>
    <row r="20" spans="1:9" x14ac:dyDescent="0.2">
      <c r="A20" s="372">
        <v>2023</v>
      </c>
      <c r="B20" s="372">
        <v>1</v>
      </c>
      <c r="C20" s="372" t="s">
        <v>18</v>
      </c>
      <c r="D20" s="372" t="s">
        <v>1689</v>
      </c>
      <c r="E20" s="372" t="s">
        <v>1690</v>
      </c>
      <c r="F20" s="373">
        <v>151.13</v>
      </c>
      <c r="G20" s="373">
        <v>2.2530446549390999</v>
      </c>
      <c r="H20" s="373">
        <v>8.6562657272269696</v>
      </c>
      <c r="I20" s="373">
        <v>1.6847994600607701</v>
      </c>
    </row>
    <row r="21" spans="1:9" x14ac:dyDescent="0.2">
      <c r="A21" s="372">
        <v>2023</v>
      </c>
      <c r="B21" s="372">
        <v>1</v>
      </c>
      <c r="C21" s="372" t="s">
        <v>14</v>
      </c>
      <c r="D21" s="372" t="s">
        <v>1692</v>
      </c>
      <c r="E21" s="372" t="s">
        <v>1693</v>
      </c>
      <c r="F21" s="373">
        <v>156.88</v>
      </c>
      <c r="G21" s="373">
        <v>2.5895893277530799</v>
      </c>
      <c r="H21" s="373">
        <v>9.5989939918960605</v>
      </c>
      <c r="I21" s="373">
        <v>2.9863058019986299</v>
      </c>
    </row>
    <row r="22" spans="1:9" x14ac:dyDescent="0.2">
      <c r="A22" s="372">
        <v>2023</v>
      </c>
      <c r="B22" s="372">
        <v>1</v>
      </c>
      <c r="C22" s="372" t="s">
        <v>30</v>
      </c>
      <c r="D22" s="372" t="s">
        <v>30</v>
      </c>
      <c r="E22" s="372" t="s">
        <v>1695</v>
      </c>
      <c r="F22" s="373">
        <v>145.97</v>
      </c>
      <c r="G22" s="373">
        <v>1.8632240055826801</v>
      </c>
      <c r="H22" s="373">
        <v>9.7106350995866109</v>
      </c>
      <c r="I22" s="373">
        <v>2.4693321628005398</v>
      </c>
    </row>
    <row r="23" spans="1:9" x14ac:dyDescent="0.2">
      <c r="A23" s="372">
        <v>2023</v>
      </c>
      <c r="B23" s="372">
        <v>1</v>
      </c>
      <c r="C23" s="372" t="s">
        <v>30</v>
      </c>
      <c r="D23" s="372" t="s">
        <v>1697</v>
      </c>
      <c r="E23" s="372" t="s">
        <v>1698</v>
      </c>
      <c r="F23" s="373">
        <v>145.35</v>
      </c>
      <c r="G23" s="373">
        <v>1.9570707070707001</v>
      </c>
      <c r="H23" s="373">
        <v>9.7809667673715897</v>
      </c>
      <c r="I23" s="373">
        <v>1.8318609787679501</v>
      </c>
    </row>
    <row r="24" spans="1:9" x14ac:dyDescent="0.2">
      <c r="A24" s="372">
        <v>2023</v>
      </c>
      <c r="B24" s="372">
        <v>1</v>
      </c>
      <c r="C24" s="372" t="s">
        <v>21</v>
      </c>
      <c r="D24" s="372" t="s">
        <v>1700</v>
      </c>
      <c r="E24" s="372" t="s">
        <v>1701</v>
      </c>
      <c r="F24" s="373">
        <v>150.19999999999999</v>
      </c>
      <c r="G24" s="373">
        <v>2.5185994130093601</v>
      </c>
      <c r="H24" s="373">
        <v>9.9963383376052501</v>
      </c>
      <c r="I24" s="373">
        <v>-0.253051438858587</v>
      </c>
    </row>
    <row r="25" spans="1:9" x14ac:dyDescent="0.2">
      <c r="A25" s="372">
        <v>2023</v>
      </c>
      <c r="B25" s="372">
        <v>1</v>
      </c>
      <c r="C25" s="372" t="s">
        <v>7</v>
      </c>
      <c r="D25" s="372" t="s">
        <v>1679</v>
      </c>
      <c r="E25" s="372" t="s">
        <v>1703</v>
      </c>
      <c r="F25" s="373">
        <v>149.83000000000001</v>
      </c>
      <c r="G25" s="373">
        <v>2.91228793186347</v>
      </c>
      <c r="H25" s="373">
        <v>10.0154196343344</v>
      </c>
      <c r="I25" s="373">
        <v>1.4062901588458601</v>
      </c>
    </row>
    <row r="26" spans="1:9" x14ac:dyDescent="0.2">
      <c r="A26" s="372">
        <v>2023</v>
      </c>
      <c r="B26" s="372">
        <v>1</v>
      </c>
      <c r="C26" s="372" t="s">
        <v>16</v>
      </c>
      <c r="D26" s="372" t="s">
        <v>1705</v>
      </c>
      <c r="E26" s="372" t="s">
        <v>1706</v>
      </c>
      <c r="F26" s="373">
        <v>144.77000000000001</v>
      </c>
      <c r="G26" s="373">
        <v>2.7028944381384701</v>
      </c>
      <c r="H26" s="373">
        <v>10.1750380517504</v>
      </c>
      <c r="I26" s="373">
        <v>0.95669138912028995</v>
      </c>
    </row>
    <row r="27" spans="1:9" x14ac:dyDescent="0.2">
      <c r="A27" s="372">
        <v>2023</v>
      </c>
      <c r="B27" s="372">
        <v>1</v>
      </c>
      <c r="C27" s="372" t="s">
        <v>16</v>
      </c>
      <c r="D27" s="372" t="s">
        <v>1708</v>
      </c>
      <c r="E27" s="372" t="s">
        <v>1709</v>
      </c>
      <c r="F27" s="373">
        <v>145.25</v>
      </c>
      <c r="G27" s="373">
        <v>2.3463923337091499</v>
      </c>
      <c r="H27" s="373">
        <v>10.2466793168881</v>
      </c>
      <c r="I27" s="373">
        <v>2.5369025238902698</v>
      </c>
    </row>
    <row r="28" spans="1:9" x14ac:dyDescent="0.2">
      <c r="A28" s="372">
        <v>2023</v>
      </c>
      <c r="B28" s="372">
        <v>1</v>
      </c>
      <c r="C28" s="372" t="s">
        <v>28</v>
      </c>
      <c r="D28" s="372" t="s">
        <v>1711</v>
      </c>
      <c r="E28" s="372" t="s">
        <v>1712</v>
      </c>
      <c r="F28" s="373">
        <v>150.63</v>
      </c>
      <c r="G28" s="373">
        <v>3.08650424308787</v>
      </c>
      <c r="H28" s="373">
        <v>10.448746150461901</v>
      </c>
      <c r="I28" s="373">
        <v>2.8643800953280798</v>
      </c>
    </row>
    <row r="29" spans="1:9" x14ac:dyDescent="0.2">
      <c r="A29" s="372">
        <v>2023</v>
      </c>
      <c r="B29" s="372">
        <v>1</v>
      </c>
      <c r="C29" s="372" t="s">
        <v>20</v>
      </c>
      <c r="D29" s="372" t="s">
        <v>1685</v>
      </c>
      <c r="E29" s="372" t="s">
        <v>1713</v>
      </c>
      <c r="F29" s="373">
        <v>155.85</v>
      </c>
      <c r="G29" s="373">
        <v>2.89845503763368</v>
      </c>
      <c r="H29" s="373">
        <v>10.649627263045801</v>
      </c>
      <c r="I29" s="373">
        <v>1.9789900117091399</v>
      </c>
    </row>
    <row r="30" spans="1:9" x14ac:dyDescent="0.2">
      <c r="A30" s="372">
        <v>2023</v>
      </c>
      <c r="B30" s="372">
        <v>1</v>
      </c>
      <c r="C30" s="372" t="s">
        <v>32</v>
      </c>
      <c r="D30" s="372" t="s">
        <v>1714</v>
      </c>
      <c r="E30" s="372" t="s">
        <v>1715</v>
      </c>
      <c r="F30" s="373">
        <v>154.46</v>
      </c>
      <c r="G30" s="373">
        <v>2.6926401170135099</v>
      </c>
      <c r="H30" s="373">
        <v>10.668481765422399</v>
      </c>
      <c r="I30" s="373">
        <v>2.6420701562647002</v>
      </c>
    </row>
    <row r="31" spans="1:9" x14ac:dyDescent="0.2">
      <c r="A31" s="372">
        <v>2023</v>
      </c>
      <c r="B31" s="372">
        <v>1</v>
      </c>
      <c r="C31" s="372" t="s">
        <v>7</v>
      </c>
      <c r="D31" s="372" t="s">
        <v>1681</v>
      </c>
      <c r="E31" s="372" t="s">
        <v>1716</v>
      </c>
      <c r="F31" s="373">
        <v>156.84</v>
      </c>
      <c r="G31" s="373">
        <v>3.1842105263157898</v>
      </c>
      <c r="H31" s="373">
        <v>10.9350686094214</v>
      </c>
      <c r="I31" s="373">
        <v>3.5924020602241802</v>
      </c>
    </row>
    <row r="32" spans="1:9" x14ac:dyDescent="0.2">
      <c r="A32" s="372">
        <v>2023</v>
      </c>
      <c r="B32" s="372">
        <v>1</v>
      </c>
      <c r="C32" s="372" t="s">
        <v>28</v>
      </c>
      <c r="D32" s="372" t="s">
        <v>1453</v>
      </c>
      <c r="E32" s="372" t="s">
        <v>1717</v>
      </c>
      <c r="F32" s="373">
        <v>149.29</v>
      </c>
      <c r="G32" s="373">
        <v>3.4150734275422399</v>
      </c>
      <c r="H32" s="373">
        <v>10.963282295228201</v>
      </c>
      <c r="I32" s="373">
        <v>1.6846081722722901</v>
      </c>
    </row>
    <row r="33" spans="1:9" x14ac:dyDescent="0.2">
      <c r="A33" s="372">
        <v>2023</v>
      </c>
      <c r="B33" s="372">
        <v>1</v>
      </c>
      <c r="C33" s="372" t="s">
        <v>3</v>
      </c>
      <c r="D33" s="372" t="s">
        <v>261</v>
      </c>
      <c r="E33" s="372" t="s">
        <v>1719</v>
      </c>
      <c r="F33" s="373">
        <v>153.9</v>
      </c>
      <c r="G33" s="373">
        <v>2.8193479422768499</v>
      </c>
      <c r="H33" s="373">
        <v>11.0549862895079</v>
      </c>
      <c r="I33" s="373">
        <v>2.6912588258549701</v>
      </c>
    </row>
    <row r="34" spans="1:9" x14ac:dyDescent="0.2">
      <c r="A34" s="372">
        <v>2023</v>
      </c>
      <c r="B34" s="372">
        <v>1</v>
      </c>
      <c r="C34" s="372" t="s">
        <v>8</v>
      </c>
      <c r="D34" s="372" t="s">
        <v>1685</v>
      </c>
      <c r="E34" s="372" t="s">
        <v>1721</v>
      </c>
      <c r="F34" s="373">
        <v>159.25</v>
      </c>
      <c r="G34" s="373">
        <v>3.3889502045056301</v>
      </c>
      <c r="H34" s="373">
        <v>11.060743427017201</v>
      </c>
      <c r="I34" s="373">
        <v>2.3218544253292399</v>
      </c>
    </row>
    <row r="35" spans="1:9" x14ac:dyDescent="0.2">
      <c r="A35" s="372">
        <v>2023</v>
      </c>
      <c r="B35" s="372">
        <v>1</v>
      </c>
      <c r="C35" s="372" t="s">
        <v>27</v>
      </c>
      <c r="D35" s="372" t="s">
        <v>1722</v>
      </c>
      <c r="E35" s="372" t="s">
        <v>1723</v>
      </c>
      <c r="F35" s="373">
        <v>150.47999999999999</v>
      </c>
      <c r="G35" s="373">
        <v>3.815108658158</v>
      </c>
      <c r="H35" s="373">
        <v>11.1702127659574</v>
      </c>
      <c r="I35" s="373">
        <v>-0.38665076221551198</v>
      </c>
    </row>
    <row r="36" spans="1:9" x14ac:dyDescent="0.2">
      <c r="A36" s="372">
        <v>2023</v>
      </c>
      <c r="B36" s="372">
        <v>1</v>
      </c>
      <c r="C36" s="372" t="s">
        <v>20</v>
      </c>
      <c r="D36" s="372" t="s">
        <v>1724</v>
      </c>
      <c r="E36" s="372" t="s">
        <v>1725</v>
      </c>
      <c r="F36" s="373">
        <v>160.35</v>
      </c>
      <c r="G36" s="373">
        <v>3.16541208260952</v>
      </c>
      <c r="H36" s="373">
        <v>11.276891047883399</v>
      </c>
      <c r="I36" s="373">
        <v>2.80194131582912</v>
      </c>
    </row>
    <row r="37" spans="1:9" x14ac:dyDescent="0.2">
      <c r="A37" s="372">
        <v>2023</v>
      </c>
      <c r="B37" s="372">
        <v>1</v>
      </c>
      <c r="C37" s="372" t="s">
        <v>20</v>
      </c>
      <c r="D37" s="372" t="s">
        <v>1726</v>
      </c>
      <c r="E37" s="372" t="s">
        <v>1727</v>
      </c>
      <c r="F37" s="373">
        <v>169.15</v>
      </c>
      <c r="G37" s="373">
        <v>3.1968763345738598</v>
      </c>
      <c r="H37" s="373">
        <v>11.4809200553615</v>
      </c>
      <c r="I37" s="373">
        <v>4.68363335430133</v>
      </c>
    </row>
    <row r="38" spans="1:9" x14ac:dyDescent="0.2">
      <c r="A38" s="372">
        <v>2023</v>
      </c>
      <c r="B38" s="372">
        <v>1</v>
      </c>
      <c r="C38" s="372" t="s">
        <v>31</v>
      </c>
      <c r="D38" s="372" t="s">
        <v>1728</v>
      </c>
      <c r="E38" s="372" t="s">
        <v>1729</v>
      </c>
      <c r="F38" s="373">
        <v>151.44</v>
      </c>
      <c r="G38" s="373">
        <v>2.63639444256183</v>
      </c>
      <c r="H38" s="373">
        <v>11.4840989399293</v>
      </c>
      <c r="I38" s="373">
        <v>3.2895607435681198</v>
      </c>
    </row>
    <row r="39" spans="1:9" x14ac:dyDescent="0.2">
      <c r="A39" s="372">
        <v>2023</v>
      </c>
      <c r="B39" s="372">
        <v>1</v>
      </c>
      <c r="C39" s="372" t="s">
        <v>8</v>
      </c>
      <c r="D39" s="372" t="s">
        <v>8</v>
      </c>
      <c r="E39" s="372" t="s">
        <v>1730</v>
      </c>
      <c r="F39" s="373">
        <v>162.05000000000001</v>
      </c>
      <c r="G39" s="373">
        <v>3.4207671197906699</v>
      </c>
      <c r="H39" s="373">
        <v>11.5432268722467</v>
      </c>
      <c r="I39" s="373">
        <v>3.4701942736353102</v>
      </c>
    </row>
    <row r="40" spans="1:9" x14ac:dyDescent="0.2">
      <c r="A40" s="372">
        <v>2023</v>
      </c>
      <c r="B40" s="372">
        <v>1</v>
      </c>
      <c r="C40" s="372" t="s">
        <v>20</v>
      </c>
      <c r="D40" s="372" t="s">
        <v>1731</v>
      </c>
      <c r="E40" s="372" t="s">
        <v>1732</v>
      </c>
      <c r="F40" s="373">
        <v>160.16999999999999</v>
      </c>
      <c r="G40" s="373">
        <v>3.2023195876288701</v>
      </c>
      <c r="H40" s="373">
        <v>11.562304102528399</v>
      </c>
      <c r="I40" s="373">
        <v>0.75383417290721999</v>
      </c>
    </row>
    <row r="41" spans="1:9" x14ac:dyDescent="0.2">
      <c r="A41" s="372">
        <v>2023</v>
      </c>
      <c r="B41" s="372">
        <v>1</v>
      </c>
      <c r="C41" s="372" t="s">
        <v>29</v>
      </c>
      <c r="D41" s="372" t="s">
        <v>1733</v>
      </c>
      <c r="E41" s="372" t="s">
        <v>1734</v>
      </c>
      <c r="F41" s="373">
        <v>150.03</v>
      </c>
      <c r="G41" s="373">
        <v>2.8448039484507901</v>
      </c>
      <c r="H41" s="373">
        <v>11.621159139944901</v>
      </c>
      <c r="I41" s="373">
        <v>2.4134168286356701</v>
      </c>
    </row>
    <row r="42" spans="1:9" x14ac:dyDescent="0.2">
      <c r="A42" s="372">
        <v>2023</v>
      </c>
      <c r="B42" s="372">
        <v>1</v>
      </c>
      <c r="C42" s="372" t="s">
        <v>33</v>
      </c>
      <c r="D42" s="372" t="s">
        <v>1735</v>
      </c>
      <c r="E42" s="372" t="s">
        <v>1736</v>
      </c>
      <c r="F42" s="373">
        <v>148.91999999999999</v>
      </c>
      <c r="G42" s="373">
        <v>2.547858421705</v>
      </c>
      <c r="H42" s="373">
        <v>11.6258151562851</v>
      </c>
      <c r="I42" s="373">
        <v>0.90480542883146797</v>
      </c>
    </row>
    <row r="43" spans="1:9" x14ac:dyDescent="0.2">
      <c r="A43" s="372">
        <v>2023</v>
      </c>
      <c r="B43" s="372">
        <v>1</v>
      </c>
      <c r="C43" s="372" t="s">
        <v>3</v>
      </c>
      <c r="D43" s="372" t="s">
        <v>3</v>
      </c>
      <c r="E43" s="372" t="s">
        <v>1737</v>
      </c>
      <c r="F43" s="373">
        <v>154.75</v>
      </c>
      <c r="G43" s="373">
        <v>3.26993660326993</v>
      </c>
      <c r="H43" s="373">
        <v>11.821663414986601</v>
      </c>
      <c r="I43" s="373">
        <v>4.1798228099595001</v>
      </c>
    </row>
    <row r="44" spans="1:9" x14ac:dyDescent="0.2">
      <c r="A44" s="372">
        <v>2023</v>
      </c>
      <c r="B44" s="372">
        <v>1</v>
      </c>
      <c r="C44" s="372" t="s">
        <v>27</v>
      </c>
      <c r="D44" s="372" t="s">
        <v>1738</v>
      </c>
      <c r="E44" s="372" t="s">
        <v>1739</v>
      </c>
      <c r="F44" s="373">
        <v>156.26</v>
      </c>
      <c r="G44" s="373">
        <v>4.0415473733271101</v>
      </c>
      <c r="H44" s="373">
        <v>11.9020338012031</v>
      </c>
      <c r="I44" s="373">
        <v>3.6547881999529701</v>
      </c>
    </row>
    <row r="45" spans="1:9" x14ac:dyDescent="0.2">
      <c r="A45" s="372">
        <v>2023</v>
      </c>
      <c r="B45" s="372">
        <v>1</v>
      </c>
      <c r="C45" s="372" t="s">
        <v>32</v>
      </c>
      <c r="D45" s="372" t="s">
        <v>1741</v>
      </c>
      <c r="E45" s="372" t="s">
        <v>1742</v>
      </c>
      <c r="F45" s="373">
        <v>160.77000000000001</v>
      </c>
      <c r="G45" s="373">
        <v>3.1635010266940502</v>
      </c>
      <c r="H45" s="373">
        <v>11.9178558997564</v>
      </c>
      <c r="I45" s="373">
        <v>3.5984441806858198</v>
      </c>
    </row>
    <row r="46" spans="1:9" x14ac:dyDescent="0.2">
      <c r="A46" s="372">
        <v>2023</v>
      </c>
      <c r="B46" s="372">
        <v>1</v>
      </c>
      <c r="C46" s="372" t="s">
        <v>11</v>
      </c>
      <c r="D46" s="372" t="s">
        <v>1710</v>
      </c>
      <c r="E46" s="372" t="s">
        <v>1744</v>
      </c>
      <c r="F46" s="373">
        <v>158.63999999999999</v>
      </c>
      <c r="G46" s="373">
        <v>3.1469440832249602</v>
      </c>
      <c r="H46" s="373">
        <v>11.9627355494389</v>
      </c>
      <c r="I46" s="373">
        <v>2.4643732008145798</v>
      </c>
    </row>
    <row r="47" spans="1:9" x14ac:dyDescent="0.2">
      <c r="A47" s="372">
        <v>2023</v>
      </c>
      <c r="B47" s="372">
        <v>1</v>
      </c>
      <c r="C47" s="372" t="s">
        <v>17</v>
      </c>
      <c r="D47" s="372" t="s">
        <v>1743</v>
      </c>
      <c r="E47" s="372" t="s">
        <v>1745</v>
      </c>
      <c r="F47" s="373">
        <v>160.81</v>
      </c>
      <c r="G47" s="373">
        <v>2.5050994390616999</v>
      </c>
      <c r="H47" s="373">
        <v>12.0705275628964</v>
      </c>
      <c r="I47" s="373">
        <v>2.0900681853377501</v>
      </c>
    </row>
    <row r="48" spans="1:9" x14ac:dyDescent="0.2">
      <c r="A48" s="372">
        <v>2023</v>
      </c>
      <c r="B48" s="372">
        <v>1</v>
      </c>
      <c r="C48" s="372" t="s">
        <v>33</v>
      </c>
      <c r="D48" s="372" t="s">
        <v>33</v>
      </c>
      <c r="E48" s="372" t="s">
        <v>1746</v>
      </c>
      <c r="F48" s="373">
        <v>149.03</v>
      </c>
      <c r="G48" s="373">
        <v>2.65895157401668</v>
      </c>
      <c r="H48" s="373">
        <v>12.103204453136801</v>
      </c>
      <c r="I48" s="373">
        <v>2.8066787895459702</v>
      </c>
    </row>
    <row r="49" spans="1:9" x14ac:dyDescent="0.2">
      <c r="A49" s="372">
        <v>2023</v>
      </c>
      <c r="B49" s="372">
        <v>1</v>
      </c>
      <c r="C49" s="372" t="s">
        <v>29</v>
      </c>
      <c r="D49" s="372" t="s">
        <v>1748</v>
      </c>
      <c r="E49" s="372" t="s">
        <v>1749</v>
      </c>
      <c r="F49" s="373">
        <v>151.59</v>
      </c>
      <c r="G49" s="373">
        <v>3.05935141749949</v>
      </c>
      <c r="H49" s="373">
        <v>12.1476659021972</v>
      </c>
      <c r="I49" s="373">
        <v>3.0527873468578801</v>
      </c>
    </row>
    <row r="50" spans="1:9" x14ac:dyDescent="0.2">
      <c r="A50" s="372">
        <v>2023</v>
      </c>
      <c r="B50" s="372">
        <v>1</v>
      </c>
      <c r="C50" s="372" t="s">
        <v>11</v>
      </c>
      <c r="D50" s="372" t="s">
        <v>1707</v>
      </c>
      <c r="E50" s="372" t="s">
        <v>1751</v>
      </c>
      <c r="F50" s="373">
        <v>161.44</v>
      </c>
      <c r="G50" s="373">
        <v>3.06435137895813</v>
      </c>
      <c r="H50" s="373">
        <v>12.1734296831573</v>
      </c>
      <c r="I50" s="373">
        <v>3.5286439815574302</v>
      </c>
    </row>
    <row r="51" spans="1:9" x14ac:dyDescent="0.2">
      <c r="A51" s="372">
        <v>2023</v>
      </c>
      <c r="B51" s="372">
        <v>1</v>
      </c>
      <c r="C51" s="372" t="s">
        <v>31</v>
      </c>
      <c r="D51" s="372" t="s">
        <v>31</v>
      </c>
      <c r="E51" s="372" t="s">
        <v>1752</v>
      </c>
      <c r="F51" s="373">
        <v>156.13999999999999</v>
      </c>
      <c r="G51" s="373">
        <v>2.9675547348984499</v>
      </c>
      <c r="H51" s="373">
        <v>12.2017821212992</v>
      </c>
      <c r="I51" s="373">
        <v>3.5432102087507902</v>
      </c>
    </row>
    <row r="52" spans="1:9" x14ac:dyDescent="0.2">
      <c r="A52" s="372">
        <v>2023</v>
      </c>
      <c r="B52" s="372">
        <v>1</v>
      </c>
      <c r="C52" s="372" t="s">
        <v>23</v>
      </c>
      <c r="D52" s="372" t="s">
        <v>1753</v>
      </c>
      <c r="E52" s="372" t="s">
        <v>1754</v>
      </c>
      <c r="F52" s="373">
        <v>154.51</v>
      </c>
      <c r="G52" s="373">
        <v>4.1453221892693302</v>
      </c>
      <c r="H52" s="373">
        <v>12.477251219334599</v>
      </c>
      <c r="I52" s="373">
        <v>1.6745111571645499</v>
      </c>
    </row>
    <row r="53" spans="1:9" x14ac:dyDescent="0.2">
      <c r="A53" s="372">
        <v>2023</v>
      </c>
      <c r="B53" s="372">
        <v>1</v>
      </c>
      <c r="C53" s="372" t="s">
        <v>0</v>
      </c>
      <c r="D53" s="372" t="s">
        <v>152</v>
      </c>
      <c r="E53" s="372" t="s">
        <v>1755</v>
      </c>
      <c r="F53" s="373">
        <v>170.38</v>
      </c>
      <c r="G53" s="373">
        <v>3.3796492931254201</v>
      </c>
      <c r="H53" s="373">
        <v>12.5735051205814</v>
      </c>
      <c r="I53" s="373">
        <v>2.6743666479869899</v>
      </c>
    </row>
    <row r="54" spans="1:9" x14ac:dyDescent="0.2">
      <c r="A54" s="372">
        <v>2023</v>
      </c>
      <c r="B54" s="372">
        <v>1</v>
      </c>
      <c r="C54" s="372" t="s">
        <v>0</v>
      </c>
      <c r="D54" s="372" t="s">
        <v>151</v>
      </c>
      <c r="E54" s="372" t="s">
        <v>1756</v>
      </c>
      <c r="F54" s="373">
        <v>174.65</v>
      </c>
      <c r="G54" s="373">
        <v>3.3615434692549</v>
      </c>
      <c r="H54" s="373">
        <v>12.8084226844077</v>
      </c>
      <c r="I54" s="373">
        <v>3.6462789906358299</v>
      </c>
    </row>
    <row r="55" spans="1:9" x14ac:dyDescent="0.2">
      <c r="A55" s="372">
        <v>2023</v>
      </c>
      <c r="B55" s="372">
        <v>1</v>
      </c>
      <c r="C55" s="372" t="s">
        <v>23</v>
      </c>
      <c r="D55" s="372" t="s">
        <v>1757</v>
      </c>
      <c r="E55" s="372" t="s">
        <v>1758</v>
      </c>
      <c r="F55" s="373">
        <v>155.36000000000001</v>
      </c>
      <c r="G55" s="373">
        <v>4.1077531327481198</v>
      </c>
      <c r="H55" s="373">
        <v>12.882365763278401</v>
      </c>
      <c r="I55" s="373">
        <v>3.1244935166994301</v>
      </c>
    </row>
    <row r="56" spans="1:9" x14ac:dyDescent="0.2">
      <c r="A56" s="372">
        <v>2023</v>
      </c>
      <c r="B56" s="372">
        <v>1</v>
      </c>
      <c r="C56" s="372" t="s">
        <v>6</v>
      </c>
      <c r="D56" s="372" t="s">
        <v>1676</v>
      </c>
      <c r="E56" s="372" t="s">
        <v>1759</v>
      </c>
      <c r="F56" s="373">
        <v>171.72</v>
      </c>
      <c r="G56" s="373">
        <v>3.0113977204559101</v>
      </c>
      <c r="H56" s="373">
        <v>12.906831481359699</v>
      </c>
      <c r="I56" s="373">
        <v>4.28660319755922</v>
      </c>
    </row>
    <row r="57" spans="1:9" x14ac:dyDescent="0.2">
      <c r="A57" s="372">
        <v>2023</v>
      </c>
      <c r="B57" s="372">
        <v>1</v>
      </c>
      <c r="C57" s="372" t="s">
        <v>9</v>
      </c>
      <c r="D57" s="372" t="s">
        <v>1699</v>
      </c>
      <c r="E57" s="372" t="s">
        <v>1760</v>
      </c>
      <c r="F57" s="373">
        <v>155.34</v>
      </c>
      <c r="G57" s="373">
        <v>4.1571677618345202</v>
      </c>
      <c r="H57" s="373">
        <v>12.9170604056117</v>
      </c>
      <c r="I57" s="373">
        <v>3.4198439486678098</v>
      </c>
    </row>
    <row r="58" spans="1:9" x14ac:dyDescent="0.2">
      <c r="A58" s="372">
        <v>2023</v>
      </c>
      <c r="B58" s="372">
        <v>1</v>
      </c>
      <c r="C58" s="372" t="s">
        <v>0</v>
      </c>
      <c r="D58" s="372" t="s">
        <v>1055</v>
      </c>
      <c r="E58" s="372" t="s">
        <v>1761</v>
      </c>
      <c r="F58" s="373">
        <v>170.91</v>
      </c>
      <c r="G58" s="373">
        <v>3.4438929911632998</v>
      </c>
      <c r="H58" s="373">
        <v>12.9311484075591</v>
      </c>
      <c r="I58" s="373">
        <v>3.08518679418188</v>
      </c>
    </row>
    <row r="59" spans="1:9" x14ac:dyDescent="0.2">
      <c r="A59" s="372">
        <v>2023</v>
      </c>
      <c r="B59" s="372">
        <v>1</v>
      </c>
      <c r="C59" s="372" t="s">
        <v>6</v>
      </c>
      <c r="D59" s="372" t="s">
        <v>6</v>
      </c>
      <c r="E59" s="372" t="s">
        <v>1762</v>
      </c>
      <c r="F59" s="373">
        <v>163.99</v>
      </c>
      <c r="G59" s="373">
        <v>3.2032724984266898</v>
      </c>
      <c r="H59" s="373">
        <v>12.956330073012801</v>
      </c>
      <c r="I59" s="373">
        <v>1.17882511897958</v>
      </c>
    </row>
    <row r="60" spans="1:9" x14ac:dyDescent="0.2">
      <c r="A60" s="372">
        <v>2023</v>
      </c>
      <c r="B60" s="372">
        <v>1</v>
      </c>
      <c r="C60" s="372" t="s">
        <v>9</v>
      </c>
      <c r="D60" s="372" t="s">
        <v>1688</v>
      </c>
      <c r="E60" s="372" t="s">
        <v>1763</v>
      </c>
      <c r="F60" s="373">
        <v>154.34</v>
      </c>
      <c r="G60" s="373">
        <v>4.1711663066954703</v>
      </c>
      <c r="H60" s="373">
        <v>13.086166471277799</v>
      </c>
      <c r="I60" s="373">
        <v>5.2027246315410798</v>
      </c>
    </row>
    <row r="61" spans="1:9" x14ac:dyDescent="0.2">
      <c r="A61" s="372">
        <v>2023</v>
      </c>
      <c r="B61" s="372">
        <v>1</v>
      </c>
      <c r="C61" s="372" t="s">
        <v>23</v>
      </c>
      <c r="D61" s="372" t="s">
        <v>23</v>
      </c>
      <c r="E61" s="372" t="s">
        <v>1764</v>
      </c>
      <c r="F61" s="373">
        <v>157.69999999999999</v>
      </c>
      <c r="G61" s="373">
        <v>4.2713567839195896</v>
      </c>
      <c r="H61" s="373">
        <v>13.1520413288369</v>
      </c>
      <c r="I61" s="373">
        <v>3.4617085170715001</v>
      </c>
    </row>
    <row r="62" spans="1:9" x14ac:dyDescent="0.2">
      <c r="A62" s="372">
        <v>2023</v>
      </c>
      <c r="B62" s="372">
        <v>1</v>
      </c>
      <c r="C62" s="372" t="s">
        <v>17</v>
      </c>
      <c r="D62" s="372" t="s">
        <v>1740</v>
      </c>
      <c r="E62" s="372" t="s">
        <v>99</v>
      </c>
      <c r="F62" s="373">
        <v>167.52</v>
      </c>
      <c r="G62" s="373">
        <v>2.5716385011021399</v>
      </c>
      <c r="H62" s="373">
        <v>13.158605782221001</v>
      </c>
      <c r="I62" s="373">
        <v>6.1767862648136598</v>
      </c>
    </row>
    <row r="63" spans="1:9" x14ac:dyDescent="0.2">
      <c r="A63" s="372">
        <v>2023</v>
      </c>
      <c r="B63" s="372">
        <v>1</v>
      </c>
      <c r="C63" s="372" t="s">
        <v>0</v>
      </c>
      <c r="D63" s="372" t="s">
        <v>55</v>
      </c>
      <c r="E63" s="372" t="s">
        <v>1766</v>
      </c>
      <c r="F63" s="373">
        <v>173.57</v>
      </c>
      <c r="G63" s="373">
        <v>3.67339624895473</v>
      </c>
      <c r="H63" s="373">
        <v>13.215054464809899</v>
      </c>
      <c r="I63" s="373">
        <v>7.1349101928631198</v>
      </c>
    </row>
    <row r="64" spans="1:9" x14ac:dyDescent="0.2">
      <c r="A64" s="372">
        <v>2023</v>
      </c>
      <c r="B64" s="372">
        <v>1</v>
      </c>
      <c r="C64" s="372" t="s">
        <v>9</v>
      </c>
      <c r="D64" s="372" t="s">
        <v>1694</v>
      </c>
      <c r="E64" s="372" t="s">
        <v>1767</v>
      </c>
      <c r="F64" s="373">
        <v>145.44</v>
      </c>
      <c r="G64" s="373">
        <v>4.4752532145679202</v>
      </c>
      <c r="H64" s="373">
        <v>13.7316233969346</v>
      </c>
      <c r="I64" s="373">
        <v>0.35551645848521701</v>
      </c>
    </row>
    <row r="65" spans="1:9" x14ac:dyDescent="0.2">
      <c r="A65" s="372">
        <v>2023</v>
      </c>
      <c r="B65" s="372">
        <v>1</v>
      </c>
      <c r="C65" s="372" t="s">
        <v>15</v>
      </c>
      <c r="D65" s="372" t="s">
        <v>1720</v>
      </c>
      <c r="E65" s="372" t="s">
        <v>1768</v>
      </c>
      <c r="F65" s="373">
        <v>158.62</v>
      </c>
      <c r="G65" s="373">
        <v>3.15406126032385</v>
      </c>
      <c r="H65" s="373">
        <v>13.8203214695752</v>
      </c>
      <c r="I65" s="373">
        <v>2.8764585819565802</v>
      </c>
    </row>
    <row r="66" spans="1:9" x14ac:dyDescent="0.2">
      <c r="A66" s="372">
        <v>2023</v>
      </c>
      <c r="B66" s="372">
        <v>1</v>
      </c>
      <c r="C66" s="372" t="s">
        <v>10</v>
      </c>
      <c r="D66" s="372" t="s">
        <v>1702</v>
      </c>
      <c r="E66" s="372" t="s">
        <v>1770</v>
      </c>
      <c r="F66" s="373">
        <v>161.16</v>
      </c>
      <c r="G66" s="373">
        <v>3.5000963329265802</v>
      </c>
      <c r="H66" s="373">
        <v>13.8859444562222</v>
      </c>
      <c r="I66" s="373">
        <v>1.4586664397560301</v>
      </c>
    </row>
    <row r="67" spans="1:9" x14ac:dyDescent="0.2">
      <c r="A67" s="372">
        <v>2023</v>
      </c>
      <c r="B67" s="372">
        <v>1</v>
      </c>
      <c r="C67" s="372" t="s">
        <v>9</v>
      </c>
      <c r="D67" s="372" t="s">
        <v>1691</v>
      </c>
      <c r="E67" s="372" t="s">
        <v>1772</v>
      </c>
      <c r="F67" s="373">
        <v>154.74</v>
      </c>
      <c r="G67" s="373">
        <v>4.5469900682386397</v>
      </c>
      <c r="H67" s="373">
        <v>13.955372265998999</v>
      </c>
      <c r="I67" s="373">
        <v>3.1889978447354999</v>
      </c>
    </row>
    <row r="68" spans="1:9" x14ac:dyDescent="0.2">
      <c r="A68" s="372">
        <v>2023</v>
      </c>
      <c r="B68" s="372">
        <v>1</v>
      </c>
      <c r="C68" s="372" t="s">
        <v>9</v>
      </c>
      <c r="D68" s="372" t="s">
        <v>1696</v>
      </c>
      <c r="E68" s="372" t="s">
        <v>1773</v>
      </c>
      <c r="F68" s="373">
        <v>143.85</v>
      </c>
      <c r="G68" s="373">
        <v>4.5953610121428001</v>
      </c>
      <c r="H68" s="373">
        <v>14.1666666666667</v>
      </c>
      <c r="I68" s="373">
        <v>2.9856725851953798</v>
      </c>
    </row>
    <row r="69" spans="1:9" x14ac:dyDescent="0.2">
      <c r="A69" s="372">
        <v>2023</v>
      </c>
      <c r="B69" s="372">
        <v>1</v>
      </c>
      <c r="C69" s="372" t="s">
        <v>10</v>
      </c>
      <c r="D69" s="372" t="s">
        <v>1704</v>
      </c>
      <c r="E69" s="372" t="s">
        <v>1774</v>
      </c>
      <c r="F69" s="373">
        <v>160.44</v>
      </c>
      <c r="G69" s="373">
        <v>3.5898760330578501</v>
      </c>
      <c r="H69" s="373">
        <v>14.1677933537323</v>
      </c>
      <c r="I69" s="373">
        <v>3.18851929550739</v>
      </c>
    </row>
    <row r="70" spans="1:9" x14ac:dyDescent="0.2">
      <c r="A70" s="372">
        <v>2023</v>
      </c>
      <c r="B70" s="372">
        <v>1</v>
      </c>
      <c r="C70" s="372" t="s">
        <v>19</v>
      </c>
      <c r="D70" s="372" t="s">
        <v>1747</v>
      </c>
      <c r="E70" s="372" t="s">
        <v>1775</v>
      </c>
      <c r="F70" s="373">
        <v>177.91</v>
      </c>
      <c r="G70" s="373">
        <v>3.1063459866705201</v>
      </c>
      <c r="H70" s="373">
        <v>14.463102361191501</v>
      </c>
      <c r="I70" s="373">
        <v>3.9382391172823299</v>
      </c>
    </row>
    <row r="71" spans="1:9" x14ac:dyDescent="0.2">
      <c r="A71" s="372">
        <v>2023</v>
      </c>
      <c r="B71" s="372">
        <v>1</v>
      </c>
      <c r="C71" s="372" t="s">
        <v>4</v>
      </c>
      <c r="D71" s="372" t="s">
        <v>1662</v>
      </c>
      <c r="E71" s="372" t="s">
        <v>1776</v>
      </c>
      <c r="F71" s="373">
        <v>167.25</v>
      </c>
      <c r="G71" s="373">
        <v>3.84328821557183</v>
      </c>
      <c r="H71" s="373">
        <v>15.209754081421799</v>
      </c>
      <c r="I71" s="373">
        <v>4.8132994191947098</v>
      </c>
    </row>
    <row r="72" spans="1:9" x14ac:dyDescent="0.2">
      <c r="A72" s="372">
        <v>2023</v>
      </c>
      <c r="B72" s="372">
        <v>1</v>
      </c>
      <c r="C72" s="372" t="s">
        <v>15</v>
      </c>
      <c r="D72" s="372" t="s">
        <v>1718</v>
      </c>
      <c r="E72" s="372" t="s">
        <v>1777</v>
      </c>
      <c r="F72" s="373">
        <v>163.46</v>
      </c>
      <c r="G72" s="373">
        <v>3.7116934204682401</v>
      </c>
      <c r="H72" s="373">
        <v>15.429701292281599</v>
      </c>
      <c r="I72" s="373">
        <v>3.37430920803157</v>
      </c>
    </row>
    <row r="73" spans="1:9" x14ac:dyDescent="0.2">
      <c r="A73" s="372">
        <v>2023</v>
      </c>
      <c r="B73" s="372">
        <v>1</v>
      </c>
      <c r="C73" s="372" t="s">
        <v>19</v>
      </c>
      <c r="D73" s="372" t="s">
        <v>1750</v>
      </c>
      <c r="E73" s="372" t="s">
        <v>1778</v>
      </c>
      <c r="F73" s="373">
        <v>176.16</v>
      </c>
      <c r="G73" s="373">
        <v>3.5869693049511899</v>
      </c>
      <c r="H73" s="373">
        <v>15.5602204145894</v>
      </c>
      <c r="I73" s="373">
        <v>6.0847234645431802</v>
      </c>
    </row>
    <row r="74" spans="1:9" x14ac:dyDescent="0.2">
      <c r="A74" s="372">
        <v>2023</v>
      </c>
      <c r="B74" s="372">
        <v>1</v>
      </c>
      <c r="C74" s="372" t="s">
        <v>4</v>
      </c>
      <c r="D74" s="372" t="s">
        <v>1665</v>
      </c>
      <c r="E74" s="372" t="s">
        <v>1779</v>
      </c>
      <c r="F74" s="373">
        <v>176.75</v>
      </c>
      <c r="G74" s="373">
        <v>3.5745678288895402</v>
      </c>
      <c r="H74" s="373">
        <v>15.590870446667999</v>
      </c>
      <c r="I74" s="373">
        <v>5.0438513432323804</v>
      </c>
    </row>
    <row r="75" spans="1:9" x14ac:dyDescent="0.2">
      <c r="A75" s="372">
        <v>2023</v>
      </c>
      <c r="B75" s="372">
        <v>1</v>
      </c>
      <c r="C75" s="372" t="s">
        <v>26</v>
      </c>
      <c r="D75" s="372" t="s">
        <v>1771</v>
      </c>
      <c r="E75" s="372" t="s">
        <v>1780</v>
      </c>
      <c r="F75" s="373">
        <v>177.56</v>
      </c>
      <c r="G75" s="373">
        <v>3.4490794686553401</v>
      </c>
      <c r="H75" s="373">
        <v>16.181378001701201</v>
      </c>
      <c r="I75" s="373">
        <v>4.0598758695277004</v>
      </c>
    </row>
    <row r="76" spans="1:9" x14ac:dyDescent="0.2">
      <c r="A76" s="372">
        <v>2023</v>
      </c>
      <c r="B76" s="372">
        <v>1</v>
      </c>
      <c r="C76" s="372" t="s">
        <v>24</v>
      </c>
      <c r="D76" s="372" t="s">
        <v>1765</v>
      </c>
      <c r="E76" s="372" t="s">
        <v>1781</v>
      </c>
      <c r="F76" s="373">
        <v>180.93</v>
      </c>
      <c r="G76" s="373">
        <v>3.61356087504294</v>
      </c>
      <c r="H76" s="373">
        <v>16.827016207141501</v>
      </c>
      <c r="I76" s="373">
        <v>3.7991931849594498</v>
      </c>
    </row>
    <row r="77" spans="1:9" x14ac:dyDescent="0.2">
      <c r="A77" s="372">
        <v>2023</v>
      </c>
      <c r="B77" s="372">
        <v>1</v>
      </c>
      <c r="C77" s="372" t="s">
        <v>26</v>
      </c>
      <c r="D77" s="372" t="s">
        <v>1769</v>
      </c>
      <c r="E77" s="372" t="s">
        <v>1782</v>
      </c>
      <c r="F77" s="373">
        <v>176.95</v>
      </c>
      <c r="G77" s="373">
        <v>3.6189026175557699</v>
      </c>
      <c r="H77" s="373">
        <v>16.852671201215099</v>
      </c>
      <c r="I77" s="373">
        <v>5.84571115271486</v>
      </c>
    </row>
    <row r="78" spans="1:9" x14ac:dyDescent="0.2">
      <c r="A78" s="372">
        <v>2023</v>
      </c>
      <c r="B78" s="372">
        <v>1</v>
      </c>
      <c r="C78" s="372" t="s">
        <v>24</v>
      </c>
      <c r="D78" s="372" t="s">
        <v>1688</v>
      </c>
      <c r="E78" s="372" t="s">
        <v>1783</v>
      </c>
      <c r="F78" s="373">
        <v>182.85</v>
      </c>
      <c r="G78" s="373">
        <v>3.8861428327935998</v>
      </c>
      <c r="H78" s="373">
        <v>17.316822789682998</v>
      </c>
      <c r="I78" s="373">
        <v>7.0240585397929296</v>
      </c>
    </row>
    <row r="79" spans="1:9" x14ac:dyDescent="0.2">
      <c r="A79" s="372">
        <v>2023</v>
      </c>
      <c r="B79" s="372">
        <v>1</v>
      </c>
      <c r="C79" s="372" t="s">
        <v>5</v>
      </c>
      <c r="D79" s="372" t="s">
        <v>1671</v>
      </c>
      <c r="E79" s="372" t="s">
        <v>1784</v>
      </c>
      <c r="F79" s="373">
        <v>184.19</v>
      </c>
      <c r="G79" s="373">
        <v>4.3392058007137599</v>
      </c>
      <c r="H79" s="373">
        <v>17.7083333333333</v>
      </c>
      <c r="I79" s="373">
        <v>4.5719443509594404</v>
      </c>
    </row>
    <row r="80" spans="1:9" x14ac:dyDescent="0.2">
      <c r="A80" s="372">
        <v>2023</v>
      </c>
      <c r="B80" s="372">
        <v>1</v>
      </c>
      <c r="C80" s="372" t="s">
        <v>5</v>
      </c>
      <c r="D80" s="372" t="s">
        <v>1668</v>
      </c>
      <c r="E80" s="372" t="s">
        <v>1785</v>
      </c>
      <c r="F80" s="373">
        <v>181.95</v>
      </c>
      <c r="G80" s="373">
        <v>4.7254518245654298</v>
      </c>
      <c r="H80" s="373">
        <v>18.126339024865299</v>
      </c>
      <c r="I80" s="373">
        <v>4.4429290521714702</v>
      </c>
    </row>
    <row r="82" spans="5:8" x14ac:dyDescent="0.2">
      <c r="G82" s="373"/>
      <c r="H82" s="373"/>
    </row>
    <row r="83" spans="5:8" x14ac:dyDescent="0.2">
      <c r="G83" s="373"/>
      <c r="H83" s="373"/>
    </row>
    <row r="84" spans="5:8" x14ac:dyDescent="0.2">
      <c r="E84" s="372" t="s">
        <v>1</v>
      </c>
      <c r="G84" s="373">
        <v>0</v>
      </c>
      <c r="H84" s="373">
        <v>11.7</v>
      </c>
    </row>
    <row r="85" spans="5:8" x14ac:dyDescent="0.2">
      <c r="G85" s="373">
        <v>1</v>
      </c>
      <c r="H85" s="373">
        <f>H84</f>
        <v>11.7</v>
      </c>
    </row>
  </sheetData>
  <autoFilter ref="A6:I6" xr:uid="{0EAE6B24-B169-4C4F-9ED5-482D4F4863BC}">
    <sortState ref="A7:I80">
      <sortCondition ref="H6"/>
    </sortState>
  </autoFilter>
  <mergeCells count="1">
    <mergeCell ref="H1:I1"/>
  </mergeCells>
  <hyperlinks>
    <hyperlink ref="H1:I1" location="Index!A1" display="Regresar al �ndice" xr:uid="{F1C89BC4-C404-4213-9D7F-2C71C6A103B2}"/>
  </hyperlink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768A6-4270-4294-A8F1-98A96D3CD572}">
  <sheetPr codeName="Hoja151"/>
  <dimension ref="A1:I1"/>
  <sheetViews>
    <sheetView workbookViewId="0"/>
  </sheetViews>
  <sheetFormatPr baseColWidth="10" defaultRowHeight="12.75" x14ac:dyDescent="0.2"/>
  <cols>
    <col min="1" max="16384" width="11.42578125" style="69"/>
  </cols>
  <sheetData>
    <row r="1" spans="1:9" x14ac:dyDescent="0.2">
      <c r="A1" s="69" t="s">
        <v>1985</v>
      </c>
      <c r="H1" s="382" t="s">
        <v>2143</v>
      </c>
      <c r="I1" s="382"/>
    </row>
  </sheetData>
  <mergeCells count="1">
    <mergeCell ref="H1:I1"/>
  </mergeCells>
  <hyperlinks>
    <hyperlink ref="H1:I1" location="Index!A1" display="Regresar al �ndice" xr:uid="{5AE7904D-38DE-49A9-9AC9-EB5EB3D5BAFA}"/>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E25D9-691C-46C3-8E9B-30284E73E20D}">
  <sheetPr codeName="Hoja152"/>
  <dimension ref="A1:I82"/>
  <sheetViews>
    <sheetView zoomScaleNormal="100" workbookViewId="0"/>
  </sheetViews>
  <sheetFormatPr baseColWidth="10" defaultColWidth="9.140625" defaultRowHeight="12.75" x14ac:dyDescent="0.2"/>
  <cols>
    <col min="1" max="2" width="9.140625" style="198"/>
    <col min="3" max="3" width="23.85546875" style="199" bestFit="1" customWidth="1"/>
    <col min="4" max="4" width="21.85546875" style="199" bestFit="1" customWidth="1"/>
    <col min="5" max="16384" width="9.140625" style="198"/>
  </cols>
  <sheetData>
    <row r="1" spans="1:9" x14ac:dyDescent="0.2">
      <c r="A1" s="69" t="s">
        <v>1987</v>
      </c>
      <c r="H1" s="346" t="s">
        <v>2143</v>
      </c>
      <c r="I1" s="346"/>
    </row>
    <row r="6" spans="1:9" x14ac:dyDescent="0.2">
      <c r="A6" s="200" t="s">
        <v>648</v>
      </c>
      <c r="B6" s="200" t="s">
        <v>1537</v>
      </c>
      <c r="C6" s="200" t="s">
        <v>1</v>
      </c>
      <c r="D6" s="200" t="s">
        <v>0</v>
      </c>
    </row>
    <row r="7" spans="1:9" x14ac:dyDescent="0.2">
      <c r="A7" s="200" t="s">
        <v>746</v>
      </c>
      <c r="B7" s="200" t="s">
        <v>1430</v>
      </c>
      <c r="C7" s="215">
        <v>3.8</v>
      </c>
      <c r="D7" s="215">
        <v>3.7</v>
      </c>
    </row>
    <row r="8" spans="1:9" x14ac:dyDescent="0.2">
      <c r="A8" s="200" t="s">
        <v>53</v>
      </c>
      <c r="B8" s="200" t="s">
        <v>1431</v>
      </c>
      <c r="C8" s="215">
        <v>3.5</v>
      </c>
      <c r="D8" s="215">
        <v>2.9</v>
      </c>
    </row>
    <row r="9" spans="1:9" x14ac:dyDescent="0.2">
      <c r="A9" s="200" t="s">
        <v>53</v>
      </c>
      <c r="B9" s="200" t="s">
        <v>1432</v>
      </c>
      <c r="C9" s="215">
        <v>3.8</v>
      </c>
      <c r="D9" s="215">
        <v>4.2</v>
      </c>
    </row>
    <row r="10" spans="1:9" x14ac:dyDescent="0.2">
      <c r="A10" s="200" t="s">
        <v>53</v>
      </c>
      <c r="B10" s="200" t="s">
        <v>1433</v>
      </c>
      <c r="C10" s="215">
        <v>3.1</v>
      </c>
      <c r="D10" s="215">
        <v>3.4</v>
      </c>
    </row>
    <row r="11" spans="1:9" x14ac:dyDescent="0.2">
      <c r="A11" s="200" t="s">
        <v>747</v>
      </c>
      <c r="B11" s="200" t="s">
        <v>1430</v>
      </c>
      <c r="C11" s="215">
        <v>3.5</v>
      </c>
      <c r="D11" s="215">
        <v>3.9</v>
      </c>
    </row>
    <row r="12" spans="1:9" x14ac:dyDescent="0.2">
      <c r="A12" s="200" t="s">
        <v>53</v>
      </c>
      <c r="B12" s="200" t="s">
        <v>1431</v>
      </c>
      <c r="C12" s="215">
        <v>3.1</v>
      </c>
      <c r="D12" s="215">
        <v>2.7</v>
      </c>
    </row>
    <row r="13" spans="1:9" x14ac:dyDescent="0.2">
      <c r="A13" s="200" t="s">
        <v>53</v>
      </c>
      <c r="B13" s="200" t="s">
        <v>1432</v>
      </c>
      <c r="C13" s="215">
        <v>4</v>
      </c>
      <c r="D13" s="215">
        <v>3.9</v>
      </c>
    </row>
    <row r="14" spans="1:9" x14ac:dyDescent="0.2">
      <c r="A14" s="200" t="s">
        <v>53</v>
      </c>
      <c r="B14" s="200" t="s">
        <v>1433</v>
      </c>
      <c r="C14" s="215">
        <v>3.6</v>
      </c>
      <c r="D14" s="215">
        <v>3.7</v>
      </c>
    </row>
    <row r="15" spans="1:9" x14ac:dyDescent="0.2">
      <c r="A15" s="200" t="s">
        <v>748</v>
      </c>
      <c r="B15" s="200" t="s">
        <v>1430</v>
      </c>
      <c r="C15" s="215">
        <v>3.9</v>
      </c>
      <c r="D15" s="215">
        <v>3.4</v>
      </c>
    </row>
    <row r="16" spans="1:9" x14ac:dyDescent="0.2">
      <c r="A16" s="200" t="s">
        <v>53</v>
      </c>
      <c r="B16" s="200" t="s">
        <v>1431</v>
      </c>
      <c r="C16" s="215">
        <v>3.3</v>
      </c>
      <c r="D16" s="215">
        <v>2.9</v>
      </c>
    </row>
    <row r="17" spans="1:4" x14ac:dyDescent="0.2">
      <c r="A17" s="200" t="s">
        <v>53</v>
      </c>
      <c r="B17" s="200" t="s">
        <v>1432</v>
      </c>
      <c r="C17" s="215">
        <v>3.8</v>
      </c>
      <c r="D17" s="215">
        <v>3.4</v>
      </c>
    </row>
    <row r="18" spans="1:4" x14ac:dyDescent="0.2">
      <c r="A18" s="200" t="s">
        <v>53</v>
      </c>
      <c r="B18" s="200" t="s">
        <v>1433</v>
      </c>
      <c r="C18" s="215">
        <v>3.5</v>
      </c>
      <c r="D18" s="215">
        <v>3.2</v>
      </c>
    </row>
    <row r="19" spans="1:4" x14ac:dyDescent="0.2">
      <c r="A19" s="200" t="s">
        <v>749</v>
      </c>
      <c r="B19" s="200" t="s">
        <v>1430</v>
      </c>
      <c r="C19" s="215">
        <v>3.9</v>
      </c>
      <c r="D19" s="215">
        <v>3.5</v>
      </c>
    </row>
    <row r="20" spans="1:4" x14ac:dyDescent="0.2">
      <c r="A20" s="200" t="s">
        <v>53</v>
      </c>
      <c r="B20" s="200" t="s">
        <v>1431</v>
      </c>
      <c r="C20" s="215">
        <v>3.4</v>
      </c>
      <c r="D20" s="215">
        <v>3</v>
      </c>
    </row>
    <row r="21" spans="1:4" x14ac:dyDescent="0.2">
      <c r="A21" s="200" t="s">
        <v>53</v>
      </c>
      <c r="B21" s="200" t="s">
        <v>1432</v>
      </c>
      <c r="C21" s="215">
        <v>4.0999999999999996</v>
      </c>
      <c r="D21" s="215">
        <v>3.7</v>
      </c>
    </row>
    <row r="22" spans="1:4" x14ac:dyDescent="0.2">
      <c r="A22" s="200" t="s">
        <v>53</v>
      </c>
      <c r="B22" s="200" t="s">
        <v>1433</v>
      </c>
      <c r="C22" s="215">
        <v>4.2</v>
      </c>
      <c r="D22" s="215">
        <v>4</v>
      </c>
    </row>
    <row r="23" spans="1:4" x14ac:dyDescent="0.2">
      <c r="A23" s="200" t="s">
        <v>750</v>
      </c>
      <c r="B23" s="200" t="s">
        <v>1430</v>
      </c>
      <c r="C23" s="215">
        <v>5</v>
      </c>
      <c r="D23" s="215">
        <v>5.4</v>
      </c>
    </row>
    <row r="24" spans="1:4" x14ac:dyDescent="0.2">
      <c r="A24" s="200" t="s">
        <v>53</v>
      </c>
      <c r="B24" s="200" t="s">
        <v>1431</v>
      </c>
      <c r="C24" s="215">
        <v>5.0999999999999996</v>
      </c>
      <c r="D24" s="215">
        <v>4.4000000000000004</v>
      </c>
    </row>
    <row r="25" spans="1:4" x14ac:dyDescent="0.2">
      <c r="A25" s="200" t="s">
        <v>53</v>
      </c>
      <c r="B25" s="200" t="s">
        <v>1432</v>
      </c>
      <c r="C25" s="215">
        <v>6.1</v>
      </c>
      <c r="D25" s="215">
        <v>5.7</v>
      </c>
    </row>
    <row r="26" spans="1:4" x14ac:dyDescent="0.2">
      <c r="A26" s="200" t="s">
        <v>53</v>
      </c>
      <c r="B26" s="200" t="s">
        <v>1433</v>
      </c>
      <c r="C26" s="215">
        <v>5.2</v>
      </c>
      <c r="D26" s="215">
        <v>4.9000000000000004</v>
      </c>
    </row>
    <row r="27" spans="1:4" x14ac:dyDescent="0.2">
      <c r="A27" s="200" t="s">
        <v>751</v>
      </c>
      <c r="B27" s="200" t="s">
        <v>1430</v>
      </c>
      <c r="C27" s="215">
        <v>5.3</v>
      </c>
      <c r="D27" s="215">
        <v>5.2</v>
      </c>
    </row>
    <row r="28" spans="1:4" x14ac:dyDescent="0.2">
      <c r="A28" s="200" t="s">
        <v>53</v>
      </c>
      <c r="B28" s="200" t="s">
        <v>1431</v>
      </c>
      <c r="C28" s="215">
        <v>5.2</v>
      </c>
      <c r="D28" s="215">
        <v>4.9000000000000004</v>
      </c>
    </row>
    <row r="29" spans="1:4" x14ac:dyDescent="0.2">
      <c r="A29" s="200" t="s">
        <v>53</v>
      </c>
      <c r="B29" s="200" t="s">
        <v>1432</v>
      </c>
      <c r="C29" s="215">
        <v>5.6</v>
      </c>
      <c r="D29" s="215">
        <v>5.8</v>
      </c>
    </row>
    <row r="30" spans="1:4" x14ac:dyDescent="0.2">
      <c r="A30" s="200" t="s">
        <v>53</v>
      </c>
      <c r="B30" s="200" t="s">
        <v>1433</v>
      </c>
      <c r="C30" s="215">
        <v>5.3</v>
      </c>
      <c r="D30" s="215">
        <v>5.8</v>
      </c>
    </row>
    <row r="31" spans="1:4" x14ac:dyDescent="0.2">
      <c r="A31" s="200" t="s">
        <v>752</v>
      </c>
      <c r="B31" s="200" t="s">
        <v>1430</v>
      </c>
      <c r="C31" s="215">
        <v>5.2</v>
      </c>
      <c r="D31" s="215">
        <v>4.8</v>
      </c>
    </row>
    <row r="32" spans="1:4" x14ac:dyDescent="0.2">
      <c r="A32" s="200" t="s">
        <v>53</v>
      </c>
      <c r="B32" s="200" t="s">
        <v>1431</v>
      </c>
      <c r="C32" s="215">
        <v>5.2</v>
      </c>
      <c r="D32" s="215">
        <v>5.7</v>
      </c>
    </row>
    <row r="33" spans="1:4" x14ac:dyDescent="0.2">
      <c r="A33" s="200" t="s">
        <v>53</v>
      </c>
      <c r="B33" s="200" t="s">
        <v>1432</v>
      </c>
      <c r="C33" s="215">
        <v>5.5</v>
      </c>
      <c r="D33" s="215">
        <v>5.5</v>
      </c>
    </row>
    <row r="34" spans="1:4" x14ac:dyDescent="0.2">
      <c r="A34" s="200" t="s">
        <v>53</v>
      </c>
      <c r="B34" s="200" t="s">
        <v>1433</v>
      </c>
      <c r="C34" s="215">
        <v>4.9000000000000004</v>
      </c>
      <c r="D34" s="215">
        <v>5.3</v>
      </c>
    </row>
    <row r="35" spans="1:4" x14ac:dyDescent="0.2">
      <c r="A35" s="200" t="s">
        <v>753</v>
      </c>
      <c r="B35" s="200" t="s">
        <v>1430</v>
      </c>
      <c r="C35" s="215">
        <v>4.9000000000000004</v>
      </c>
      <c r="D35" s="215">
        <v>4.4000000000000004</v>
      </c>
    </row>
    <row r="36" spans="1:4" x14ac:dyDescent="0.2">
      <c r="A36" s="200" t="s">
        <v>53</v>
      </c>
      <c r="B36" s="200" t="s">
        <v>1431</v>
      </c>
      <c r="C36" s="215">
        <v>4.8</v>
      </c>
      <c r="D36" s="215">
        <v>4.5999999999999996</v>
      </c>
    </row>
    <row r="37" spans="1:4" x14ac:dyDescent="0.2">
      <c r="A37" s="200" t="s">
        <v>53</v>
      </c>
      <c r="B37" s="200" t="s">
        <v>1432</v>
      </c>
      <c r="C37" s="215">
        <v>5.0999999999999996</v>
      </c>
      <c r="D37" s="215">
        <v>4.9000000000000004</v>
      </c>
    </row>
    <row r="38" spans="1:4" x14ac:dyDescent="0.2">
      <c r="A38" s="200" t="s">
        <v>53</v>
      </c>
      <c r="B38" s="200" t="s">
        <v>1433</v>
      </c>
      <c r="C38" s="215">
        <v>4.9000000000000004</v>
      </c>
      <c r="D38" s="215">
        <v>5.4</v>
      </c>
    </row>
    <row r="39" spans="1:4" x14ac:dyDescent="0.2">
      <c r="A39" s="200" t="s">
        <v>59</v>
      </c>
      <c r="B39" s="200" t="s">
        <v>1430</v>
      </c>
      <c r="C39" s="215">
        <v>4.9000000000000004</v>
      </c>
      <c r="D39" s="215">
        <v>4.4000000000000004</v>
      </c>
    </row>
    <row r="40" spans="1:4" x14ac:dyDescent="0.2">
      <c r="A40" s="200" t="s">
        <v>53</v>
      </c>
      <c r="B40" s="200" t="s">
        <v>1431</v>
      </c>
      <c r="C40" s="215">
        <v>5</v>
      </c>
      <c r="D40" s="215">
        <v>4.5</v>
      </c>
    </row>
    <row r="41" spans="1:4" x14ac:dyDescent="0.2">
      <c r="A41" s="200" t="s">
        <v>53</v>
      </c>
      <c r="B41" s="200" t="s">
        <v>1432</v>
      </c>
      <c r="C41" s="215">
        <v>5.2</v>
      </c>
      <c r="D41" s="215">
        <v>5.4</v>
      </c>
    </row>
    <row r="42" spans="1:4" x14ac:dyDescent="0.2">
      <c r="A42" s="200" t="s">
        <v>53</v>
      </c>
      <c r="B42" s="200" t="s">
        <v>1433</v>
      </c>
      <c r="C42" s="215">
        <v>4.5999999999999996</v>
      </c>
      <c r="D42" s="215">
        <v>5.0999999999999996</v>
      </c>
    </row>
    <row r="43" spans="1:4" x14ac:dyDescent="0.2">
      <c r="A43" s="200" t="s">
        <v>72</v>
      </c>
      <c r="B43" s="200" t="s">
        <v>1430</v>
      </c>
      <c r="C43" s="215">
        <v>4.8</v>
      </c>
      <c r="D43" s="215">
        <v>5.0999999999999996</v>
      </c>
    </row>
    <row r="44" spans="1:4" x14ac:dyDescent="0.2">
      <c r="A44" s="200" t="s">
        <v>53</v>
      </c>
      <c r="B44" s="200" t="s">
        <v>1431</v>
      </c>
      <c r="C44" s="215">
        <v>4.9000000000000004</v>
      </c>
      <c r="D44" s="215">
        <v>5</v>
      </c>
    </row>
    <row r="45" spans="1:4" x14ac:dyDescent="0.2">
      <c r="A45" s="200" t="s">
        <v>53</v>
      </c>
      <c r="B45" s="200" t="s">
        <v>1432</v>
      </c>
      <c r="C45" s="215">
        <v>5.2</v>
      </c>
      <c r="D45" s="215">
        <v>5.7</v>
      </c>
    </row>
    <row r="46" spans="1:4" x14ac:dyDescent="0.2">
      <c r="A46" s="200" t="s">
        <v>53</v>
      </c>
      <c r="B46" s="200" t="s">
        <v>1433</v>
      </c>
      <c r="C46" s="215">
        <v>4.4000000000000004</v>
      </c>
      <c r="D46" s="215">
        <v>4.9000000000000004</v>
      </c>
    </row>
    <row r="47" spans="1:4" x14ac:dyDescent="0.2">
      <c r="A47" s="200" t="s">
        <v>73</v>
      </c>
      <c r="B47" s="200" t="s">
        <v>1430</v>
      </c>
      <c r="C47" s="215">
        <v>4.2</v>
      </c>
      <c r="D47" s="215">
        <v>4</v>
      </c>
    </row>
    <row r="48" spans="1:4" x14ac:dyDescent="0.2">
      <c r="A48" s="200" t="s">
        <v>53</v>
      </c>
      <c r="B48" s="200" t="s">
        <v>1431</v>
      </c>
      <c r="C48" s="215">
        <v>4.3</v>
      </c>
      <c r="D48" s="215">
        <v>5.3</v>
      </c>
    </row>
    <row r="49" spans="1:4" x14ac:dyDescent="0.2">
      <c r="A49" s="200" t="s">
        <v>53</v>
      </c>
      <c r="B49" s="200" t="s">
        <v>1432</v>
      </c>
      <c r="C49" s="215">
        <v>4.5999999999999996</v>
      </c>
      <c r="D49" s="215">
        <v>5.2</v>
      </c>
    </row>
    <row r="50" spans="1:4" x14ac:dyDescent="0.2">
      <c r="A50" s="200" t="s">
        <v>53</v>
      </c>
      <c r="B50" s="200" t="s">
        <v>1433</v>
      </c>
      <c r="C50" s="215">
        <v>4.2</v>
      </c>
      <c r="D50" s="215">
        <v>4.3</v>
      </c>
    </row>
    <row r="51" spans="1:4" x14ac:dyDescent="0.2">
      <c r="A51" s="200" t="s">
        <v>74</v>
      </c>
      <c r="B51" s="200" t="s">
        <v>1430</v>
      </c>
      <c r="C51" s="215">
        <v>4</v>
      </c>
      <c r="D51" s="215">
        <v>4.2</v>
      </c>
    </row>
    <row r="52" spans="1:4" x14ac:dyDescent="0.2">
      <c r="A52" s="200" t="s">
        <v>53</v>
      </c>
      <c r="B52" s="200" t="s">
        <v>1431</v>
      </c>
      <c r="C52" s="215">
        <v>3.9</v>
      </c>
      <c r="D52" s="215">
        <v>3.7</v>
      </c>
    </row>
    <row r="53" spans="1:4" x14ac:dyDescent="0.2">
      <c r="A53" s="200" t="s">
        <v>53</v>
      </c>
      <c r="B53" s="200" t="s">
        <v>1432</v>
      </c>
      <c r="C53" s="215">
        <v>4</v>
      </c>
      <c r="D53" s="215">
        <v>3.5</v>
      </c>
    </row>
    <row r="54" spans="1:4" x14ac:dyDescent="0.2">
      <c r="A54" s="200" t="s">
        <v>53</v>
      </c>
      <c r="B54" s="200" t="s">
        <v>1433</v>
      </c>
      <c r="C54" s="215">
        <v>3.5</v>
      </c>
      <c r="D54" s="215">
        <v>3.3</v>
      </c>
    </row>
    <row r="55" spans="1:4" x14ac:dyDescent="0.2">
      <c r="A55" s="200" t="s">
        <v>75</v>
      </c>
      <c r="B55" s="200" t="s">
        <v>1430</v>
      </c>
      <c r="C55" s="215">
        <v>3.4</v>
      </c>
      <c r="D55" s="215">
        <v>2.7</v>
      </c>
    </row>
    <row r="56" spans="1:4" x14ac:dyDescent="0.2">
      <c r="A56" s="200" t="s">
        <v>53</v>
      </c>
      <c r="B56" s="200" t="s">
        <v>1431</v>
      </c>
      <c r="C56" s="215">
        <v>3.5</v>
      </c>
      <c r="D56" s="215">
        <v>2.6</v>
      </c>
    </row>
    <row r="57" spans="1:4" x14ac:dyDescent="0.2">
      <c r="A57" s="200" t="s">
        <v>53</v>
      </c>
      <c r="B57" s="200" t="s">
        <v>1432</v>
      </c>
      <c r="C57" s="215">
        <v>3.5</v>
      </c>
      <c r="D57" s="215">
        <v>3.1</v>
      </c>
    </row>
    <row r="58" spans="1:4" x14ac:dyDescent="0.2">
      <c r="A58" s="200" t="s">
        <v>53</v>
      </c>
      <c r="B58" s="200" t="s">
        <v>1433</v>
      </c>
      <c r="C58" s="215">
        <v>3.3</v>
      </c>
      <c r="D58" s="215">
        <v>2.9</v>
      </c>
    </row>
    <row r="59" spans="1:4" x14ac:dyDescent="0.2">
      <c r="A59" s="200" t="s">
        <v>76</v>
      </c>
      <c r="B59" s="200" t="s">
        <v>1430</v>
      </c>
      <c r="C59" s="215">
        <v>3.1</v>
      </c>
      <c r="D59" s="215">
        <v>2.2999999999999998</v>
      </c>
    </row>
    <row r="60" spans="1:4" x14ac:dyDescent="0.2">
      <c r="A60" s="200" t="s">
        <v>53</v>
      </c>
      <c r="B60" s="200" t="s">
        <v>1431</v>
      </c>
      <c r="C60" s="215">
        <v>3.3</v>
      </c>
      <c r="D60" s="215">
        <v>3</v>
      </c>
    </row>
    <row r="61" spans="1:4" x14ac:dyDescent="0.2">
      <c r="A61" s="200" t="s">
        <v>53</v>
      </c>
      <c r="B61" s="200" t="s">
        <v>1432</v>
      </c>
      <c r="C61" s="215">
        <v>3.4</v>
      </c>
      <c r="D61" s="215">
        <v>3</v>
      </c>
    </row>
    <row r="62" spans="1:4" x14ac:dyDescent="0.2">
      <c r="A62" s="200" t="s">
        <v>53</v>
      </c>
      <c r="B62" s="200" t="s">
        <v>1433</v>
      </c>
      <c r="C62" s="215">
        <v>3.3</v>
      </c>
      <c r="D62" s="215">
        <v>2.5</v>
      </c>
    </row>
    <row r="63" spans="1:4" x14ac:dyDescent="0.2">
      <c r="A63" s="200" t="s">
        <v>77</v>
      </c>
      <c r="B63" s="200" t="s">
        <v>1430</v>
      </c>
      <c r="C63" s="215">
        <v>3.4</v>
      </c>
      <c r="D63" s="215">
        <v>2.6</v>
      </c>
    </row>
    <row r="64" spans="1:4" x14ac:dyDescent="0.2">
      <c r="A64" s="200" t="s">
        <v>53</v>
      </c>
      <c r="B64" s="200" t="s">
        <v>1431</v>
      </c>
      <c r="C64" s="215">
        <v>3.5</v>
      </c>
      <c r="D64" s="215">
        <v>3</v>
      </c>
    </row>
    <row r="65" spans="1:4" x14ac:dyDescent="0.2">
      <c r="A65" s="200" t="s">
        <v>53</v>
      </c>
      <c r="B65" s="200" t="s">
        <v>1432</v>
      </c>
      <c r="C65" s="215">
        <v>3.7</v>
      </c>
      <c r="D65" s="215">
        <v>3.2</v>
      </c>
    </row>
    <row r="66" spans="1:4" x14ac:dyDescent="0.2">
      <c r="A66" s="200" t="s">
        <v>53</v>
      </c>
      <c r="B66" s="200" t="s">
        <v>1433</v>
      </c>
      <c r="C66" s="215">
        <v>3.4</v>
      </c>
      <c r="D66" s="215">
        <v>3.1</v>
      </c>
    </row>
    <row r="67" spans="1:4" x14ac:dyDescent="0.2">
      <c r="A67" s="200" t="s">
        <v>1538</v>
      </c>
      <c r="B67" s="200" t="s">
        <v>1430</v>
      </c>
      <c r="C67" s="215">
        <v>3.4</v>
      </c>
      <c r="D67" s="215">
        <v>2.9</v>
      </c>
    </row>
    <row r="68" spans="1:4" x14ac:dyDescent="0.2">
      <c r="A68" s="200"/>
      <c r="B68" s="200" t="s">
        <v>1539</v>
      </c>
      <c r="C68" s="215">
        <v>4.7904666666670002</v>
      </c>
      <c r="D68" s="215">
        <v>4.1598062785689365</v>
      </c>
    </row>
    <row r="69" spans="1:4" x14ac:dyDescent="0.2">
      <c r="A69" s="200"/>
      <c r="B69" s="200" t="s">
        <v>1432</v>
      </c>
      <c r="C69" s="215">
        <v>5.2</v>
      </c>
      <c r="D69" s="215">
        <v>5</v>
      </c>
    </row>
    <row r="70" spans="1:4" x14ac:dyDescent="0.2">
      <c r="A70" s="200"/>
      <c r="B70" s="200" t="s">
        <v>1433</v>
      </c>
      <c r="C70" s="215">
        <v>4.5</v>
      </c>
      <c r="D70" s="215">
        <v>4.0999999999999996</v>
      </c>
    </row>
    <row r="71" spans="1:4" x14ac:dyDescent="0.2">
      <c r="A71" s="200" t="s">
        <v>450</v>
      </c>
      <c r="B71" s="200" t="s">
        <v>1430</v>
      </c>
      <c r="C71" s="215">
        <v>4.4000000000000004</v>
      </c>
      <c r="D71" s="215">
        <v>3.7</v>
      </c>
    </row>
    <row r="72" spans="1:4" x14ac:dyDescent="0.2">
      <c r="A72" s="200"/>
      <c r="B72" s="200" t="s">
        <v>1431</v>
      </c>
      <c r="C72" s="215">
        <v>4.2</v>
      </c>
      <c r="D72" s="215">
        <v>3.3</v>
      </c>
    </row>
    <row r="73" spans="1:4" x14ac:dyDescent="0.2">
      <c r="A73" s="200"/>
      <c r="B73" s="200" t="s">
        <v>1432</v>
      </c>
      <c r="C73" s="215">
        <v>4.2</v>
      </c>
      <c r="D73" s="215">
        <v>3.4</v>
      </c>
    </row>
    <row r="74" spans="1:4" x14ac:dyDescent="0.2">
      <c r="A74" s="200"/>
      <c r="B74" s="200" t="s">
        <v>1433</v>
      </c>
      <c r="C74" s="215">
        <v>3.7</v>
      </c>
      <c r="D74" s="215">
        <v>3.1</v>
      </c>
    </row>
    <row r="75" spans="1:4" x14ac:dyDescent="0.2">
      <c r="A75" s="200" t="s">
        <v>754</v>
      </c>
      <c r="B75" s="200" t="s">
        <v>1430</v>
      </c>
      <c r="C75" s="215">
        <v>3.5</v>
      </c>
      <c r="D75" s="215">
        <v>2.4</v>
      </c>
    </row>
    <row r="76" spans="1:4" x14ac:dyDescent="0.2">
      <c r="A76" s="200"/>
      <c r="B76" s="200" t="s">
        <v>1431</v>
      </c>
      <c r="C76" s="215">
        <v>3.2</v>
      </c>
      <c r="D76" s="215">
        <v>2.2999999999999998</v>
      </c>
    </row>
    <row r="77" spans="1:4" x14ac:dyDescent="0.2">
      <c r="A77" s="200"/>
      <c r="B77" s="200" t="s">
        <v>1432</v>
      </c>
      <c r="C77" s="215">
        <v>3.4</v>
      </c>
      <c r="D77" s="215">
        <v>2.8</v>
      </c>
    </row>
    <row r="78" spans="1:4" x14ac:dyDescent="0.2">
      <c r="A78" s="200"/>
      <c r="B78" s="200" t="s">
        <v>1433</v>
      </c>
      <c r="C78" s="215">
        <v>3</v>
      </c>
      <c r="D78" s="215">
        <v>2.4</v>
      </c>
    </row>
    <row r="79" spans="1:4" x14ac:dyDescent="0.2">
      <c r="A79" s="198">
        <v>2023</v>
      </c>
      <c r="B79" s="198" t="s">
        <v>1430</v>
      </c>
      <c r="C79" s="200">
        <v>2.7</v>
      </c>
      <c r="D79" s="200">
        <v>2.2000000000000002</v>
      </c>
    </row>
    <row r="80" spans="1:4" x14ac:dyDescent="0.2">
      <c r="B80" s="198" t="s">
        <v>1431</v>
      </c>
    </row>
    <row r="81" spans="2:2" x14ac:dyDescent="0.2">
      <c r="B81" s="198" t="s">
        <v>1432</v>
      </c>
    </row>
    <row r="82" spans="2:2" x14ac:dyDescent="0.2">
      <c r="B82" s="198" t="s">
        <v>1433</v>
      </c>
    </row>
  </sheetData>
  <mergeCells count="1">
    <mergeCell ref="H1:I1"/>
  </mergeCells>
  <hyperlinks>
    <hyperlink ref="H1:I1" location="Index!A1" display="Regresar al �ndice" xr:uid="{C276E74B-9CC8-4FBB-BE86-A84EBA45BEF9}"/>
  </hyperlink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83893-DD64-4F5C-AEE2-3400B1A99654}">
  <sheetPr codeName="Hoja153"/>
  <dimension ref="A1:I39"/>
  <sheetViews>
    <sheetView zoomScale="85" zoomScaleNormal="85" workbookViewId="0"/>
  </sheetViews>
  <sheetFormatPr baseColWidth="10" defaultColWidth="9.140625" defaultRowHeight="12.75" x14ac:dyDescent="0.2"/>
  <cols>
    <col min="1" max="1" width="29.85546875" style="198" bestFit="1" customWidth="1"/>
    <col min="2" max="2" width="15.7109375" style="199" bestFit="1" customWidth="1"/>
    <col min="3" max="16384" width="9.140625" style="198"/>
  </cols>
  <sheetData>
    <row r="1" spans="1:9" x14ac:dyDescent="0.2">
      <c r="A1" s="69" t="s">
        <v>1989</v>
      </c>
      <c r="H1" s="346" t="s">
        <v>2143</v>
      </c>
      <c r="I1" s="346"/>
    </row>
    <row r="5" spans="1:9" x14ac:dyDescent="0.2">
      <c r="B5" s="198"/>
    </row>
    <row r="6" spans="1:9" x14ac:dyDescent="0.2">
      <c r="A6" s="198" t="s">
        <v>1540</v>
      </c>
      <c r="B6" s="198" t="s">
        <v>1563</v>
      </c>
    </row>
    <row r="7" spans="1:9" x14ac:dyDescent="0.2">
      <c r="A7" s="198" t="s">
        <v>21</v>
      </c>
      <c r="B7" s="208">
        <v>1.4</v>
      </c>
    </row>
    <row r="8" spans="1:9" x14ac:dyDescent="0.2">
      <c r="A8" s="198" t="s">
        <v>18</v>
      </c>
      <c r="B8" s="208">
        <v>1.5</v>
      </c>
    </row>
    <row r="9" spans="1:9" x14ac:dyDescent="0.2">
      <c r="A9" s="198" t="s">
        <v>4</v>
      </c>
      <c r="B9" s="208">
        <v>1.7</v>
      </c>
    </row>
    <row r="10" spans="1:9" x14ac:dyDescent="0.2">
      <c r="A10" s="198" t="s">
        <v>17</v>
      </c>
      <c r="B10" s="208">
        <v>1.7</v>
      </c>
    </row>
    <row r="11" spans="1:9" x14ac:dyDescent="0.2">
      <c r="A11" s="198" t="s">
        <v>6</v>
      </c>
      <c r="B11" s="208">
        <v>1.8</v>
      </c>
    </row>
    <row r="12" spans="1:9" x14ac:dyDescent="0.2">
      <c r="A12" s="198" t="s">
        <v>15</v>
      </c>
      <c r="B12" s="208">
        <v>1.8</v>
      </c>
    </row>
    <row r="13" spans="1:9" x14ac:dyDescent="0.2">
      <c r="A13" s="198" t="s">
        <v>19</v>
      </c>
      <c r="B13" s="208">
        <v>1.9</v>
      </c>
    </row>
    <row r="14" spans="1:9" x14ac:dyDescent="0.2">
      <c r="A14" s="198" t="s">
        <v>32</v>
      </c>
      <c r="B14" s="208">
        <v>1.9</v>
      </c>
    </row>
    <row r="15" spans="1:9" x14ac:dyDescent="0.2">
      <c r="A15" s="198" t="s">
        <v>25</v>
      </c>
      <c r="B15" s="208">
        <v>2</v>
      </c>
    </row>
    <row r="16" spans="1:9" x14ac:dyDescent="0.2">
      <c r="A16" s="198" t="s">
        <v>26</v>
      </c>
      <c r="B16" s="208">
        <v>2</v>
      </c>
    </row>
    <row r="17" spans="1:2" x14ac:dyDescent="0.2">
      <c r="A17" s="198" t="s">
        <v>11</v>
      </c>
      <c r="B17" s="208">
        <v>2.1</v>
      </c>
    </row>
    <row r="18" spans="1:2" x14ac:dyDescent="0.2">
      <c r="A18" s="198" t="s">
        <v>0</v>
      </c>
      <c r="B18" s="208">
        <v>2.2000000000000002</v>
      </c>
    </row>
    <row r="19" spans="1:2" x14ac:dyDescent="0.2">
      <c r="A19" s="198" t="s">
        <v>22</v>
      </c>
      <c r="B19" s="208">
        <v>2.2000000000000002</v>
      </c>
    </row>
    <row r="20" spans="1:2" x14ac:dyDescent="0.2">
      <c r="A20" s="198" t="s">
        <v>31</v>
      </c>
      <c r="B20" s="208">
        <v>2.4</v>
      </c>
    </row>
    <row r="21" spans="1:2" x14ac:dyDescent="0.2">
      <c r="A21" s="198" t="s">
        <v>7</v>
      </c>
      <c r="B21" s="208">
        <v>2.5</v>
      </c>
    </row>
    <row r="22" spans="1:2" x14ac:dyDescent="0.2">
      <c r="A22" s="198" t="s">
        <v>16</v>
      </c>
      <c r="B22" s="208">
        <v>2.5</v>
      </c>
    </row>
    <row r="23" spans="1:2" x14ac:dyDescent="0.2">
      <c r="A23" s="198" t="s">
        <v>23</v>
      </c>
      <c r="B23" s="208">
        <v>2.5</v>
      </c>
    </row>
    <row r="24" spans="1:2" x14ac:dyDescent="0.2">
      <c r="A24" s="198" t="s">
        <v>24</v>
      </c>
      <c r="B24" s="208">
        <v>2.5</v>
      </c>
    </row>
    <row r="25" spans="1:2" x14ac:dyDescent="0.2">
      <c r="A25" s="198" t="s">
        <v>1</v>
      </c>
      <c r="B25" s="208">
        <v>2.7</v>
      </c>
    </row>
    <row r="26" spans="1:2" x14ac:dyDescent="0.2">
      <c r="A26" s="198" t="s">
        <v>5</v>
      </c>
      <c r="B26" s="208">
        <v>2.8</v>
      </c>
    </row>
    <row r="27" spans="1:2" x14ac:dyDescent="0.2">
      <c r="A27" s="198" t="s">
        <v>8</v>
      </c>
      <c r="B27" s="208">
        <v>2.8</v>
      </c>
    </row>
    <row r="28" spans="1:2" x14ac:dyDescent="0.2">
      <c r="A28" s="198" t="s">
        <v>29</v>
      </c>
      <c r="B28" s="208">
        <v>2.8</v>
      </c>
    </row>
    <row r="29" spans="1:2" x14ac:dyDescent="0.2">
      <c r="A29" s="198" t="s">
        <v>14</v>
      </c>
      <c r="B29" s="208">
        <v>2.9</v>
      </c>
    </row>
    <row r="30" spans="1:2" x14ac:dyDescent="0.2">
      <c r="A30" s="198" t="s">
        <v>27</v>
      </c>
      <c r="B30" s="208">
        <v>2.9</v>
      </c>
    </row>
    <row r="31" spans="1:2" x14ac:dyDescent="0.2">
      <c r="A31" s="198" t="s">
        <v>3</v>
      </c>
      <c r="B31" s="208">
        <v>3</v>
      </c>
    </row>
    <row r="32" spans="1:2" x14ac:dyDescent="0.2">
      <c r="A32" s="198" t="s">
        <v>12</v>
      </c>
      <c r="B32" s="208">
        <v>3</v>
      </c>
    </row>
    <row r="33" spans="1:2" x14ac:dyDescent="0.2">
      <c r="A33" s="198" t="s">
        <v>20</v>
      </c>
      <c r="B33" s="208">
        <v>3.1</v>
      </c>
    </row>
    <row r="34" spans="1:2" x14ac:dyDescent="0.2">
      <c r="A34" s="198" t="s">
        <v>30</v>
      </c>
      <c r="B34" s="208">
        <v>3.2</v>
      </c>
    </row>
    <row r="35" spans="1:2" x14ac:dyDescent="0.2">
      <c r="A35" s="198" t="s">
        <v>13</v>
      </c>
      <c r="B35" s="208">
        <v>3.4</v>
      </c>
    </row>
    <row r="36" spans="1:2" x14ac:dyDescent="0.2">
      <c r="A36" s="198" t="s">
        <v>33</v>
      </c>
      <c r="B36" s="208">
        <v>3.4</v>
      </c>
    </row>
    <row r="37" spans="1:2" x14ac:dyDescent="0.2">
      <c r="A37" s="198" t="s">
        <v>10</v>
      </c>
      <c r="B37" s="208">
        <v>3.6</v>
      </c>
    </row>
    <row r="38" spans="1:2" x14ac:dyDescent="0.2">
      <c r="A38" s="198" t="s">
        <v>9</v>
      </c>
      <c r="B38" s="208">
        <v>3.8</v>
      </c>
    </row>
    <row r="39" spans="1:2" x14ac:dyDescent="0.2">
      <c r="A39" s="198" t="s">
        <v>28</v>
      </c>
      <c r="B39" s="208">
        <v>3.8</v>
      </c>
    </row>
  </sheetData>
  <autoFilter ref="A6:B39" xr:uid="{AB2ACA5C-20FE-4BFF-91C1-1EC229EE1903}">
    <sortState ref="A7:B39">
      <sortCondition ref="B6:B39"/>
    </sortState>
  </autoFilter>
  <mergeCells count="1">
    <mergeCell ref="H1:I1"/>
  </mergeCells>
  <hyperlinks>
    <hyperlink ref="H1:I1" location="Index!A1" display="Regresar al �ndice" xr:uid="{D9974621-10CA-4ACD-ABAE-CA8C80D86A1A}"/>
  </hyperlink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AB46F-B89E-4A17-87C0-BCE2F8DE795C}">
  <sheetPr codeName="Hoja154"/>
  <dimension ref="A1:I40"/>
  <sheetViews>
    <sheetView zoomScale="85" zoomScaleNormal="85" workbookViewId="0"/>
  </sheetViews>
  <sheetFormatPr baseColWidth="10" defaultColWidth="9.140625" defaultRowHeight="12.75" x14ac:dyDescent="0.2"/>
  <cols>
    <col min="1" max="1" width="29.85546875" style="198" bestFit="1" customWidth="1"/>
    <col min="2" max="16384" width="9.140625" style="198"/>
  </cols>
  <sheetData>
    <row r="1" spans="1:9" x14ac:dyDescent="0.2">
      <c r="A1" s="69" t="s">
        <v>1991</v>
      </c>
      <c r="H1" s="346" t="s">
        <v>2143</v>
      </c>
      <c r="I1" s="346"/>
    </row>
    <row r="7" spans="1:9" x14ac:dyDescent="0.2">
      <c r="A7" s="198" t="s">
        <v>2</v>
      </c>
      <c r="B7" s="198" t="s">
        <v>1541</v>
      </c>
    </row>
    <row r="8" spans="1:9" x14ac:dyDescent="0.2">
      <c r="A8" s="198" t="s">
        <v>8</v>
      </c>
      <c r="B8" s="198">
        <v>34.1</v>
      </c>
    </row>
    <row r="9" spans="1:9" x14ac:dyDescent="0.2">
      <c r="A9" s="198" t="s">
        <v>10</v>
      </c>
      <c r="B9" s="198">
        <v>34.6</v>
      </c>
    </row>
    <row r="10" spans="1:9" x14ac:dyDescent="0.2">
      <c r="A10" s="198" t="s">
        <v>20</v>
      </c>
      <c r="B10" s="198">
        <v>36.700000000000003</v>
      </c>
    </row>
    <row r="11" spans="1:9" x14ac:dyDescent="0.2">
      <c r="A11" s="198" t="s">
        <v>4</v>
      </c>
      <c r="B11" s="198">
        <v>37.799999999999997</v>
      </c>
    </row>
    <row r="12" spans="1:9" x14ac:dyDescent="0.2">
      <c r="A12" s="198" t="s">
        <v>5</v>
      </c>
      <c r="B12" s="198">
        <v>37.799999999999997</v>
      </c>
    </row>
    <row r="13" spans="1:9" x14ac:dyDescent="0.2">
      <c r="A13" s="198" t="s">
        <v>3</v>
      </c>
      <c r="B13" s="198">
        <v>40.9</v>
      </c>
    </row>
    <row r="14" spans="1:9" x14ac:dyDescent="0.2">
      <c r="A14" s="198" t="s">
        <v>27</v>
      </c>
      <c r="B14" s="198">
        <v>41.7</v>
      </c>
    </row>
    <row r="15" spans="1:9" x14ac:dyDescent="0.2">
      <c r="A15" s="198" t="s">
        <v>23</v>
      </c>
      <c r="B15" s="198">
        <v>43.1</v>
      </c>
    </row>
    <row r="16" spans="1:9" x14ac:dyDescent="0.2">
      <c r="A16" s="198" t="s">
        <v>29</v>
      </c>
      <c r="B16" s="198">
        <v>44.1</v>
      </c>
    </row>
    <row r="17" spans="1:2" x14ac:dyDescent="0.2">
      <c r="A17" s="198" t="s">
        <v>9</v>
      </c>
      <c r="B17" s="198">
        <v>46.2</v>
      </c>
    </row>
    <row r="18" spans="1:2" x14ac:dyDescent="0.2">
      <c r="A18" s="198" t="s">
        <v>24</v>
      </c>
      <c r="B18" s="198">
        <v>46.8</v>
      </c>
    </row>
    <row r="19" spans="1:2" x14ac:dyDescent="0.2">
      <c r="A19" s="198" t="s">
        <v>26</v>
      </c>
      <c r="B19" s="198">
        <v>46.8</v>
      </c>
    </row>
    <row r="20" spans="1:2" x14ac:dyDescent="0.2">
      <c r="A20" s="198" t="s">
        <v>0</v>
      </c>
      <c r="B20" s="198">
        <v>46.9</v>
      </c>
    </row>
    <row r="21" spans="1:2" x14ac:dyDescent="0.2">
      <c r="A21" s="198" t="s">
        <v>11</v>
      </c>
      <c r="B21" s="198">
        <v>48.6</v>
      </c>
    </row>
    <row r="22" spans="1:2" x14ac:dyDescent="0.2">
      <c r="A22" s="198" t="s">
        <v>12</v>
      </c>
      <c r="B22" s="198">
        <v>50.4</v>
      </c>
    </row>
    <row r="23" spans="1:2" x14ac:dyDescent="0.2">
      <c r="A23" s="198" t="s">
        <v>25</v>
      </c>
      <c r="B23" s="198">
        <v>53.3</v>
      </c>
    </row>
    <row r="24" spans="1:2" x14ac:dyDescent="0.2">
      <c r="A24" s="198" t="s">
        <v>1</v>
      </c>
      <c r="B24" s="198">
        <v>55.1</v>
      </c>
    </row>
    <row r="25" spans="1:2" x14ac:dyDescent="0.2">
      <c r="A25" s="198" t="s">
        <v>13</v>
      </c>
      <c r="B25" s="198">
        <v>56.3</v>
      </c>
    </row>
    <row r="26" spans="1:2" x14ac:dyDescent="0.2">
      <c r="A26" s="198" t="s">
        <v>14</v>
      </c>
      <c r="B26" s="198">
        <v>56.4</v>
      </c>
    </row>
    <row r="27" spans="1:2" x14ac:dyDescent="0.2">
      <c r="A27" s="198" t="s">
        <v>19</v>
      </c>
      <c r="B27" s="198">
        <v>58.9</v>
      </c>
    </row>
    <row r="28" spans="1:2" x14ac:dyDescent="0.2">
      <c r="A28" s="198" t="s">
        <v>33</v>
      </c>
      <c r="B28" s="198">
        <v>60.3</v>
      </c>
    </row>
    <row r="29" spans="1:2" x14ac:dyDescent="0.2">
      <c r="A29" s="198" t="s">
        <v>32</v>
      </c>
      <c r="B29" s="198">
        <v>61</v>
      </c>
    </row>
    <row r="30" spans="1:2" x14ac:dyDescent="0.2">
      <c r="A30" s="198" t="s">
        <v>6</v>
      </c>
      <c r="B30" s="198">
        <v>61.6</v>
      </c>
    </row>
    <row r="31" spans="1:2" x14ac:dyDescent="0.2">
      <c r="A31" s="198" t="s">
        <v>28</v>
      </c>
      <c r="B31" s="198">
        <v>62.1</v>
      </c>
    </row>
    <row r="32" spans="1:2" x14ac:dyDescent="0.2">
      <c r="A32" s="198" t="s">
        <v>18</v>
      </c>
      <c r="B32" s="198">
        <v>64.7</v>
      </c>
    </row>
    <row r="33" spans="1:2" x14ac:dyDescent="0.2">
      <c r="A33" s="198" t="s">
        <v>17</v>
      </c>
      <c r="B33" s="198">
        <v>67.099999999999994</v>
      </c>
    </row>
    <row r="34" spans="1:2" x14ac:dyDescent="0.2">
      <c r="A34" s="198" t="s">
        <v>31</v>
      </c>
      <c r="B34" s="198">
        <v>68.400000000000006</v>
      </c>
    </row>
    <row r="35" spans="1:2" x14ac:dyDescent="0.2">
      <c r="A35" s="198" t="s">
        <v>22</v>
      </c>
      <c r="B35" s="198">
        <v>69.8</v>
      </c>
    </row>
    <row r="36" spans="1:2" x14ac:dyDescent="0.2">
      <c r="A36" s="198" t="s">
        <v>30</v>
      </c>
      <c r="B36" s="198">
        <v>70.2</v>
      </c>
    </row>
    <row r="37" spans="1:2" x14ac:dyDescent="0.2">
      <c r="A37" s="198" t="s">
        <v>16</v>
      </c>
      <c r="B37" s="198">
        <v>71.099999999999994</v>
      </c>
    </row>
    <row r="38" spans="1:2" x14ac:dyDescent="0.2">
      <c r="A38" s="198" t="s">
        <v>7</v>
      </c>
      <c r="B38" s="198">
        <v>73.900000000000006</v>
      </c>
    </row>
    <row r="39" spans="1:2" x14ac:dyDescent="0.2">
      <c r="A39" s="198" t="s">
        <v>15</v>
      </c>
      <c r="B39" s="198">
        <v>79.3</v>
      </c>
    </row>
    <row r="40" spans="1:2" x14ac:dyDescent="0.2">
      <c r="A40" s="198" t="s">
        <v>21</v>
      </c>
      <c r="B40" s="198">
        <v>80</v>
      </c>
    </row>
  </sheetData>
  <autoFilter ref="A7:B40" xr:uid="{7D52B769-751A-407F-9FE1-C9BA02CBCB43}">
    <sortState ref="A8:B40">
      <sortCondition ref="B7:B40"/>
    </sortState>
  </autoFilter>
  <mergeCells count="1">
    <mergeCell ref="H1:I1"/>
  </mergeCells>
  <hyperlinks>
    <hyperlink ref="H1:I1" location="Index!A1" display="Regresar al �ndice" xr:uid="{2638F4A1-E2BA-4296-9179-DB83A0B479EC}"/>
  </hyperlinks>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89ED6-7877-481E-B322-4985B4B3C46F}">
  <sheetPr codeName="Hoja155"/>
  <dimension ref="A1:I16389"/>
  <sheetViews>
    <sheetView topLeftCell="E1" workbookViewId="0"/>
  </sheetViews>
  <sheetFormatPr baseColWidth="10" defaultRowHeight="12.75" x14ac:dyDescent="0.2"/>
  <cols>
    <col min="1" max="2" width="11.42578125" style="198"/>
    <col min="3" max="4" width="26.42578125" style="198" bestFit="1" customWidth="1"/>
    <col min="5" max="5" width="38.28515625" style="198" bestFit="1" customWidth="1"/>
    <col min="6" max="16384" width="11.42578125" style="198"/>
  </cols>
  <sheetData>
    <row r="1" spans="1:9" x14ac:dyDescent="0.2">
      <c r="A1" s="69" t="s">
        <v>1993</v>
      </c>
      <c r="H1" s="346" t="s">
        <v>2143</v>
      </c>
      <c r="I1" s="346"/>
    </row>
    <row r="7" spans="1:9" x14ac:dyDescent="0.2">
      <c r="A7" s="198" t="s">
        <v>648</v>
      </c>
      <c r="B7" s="198" t="s">
        <v>1537</v>
      </c>
      <c r="C7" s="198" t="s">
        <v>1542</v>
      </c>
      <c r="D7" s="198" t="s">
        <v>1543</v>
      </c>
      <c r="E7" s="198" t="s">
        <v>1541</v>
      </c>
    </row>
    <row r="8" spans="1:9" x14ac:dyDescent="0.2">
      <c r="A8" s="198" t="s">
        <v>746</v>
      </c>
      <c r="B8" s="198" t="s">
        <v>1430</v>
      </c>
      <c r="C8" s="198">
        <v>3.7</v>
      </c>
      <c r="D8" s="198">
        <v>9.1</v>
      </c>
      <c r="E8" s="198">
        <v>57.5</v>
      </c>
    </row>
    <row r="9" spans="1:9" x14ac:dyDescent="0.2">
      <c r="A9" s="198" t="s">
        <v>53</v>
      </c>
      <c r="B9" s="198" t="s">
        <v>1431</v>
      </c>
      <c r="C9" s="198">
        <v>2.9</v>
      </c>
      <c r="D9" s="198">
        <v>6.5</v>
      </c>
      <c r="E9" s="198">
        <v>58.1</v>
      </c>
    </row>
    <row r="10" spans="1:9" x14ac:dyDescent="0.2">
      <c r="A10" s="198" t="s">
        <v>53</v>
      </c>
      <c r="B10" s="198" t="s">
        <v>1432</v>
      </c>
      <c r="C10" s="198">
        <v>4.2</v>
      </c>
      <c r="D10" s="198">
        <v>7.2</v>
      </c>
      <c r="E10" s="198">
        <v>57.4</v>
      </c>
    </row>
    <row r="11" spans="1:9" x14ac:dyDescent="0.2">
      <c r="A11" s="198" t="s">
        <v>53</v>
      </c>
      <c r="B11" s="198" t="s">
        <v>1433</v>
      </c>
      <c r="C11" s="198">
        <v>3.4</v>
      </c>
      <c r="D11" s="198">
        <v>5.0999999999999996</v>
      </c>
      <c r="E11" s="198">
        <v>57.5</v>
      </c>
    </row>
    <row r="12" spans="1:9" x14ac:dyDescent="0.2">
      <c r="A12" s="198" t="s">
        <v>747</v>
      </c>
      <c r="B12" s="198" t="s">
        <v>1430</v>
      </c>
      <c r="C12" s="198">
        <v>3.9</v>
      </c>
      <c r="D12" s="198">
        <v>5.6</v>
      </c>
      <c r="E12" s="198">
        <v>56.3</v>
      </c>
    </row>
    <row r="13" spans="1:9" x14ac:dyDescent="0.2">
      <c r="A13" s="198" t="s">
        <v>53</v>
      </c>
      <c r="B13" s="198" t="s">
        <v>1431</v>
      </c>
      <c r="C13" s="198">
        <v>2.7</v>
      </c>
      <c r="D13" s="198">
        <v>5.2</v>
      </c>
      <c r="E13" s="198">
        <v>57.4</v>
      </c>
    </row>
    <row r="14" spans="1:9" x14ac:dyDescent="0.2">
      <c r="A14" s="198" t="s">
        <v>53</v>
      </c>
      <c r="B14" s="198" t="s">
        <v>1432</v>
      </c>
      <c r="C14" s="198">
        <v>3.9</v>
      </c>
      <c r="D14" s="198">
        <v>7.4</v>
      </c>
      <c r="E14" s="198">
        <v>56</v>
      </c>
    </row>
    <row r="15" spans="1:9" x14ac:dyDescent="0.2">
      <c r="A15" s="198" t="s">
        <v>53</v>
      </c>
      <c r="B15" s="198" t="s">
        <v>1433</v>
      </c>
      <c r="C15" s="198">
        <v>3.7</v>
      </c>
      <c r="D15" s="198">
        <v>5.8</v>
      </c>
      <c r="E15" s="198">
        <v>53.8</v>
      </c>
    </row>
    <row r="16" spans="1:9" x14ac:dyDescent="0.2">
      <c r="A16" s="198" t="s">
        <v>748</v>
      </c>
      <c r="B16" s="198" t="s">
        <v>1430</v>
      </c>
      <c r="C16" s="198">
        <v>3.4</v>
      </c>
      <c r="D16" s="198">
        <v>7.7</v>
      </c>
      <c r="E16" s="198">
        <v>53.1</v>
      </c>
    </row>
    <row r="17" spans="1:5" x14ac:dyDescent="0.2">
      <c r="A17" s="198" t="s">
        <v>53</v>
      </c>
      <c r="B17" s="198" t="s">
        <v>1431</v>
      </c>
      <c r="C17" s="198">
        <v>2.9</v>
      </c>
      <c r="D17" s="198">
        <v>6.9</v>
      </c>
      <c r="E17" s="198">
        <v>53.7</v>
      </c>
    </row>
    <row r="18" spans="1:5" x14ac:dyDescent="0.2">
      <c r="A18" s="198" t="s">
        <v>53</v>
      </c>
      <c r="B18" s="198" t="s">
        <v>1432</v>
      </c>
      <c r="C18" s="198">
        <v>3.4</v>
      </c>
      <c r="D18" s="198">
        <v>7.4</v>
      </c>
      <c r="E18" s="198">
        <v>52.2</v>
      </c>
    </row>
    <row r="19" spans="1:5" x14ac:dyDescent="0.2">
      <c r="A19" s="198" t="s">
        <v>53</v>
      </c>
      <c r="B19" s="198" t="s">
        <v>1433</v>
      </c>
      <c r="C19" s="198">
        <v>3.2</v>
      </c>
      <c r="D19" s="198">
        <v>7</v>
      </c>
      <c r="E19" s="198">
        <v>54</v>
      </c>
    </row>
    <row r="20" spans="1:5" x14ac:dyDescent="0.2">
      <c r="A20" s="198" t="s">
        <v>749</v>
      </c>
      <c r="B20" s="198" t="s">
        <v>1430</v>
      </c>
      <c r="C20" s="198">
        <v>3.5</v>
      </c>
      <c r="D20" s="198">
        <v>7.6</v>
      </c>
      <c r="E20" s="198">
        <v>53.3</v>
      </c>
    </row>
    <row r="21" spans="1:5" x14ac:dyDescent="0.2">
      <c r="A21" s="198" t="s">
        <v>53</v>
      </c>
      <c r="B21" s="198" t="s">
        <v>1431</v>
      </c>
      <c r="C21" s="198">
        <v>3</v>
      </c>
      <c r="D21" s="198">
        <v>7.8</v>
      </c>
      <c r="E21" s="198">
        <v>54.9</v>
      </c>
    </row>
    <row r="22" spans="1:5" x14ac:dyDescent="0.2">
      <c r="A22" s="198" t="s">
        <v>53</v>
      </c>
      <c r="B22" s="198" t="s">
        <v>1432</v>
      </c>
      <c r="C22" s="198">
        <v>3.7</v>
      </c>
      <c r="D22" s="198">
        <v>8.6999999999999993</v>
      </c>
      <c r="E22" s="198">
        <v>54.7</v>
      </c>
    </row>
    <row r="23" spans="1:5" x14ac:dyDescent="0.2">
      <c r="A23" s="198" t="s">
        <v>53</v>
      </c>
      <c r="B23" s="198" t="s">
        <v>1433</v>
      </c>
      <c r="C23" s="198">
        <v>4</v>
      </c>
      <c r="D23" s="198">
        <v>9</v>
      </c>
      <c r="E23" s="198">
        <v>54.1</v>
      </c>
    </row>
    <row r="24" spans="1:5" x14ac:dyDescent="0.2">
      <c r="A24" s="198" t="s">
        <v>750</v>
      </c>
      <c r="B24" s="198" t="s">
        <v>1430</v>
      </c>
      <c r="C24" s="198">
        <v>5.4</v>
      </c>
      <c r="D24" s="198">
        <v>8.9</v>
      </c>
      <c r="E24" s="198">
        <v>56.1</v>
      </c>
    </row>
    <row r="25" spans="1:5" x14ac:dyDescent="0.2">
      <c r="A25" s="198" t="s">
        <v>53</v>
      </c>
      <c r="B25" s="198" t="s">
        <v>1431</v>
      </c>
      <c r="C25" s="198">
        <v>4.4000000000000004</v>
      </c>
      <c r="D25" s="198">
        <v>12.8</v>
      </c>
      <c r="E25" s="198">
        <v>55.2</v>
      </c>
    </row>
    <row r="26" spans="1:5" x14ac:dyDescent="0.2">
      <c r="A26" s="198" t="s">
        <v>53</v>
      </c>
      <c r="B26" s="198" t="s">
        <v>1432</v>
      </c>
      <c r="C26" s="198">
        <v>5.7</v>
      </c>
      <c r="D26" s="198">
        <v>10.7</v>
      </c>
      <c r="E26" s="198">
        <v>56.5</v>
      </c>
    </row>
    <row r="27" spans="1:5" x14ac:dyDescent="0.2">
      <c r="A27" s="198" t="s">
        <v>53</v>
      </c>
      <c r="B27" s="198" t="s">
        <v>1433</v>
      </c>
      <c r="C27" s="198">
        <v>4.9000000000000004</v>
      </c>
      <c r="D27" s="198">
        <v>11.3</v>
      </c>
      <c r="E27" s="198">
        <v>56.9</v>
      </c>
    </row>
    <row r="28" spans="1:5" x14ac:dyDescent="0.2">
      <c r="A28" s="198" t="s">
        <v>751</v>
      </c>
      <c r="B28" s="198" t="s">
        <v>1430</v>
      </c>
      <c r="C28" s="198">
        <v>5.2</v>
      </c>
      <c r="D28" s="198">
        <v>10.5</v>
      </c>
      <c r="E28" s="198">
        <v>56.1</v>
      </c>
    </row>
    <row r="29" spans="1:5" x14ac:dyDescent="0.2">
      <c r="A29" s="198" t="s">
        <v>53</v>
      </c>
      <c r="B29" s="198" t="s">
        <v>1431</v>
      </c>
      <c r="C29" s="198">
        <v>4.9000000000000004</v>
      </c>
      <c r="D29" s="198">
        <v>10.4</v>
      </c>
      <c r="E29" s="198">
        <v>56</v>
      </c>
    </row>
    <row r="30" spans="1:5" x14ac:dyDescent="0.2">
      <c r="A30" s="198" t="s">
        <v>53</v>
      </c>
      <c r="B30" s="198" t="s">
        <v>1432</v>
      </c>
      <c r="C30" s="198">
        <v>5.8</v>
      </c>
      <c r="D30" s="198">
        <v>10.6</v>
      </c>
      <c r="E30" s="198">
        <v>56.1</v>
      </c>
    </row>
    <row r="31" spans="1:5" x14ac:dyDescent="0.2">
      <c r="A31" s="198" t="s">
        <v>53</v>
      </c>
      <c r="B31" s="198" t="s">
        <v>1433</v>
      </c>
      <c r="C31" s="198">
        <v>5.8</v>
      </c>
      <c r="D31" s="198">
        <v>8</v>
      </c>
      <c r="E31" s="198">
        <v>55.3</v>
      </c>
    </row>
    <row r="32" spans="1:5" x14ac:dyDescent="0.2">
      <c r="A32" s="198" t="s">
        <v>752</v>
      </c>
      <c r="B32" s="198" t="s">
        <v>1430</v>
      </c>
      <c r="C32" s="198">
        <v>4.8</v>
      </c>
      <c r="D32" s="198">
        <v>9.8000000000000007</v>
      </c>
      <c r="E32" s="198">
        <v>55.2</v>
      </c>
    </row>
    <row r="33" spans="1:5" x14ac:dyDescent="0.2">
      <c r="A33" s="198" t="s">
        <v>53</v>
      </c>
      <c r="B33" s="198" t="s">
        <v>1431</v>
      </c>
      <c r="C33" s="198">
        <v>5.7</v>
      </c>
      <c r="D33" s="198">
        <v>10.1</v>
      </c>
      <c r="E33" s="198">
        <v>54</v>
      </c>
    </row>
    <row r="34" spans="1:5" x14ac:dyDescent="0.2">
      <c r="A34" s="198" t="s">
        <v>53</v>
      </c>
      <c r="B34" s="198" t="s">
        <v>1432</v>
      </c>
      <c r="C34" s="198">
        <v>5.5</v>
      </c>
      <c r="D34" s="198">
        <v>11.1</v>
      </c>
      <c r="E34" s="198">
        <v>55.6</v>
      </c>
    </row>
    <row r="35" spans="1:5" x14ac:dyDescent="0.2">
      <c r="A35" s="198" t="s">
        <v>53</v>
      </c>
      <c r="B35" s="198" t="s">
        <v>1433</v>
      </c>
      <c r="C35" s="198">
        <v>5.3</v>
      </c>
      <c r="D35" s="198">
        <v>11.7</v>
      </c>
      <c r="E35" s="198">
        <v>54.6</v>
      </c>
    </row>
    <row r="36" spans="1:5" x14ac:dyDescent="0.2">
      <c r="A36" s="198" t="s">
        <v>753</v>
      </c>
      <c r="B36" s="198" t="s">
        <v>1430</v>
      </c>
      <c r="C36" s="198">
        <v>4.4000000000000004</v>
      </c>
      <c r="D36" s="198">
        <v>9.6999999999999993</v>
      </c>
      <c r="E36" s="198">
        <v>56.9</v>
      </c>
    </row>
    <row r="37" spans="1:5" x14ac:dyDescent="0.2">
      <c r="A37" s="198" t="s">
        <v>53</v>
      </c>
      <c r="B37" s="198" t="s">
        <v>1431</v>
      </c>
      <c r="C37" s="198">
        <v>4.5999999999999996</v>
      </c>
      <c r="D37" s="198">
        <v>9.5</v>
      </c>
      <c r="E37" s="198">
        <v>55.5</v>
      </c>
    </row>
    <row r="38" spans="1:5" x14ac:dyDescent="0.2">
      <c r="A38" s="198" t="s">
        <v>53</v>
      </c>
      <c r="B38" s="198" t="s">
        <v>1432</v>
      </c>
      <c r="C38" s="198">
        <v>4.9000000000000004</v>
      </c>
      <c r="D38" s="198">
        <v>11</v>
      </c>
      <c r="E38" s="198">
        <v>55.9</v>
      </c>
    </row>
    <row r="39" spans="1:5" x14ac:dyDescent="0.2">
      <c r="A39" s="198" t="s">
        <v>53</v>
      </c>
      <c r="B39" s="198" t="s">
        <v>1433</v>
      </c>
      <c r="C39" s="198">
        <v>5.4</v>
      </c>
      <c r="D39" s="198">
        <v>9.6</v>
      </c>
      <c r="E39" s="198">
        <v>56.5</v>
      </c>
    </row>
    <row r="40" spans="1:5" x14ac:dyDescent="0.2">
      <c r="A40" s="198" t="s">
        <v>59</v>
      </c>
      <c r="B40" s="198" t="s">
        <v>1430</v>
      </c>
      <c r="C40" s="198">
        <v>4.4000000000000004</v>
      </c>
      <c r="D40" s="198">
        <v>10.7</v>
      </c>
      <c r="E40" s="198">
        <v>55.5</v>
      </c>
    </row>
    <row r="41" spans="1:5" x14ac:dyDescent="0.2">
      <c r="A41" s="198" t="s">
        <v>53</v>
      </c>
      <c r="B41" s="198" t="s">
        <v>1431</v>
      </c>
      <c r="C41" s="198">
        <v>4.5</v>
      </c>
      <c r="D41" s="198">
        <v>8.9</v>
      </c>
      <c r="E41" s="198">
        <v>53.6</v>
      </c>
    </row>
    <row r="42" spans="1:5" x14ac:dyDescent="0.2">
      <c r="A42" s="198" t="s">
        <v>53</v>
      </c>
      <c r="B42" s="198" t="s">
        <v>1432</v>
      </c>
      <c r="C42" s="198">
        <v>5.4</v>
      </c>
      <c r="D42" s="198">
        <v>9.1</v>
      </c>
      <c r="E42" s="198">
        <v>53.3</v>
      </c>
    </row>
    <row r="43" spans="1:5" x14ac:dyDescent="0.2">
      <c r="A43" s="198" t="s">
        <v>53</v>
      </c>
      <c r="B43" s="198" t="s">
        <v>1433</v>
      </c>
      <c r="C43" s="198">
        <v>5.0999999999999996</v>
      </c>
      <c r="D43" s="198">
        <v>8.1999999999999993</v>
      </c>
      <c r="E43" s="198">
        <v>52.4</v>
      </c>
    </row>
    <row r="44" spans="1:5" x14ac:dyDescent="0.2">
      <c r="A44" s="198" t="s">
        <v>72</v>
      </c>
      <c r="B44" s="198" t="s">
        <v>1430</v>
      </c>
      <c r="C44" s="198">
        <v>5.0999999999999996</v>
      </c>
      <c r="D44" s="198">
        <v>8.6999999999999993</v>
      </c>
      <c r="E44" s="198">
        <v>52.4</v>
      </c>
    </row>
    <row r="45" spans="1:5" x14ac:dyDescent="0.2">
      <c r="A45" s="198" t="s">
        <v>53</v>
      </c>
      <c r="B45" s="198" t="s">
        <v>1431</v>
      </c>
      <c r="C45" s="198">
        <v>5</v>
      </c>
      <c r="D45" s="198">
        <v>8.6999999999999993</v>
      </c>
      <c r="E45" s="198">
        <v>50.7</v>
      </c>
    </row>
    <row r="46" spans="1:5" x14ac:dyDescent="0.2">
      <c r="A46" s="198" t="s">
        <v>53</v>
      </c>
      <c r="B46" s="198" t="s">
        <v>1432</v>
      </c>
      <c r="C46" s="198">
        <v>5.7</v>
      </c>
      <c r="D46" s="198">
        <v>8.6999999999999993</v>
      </c>
      <c r="E46" s="198">
        <v>52.4</v>
      </c>
    </row>
    <row r="47" spans="1:5" x14ac:dyDescent="0.2">
      <c r="A47" s="198" t="s">
        <v>53</v>
      </c>
      <c r="B47" s="198" t="s">
        <v>1433</v>
      </c>
      <c r="C47" s="198">
        <v>4.9000000000000004</v>
      </c>
      <c r="D47" s="198">
        <v>8.5</v>
      </c>
      <c r="E47" s="198">
        <v>52.7</v>
      </c>
    </row>
    <row r="48" spans="1:5" x14ac:dyDescent="0.2">
      <c r="A48" s="198" t="s">
        <v>73</v>
      </c>
      <c r="B48" s="198" t="s">
        <v>1430</v>
      </c>
      <c r="C48" s="198">
        <v>4</v>
      </c>
      <c r="D48" s="198">
        <v>9.4</v>
      </c>
      <c r="E48" s="198">
        <v>50.9</v>
      </c>
    </row>
    <row r="49" spans="1:5" x14ac:dyDescent="0.2">
      <c r="A49" s="198" t="s">
        <v>53</v>
      </c>
      <c r="B49" s="198" t="s">
        <v>1431</v>
      </c>
      <c r="C49" s="198">
        <v>5.3</v>
      </c>
      <c r="D49" s="198">
        <v>6.8</v>
      </c>
      <c r="E49" s="198">
        <v>50.4</v>
      </c>
    </row>
    <row r="50" spans="1:5" x14ac:dyDescent="0.2">
      <c r="A50" s="198" t="s">
        <v>53</v>
      </c>
      <c r="B50" s="198" t="s">
        <v>1432</v>
      </c>
      <c r="C50" s="198">
        <v>5.2</v>
      </c>
      <c r="D50" s="198">
        <v>8.3000000000000007</v>
      </c>
      <c r="E50" s="198">
        <v>49.2</v>
      </c>
    </row>
    <row r="51" spans="1:5" x14ac:dyDescent="0.2">
      <c r="A51" s="198" t="s">
        <v>53</v>
      </c>
      <c r="B51" s="198" t="s">
        <v>1433</v>
      </c>
      <c r="C51" s="198">
        <v>4.3</v>
      </c>
      <c r="D51" s="198">
        <v>8.4</v>
      </c>
      <c r="E51" s="198">
        <v>49.9</v>
      </c>
    </row>
    <row r="52" spans="1:5" x14ac:dyDescent="0.2">
      <c r="A52" s="198" t="s">
        <v>74</v>
      </c>
      <c r="B52" s="198" t="s">
        <v>1430</v>
      </c>
      <c r="C52" s="198">
        <v>4.2</v>
      </c>
      <c r="D52" s="198">
        <v>7.6</v>
      </c>
      <c r="E52" s="198">
        <v>49.8</v>
      </c>
    </row>
    <row r="53" spans="1:5" x14ac:dyDescent="0.2">
      <c r="A53" s="198" t="s">
        <v>53</v>
      </c>
      <c r="B53" s="198" t="s">
        <v>1431</v>
      </c>
      <c r="C53" s="198">
        <v>3.7</v>
      </c>
      <c r="D53" s="198">
        <v>6.7</v>
      </c>
      <c r="E53" s="198">
        <v>50.2</v>
      </c>
    </row>
    <row r="54" spans="1:5" x14ac:dyDescent="0.2">
      <c r="A54" s="198" t="s">
        <v>53</v>
      </c>
      <c r="B54" s="198" t="s">
        <v>1432</v>
      </c>
      <c r="C54" s="198">
        <v>3.5</v>
      </c>
      <c r="D54" s="198">
        <v>6.8</v>
      </c>
      <c r="E54" s="198">
        <v>50.9</v>
      </c>
    </row>
    <row r="55" spans="1:5" x14ac:dyDescent="0.2">
      <c r="A55" s="198" t="s">
        <v>53</v>
      </c>
      <c r="B55" s="198" t="s">
        <v>1433</v>
      </c>
      <c r="C55" s="198">
        <v>3.3</v>
      </c>
      <c r="D55" s="198">
        <v>5.8</v>
      </c>
      <c r="E55" s="198">
        <v>49.9</v>
      </c>
    </row>
    <row r="56" spans="1:5" x14ac:dyDescent="0.2">
      <c r="A56" s="198" t="s">
        <v>75</v>
      </c>
      <c r="B56" s="198" t="s">
        <v>1430</v>
      </c>
      <c r="C56" s="198">
        <v>2.7</v>
      </c>
      <c r="D56" s="198">
        <v>5.7</v>
      </c>
      <c r="E56" s="198">
        <v>51.3</v>
      </c>
    </row>
    <row r="57" spans="1:5" x14ac:dyDescent="0.2">
      <c r="A57" s="198" t="s">
        <v>53</v>
      </c>
      <c r="B57" s="198" t="s">
        <v>1431</v>
      </c>
      <c r="C57" s="198">
        <v>2.6</v>
      </c>
      <c r="D57" s="198">
        <v>5.4</v>
      </c>
      <c r="E57" s="198">
        <v>50.3</v>
      </c>
    </row>
    <row r="58" spans="1:5" x14ac:dyDescent="0.2">
      <c r="A58" s="198" t="s">
        <v>53</v>
      </c>
      <c r="B58" s="198" t="s">
        <v>1432</v>
      </c>
      <c r="C58" s="198">
        <v>3.1</v>
      </c>
      <c r="D58" s="198">
        <v>5.8</v>
      </c>
      <c r="E58" s="198">
        <v>50.4</v>
      </c>
    </row>
    <row r="59" spans="1:5" x14ac:dyDescent="0.2">
      <c r="A59" s="198" t="s">
        <v>53</v>
      </c>
      <c r="B59" s="198" t="s">
        <v>1433</v>
      </c>
      <c r="C59" s="198">
        <v>2.9</v>
      </c>
      <c r="D59" s="198">
        <v>5.7</v>
      </c>
      <c r="E59" s="198">
        <v>50</v>
      </c>
    </row>
    <row r="60" spans="1:5" x14ac:dyDescent="0.2">
      <c r="A60" s="198" t="s">
        <v>76</v>
      </c>
      <c r="B60" s="198" t="s">
        <v>1430</v>
      </c>
      <c r="C60" s="198">
        <v>2.2999999999999998</v>
      </c>
      <c r="D60" s="198">
        <v>4.5999999999999996</v>
      </c>
      <c r="E60" s="198">
        <v>50.3</v>
      </c>
    </row>
    <row r="61" spans="1:5" x14ac:dyDescent="0.2">
      <c r="A61" s="198" t="s">
        <v>53</v>
      </c>
      <c r="B61" s="198" t="s">
        <v>1431</v>
      </c>
      <c r="C61" s="198">
        <v>3</v>
      </c>
      <c r="D61" s="198">
        <v>4.9000000000000004</v>
      </c>
      <c r="E61" s="198">
        <v>49.7</v>
      </c>
    </row>
    <row r="62" spans="1:5" x14ac:dyDescent="0.2">
      <c r="A62" s="198" t="s">
        <v>53</v>
      </c>
      <c r="B62" s="198" t="s">
        <v>1432</v>
      </c>
      <c r="C62" s="198">
        <v>3</v>
      </c>
      <c r="D62" s="198">
        <v>4.8</v>
      </c>
      <c r="E62" s="198">
        <v>49</v>
      </c>
    </row>
    <row r="63" spans="1:5" x14ac:dyDescent="0.2">
      <c r="A63" s="198" t="s">
        <v>53</v>
      </c>
      <c r="B63" s="198" t="s">
        <v>1433</v>
      </c>
      <c r="C63" s="198">
        <v>2.5</v>
      </c>
      <c r="D63" s="198">
        <v>5.0999999999999996</v>
      </c>
      <c r="E63" s="198">
        <v>49.9</v>
      </c>
    </row>
    <row r="64" spans="1:5" x14ac:dyDescent="0.2">
      <c r="A64" s="198" t="s">
        <v>77</v>
      </c>
      <c r="B64" s="198" t="s">
        <v>1430</v>
      </c>
      <c r="C64" s="198">
        <v>2.6</v>
      </c>
      <c r="D64" s="198">
        <v>4.5999999999999996</v>
      </c>
      <c r="E64" s="198">
        <v>49.1</v>
      </c>
    </row>
    <row r="65" spans="1:5" x14ac:dyDescent="0.2">
      <c r="A65" s="198" t="s">
        <v>53</v>
      </c>
      <c r="B65" s="198" t="s">
        <v>1431</v>
      </c>
      <c r="C65" s="198">
        <v>3</v>
      </c>
      <c r="D65" s="198">
        <v>4.9000000000000004</v>
      </c>
      <c r="E65" s="198">
        <v>48.4</v>
      </c>
    </row>
    <row r="66" spans="1:5" x14ac:dyDescent="0.2">
      <c r="A66" s="198" t="s">
        <v>53</v>
      </c>
      <c r="B66" s="198" t="s">
        <v>1432</v>
      </c>
      <c r="C66" s="198">
        <v>3.2</v>
      </c>
      <c r="D66" s="198">
        <v>5.9</v>
      </c>
      <c r="E66" s="198">
        <v>49.6</v>
      </c>
    </row>
    <row r="67" spans="1:5" x14ac:dyDescent="0.2">
      <c r="A67" s="198" t="s">
        <v>53</v>
      </c>
      <c r="B67" s="198" t="s">
        <v>1433</v>
      </c>
      <c r="C67" s="198">
        <v>3.1</v>
      </c>
      <c r="D67" s="198">
        <v>4</v>
      </c>
      <c r="E67" s="198">
        <v>48.5</v>
      </c>
    </row>
    <row r="68" spans="1:5" x14ac:dyDescent="0.2">
      <c r="A68" s="198" t="s">
        <v>1538</v>
      </c>
      <c r="B68" s="198" t="s">
        <v>1430</v>
      </c>
      <c r="C68" s="198">
        <v>2.9</v>
      </c>
      <c r="D68" s="198">
        <v>6.2</v>
      </c>
      <c r="E68" s="198">
        <v>49.4</v>
      </c>
    </row>
    <row r="69" spans="1:5" x14ac:dyDescent="0.2">
      <c r="B69" s="198" t="s">
        <v>1432</v>
      </c>
      <c r="C69" s="198">
        <v>5</v>
      </c>
      <c r="D69" s="198">
        <v>11.2</v>
      </c>
      <c r="E69" s="198">
        <v>47.9</v>
      </c>
    </row>
    <row r="70" spans="1:5" x14ac:dyDescent="0.2">
      <c r="B70" s="198" t="s">
        <v>1433</v>
      </c>
      <c r="C70" s="198">
        <v>4.0999999999999996</v>
      </c>
      <c r="D70" s="198">
        <v>10.1</v>
      </c>
      <c r="E70" s="198">
        <v>47.8</v>
      </c>
    </row>
    <row r="71" spans="1:5" x14ac:dyDescent="0.2">
      <c r="A71" s="198" t="s">
        <v>450</v>
      </c>
      <c r="B71" s="198" t="s">
        <v>1430</v>
      </c>
      <c r="C71" s="198">
        <v>3.7</v>
      </c>
      <c r="D71" s="198">
        <v>11.1</v>
      </c>
      <c r="E71" s="198">
        <v>48.7</v>
      </c>
    </row>
    <row r="72" spans="1:5" x14ac:dyDescent="0.2">
      <c r="B72" s="198" t="s">
        <v>1431</v>
      </c>
      <c r="C72" s="198">
        <v>3.3</v>
      </c>
      <c r="D72" s="198">
        <v>8.9</v>
      </c>
      <c r="E72" s="198">
        <v>47.8</v>
      </c>
    </row>
    <row r="73" spans="1:5" x14ac:dyDescent="0.2">
      <c r="B73" s="198" t="s">
        <v>1432</v>
      </c>
      <c r="C73" s="198">
        <v>3.4</v>
      </c>
      <c r="D73" s="198">
        <v>6.7</v>
      </c>
      <c r="E73" s="198">
        <v>47</v>
      </c>
    </row>
    <row r="74" spans="1:5" x14ac:dyDescent="0.2">
      <c r="B74" s="198" t="s">
        <v>1433</v>
      </c>
      <c r="C74" s="198">
        <v>3.1</v>
      </c>
      <c r="D74" s="198">
        <v>6.4</v>
      </c>
      <c r="E74" s="198">
        <v>46.8</v>
      </c>
    </row>
    <row r="75" spans="1:5" x14ac:dyDescent="0.2">
      <c r="A75" s="198" t="s">
        <v>754</v>
      </c>
      <c r="B75" s="198" t="s">
        <v>1430</v>
      </c>
      <c r="C75" s="198">
        <v>2.4</v>
      </c>
      <c r="D75" s="198">
        <v>5.9</v>
      </c>
      <c r="E75" s="198">
        <v>46.3</v>
      </c>
    </row>
    <row r="76" spans="1:5" x14ac:dyDescent="0.2">
      <c r="B76" s="198" t="s">
        <v>1431</v>
      </c>
      <c r="C76" s="198">
        <v>2.2999999999999998</v>
      </c>
      <c r="D76" s="198">
        <v>4.5</v>
      </c>
      <c r="E76" s="198">
        <v>47.3</v>
      </c>
    </row>
    <row r="77" spans="1:5" x14ac:dyDescent="0.2">
      <c r="B77" s="198" t="s">
        <v>1432</v>
      </c>
      <c r="C77" s="198">
        <v>2.8</v>
      </c>
      <c r="D77" s="198">
        <v>4.7</v>
      </c>
      <c r="E77" s="198">
        <v>46.8</v>
      </c>
    </row>
    <row r="78" spans="1:5" x14ac:dyDescent="0.2">
      <c r="B78" s="198" t="s">
        <v>1433</v>
      </c>
      <c r="C78" s="198">
        <v>2.4</v>
      </c>
      <c r="D78" s="198">
        <v>4.4000000000000004</v>
      </c>
      <c r="E78" s="198">
        <v>46.6</v>
      </c>
    </row>
    <row r="79" spans="1:5" x14ac:dyDescent="0.2">
      <c r="A79" s="198">
        <v>2023</v>
      </c>
      <c r="B79" s="198" t="s">
        <v>1430</v>
      </c>
      <c r="C79" s="201">
        <v>2.2000000000000002</v>
      </c>
      <c r="D79" s="201">
        <v>3.7</v>
      </c>
      <c r="E79" s="201">
        <v>46.9</v>
      </c>
    </row>
    <row r="80" spans="1:5" x14ac:dyDescent="0.2">
      <c r="B80" s="198" t="s">
        <v>1431</v>
      </c>
      <c r="C80" s="201"/>
      <c r="D80" s="201"/>
      <c r="E80" s="201"/>
    </row>
    <row r="81" spans="2:5" x14ac:dyDescent="0.2">
      <c r="B81" s="198" t="s">
        <v>1432</v>
      </c>
      <c r="C81" s="201"/>
      <c r="D81" s="201"/>
      <c r="E81" s="201"/>
    </row>
    <row r="82" spans="2:5" x14ac:dyDescent="0.2">
      <c r="B82" s="198" t="s">
        <v>1433</v>
      </c>
      <c r="C82" s="201"/>
      <c r="D82" s="201"/>
      <c r="E82" s="201"/>
    </row>
    <row r="83" spans="2:5" x14ac:dyDescent="0.2">
      <c r="C83" s="201"/>
      <c r="D83" s="201"/>
      <c r="E83" s="201"/>
    </row>
    <row r="84" spans="2:5" x14ac:dyDescent="0.2">
      <c r="C84" s="201"/>
      <c r="D84" s="201"/>
      <c r="E84" s="201"/>
    </row>
    <row r="85" spans="2:5" x14ac:dyDescent="0.2">
      <c r="C85" s="201"/>
      <c r="D85" s="201"/>
      <c r="E85" s="201"/>
    </row>
    <row r="86" spans="2:5" x14ac:dyDescent="0.2">
      <c r="C86" s="201"/>
      <c r="D86" s="201"/>
      <c r="E86" s="201"/>
    </row>
    <row r="87" spans="2:5" x14ac:dyDescent="0.2">
      <c r="C87" s="201"/>
      <c r="D87" s="201"/>
      <c r="E87" s="201"/>
    </row>
    <row r="88" spans="2:5" x14ac:dyDescent="0.2">
      <c r="C88" s="201"/>
      <c r="D88" s="201"/>
      <c r="E88" s="201"/>
    </row>
    <row r="89" spans="2:5" x14ac:dyDescent="0.2">
      <c r="C89" s="201"/>
      <c r="D89" s="201"/>
      <c r="E89" s="201"/>
    </row>
    <row r="90" spans="2:5" x14ac:dyDescent="0.2">
      <c r="C90" s="201"/>
      <c r="D90" s="201"/>
      <c r="E90" s="201"/>
    </row>
    <row r="91" spans="2:5" x14ac:dyDescent="0.2">
      <c r="C91" s="201"/>
      <c r="D91" s="201"/>
      <c r="E91" s="201"/>
    </row>
    <row r="92" spans="2:5" x14ac:dyDescent="0.2">
      <c r="C92" s="201"/>
      <c r="D92" s="201"/>
      <c r="E92" s="201"/>
    </row>
    <row r="93" spans="2:5" x14ac:dyDescent="0.2">
      <c r="C93" s="201"/>
      <c r="D93" s="201"/>
      <c r="E93" s="201"/>
    </row>
    <row r="94" spans="2:5" x14ac:dyDescent="0.2">
      <c r="C94" s="201"/>
      <c r="D94" s="201"/>
      <c r="E94" s="201"/>
    </row>
    <row r="95" spans="2:5" x14ac:dyDescent="0.2">
      <c r="C95" s="201"/>
      <c r="D95" s="201"/>
      <c r="E95" s="201"/>
    </row>
    <row r="96" spans="2:5" x14ac:dyDescent="0.2">
      <c r="C96" s="201"/>
      <c r="D96" s="201"/>
      <c r="E96" s="201"/>
    </row>
    <row r="97" spans="3:5" x14ac:dyDescent="0.2">
      <c r="C97" s="201"/>
      <c r="D97" s="201"/>
      <c r="E97" s="201"/>
    </row>
    <row r="98" spans="3:5" x14ac:dyDescent="0.2">
      <c r="C98" s="201"/>
      <c r="D98" s="201"/>
      <c r="E98" s="201"/>
    </row>
    <row r="99" spans="3:5" x14ac:dyDescent="0.2">
      <c r="C99" s="201"/>
      <c r="D99" s="201"/>
      <c r="E99" s="201"/>
    </row>
    <row r="100" spans="3:5" x14ac:dyDescent="0.2">
      <c r="C100" s="201"/>
      <c r="D100" s="201"/>
      <c r="E100" s="201"/>
    </row>
    <row r="101" spans="3:5" x14ac:dyDescent="0.2">
      <c r="C101" s="201"/>
      <c r="D101" s="201"/>
      <c r="E101" s="201"/>
    </row>
    <row r="102" spans="3:5" x14ac:dyDescent="0.2">
      <c r="C102" s="201"/>
      <c r="D102" s="201"/>
      <c r="E102" s="201"/>
    </row>
    <row r="103" spans="3:5" x14ac:dyDescent="0.2">
      <c r="C103" s="201"/>
      <c r="D103" s="201"/>
      <c r="E103" s="201"/>
    </row>
    <row r="104" spans="3:5" x14ac:dyDescent="0.2">
      <c r="C104" s="201"/>
      <c r="D104" s="201"/>
      <c r="E104" s="201"/>
    </row>
    <row r="105" spans="3:5" x14ac:dyDescent="0.2">
      <c r="C105" s="201"/>
      <c r="D105" s="201"/>
      <c r="E105" s="201"/>
    </row>
    <row r="106" spans="3:5" x14ac:dyDescent="0.2">
      <c r="C106" s="201"/>
      <c r="D106" s="201"/>
      <c r="E106" s="201"/>
    </row>
    <row r="107" spans="3:5" x14ac:dyDescent="0.2">
      <c r="C107" s="201"/>
      <c r="D107" s="201"/>
      <c r="E107" s="201"/>
    </row>
    <row r="108" spans="3:5" x14ac:dyDescent="0.2">
      <c r="C108" s="201"/>
      <c r="D108" s="201"/>
      <c r="E108" s="201"/>
    </row>
    <row r="109" spans="3:5" x14ac:dyDescent="0.2">
      <c r="C109" s="201"/>
      <c r="D109" s="201"/>
      <c r="E109" s="201"/>
    </row>
    <row r="110" spans="3:5" x14ac:dyDescent="0.2">
      <c r="C110" s="201"/>
      <c r="D110" s="201"/>
      <c r="E110" s="201"/>
    </row>
    <row r="111" spans="3:5" x14ac:dyDescent="0.2">
      <c r="C111" s="201"/>
      <c r="D111" s="201"/>
      <c r="E111" s="201"/>
    </row>
    <row r="112" spans="3:5" x14ac:dyDescent="0.2">
      <c r="C112" s="201"/>
      <c r="D112" s="201"/>
      <c r="E112" s="201"/>
    </row>
    <row r="113" spans="3:5" x14ac:dyDescent="0.2">
      <c r="C113" s="201"/>
      <c r="D113" s="201"/>
      <c r="E113" s="201"/>
    </row>
    <row r="114" spans="3:5" x14ac:dyDescent="0.2">
      <c r="C114" s="201"/>
      <c r="D114" s="201"/>
      <c r="E114" s="201"/>
    </row>
    <row r="115" spans="3:5" x14ac:dyDescent="0.2">
      <c r="C115" s="201"/>
      <c r="D115" s="201"/>
      <c r="E115" s="201"/>
    </row>
    <row r="116" spans="3:5" x14ac:dyDescent="0.2">
      <c r="C116" s="201"/>
      <c r="D116" s="201"/>
      <c r="E116" s="201"/>
    </row>
    <row r="117" spans="3:5" x14ac:dyDescent="0.2">
      <c r="C117" s="201"/>
      <c r="D117" s="201"/>
      <c r="E117" s="201"/>
    </row>
    <row r="118" spans="3:5" x14ac:dyDescent="0.2">
      <c r="C118" s="201"/>
      <c r="D118" s="201"/>
      <c r="E118" s="201"/>
    </row>
    <row r="119" spans="3:5" x14ac:dyDescent="0.2">
      <c r="C119" s="201"/>
      <c r="D119" s="201"/>
      <c r="E119" s="201"/>
    </row>
    <row r="120" spans="3:5" x14ac:dyDescent="0.2">
      <c r="C120" s="201"/>
      <c r="D120" s="201"/>
      <c r="E120" s="201"/>
    </row>
    <row r="121" spans="3:5" x14ac:dyDescent="0.2">
      <c r="C121" s="201"/>
      <c r="D121" s="201"/>
      <c r="E121" s="201"/>
    </row>
    <row r="122" spans="3:5" x14ac:dyDescent="0.2">
      <c r="C122" s="201"/>
      <c r="D122" s="201"/>
      <c r="E122" s="201"/>
    </row>
    <row r="123" spans="3:5" x14ac:dyDescent="0.2">
      <c r="C123" s="201"/>
      <c r="D123" s="201"/>
      <c r="E123" s="201"/>
    </row>
    <row r="124" spans="3:5" x14ac:dyDescent="0.2">
      <c r="C124" s="201"/>
      <c r="D124" s="201"/>
      <c r="E124" s="201"/>
    </row>
    <row r="125" spans="3:5" x14ac:dyDescent="0.2">
      <c r="C125" s="201"/>
      <c r="D125" s="201"/>
      <c r="E125" s="201"/>
    </row>
    <row r="126" spans="3:5" x14ac:dyDescent="0.2">
      <c r="C126" s="201"/>
      <c r="D126" s="201"/>
      <c r="E126" s="201"/>
    </row>
    <row r="127" spans="3:5" x14ac:dyDescent="0.2">
      <c r="C127" s="201"/>
      <c r="D127" s="201"/>
      <c r="E127" s="201"/>
    </row>
    <row r="128" spans="3:5" x14ac:dyDescent="0.2">
      <c r="C128" s="201"/>
      <c r="D128" s="201"/>
      <c r="E128" s="201"/>
    </row>
    <row r="129" spans="3:5" x14ac:dyDescent="0.2">
      <c r="C129" s="201"/>
      <c r="D129" s="201"/>
      <c r="E129" s="201"/>
    </row>
    <row r="130" spans="3:5" x14ac:dyDescent="0.2">
      <c r="C130" s="201"/>
      <c r="D130" s="201"/>
      <c r="E130" s="201"/>
    </row>
    <row r="131" spans="3:5" x14ac:dyDescent="0.2">
      <c r="C131" s="201"/>
      <c r="D131" s="201"/>
      <c r="E131" s="201"/>
    </row>
    <row r="132" spans="3:5" x14ac:dyDescent="0.2">
      <c r="C132" s="201"/>
      <c r="D132" s="201"/>
      <c r="E132" s="201"/>
    </row>
    <row r="133" spans="3:5" x14ac:dyDescent="0.2">
      <c r="C133" s="201"/>
      <c r="D133" s="201"/>
      <c r="E133" s="201"/>
    </row>
    <row r="134" spans="3:5" x14ac:dyDescent="0.2">
      <c r="C134" s="201"/>
      <c r="D134" s="201"/>
      <c r="E134" s="201"/>
    </row>
    <row r="135" spans="3:5" x14ac:dyDescent="0.2">
      <c r="C135" s="201"/>
      <c r="D135" s="201"/>
      <c r="E135" s="201"/>
    </row>
    <row r="136" spans="3:5" x14ac:dyDescent="0.2">
      <c r="C136" s="201"/>
      <c r="D136" s="201"/>
      <c r="E136" s="201"/>
    </row>
    <row r="137" spans="3:5" x14ac:dyDescent="0.2">
      <c r="C137" s="201"/>
      <c r="D137" s="201"/>
      <c r="E137" s="201"/>
    </row>
    <row r="138" spans="3:5" x14ac:dyDescent="0.2">
      <c r="C138" s="201"/>
      <c r="D138" s="201"/>
      <c r="E138" s="201"/>
    </row>
    <row r="139" spans="3:5" x14ac:dyDescent="0.2">
      <c r="C139" s="201"/>
      <c r="D139" s="201"/>
      <c r="E139" s="201"/>
    </row>
    <row r="140" spans="3:5" x14ac:dyDescent="0.2">
      <c r="C140" s="201"/>
      <c r="D140" s="201"/>
      <c r="E140" s="201"/>
    </row>
    <row r="141" spans="3:5" x14ac:dyDescent="0.2">
      <c r="C141" s="201"/>
      <c r="D141" s="201"/>
      <c r="E141" s="201"/>
    </row>
    <row r="142" spans="3:5" x14ac:dyDescent="0.2">
      <c r="C142" s="201"/>
      <c r="D142" s="201"/>
      <c r="E142" s="201"/>
    </row>
    <row r="143" spans="3:5" x14ac:dyDescent="0.2">
      <c r="C143" s="201"/>
      <c r="D143" s="201"/>
      <c r="E143" s="201"/>
    </row>
    <row r="144" spans="3:5" x14ac:dyDescent="0.2">
      <c r="C144" s="201"/>
      <c r="D144" s="201"/>
      <c r="E144" s="201"/>
    </row>
    <row r="145" spans="3:5" x14ac:dyDescent="0.2">
      <c r="C145" s="201"/>
      <c r="D145" s="201"/>
      <c r="E145" s="201"/>
    </row>
    <row r="146" spans="3:5" x14ac:dyDescent="0.2">
      <c r="C146" s="201"/>
      <c r="D146" s="201"/>
      <c r="E146" s="201"/>
    </row>
    <row r="147" spans="3:5" x14ac:dyDescent="0.2">
      <c r="C147" s="201"/>
      <c r="D147" s="201"/>
      <c r="E147" s="201"/>
    </row>
    <row r="148" spans="3:5" x14ac:dyDescent="0.2">
      <c r="C148" s="201"/>
      <c r="D148" s="201"/>
      <c r="E148" s="201"/>
    </row>
    <row r="149" spans="3:5" x14ac:dyDescent="0.2">
      <c r="C149" s="201"/>
      <c r="D149" s="201"/>
      <c r="E149" s="201"/>
    </row>
    <row r="150" spans="3:5" x14ac:dyDescent="0.2">
      <c r="C150" s="201"/>
      <c r="D150" s="201"/>
      <c r="E150" s="201"/>
    </row>
    <row r="151" spans="3:5" x14ac:dyDescent="0.2">
      <c r="C151" s="201"/>
      <c r="D151" s="201"/>
      <c r="E151" s="201"/>
    </row>
    <row r="152" spans="3:5" x14ac:dyDescent="0.2">
      <c r="C152" s="201"/>
      <c r="D152" s="201"/>
      <c r="E152" s="201"/>
    </row>
    <row r="153" spans="3:5" x14ac:dyDescent="0.2">
      <c r="C153" s="201"/>
      <c r="D153" s="201"/>
      <c r="E153" s="201"/>
    </row>
    <row r="154" spans="3:5" x14ac:dyDescent="0.2">
      <c r="C154" s="201"/>
      <c r="D154" s="201"/>
      <c r="E154" s="201"/>
    </row>
    <row r="155" spans="3:5" x14ac:dyDescent="0.2">
      <c r="C155" s="201"/>
      <c r="D155" s="201"/>
      <c r="E155" s="201"/>
    </row>
    <row r="156" spans="3:5" x14ac:dyDescent="0.2">
      <c r="C156" s="201"/>
      <c r="D156" s="201"/>
      <c r="E156" s="201"/>
    </row>
    <row r="157" spans="3:5" x14ac:dyDescent="0.2">
      <c r="C157" s="201"/>
      <c r="D157" s="201"/>
      <c r="E157" s="201"/>
    </row>
    <row r="158" spans="3:5" x14ac:dyDescent="0.2">
      <c r="C158" s="201"/>
      <c r="D158" s="201"/>
      <c r="E158" s="201"/>
    </row>
    <row r="159" spans="3:5" x14ac:dyDescent="0.2">
      <c r="C159" s="201"/>
      <c r="D159" s="201"/>
      <c r="E159" s="201"/>
    </row>
    <row r="160" spans="3:5" x14ac:dyDescent="0.2">
      <c r="C160" s="201"/>
      <c r="D160" s="201"/>
      <c r="E160" s="201"/>
    </row>
    <row r="161" spans="3:5" x14ac:dyDescent="0.2">
      <c r="C161" s="201"/>
      <c r="D161" s="201"/>
      <c r="E161" s="201"/>
    </row>
    <row r="162" spans="3:5" x14ac:dyDescent="0.2">
      <c r="C162" s="201"/>
      <c r="D162" s="201"/>
      <c r="E162" s="201"/>
    </row>
    <row r="163" spans="3:5" x14ac:dyDescent="0.2">
      <c r="C163" s="201"/>
      <c r="D163" s="201"/>
      <c r="E163" s="201"/>
    </row>
    <row r="164" spans="3:5" x14ac:dyDescent="0.2">
      <c r="C164" s="201"/>
      <c r="D164" s="201"/>
      <c r="E164" s="201"/>
    </row>
    <row r="165" spans="3:5" x14ac:dyDescent="0.2">
      <c r="C165" s="201"/>
      <c r="D165" s="201"/>
      <c r="E165" s="201"/>
    </row>
    <row r="166" spans="3:5" x14ac:dyDescent="0.2">
      <c r="C166" s="201"/>
      <c r="D166" s="201"/>
      <c r="E166" s="201"/>
    </row>
    <row r="167" spans="3:5" x14ac:dyDescent="0.2">
      <c r="C167" s="201"/>
      <c r="D167" s="201"/>
      <c r="E167" s="201"/>
    </row>
    <row r="168" spans="3:5" x14ac:dyDescent="0.2">
      <c r="C168" s="201"/>
      <c r="D168" s="201"/>
      <c r="E168" s="201"/>
    </row>
    <row r="169" spans="3:5" x14ac:dyDescent="0.2">
      <c r="C169" s="201"/>
      <c r="D169" s="201"/>
      <c r="E169" s="201"/>
    </row>
    <row r="170" spans="3:5" x14ac:dyDescent="0.2">
      <c r="C170" s="201"/>
      <c r="D170" s="201"/>
      <c r="E170" s="201"/>
    </row>
    <row r="171" spans="3:5" x14ac:dyDescent="0.2">
      <c r="C171" s="201"/>
      <c r="D171" s="201"/>
      <c r="E171" s="201"/>
    </row>
    <row r="172" spans="3:5" x14ac:dyDescent="0.2">
      <c r="C172" s="201"/>
      <c r="D172" s="201"/>
      <c r="E172" s="201"/>
    </row>
    <row r="173" spans="3:5" x14ac:dyDescent="0.2">
      <c r="C173" s="201"/>
      <c r="D173" s="201"/>
      <c r="E173" s="201"/>
    </row>
    <row r="174" spans="3:5" x14ac:dyDescent="0.2">
      <c r="C174" s="201"/>
      <c r="D174" s="201"/>
      <c r="E174" s="201"/>
    </row>
    <row r="175" spans="3:5" x14ac:dyDescent="0.2">
      <c r="C175" s="201"/>
      <c r="D175" s="201"/>
      <c r="E175" s="201"/>
    </row>
    <row r="176" spans="3:5" x14ac:dyDescent="0.2">
      <c r="C176" s="201"/>
      <c r="D176" s="201"/>
      <c r="E176" s="201"/>
    </row>
    <row r="177" spans="3:5" x14ac:dyDescent="0.2">
      <c r="C177" s="201"/>
      <c r="D177" s="201"/>
      <c r="E177" s="201"/>
    </row>
    <row r="178" spans="3:5" x14ac:dyDescent="0.2">
      <c r="C178" s="201"/>
      <c r="D178" s="201"/>
      <c r="E178" s="201"/>
    </row>
    <row r="179" spans="3:5" x14ac:dyDescent="0.2">
      <c r="C179" s="201"/>
      <c r="D179" s="201"/>
      <c r="E179" s="201"/>
    </row>
    <row r="180" spans="3:5" x14ac:dyDescent="0.2">
      <c r="C180" s="201"/>
      <c r="D180" s="201"/>
      <c r="E180" s="201"/>
    </row>
    <row r="181" spans="3:5" x14ac:dyDescent="0.2">
      <c r="C181" s="201"/>
      <c r="D181" s="201"/>
      <c r="E181" s="201"/>
    </row>
    <row r="182" spans="3:5" x14ac:dyDescent="0.2">
      <c r="C182" s="201"/>
      <c r="D182" s="201"/>
      <c r="E182" s="201"/>
    </row>
    <row r="183" spans="3:5" x14ac:dyDescent="0.2">
      <c r="C183" s="201"/>
      <c r="D183" s="201"/>
      <c r="E183" s="201"/>
    </row>
    <row r="184" spans="3:5" x14ac:dyDescent="0.2">
      <c r="C184" s="201"/>
      <c r="D184" s="201"/>
      <c r="E184" s="201"/>
    </row>
    <row r="185" spans="3:5" x14ac:dyDescent="0.2">
      <c r="C185" s="201"/>
      <c r="D185" s="201"/>
      <c r="E185" s="201"/>
    </row>
    <row r="186" spans="3:5" x14ac:dyDescent="0.2">
      <c r="C186" s="201"/>
      <c r="D186" s="201"/>
      <c r="E186" s="201"/>
    </row>
    <row r="187" spans="3:5" x14ac:dyDescent="0.2">
      <c r="C187" s="201"/>
      <c r="D187" s="201"/>
      <c r="E187" s="201"/>
    </row>
    <row r="188" spans="3:5" x14ac:dyDescent="0.2">
      <c r="C188" s="201"/>
      <c r="D188" s="201"/>
      <c r="E188" s="201"/>
    </row>
    <row r="189" spans="3:5" x14ac:dyDescent="0.2">
      <c r="C189" s="201"/>
      <c r="D189" s="201"/>
      <c r="E189" s="201"/>
    </row>
    <row r="190" spans="3:5" x14ac:dyDescent="0.2">
      <c r="C190" s="201"/>
      <c r="D190" s="201"/>
      <c r="E190" s="201"/>
    </row>
    <row r="191" spans="3:5" x14ac:dyDescent="0.2">
      <c r="C191" s="201"/>
      <c r="D191" s="201"/>
      <c r="E191" s="201"/>
    </row>
    <row r="192" spans="3:5" x14ac:dyDescent="0.2">
      <c r="C192" s="201"/>
      <c r="D192" s="201"/>
      <c r="E192" s="201"/>
    </row>
    <row r="193" spans="3:5" x14ac:dyDescent="0.2">
      <c r="C193" s="201"/>
      <c r="D193" s="201"/>
      <c r="E193" s="201"/>
    </row>
    <row r="194" spans="3:5" x14ac:dyDescent="0.2">
      <c r="C194" s="201"/>
      <c r="D194" s="201"/>
      <c r="E194" s="201"/>
    </row>
    <row r="195" spans="3:5" x14ac:dyDescent="0.2">
      <c r="C195" s="201"/>
      <c r="D195" s="201"/>
      <c r="E195" s="201"/>
    </row>
    <row r="196" spans="3:5" x14ac:dyDescent="0.2">
      <c r="C196" s="201"/>
      <c r="D196" s="201"/>
      <c r="E196" s="201"/>
    </row>
    <row r="197" spans="3:5" x14ac:dyDescent="0.2">
      <c r="C197" s="201"/>
      <c r="D197" s="201"/>
      <c r="E197" s="201"/>
    </row>
    <row r="198" spans="3:5" x14ac:dyDescent="0.2">
      <c r="C198" s="201"/>
      <c r="D198" s="201"/>
      <c r="E198" s="201"/>
    </row>
    <row r="199" spans="3:5" x14ac:dyDescent="0.2">
      <c r="C199" s="201"/>
      <c r="D199" s="201"/>
      <c r="E199" s="201"/>
    </row>
    <row r="200" spans="3:5" x14ac:dyDescent="0.2">
      <c r="C200" s="201"/>
      <c r="D200" s="201"/>
      <c r="E200" s="201"/>
    </row>
    <row r="201" spans="3:5" x14ac:dyDescent="0.2">
      <c r="C201" s="201"/>
      <c r="D201" s="201"/>
      <c r="E201" s="201"/>
    </row>
    <row r="202" spans="3:5" x14ac:dyDescent="0.2">
      <c r="C202" s="201"/>
      <c r="D202" s="201"/>
      <c r="E202" s="201"/>
    </row>
    <row r="203" spans="3:5" x14ac:dyDescent="0.2">
      <c r="C203" s="201"/>
      <c r="D203" s="201"/>
      <c r="E203" s="201"/>
    </row>
    <row r="204" spans="3:5" x14ac:dyDescent="0.2">
      <c r="C204" s="201"/>
      <c r="D204" s="201"/>
      <c r="E204" s="201"/>
    </row>
    <row r="205" spans="3:5" x14ac:dyDescent="0.2">
      <c r="C205" s="201"/>
      <c r="D205" s="201"/>
      <c r="E205" s="201"/>
    </row>
    <row r="206" spans="3:5" x14ac:dyDescent="0.2">
      <c r="C206" s="201"/>
      <c r="D206" s="201"/>
      <c r="E206" s="201"/>
    </row>
    <row r="207" spans="3:5" x14ac:dyDescent="0.2">
      <c r="C207" s="201"/>
      <c r="D207" s="201"/>
      <c r="E207" s="201"/>
    </row>
    <row r="208" spans="3:5" x14ac:dyDescent="0.2">
      <c r="C208" s="201"/>
      <c r="D208" s="201"/>
      <c r="E208" s="201"/>
    </row>
    <row r="209" spans="3:5" x14ac:dyDescent="0.2">
      <c r="C209" s="201"/>
      <c r="D209" s="201"/>
      <c r="E209" s="201"/>
    </row>
    <row r="210" spans="3:5" x14ac:dyDescent="0.2">
      <c r="C210" s="201"/>
      <c r="D210" s="201"/>
      <c r="E210" s="201"/>
    </row>
    <row r="211" spans="3:5" x14ac:dyDescent="0.2">
      <c r="C211" s="201"/>
      <c r="D211" s="201"/>
      <c r="E211" s="201"/>
    </row>
    <row r="212" spans="3:5" x14ac:dyDescent="0.2">
      <c r="C212" s="201"/>
      <c r="D212" s="201"/>
      <c r="E212" s="201"/>
    </row>
    <row r="213" spans="3:5" x14ac:dyDescent="0.2">
      <c r="C213" s="201"/>
      <c r="D213" s="201"/>
      <c r="E213" s="201"/>
    </row>
    <row r="214" spans="3:5" x14ac:dyDescent="0.2">
      <c r="C214" s="201"/>
      <c r="D214" s="201"/>
      <c r="E214" s="201"/>
    </row>
    <row r="215" spans="3:5" x14ac:dyDescent="0.2">
      <c r="C215" s="201"/>
      <c r="D215" s="201"/>
      <c r="E215" s="201"/>
    </row>
    <row r="216" spans="3:5" x14ac:dyDescent="0.2">
      <c r="C216" s="201"/>
      <c r="D216" s="201"/>
      <c r="E216" s="201"/>
    </row>
    <row r="217" spans="3:5" x14ac:dyDescent="0.2">
      <c r="C217" s="201"/>
      <c r="D217" s="201"/>
      <c r="E217" s="201"/>
    </row>
    <row r="218" spans="3:5" x14ac:dyDescent="0.2">
      <c r="C218" s="201"/>
      <c r="D218" s="201"/>
      <c r="E218" s="201"/>
    </row>
    <row r="219" spans="3:5" x14ac:dyDescent="0.2">
      <c r="C219" s="201"/>
      <c r="D219" s="201"/>
      <c r="E219" s="201"/>
    </row>
    <row r="220" spans="3:5" x14ac:dyDescent="0.2">
      <c r="C220" s="201"/>
      <c r="D220" s="201"/>
      <c r="E220" s="201"/>
    </row>
    <row r="221" spans="3:5" x14ac:dyDescent="0.2">
      <c r="C221" s="201"/>
      <c r="D221" s="201"/>
      <c r="E221" s="201"/>
    </row>
    <row r="222" spans="3:5" x14ac:dyDescent="0.2">
      <c r="C222" s="201"/>
      <c r="D222" s="201"/>
      <c r="E222" s="201"/>
    </row>
    <row r="223" spans="3:5" x14ac:dyDescent="0.2">
      <c r="C223" s="201"/>
      <c r="D223" s="201"/>
      <c r="E223" s="201"/>
    </row>
    <row r="224" spans="3:5" x14ac:dyDescent="0.2">
      <c r="C224" s="201"/>
      <c r="D224" s="201"/>
      <c r="E224" s="201"/>
    </row>
    <row r="225" spans="3:5" x14ac:dyDescent="0.2">
      <c r="C225" s="201"/>
      <c r="D225" s="201"/>
      <c r="E225" s="201"/>
    </row>
    <row r="226" spans="3:5" x14ac:dyDescent="0.2">
      <c r="C226" s="201"/>
      <c r="D226" s="201"/>
      <c r="E226" s="201"/>
    </row>
    <row r="227" spans="3:5" x14ac:dyDescent="0.2">
      <c r="C227" s="201"/>
      <c r="D227" s="201"/>
      <c r="E227" s="201"/>
    </row>
    <row r="228" spans="3:5" x14ac:dyDescent="0.2">
      <c r="C228" s="201"/>
      <c r="D228" s="201"/>
      <c r="E228" s="201"/>
    </row>
    <row r="229" spans="3:5" x14ac:dyDescent="0.2">
      <c r="C229" s="201"/>
      <c r="D229" s="201"/>
      <c r="E229" s="201"/>
    </row>
    <row r="230" spans="3:5" x14ac:dyDescent="0.2">
      <c r="C230" s="201"/>
      <c r="D230" s="201"/>
      <c r="E230" s="201"/>
    </row>
    <row r="231" spans="3:5" x14ac:dyDescent="0.2">
      <c r="C231" s="201"/>
      <c r="D231" s="201"/>
      <c r="E231" s="201"/>
    </row>
    <row r="232" spans="3:5" x14ac:dyDescent="0.2">
      <c r="C232" s="201"/>
      <c r="D232" s="201"/>
      <c r="E232" s="201"/>
    </row>
    <row r="233" spans="3:5" x14ac:dyDescent="0.2">
      <c r="C233" s="201"/>
      <c r="D233" s="201"/>
      <c r="E233" s="201"/>
    </row>
    <row r="234" spans="3:5" x14ac:dyDescent="0.2">
      <c r="C234" s="201"/>
      <c r="D234" s="201"/>
      <c r="E234" s="201"/>
    </row>
    <row r="235" spans="3:5" x14ac:dyDescent="0.2">
      <c r="C235" s="201"/>
      <c r="D235" s="201"/>
      <c r="E235" s="201"/>
    </row>
    <row r="236" spans="3:5" x14ac:dyDescent="0.2">
      <c r="C236" s="201"/>
      <c r="D236" s="201"/>
      <c r="E236" s="201"/>
    </row>
    <row r="237" spans="3:5" x14ac:dyDescent="0.2">
      <c r="C237" s="201"/>
      <c r="D237" s="201"/>
      <c r="E237" s="201"/>
    </row>
    <row r="238" spans="3:5" x14ac:dyDescent="0.2">
      <c r="C238" s="201"/>
      <c r="D238" s="201"/>
      <c r="E238" s="201"/>
    </row>
    <row r="239" spans="3:5" x14ac:dyDescent="0.2">
      <c r="C239" s="201"/>
      <c r="D239" s="201"/>
      <c r="E239" s="201"/>
    </row>
    <row r="240" spans="3:5" x14ac:dyDescent="0.2">
      <c r="C240" s="201"/>
      <c r="D240" s="201"/>
      <c r="E240" s="201"/>
    </row>
    <row r="241" spans="3:5" x14ac:dyDescent="0.2">
      <c r="C241" s="201"/>
      <c r="D241" s="201"/>
      <c r="E241" s="201"/>
    </row>
    <row r="242" spans="3:5" x14ac:dyDescent="0.2">
      <c r="C242" s="201"/>
      <c r="D242" s="201"/>
      <c r="E242" s="201"/>
    </row>
    <row r="243" spans="3:5" x14ac:dyDescent="0.2">
      <c r="C243" s="201"/>
      <c r="D243" s="201"/>
      <c r="E243" s="201"/>
    </row>
    <row r="244" spans="3:5" x14ac:dyDescent="0.2">
      <c r="C244" s="201"/>
      <c r="D244" s="201"/>
      <c r="E244" s="201"/>
    </row>
    <row r="245" spans="3:5" x14ac:dyDescent="0.2">
      <c r="C245" s="201"/>
      <c r="D245" s="201"/>
      <c r="E245" s="201"/>
    </row>
    <row r="246" spans="3:5" x14ac:dyDescent="0.2">
      <c r="C246" s="201"/>
      <c r="D246" s="201"/>
      <c r="E246" s="201"/>
    </row>
    <row r="247" spans="3:5" x14ac:dyDescent="0.2">
      <c r="C247" s="201"/>
      <c r="D247" s="201"/>
      <c r="E247" s="201"/>
    </row>
    <row r="248" spans="3:5" x14ac:dyDescent="0.2">
      <c r="C248" s="201"/>
      <c r="D248" s="201"/>
      <c r="E248" s="201"/>
    </row>
    <row r="249" spans="3:5" x14ac:dyDescent="0.2">
      <c r="C249" s="201"/>
      <c r="D249" s="201"/>
      <c r="E249" s="201"/>
    </row>
    <row r="250" spans="3:5" x14ac:dyDescent="0.2">
      <c r="C250" s="201"/>
      <c r="D250" s="201"/>
      <c r="E250" s="201"/>
    </row>
    <row r="251" spans="3:5" x14ac:dyDescent="0.2">
      <c r="C251" s="201"/>
      <c r="D251" s="201"/>
      <c r="E251" s="201"/>
    </row>
    <row r="252" spans="3:5" x14ac:dyDescent="0.2">
      <c r="C252" s="201"/>
      <c r="D252" s="201"/>
      <c r="E252" s="201"/>
    </row>
    <row r="253" spans="3:5" x14ac:dyDescent="0.2">
      <c r="C253" s="201"/>
      <c r="D253" s="201"/>
      <c r="E253" s="201"/>
    </row>
    <row r="254" spans="3:5" x14ac:dyDescent="0.2">
      <c r="C254" s="201"/>
      <c r="D254" s="201"/>
      <c r="E254" s="201"/>
    </row>
    <row r="255" spans="3:5" x14ac:dyDescent="0.2">
      <c r="C255" s="201"/>
      <c r="D255" s="201"/>
      <c r="E255" s="201"/>
    </row>
    <row r="256" spans="3:5" x14ac:dyDescent="0.2">
      <c r="C256" s="201"/>
      <c r="D256" s="201"/>
      <c r="E256" s="201"/>
    </row>
    <row r="257" spans="3:5" x14ac:dyDescent="0.2">
      <c r="C257" s="201"/>
      <c r="D257" s="201"/>
      <c r="E257" s="201"/>
    </row>
    <row r="258" spans="3:5" x14ac:dyDescent="0.2">
      <c r="C258" s="201"/>
      <c r="D258" s="201"/>
      <c r="E258" s="201"/>
    </row>
    <row r="259" spans="3:5" x14ac:dyDescent="0.2">
      <c r="C259" s="201"/>
      <c r="D259" s="201"/>
      <c r="E259" s="201"/>
    </row>
    <row r="260" spans="3:5" x14ac:dyDescent="0.2">
      <c r="C260" s="201"/>
      <c r="D260" s="201"/>
      <c r="E260" s="201"/>
    </row>
    <row r="261" spans="3:5" x14ac:dyDescent="0.2">
      <c r="C261" s="201"/>
      <c r="D261" s="201"/>
      <c r="E261" s="201"/>
    </row>
    <row r="262" spans="3:5" x14ac:dyDescent="0.2">
      <c r="C262" s="201"/>
      <c r="D262" s="201"/>
      <c r="E262" s="201"/>
    </row>
    <row r="263" spans="3:5" x14ac:dyDescent="0.2">
      <c r="C263" s="201"/>
      <c r="D263" s="201"/>
      <c r="E263" s="201"/>
    </row>
    <row r="264" spans="3:5" x14ac:dyDescent="0.2">
      <c r="C264" s="201"/>
      <c r="D264" s="201"/>
      <c r="E264" s="201"/>
    </row>
    <row r="265" spans="3:5" x14ac:dyDescent="0.2">
      <c r="C265" s="201"/>
      <c r="D265" s="201"/>
      <c r="E265" s="201"/>
    </row>
    <row r="266" spans="3:5" x14ac:dyDescent="0.2">
      <c r="C266" s="201"/>
      <c r="D266" s="201"/>
      <c r="E266" s="201"/>
    </row>
    <row r="267" spans="3:5" x14ac:dyDescent="0.2">
      <c r="C267" s="201"/>
      <c r="D267" s="201"/>
      <c r="E267" s="201"/>
    </row>
    <row r="268" spans="3:5" x14ac:dyDescent="0.2">
      <c r="C268" s="201"/>
      <c r="D268" s="201"/>
      <c r="E268" s="201"/>
    </row>
    <row r="269" spans="3:5" x14ac:dyDescent="0.2">
      <c r="C269" s="201"/>
      <c r="D269" s="201"/>
      <c r="E269" s="201"/>
    </row>
    <row r="270" spans="3:5" x14ac:dyDescent="0.2">
      <c r="C270" s="201"/>
      <c r="D270" s="201"/>
      <c r="E270" s="201"/>
    </row>
    <row r="271" spans="3:5" x14ac:dyDescent="0.2">
      <c r="C271" s="201"/>
      <c r="D271" s="201"/>
      <c r="E271" s="201"/>
    </row>
    <row r="272" spans="3:5" x14ac:dyDescent="0.2">
      <c r="C272" s="201"/>
      <c r="D272" s="201"/>
      <c r="E272" s="201"/>
    </row>
    <row r="273" spans="3:5" x14ac:dyDescent="0.2">
      <c r="C273" s="201"/>
      <c r="D273" s="201"/>
      <c r="E273" s="201"/>
    </row>
    <row r="274" spans="3:5" x14ac:dyDescent="0.2">
      <c r="C274" s="201"/>
      <c r="D274" s="201"/>
      <c r="E274" s="201"/>
    </row>
    <row r="275" spans="3:5" x14ac:dyDescent="0.2">
      <c r="C275" s="201"/>
      <c r="D275" s="201"/>
      <c r="E275" s="201"/>
    </row>
    <row r="276" spans="3:5" x14ac:dyDescent="0.2">
      <c r="C276" s="201"/>
      <c r="D276" s="201"/>
      <c r="E276" s="201"/>
    </row>
    <row r="277" spans="3:5" x14ac:dyDescent="0.2">
      <c r="C277" s="201"/>
      <c r="D277" s="201"/>
      <c r="E277" s="201"/>
    </row>
    <row r="278" spans="3:5" x14ac:dyDescent="0.2">
      <c r="C278" s="201"/>
      <c r="D278" s="201"/>
      <c r="E278" s="201"/>
    </row>
    <row r="279" spans="3:5" x14ac:dyDescent="0.2">
      <c r="C279" s="201"/>
      <c r="D279" s="201"/>
      <c r="E279" s="201"/>
    </row>
    <row r="280" spans="3:5" x14ac:dyDescent="0.2">
      <c r="C280" s="201"/>
      <c r="D280" s="201"/>
      <c r="E280" s="201"/>
    </row>
    <row r="281" spans="3:5" x14ac:dyDescent="0.2">
      <c r="C281" s="201"/>
      <c r="D281" s="201"/>
      <c r="E281" s="201"/>
    </row>
    <row r="282" spans="3:5" x14ac:dyDescent="0.2">
      <c r="C282" s="201"/>
      <c r="D282" s="201"/>
      <c r="E282" s="201"/>
    </row>
    <row r="283" spans="3:5" x14ac:dyDescent="0.2">
      <c r="C283" s="201"/>
      <c r="D283" s="201"/>
      <c r="E283" s="201"/>
    </row>
    <row r="284" spans="3:5" x14ac:dyDescent="0.2">
      <c r="C284" s="201"/>
      <c r="D284" s="201"/>
      <c r="E284" s="201"/>
    </row>
    <row r="285" spans="3:5" x14ac:dyDescent="0.2">
      <c r="C285" s="201"/>
      <c r="D285" s="201"/>
      <c r="E285" s="201"/>
    </row>
    <row r="286" spans="3:5" x14ac:dyDescent="0.2">
      <c r="C286" s="201"/>
      <c r="D286" s="201"/>
      <c r="E286" s="201"/>
    </row>
    <row r="287" spans="3:5" x14ac:dyDescent="0.2">
      <c r="C287" s="201"/>
      <c r="D287" s="201"/>
      <c r="E287" s="201"/>
    </row>
    <row r="288" spans="3:5" x14ac:dyDescent="0.2">
      <c r="C288" s="201"/>
      <c r="D288" s="201"/>
      <c r="E288" s="201"/>
    </row>
    <row r="289" spans="3:5" x14ac:dyDescent="0.2">
      <c r="C289" s="201"/>
      <c r="D289" s="201"/>
      <c r="E289" s="201"/>
    </row>
    <row r="290" spans="3:5" x14ac:dyDescent="0.2">
      <c r="C290" s="201"/>
      <c r="D290" s="201"/>
      <c r="E290" s="201"/>
    </row>
    <row r="291" spans="3:5" x14ac:dyDescent="0.2">
      <c r="C291" s="201"/>
      <c r="D291" s="201"/>
      <c r="E291" s="201"/>
    </row>
    <row r="292" spans="3:5" x14ac:dyDescent="0.2">
      <c r="C292" s="201"/>
      <c r="D292" s="201"/>
      <c r="E292" s="201"/>
    </row>
    <row r="293" spans="3:5" x14ac:dyDescent="0.2">
      <c r="C293" s="201"/>
      <c r="D293" s="201"/>
      <c r="E293" s="201"/>
    </row>
    <row r="294" spans="3:5" x14ac:dyDescent="0.2">
      <c r="C294" s="201"/>
      <c r="D294" s="201"/>
      <c r="E294" s="201"/>
    </row>
    <row r="295" spans="3:5" x14ac:dyDescent="0.2">
      <c r="C295" s="201"/>
      <c r="D295" s="201"/>
      <c r="E295" s="201"/>
    </row>
    <row r="296" spans="3:5" x14ac:dyDescent="0.2">
      <c r="C296" s="201"/>
      <c r="D296" s="201"/>
      <c r="E296" s="201"/>
    </row>
    <row r="297" spans="3:5" x14ac:dyDescent="0.2">
      <c r="C297" s="201"/>
      <c r="D297" s="201"/>
      <c r="E297" s="201"/>
    </row>
    <row r="298" spans="3:5" x14ac:dyDescent="0.2">
      <c r="C298" s="201"/>
      <c r="D298" s="201"/>
      <c r="E298" s="201"/>
    </row>
    <row r="299" spans="3:5" x14ac:dyDescent="0.2">
      <c r="C299" s="201"/>
      <c r="D299" s="201"/>
      <c r="E299" s="201"/>
    </row>
    <row r="300" spans="3:5" x14ac:dyDescent="0.2">
      <c r="C300" s="201"/>
      <c r="D300" s="201"/>
      <c r="E300" s="201"/>
    </row>
    <row r="301" spans="3:5" x14ac:dyDescent="0.2">
      <c r="C301" s="201"/>
      <c r="D301" s="201"/>
      <c r="E301" s="201"/>
    </row>
    <row r="302" spans="3:5" x14ac:dyDescent="0.2">
      <c r="C302" s="201"/>
      <c r="D302" s="201"/>
      <c r="E302" s="201"/>
    </row>
    <row r="303" spans="3:5" x14ac:dyDescent="0.2">
      <c r="C303" s="201"/>
      <c r="D303" s="201"/>
      <c r="E303" s="201"/>
    </row>
    <row r="304" spans="3:5" x14ac:dyDescent="0.2">
      <c r="C304" s="201"/>
      <c r="D304" s="201"/>
      <c r="E304" s="201"/>
    </row>
    <row r="305" spans="3:5" x14ac:dyDescent="0.2">
      <c r="C305" s="201"/>
      <c r="D305" s="201"/>
      <c r="E305" s="201"/>
    </row>
    <row r="306" spans="3:5" x14ac:dyDescent="0.2">
      <c r="C306" s="201"/>
      <c r="D306" s="201"/>
      <c r="E306" s="201"/>
    </row>
    <row r="307" spans="3:5" x14ac:dyDescent="0.2">
      <c r="C307" s="201"/>
      <c r="D307" s="201"/>
      <c r="E307" s="201"/>
    </row>
    <row r="308" spans="3:5" x14ac:dyDescent="0.2">
      <c r="C308" s="201"/>
      <c r="D308" s="201"/>
      <c r="E308" s="201"/>
    </row>
    <row r="309" spans="3:5" x14ac:dyDescent="0.2">
      <c r="C309" s="201"/>
      <c r="D309" s="201"/>
      <c r="E309" s="201"/>
    </row>
    <row r="310" spans="3:5" x14ac:dyDescent="0.2">
      <c r="C310" s="201"/>
      <c r="D310" s="201"/>
      <c r="E310" s="201"/>
    </row>
    <row r="311" spans="3:5" x14ac:dyDescent="0.2">
      <c r="C311" s="201"/>
      <c r="D311" s="201"/>
      <c r="E311" s="201"/>
    </row>
    <row r="312" spans="3:5" x14ac:dyDescent="0.2">
      <c r="C312" s="201"/>
      <c r="D312" s="201"/>
      <c r="E312" s="201"/>
    </row>
    <row r="313" spans="3:5" x14ac:dyDescent="0.2">
      <c r="C313" s="201"/>
      <c r="D313" s="201"/>
      <c r="E313" s="201"/>
    </row>
    <row r="314" spans="3:5" x14ac:dyDescent="0.2">
      <c r="C314" s="201"/>
      <c r="D314" s="201"/>
      <c r="E314" s="201"/>
    </row>
    <row r="315" spans="3:5" x14ac:dyDescent="0.2">
      <c r="C315" s="201"/>
      <c r="D315" s="201"/>
      <c r="E315" s="201"/>
    </row>
    <row r="316" spans="3:5" x14ac:dyDescent="0.2">
      <c r="C316" s="201"/>
      <c r="D316" s="201"/>
      <c r="E316" s="201"/>
    </row>
    <row r="317" spans="3:5" x14ac:dyDescent="0.2">
      <c r="C317" s="201"/>
      <c r="D317" s="201"/>
      <c r="E317" s="201"/>
    </row>
    <row r="318" spans="3:5" x14ac:dyDescent="0.2">
      <c r="C318" s="201"/>
      <c r="D318" s="201"/>
      <c r="E318" s="201"/>
    </row>
    <row r="319" spans="3:5" x14ac:dyDescent="0.2">
      <c r="C319" s="201"/>
      <c r="D319" s="201"/>
      <c r="E319" s="201"/>
    </row>
    <row r="320" spans="3:5" x14ac:dyDescent="0.2">
      <c r="C320" s="201"/>
      <c r="D320" s="201"/>
      <c r="E320" s="201"/>
    </row>
    <row r="321" spans="3:5" x14ac:dyDescent="0.2">
      <c r="C321" s="201"/>
      <c r="D321" s="201"/>
      <c r="E321" s="201"/>
    </row>
    <row r="322" spans="3:5" x14ac:dyDescent="0.2">
      <c r="C322" s="201"/>
      <c r="D322" s="201"/>
      <c r="E322" s="201"/>
    </row>
    <row r="323" spans="3:5" x14ac:dyDescent="0.2">
      <c r="C323" s="201"/>
      <c r="D323" s="201"/>
      <c r="E323" s="201"/>
    </row>
    <row r="324" spans="3:5" x14ac:dyDescent="0.2">
      <c r="C324" s="201"/>
      <c r="D324" s="201"/>
      <c r="E324" s="201"/>
    </row>
    <row r="325" spans="3:5" x14ac:dyDescent="0.2">
      <c r="C325" s="201"/>
      <c r="D325" s="201"/>
      <c r="E325" s="201"/>
    </row>
    <row r="326" spans="3:5" x14ac:dyDescent="0.2">
      <c r="C326" s="201"/>
      <c r="D326" s="201"/>
      <c r="E326" s="201"/>
    </row>
    <row r="327" spans="3:5" x14ac:dyDescent="0.2">
      <c r="C327" s="201"/>
      <c r="D327" s="201"/>
      <c r="E327" s="201"/>
    </row>
    <row r="328" spans="3:5" x14ac:dyDescent="0.2">
      <c r="C328" s="201"/>
      <c r="D328" s="201"/>
      <c r="E328" s="201"/>
    </row>
    <row r="329" spans="3:5" x14ac:dyDescent="0.2">
      <c r="C329" s="201"/>
      <c r="D329" s="201"/>
      <c r="E329" s="201"/>
    </row>
    <row r="330" spans="3:5" x14ac:dyDescent="0.2">
      <c r="C330" s="201"/>
      <c r="D330" s="201"/>
      <c r="E330" s="201"/>
    </row>
    <row r="331" spans="3:5" x14ac:dyDescent="0.2">
      <c r="C331" s="201"/>
      <c r="D331" s="201"/>
      <c r="E331" s="201"/>
    </row>
    <row r="332" spans="3:5" x14ac:dyDescent="0.2">
      <c r="C332" s="201"/>
      <c r="D332" s="201"/>
      <c r="E332" s="201"/>
    </row>
    <row r="333" spans="3:5" x14ac:dyDescent="0.2">
      <c r="C333" s="201"/>
      <c r="D333" s="201"/>
      <c r="E333" s="201"/>
    </row>
    <row r="334" spans="3:5" x14ac:dyDescent="0.2">
      <c r="C334" s="201"/>
      <c r="D334" s="201"/>
      <c r="E334" s="201"/>
    </row>
    <row r="335" spans="3:5" x14ac:dyDescent="0.2">
      <c r="C335" s="201"/>
      <c r="D335" s="201"/>
      <c r="E335" s="201"/>
    </row>
    <row r="336" spans="3:5" x14ac:dyDescent="0.2">
      <c r="C336" s="201"/>
      <c r="D336" s="201"/>
      <c r="E336" s="201"/>
    </row>
    <row r="337" spans="3:5" x14ac:dyDescent="0.2">
      <c r="C337" s="201"/>
      <c r="D337" s="201"/>
      <c r="E337" s="201"/>
    </row>
    <row r="338" spans="3:5" x14ac:dyDescent="0.2">
      <c r="C338" s="201"/>
      <c r="D338" s="201"/>
      <c r="E338" s="201"/>
    </row>
    <row r="339" spans="3:5" x14ac:dyDescent="0.2">
      <c r="C339" s="201"/>
      <c r="D339" s="201"/>
      <c r="E339" s="201"/>
    </row>
    <row r="340" spans="3:5" x14ac:dyDescent="0.2">
      <c r="C340" s="201"/>
      <c r="D340" s="201"/>
      <c r="E340" s="201"/>
    </row>
    <row r="341" spans="3:5" x14ac:dyDescent="0.2">
      <c r="C341" s="201"/>
      <c r="D341" s="201"/>
      <c r="E341" s="201"/>
    </row>
    <row r="342" spans="3:5" x14ac:dyDescent="0.2">
      <c r="C342" s="201"/>
      <c r="D342" s="201"/>
      <c r="E342" s="201"/>
    </row>
    <row r="343" spans="3:5" x14ac:dyDescent="0.2">
      <c r="C343" s="201"/>
      <c r="D343" s="201"/>
      <c r="E343" s="201"/>
    </row>
    <row r="344" spans="3:5" x14ac:dyDescent="0.2">
      <c r="C344" s="201"/>
      <c r="D344" s="201"/>
      <c r="E344" s="201"/>
    </row>
    <row r="345" spans="3:5" x14ac:dyDescent="0.2">
      <c r="C345" s="201"/>
      <c r="D345" s="201"/>
      <c r="E345" s="201"/>
    </row>
    <row r="346" spans="3:5" x14ac:dyDescent="0.2">
      <c r="C346" s="201"/>
      <c r="D346" s="201"/>
      <c r="E346" s="201"/>
    </row>
    <row r="347" spans="3:5" x14ac:dyDescent="0.2">
      <c r="C347" s="201"/>
      <c r="D347" s="201"/>
      <c r="E347" s="201"/>
    </row>
    <row r="348" spans="3:5" x14ac:dyDescent="0.2">
      <c r="C348" s="201"/>
      <c r="D348" s="201"/>
      <c r="E348" s="201"/>
    </row>
    <row r="349" spans="3:5" x14ac:dyDescent="0.2">
      <c r="C349" s="201"/>
      <c r="D349" s="201"/>
      <c r="E349" s="201"/>
    </row>
    <row r="350" spans="3:5" x14ac:dyDescent="0.2">
      <c r="C350" s="201"/>
      <c r="D350" s="201"/>
      <c r="E350" s="201"/>
    </row>
    <row r="351" spans="3:5" x14ac:dyDescent="0.2">
      <c r="C351" s="201"/>
      <c r="D351" s="201"/>
      <c r="E351" s="201"/>
    </row>
    <row r="352" spans="3:5" x14ac:dyDescent="0.2">
      <c r="C352" s="201"/>
      <c r="D352" s="201"/>
      <c r="E352" s="201"/>
    </row>
    <row r="353" spans="3:5" x14ac:dyDescent="0.2">
      <c r="C353" s="201"/>
      <c r="D353" s="201"/>
      <c r="E353" s="201"/>
    </row>
    <row r="354" spans="3:5" x14ac:dyDescent="0.2">
      <c r="C354" s="201"/>
      <c r="D354" s="201"/>
      <c r="E354" s="201"/>
    </row>
    <row r="355" spans="3:5" x14ac:dyDescent="0.2">
      <c r="C355" s="201"/>
      <c r="D355" s="201"/>
      <c r="E355" s="201"/>
    </row>
    <row r="356" spans="3:5" x14ac:dyDescent="0.2">
      <c r="C356" s="201"/>
      <c r="D356" s="201"/>
      <c r="E356" s="201"/>
    </row>
    <row r="357" spans="3:5" x14ac:dyDescent="0.2">
      <c r="C357" s="201"/>
      <c r="D357" s="201"/>
      <c r="E357" s="201"/>
    </row>
    <row r="358" spans="3:5" x14ac:dyDescent="0.2">
      <c r="C358" s="201"/>
      <c r="D358" s="201"/>
      <c r="E358" s="201"/>
    </row>
    <row r="359" spans="3:5" x14ac:dyDescent="0.2">
      <c r="C359" s="201"/>
      <c r="D359" s="201"/>
      <c r="E359" s="201"/>
    </row>
    <row r="360" spans="3:5" x14ac:dyDescent="0.2">
      <c r="C360" s="201"/>
      <c r="D360" s="201"/>
      <c r="E360" s="201"/>
    </row>
    <row r="361" spans="3:5" x14ac:dyDescent="0.2">
      <c r="C361" s="201"/>
      <c r="D361" s="201"/>
      <c r="E361" s="201"/>
    </row>
    <row r="362" spans="3:5" x14ac:dyDescent="0.2">
      <c r="C362" s="201"/>
      <c r="D362" s="201"/>
      <c r="E362" s="201"/>
    </row>
    <row r="363" spans="3:5" x14ac:dyDescent="0.2">
      <c r="C363" s="201"/>
      <c r="D363" s="201"/>
      <c r="E363" s="201"/>
    </row>
    <row r="364" spans="3:5" x14ac:dyDescent="0.2">
      <c r="C364" s="201"/>
      <c r="D364" s="201"/>
      <c r="E364" s="201"/>
    </row>
    <row r="365" spans="3:5" x14ac:dyDescent="0.2">
      <c r="C365" s="201"/>
      <c r="D365" s="201"/>
      <c r="E365" s="201"/>
    </row>
    <row r="366" spans="3:5" x14ac:dyDescent="0.2">
      <c r="C366" s="201"/>
      <c r="D366" s="201"/>
      <c r="E366" s="201"/>
    </row>
    <row r="367" spans="3:5" x14ac:dyDescent="0.2">
      <c r="C367" s="201"/>
      <c r="D367" s="201"/>
      <c r="E367" s="201"/>
    </row>
    <row r="368" spans="3:5" x14ac:dyDescent="0.2">
      <c r="C368" s="201"/>
      <c r="D368" s="201"/>
      <c r="E368" s="201"/>
    </row>
    <row r="369" spans="3:5" x14ac:dyDescent="0.2">
      <c r="C369" s="201"/>
      <c r="D369" s="201"/>
      <c r="E369" s="201"/>
    </row>
    <row r="370" spans="3:5" x14ac:dyDescent="0.2">
      <c r="C370" s="201"/>
      <c r="D370" s="201"/>
      <c r="E370" s="201"/>
    </row>
    <row r="371" spans="3:5" x14ac:dyDescent="0.2">
      <c r="C371" s="201"/>
      <c r="D371" s="201"/>
      <c r="E371" s="201"/>
    </row>
    <row r="372" spans="3:5" x14ac:dyDescent="0.2">
      <c r="C372" s="201"/>
      <c r="D372" s="201"/>
      <c r="E372" s="201"/>
    </row>
    <row r="373" spans="3:5" x14ac:dyDescent="0.2">
      <c r="C373" s="201"/>
      <c r="D373" s="201"/>
      <c r="E373" s="201"/>
    </row>
    <row r="374" spans="3:5" x14ac:dyDescent="0.2">
      <c r="C374" s="201"/>
      <c r="D374" s="201"/>
      <c r="E374" s="201"/>
    </row>
    <row r="375" spans="3:5" x14ac:dyDescent="0.2">
      <c r="C375" s="201"/>
      <c r="D375" s="201"/>
      <c r="E375" s="201"/>
    </row>
    <row r="376" spans="3:5" x14ac:dyDescent="0.2">
      <c r="C376" s="201"/>
      <c r="D376" s="201"/>
      <c r="E376" s="201"/>
    </row>
    <row r="377" spans="3:5" x14ac:dyDescent="0.2">
      <c r="C377" s="201"/>
      <c r="D377" s="201"/>
      <c r="E377" s="201"/>
    </row>
    <row r="378" spans="3:5" x14ac:dyDescent="0.2">
      <c r="C378" s="201"/>
      <c r="D378" s="201"/>
      <c r="E378" s="201"/>
    </row>
    <row r="379" spans="3:5" x14ac:dyDescent="0.2">
      <c r="C379" s="201"/>
      <c r="D379" s="201"/>
      <c r="E379" s="201"/>
    </row>
    <row r="380" spans="3:5" x14ac:dyDescent="0.2">
      <c r="C380" s="201"/>
      <c r="D380" s="201"/>
      <c r="E380" s="201"/>
    </row>
    <row r="381" spans="3:5" x14ac:dyDescent="0.2">
      <c r="C381" s="201"/>
      <c r="D381" s="201"/>
      <c r="E381" s="201"/>
    </row>
    <row r="382" spans="3:5" x14ac:dyDescent="0.2">
      <c r="C382" s="201"/>
      <c r="D382" s="201"/>
      <c r="E382" s="201"/>
    </row>
    <row r="383" spans="3:5" x14ac:dyDescent="0.2">
      <c r="C383" s="201"/>
      <c r="D383" s="201"/>
      <c r="E383" s="201"/>
    </row>
    <row r="384" spans="3:5" x14ac:dyDescent="0.2">
      <c r="C384" s="201"/>
      <c r="D384" s="201"/>
      <c r="E384" s="201"/>
    </row>
    <row r="385" spans="3:5" x14ac:dyDescent="0.2">
      <c r="C385" s="201"/>
      <c r="D385" s="201"/>
      <c r="E385" s="201"/>
    </row>
    <row r="386" spans="3:5" x14ac:dyDescent="0.2">
      <c r="C386" s="201"/>
      <c r="D386" s="201"/>
      <c r="E386" s="201"/>
    </row>
    <row r="387" spans="3:5" x14ac:dyDescent="0.2">
      <c r="C387" s="201"/>
      <c r="D387" s="201"/>
      <c r="E387" s="201"/>
    </row>
    <row r="388" spans="3:5" x14ac:dyDescent="0.2">
      <c r="C388" s="201"/>
      <c r="D388" s="201"/>
      <c r="E388" s="201"/>
    </row>
    <row r="389" spans="3:5" x14ac:dyDescent="0.2">
      <c r="C389" s="201"/>
      <c r="D389" s="201"/>
      <c r="E389" s="201"/>
    </row>
    <row r="390" spans="3:5" x14ac:dyDescent="0.2">
      <c r="C390" s="201"/>
      <c r="D390" s="201"/>
      <c r="E390" s="201"/>
    </row>
    <row r="391" spans="3:5" x14ac:dyDescent="0.2">
      <c r="C391" s="201"/>
      <c r="D391" s="201"/>
      <c r="E391" s="201"/>
    </row>
    <row r="392" spans="3:5" x14ac:dyDescent="0.2">
      <c r="C392" s="201"/>
      <c r="D392" s="201"/>
      <c r="E392" s="201"/>
    </row>
    <row r="393" spans="3:5" x14ac:dyDescent="0.2">
      <c r="C393" s="201"/>
      <c r="D393" s="201"/>
      <c r="E393" s="201"/>
    </row>
    <row r="394" spans="3:5" x14ac:dyDescent="0.2">
      <c r="C394" s="201"/>
      <c r="D394" s="201"/>
      <c r="E394" s="201"/>
    </row>
    <row r="395" spans="3:5" x14ac:dyDescent="0.2">
      <c r="C395" s="201"/>
      <c r="D395" s="201"/>
      <c r="E395" s="201"/>
    </row>
    <row r="396" spans="3:5" x14ac:dyDescent="0.2">
      <c r="C396" s="201"/>
      <c r="D396" s="201"/>
      <c r="E396" s="201"/>
    </row>
    <row r="397" spans="3:5" x14ac:dyDescent="0.2">
      <c r="C397" s="201"/>
      <c r="D397" s="201"/>
      <c r="E397" s="201"/>
    </row>
    <row r="398" spans="3:5" x14ac:dyDescent="0.2">
      <c r="C398" s="201"/>
      <c r="D398" s="201"/>
      <c r="E398" s="201"/>
    </row>
    <row r="399" spans="3:5" x14ac:dyDescent="0.2">
      <c r="C399" s="201"/>
      <c r="D399" s="201"/>
      <c r="E399" s="201"/>
    </row>
    <row r="400" spans="3:5" x14ac:dyDescent="0.2">
      <c r="C400" s="201"/>
      <c r="D400" s="201"/>
      <c r="E400" s="201"/>
    </row>
    <row r="401" spans="3:5" x14ac:dyDescent="0.2">
      <c r="C401" s="201"/>
      <c r="D401" s="201"/>
      <c r="E401" s="201"/>
    </row>
    <row r="402" spans="3:5" x14ac:dyDescent="0.2">
      <c r="C402" s="201"/>
      <c r="D402" s="201"/>
      <c r="E402" s="201"/>
    </row>
    <row r="403" spans="3:5" x14ac:dyDescent="0.2">
      <c r="C403" s="201"/>
      <c r="D403" s="201"/>
      <c r="E403" s="201"/>
    </row>
    <row r="404" spans="3:5" x14ac:dyDescent="0.2">
      <c r="C404" s="201"/>
      <c r="D404" s="201"/>
      <c r="E404" s="201"/>
    </row>
    <row r="405" spans="3:5" x14ac:dyDescent="0.2">
      <c r="C405" s="201"/>
      <c r="D405" s="201"/>
      <c r="E405" s="201"/>
    </row>
    <row r="406" spans="3:5" x14ac:dyDescent="0.2">
      <c r="C406" s="201"/>
      <c r="D406" s="201"/>
      <c r="E406" s="201"/>
    </row>
    <row r="407" spans="3:5" x14ac:dyDescent="0.2">
      <c r="C407" s="201"/>
      <c r="D407" s="201"/>
      <c r="E407" s="201"/>
    </row>
    <row r="408" spans="3:5" x14ac:dyDescent="0.2">
      <c r="C408" s="201"/>
      <c r="D408" s="201"/>
      <c r="E408" s="201"/>
    </row>
    <row r="409" spans="3:5" x14ac:dyDescent="0.2">
      <c r="C409" s="201"/>
      <c r="D409" s="201"/>
      <c r="E409" s="201"/>
    </row>
    <row r="410" spans="3:5" x14ac:dyDescent="0.2">
      <c r="C410" s="201"/>
      <c r="D410" s="201"/>
      <c r="E410" s="201"/>
    </row>
    <row r="411" spans="3:5" x14ac:dyDescent="0.2">
      <c r="C411" s="201"/>
      <c r="D411" s="201"/>
      <c r="E411" s="201"/>
    </row>
    <row r="412" spans="3:5" x14ac:dyDescent="0.2">
      <c r="C412" s="201"/>
      <c r="D412" s="201"/>
      <c r="E412" s="201"/>
    </row>
    <row r="413" spans="3:5" x14ac:dyDescent="0.2">
      <c r="C413" s="201"/>
      <c r="D413" s="201"/>
      <c r="E413" s="201"/>
    </row>
    <row r="414" spans="3:5" x14ac:dyDescent="0.2">
      <c r="C414" s="201"/>
      <c r="D414" s="201"/>
      <c r="E414" s="201"/>
    </row>
    <row r="415" spans="3:5" x14ac:dyDescent="0.2">
      <c r="C415" s="201"/>
      <c r="D415" s="201"/>
      <c r="E415" s="201"/>
    </row>
    <row r="416" spans="3:5" x14ac:dyDescent="0.2">
      <c r="C416" s="201"/>
      <c r="D416" s="201"/>
      <c r="E416" s="201"/>
    </row>
    <row r="417" spans="3:5" x14ac:dyDescent="0.2">
      <c r="C417" s="201"/>
      <c r="D417" s="201"/>
      <c r="E417" s="201"/>
    </row>
    <row r="418" spans="3:5" x14ac:dyDescent="0.2">
      <c r="C418" s="201"/>
      <c r="D418" s="201"/>
      <c r="E418" s="201"/>
    </row>
    <row r="419" spans="3:5" x14ac:dyDescent="0.2">
      <c r="C419" s="201"/>
      <c r="D419" s="201"/>
      <c r="E419" s="201"/>
    </row>
    <row r="420" spans="3:5" x14ac:dyDescent="0.2">
      <c r="C420" s="201"/>
      <c r="D420" s="201"/>
      <c r="E420" s="201"/>
    </row>
    <row r="421" spans="3:5" x14ac:dyDescent="0.2">
      <c r="C421" s="201"/>
      <c r="D421" s="201"/>
      <c r="E421" s="201"/>
    </row>
    <row r="422" spans="3:5" x14ac:dyDescent="0.2">
      <c r="C422" s="201"/>
      <c r="D422" s="201"/>
      <c r="E422" s="201"/>
    </row>
    <row r="423" spans="3:5" x14ac:dyDescent="0.2">
      <c r="C423" s="201"/>
      <c r="D423" s="201"/>
      <c r="E423" s="201"/>
    </row>
    <row r="424" spans="3:5" x14ac:dyDescent="0.2">
      <c r="C424" s="201"/>
      <c r="D424" s="201"/>
      <c r="E424" s="201"/>
    </row>
    <row r="425" spans="3:5" x14ac:dyDescent="0.2">
      <c r="C425" s="201"/>
      <c r="D425" s="201"/>
      <c r="E425" s="201"/>
    </row>
    <row r="426" spans="3:5" x14ac:dyDescent="0.2">
      <c r="C426" s="201"/>
      <c r="D426" s="201"/>
      <c r="E426" s="201"/>
    </row>
    <row r="427" spans="3:5" x14ac:dyDescent="0.2">
      <c r="C427" s="201"/>
      <c r="D427" s="201"/>
      <c r="E427" s="201"/>
    </row>
    <row r="428" spans="3:5" x14ac:dyDescent="0.2">
      <c r="C428" s="201"/>
      <c r="D428" s="201"/>
      <c r="E428" s="201"/>
    </row>
    <row r="429" spans="3:5" x14ac:dyDescent="0.2">
      <c r="C429" s="201"/>
      <c r="D429" s="201"/>
      <c r="E429" s="201"/>
    </row>
    <row r="430" spans="3:5" x14ac:dyDescent="0.2">
      <c r="C430" s="201"/>
      <c r="D430" s="201"/>
      <c r="E430" s="201"/>
    </row>
    <row r="431" spans="3:5" x14ac:dyDescent="0.2">
      <c r="C431" s="201"/>
      <c r="D431" s="201"/>
      <c r="E431" s="201"/>
    </row>
    <row r="432" spans="3:5" x14ac:dyDescent="0.2">
      <c r="C432" s="201"/>
      <c r="D432" s="201"/>
      <c r="E432" s="201"/>
    </row>
    <row r="433" spans="3:5" x14ac:dyDescent="0.2">
      <c r="C433" s="201"/>
      <c r="D433" s="201"/>
      <c r="E433" s="201"/>
    </row>
    <row r="434" spans="3:5" x14ac:dyDescent="0.2">
      <c r="C434" s="201"/>
      <c r="D434" s="201"/>
      <c r="E434" s="201"/>
    </row>
    <row r="435" spans="3:5" x14ac:dyDescent="0.2">
      <c r="C435" s="201"/>
      <c r="D435" s="201"/>
      <c r="E435" s="201"/>
    </row>
    <row r="436" spans="3:5" x14ac:dyDescent="0.2">
      <c r="C436" s="201"/>
      <c r="D436" s="201"/>
      <c r="E436" s="201"/>
    </row>
    <row r="437" spans="3:5" x14ac:dyDescent="0.2">
      <c r="C437" s="201"/>
      <c r="D437" s="201"/>
      <c r="E437" s="201"/>
    </row>
    <row r="438" spans="3:5" x14ac:dyDescent="0.2">
      <c r="C438" s="201"/>
      <c r="D438" s="201"/>
      <c r="E438" s="201"/>
    </row>
    <row r="439" spans="3:5" x14ac:dyDescent="0.2">
      <c r="C439" s="201"/>
      <c r="D439" s="201"/>
      <c r="E439" s="201"/>
    </row>
    <row r="440" spans="3:5" x14ac:dyDescent="0.2">
      <c r="C440" s="201"/>
      <c r="D440" s="201"/>
      <c r="E440" s="201"/>
    </row>
    <row r="441" spans="3:5" x14ac:dyDescent="0.2">
      <c r="C441" s="201"/>
      <c r="D441" s="201"/>
      <c r="E441" s="201"/>
    </row>
    <row r="442" spans="3:5" x14ac:dyDescent="0.2">
      <c r="C442" s="201"/>
      <c r="D442" s="201"/>
      <c r="E442" s="201"/>
    </row>
    <row r="443" spans="3:5" x14ac:dyDescent="0.2">
      <c r="C443" s="201"/>
      <c r="D443" s="201"/>
      <c r="E443" s="201"/>
    </row>
    <row r="444" spans="3:5" x14ac:dyDescent="0.2">
      <c r="C444" s="201"/>
      <c r="D444" s="201"/>
      <c r="E444" s="201"/>
    </row>
    <row r="445" spans="3:5" x14ac:dyDescent="0.2">
      <c r="C445" s="201"/>
      <c r="D445" s="201"/>
      <c r="E445" s="201"/>
    </row>
    <row r="446" spans="3:5" x14ac:dyDescent="0.2">
      <c r="C446" s="201"/>
      <c r="D446" s="201"/>
      <c r="E446" s="201"/>
    </row>
    <row r="447" spans="3:5" x14ac:dyDescent="0.2">
      <c r="C447" s="201"/>
      <c r="D447" s="201"/>
      <c r="E447" s="201"/>
    </row>
    <row r="448" spans="3:5" x14ac:dyDescent="0.2">
      <c r="C448" s="201"/>
      <c r="D448" s="201"/>
      <c r="E448" s="201"/>
    </row>
    <row r="449" spans="3:5" x14ac:dyDescent="0.2">
      <c r="C449" s="201"/>
      <c r="D449" s="201"/>
      <c r="E449" s="201"/>
    </row>
    <row r="450" spans="3:5" x14ac:dyDescent="0.2">
      <c r="C450" s="201"/>
      <c r="D450" s="201"/>
      <c r="E450" s="201"/>
    </row>
    <row r="451" spans="3:5" x14ac:dyDescent="0.2">
      <c r="C451" s="201"/>
      <c r="D451" s="201"/>
      <c r="E451" s="201"/>
    </row>
    <row r="452" spans="3:5" x14ac:dyDescent="0.2">
      <c r="C452" s="201"/>
      <c r="D452" s="201"/>
      <c r="E452" s="201"/>
    </row>
    <row r="453" spans="3:5" x14ac:dyDescent="0.2">
      <c r="C453" s="201"/>
      <c r="D453" s="201"/>
      <c r="E453" s="201"/>
    </row>
    <row r="454" spans="3:5" x14ac:dyDescent="0.2">
      <c r="C454" s="201"/>
      <c r="D454" s="201"/>
      <c r="E454" s="201"/>
    </row>
    <row r="455" spans="3:5" x14ac:dyDescent="0.2">
      <c r="C455" s="201"/>
      <c r="D455" s="201"/>
      <c r="E455" s="201"/>
    </row>
    <row r="456" spans="3:5" x14ac:dyDescent="0.2">
      <c r="C456" s="201"/>
      <c r="D456" s="201"/>
      <c r="E456" s="201"/>
    </row>
    <row r="457" spans="3:5" x14ac:dyDescent="0.2">
      <c r="C457" s="201"/>
      <c r="D457" s="201"/>
      <c r="E457" s="201"/>
    </row>
    <row r="458" spans="3:5" x14ac:dyDescent="0.2">
      <c r="C458" s="201"/>
      <c r="D458" s="201"/>
      <c r="E458" s="201"/>
    </row>
    <row r="459" spans="3:5" x14ac:dyDescent="0.2">
      <c r="C459" s="201"/>
      <c r="D459" s="201"/>
      <c r="E459" s="201"/>
    </row>
    <row r="460" spans="3:5" x14ac:dyDescent="0.2">
      <c r="C460" s="201"/>
      <c r="D460" s="201"/>
      <c r="E460" s="201"/>
    </row>
    <row r="461" spans="3:5" x14ac:dyDescent="0.2">
      <c r="C461" s="201"/>
      <c r="D461" s="201"/>
      <c r="E461" s="201"/>
    </row>
    <row r="462" spans="3:5" x14ac:dyDescent="0.2">
      <c r="C462" s="201"/>
      <c r="D462" s="201"/>
      <c r="E462" s="201"/>
    </row>
    <row r="463" spans="3:5" x14ac:dyDescent="0.2">
      <c r="C463" s="201"/>
      <c r="D463" s="201"/>
      <c r="E463" s="201"/>
    </row>
    <row r="464" spans="3:5" x14ac:dyDescent="0.2">
      <c r="C464" s="201"/>
      <c r="D464" s="201"/>
      <c r="E464" s="201"/>
    </row>
    <row r="465" spans="3:5" x14ac:dyDescent="0.2">
      <c r="C465" s="201"/>
      <c r="D465" s="201"/>
      <c r="E465" s="201"/>
    </row>
    <row r="466" spans="3:5" x14ac:dyDescent="0.2">
      <c r="C466" s="201"/>
      <c r="D466" s="201"/>
      <c r="E466" s="201"/>
    </row>
    <row r="467" spans="3:5" x14ac:dyDescent="0.2">
      <c r="C467" s="201"/>
      <c r="D467" s="201"/>
      <c r="E467" s="201"/>
    </row>
    <row r="468" spans="3:5" x14ac:dyDescent="0.2">
      <c r="C468" s="201"/>
      <c r="D468" s="201"/>
      <c r="E468" s="201"/>
    </row>
    <row r="469" spans="3:5" x14ac:dyDescent="0.2">
      <c r="C469" s="201"/>
      <c r="D469" s="201"/>
      <c r="E469" s="201"/>
    </row>
    <row r="470" spans="3:5" x14ac:dyDescent="0.2">
      <c r="C470" s="201"/>
      <c r="D470" s="201"/>
      <c r="E470" s="201"/>
    </row>
    <row r="471" spans="3:5" x14ac:dyDescent="0.2">
      <c r="C471" s="201"/>
      <c r="D471" s="201"/>
      <c r="E471" s="201"/>
    </row>
    <row r="472" spans="3:5" x14ac:dyDescent="0.2">
      <c r="C472" s="201"/>
      <c r="D472" s="201"/>
      <c r="E472" s="201"/>
    </row>
    <row r="473" spans="3:5" x14ac:dyDescent="0.2">
      <c r="C473" s="201"/>
      <c r="D473" s="201"/>
      <c r="E473" s="201"/>
    </row>
    <row r="474" spans="3:5" x14ac:dyDescent="0.2">
      <c r="C474" s="201"/>
      <c r="D474" s="201"/>
      <c r="E474" s="201"/>
    </row>
    <row r="475" spans="3:5" x14ac:dyDescent="0.2">
      <c r="C475" s="201"/>
      <c r="D475" s="201"/>
      <c r="E475" s="201"/>
    </row>
    <row r="476" spans="3:5" x14ac:dyDescent="0.2">
      <c r="C476" s="201"/>
      <c r="D476" s="201"/>
      <c r="E476" s="201"/>
    </row>
    <row r="477" spans="3:5" x14ac:dyDescent="0.2">
      <c r="C477" s="201"/>
      <c r="D477" s="201"/>
      <c r="E477" s="201"/>
    </row>
    <row r="478" spans="3:5" x14ac:dyDescent="0.2">
      <c r="C478" s="201"/>
      <c r="D478" s="201"/>
      <c r="E478" s="201"/>
    </row>
    <row r="479" spans="3:5" x14ac:dyDescent="0.2">
      <c r="C479" s="201"/>
      <c r="D479" s="201"/>
      <c r="E479" s="201"/>
    </row>
    <row r="480" spans="3:5" x14ac:dyDescent="0.2">
      <c r="C480" s="201"/>
      <c r="D480" s="201"/>
      <c r="E480" s="201"/>
    </row>
    <row r="481" spans="3:5" x14ac:dyDescent="0.2">
      <c r="C481" s="201"/>
      <c r="D481" s="201"/>
      <c r="E481" s="201"/>
    </row>
    <row r="482" spans="3:5" x14ac:dyDescent="0.2">
      <c r="C482" s="201"/>
      <c r="D482" s="201"/>
      <c r="E482" s="201"/>
    </row>
    <row r="483" spans="3:5" x14ac:dyDescent="0.2">
      <c r="C483" s="201"/>
      <c r="D483" s="201"/>
      <c r="E483" s="201"/>
    </row>
    <row r="484" spans="3:5" x14ac:dyDescent="0.2">
      <c r="C484" s="201"/>
      <c r="D484" s="201"/>
      <c r="E484" s="201"/>
    </row>
    <row r="485" spans="3:5" x14ac:dyDescent="0.2">
      <c r="C485" s="201"/>
      <c r="D485" s="201"/>
      <c r="E485" s="201"/>
    </row>
    <row r="486" spans="3:5" x14ac:dyDescent="0.2">
      <c r="C486" s="201"/>
      <c r="D486" s="201"/>
      <c r="E486" s="201"/>
    </row>
    <row r="487" spans="3:5" x14ac:dyDescent="0.2">
      <c r="C487" s="201"/>
      <c r="D487" s="201"/>
      <c r="E487" s="201"/>
    </row>
    <row r="488" spans="3:5" x14ac:dyDescent="0.2">
      <c r="C488" s="201"/>
      <c r="D488" s="201"/>
      <c r="E488" s="201"/>
    </row>
    <row r="489" spans="3:5" x14ac:dyDescent="0.2">
      <c r="C489" s="201"/>
      <c r="D489" s="201"/>
      <c r="E489" s="201"/>
    </row>
    <row r="490" spans="3:5" x14ac:dyDescent="0.2">
      <c r="C490" s="201"/>
      <c r="D490" s="201"/>
      <c r="E490" s="201"/>
    </row>
    <row r="491" spans="3:5" x14ac:dyDescent="0.2">
      <c r="C491" s="201"/>
      <c r="D491" s="201"/>
      <c r="E491" s="201"/>
    </row>
    <row r="492" spans="3:5" x14ac:dyDescent="0.2">
      <c r="C492" s="201"/>
      <c r="D492" s="201"/>
      <c r="E492" s="201"/>
    </row>
    <row r="493" spans="3:5" x14ac:dyDescent="0.2">
      <c r="C493" s="201"/>
      <c r="D493" s="201"/>
      <c r="E493" s="201"/>
    </row>
    <row r="494" spans="3:5" x14ac:dyDescent="0.2">
      <c r="C494" s="201"/>
      <c r="D494" s="201"/>
      <c r="E494" s="201"/>
    </row>
    <row r="495" spans="3:5" x14ac:dyDescent="0.2">
      <c r="C495" s="201"/>
      <c r="D495" s="201"/>
      <c r="E495" s="201"/>
    </row>
    <row r="496" spans="3:5" x14ac:dyDescent="0.2">
      <c r="C496" s="201"/>
      <c r="D496" s="201"/>
      <c r="E496" s="201"/>
    </row>
    <row r="497" spans="3:5" x14ac:dyDescent="0.2">
      <c r="C497" s="201"/>
      <c r="D497" s="201"/>
      <c r="E497" s="201"/>
    </row>
    <row r="498" spans="3:5" x14ac:dyDescent="0.2">
      <c r="C498" s="201"/>
      <c r="D498" s="201"/>
      <c r="E498" s="201"/>
    </row>
    <row r="499" spans="3:5" x14ac:dyDescent="0.2">
      <c r="C499" s="201"/>
      <c r="D499" s="201"/>
      <c r="E499" s="201"/>
    </row>
    <row r="500" spans="3:5" x14ac:dyDescent="0.2">
      <c r="C500" s="201"/>
      <c r="D500" s="201"/>
      <c r="E500" s="201"/>
    </row>
    <row r="501" spans="3:5" x14ac:dyDescent="0.2">
      <c r="C501" s="201"/>
      <c r="D501" s="201"/>
      <c r="E501" s="201"/>
    </row>
    <row r="502" spans="3:5" x14ac:dyDescent="0.2">
      <c r="C502" s="201"/>
      <c r="D502" s="201"/>
      <c r="E502" s="201"/>
    </row>
    <row r="503" spans="3:5" x14ac:dyDescent="0.2">
      <c r="C503" s="201"/>
      <c r="D503" s="201"/>
      <c r="E503" s="201"/>
    </row>
    <row r="504" spans="3:5" x14ac:dyDescent="0.2">
      <c r="C504" s="201"/>
      <c r="D504" s="201"/>
      <c r="E504" s="201"/>
    </row>
    <row r="505" spans="3:5" x14ac:dyDescent="0.2">
      <c r="C505" s="201"/>
      <c r="D505" s="201"/>
      <c r="E505" s="201"/>
    </row>
    <row r="506" spans="3:5" x14ac:dyDescent="0.2">
      <c r="C506" s="201"/>
      <c r="D506" s="201"/>
      <c r="E506" s="201"/>
    </row>
    <row r="507" spans="3:5" x14ac:dyDescent="0.2">
      <c r="C507" s="201"/>
      <c r="D507" s="201"/>
      <c r="E507" s="201"/>
    </row>
    <row r="508" spans="3:5" x14ac:dyDescent="0.2">
      <c r="C508" s="201"/>
      <c r="D508" s="201"/>
      <c r="E508" s="201"/>
    </row>
    <row r="509" spans="3:5" x14ac:dyDescent="0.2">
      <c r="C509" s="201"/>
      <c r="D509" s="201"/>
      <c r="E509" s="201"/>
    </row>
    <row r="510" spans="3:5" x14ac:dyDescent="0.2">
      <c r="C510" s="201"/>
      <c r="D510" s="201"/>
      <c r="E510" s="201"/>
    </row>
    <row r="511" spans="3:5" x14ac:dyDescent="0.2">
      <c r="C511" s="201"/>
      <c r="D511" s="201"/>
      <c r="E511" s="201"/>
    </row>
    <row r="512" spans="3:5" x14ac:dyDescent="0.2">
      <c r="C512" s="201"/>
      <c r="D512" s="201"/>
      <c r="E512" s="201"/>
    </row>
    <row r="513" spans="3:5" x14ac:dyDescent="0.2">
      <c r="C513" s="201"/>
      <c r="D513" s="201"/>
      <c r="E513" s="201"/>
    </row>
    <row r="514" spans="3:5" x14ac:dyDescent="0.2">
      <c r="C514" s="201"/>
      <c r="D514" s="201"/>
      <c r="E514" s="201"/>
    </row>
    <row r="515" spans="3:5" x14ac:dyDescent="0.2">
      <c r="C515" s="201"/>
      <c r="D515" s="201"/>
      <c r="E515" s="201"/>
    </row>
    <row r="516" spans="3:5" x14ac:dyDescent="0.2">
      <c r="C516" s="201"/>
      <c r="D516" s="201"/>
      <c r="E516" s="201"/>
    </row>
    <row r="517" spans="3:5" x14ac:dyDescent="0.2">
      <c r="C517" s="201"/>
      <c r="D517" s="201"/>
      <c r="E517" s="201"/>
    </row>
    <row r="518" spans="3:5" x14ac:dyDescent="0.2">
      <c r="C518" s="201"/>
      <c r="D518" s="201"/>
      <c r="E518" s="201"/>
    </row>
    <row r="519" spans="3:5" x14ac:dyDescent="0.2">
      <c r="C519" s="201"/>
      <c r="D519" s="201"/>
      <c r="E519" s="201"/>
    </row>
    <row r="520" spans="3:5" x14ac:dyDescent="0.2">
      <c r="C520" s="201"/>
      <c r="D520" s="201"/>
      <c r="E520" s="201"/>
    </row>
    <row r="521" spans="3:5" x14ac:dyDescent="0.2">
      <c r="C521" s="201"/>
      <c r="D521" s="201"/>
      <c r="E521" s="201"/>
    </row>
    <row r="522" spans="3:5" x14ac:dyDescent="0.2">
      <c r="C522" s="201"/>
      <c r="D522" s="201"/>
      <c r="E522" s="201"/>
    </row>
    <row r="523" spans="3:5" x14ac:dyDescent="0.2">
      <c r="C523" s="201"/>
      <c r="D523" s="201"/>
      <c r="E523" s="201"/>
    </row>
    <row r="524" spans="3:5" x14ac:dyDescent="0.2">
      <c r="C524" s="201"/>
      <c r="D524" s="201"/>
      <c r="E524" s="201"/>
    </row>
    <row r="525" spans="3:5" x14ac:dyDescent="0.2">
      <c r="C525" s="201"/>
      <c r="D525" s="201"/>
      <c r="E525" s="201"/>
    </row>
    <row r="526" spans="3:5" x14ac:dyDescent="0.2">
      <c r="C526" s="201"/>
      <c r="D526" s="201"/>
      <c r="E526" s="201"/>
    </row>
    <row r="527" spans="3:5" x14ac:dyDescent="0.2">
      <c r="C527" s="201"/>
      <c r="D527" s="201"/>
      <c r="E527" s="201"/>
    </row>
    <row r="528" spans="3:5" x14ac:dyDescent="0.2">
      <c r="C528" s="201"/>
      <c r="D528" s="201"/>
      <c r="E528" s="201"/>
    </row>
    <row r="529" spans="3:5" x14ac:dyDescent="0.2">
      <c r="C529" s="201"/>
      <c r="D529" s="201"/>
      <c r="E529" s="201"/>
    </row>
    <row r="530" spans="3:5" x14ac:dyDescent="0.2">
      <c r="C530" s="201"/>
      <c r="D530" s="201"/>
      <c r="E530" s="201"/>
    </row>
    <row r="531" spans="3:5" x14ac:dyDescent="0.2">
      <c r="C531" s="201"/>
      <c r="D531" s="201"/>
      <c r="E531" s="201"/>
    </row>
    <row r="532" spans="3:5" x14ac:dyDescent="0.2">
      <c r="C532" s="201"/>
      <c r="D532" s="201"/>
      <c r="E532" s="201"/>
    </row>
    <row r="533" spans="3:5" x14ac:dyDescent="0.2">
      <c r="C533" s="201"/>
      <c r="D533" s="201"/>
      <c r="E533" s="201"/>
    </row>
    <row r="534" spans="3:5" x14ac:dyDescent="0.2">
      <c r="C534" s="201"/>
      <c r="D534" s="201"/>
      <c r="E534" s="201"/>
    </row>
    <row r="535" spans="3:5" x14ac:dyDescent="0.2">
      <c r="C535" s="201"/>
      <c r="D535" s="201"/>
      <c r="E535" s="201"/>
    </row>
    <row r="536" spans="3:5" x14ac:dyDescent="0.2">
      <c r="C536" s="201"/>
      <c r="D536" s="201"/>
      <c r="E536" s="201"/>
    </row>
    <row r="537" spans="3:5" x14ac:dyDescent="0.2">
      <c r="C537" s="201"/>
      <c r="D537" s="201"/>
      <c r="E537" s="201"/>
    </row>
    <row r="538" spans="3:5" x14ac:dyDescent="0.2">
      <c r="C538" s="201"/>
      <c r="D538" s="201"/>
      <c r="E538" s="201"/>
    </row>
    <row r="539" spans="3:5" x14ac:dyDescent="0.2">
      <c r="C539" s="201"/>
      <c r="D539" s="201"/>
      <c r="E539" s="201"/>
    </row>
    <row r="540" spans="3:5" x14ac:dyDescent="0.2">
      <c r="C540" s="201"/>
      <c r="D540" s="201"/>
      <c r="E540" s="201"/>
    </row>
    <row r="541" spans="3:5" x14ac:dyDescent="0.2">
      <c r="C541" s="201"/>
      <c r="D541" s="201"/>
      <c r="E541" s="201"/>
    </row>
    <row r="542" spans="3:5" x14ac:dyDescent="0.2">
      <c r="C542" s="201"/>
      <c r="D542" s="201"/>
      <c r="E542" s="201"/>
    </row>
    <row r="543" spans="3:5" x14ac:dyDescent="0.2">
      <c r="C543" s="201"/>
      <c r="D543" s="201"/>
      <c r="E543" s="201"/>
    </row>
    <row r="544" spans="3:5" x14ac:dyDescent="0.2">
      <c r="C544" s="201"/>
      <c r="D544" s="201"/>
      <c r="E544" s="201"/>
    </row>
    <row r="545" spans="3:5" x14ac:dyDescent="0.2">
      <c r="C545" s="201"/>
      <c r="D545" s="201"/>
      <c r="E545" s="201"/>
    </row>
    <row r="546" spans="3:5" x14ac:dyDescent="0.2">
      <c r="C546" s="201"/>
      <c r="D546" s="201"/>
      <c r="E546" s="201"/>
    </row>
    <row r="547" spans="3:5" x14ac:dyDescent="0.2">
      <c r="C547" s="201"/>
      <c r="D547" s="201"/>
      <c r="E547" s="201"/>
    </row>
    <row r="548" spans="3:5" x14ac:dyDescent="0.2">
      <c r="C548" s="201"/>
      <c r="D548" s="201"/>
      <c r="E548" s="201"/>
    </row>
    <row r="549" spans="3:5" x14ac:dyDescent="0.2">
      <c r="C549" s="201"/>
      <c r="D549" s="201"/>
      <c r="E549" s="201"/>
    </row>
    <row r="550" spans="3:5" x14ac:dyDescent="0.2">
      <c r="C550" s="201"/>
      <c r="D550" s="201"/>
      <c r="E550" s="201"/>
    </row>
    <row r="551" spans="3:5" x14ac:dyDescent="0.2">
      <c r="C551" s="201"/>
      <c r="D551" s="201"/>
      <c r="E551" s="201"/>
    </row>
    <row r="552" spans="3:5" x14ac:dyDescent="0.2">
      <c r="C552" s="201"/>
      <c r="D552" s="201"/>
      <c r="E552" s="201"/>
    </row>
    <row r="553" spans="3:5" x14ac:dyDescent="0.2">
      <c r="C553" s="201"/>
      <c r="D553" s="201"/>
      <c r="E553" s="201"/>
    </row>
    <row r="554" spans="3:5" x14ac:dyDescent="0.2">
      <c r="C554" s="201"/>
      <c r="D554" s="201"/>
      <c r="E554" s="201"/>
    </row>
    <row r="555" spans="3:5" x14ac:dyDescent="0.2">
      <c r="C555" s="201"/>
      <c r="D555" s="201"/>
      <c r="E555" s="201"/>
    </row>
    <row r="556" spans="3:5" x14ac:dyDescent="0.2">
      <c r="C556" s="201"/>
      <c r="D556" s="201"/>
      <c r="E556" s="201"/>
    </row>
    <row r="557" spans="3:5" x14ac:dyDescent="0.2">
      <c r="C557" s="201"/>
      <c r="D557" s="201"/>
      <c r="E557" s="201"/>
    </row>
    <row r="558" spans="3:5" x14ac:dyDescent="0.2">
      <c r="C558" s="201"/>
      <c r="D558" s="201"/>
      <c r="E558" s="201"/>
    </row>
    <row r="559" spans="3:5" x14ac:dyDescent="0.2">
      <c r="C559" s="201"/>
      <c r="D559" s="201"/>
      <c r="E559" s="201"/>
    </row>
    <row r="560" spans="3:5" x14ac:dyDescent="0.2">
      <c r="C560" s="201"/>
      <c r="D560" s="201"/>
      <c r="E560" s="201"/>
    </row>
    <row r="561" spans="3:5" x14ac:dyDescent="0.2">
      <c r="C561" s="201"/>
      <c r="D561" s="201"/>
      <c r="E561" s="201"/>
    </row>
    <row r="562" spans="3:5" x14ac:dyDescent="0.2">
      <c r="C562" s="201"/>
      <c r="D562" s="201"/>
      <c r="E562" s="201"/>
    </row>
    <row r="563" spans="3:5" x14ac:dyDescent="0.2">
      <c r="C563" s="201"/>
      <c r="D563" s="201"/>
      <c r="E563" s="201"/>
    </row>
    <row r="564" spans="3:5" x14ac:dyDescent="0.2">
      <c r="C564" s="201"/>
      <c r="D564" s="201"/>
      <c r="E564" s="201"/>
    </row>
    <row r="565" spans="3:5" x14ac:dyDescent="0.2">
      <c r="C565" s="201"/>
      <c r="D565" s="201"/>
      <c r="E565" s="201"/>
    </row>
    <row r="566" spans="3:5" x14ac:dyDescent="0.2">
      <c r="C566" s="201"/>
      <c r="D566" s="201"/>
      <c r="E566" s="201"/>
    </row>
    <row r="567" spans="3:5" x14ac:dyDescent="0.2">
      <c r="C567" s="201"/>
      <c r="D567" s="201"/>
      <c r="E567" s="201"/>
    </row>
    <row r="568" spans="3:5" x14ac:dyDescent="0.2">
      <c r="C568" s="201"/>
      <c r="D568" s="201"/>
      <c r="E568" s="201"/>
    </row>
    <row r="569" spans="3:5" x14ac:dyDescent="0.2">
      <c r="C569" s="201"/>
      <c r="D569" s="201"/>
      <c r="E569" s="201"/>
    </row>
    <row r="570" spans="3:5" x14ac:dyDescent="0.2">
      <c r="C570" s="201"/>
      <c r="D570" s="201"/>
      <c r="E570" s="201"/>
    </row>
    <row r="571" spans="3:5" x14ac:dyDescent="0.2">
      <c r="C571" s="201"/>
      <c r="D571" s="201"/>
      <c r="E571" s="201"/>
    </row>
    <row r="572" spans="3:5" x14ac:dyDescent="0.2">
      <c r="C572" s="201"/>
      <c r="D572" s="201"/>
      <c r="E572" s="201"/>
    </row>
    <row r="573" spans="3:5" x14ac:dyDescent="0.2">
      <c r="C573" s="201"/>
      <c r="D573" s="201"/>
      <c r="E573" s="201"/>
    </row>
    <row r="574" spans="3:5" x14ac:dyDescent="0.2">
      <c r="C574" s="201"/>
      <c r="D574" s="201"/>
      <c r="E574" s="201"/>
    </row>
    <row r="575" spans="3:5" x14ac:dyDescent="0.2">
      <c r="C575" s="201"/>
      <c r="D575" s="201"/>
      <c r="E575" s="201"/>
    </row>
    <row r="576" spans="3:5" x14ac:dyDescent="0.2">
      <c r="C576" s="201"/>
      <c r="D576" s="201"/>
      <c r="E576" s="201"/>
    </row>
    <row r="577" spans="3:5" x14ac:dyDescent="0.2">
      <c r="C577" s="201"/>
      <c r="D577" s="201"/>
      <c r="E577" s="201"/>
    </row>
    <row r="578" spans="3:5" x14ac:dyDescent="0.2">
      <c r="C578" s="201"/>
      <c r="D578" s="201"/>
      <c r="E578" s="201"/>
    </row>
    <row r="579" spans="3:5" x14ac:dyDescent="0.2">
      <c r="C579" s="201"/>
      <c r="D579" s="201"/>
      <c r="E579" s="201"/>
    </row>
    <row r="580" spans="3:5" x14ac:dyDescent="0.2">
      <c r="C580" s="201"/>
      <c r="D580" s="201"/>
      <c r="E580" s="201"/>
    </row>
    <row r="581" spans="3:5" x14ac:dyDescent="0.2">
      <c r="C581" s="201"/>
      <c r="D581" s="201"/>
      <c r="E581" s="201"/>
    </row>
    <row r="582" spans="3:5" x14ac:dyDescent="0.2">
      <c r="C582" s="201"/>
      <c r="D582" s="201"/>
      <c r="E582" s="201"/>
    </row>
    <row r="583" spans="3:5" x14ac:dyDescent="0.2">
      <c r="C583" s="201"/>
      <c r="D583" s="201"/>
      <c r="E583" s="201"/>
    </row>
    <row r="584" spans="3:5" x14ac:dyDescent="0.2">
      <c r="C584" s="201"/>
      <c r="D584" s="201"/>
      <c r="E584" s="201"/>
    </row>
    <row r="585" spans="3:5" x14ac:dyDescent="0.2">
      <c r="C585" s="201"/>
      <c r="D585" s="201"/>
      <c r="E585" s="201"/>
    </row>
    <row r="586" spans="3:5" x14ac:dyDescent="0.2">
      <c r="C586" s="201"/>
      <c r="D586" s="201"/>
      <c r="E586" s="201"/>
    </row>
    <row r="587" spans="3:5" x14ac:dyDescent="0.2">
      <c r="C587" s="201"/>
      <c r="D587" s="201"/>
      <c r="E587" s="201"/>
    </row>
    <row r="588" spans="3:5" x14ac:dyDescent="0.2">
      <c r="C588" s="201"/>
      <c r="D588" s="201"/>
      <c r="E588" s="201"/>
    </row>
    <row r="589" spans="3:5" x14ac:dyDescent="0.2">
      <c r="C589" s="201"/>
      <c r="D589" s="201"/>
      <c r="E589" s="201"/>
    </row>
    <row r="590" spans="3:5" x14ac:dyDescent="0.2">
      <c r="C590" s="201"/>
      <c r="D590" s="201"/>
      <c r="E590" s="201"/>
    </row>
    <row r="591" spans="3:5" x14ac:dyDescent="0.2">
      <c r="C591" s="201"/>
      <c r="D591" s="201"/>
      <c r="E591" s="201"/>
    </row>
    <row r="592" spans="3:5" x14ac:dyDescent="0.2">
      <c r="C592" s="201"/>
      <c r="D592" s="201"/>
      <c r="E592" s="201"/>
    </row>
    <row r="593" spans="3:5" x14ac:dyDescent="0.2">
      <c r="C593" s="201"/>
      <c r="D593" s="201"/>
      <c r="E593" s="201"/>
    </row>
    <row r="594" spans="3:5" x14ac:dyDescent="0.2">
      <c r="C594" s="201"/>
      <c r="D594" s="201"/>
      <c r="E594" s="201"/>
    </row>
    <row r="595" spans="3:5" x14ac:dyDescent="0.2">
      <c r="C595" s="201"/>
      <c r="D595" s="201"/>
      <c r="E595" s="201"/>
    </row>
    <row r="596" spans="3:5" x14ac:dyDescent="0.2">
      <c r="C596" s="201"/>
      <c r="D596" s="201"/>
      <c r="E596" s="201"/>
    </row>
    <row r="597" spans="3:5" x14ac:dyDescent="0.2">
      <c r="C597" s="201"/>
      <c r="D597" s="201"/>
      <c r="E597" s="201"/>
    </row>
    <row r="598" spans="3:5" x14ac:dyDescent="0.2">
      <c r="C598" s="201"/>
      <c r="D598" s="201"/>
      <c r="E598" s="201"/>
    </row>
    <row r="599" spans="3:5" x14ac:dyDescent="0.2">
      <c r="C599" s="201"/>
      <c r="D599" s="201"/>
      <c r="E599" s="201"/>
    </row>
    <row r="600" spans="3:5" x14ac:dyDescent="0.2">
      <c r="C600" s="201"/>
      <c r="D600" s="201"/>
      <c r="E600" s="201"/>
    </row>
    <row r="601" spans="3:5" x14ac:dyDescent="0.2">
      <c r="C601" s="201"/>
      <c r="D601" s="201"/>
      <c r="E601" s="201"/>
    </row>
    <row r="602" spans="3:5" x14ac:dyDescent="0.2">
      <c r="C602" s="201"/>
      <c r="D602" s="201"/>
      <c r="E602" s="201"/>
    </row>
    <row r="603" spans="3:5" x14ac:dyDescent="0.2">
      <c r="C603" s="201"/>
      <c r="D603" s="201"/>
      <c r="E603" s="201"/>
    </row>
    <row r="604" spans="3:5" x14ac:dyDescent="0.2">
      <c r="C604" s="201"/>
      <c r="D604" s="201"/>
      <c r="E604" s="201"/>
    </row>
    <row r="605" spans="3:5" x14ac:dyDescent="0.2">
      <c r="C605" s="201"/>
      <c r="D605" s="201"/>
      <c r="E605" s="201"/>
    </row>
    <row r="606" spans="3:5" x14ac:dyDescent="0.2">
      <c r="C606" s="201"/>
      <c r="D606" s="201"/>
      <c r="E606" s="201"/>
    </row>
    <row r="607" spans="3:5" x14ac:dyDescent="0.2">
      <c r="C607" s="201"/>
      <c r="D607" s="201"/>
      <c r="E607" s="201"/>
    </row>
    <row r="608" spans="3:5" x14ac:dyDescent="0.2">
      <c r="C608" s="201"/>
      <c r="D608" s="201"/>
      <c r="E608" s="201"/>
    </row>
    <row r="609" spans="3:5" x14ac:dyDescent="0.2">
      <c r="C609" s="201"/>
      <c r="D609" s="201"/>
      <c r="E609" s="201"/>
    </row>
    <row r="610" spans="3:5" x14ac:dyDescent="0.2">
      <c r="C610" s="201"/>
      <c r="D610" s="201"/>
      <c r="E610" s="201"/>
    </row>
    <row r="611" spans="3:5" x14ac:dyDescent="0.2">
      <c r="C611" s="201"/>
      <c r="D611" s="201"/>
      <c r="E611" s="201"/>
    </row>
    <row r="612" spans="3:5" x14ac:dyDescent="0.2">
      <c r="C612" s="201"/>
      <c r="D612" s="201"/>
      <c r="E612" s="201"/>
    </row>
    <row r="613" spans="3:5" x14ac:dyDescent="0.2">
      <c r="C613" s="201"/>
      <c r="D613" s="201"/>
      <c r="E613" s="201"/>
    </row>
    <row r="614" spans="3:5" x14ac:dyDescent="0.2">
      <c r="C614" s="201"/>
      <c r="D614" s="201"/>
      <c r="E614" s="201"/>
    </row>
    <row r="615" spans="3:5" x14ac:dyDescent="0.2">
      <c r="C615" s="201"/>
      <c r="D615" s="201"/>
      <c r="E615" s="201"/>
    </row>
    <row r="616" spans="3:5" x14ac:dyDescent="0.2">
      <c r="C616" s="201"/>
      <c r="D616" s="201"/>
      <c r="E616" s="201"/>
    </row>
    <row r="617" spans="3:5" x14ac:dyDescent="0.2">
      <c r="C617" s="201"/>
      <c r="D617" s="201"/>
      <c r="E617" s="201"/>
    </row>
    <row r="618" spans="3:5" x14ac:dyDescent="0.2">
      <c r="C618" s="201"/>
      <c r="D618" s="201"/>
      <c r="E618" s="201"/>
    </row>
    <row r="619" spans="3:5" x14ac:dyDescent="0.2">
      <c r="C619" s="201"/>
      <c r="D619" s="201"/>
      <c r="E619" s="201"/>
    </row>
    <row r="620" spans="3:5" x14ac:dyDescent="0.2">
      <c r="C620" s="201"/>
      <c r="D620" s="201"/>
      <c r="E620" s="201"/>
    </row>
    <row r="621" spans="3:5" x14ac:dyDescent="0.2">
      <c r="C621" s="201"/>
      <c r="D621" s="201"/>
      <c r="E621" s="201"/>
    </row>
    <row r="622" spans="3:5" x14ac:dyDescent="0.2">
      <c r="C622" s="201"/>
      <c r="D622" s="201"/>
      <c r="E622" s="201"/>
    </row>
    <row r="623" spans="3:5" x14ac:dyDescent="0.2">
      <c r="C623" s="201"/>
      <c r="D623" s="201"/>
      <c r="E623" s="201"/>
    </row>
    <row r="624" spans="3:5" x14ac:dyDescent="0.2">
      <c r="C624" s="201"/>
      <c r="D624" s="201"/>
      <c r="E624" s="201"/>
    </row>
    <row r="625" spans="3:5" x14ac:dyDescent="0.2">
      <c r="C625" s="201"/>
      <c r="D625" s="201"/>
      <c r="E625" s="201"/>
    </row>
    <row r="626" spans="3:5" x14ac:dyDescent="0.2">
      <c r="C626" s="201"/>
      <c r="D626" s="201"/>
      <c r="E626" s="201"/>
    </row>
    <row r="627" spans="3:5" x14ac:dyDescent="0.2">
      <c r="C627" s="201"/>
      <c r="D627" s="201"/>
      <c r="E627" s="201"/>
    </row>
    <row r="628" spans="3:5" x14ac:dyDescent="0.2">
      <c r="C628" s="201"/>
      <c r="D628" s="201"/>
      <c r="E628" s="201"/>
    </row>
    <row r="629" spans="3:5" x14ac:dyDescent="0.2">
      <c r="C629" s="201"/>
      <c r="D629" s="201"/>
      <c r="E629" s="201"/>
    </row>
    <row r="630" spans="3:5" x14ac:dyDescent="0.2">
      <c r="C630" s="201"/>
      <c r="D630" s="201"/>
      <c r="E630" s="201"/>
    </row>
    <row r="631" spans="3:5" x14ac:dyDescent="0.2">
      <c r="C631" s="201"/>
      <c r="D631" s="201"/>
      <c r="E631" s="201"/>
    </row>
    <row r="632" spans="3:5" x14ac:dyDescent="0.2">
      <c r="C632" s="201"/>
      <c r="D632" s="201"/>
      <c r="E632" s="201"/>
    </row>
    <row r="633" spans="3:5" x14ac:dyDescent="0.2">
      <c r="C633" s="201"/>
      <c r="D633" s="201"/>
      <c r="E633" s="201"/>
    </row>
    <row r="634" spans="3:5" x14ac:dyDescent="0.2">
      <c r="C634" s="201"/>
      <c r="D634" s="201"/>
      <c r="E634" s="201"/>
    </row>
    <row r="635" spans="3:5" x14ac:dyDescent="0.2">
      <c r="C635" s="201"/>
      <c r="D635" s="201"/>
      <c r="E635" s="201"/>
    </row>
    <row r="636" spans="3:5" x14ac:dyDescent="0.2">
      <c r="C636" s="201"/>
      <c r="D636" s="201"/>
      <c r="E636" s="201"/>
    </row>
    <row r="637" spans="3:5" x14ac:dyDescent="0.2">
      <c r="C637" s="201"/>
      <c r="D637" s="201"/>
      <c r="E637" s="201"/>
    </row>
    <row r="638" spans="3:5" x14ac:dyDescent="0.2">
      <c r="C638" s="201"/>
      <c r="D638" s="201"/>
      <c r="E638" s="201"/>
    </row>
    <row r="639" spans="3:5" x14ac:dyDescent="0.2">
      <c r="C639" s="201"/>
      <c r="D639" s="201"/>
      <c r="E639" s="201"/>
    </row>
    <row r="640" spans="3:5" x14ac:dyDescent="0.2">
      <c r="C640" s="201"/>
      <c r="D640" s="201"/>
      <c r="E640" s="201"/>
    </row>
    <row r="641" spans="3:5" x14ac:dyDescent="0.2">
      <c r="C641" s="201"/>
      <c r="D641" s="201"/>
      <c r="E641" s="201"/>
    </row>
    <row r="642" spans="3:5" x14ac:dyDescent="0.2">
      <c r="C642" s="201"/>
      <c r="D642" s="201"/>
      <c r="E642" s="201"/>
    </row>
    <row r="643" spans="3:5" x14ac:dyDescent="0.2">
      <c r="C643" s="201"/>
      <c r="D643" s="201"/>
      <c r="E643" s="201"/>
    </row>
    <row r="644" spans="3:5" x14ac:dyDescent="0.2">
      <c r="C644" s="201"/>
      <c r="D644" s="201"/>
      <c r="E644" s="201"/>
    </row>
    <row r="645" spans="3:5" x14ac:dyDescent="0.2">
      <c r="C645" s="201"/>
      <c r="D645" s="201"/>
      <c r="E645" s="201"/>
    </row>
    <row r="646" spans="3:5" x14ac:dyDescent="0.2">
      <c r="C646" s="201"/>
      <c r="D646" s="201"/>
      <c r="E646" s="201"/>
    </row>
    <row r="647" spans="3:5" x14ac:dyDescent="0.2">
      <c r="C647" s="201"/>
      <c r="D647" s="201"/>
      <c r="E647" s="201"/>
    </row>
    <row r="648" spans="3:5" x14ac:dyDescent="0.2">
      <c r="C648" s="201"/>
      <c r="D648" s="201"/>
      <c r="E648" s="201"/>
    </row>
    <row r="649" spans="3:5" x14ac:dyDescent="0.2">
      <c r="C649" s="201"/>
      <c r="D649" s="201"/>
      <c r="E649" s="201"/>
    </row>
    <row r="650" spans="3:5" x14ac:dyDescent="0.2">
      <c r="C650" s="201"/>
      <c r="D650" s="201"/>
      <c r="E650" s="201"/>
    </row>
    <row r="651" spans="3:5" x14ac:dyDescent="0.2">
      <c r="C651" s="201"/>
      <c r="D651" s="201"/>
      <c r="E651" s="201"/>
    </row>
    <row r="652" spans="3:5" x14ac:dyDescent="0.2">
      <c r="C652" s="201"/>
      <c r="D652" s="201"/>
      <c r="E652" s="201"/>
    </row>
    <row r="653" spans="3:5" x14ac:dyDescent="0.2">
      <c r="C653" s="201"/>
      <c r="D653" s="201"/>
      <c r="E653" s="201"/>
    </row>
    <row r="654" spans="3:5" x14ac:dyDescent="0.2">
      <c r="C654" s="201"/>
      <c r="D654" s="201"/>
      <c r="E654" s="201"/>
    </row>
    <row r="655" spans="3:5" x14ac:dyDescent="0.2">
      <c r="C655" s="201"/>
      <c r="D655" s="201"/>
      <c r="E655" s="201"/>
    </row>
    <row r="656" spans="3:5" x14ac:dyDescent="0.2">
      <c r="C656" s="201"/>
      <c r="D656" s="201"/>
      <c r="E656" s="201"/>
    </row>
    <row r="657" spans="3:5" x14ac:dyDescent="0.2">
      <c r="C657" s="201"/>
      <c r="D657" s="201"/>
      <c r="E657" s="201"/>
    </row>
    <row r="658" spans="3:5" x14ac:dyDescent="0.2">
      <c r="C658" s="201"/>
      <c r="D658" s="201"/>
      <c r="E658" s="201"/>
    </row>
    <row r="659" spans="3:5" x14ac:dyDescent="0.2">
      <c r="C659" s="201"/>
      <c r="D659" s="201"/>
      <c r="E659" s="201"/>
    </row>
    <row r="660" spans="3:5" x14ac:dyDescent="0.2">
      <c r="C660" s="201"/>
      <c r="D660" s="201"/>
      <c r="E660" s="201"/>
    </row>
    <row r="661" spans="3:5" x14ac:dyDescent="0.2">
      <c r="C661" s="201"/>
      <c r="D661" s="201"/>
      <c r="E661" s="201"/>
    </row>
    <row r="662" spans="3:5" x14ac:dyDescent="0.2">
      <c r="C662" s="201"/>
      <c r="D662" s="201"/>
      <c r="E662" s="201"/>
    </row>
    <row r="663" spans="3:5" x14ac:dyDescent="0.2">
      <c r="C663" s="201"/>
      <c r="D663" s="201"/>
      <c r="E663" s="201"/>
    </row>
    <row r="664" spans="3:5" x14ac:dyDescent="0.2">
      <c r="C664" s="201"/>
      <c r="D664" s="201"/>
      <c r="E664" s="201"/>
    </row>
    <row r="665" spans="3:5" x14ac:dyDescent="0.2">
      <c r="C665" s="201"/>
      <c r="D665" s="201"/>
      <c r="E665" s="201"/>
    </row>
    <row r="666" spans="3:5" x14ac:dyDescent="0.2">
      <c r="C666" s="201"/>
      <c r="D666" s="201"/>
      <c r="E666" s="201"/>
    </row>
    <row r="667" spans="3:5" x14ac:dyDescent="0.2">
      <c r="C667" s="201"/>
      <c r="D667" s="201"/>
      <c r="E667" s="201"/>
    </row>
    <row r="668" spans="3:5" x14ac:dyDescent="0.2">
      <c r="C668" s="201"/>
      <c r="D668" s="201"/>
      <c r="E668" s="201"/>
    </row>
    <row r="669" spans="3:5" x14ac:dyDescent="0.2">
      <c r="C669" s="201"/>
      <c r="D669" s="201"/>
      <c r="E669" s="201"/>
    </row>
    <row r="670" spans="3:5" x14ac:dyDescent="0.2">
      <c r="C670" s="201"/>
      <c r="D670" s="201"/>
      <c r="E670" s="201"/>
    </row>
    <row r="671" spans="3:5" x14ac:dyDescent="0.2">
      <c r="C671" s="201"/>
      <c r="D671" s="201"/>
      <c r="E671" s="201"/>
    </row>
    <row r="672" spans="3:5" x14ac:dyDescent="0.2">
      <c r="C672" s="201"/>
      <c r="D672" s="201"/>
      <c r="E672" s="201"/>
    </row>
    <row r="673" spans="3:5" x14ac:dyDescent="0.2">
      <c r="C673" s="201"/>
      <c r="D673" s="201"/>
      <c r="E673" s="201"/>
    </row>
    <row r="674" spans="3:5" x14ac:dyDescent="0.2">
      <c r="C674" s="201"/>
      <c r="D674" s="201"/>
      <c r="E674" s="201"/>
    </row>
    <row r="675" spans="3:5" x14ac:dyDescent="0.2">
      <c r="C675" s="201"/>
      <c r="D675" s="201"/>
      <c r="E675" s="201"/>
    </row>
    <row r="676" spans="3:5" x14ac:dyDescent="0.2">
      <c r="C676" s="201"/>
      <c r="D676" s="201"/>
      <c r="E676" s="201"/>
    </row>
    <row r="677" spans="3:5" x14ac:dyDescent="0.2">
      <c r="C677" s="201"/>
      <c r="D677" s="201"/>
      <c r="E677" s="201"/>
    </row>
    <row r="678" spans="3:5" x14ac:dyDescent="0.2">
      <c r="C678" s="201"/>
      <c r="D678" s="201"/>
      <c r="E678" s="201"/>
    </row>
    <row r="679" spans="3:5" x14ac:dyDescent="0.2">
      <c r="C679" s="201"/>
      <c r="D679" s="201"/>
      <c r="E679" s="201"/>
    </row>
    <row r="680" spans="3:5" x14ac:dyDescent="0.2">
      <c r="C680" s="201"/>
      <c r="D680" s="201"/>
      <c r="E680" s="201"/>
    </row>
    <row r="681" spans="3:5" x14ac:dyDescent="0.2">
      <c r="C681" s="201"/>
      <c r="D681" s="201"/>
      <c r="E681" s="201"/>
    </row>
    <row r="682" spans="3:5" x14ac:dyDescent="0.2">
      <c r="C682" s="201"/>
      <c r="D682" s="201"/>
      <c r="E682" s="201"/>
    </row>
    <row r="683" spans="3:5" x14ac:dyDescent="0.2">
      <c r="C683" s="201"/>
      <c r="D683" s="201"/>
      <c r="E683" s="201"/>
    </row>
    <row r="684" spans="3:5" x14ac:dyDescent="0.2">
      <c r="C684" s="201"/>
      <c r="D684" s="201"/>
      <c r="E684" s="201"/>
    </row>
    <row r="685" spans="3:5" x14ac:dyDescent="0.2">
      <c r="C685" s="201"/>
      <c r="D685" s="201"/>
      <c r="E685" s="201"/>
    </row>
    <row r="686" spans="3:5" x14ac:dyDescent="0.2">
      <c r="C686" s="201"/>
      <c r="D686" s="201"/>
      <c r="E686" s="201"/>
    </row>
    <row r="687" spans="3:5" x14ac:dyDescent="0.2">
      <c r="C687" s="201"/>
      <c r="D687" s="201"/>
      <c r="E687" s="201"/>
    </row>
    <row r="688" spans="3:5" x14ac:dyDescent="0.2">
      <c r="C688" s="201"/>
      <c r="D688" s="201"/>
      <c r="E688" s="201"/>
    </row>
    <row r="689" spans="3:5" x14ac:dyDescent="0.2">
      <c r="C689" s="201"/>
      <c r="D689" s="201"/>
      <c r="E689" s="201"/>
    </row>
    <row r="690" spans="3:5" x14ac:dyDescent="0.2">
      <c r="C690" s="201"/>
      <c r="D690" s="201"/>
      <c r="E690" s="201"/>
    </row>
    <row r="691" spans="3:5" x14ac:dyDescent="0.2">
      <c r="C691" s="201"/>
      <c r="D691" s="201"/>
      <c r="E691" s="201"/>
    </row>
    <row r="692" spans="3:5" x14ac:dyDescent="0.2">
      <c r="C692" s="201"/>
      <c r="D692" s="201"/>
      <c r="E692" s="201"/>
    </row>
    <row r="693" spans="3:5" x14ac:dyDescent="0.2">
      <c r="C693" s="201"/>
      <c r="D693" s="201"/>
      <c r="E693" s="201"/>
    </row>
    <row r="694" spans="3:5" x14ac:dyDescent="0.2">
      <c r="C694" s="201"/>
      <c r="D694" s="201"/>
      <c r="E694" s="201"/>
    </row>
    <row r="695" spans="3:5" x14ac:dyDescent="0.2">
      <c r="C695" s="201"/>
      <c r="D695" s="201"/>
      <c r="E695" s="201"/>
    </row>
    <row r="696" spans="3:5" x14ac:dyDescent="0.2">
      <c r="C696" s="201"/>
      <c r="D696" s="201"/>
      <c r="E696" s="201"/>
    </row>
    <row r="697" spans="3:5" x14ac:dyDescent="0.2">
      <c r="C697" s="201"/>
      <c r="D697" s="201"/>
      <c r="E697" s="201"/>
    </row>
    <row r="698" spans="3:5" x14ac:dyDescent="0.2">
      <c r="C698" s="201"/>
      <c r="D698" s="201"/>
      <c r="E698" s="201"/>
    </row>
    <row r="699" spans="3:5" x14ac:dyDescent="0.2">
      <c r="C699" s="201"/>
      <c r="D699" s="201"/>
      <c r="E699" s="201"/>
    </row>
    <row r="700" spans="3:5" x14ac:dyDescent="0.2">
      <c r="C700" s="201"/>
      <c r="D700" s="201"/>
      <c r="E700" s="201"/>
    </row>
    <row r="701" spans="3:5" x14ac:dyDescent="0.2">
      <c r="C701" s="201"/>
      <c r="D701" s="201"/>
      <c r="E701" s="201"/>
    </row>
    <row r="702" spans="3:5" x14ac:dyDescent="0.2">
      <c r="C702" s="201"/>
      <c r="D702" s="201"/>
      <c r="E702" s="201"/>
    </row>
    <row r="703" spans="3:5" x14ac:dyDescent="0.2">
      <c r="C703" s="201"/>
      <c r="D703" s="201"/>
      <c r="E703" s="201"/>
    </row>
    <row r="704" spans="3:5" x14ac:dyDescent="0.2">
      <c r="C704" s="201"/>
      <c r="D704" s="201"/>
      <c r="E704" s="201"/>
    </row>
    <row r="705" spans="3:5" x14ac:dyDescent="0.2">
      <c r="C705" s="201"/>
      <c r="D705" s="201"/>
      <c r="E705" s="201"/>
    </row>
    <row r="706" spans="3:5" x14ac:dyDescent="0.2">
      <c r="C706" s="201"/>
      <c r="D706" s="201"/>
      <c r="E706" s="201"/>
    </row>
    <row r="707" spans="3:5" x14ac:dyDescent="0.2">
      <c r="C707" s="201"/>
      <c r="D707" s="201"/>
      <c r="E707" s="201"/>
    </row>
    <row r="708" spans="3:5" x14ac:dyDescent="0.2">
      <c r="C708" s="201"/>
      <c r="D708" s="201"/>
      <c r="E708" s="201"/>
    </row>
    <row r="709" spans="3:5" x14ac:dyDescent="0.2">
      <c r="C709" s="201"/>
      <c r="D709" s="201"/>
      <c r="E709" s="201"/>
    </row>
    <row r="710" spans="3:5" x14ac:dyDescent="0.2">
      <c r="C710" s="201"/>
      <c r="D710" s="201"/>
      <c r="E710" s="201"/>
    </row>
    <row r="711" spans="3:5" x14ac:dyDescent="0.2">
      <c r="C711" s="201"/>
      <c r="D711" s="201"/>
      <c r="E711" s="201"/>
    </row>
    <row r="712" spans="3:5" x14ac:dyDescent="0.2">
      <c r="C712" s="201"/>
      <c r="D712" s="201"/>
      <c r="E712" s="201"/>
    </row>
    <row r="713" spans="3:5" x14ac:dyDescent="0.2">
      <c r="C713" s="201"/>
      <c r="D713" s="201"/>
      <c r="E713" s="201"/>
    </row>
    <row r="714" spans="3:5" x14ac:dyDescent="0.2">
      <c r="C714" s="201"/>
      <c r="D714" s="201"/>
      <c r="E714" s="201"/>
    </row>
    <row r="715" spans="3:5" x14ac:dyDescent="0.2">
      <c r="C715" s="201"/>
      <c r="D715" s="201"/>
      <c r="E715" s="201"/>
    </row>
    <row r="716" spans="3:5" x14ac:dyDescent="0.2">
      <c r="C716" s="201"/>
      <c r="D716" s="201"/>
      <c r="E716" s="201"/>
    </row>
    <row r="717" spans="3:5" x14ac:dyDescent="0.2">
      <c r="C717" s="201"/>
      <c r="D717" s="201"/>
      <c r="E717" s="201"/>
    </row>
    <row r="718" spans="3:5" x14ac:dyDescent="0.2">
      <c r="C718" s="201"/>
      <c r="D718" s="201"/>
      <c r="E718" s="201"/>
    </row>
    <row r="719" spans="3:5" x14ac:dyDescent="0.2">
      <c r="C719" s="201"/>
      <c r="D719" s="201"/>
      <c r="E719" s="201"/>
    </row>
    <row r="720" spans="3:5" x14ac:dyDescent="0.2">
      <c r="C720" s="201"/>
      <c r="D720" s="201"/>
      <c r="E720" s="201"/>
    </row>
    <row r="721" spans="3:5" x14ac:dyDescent="0.2">
      <c r="C721" s="201"/>
      <c r="D721" s="201"/>
      <c r="E721" s="201"/>
    </row>
    <row r="722" spans="3:5" x14ac:dyDescent="0.2">
      <c r="C722" s="201"/>
      <c r="D722" s="201"/>
      <c r="E722" s="201"/>
    </row>
    <row r="723" spans="3:5" x14ac:dyDescent="0.2">
      <c r="C723" s="201"/>
      <c r="D723" s="201"/>
      <c r="E723" s="201"/>
    </row>
    <row r="724" spans="3:5" x14ac:dyDescent="0.2">
      <c r="C724" s="201"/>
      <c r="D724" s="201"/>
      <c r="E724" s="201"/>
    </row>
    <row r="725" spans="3:5" x14ac:dyDescent="0.2">
      <c r="C725" s="201"/>
      <c r="D725" s="201"/>
      <c r="E725" s="201"/>
    </row>
    <row r="726" spans="3:5" x14ac:dyDescent="0.2">
      <c r="C726" s="201"/>
      <c r="D726" s="201"/>
      <c r="E726" s="201"/>
    </row>
    <row r="727" spans="3:5" x14ac:dyDescent="0.2">
      <c r="C727" s="201"/>
      <c r="D727" s="201"/>
      <c r="E727" s="201"/>
    </row>
    <row r="728" spans="3:5" x14ac:dyDescent="0.2">
      <c r="C728" s="201"/>
      <c r="D728" s="201"/>
      <c r="E728" s="201"/>
    </row>
    <row r="729" spans="3:5" x14ac:dyDescent="0.2">
      <c r="C729" s="201"/>
      <c r="D729" s="201"/>
      <c r="E729" s="201"/>
    </row>
    <row r="730" spans="3:5" x14ac:dyDescent="0.2">
      <c r="C730" s="201"/>
      <c r="D730" s="201"/>
      <c r="E730" s="201"/>
    </row>
    <row r="731" spans="3:5" x14ac:dyDescent="0.2">
      <c r="C731" s="201"/>
      <c r="D731" s="201"/>
      <c r="E731" s="201"/>
    </row>
    <row r="732" spans="3:5" x14ac:dyDescent="0.2">
      <c r="C732" s="201"/>
      <c r="D732" s="201"/>
      <c r="E732" s="201"/>
    </row>
    <row r="733" spans="3:5" x14ac:dyDescent="0.2">
      <c r="C733" s="201"/>
      <c r="D733" s="201"/>
      <c r="E733" s="201"/>
    </row>
    <row r="734" spans="3:5" x14ac:dyDescent="0.2">
      <c r="C734" s="201"/>
      <c r="D734" s="201"/>
      <c r="E734" s="201"/>
    </row>
    <row r="735" spans="3:5" x14ac:dyDescent="0.2">
      <c r="C735" s="201"/>
      <c r="D735" s="201"/>
      <c r="E735" s="201"/>
    </row>
    <row r="736" spans="3:5" x14ac:dyDescent="0.2">
      <c r="C736" s="201"/>
      <c r="D736" s="201"/>
      <c r="E736" s="201"/>
    </row>
    <row r="737" spans="3:5" x14ac:dyDescent="0.2">
      <c r="C737" s="201"/>
      <c r="D737" s="201"/>
      <c r="E737" s="201"/>
    </row>
    <row r="738" spans="3:5" x14ac:dyDescent="0.2">
      <c r="C738" s="201"/>
      <c r="D738" s="201"/>
      <c r="E738" s="201"/>
    </row>
    <row r="739" spans="3:5" x14ac:dyDescent="0.2">
      <c r="C739" s="201"/>
      <c r="D739" s="201"/>
      <c r="E739" s="201"/>
    </row>
    <row r="740" spans="3:5" x14ac:dyDescent="0.2">
      <c r="C740" s="201"/>
      <c r="D740" s="201"/>
      <c r="E740" s="201"/>
    </row>
    <row r="741" spans="3:5" x14ac:dyDescent="0.2">
      <c r="C741" s="201"/>
      <c r="D741" s="201"/>
      <c r="E741" s="201"/>
    </row>
    <row r="742" spans="3:5" x14ac:dyDescent="0.2">
      <c r="C742" s="201"/>
      <c r="D742" s="201"/>
      <c r="E742" s="201"/>
    </row>
    <row r="743" spans="3:5" x14ac:dyDescent="0.2">
      <c r="C743" s="201"/>
      <c r="D743" s="201"/>
      <c r="E743" s="201"/>
    </row>
    <row r="744" spans="3:5" x14ac:dyDescent="0.2">
      <c r="C744" s="201"/>
      <c r="D744" s="201"/>
      <c r="E744" s="201"/>
    </row>
    <row r="745" spans="3:5" x14ac:dyDescent="0.2">
      <c r="C745" s="201"/>
      <c r="D745" s="201"/>
      <c r="E745" s="201"/>
    </row>
    <row r="746" spans="3:5" x14ac:dyDescent="0.2">
      <c r="C746" s="201"/>
      <c r="D746" s="201"/>
      <c r="E746" s="201"/>
    </row>
    <row r="747" spans="3:5" x14ac:dyDescent="0.2">
      <c r="C747" s="201"/>
      <c r="D747" s="201"/>
      <c r="E747" s="201"/>
    </row>
    <row r="748" spans="3:5" x14ac:dyDescent="0.2">
      <c r="C748" s="201"/>
      <c r="D748" s="201"/>
      <c r="E748" s="201"/>
    </row>
    <row r="749" spans="3:5" x14ac:dyDescent="0.2">
      <c r="C749" s="201"/>
      <c r="D749" s="201"/>
      <c r="E749" s="201"/>
    </row>
    <row r="750" spans="3:5" x14ac:dyDescent="0.2">
      <c r="C750" s="201"/>
      <c r="D750" s="201"/>
      <c r="E750" s="201"/>
    </row>
    <row r="751" spans="3:5" x14ac:dyDescent="0.2">
      <c r="C751" s="201"/>
      <c r="D751" s="201"/>
      <c r="E751" s="201"/>
    </row>
    <row r="752" spans="3:5" x14ac:dyDescent="0.2">
      <c r="C752" s="201"/>
      <c r="D752" s="201"/>
      <c r="E752" s="201"/>
    </row>
    <row r="753" spans="3:5" x14ac:dyDescent="0.2">
      <c r="C753" s="201"/>
      <c r="D753" s="201"/>
      <c r="E753" s="201"/>
    </row>
    <row r="754" spans="3:5" x14ac:dyDescent="0.2">
      <c r="C754" s="201"/>
      <c r="D754" s="201"/>
      <c r="E754" s="201"/>
    </row>
    <row r="755" spans="3:5" x14ac:dyDescent="0.2">
      <c r="C755" s="201"/>
      <c r="D755" s="201"/>
      <c r="E755" s="201"/>
    </row>
    <row r="756" spans="3:5" x14ac:dyDescent="0.2">
      <c r="C756" s="201"/>
      <c r="D756" s="201"/>
      <c r="E756" s="201"/>
    </row>
    <row r="757" spans="3:5" x14ac:dyDescent="0.2">
      <c r="C757" s="201"/>
      <c r="D757" s="201"/>
      <c r="E757" s="201"/>
    </row>
    <row r="758" spans="3:5" x14ac:dyDescent="0.2">
      <c r="C758" s="201"/>
      <c r="D758" s="201"/>
      <c r="E758" s="201"/>
    </row>
    <row r="759" spans="3:5" x14ac:dyDescent="0.2">
      <c r="C759" s="201"/>
      <c r="D759" s="201"/>
      <c r="E759" s="201"/>
    </row>
    <row r="760" spans="3:5" x14ac:dyDescent="0.2">
      <c r="C760" s="201"/>
      <c r="D760" s="201"/>
      <c r="E760" s="201"/>
    </row>
    <row r="761" spans="3:5" x14ac:dyDescent="0.2">
      <c r="C761" s="201"/>
      <c r="D761" s="201"/>
      <c r="E761" s="201"/>
    </row>
    <row r="762" spans="3:5" x14ac:dyDescent="0.2">
      <c r="C762" s="201"/>
      <c r="D762" s="201"/>
      <c r="E762" s="201"/>
    </row>
    <row r="763" spans="3:5" x14ac:dyDescent="0.2">
      <c r="C763" s="201"/>
      <c r="D763" s="201"/>
      <c r="E763" s="201"/>
    </row>
    <row r="764" spans="3:5" x14ac:dyDescent="0.2">
      <c r="C764" s="201"/>
      <c r="D764" s="201"/>
      <c r="E764" s="201"/>
    </row>
    <row r="765" spans="3:5" x14ac:dyDescent="0.2">
      <c r="C765" s="201"/>
      <c r="D765" s="201"/>
      <c r="E765" s="201"/>
    </row>
    <row r="766" spans="3:5" x14ac:dyDescent="0.2">
      <c r="C766" s="201"/>
      <c r="D766" s="201"/>
      <c r="E766" s="201"/>
    </row>
    <row r="767" spans="3:5" x14ac:dyDescent="0.2">
      <c r="C767" s="201"/>
      <c r="D767" s="201"/>
      <c r="E767" s="201"/>
    </row>
    <row r="768" spans="3:5" x14ac:dyDescent="0.2">
      <c r="C768" s="201"/>
      <c r="D768" s="201"/>
      <c r="E768" s="201"/>
    </row>
    <row r="769" spans="3:5" x14ac:dyDescent="0.2">
      <c r="C769" s="201"/>
      <c r="D769" s="201"/>
      <c r="E769" s="201"/>
    </row>
    <row r="770" spans="3:5" x14ac:dyDescent="0.2">
      <c r="C770" s="201"/>
      <c r="D770" s="201"/>
      <c r="E770" s="201"/>
    </row>
    <row r="771" spans="3:5" x14ac:dyDescent="0.2">
      <c r="C771" s="201"/>
      <c r="D771" s="201"/>
      <c r="E771" s="201"/>
    </row>
    <row r="772" spans="3:5" x14ac:dyDescent="0.2">
      <c r="C772" s="201"/>
      <c r="D772" s="201"/>
      <c r="E772" s="201"/>
    </row>
    <row r="773" spans="3:5" x14ac:dyDescent="0.2">
      <c r="C773" s="201"/>
      <c r="D773" s="201"/>
      <c r="E773" s="201"/>
    </row>
    <row r="774" spans="3:5" x14ac:dyDescent="0.2">
      <c r="C774" s="201"/>
      <c r="D774" s="201"/>
      <c r="E774" s="201"/>
    </row>
    <row r="775" spans="3:5" x14ac:dyDescent="0.2">
      <c r="C775" s="201"/>
      <c r="D775" s="201"/>
      <c r="E775" s="201"/>
    </row>
    <row r="776" spans="3:5" x14ac:dyDescent="0.2">
      <c r="C776" s="201"/>
      <c r="D776" s="201"/>
      <c r="E776" s="201"/>
    </row>
    <row r="777" spans="3:5" x14ac:dyDescent="0.2">
      <c r="C777" s="201"/>
      <c r="D777" s="201"/>
      <c r="E777" s="201"/>
    </row>
    <row r="778" spans="3:5" x14ac:dyDescent="0.2">
      <c r="C778" s="201"/>
      <c r="D778" s="201"/>
      <c r="E778" s="201"/>
    </row>
    <row r="779" spans="3:5" x14ac:dyDescent="0.2">
      <c r="C779" s="201"/>
      <c r="D779" s="201"/>
      <c r="E779" s="201"/>
    </row>
    <row r="780" spans="3:5" x14ac:dyDescent="0.2">
      <c r="C780" s="201"/>
      <c r="D780" s="201"/>
      <c r="E780" s="201"/>
    </row>
    <row r="781" spans="3:5" x14ac:dyDescent="0.2">
      <c r="C781" s="201"/>
      <c r="D781" s="201"/>
      <c r="E781" s="201"/>
    </row>
    <row r="782" spans="3:5" x14ac:dyDescent="0.2">
      <c r="C782" s="201"/>
      <c r="D782" s="201"/>
      <c r="E782" s="201"/>
    </row>
    <row r="783" spans="3:5" x14ac:dyDescent="0.2">
      <c r="C783" s="201"/>
      <c r="D783" s="201"/>
      <c r="E783" s="201"/>
    </row>
    <row r="784" spans="3:5" x14ac:dyDescent="0.2">
      <c r="C784" s="201"/>
      <c r="D784" s="201"/>
      <c r="E784" s="201"/>
    </row>
    <row r="785" spans="3:5" x14ac:dyDescent="0.2">
      <c r="C785" s="201"/>
      <c r="D785" s="201"/>
      <c r="E785" s="201"/>
    </row>
    <row r="786" spans="3:5" x14ac:dyDescent="0.2">
      <c r="C786" s="201"/>
      <c r="D786" s="201"/>
      <c r="E786" s="201"/>
    </row>
    <row r="787" spans="3:5" x14ac:dyDescent="0.2">
      <c r="C787" s="201"/>
      <c r="D787" s="201"/>
      <c r="E787" s="201"/>
    </row>
    <row r="788" spans="3:5" x14ac:dyDescent="0.2">
      <c r="C788" s="201"/>
      <c r="D788" s="201"/>
      <c r="E788" s="201"/>
    </row>
    <row r="789" spans="3:5" x14ac:dyDescent="0.2">
      <c r="C789" s="201"/>
      <c r="D789" s="201"/>
      <c r="E789" s="201"/>
    </row>
    <row r="790" spans="3:5" x14ac:dyDescent="0.2">
      <c r="C790" s="201"/>
      <c r="D790" s="201"/>
      <c r="E790" s="201"/>
    </row>
    <row r="791" spans="3:5" x14ac:dyDescent="0.2">
      <c r="C791" s="201"/>
      <c r="D791" s="201"/>
      <c r="E791" s="201"/>
    </row>
    <row r="792" spans="3:5" x14ac:dyDescent="0.2">
      <c r="C792" s="201"/>
      <c r="D792" s="201"/>
      <c r="E792" s="201"/>
    </row>
    <row r="793" spans="3:5" x14ac:dyDescent="0.2">
      <c r="C793" s="201"/>
      <c r="D793" s="201"/>
      <c r="E793" s="201"/>
    </row>
    <row r="794" spans="3:5" x14ac:dyDescent="0.2">
      <c r="C794" s="201"/>
      <c r="D794" s="201"/>
      <c r="E794" s="201"/>
    </row>
    <row r="795" spans="3:5" x14ac:dyDescent="0.2">
      <c r="C795" s="201"/>
      <c r="D795" s="201"/>
      <c r="E795" s="201"/>
    </row>
    <row r="796" spans="3:5" x14ac:dyDescent="0.2">
      <c r="C796" s="201"/>
      <c r="D796" s="201"/>
      <c r="E796" s="201"/>
    </row>
    <row r="797" spans="3:5" x14ac:dyDescent="0.2">
      <c r="C797" s="201"/>
      <c r="D797" s="201"/>
      <c r="E797" s="201"/>
    </row>
    <row r="798" spans="3:5" x14ac:dyDescent="0.2">
      <c r="C798" s="201"/>
      <c r="D798" s="201"/>
      <c r="E798" s="201"/>
    </row>
    <row r="799" spans="3:5" x14ac:dyDescent="0.2">
      <c r="C799" s="201"/>
      <c r="D799" s="201"/>
      <c r="E799" s="201"/>
    </row>
    <row r="800" spans="3:5" x14ac:dyDescent="0.2">
      <c r="C800" s="201"/>
      <c r="D800" s="201"/>
      <c r="E800" s="201"/>
    </row>
    <row r="801" spans="3:5" x14ac:dyDescent="0.2">
      <c r="C801" s="201"/>
      <c r="D801" s="201"/>
      <c r="E801" s="201"/>
    </row>
    <row r="802" spans="3:5" x14ac:dyDescent="0.2">
      <c r="C802" s="201"/>
      <c r="D802" s="201"/>
      <c r="E802" s="201"/>
    </row>
    <row r="803" spans="3:5" x14ac:dyDescent="0.2">
      <c r="C803" s="201"/>
      <c r="D803" s="201"/>
      <c r="E803" s="201"/>
    </row>
    <row r="804" spans="3:5" x14ac:dyDescent="0.2">
      <c r="C804" s="201"/>
      <c r="D804" s="201"/>
      <c r="E804" s="201"/>
    </row>
    <row r="805" spans="3:5" x14ac:dyDescent="0.2">
      <c r="C805" s="201"/>
      <c r="D805" s="201"/>
      <c r="E805" s="201"/>
    </row>
    <row r="806" spans="3:5" x14ac:dyDescent="0.2">
      <c r="C806" s="201"/>
      <c r="D806" s="201"/>
      <c r="E806" s="201"/>
    </row>
    <row r="807" spans="3:5" x14ac:dyDescent="0.2">
      <c r="C807" s="201"/>
      <c r="D807" s="201"/>
      <c r="E807" s="201"/>
    </row>
    <row r="808" spans="3:5" x14ac:dyDescent="0.2">
      <c r="C808" s="201"/>
      <c r="D808" s="201"/>
      <c r="E808" s="201"/>
    </row>
    <row r="809" spans="3:5" x14ac:dyDescent="0.2">
      <c r="C809" s="201"/>
      <c r="D809" s="201"/>
      <c r="E809" s="201"/>
    </row>
    <row r="810" spans="3:5" x14ac:dyDescent="0.2">
      <c r="C810" s="201"/>
      <c r="D810" s="201"/>
      <c r="E810" s="201"/>
    </row>
    <row r="811" spans="3:5" x14ac:dyDescent="0.2">
      <c r="C811" s="201"/>
      <c r="D811" s="201"/>
      <c r="E811" s="201"/>
    </row>
    <row r="812" spans="3:5" x14ac:dyDescent="0.2">
      <c r="C812" s="201"/>
      <c r="D812" s="201"/>
      <c r="E812" s="201"/>
    </row>
    <row r="813" spans="3:5" x14ac:dyDescent="0.2">
      <c r="C813" s="201"/>
      <c r="D813" s="201"/>
      <c r="E813" s="201"/>
    </row>
    <row r="814" spans="3:5" x14ac:dyDescent="0.2">
      <c r="C814" s="201"/>
      <c r="D814" s="201"/>
      <c r="E814" s="201"/>
    </row>
    <row r="815" spans="3:5" x14ac:dyDescent="0.2">
      <c r="C815" s="201"/>
      <c r="D815" s="201"/>
      <c r="E815" s="201"/>
    </row>
    <row r="816" spans="3:5" x14ac:dyDescent="0.2">
      <c r="C816" s="201"/>
      <c r="D816" s="201"/>
      <c r="E816" s="201"/>
    </row>
    <row r="817" spans="3:5" x14ac:dyDescent="0.2">
      <c r="C817" s="201"/>
      <c r="D817" s="201"/>
      <c r="E817" s="201"/>
    </row>
    <row r="818" spans="3:5" x14ac:dyDescent="0.2">
      <c r="C818" s="201"/>
      <c r="D818" s="201"/>
      <c r="E818" s="201"/>
    </row>
    <row r="819" spans="3:5" x14ac:dyDescent="0.2">
      <c r="C819" s="201"/>
      <c r="D819" s="201"/>
      <c r="E819" s="201"/>
    </row>
    <row r="820" spans="3:5" x14ac:dyDescent="0.2">
      <c r="C820" s="201"/>
      <c r="D820" s="201"/>
      <c r="E820" s="201"/>
    </row>
    <row r="821" spans="3:5" x14ac:dyDescent="0.2">
      <c r="C821" s="201"/>
      <c r="D821" s="201"/>
      <c r="E821" s="201"/>
    </row>
    <row r="822" spans="3:5" x14ac:dyDescent="0.2">
      <c r="C822" s="201"/>
      <c r="D822" s="201"/>
      <c r="E822" s="201"/>
    </row>
    <row r="823" spans="3:5" x14ac:dyDescent="0.2">
      <c r="C823" s="201"/>
      <c r="D823" s="201"/>
      <c r="E823" s="201"/>
    </row>
    <row r="824" spans="3:5" x14ac:dyDescent="0.2">
      <c r="C824" s="201"/>
      <c r="D824" s="201"/>
      <c r="E824" s="201"/>
    </row>
    <row r="825" spans="3:5" x14ac:dyDescent="0.2">
      <c r="C825" s="201"/>
      <c r="D825" s="201"/>
      <c r="E825" s="201"/>
    </row>
    <row r="826" spans="3:5" x14ac:dyDescent="0.2">
      <c r="C826" s="201"/>
      <c r="D826" s="201"/>
      <c r="E826" s="201"/>
    </row>
    <row r="827" spans="3:5" x14ac:dyDescent="0.2">
      <c r="C827" s="201"/>
      <c r="D827" s="201"/>
      <c r="E827" s="201"/>
    </row>
    <row r="828" spans="3:5" x14ac:dyDescent="0.2">
      <c r="C828" s="201"/>
      <c r="D828" s="201"/>
      <c r="E828" s="201"/>
    </row>
    <row r="829" spans="3:5" x14ac:dyDescent="0.2">
      <c r="C829" s="201"/>
      <c r="D829" s="201"/>
      <c r="E829" s="201"/>
    </row>
    <row r="830" spans="3:5" x14ac:dyDescent="0.2">
      <c r="C830" s="201"/>
      <c r="D830" s="201"/>
      <c r="E830" s="201"/>
    </row>
    <row r="831" spans="3:5" x14ac:dyDescent="0.2">
      <c r="C831" s="201"/>
      <c r="D831" s="201"/>
      <c r="E831" s="201"/>
    </row>
    <row r="832" spans="3:5" x14ac:dyDescent="0.2">
      <c r="C832" s="201"/>
      <c r="D832" s="201"/>
      <c r="E832" s="201"/>
    </row>
    <row r="833" spans="3:5" x14ac:dyDescent="0.2">
      <c r="C833" s="201"/>
      <c r="D833" s="201"/>
      <c r="E833" s="201"/>
    </row>
    <row r="834" spans="3:5" x14ac:dyDescent="0.2">
      <c r="C834" s="201"/>
      <c r="D834" s="201"/>
      <c r="E834" s="201"/>
    </row>
    <row r="835" spans="3:5" x14ac:dyDescent="0.2">
      <c r="C835" s="201"/>
      <c r="D835" s="201"/>
      <c r="E835" s="201"/>
    </row>
    <row r="836" spans="3:5" x14ac:dyDescent="0.2">
      <c r="C836" s="201"/>
      <c r="D836" s="201"/>
      <c r="E836" s="201"/>
    </row>
    <row r="837" spans="3:5" x14ac:dyDescent="0.2">
      <c r="C837" s="201"/>
      <c r="D837" s="201"/>
      <c r="E837" s="201"/>
    </row>
    <row r="838" spans="3:5" x14ac:dyDescent="0.2">
      <c r="C838" s="201"/>
      <c r="D838" s="201"/>
      <c r="E838" s="201"/>
    </row>
    <row r="839" spans="3:5" x14ac:dyDescent="0.2">
      <c r="C839" s="201"/>
      <c r="D839" s="201"/>
      <c r="E839" s="201"/>
    </row>
    <row r="840" spans="3:5" x14ac:dyDescent="0.2">
      <c r="C840" s="201"/>
      <c r="D840" s="201"/>
      <c r="E840" s="201"/>
    </row>
    <row r="841" spans="3:5" x14ac:dyDescent="0.2">
      <c r="C841" s="201"/>
      <c r="D841" s="201"/>
      <c r="E841" s="201"/>
    </row>
    <row r="842" spans="3:5" x14ac:dyDescent="0.2">
      <c r="C842" s="201"/>
      <c r="D842" s="201"/>
      <c r="E842" s="201"/>
    </row>
    <row r="843" spans="3:5" x14ac:dyDescent="0.2">
      <c r="C843" s="201"/>
      <c r="D843" s="201"/>
      <c r="E843" s="201"/>
    </row>
    <row r="844" spans="3:5" x14ac:dyDescent="0.2">
      <c r="C844" s="201"/>
      <c r="D844" s="201"/>
      <c r="E844" s="201"/>
    </row>
    <row r="845" spans="3:5" x14ac:dyDescent="0.2">
      <c r="C845" s="201"/>
      <c r="D845" s="201"/>
      <c r="E845" s="201"/>
    </row>
    <row r="846" spans="3:5" x14ac:dyDescent="0.2">
      <c r="C846" s="201"/>
      <c r="D846" s="201"/>
      <c r="E846" s="201"/>
    </row>
    <row r="847" spans="3:5" x14ac:dyDescent="0.2">
      <c r="C847" s="201"/>
      <c r="D847" s="201"/>
      <c r="E847" s="201"/>
    </row>
    <row r="848" spans="3:5" x14ac:dyDescent="0.2">
      <c r="C848" s="201"/>
      <c r="D848" s="201"/>
      <c r="E848" s="201"/>
    </row>
    <row r="849" spans="3:5" x14ac:dyDescent="0.2">
      <c r="C849" s="201"/>
      <c r="D849" s="201"/>
      <c r="E849" s="201"/>
    </row>
    <row r="850" spans="3:5" x14ac:dyDescent="0.2">
      <c r="C850" s="201"/>
      <c r="D850" s="201"/>
      <c r="E850" s="201"/>
    </row>
    <row r="851" spans="3:5" x14ac:dyDescent="0.2">
      <c r="C851" s="201"/>
      <c r="D851" s="201"/>
      <c r="E851" s="201"/>
    </row>
    <row r="852" spans="3:5" x14ac:dyDescent="0.2">
      <c r="C852" s="201"/>
      <c r="D852" s="201"/>
      <c r="E852" s="201"/>
    </row>
    <row r="853" spans="3:5" x14ac:dyDescent="0.2">
      <c r="C853" s="201"/>
      <c r="D853" s="201"/>
      <c r="E853" s="201"/>
    </row>
    <row r="854" spans="3:5" x14ac:dyDescent="0.2">
      <c r="C854" s="201"/>
      <c r="D854" s="201"/>
      <c r="E854" s="201"/>
    </row>
    <row r="855" spans="3:5" x14ac:dyDescent="0.2">
      <c r="C855" s="201"/>
      <c r="D855" s="201"/>
      <c r="E855" s="201"/>
    </row>
    <row r="856" spans="3:5" x14ac:dyDescent="0.2">
      <c r="C856" s="201"/>
      <c r="D856" s="201"/>
      <c r="E856" s="201"/>
    </row>
    <row r="857" spans="3:5" x14ac:dyDescent="0.2">
      <c r="C857" s="201"/>
      <c r="D857" s="201"/>
      <c r="E857" s="201"/>
    </row>
    <row r="858" spans="3:5" x14ac:dyDescent="0.2">
      <c r="C858" s="201"/>
      <c r="D858" s="201"/>
      <c r="E858" s="201"/>
    </row>
    <row r="859" spans="3:5" x14ac:dyDescent="0.2">
      <c r="C859" s="201"/>
      <c r="D859" s="201"/>
      <c r="E859" s="201"/>
    </row>
    <row r="860" spans="3:5" x14ac:dyDescent="0.2">
      <c r="C860" s="201"/>
      <c r="D860" s="201"/>
      <c r="E860" s="201"/>
    </row>
    <row r="861" spans="3:5" x14ac:dyDescent="0.2">
      <c r="C861" s="201"/>
      <c r="D861" s="201"/>
      <c r="E861" s="201"/>
    </row>
    <row r="862" spans="3:5" x14ac:dyDescent="0.2">
      <c r="C862" s="201"/>
      <c r="D862" s="201"/>
      <c r="E862" s="201"/>
    </row>
    <row r="863" spans="3:5" x14ac:dyDescent="0.2">
      <c r="C863" s="201"/>
      <c r="D863" s="201"/>
      <c r="E863" s="201"/>
    </row>
    <row r="864" spans="3:5" x14ac:dyDescent="0.2">
      <c r="C864" s="201"/>
      <c r="D864" s="201"/>
      <c r="E864" s="201"/>
    </row>
    <row r="865" spans="3:5" x14ac:dyDescent="0.2">
      <c r="C865" s="201"/>
      <c r="D865" s="201"/>
      <c r="E865" s="201"/>
    </row>
    <row r="866" spans="3:5" x14ac:dyDescent="0.2">
      <c r="C866" s="201"/>
      <c r="D866" s="201"/>
      <c r="E866" s="201"/>
    </row>
    <row r="867" spans="3:5" x14ac:dyDescent="0.2">
      <c r="C867" s="201"/>
      <c r="D867" s="201"/>
      <c r="E867" s="201"/>
    </row>
    <row r="868" spans="3:5" x14ac:dyDescent="0.2">
      <c r="C868" s="201"/>
      <c r="D868" s="201"/>
      <c r="E868" s="201"/>
    </row>
    <row r="869" spans="3:5" x14ac:dyDescent="0.2">
      <c r="C869" s="201"/>
      <c r="D869" s="201"/>
      <c r="E869" s="201"/>
    </row>
    <row r="870" spans="3:5" x14ac:dyDescent="0.2">
      <c r="C870" s="201"/>
      <c r="D870" s="201"/>
      <c r="E870" s="201"/>
    </row>
    <row r="871" spans="3:5" x14ac:dyDescent="0.2">
      <c r="C871" s="201"/>
      <c r="D871" s="201"/>
      <c r="E871" s="201"/>
    </row>
    <row r="872" spans="3:5" x14ac:dyDescent="0.2">
      <c r="C872" s="201"/>
      <c r="D872" s="201"/>
      <c r="E872" s="201"/>
    </row>
    <row r="873" spans="3:5" x14ac:dyDescent="0.2">
      <c r="C873" s="201"/>
      <c r="D873" s="201"/>
      <c r="E873" s="201"/>
    </row>
    <row r="874" spans="3:5" x14ac:dyDescent="0.2">
      <c r="C874" s="201"/>
      <c r="D874" s="201"/>
      <c r="E874" s="201"/>
    </row>
    <row r="875" spans="3:5" x14ac:dyDescent="0.2">
      <c r="C875" s="201"/>
      <c r="D875" s="201"/>
      <c r="E875" s="201"/>
    </row>
    <row r="876" spans="3:5" x14ac:dyDescent="0.2">
      <c r="C876" s="201"/>
      <c r="D876" s="201"/>
      <c r="E876" s="201"/>
    </row>
    <row r="877" spans="3:5" x14ac:dyDescent="0.2">
      <c r="C877" s="201"/>
      <c r="D877" s="201"/>
      <c r="E877" s="201"/>
    </row>
    <row r="878" spans="3:5" x14ac:dyDescent="0.2">
      <c r="C878" s="201"/>
      <c r="D878" s="201"/>
      <c r="E878" s="201"/>
    </row>
    <row r="879" spans="3:5" x14ac:dyDescent="0.2">
      <c r="C879" s="201"/>
      <c r="D879" s="201"/>
      <c r="E879" s="201"/>
    </row>
    <row r="880" spans="3:5" x14ac:dyDescent="0.2">
      <c r="C880" s="201"/>
      <c r="D880" s="201"/>
      <c r="E880" s="201"/>
    </row>
    <row r="881" spans="3:5" x14ac:dyDescent="0.2">
      <c r="C881" s="201"/>
      <c r="D881" s="201"/>
      <c r="E881" s="201"/>
    </row>
    <row r="882" spans="3:5" x14ac:dyDescent="0.2">
      <c r="C882" s="201"/>
      <c r="D882" s="201"/>
      <c r="E882" s="201"/>
    </row>
    <row r="883" spans="3:5" x14ac:dyDescent="0.2">
      <c r="C883" s="201"/>
      <c r="D883" s="201"/>
      <c r="E883" s="201"/>
    </row>
    <row r="884" spans="3:5" x14ac:dyDescent="0.2">
      <c r="C884" s="201"/>
      <c r="D884" s="201"/>
      <c r="E884" s="201"/>
    </row>
    <row r="885" spans="3:5" x14ac:dyDescent="0.2">
      <c r="C885" s="201"/>
      <c r="D885" s="201"/>
      <c r="E885" s="201"/>
    </row>
    <row r="886" spans="3:5" x14ac:dyDescent="0.2">
      <c r="C886" s="201"/>
      <c r="D886" s="201"/>
      <c r="E886" s="201"/>
    </row>
    <row r="887" spans="3:5" x14ac:dyDescent="0.2">
      <c r="C887" s="201"/>
      <c r="D887" s="201"/>
      <c r="E887" s="201"/>
    </row>
    <row r="888" spans="3:5" x14ac:dyDescent="0.2">
      <c r="C888" s="201"/>
      <c r="D888" s="201"/>
      <c r="E888" s="201"/>
    </row>
    <row r="889" spans="3:5" x14ac:dyDescent="0.2">
      <c r="C889" s="201"/>
      <c r="D889" s="201"/>
      <c r="E889" s="201"/>
    </row>
    <row r="890" spans="3:5" x14ac:dyDescent="0.2">
      <c r="C890" s="201"/>
      <c r="D890" s="201"/>
      <c r="E890" s="201"/>
    </row>
    <row r="891" spans="3:5" x14ac:dyDescent="0.2">
      <c r="C891" s="201"/>
      <c r="D891" s="201"/>
      <c r="E891" s="201"/>
    </row>
    <row r="892" spans="3:5" x14ac:dyDescent="0.2">
      <c r="C892" s="201"/>
      <c r="D892" s="201"/>
      <c r="E892" s="201"/>
    </row>
    <row r="893" spans="3:5" x14ac:dyDescent="0.2">
      <c r="C893" s="201"/>
      <c r="D893" s="201"/>
      <c r="E893" s="201"/>
    </row>
    <row r="894" spans="3:5" x14ac:dyDescent="0.2">
      <c r="C894" s="201"/>
      <c r="D894" s="201"/>
      <c r="E894" s="201"/>
    </row>
    <row r="895" spans="3:5" x14ac:dyDescent="0.2">
      <c r="C895" s="201"/>
      <c r="D895" s="201"/>
      <c r="E895" s="201"/>
    </row>
    <row r="896" spans="3:5" x14ac:dyDescent="0.2">
      <c r="C896" s="201"/>
      <c r="D896" s="201"/>
      <c r="E896" s="201"/>
    </row>
    <row r="897" spans="3:5" x14ac:dyDescent="0.2">
      <c r="C897" s="201"/>
      <c r="D897" s="201"/>
      <c r="E897" s="201"/>
    </row>
    <row r="898" spans="3:5" x14ac:dyDescent="0.2">
      <c r="C898" s="201"/>
      <c r="D898" s="201"/>
      <c r="E898" s="201"/>
    </row>
    <row r="899" spans="3:5" x14ac:dyDescent="0.2">
      <c r="C899" s="201"/>
      <c r="D899" s="201"/>
      <c r="E899" s="201"/>
    </row>
    <row r="900" spans="3:5" x14ac:dyDescent="0.2">
      <c r="C900" s="201"/>
      <c r="D900" s="201"/>
      <c r="E900" s="201"/>
    </row>
    <row r="901" spans="3:5" x14ac:dyDescent="0.2">
      <c r="C901" s="201"/>
      <c r="D901" s="201"/>
      <c r="E901" s="201"/>
    </row>
    <row r="902" spans="3:5" x14ac:dyDescent="0.2">
      <c r="C902" s="201"/>
      <c r="D902" s="201"/>
      <c r="E902" s="201"/>
    </row>
    <row r="903" spans="3:5" x14ac:dyDescent="0.2">
      <c r="C903" s="201"/>
      <c r="D903" s="201"/>
      <c r="E903" s="201"/>
    </row>
    <row r="904" spans="3:5" x14ac:dyDescent="0.2">
      <c r="C904" s="201"/>
      <c r="D904" s="201"/>
      <c r="E904" s="201"/>
    </row>
    <row r="905" spans="3:5" x14ac:dyDescent="0.2">
      <c r="C905" s="201"/>
      <c r="D905" s="201"/>
      <c r="E905" s="201"/>
    </row>
    <row r="906" spans="3:5" x14ac:dyDescent="0.2">
      <c r="C906" s="201"/>
      <c r="D906" s="201"/>
      <c r="E906" s="201"/>
    </row>
    <row r="907" spans="3:5" x14ac:dyDescent="0.2">
      <c r="C907" s="201"/>
      <c r="D907" s="201"/>
      <c r="E907" s="201"/>
    </row>
    <row r="908" spans="3:5" x14ac:dyDescent="0.2">
      <c r="C908" s="201"/>
      <c r="D908" s="201"/>
      <c r="E908" s="201"/>
    </row>
    <row r="909" spans="3:5" x14ac:dyDescent="0.2">
      <c r="C909" s="201"/>
      <c r="D909" s="201"/>
      <c r="E909" s="201"/>
    </row>
    <row r="910" spans="3:5" x14ac:dyDescent="0.2">
      <c r="C910" s="201"/>
      <c r="D910" s="201"/>
      <c r="E910" s="201"/>
    </row>
    <row r="911" spans="3:5" x14ac:dyDescent="0.2">
      <c r="C911" s="201"/>
      <c r="D911" s="201"/>
      <c r="E911" s="201"/>
    </row>
    <row r="912" spans="3:5" x14ac:dyDescent="0.2">
      <c r="C912" s="201"/>
      <c r="D912" s="201"/>
      <c r="E912" s="201"/>
    </row>
    <row r="913" spans="3:5" x14ac:dyDescent="0.2">
      <c r="C913" s="201"/>
      <c r="D913" s="201"/>
      <c r="E913" s="201"/>
    </row>
    <row r="914" spans="3:5" x14ac:dyDescent="0.2">
      <c r="C914" s="201"/>
      <c r="D914" s="201"/>
      <c r="E914" s="201"/>
    </row>
    <row r="915" spans="3:5" x14ac:dyDescent="0.2">
      <c r="C915" s="201"/>
      <c r="D915" s="201"/>
      <c r="E915" s="201"/>
    </row>
    <row r="916" spans="3:5" x14ac:dyDescent="0.2">
      <c r="C916" s="201"/>
      <c r="D916" s="201"/>
      <c r="E916" s="201"/>
    </row>
    <row r="917" spans="3:5" x14ac:dyDescent="0.2">
      <c r="C917" s="201"/>
      <c r="D917" s="201"/>
      <c r="E917" s="201"/>
    </row>
    <row r="918" spans="3:5" x14ac:dyDescent="0.2">
      <c r="C918" s="201"/>
      <c r="D918" s="201"/>
      <c r="E918" s="201"/>
    </row>
    <row r="919" spans="3:5" x14ac:dyDescent="0.2">
      <c r="C919" s="201"/>
      <c r="D919" s="201"/>
      <c r="E919" s="201"/>
    </row>
    <row r="920" spans="3:5" x14ac:dyDescent="0.2">
      <c r="C920" s="201"/>
      <c r="D920" s="201"/>
      <c r="E920" s="201"/>
    </row>
    <row r="921" spans="3:5" x14ac:dyDescent="0.2">
      <c r="C921" s="201"/>
      <c r="D921" s="201"/>
      <c r="E921" s="201"/>
    </row>
    <row r="922" spans="3:5" x14ac:dyDescent="0.2">
      <c r="C922" s="201"/>
      <c r="D922" s="201"/>
      <c r="E922" s="201"/>
    </row>
    <row r="923" spans="3:5" x14ac:dyDescent="0.2">
      <c r="C923" s="201"/>
      <c r="D923" s="201"/>
      <c r="E923" s="201"/>
    </row>
    <row r="924" spans="3:5" x14ac:dyDescent="0.2">
      <c r="C924" s="201"/>
      <c r="D924" s="201"/>
      <c r="E924" s="201"/>
    </row>
    <row r="925" spans="3:5" x14ac:dyDescent="0.2">
      <c r="C925" s="201"/>
      <c r="D925" s="201"/>
      <c r="E925" s="201"/>
    </row>
    <row r="926" spans="3:5" x14ac:dyDescent="0.2">
      <c r="C926" s="201"/>
      <c r="D926" s="201"/>
      <c r="E926" s="201"/>
    </row>
    <row r="927" spans="3:5" x14ac:dyDescent="0.2">
      <c r="C927" s="201"/>
      <c r="D927" s="201"/>
      <c r="E927" s="201"/>
    </row>
    <row r="928" spans="3:5" x14ac:dyDescent="0.2">
      <c r="C928" s="201"/>
      <c r="D928" s="201"/>
      <c r="E928" s="201"/>
    </row>
    <row r="929" spans="3:5" x14ac:dyDescent="0.2">
      <c r="C929" s="201"/>
      <c r="D929" s="201"/>
      <c r="E929" s="201"/>
    </row>
    <row r="930" spans="3:5" x14ac:dyDescent="0.2">
      <c r="C930" s="201"/>
      <c r="D930" s="201"/>
      <c r="E930" s="201"/>
    </row>
    <row r="931" spans="3:5" x14ac:dyDescent="0.2">
      <c r="C931" s="201"/>
      <c r="D931" s="201"/>
      <c r="E931" s="201"/>
    </row>
    <row r="932" spans="3:5" x14ac:dyDescent="0.2">
      <c r="C932" s="201"/>
      <c r="D932" s="201"/>
      <c r="E932" s="201"/>
    </row>
    <row r="933" spans="3:5" x14ac:dyDescent="0.2">
      <c r="C933" s="201"/>
      <c r="D933" s="201"/>
      <c r="E933" s="201"/>
    </row>
    <row r="934" spans="3:5" x14ac:dyDescent="0.2">
      <c r="C934" s="201"/>
      <c r="D934" s="201"/>
      <c r="E934" s="201"/>
    </row>
    <row r="935" spans="3:5" x14ac:dyDescent="0.2">
      <c r="C935" s="201"/>
      <c r="D935" s="201"/>
      <c r="E935" s="201"/>
    </row>
    <row r="936" spans="3:5" x14ac:dyDescent="0.2">
      <c r="C936" s="201"/>
      <c r="D936" s="201"/>
      <c r="E936" s="201"/>
    </row>
    <row r="937" spans="3:5" x14ac:dyDescent="0.2">
      <c r="C937" s="201"/>
      <c r="D937" s="201"/>
      <c r="E937" s="201"/>
    </row>
    <row r="938" spans="3:5" x14ac:dyDescent="0.2">
      <c r="C938" s="201"/>
      <c r="D938" s="201"/>
      <c r="E938" s="201"/>
    </row>
    <row r="939" spans="3:5" x14ac:dyDescent="0.2">
      <c r="C939" s="201"/>
      <c r="D939" s="201"/>
      <c r="E939" s="201"/>
    </row>
    <row r="940" spans="3:5" x14ac:dyDescent="0.2">
      <c r="C940" s="201"/>
      <c r="D940" s="201"/>
      <c r="E940" s="201"/>
    </row>
    <row r="941" spans="3:5" x14ac:dyDescent="0.2">
      <c r="C941" s="201"/>
      <c r="D941" s="201"/>
      <c r="E941" s="201"/>
    </row>
    <row r="942" spans="3:5" x14ac:dyDescent="0.2">
      <c r="C942" s="201"/>
      <c r="D942" s="201"/>
      <c r="E942" s="201"/>
    </row>
    <row r="943" spans="3:5" x14ac:dyDescent="0.2">
      <c r="C943" s="201"/>
      <c r="D943" s="201"/>
      <c r="E943" s="201"/>
    </row>
    <row r="944" spans="3:5" x14ac:dyDescent="0.2">
      <c r="C944" s="201"/>
      <c r="D944" s="201"/>
      <c r="E944" s="201"/>
    </row>
    <row r="945" spans="3:5" x14ac:dyDescent="0.2">
      <c r="C945" s="201"/>
      <c r="D945" s="201"/>
      <c r="E945" s="201"/>
    </row>
    <row r="946" spans="3:5" x14ac:dyDescent="0.2">
      <c r="C946" s="201"/>
      <c r="D946" s="201"/>
      <c r="E946" s="201"/>
    </row>
    <row r="947" spans="3:5" x14ac:dyDescent="0.2">
      <c r="C947" s="201"/>
      <c r="D947" s="201"/>
      <c r="E947" s="201"/>
    </row>
    <row r="948" spans="3:5" x14ac:dyDescent="0.2">
      <c r="C948" s="201"/>
      <c r="D948" s="201"/>
      <c r="E948" s="201"/>
    </row>
    <row r="949" spans="3:5" x14ac:dyDescent="0.2">
      <c r="C949" s="201"/>
      <c r="D949" s="201"/>
      <c r="E949" s="201"/>
    </row>
    <row r="950" spans="3:5" x14ac:dyDescent="0.2">
      <c r="C950" s="201"/>
      <c r="D950" s="201"/>
      <c r="E950" s="201"/>
    </row>
    <row r="951" spans="3:5" x14ac:dyDescent="0.2">
      <c r="C951" s="201"/>
      <c r="D951" s="201"/>
      <c r="E951" s="201"/>
    </row>
    <row r="952" spans="3:5" x14ac:dyDescent="0.2">
      <c r="C952" s="201"/>
      <c r="D952" s="201"/>
      <c r="E952" s="201"/>
    </row>
    <row r="953" spans="3:5" x14ac:dyDescent="0.2">
      <c r="C953" s="201"/>
      <c r="D953" s="201"/>
      <c r="E953" s="201"/>
    </row>
    <row r="954" spans="3:5" x14ac:dyDescent="0.2">
      <c r="C954" s="201"/>
      <c r="D954" s="201"/>
      <c r="E954" s="201"/>
    </row>
    <row r="955" spans="3:5" x14ac:dyDescent="0.2">
      <c r="C955" s="201"/>
      <c r="D955" s="201"/>
      <c r="E955" s="201"/>
    </row>
    <row r="956" spans="3:5" x14ac:dyDescent="0.2">
      <c r="C956" s="201"/>
      <c r="D956" s="201"/>
      <c r="E956" s="201"/>
    </row>
    <row r="957" spans="3:5" x14ac:dyDescent="0.2">
      <c r="C957" s="201"/>
      <c r="D957" s="201"/>
      <c r="E957" s="201"/>
    </row>
    <row r="958" spans="3:5" x14ac:dyDescent="0.2">
      <c r="C958" s="201"/>
      <c r="D958" s="201"/>
      <c r="E958" s="201"/>
    </row>
    <row r="959" spans="3:5" x14ac:dyDescent="0.2">
      <c r="C959" s="201"/>
      <c r="D959" s="201"/>
      <c r="E959" s="201"/>
    </row>
    <row r="960" spans="3:5" x14ac:dyDescent="0.2">
      <c r="C960" s="201"/>
      <c r="D960" s="201"/>
      <c r="E960" s="201"/>
    </row>
    <row r="961" spans="3:5" x14ac:dyDescent="0.2">
      <c r="C961" s="201"/>
      <c r="D961" s="201"/>
      <c r="E961" s="201"/>
    </row>
    <row r="962" spans="3:5" x14ac:dyDescent="0.2">
      <c r="C962" s="201"/>
      <c r="D962" s="201"/>
      <c r="E962" s="201"/>
    </row>
    <row r="963" spans="3:5" x14ac:dyDescent="0.2">
      <c r="C963" s="201"/>
      <c r="D963" s="201"/>
      <c r="E963" s="201"/>
    </row>
    <row r="964" spans="3:5" x14ac:dyDescent="0.2">
      <c r="C964" s="201"/>
      <c r="D964" s="201"/>
      <c r="E964" s="201"/>
    </row>
    <row r="965" spans="3:5" x14ac:dyDescent="0.2">
      <c r="C965" s="201"/>
      <c r="D965" s="201"/>
      <c r="E965" s="201"/>
    </row>
    <row r="966" spans="3:5" x14ac:dyDescent="0.2">
      <c r="C966" s="201"/>
      <c r="D966" s="201"/>
      <c r="E966" s="201"/>
    </row>
    <row r="967" spans="3:5" x14ac:dyDescent="0.2">
      <c r="C967" s="201"/>
      <c r="D967" s="201"/>
      <c r="E967" s="201"/>
    </row>
    <row r="968" spans="3:5" x14ac:dyDescent="0.2">
      <c r="C968" s="201"/>
      <c r="D968" s="201"/>
      <c r="E968" s="201"/>
    </row>
    <row r="969" spans="3:5" x14ac:dyDescent="0.2">
      <c r="C969" s="201"/>
      <c r="D969" s="201"/>
      <c r="E969" s="201"/>
    </row>
    <row r="970" spans="3:5" x14ac:dyDescent="0.2">
      <c r="C970" s="201"/>
      <c r="D970" s="201"/>
      <c r="E970" s="201"/>
    </row>
    <row r="971" spans="3:5" x14ac:dyDescent="0.2">
      <c r="C971" s="201"/>
      <c r="D971" s="201"/>
      <c r="E971" s="201"/>
    </row>
    <row r="972" spans="3:5" x14ac:dyDescent="0.2">
      <c r="C972" s="201"/>
      <c r="D972" s="201"/>
      <c r="E972" s="201"/>
    </row>
    <row r="973" spans="3:5" x14ac:dyDescent="0.2">
      <c r="C973" s="201"/>
      <c r="D973" s="201"/>
      <c r="E973" s="201"/>
    </row>
    <row r="974" spans="3:5" x14ac:dyDescent="0.2">
      <c r="C974" s="201"/>
      <c r="D974" s="201"/>
      <c r="E974" s="201"/>
    </row>
    <row r="975" spans="3:5" x14ac:dyDescent="0.2">
      <c r="C975" s="201"/>
      <c r="D975" s="201"/>
      <c r="E975" s="201"/>
    </row>
    <row r="976" spans="3:5" x14ac:dyDescent="0.2">
      <c r="C976" s="201"/>
      <c r="D976" s="201"/>
      <c r="E976" s="201"/>
    </row>
    <row r="977" spans="3:5" x14ac:dyDescent="0.2">
      <c r="C977" s="201"/>
      <c r="D977" s="201"/>
      <c r="E977" s="201"/>
    </row>
    <row r="978" spans="3:5" x14ac:dyDescent="0.2">
      <c r="C978" s="201"/>
      <c r="D978" s="201"/>
      <c r="E978" s="201"/>
    </row>
    <row r="979" spans="3:5" x14ac:dyDescent="0.2">
      <c r="C979" s="201"/>
      <c r="D979" s="201"/>
      <c r="E979" s="201"/>
    </row>
    <row r="980" spans="3:5" x14ac:dyDescent="0.2">
      <c r="C980" s="201"/>
      <c r="D980" s="201"/>
      <c r="E980" s="201"/>
    </row>
    <row r="981" spans="3:5" x14ac:dyDescent="0.2">
      <c r="C981" s="201"/>
      <c r="D981" s="201"/>
      <c r="E981" s="201"/>
    </row>
    <row r="982" spans="3:5" x14ac:dyDescent="0.2">
      <c r="C982" s="201"/>
      <c r="D982" s="201"/>
      <c r="E982" s="201"/>
    </row>
    <row r="983" spans="3:5" x14ac:dyDescent="0.2">
      <c r="C983" s="201"/>
      <c r="D983" s="201"/>
      <c r="E983" s="201"/>
    </row>
    <row r="984" spans="3:5" x14ac:dyDescent="0.2">
      <c r="C984" s="201"/>
      <c r="D984" s="201"/>
      <c r="E984" s="201"/>
    </row>
    <row r="985" spans="3:5" x14ac:dyDescent="0.2">
      <c r="C985" s="201"/>
      <c r="D985" s="201"/>
      <c r="E985" s="201"/>
    </row>
    <row r="986" spans="3:5" x14ac:dyDescent="0.2">
      <c r="C986" s="201"/>
      <c r="D986" s="201"/>
      <c r="E986" s="201"/>
    </row>
    <row r="987" spans="3:5" x14ac:dyDescent="0.2">
      <c r="C987" s="201"/>
      <c r="D987" s="201"/>
      <c r="E987" s="201"/>
    </row>
    <row r="988" spans="3:5" x14ac:dyDescent="0.2">
      <c r="C988" s="201"/>
      <c r="D988" s="201"/>
      <c r="E988" s="201"/>
    </row>
    <row r="989" spans="3:5" x14ac:dyDescent="0.2">
      <c r="C989" s="201"/>
      <c r="D989" s="201"/>
      <c r="E989" s="201"/>
    </row>
    <row r="990" spans="3:5" x14ac:dyDescent="0.2">
      <c r="C990" s="201"/>
      <c r="D990" s="201"/>
      <c r="E990" s="201"/>
    </row>
    <row r="991" spans="3:5" x14ac:dyDescent="0.2">
      <c r="C991" s="201"/>
      <c r="D991" s="201"/>
      <c r="E991" s="201"/>
    </row>
    <row r="992" spans="3:5" x14ac:dyDescent="0.2">
      <c r="C992" s="201"/>
      <c r="D992" s="201"/>
      <c r="E992" s="201"/>
    </row>
    <row r="993" spans="3:5" x14ac:dyDescent="0.2">
      <c r="C993" s="201"/>
      <c r="D993" s="201"/>
      <c r="E993" s="201"/>
    </row>
    <row r="994" spans="3:5" x14ac:dyDescent="0.2">
      <c r="C994" s="201"/>
      <c r="D994" s="201"/>
      <c r="E994" s="201"/>
    </row>
    <row r="995" spans="3:5" x14ac:dyDescent="0.2">
      <c r="C995" s="201"/>
      <c r="D995" s="201"/>
      <c r="E995" s="201"/>
    </row>
    <row r="996" spans="3:5" x14ac:dyDescent="0.2">
      <c r="C996" s="201"/>
      <c r="D996" s="201"/>
      <c r="E996" s="201"/>
    </row>
    <row r="997" spans="3:5" x14ac:dyDescent="0.2">
      <c r="C997" s="201"/>
      <c r="D997" s="201"/>
      <c r="E997" s="201"/>
    </row>
    <row r="998" spans="3:5" x14ac:dyDescent="0.2">
      <c r="C998" s="201"/>
      <c r="D998" s="201"/>
      <c r="E998" s="201"/>
    </row>
    <row r="999" spans="3:5" x14ac:dyDescent="0.2">
      <c r="C999" s="201"/>
      <c r="D999" s="201"/>
      <c r="E999" s="201"/>
    </row>
    <row r="1000" spans="3:5" x14ac:dyDescent="0.2">
      <c r="C1000" s="201"/>
      <c r="D1000" s="201"/>
      <c r="E1000" s="201"/>
    </row>
    <row r="1001" spans="3:5" x14ac:dyDescent="0.2">
      <c r="C1001" s="201"/>
      <c r="D1001" s="201"/>
      <c r="E1001" s="201"/>
    </row>
    <row r="1002" spans="3:5" x14ac:dyDescent="0.2">
      <c r="C1002" s="201"/>
      <c r="D1002" s="201"/>
      <c r="E1002" s="201"/>
    </row>
    <row r="1003" spans="3:5" x14ac:dyDescent="0.2">
      <c r="C1003" s="201"/>
      <c r="D1003" s="201"/>
      <c r="E1003" s="201"/>
    </row>
    <row r="1004" spans="3:5" x14ac:dyDescent="0.2">
      <c r="C1004" s="201"/>
      <c r="D1004" s="201"/>
      <c r="E1004" s="201"/>
    </row>
    <row r="1005" spans="3:5" x14ac:dyDescent="0.2">
      <c r="C1005" s="201"/>
      <c r="D1005" s="201"/>
      <c r="E1005" s="201"/>
    </row>
    <row r="1006" spans="3:5" x14ac:dyDescent="0.2">
      <c r="C1006" s="201"/>
      <c r="D1006" s="201"/>
      <c r="E1006" s="201"/>
    </row>
    <row r="1007" spans="3:5" x14ac:dyDescent="0.2">
      <c r="C1007" s="201"/>
      <c r="D1007" s="201"/>
      <c r="E1007" s="201"/>
    </row>
    <row r="1008" spans="3:5" x14ac:dyDescent="0.2">
      <c r="C1008" s="201"/>
      <c r="D1008" s="201"/>
      <c r="E1008" s="201"/>
    </row>
    <row r="1009" spans="3:5" x14ac:dyDescent="0.2">
      <c r="C1009" s="201"/>
      <c r="D1009" s="201"/>
      <c r="E1009" s="201"/>
    </row>
    <row r="1010" spans="3:5" x14ac:dyDescent="0.2">
      <c r="C1010" s="201"/>
      <c r="D1010" s="201"/>
      <c r="E1010" s="201"/>
    </row>
    <row r="1011" spans="3:5" x14ac:dyDescent="0.2">
      <c r="C1011" s="201"/>
      <c r="D1011" s="201"/>
      <c r="E1011" s="201"/>
    </row>
    <row r="1012" spans="3:5" x14ac:dyDescent="0.2">
      <c r="C1012" s="201"/>
      <c r="D1012" s="201"/>
      <c r="E1012" s="201"/>
    </row>
    <row r="1013" spans="3:5" x14ac:dyDescent="0.2">
      <c r="C1013" s="201"/>
      <c r="D1013" s="201"/>
      <c r="E1013" s="201"/>
    </row>
    <row r="1014" spans="3:5" x14ac:dyDescent="0.2">
      <c r="C1014" s="201"/>
      <c r="D1014" s="201"/>
      <c r="E1014" s="201"/>
    </row>
    <row r="1015" spans="3:5" x14ac:dyDescent="0.2">
      <c r="C1015" s="201"/>
      <c r="D1015" s="201"/>
      <c r="E1015" s="201"/>
    </row>
    <row r="1016" spans="3:5" x14ac:dyDescent="0.2">
      <c r="C1016" s="201"/>
      <c r="D1016" s="201"/>
      <c r="E1016" s="201"/>
    </row>
    <row r="1017" spans="3:5" x14ac:dyDescent="0.2">
      <c r="C1017" s="201"/>
      <c r="D1017" s="201"/>
      <c r="E1017" s="201"/>
    </row>
    <row r="1018" spans="3:5" x14ac:dyDescent="0.2">
      <c r="C1018" s="201"/>
      <c r="D1018" s="201"/>
      <c r="E1018" s="201"/>
    </row>
    <row r="1019" spans="3:5" x14ac:dyDescent="0.2">
      <c r="C1019" s="201"/>
      <c r="D1019" s="201"/>
      <c r="E1019" s="201"/>
    </row>
    <row r="1020" spans="3:5" x14ac:dyDescent="0.2">
      <c r="C1020" s="201"/>
      <c r="D1020" s="201"/>
      <c r="E1020" s="201"/>
    </row>
    <row r="1021" spans="3:5" x14ac:dyDescent="0.2">
      <c r="C1021" s="201"/>
      <c r="D1021" s="201"/>
      <c r="E1021" s="201"/>
    </row>
    <row r="1022" spans="3:5" x14ac:dyDescent="0.2">
      <c r="C1022" s="201"/>
      <c r="D1022" s="201"/>
      <c r="E1022" s="201"/>
    </row>
    <row r="1023" spans="3:5" x14ac:dyDescent="0.2">
      <c r="C1023" s="201"/>
      <c r="D1023" s="201"/>
      <c r="E1023" s="201"/>
    </row>
    <row r="1024" spans="3:5" x14ac:dyDescent="0.2">
      <c r="C1024" s="201"/>
      <c r="D1024" s="201"/>
      <c r="E1024" s="201"/>
    </row>
    <row r="1025" spans="3:5" x14ac:dyDescent="0.2">
      <c r="C1025" s="201"/>
      <c r="D1025" s="201"/>
      <c r="E1025" s="201"/>
    </row>
    <row r="1026" spans="3:5" x14ac:dyDescent="0.2">
      <c r="C1026" s="201"/>
      <c r="D1026" s="201"/>
      <c r="E1026" s="201"/>
    </row>
    <row r="1027" spans="3:5" x14ac:dyDescent="0.2">
      <c r="C1027" s="201"/>
      <c r="D1027" s="201"/>
      <c r="E1027" s="201"/>
    </row>
    <row r="1028" spans="3:5" x14ac:dyDescent="0.2">
      <c r="C1028" s="201"/>
      <c r="D1028" s="201"/>
      <c r="E1028" s="201"/>
    </row>
    <row r="1029" spans="3:5" x14ac:dyDescent="0.2">
      <c r="C1029" s="201"/>
      <c r="D1029" s="201"/>
      <c r="E1029" s="201"/>
    </row>
    <row r="1030" spans="3:5" x14ac:dyDescent="0.2">
      <c r="C1030" s="201"/>
      <c r="D1030" s="201"/>
      <c r="E1030" s="201"/>
    </row>
    <row r="1031" spans="3:5" x14ac:dyDescent="0.2">
      <c r="C1031" s="201"/>
      <c r="D1031" s="201"/>
      <c r="E1031" s="201"/>
    </row>
    <row r="1032" spans="3:5" x14ac:dyDescent="0.2">
      <c r="C1032" s="201"/>
      <c r="D1032" s="201"/>
      <c r="E1032" s="201"/>
    </row>
    <row r="1033" spans="3:5" x14ac:dyDescent="0.2">
      <c r="C1033" s="201"/>
      <c r="D1033" s="201"/>
      <c r="E1033" s="201"/>
    </row>
    <row r="1034" spans="3:5" x14ac:dyDescent="0.2">
      <c r="C1034" s="201"/>
      <c r="D1034" s="201"/>
      <c r="E1034" s="201"/>
    </row>
    <row r="1035" spans="3:5" x14ac:dyDescent="0.2">
      <c r="C1035" s="201"/>
      <c r="D1035" s="201"/>
      <c r="E1035" s="201"/>
    </row>
    <row r="1036" spans="3:5" x14ac:dyDescent="0.2">
      <c r="C1036" s="201"/>
      <c r="D1036" s="201"/>
      <c r="E1036" s="201"/>
    </row>
    <row r="1037" spans="3:5" x14ac:dyDescent="0.2">
      <c r="C1037" s="201"/>
      <c r="D1037" s="201"/>
      <c r="E1037" s="201"/>
    </row>
    <row r="1038" spans="3:5" x14ac:dyDescent="0.2">
      <c r="C1038" s="201"/>
      <c r="D1038" s="201"/>
      <c r="E1038" s="201"/>
    </row>
    <row r="1039" spans="3:5" x14ac:dyDescent="0.2">
      <c r="C1039" s="201"/>
      <c r="D1039" s="201"/>
      <c r="E1039" s="201"/>
    </row>
    <row r="1040" spans="3:5" x14ac:dyDescent="0.2">
      <c r="C1040" s="201"/>
      <c r="D1040" s="201"/>
      <c r="E1040" s="201"/>
    </row>
    <row r="1041" spans="3:5" x14ac:dyDescent="0.2">
      <c r="C1041" s="201"/>
      <c r="D1041" s="201"/>
      <c r="E1041" s="201"/>
    </row>
    <row r="1042" spans="3:5" x14ac:dyDescent="0.2">
      <c r="C1042" s="201"/>
      <c r="D1042" s="201"/>
      <c r="E1042" s="201"/>
    </row>
    <row r="1043" spans="3:5" x14ac:dyDescent="0.2">
      <c r="C1043" s="201"/>
      <c r="D1043" s="201"/>
      <c r="E1043" s="201"/>
    </row>
    <row r="1044" spans="3:5" x14ac:dyDescent="0.2">
      <c r="C1044" s="201"/>
      <c r="D1044" s="201"/>
      <c r="E1044" s="201"/>
    </row>
    <row r="1045" spans="3:5" x14ac:dyDescent="0.2">
      <c r="C1045" s="201"/>
      <c r="D1045" s="201"/>
      <c r="E1045" s="201"/>
    </row>
    <row r="1046" spans="3:5" x14ac:dyDescent="0.2">
      <c r="C1046" s="201"/>
      <c r="D1046" s="201"/>
      <c r="E1046" s="201"/>
    </row>
    <row r="1047" spans="3:5" x14ac:dyDescent="0.2">
      <c r="C1047" s="201"/>
      <c r="D1047" s="201"/>
      <c r="E1047" s="201"/>
    </row>
    <row r="1048" spans="3:5" x14ac:dyDescent="0.2">
      <c r="C1048" s="201"/>
      <c r="D1048" s="201"/>
      <c r="E1048" s="201"/>
    </row>
    <row r="1049" spans="3:5" x14ac:dyDescent="0.2">
      <c r="C1049" s="201"/>
      <c r="D1049" s="201"/>
      <c r="E1049" s="201"/>
    </row>
    <row r="1050" spans="3:5" x14ac:dyDescent="0.2">
      <c r="C1050" s="201"/>
      <c r="D1050" s="201"/>
      <c r="E1050" s="201"/>
    </row>
    <row r="1051" spans="3:5" x14ac:dyDescent="0.2">
      <c r="C1051" s="201"/>
      <c r="D1051" s="201"/>
      <c r="E1051" s="201"/>
    </row>
    <row r="1052" spans="3:5" x14ac:dyDescent="0.2">
      <c r="C1052" s="201"/>
      <c r="D1052" s="201"/>
      <c r="E1052" s="201"/>
    </row>
    <row r="1053" spans="3:5" x14ac:dyDescent="0.2">
      <c r="C1053" s="201"/>
      <c r="D1053" s="201"/>
      <c r="E1053" s="201"/>
    </row>
    <row r="1054" spans="3:5" x14ac:dyDescent="0.2">
      <c r="C1054" s="201"/>
      <c r="D1054" s="201"/>
      <c r="E1054" s="201"/>
    </row>
    <row r="1055" spans="3:5" x14ac:dyDescent="0.2">
      <c r="C1055" s="201"/>
      <c r="D1055" s="201"/>
      <c r="E1055" s="201"/>
    </row>
    <row r="1056" spans="3:5" x14ac:dyDescent="0.2">
      <c r="C1056" s="201"/>
      <c r="D1056" s="201"/>
      <c r="E1056" s="201"/>
    </row>
    <row r="1057" spans="3:5" x14ac:dyDescent="0.2">
      <c r="C1057" s="201"/>
      <c r="D1057" s="201"/>
      <c r="E1057" s="201"/>
    </row>
    <row r="1058" spans="3:5" x14ac:dyDescent="0.2">
      <c r="C1058" s="201"/>
      <c r="D1058" s="201"/>
      <c r="E1058" s="201"/>
    </row>
    <row r="1059" spans="3:5" x14ac:dyDescent="0.2">
      <c r="C1059" s="201"/>
      <c r="D1059" s="201"/>
      <c r="E1059" s="201"/>
    </row>
    <row r="1060" spans="3:5" x14ac:dyDescent="0.2">
      <c r="C1060" s="201"/>
      <c r="D1060" s="201"/>
      <c r="E1060" s="201"/>
    </row>
    <row r="1061" spans="3:5" x14ac:dyDescent="0.2">
      <c r="C1061" s="201"/>
      <c r="D1061" s="201"/>
      <c r="E1061" s="201"/>
    </row>
    <row r="1062" spans="3:5" x14ac:dyDescent="0.2">
      <c r="C1062" s="201"/>
      <c r="D1062" s="201"/>
      <c r="E1062" s="201"/>
    </row>
    <row r="1063" spans="3:5" x14ac:dyDescent="0.2">
      <c r="C1063" s="201"/>
      <c r="D1063" s="201"/>
      <c r="E1063" s="201"/>
    </row>
    <row r="1064" spans="3:5" x14ac:dyDescent="0.2">
      <c r="C1064" s="201"/>
      <c r="D1064" s="201"/>
      <c r="E1064" s="201"/>
    </row>
    <row r="1065" spans="3:5" x14ac:dyDescent="0.2">
      <c r="C1065" s="201"/>
      <c r="D1065" s="201"/>
      <c r="E1065" s="201"/>
    </row>
    <row r="1066" spans="3:5" x14ac:dyDescent="0.2">
      <c r="C1066" s="201"/>
      <c r="D1066" s="201"/>
      <c r="E1066" s="201"/>
    </row>
    <row r="1067" spans="3:5" x14ac:dyDescent="0.2">
      <c r="C1067" s="201"/>
      <c r="D1067" s="201"/>
      <c r="E1067" s="201"/>
    </row>
    <row r="1068" spans="3:5" x14ac:dyDescent="0.2">
      <c r="C1068" s="201"/>
      <c r="D1068" s="201"/>
      <c r="E1068" s="201"/>
    </row>
    <row r="1069" spans="3:5" x14ac:dyDescent="0.2">
      <c r="C1069" s="201"/>
      <c r="D1069" s="201"/>
      <c r="E1069" s="201"/>
    </row>
    <row r="1070" spans="3:5" x14ac:dyDescent="0.2">
      <c r="C1070" s="201"/>
      <c r="D1070" s="201"/>
      <c r="E1070" s="201"/>
    </row>
    <row r="1071" spans="3:5" x14ac:dyDescent="0.2">
      <c r="C1071" s="201"/>
      <c r="D1071" s="201"/>
      <c r="E1071" s="201"/>
    </row>
    <row r="1072" spans="3:5" x14ac:dyDescent="0.2">
      <c r="C1072" s="201"/>
      <c r="D1072" s="201"/>
      <c r="E1072" s="201"/>
    </row>
    <row r="1073" spans="3:5" x14ac:dyDescent="0.2">
      <c r="C1073" s="201"/>
      <c r="D1073" s="201"/>
      <c r="E1073" s="201"/>
    </row>
    <row r="1074" spans="3:5" x14ac:dyDescent="0.2">
      <c r="C1074" s="201"/>
      <c r="D1074" s="201"/>
      <c r="E1074" s="201"/>
    </row>
    <row r="1075" spans="3:5" x14ac:dyDescent="0.2">
      <c r="C1075" s="201"/>
      <c r="D1075" s="201"/>
      <c r="E1075" s="201"/>
    </row>
    <row r="1076" spans="3:5" x14ac:dyDescent="0.2">
      <c r="C1076" s="201"/>
      <c r="D1076" s="201"/>
      <c r="E1076" s="201"/>
    </row>
    <row r="1077" spans="3:5" x14ac:dyDescent="0.2">
      <c r="C1077" s="201"/>
      <c r="D1077" s="201"/>
      <c r="E1077" s="201"/>
    </row>
    <row r="1078" spans="3:5" x14ac:dyDescent="0.2">
      <c r="C1078" s="201"/>
      <c r="D1078" s="201"/>
      <c r="E1078" s="201"/>
    </row>
    <row r="1079" spans="3:5" x14ac:dyDescent="0.2">
      <c r="C1079" s="201"/>
      <c r="D1079" s="201"/>
      <c r="E1079" s="201"/>
    </row>
    <row r="1080" spans="3:5" x14ac:dyDescent="0.2">
      <c r="C1080" s="201"/>
      <c r="D1080" s="201"/>
      <c r="E1080" s="201"/>
    </row>
    <row r="1081" spans="3:5" x14ac:dyDescent="0.2">
      <c r="C1081" s="201"/>
      <c r="D1081" s="201"/>
      <c r="E1081" s="201"/>
    </row>
    <row r="1082" spans="3:5" x14ac:dyDescent="0.2">
      <c r="C1082" s="201"/>
      <c r="D1082" s="201"/>
      <c r="E1082" s="201"/>
    </row>
    <row r="1083" spans="3:5" x14ac:dyDescent="0.2">
      <c r="C1083" s="201"/>
      <c r="D1083" s="201"/>
      <c r="E1083" s="201"/>
    </row>
    <row r="1084" spans="3:5" x14ac:dyDescent="0.2">
      <c r="C1084" s="201"/>
      <c r="D1084" s="201"/>
      <c r="E1084" s="201"/>
    </row>
    <row r="1085" spans="3:5" x14ac:dyDescent="0.2">
      <c r="C1085" s="201"/>
      <c r="D1085" s="201"/>
      <c r="E1085" s="201"/>
    </row>
    <row r="1086" spans="3:5" x14ac:dyDescent="0.2">
      <c r="C1086" s="201"/>
      <c r="D1086" s="201"/>
      <c r="E1086" s="201"/>
    </row>
    <row r="1087" spans="3:5" x14ac:dyDescent="0.2">
      <c r="C1087" s="201"/>
      <c r="D1087" s="201"/>
      <c r="E1087" s="201"/>
    </row>
    <row r="1088" spans="3:5" x14ac:dyDescent="0.2">
      <c r="C1088" s="201"/>
      <c r="D1088" s="201"/>
      <c r="E1088" s="201"/>
    </row>
    <row r="1089" spans="3:5" x14ac:dyDescent="0.2">
      <c r="C1089" s="201"/>
      <c r="D1089" s="201"/>
      <c r="E1089" s="201"/>
    </row>
    <row r="1090" spans="3:5" x14ac:dyDescent="0.2">
      <c r="C1090" s="201"/>
      <c r="D1090" s="201"/>
      <c r="E1090" s="201"/>
    </row>
    <row r="1091" spans="3:5" x14ac:dyDescent="0.2">
      <c r="C1091" s="201"/>
      <c r="D1091" s="201"/>
      <c r="E1091" s="201"/>
    </row>
    <row r="1092" spans="3:5" x14ac:dyDescent="0.2">
      <c r="C1092" s="201"/>
      <c r="D1092" s="201"/>
      <c r="E1092" s="201"/>
    </row>
    <row r="1093" spans="3:5" x14ac:dyDescent="0.2">
      <c r="C1093" s="201"/>
      <c r="D1093" s="201"/>
      <c r="E1093" s="201"/>
    </row>
    <row r="1094" spans="3:5" x14ac:dyDescent="0.2">
      <c r="C1094" s="201"/>
      <c r="D1094" s="201"/>
      <c r="E1094" s="201"/>
    </row>
    <row r="1095" spans="3:5" x14ac:dyDescent="0.2">
      <c r="C1095" s="201"/>
      <c r="D1095" s="201"/>
      <c r="E1095" s="201"/>
    </row>
    <row r="1096" spans="3:5" x14ac:dyDescent="0.2">
      <c r="C1096" s="201"/>
      <c r="D1096" s="201"/>
      <c r="E1096" s="201"/>
    </row>
    <row r="1097" spans="3:5" x14ac:dyDescent="0.2">
      <c r="C1097" s="201"/>
      <c r="D1097" s="201"/>
      <c r="E1097" s="201"/>
    </row>
    <row r="1098" spans="3:5" x14ac:dyDescent="0.2">
      <c r="C1098" s="201"/>
      <c r="D1098" s="201"/>
      <c r="E1098" s="201"/>
    </row>
    <row r="1099" spans="3:5" x14ac:dyDescent="0.2">
      <c r="C1099" s="201"/>
      <c r="D1099" s="201"/>
      <c r="E1099" s="201"/>
    </row>
    <row r="1100" spans="3:5" x14ac:dyDescent="0.2">
      <c r="C1100" s="201"/>
      <c r="D1100" s="201"/>
      <c r="E1100" s="201"/>
    </row>
    <row r="1101" spans="3:5" x14ac:dyDescent="0.2">
      <c r="C1101" s="201"/>
      <c r="D1101" s="201"/>
      <c r="E1101" s="201"/>
    </row>
    <row r="1102" spans="3:5" x14ac:dyDescent="0.2">
      <c r="C1102" s="201"/>
      <c r="D1102" s="201"/>
      <c r="E1102" s="201"/>
    </row>
    <row r="1103" spans="3:5" x14ac:dyDescent="0.2">
      <c r="C1103" s="201"/>
      <c r="D1103" s="201"/>
      <c r="E1103" s="201"/>
    </row>
    <row r="1104" spans="3:5" x14ac:dyDescent="0.2">
      <c r="C1104" s="201"/>
      <c r="D1104" s="201"/>
      <c r="E1104" s="201"/>
    </row>
    <row r="1105" spans="3:5" x14ac:dyDescent="0.2">
      <c r="C1105" s="201"/>
      <c r="D1105" s="201"/>
      <c r="E1105" s="201"/>
    </row>
    <row r="1106" spans="3:5" x14ac:dyDescent="0.2">
      <c r="C1106" s="201"/>
      <c r="D1106" s="201"/>
      <c r="E1106" s="201"/>
    </row>
    <row r="1107" spans="3:5" x14ac:dyDescent="0.2">
      <c r="C1107" s="201"/>
      <c r="D1107" s="201"/>
      <c r="E1107" s="201"/>
    </row>
    <row r="1108" spans="3:5" x14ac:dyDescent="0.2">
      <c r="C1108" s="201"/>
      <c r="D1108" s="201"/>
      <c r="E1108" s="201"/>
    </row>
    <row r="1109" spans="3:5" x14ac:dyDescent="0.2">
      <c r="C1109" s="201"/>
      <c r="D1109" s="201"/>
      <c r="E1109" s="201"/>
    </row>
    <row r="1110" spans="3:5" x14ac:dyDescent="0.2">
      <c r="C1110" s="201"/>
      <c r="D1110" s="201"/>
      <c r="E1110" s="201"/>
    </row>
    <row r="1111" spans="3:5" x14ac:dyDescent="0.2">
      <c r="C1111" s="201"/>
      <c r="D1111" s="201"/>
      <c r="E1111" s="201"/>
    </row>
    <row r="1112" spans="3:5" x14ac:dyDescent="0.2">
      <c r="C1112" s="201"/>
      <c r="D1112" s="201"/>
      <c r="E1112" s="201"/>
    </row>
    <row r="1113" spans="3:5" x14ac:dyDescent="0.2">
      <c r="C1113" s="201"/>
      <c r="D1113" s="201"/>
      <c r="E1113" s="201"/>
    </row>
    <row r="1114" spans="3:5" x14ac:dyDescent="0.2">
      <c r="C1114" s="201"/>
      <c r="D1114" s="201"/>
      <c r="E1114" s="201"/>
    </row>
    <row r="1115" spans="3:5" x14ac:dyDescent="0.2">
      <c r="C1115" s="201"/>
      <c r="D1115" s="201"/>
      <c r="E1115" s="201"/>
    </row>
    <row r="1116" spans="3:5" x14ac:dyDescent="0.2">
      <c r="C1116" s="201"/>
      <c r="D1116" s="201"/>
      <c r="E1116" s="201"/>
    </row>
    <row r="1117" spans="3:5" x14ac:dyDescent="0.2">
      <c r="C1117" s="201"/>
      <c r="D1117" s="201"/>
      <c r="E1117" s="201"/>
    </row>
    <row r="1118" spans="3:5" x14ac:dyDescent="0.2">
      <c r="C1118" s="201"/>
      <c r="D1118" s="201"/>
      <c r="E1118" s="201"/>
    </row>
    <row r="1119" spans="3:5" x14ac:dyDescent="0.2">
      <c r="C1119" s="201"/>
      <c r="D1119" s="201"/>
      <c r="E1119" s="201"/>
    </row>
    <row r="1120" spans="3:5" x14ac:dyDescent="0.2">
      <c r="C1120" s="201"/>
      <c r="D1120" s="201"/>
      <c r="E1120" s="201"/>
    </row>
    <row r="1121" spans="3:5" x14ac:dyDescent="0.2">
      <c r="C1121" s="201"/>
      <c r="D1121" s="201"/>
      <c r="E1121" s="201"/>
    </row>
    <row r="1122" spans="3:5" x14ac:dyDescent="0.2">
      <c r="C1122" s="201"/>
      <c r="D1122" s="201"/>
      <c r="E1122" s="201"/>
    </row>
    <row r="1123" spans="3:5" x14ac:dyDescent="0.2">
      <c r="C1123" s="201"/>
      <c r="D1123" s="201"/>
      <c r="E1123" s="201"/>
    </row>
    <row r="1124" spans="3:5" x14ac:dyDescent="0.2">
      <c r="C1124" s="201"/>
      <c r="D1124" s="201"/>
      <c r="E1124" s="201"/>
    </row>
    <row r="1125" spans="3:5" x14ac:dyDescent="0.2">
      <c r="C1125" s="201"/>
      <c r="D1125" s="201"/>
      <c r="E1125" s="201"/>
    </row>
    <row r="1126" spans="3:5" x14ac:dyDescent="0.2">
      <c r="C1126" s="201"/>
      <c r="D1126" s="201"/>
      <c r="E1126" s="201"/>
    </row>
    <row r="1127" spans="3:5" x14ac:dyDescent="0.2">
      <c r="C1127" s="201"/>
      <c r="D1127" s="201"/>
      <c r="E1127" s="201"/>
    </row>
    <row r="1128" spans="3:5" x14ac:dyDescent="0.2">
      <c r="C1128" s="201"/>
      <c r="D1128" s="201"/>
      <c r="E1128" s="201"/>
    </row>
    <row r="1129" spans="3:5" x14ac:dyDescent="0.2">
      <c r="C1129" s="201"/>
      <c r="D1129" s="201"/>
      <c r="E1129" s="201"/>
    </row>
    <row r="1130" spans="3:5" x14ac:dyDescent="0.2">
      <c r="C1130" s="201"/>
      <c r="D1130" s="201"/>
      <c r="E1130" s="201"/>
    </row>
    <row r="1131" spans="3:5" x14ac:dyDescent="0.2">
      <c r="C1131" s="201"/>
      <c r="D1131" s="201"/>
      <c r="E1131" s="201"/>
    </row>
    <row r="1132" spans="3:5" x14ac:dyDescent="0.2">
      <c r="C1132" s="201"/>
      <c r="D1132" s="201"/>
      <c r="E1132" s="201"/>
    </row>
    <row r="1133" spans="3:5" x14ac:dyDescent="0.2">
      <c r="C1133" s="201"/>
      <c r="D1133" s="201"/>
      <c r="E1133" s="201"/>
    </row>
    <row r="1134" spans="3:5" x14ac:dyDescent="0.2">
      <c r="C1134" s="201"/>
      <c r="D1134" s="201"/>
      <c r="E1134" s="201"/>
    </row>
    <row r="1135" spans="3:5" x14ac:dyDescent="0.2">
      <c r="C1135" s="201"/>
      <c r="D1135" s="201"/>
      <c r="E1135" s="201"/>
    </row>
    <row r="1136" spans="3:5" x14ac:dyDescent="0.2">
      <c r="C1136" s="201"/>
      <c r="D1136" s="201"/>
      <c r="E1136" s="201"/>
    </row>
    <row r="1137" spans="3:5" x14ac:dyDescent="0.2">
      <c r="C1137" s="201"/>
      <c r="D1137" s="201"/>
      <c r="E1137" s="201"/>
    </row>
    <row r="1138" spans="3:5" x14ac:dyDescent="0.2">
      <c r="C1138" s="201"/>
      <c r="D1138" s="201"/>
      <c r="E1138" s="201"/>
    </row>
    <row r="1139" spans="3:5" x14ac:dyDescent="0.2">
      <c r="C1139" s="201"/>
      <c r="D1139" s="201"/>
      <c r="E1139" s="201"/>
    </row>
    <row r="1140" spans="3:5" x14ac:dyDescent="0.2">
      <c r="C1140" s="201"/>
      <c r="D1140" s="201"/>
      <c r="E1140" s="201"/>
    </row>
    <row r="1141" spans="3:5" x14ac:dyDescent="0.2">
      <c r="C1141" s="201"/>
      <c r="D1141" s="201"/>
      <c r="E1141" s="201"/>
    </row>
    <row r="1142" spans="3:5" x14ac:dyDescent="0.2">
      <c r="C1142" s="201"/>
      <c r="D1142" s="201"/>
      <c r="E1142" s="201"/>
    </row>
    <row r="1143" spans="3:5" x14ac:dyDescent="0.2">
      <c r="C1143" s="201"/>
      <c r="D1143" s="201"/>
      <c r="E1143" s="201"/>
    </row>
    <row r="1144" spans="3:5" x14ac:dyDescent="0.2">
      <c r="C1144" s="201"/>
      <c r="D1144" s="201"/>
      <c r="E1144" s="201"/>
    </row>
    <row r="1145" spans="3:5" x14ac:dyDescent="0.2">
      <c r="C1145" s="201"/>
      <c r="D1145" s="201"/>
      <c r="E1145" s="201"/>
    </row>
    <row r="1146" spans="3:5" x14ac:dyDescent="0.2">
      <c r="C1146" s="201"/>
      <c r="D1146" s="201"/>
      <c r="E1146" s="201"/>
    </row>
    <row r="1147" spans="3:5" x14ac:dyDescent="0.2">
      <c r="C1147" s="201"/>
      <c r="D1147" s="201"/>
      <c r="E1147" s="201"/>
    </row>
    <row r="1148" spans="3:5" x14ac:dyDescent="0.2">
      <c r="C1148" s="201"/>
      <c r="D1148" s="201"/>
      <c r="E1148" s="201"/>
    </row>
    <row r="1149" spans="3:5" x14ac:dyDescent="0.2">
      <c r="C1149" s="201"/>
      <c r="D1149" s="201"/>
      <c r="E1149" s="201"/>
    </row>
    <row r="1150" spans="3:5" x14ac:dyDescent="0.2">
      <c r="C1150" s="201"/>
      <c r="D1150" s="201"/>
      <c r="E1150" s="201"/>
    </row>
    <row r="1151" spans="3:5" x14ac:dyDescent="0.2">
      <c r="C1151" s="201"/>
      <c r="D1151" s="201"/>
      <c r="E1151" s="201"/>
    </row>
    <row r="1152" spans="3:5" x14ac:dyDescent="0.2">
      <c r="C1152" s="201"/>
      <c r="D1152" s="201"/>
      <c r="E1152" s="201"/>
    </row>
    <row r="1153" spans="3:5" x14ac:dyDescent="0.2">
      <c r="C1153" s="201"/>
      <c r="D1153" s="201"/>
      <c r="E1153" s="201"/>
    </row>
    <row r="1154" spans="3:5" x14ac:dyDescent="0.2">
      <c r="C1154" s="201"/>
      <c r="D1154" s="201"/>
      <c r="E1154" s="201"/>
    </row>
    <row r="1155" spans="3:5" x14ac:dyDescent="0.2">
      <c r="C1155" s="201"/>
      <c r="D1155" s="201"/>
      <c r="E1155" s="201"/>
    </row>
    <row r="1156" spans="3:5" x14ac:dyDescent="0.2">
      <c r="C1156" s="201"/>
      <c r="D1156" s="201"/>
      <c r="E1156" s="201"/>
    </row>
    <row r="1157" spans="3:5" x14ac:dyDescent="0.2">
      <c r="C1157" s="201"/>
      <c r="D1157" s="201"/>
      <c r="E1157" s="201"/>
    </row>
    <row r="1158" spans="3:5" x14ac:dyDescent="0.2">
      <c r="C1158" s="201"/>
      <c r="D1158" s="201"/>
      <c r="E1158" s="201"/>
    </row>
    <row r="1159" spans="3:5" x14ac:dyDescent="0.2">
      <c r="C1159" s="201"/>
      <c r="D1159" s="201"/>
      <c r="E1159" s="201"/>
    </row>
    <row r="1160" spans="3:5" x14ac:dyDescent="0.2">
      <c r="C1160" s="201"/>
      <c r="D1160" s="201"/>
      <c r="E1160" s="201"/>
    </row>
    <row r="1161" spans="3:5" x14ac:dyDescent="0.2">
      <c r="C1161" s="201"/>
      <c r="D1161" s="201"/>
      <c r="E1161" s="201"/>
    </row>
    <row r="1162" spans="3:5" x14ac:dyDescent="0.2">
      <c r="C1162" s="201"/>
      <c r="D1162" s="201"/>
      <c r="E1162" s="201"/>
    </row>
    <row r="1163" spans="3:5" x14ac:dyDescent="0.2">
      <c r="C1163" s="201"/>
      <c r="D1163" s="201"/>
      <c r="E1163" s="201"/>
    </row>
    <row r="1164" spans="3:5" x14ac:dyDescent="0.2">
      <c r="C1164" s="201"/>
      <c r="D1164" s="201"/>
      <c r="E1164" s="201"/>
    </row>
    <row r="1165" spans="3:5" x14ac:dyDescent="0.2">
      <c r="C1165" s="201"/>
      <c r="D1165" s="201"/>
      <c r="E1165" s="201"/>
    </row>
    <row r="1166" spans="3:5" x14ac:dyDescent="0.2">
      <c r="C1166" s="201"/>
      <c r="D1166" s="201"/>
      <c r="E1166" s="201"/>
    </row>
    <row r="1167" spans="3:5" x14ac:dyDescent="0.2">
      <c r="C1167" s="201"/>
      <c r="D1167" s="201"/>
      <c r="E1167" s="201"/>
    </row>
    <row r="1168" spans="3:5" x14ac:dyDescent="0.2">
      <c r="C1168" s="201"/>
      <c r="D1168" s="201"/>
      <c r="E1168" s="201"/>
    </row>
    <row r="1169" spans="3:5" x14ac:dyDescent="0.2">
      <c r="C1169" s="201"/>
      <c r="D1169" s="201"/>
      <c r="E1169" s="201"/>
    </row>
    <row r="1170" spans="3:5" x14ac:dyDescent="0.2">
      <c r="C1170" s="201"/>
      <c r="D1170" s="201"/>
      <c r="E1170" s="201"/>
    </row>
    <row r="1171" spans="3:5" x14ac:dyDescent="0.2">
      <c r="C1171" s="201"/>
      <c r="D1171" s="201"/>
      <c r="E1171" s="201"/>
    </row>
    <row r="1172" spans="3:5" x14ac:dyDescent="0.2">
      <c r="C1172" s="201"/>
      <c r="D1172" s="201"/>
      <c r="E1172" s="201"/>
    </row>
    <row r="1173" spans="3:5" x14ac:dyDescent="0.2">
      <c r="C1173" s="201"/>
      <c r="D1173" s="201"/>
      <c r="E1173" s="201"/>
    </row>
    <row r="1174" spans="3:5" x14ac:dyDescent="0.2">
      <c r="C1174" s="201"/>
      <c r="D1174" s="201"/>
      <c r="E1174" s="201"/>
    </row>
    <row r="1175" spans="3:5" x14ac:dyDescent="0.2">
      <c r="C1175" s="201"/>
      <c r="D1175" s="201"/>
      <c r="E1175" s="201"/>
    </row>
    <row r="1176" spans="3:5" x14ac:dyDescent="0.2">
      <c r="C1176" s="201"/>
      <c r="D1176" s="201"/>
      <c r="E1176" s="201"/>
    </row>
    <row r="1177" spans="3:5" x14ac:dyDescent="0.2">
      <c r="C1177" s="201"/>
      <c r="D1177" s="201"/>
      <c r="E1177" s="201"/>
    </row>
    <row r="1178" spans="3:5" x14ac:dyDescent="0.2">
      <c r="C1178" s="201"/>
      <c r="D1178" s="201"/>
      <c r="E1178" s="201"/>
    </row>
    <row r="1179" spans="3:5" x14ac:dyDescent="0.2">
      <c r="C1179" s="201"/>
      <c r="D1179" s="201"/>
      <c r="E1179" s="201"/>
    </row>
    <row r="1180" spans="3:5" x14ac:dyDescent="0.2">
      <c r="C1180" s="201"/>
      <c r="D1180" s="201"/>
      <c r="E1180" s="201"/>
    </row>
    <row r="1181" spans="3:5" x14ac:dyDescent="0.2">
      <c r="C1181" s="201"/>
      <c r="D1181" s="201"/>
      <c r="E1181" s="201"/>
    </row>
    <row r="1182" spans="3:5" x14ac:dyDescent="0.2">
      <c r="C1182" s="201"/>
      <c r="D1182" s="201"/>
      <c r="E1182" s="201"/>
    </row>
    <row r="1183" spans="3:5" x14ac:dyDescent="0.2">
      <c r="C1183" s="201"/>
      <c r="D1183" s="201"/>
      <c r="E1183" s="201"/>
    </row>
    <row r="1184" spans="3:5" x14ac:dyDescent="0.2">
      <c r="C1184" s="201"/>
      <c r="D1184" s="201"/>
      <c r="E1184" s="201"/>
    </row>
    <row r="1185" spans="3:5" x14ac:dyDescent="0.2">
      <c r="C1185" s="201"/>
      <c r="D1185" s="201"/>
      <c r="E1185" s="201"/>
    </row>
    <row r="1186" spans="3:5" x14ac:dyDescent="0.2">
      <c r="C1186" s="201"/>
      <c r="D1186" s="201"/>
      <c r="E1186" s="201"/>
    </row>
    <row r="1187" spans="3:5" x14ac:dyDescent="0.2">
      <c r="C1187" s="201"/>
      <c r="D1187" s="201"/>
      <c r="E1187" s="201"/>
    </row>
    <row r="1188" spans="3:5" x14ac:dyDescent="0.2">
      <c r="C1188" s="201"/>
      <c r="D1188" s="201"/>
      <c r="E1188" s="201"/>
    </row>
    <row r="1189" spans="3:5" x14ac:dyDescent="0.2">
      <c r="C1189" s="201"/>
      <c r="D1189" s="201"/>
      <c r="E1189" s="201"/>
    </row>
    <row r="1190" spans="3:5" x14ac:dyDescent="0.2">
      <c r="C1190" s="201"/>
      <c r="D1190" s="201"/>
      <c r="E1190" s="201"/>
    </row>
    <row r="1191" spans="3:5" x14ac:dyDescent="0.2">
      <c r="C1191" s="201"/>
      <c r="D1191" s="201"/>
      <c r="E1191" s="201"/>
    </row>
    <row r="1192" spans="3:5" x14ac:dyDescent="0.2">
      <c r="C1192" s="201"/>
      <c r="D1192" s="201"/>
      <c r="E1192" s="201"/>
    </row>
    <row r="1193" spans="3:5" x14ac:dyDescent="0.2">
      <c r="C1193" s="201"/>
      <c r="D1193" s="201"/>
      <c r="E1193" s="201"/>
    </row>
    <row r="1194" spans="3:5" x14ac:dyDescent="0.2">
      <c r="C1194" s="201"/>
      <c r="D1194" s="201"/>
      <c r="E1194" s="201"/>
    </row>
    <row r="1195" spans="3:5" x14ac:dyDescent="0.2">
      <c r="C1195" s="201"/>
      <c r="D1195" s="201"/>
      <c r="E1195" s="201"/>
    </row>
    <row r="1196" spans="3:5" x14ac:dyDescent="0.2">
      <c r="C1196" s="201"/>
      <c r="D1196" s="201"/>
      <c r="E1196" s="201"/>
    </row>
    <row r="1197" spans="3:5" x14ac:dyDescent="0.2">
      <c r="C1197" s="201"/>
      <c r="D1197" s="201"/>
      <c r="E1197" s="201"/>
    </row>
    <row r="1198" spans="3:5" x14ac:dyDescent="0.2">
      <c r="C1198" s="201"/>
      <c r="D1198" s="201"/>
      <c r="E1198" s="201"/>
    </row>
    <row r="1199" spans="3:5" x14ac:dyDescent="0.2">
      <c r="C1199" s="201"/>
      <c r="D1199" s="201"/>
      <c r="E1199" s="201"/>
    </row>
    <row r="1200" spans="3:5" x14ac:dyDescent="0.2">
      <c r="C1200" s="201"/>
      <c r="D1200" s="201"/>
      <c r="E1200" s="201"/>
    </row>
    <row r="1201" spans="3:5" x14ac:dyDescent="0.2">
      <c r="C1201" s="201"/>
      <c r="D1201" s="201"/>
      <c r="E1201" s="201"/>
    </row>
    <row r="1202" spans="3:5" x14ac:dyDescent="0.2">
      <c r="C1202" s="201"/>
      <c r="D1202" s="201"/>
      <c r="E1202" s="201"/>
    </row>
    <row r="1203" spans="3:5" x14ac:dyDescent="0.2">
      <c r="C1203" s="201"/>
      <c r="D1203" s="201"/>
      <c r="E1203" s="201"/>
    </row>
    <row r="1204" spans="3:5" x14ac:dyDescent="0.2">
      <c r="C1204" s="201"/>
      <c r="D1204" s="201"/>
      <c r="E1204" s="201"/>
    </row>
    <row r="1205" spans="3:5" x14ac:dyDescent="0.2">
      <c r="C1205" s="201"/>
      <c r="D1205" s="201"/>
      <c r="E1205" s="201"/>
    </row>
    <row r="1206" spans="3:5" x14ac:dyDescent="0.2">
      <c r="C1206" s="201"/>
      <c r="D1206" s="201"/>
      <c r="E1206" s="201"/>
    </row>
    <row r="1207" spans="3:5" x14ac:dyDescent="0.2">
      <c r="C1207" s="201"/>
      <c r="D1207" s="201"/>
      <c r="E1207" s="201"/>
    </row>
    <row r="1208" spans="3:5" x14ac:dyDescent="0.2">
      <c r="C1208" s="201"/>
      <c r="D1208" s="201"/>
      <c r="E1208" s="201"/>
    </row>
    <row r="1209" spans="3:5" x14ac:dyDescent="0.2">
      <c r="C1209" s="201"/>
      <c r="D1209" s="201"/>
      <c r="E1209" s="201"/>
    </row>
    <row r="1210" spans="3:5" x14ac:dyDescent="0.2">
      <c r="C1210" s="201"/>
      <c r="D1210" s="201"/>
      <c r="E1210" s="201"/>
    </row>
    <row r="1211" spans="3:5" x14ac:dyDescent="0.2">
      <c r="C1211" s="201"/>
      <c r="D1211" s="201"/>
      <c r="E1211" s="201"/>
    </row>
    <row r="1212" spans="3:5" x14ac:dyDescent="0.2">
      <c r="C1212" s="201"/>
      <c r="D1212" s="201"/>
      <c r="E1212" s="201"/>
    </row>
    <row r="1213" spans="3:5" x14ac:dyDescent="0.2">
      <c r="C1213" s="201"/>
      <c r="D1213" s="201"/>
      <c r="E1213" s="201"/>
    </row>
    <row r="1214" spans="3:5" x14ac:dyDescent="0.2">
      <c r="C1214" s="201"/>
      <c r="D1214" s="201"/>
      <c r="E1214" s="201"/>
    </row>
    <row r="1215" spans="3:5" x14ac:dyDescent="0.2">
      <c r="C1215" s="201"/>
      <c r="D1215" s="201"/>
      <c r="E1215" s="201"/>
    </row>
    <row r="1216" spans="3:5" x14ac:dyDescent="0.2">
      <c r="C1216" s="201"/>
      <c r="D1216" s="201"/>
      <c r="E1216" s="201"/>
    </row>
    <row r="1217" spans="3:5" x14ac:dyDescent="0.2">
      <c r="C1217" s="201"/>
      <c r="D1217" s="201"/>
      <c r="E1217" s="201"/>
    </row>
    <row r="1218" spans="3:5" x14ac:dyDescent="0.2">
      <c r="C1218" s="201"/>
      <c r="D1218" s="201"/>
      <c r="E1218" s="201"/>
    </row>
    <row r="1219" spans="3:5" x14ac:dyDescent="0.2">
      <c r="C1219" s="201"/>
      <c r="D1219" s="201"/>
      <c r="E1219" s="201"/>
    </row>
    <row r="1220" spans="3:5" x14ac:dyDescent="0.2">
      <c r="C1220" s="201"/>
      <c r="D1220" s="201"/>
      <c r="E1220" s="201"/>
    </row>
    <row r="1221" spans="3:5" x14ac:dyDescent="0.2">
      <c r="C1221" s="201"/>
      <c r="D1221" s="201"/>
      <c r="E1221" s="201"/>
    </row>
    <row r="1222" spans="3:5" x14ac:dyDescent="0.2">
      <c r="C1222" s="201"/>
      <c r="D1222" s="201"/>
      <c r="E1222" s="201"/>
    </row>
    <row r="1223" spans="3:5" x14ac:dyDescent="0.2">
      <c r="C1223" s="201"/>
      <c r="D1223" s="201"/>
      <c r="E1223" s="201"/>
    </row>
    <row r="1224" spans="3:5" x14ac:dyDescent="0.2">
      <c r="C1224" s="201"/>
      <c r="D1224" s="201"/>
      <c r="E1224" s="201"/>
    </row>
    <row r="1225" spans="3:5" x14ac:dyDescent="0.2">
      <c r="C1225" s="201"/>
      <c r="D1225" s="201"/>
      <c r="E1225" s="201"/>
    </row>
    <row r="1226" spans="3:5" x14ac:dyDescent="0.2">
      <c r="C1226" s="201"/>
      <c r="D1226" s="201"/>
      <c r="E1226" s="201"/>
    </row>
    <row r="1227" spans="3:5" x14ac:dyDescent="0.2">
      <c r="C1227" s="201"/>
      <c r="D1227" s="201"/>
      <c r="E1227" s="201"/>
    </row>
    <row r="1228" spans="3:5" x14ac:dyDescent="0.2">
      <c r="C1228" s="201"/>
      <c r="D1228" s="201"/>
      <c r="E1228" s="201"/>
    </row>
    <row r="1229" spans="3:5" x14ac:dyDescent="0.2">
      <c r="C1229" s="201"/>
      <c r="D1229" s="201"/>
      <c r="E1229" s="201"/>
    </row>
    <row r="1230" spans="3:5" x14ac:dyDescent="0.2">
      <c r="C1230" s="201"/>
      <c r="D1230" s="201"/>
      <c r="E1230" s="201"/>
    </row>
    <row r="1231" spans="3:5" x14ac:dyDescent="0.2">
      <c r="C1231" s="201"/>
      <c r="D1231" s="201"/>
      <c r="E1231" s="201"/>
    </row>
    <row r="1232" spans="3:5" x14ac:dyDescent="0.2">
      <c r="C1232" s="201"/>
      <c r="D1232" s="201"/>
      <c r="E1232" s="201"/>
    </row>
    <row r="1233" spans="3:5" x14ac:dyDescent="0.2">
      <c r="C1233" s="201"/>
      <c r="D1233" s="201"/>
      <c r="E1233" s="201"/>
    </row>
    <row r="1234" spans="3:5" x14ac:dyDescent="0.2">
      <c r="C1234" s="201"/>
      <c r="D1234" s="201"/>
      <c r="E1234" s="201"/>
    </row>
    <row r="1235" spans="3:5" x14ac:dyDescent="0.2">
      <c r="C1235" s="201"/>
      <c r="D1235" s="201"/>
      <c r="E1235" s="201"/>
    </row>
    <row r="1236" spans="3:5" x14ac:dyDescent="0.2">
      <c r="C1236" s="201"/>
      <c r="D1236" s="201"/>
      <c r="E1236" s="201"/>
    </row>
    <row r="1237" spans="3:5" x14ac:dyDescent="0.2">
      <c r="C1237" s="201"/>
      <c r="D1237" s="201"/>
      <c r="E1237" s="201"/>
    </row>
    <row r="1238" spans="3:5" x14ac:dyDescent="0.2">
      <c r="C1238" s="201"/>
      <c r="D1238" s="201"/>
      <c r="E1238" s="201"/>
    </row>
    <row r="1239" spans="3:5" x14ac:dyDescent="0.2">
      <c r="C1239" s="201"/>
      <c r="D1239" s="201"/>
      <c r="E1239" s="201"/>
    </row>
    <row r="1240" spans="3:5" x14ac:dyDescent="0.2">
      <c r="C1240" s="201"/>
      <c r="D1240" s="201"/>
      <c r="E1240" s="201"/>
    </row>
    <row r="1241" spans="3:5" x14ac:dyDescent="0.2">
      <c r="C1241" s="201"/>
      <c r="D1241" s="201"/>
      <c r="E1241" s="201"/>
    </row>
    <row r="1242" spans="3:5" x14ac:dyDescent="0.2">
      <c r="C1242" s="201"/>
      <c r="D1242" s="201"/>
      <c r="E1242" s="201"/>
    </row>
    <row r="1243" spans="3:5" x14ac:dyDescent="0.2">
      <c r="C1243" s="201"/>
      <c r="D1243" s="201"/>
      <c r="E1243" s="201"/>
    </row>
    <row r="1244" spans="3:5" x14ac:dyDescent="0.2">
      <c r="C1244" s="201"/>
      <c r="D1244" s="201"/>
      <c r="E1244" s="201"/>
    </row>
    <row r="1245" spans="3:5" x14ac:dyDescent="0.2">
      <c r="C1245" s="201"/>
      <c r="D1245" s="201"/>
      <c r="E1245" s="201"/>
    </row>
    <row r="1246" spans="3:5" x14ac:dyDescent="0.2">
      <c r="C1246" s="201"/>
      <c r="D1246" s="201"/>
      <c r="E1246" s="201"/>
    </row>
    <row r="1247" spans="3:5" x14ac:dyDescent="0.2">
      <c r="C1247" s="201"/>
      <c r="D1247" s="201"/>
      <c r="E1247" s="201"/>
    </row>
    <row r="1248" spans="3:5" x14ac:dyDescent="0.2">
      <c r="C1248" s="201"/>
      <c r="D1248" s="201"/>
      <c r="E1248" s="201"/>
    </row>
    <row r="1249" spans="3:5" x14ac:dyDescent="0.2">
      <c r="C1249" s="201"/>
      <c r="D1249" s="201"/>
      <c r="E1249" s="201"/>
    </row>
    <row r="1250" spans="3:5" x14ac:dyDescent="0.2">
      <c r="C1250" s="201"/>
      <c r="D1250" s="201"/>
      <c r="E1250" s="201"/>
    </row>
    <row r="1251" spans="3:5" x14ac:dyDescent="0.2">
      <c r="C1251" s="201"/>
      <c r="D1251" s="201"/>
      <c r="E1251" s="201"/>
    </row>
    <row r="1252" spans="3:5" x14ac:dyDescent="0.2">
      <c r="C1252" s="201"/>
      <c r="D1252" s="201"/>
      <c r="E1252" s="201"/>
    </row>
    <row r="1253" spans="3:5" x14ac:dyDescent="0.2">
      <c r="C1253" s="201"/>
      <c r="D1253" s="201"/>
      <c r="E1253" s="201"/>
    </row>
    <row r="1254" spans="3:5" x14ac:dyDescent="0.2">
      <c r="C1254" s="201"/>
      <c r="D1254" s="201"/>
      <c r="E1254" s="201"/>
    </row>
    <row r="1255" spans="3:5" x14ac:dyDescent="0.2">
      <c r="C1255" s="201"/>
      <c r="D1255" s="201"/>
      <c r="E1255" s="201"/>
    </row>
    <row r="1256" spans="3:5" x14ac:dyDescent="0.2">
      <c r="C1256" s="201"/>
      <c r="D1256" s="201"/>
      <c r="E1256" s="201"/>
    </row>
    <row r="1257" spans="3:5" x14ac:dyDescent="0.2">
      <c r="C1257" s="201"/>
      <c r="D1257" s="201"/>
      <c r="E1257" s="201"/>
    </row>
    <row r="1258" spans="3:5" x14ac:dyDescent="0.2">
      <c r="C1258" s="201"/>
      <c r="D1258" s="201"/>
      <c r="E1258" s="201"/>
    </row>
    <row r="1259" spans="3:5" x14ac:dyDescent="0.2">
      <c r="C1259" s="201"/>
      <c r="D1259" s="201"/>
      <c r="E1259" s="201"/>
    </row>
    <row r="1260" spans="3:5" x14ac:dyDescent="0.2">
      <c r="C1260" s="201"/>
      <c r="D1260" s="201"/>
      <c r="E1260" s="201"/>
    </row>
    <row r="1261" spans="3:5" x14ac:dyDescent="0.2">
      <c r="C1261" s="201"/>
      <c r="D1261" s="201"/>
      <c r="E1261" s="201"/>
    </row>
    <row r="1262" spans="3:5" x14ac:dyDescent="0.2">
      <c r="C1262" s="201"/>
      <c r="D1262" s="201"/>
      <c r="E1262" s="201"/>
    </row>
    <row r="1263" spans="3:5" x14ac:dyDescent="0.2">
      <c r="C1263" s="201"/>
      <c r="D1263" s="201"/>
      <c r="E1263" s="201"/>
    </row>
    <row r="1264" spans="3:5" x14ac:dyDescent="0.2">
      <c r="C1264" s="201"/>
      <c r="D1264" s="201"/>
      <c r="E1264" s="201"/>
    </row>
    <row r="1265" spans="3:5" x14ac:dyDescent="0.2">
      <c r="C1265" s="201"/>
      <c r="D1265" s="201"/>
      <c r="E1265" s="201"/>
    </row>
    <row r="1266" spans="3:5" x14ac:dyDescent="0.2">
      <c r="C1266" s="201"/>
      <c r="D1266" s="201"/>
      <c r="E1266" s="201"/>
    </row>
    <row r="1267" spans="3:5" x14ac:dyDescent="0.2">
      <c r="C1267" s="201"/>
      <c r="D1267" s="201"/>
      <c r="E1267" s="201"/>
    </row>
    <row r="1268" spans="3:5" x14ac:dyDescent="0.2">
      <c r="C1268" s="201"/>
      <c r="D1268" s="201"/>
      <c r="E1268" s="201"/>
    </row>
    <row r="1269" spans="3:5" x14ac:dyDescent="0.2">
      <c r="C1269" s="201"/>
      <c r="D1269" s="201"/>
      <c r="E1269" s="201"/>
    </row>
    <row r="1270" spans="3:5" x14ac:dyDescent="0.2">
      <c r="C1270" s="201"/>
      <c r="D1270" s="201"/>
      <c r="E1270" s="201"/>
    </row>
    <row r="1271" spans="3:5" x14ac:dyDescent="0.2">
      <c r="C1271" s="201"/>
      <c r="D1271" s="201"/>
      <c r="E1271" s="201"/>
    </row>
    <row r="1272" spans="3:5" x14ac:dyDescent="0.2">
      <c r="C1272" s="201"/>
      <c r="D1272" s="201"/>
      <c r="E1272" s="201"/>
    </row>
    <row r="1273" spans="3:5" x14ac:dyDescent="0.2">
      <c r="C1273" s="201"/>
      <c r="D1273" s="201"/>
      <c r="E1273" s="201"/>
    </row>
    <row r="1274" spans="3:5" x14ac:dyDescent="0.2">
      <c r="C1274" s="201"/>
      <c r="D1274" s="201"/>
      <c r="E1274" s="201"/>
    </row>
    <row r="1275" spans="3:5" x14ac:dyDescent="0.2">
      <c r="C1275" s="201"/>
      <c r="D1275" s="201"/>
      <c r="E1275" s="201"/>
    </row>
    <row r="1276" spans="3:5" x14ac:dyDescent="0.2">
      <c r="C1276" s="201"/>
      <c r="D1276" s="201"/>
      <c r="E1276" s="201"/>
    </row>
    <row r="1277" spans="3:5" x14ac:dyDescent="0.2">
      <c r="C1277" s="201"/>
      <c r="D1277" s="201"/>
      <c r="E1277" s="201"/>
    </row>
    <row r="1278" spans="3:5" x14ac:dyDescent="0.2">
      <c r="C1278" s="201"/>
      <c r="D1278" s="201"/>
      <c r="E1278" s="201"/>
    </row>
    <row r="1279" spans="3:5" x14ac:dyDescent="0.2">
      <c r="C1279" s="201"/>
      <c r="D1279" s="201"/>
      <c r="E1279" s="201"/>
    </row>
    <row r="1280" spans="3:5" x14ac:dyDescent="0.2">
      <c r="C1280" s="201"/>
      <c r="D1280" s="201"/>
      <c r="E1280" s="201"/>
    </row>
    <row r="1281" spans="3:5" x14ac:dyDescent="0.2">
      <c r="C1281" s="201"/>
      <c r="D1281" s="201"/>
      <c r="E1281" s="201"/>
    </row>
    <row r="1282" spans="3:5" x14ac:dyDescent="0.2">
      <c r="C1282" s="201"/>
      <c r="D1282" s="201"/>
      <c r="E1282" s="201"/>
    </row>
    <row r="1283" spans="3:5" x14ac:dyDescent="0.2">
      <c r="C1283" s="201"/>
      <c r="D1283" s="201"/>
      <c r="E1283" s="201"/>
    </row>
    <row r="1284" spans="3:5" x14ac:dyDescent="0.2">
      <c r="C1284" s="201"/>
      <c r="D1284" s="201"/>
      <c r="E1284" s="201"/>
    </row>
    <row r="1285" spans="3:5" x14ac:dyDescent="0.2">
      <c r="C1285" s="201"/>
      <c r="D1285" s="201"/>
      <c r="E1285" s="201"/>
    </row>
    <row r="1286" spans="3:5" x14ac:dyDescent="0.2">
      <c r="C1286" s="201"/>
      <c r="D1286" s="201"/>
      <c r="E1286" s="201"/>
    </row>
    <row r="1287" spans="3:5" x14ac:dyDescent="0.2">
      <c r="C1287" s="201"/>
      <c r="D1287" s="201"/>
      <c r="E1287" s="201"/>
    </row>
    <row r="1288" spans="3:5" x14ac:dyDescent="0.2">
      <c r="C1288" s="201"/>
      <c r="D1288" s="201"/>
      <c r="E1288" s="201"/>
    </row>
    <row r="1289" spans="3:5" x14ac:dyDescent="0.2">
      <c r="C1289" s="201"/>
      <c r="D1289" s="201"/>
      <c r="E1289" s="201"/>
    </row>
    <row r="1290" spans="3:5" x14ac:dyDescent="0.2">
      <c r="C1290" s="201"/>
      <c r="D1290" s="201"/>
      <c r="E1290" s="201"/>
    </row>
    <row r="1291" spans="3:5" x14ac:dyDescent="0.2">
      <c r="C1291" s="201"/>
      <c r="D1291" s="201"/>
      <c r="E1291" s="201"/>
    </row>
    <row r="1292" spans="3:5" x14ac:dyDescent="0.2">
      <c r="C1292" s="201"/>
      <c r="D1292" s="201"/>
      <c r="E1292" s="201"/>
    </row>
    <row r="1293" spans="3:5" x14ac:dyDescent="0.2">
      <c r="C1293" s="201"/>
      <c r="D1293" s="201"/>
      <c r="E1293" s="201"/>
    </row>
    <row r="1294" spans="3:5" x14ac:dyDescent="0.2">
      <c r="C1294" s="201"/>
      <c r="D1294" s="201"/>
      <c r="E1294" s="201"/>
    </row>
    <row r="1295" spans="3:5" x14ac:dyDescent="0.2">
      <c r="C1295" s="201"/>
      <c r="D1295" s="201"/>
      <c r="E1295" s="201"/>
    </row>
    <row r="1296" spans="3:5" x14ac:dyDescent="0.2">
      <c r="C1296" s="201"/>
      <c r="D1296" s="201"/>
      <c r="E1296" s="201"/>
    </row>
    <row r="1297" spans="3:5" x14ac:dyDescent="0.2">
      <c r="C1297" s="201"/>
      <c r="D1297" s="201"/>
      <c r="E1297" s="201"/>
    </row>
    <row r="1298" spans="3:5" x14ac:dyDescent="0.2">
      <c r="C1298" s="201"/>
      <c r="D1298" s="201"/>
      <c r="E1298" s="201"/>
    </row>
    <row r="1299" spans="3:5" x14ac:dyDescent="0.2">
      <c r="C1299" s="201"/>
      <c r="D1299" s="201"/>
      <c r="E1299" s="201"/>
    </row>
    <row r="1300" spans="3:5" x14ac:dyDescent="0.2">
      <c r="C1300" s="201"/>
      <c r="D1300" s="201"/>
      <c r="E1300" s="201"/>
    </row>
    <row r="1301" spans="3:5" x14ac:dyDescent="0.2">
      <c r="C1301" s="201"/>
      <c r="D1301" s="201"/>
      <c r="E1301" s="201"/>
    </row>
    <row r="1302" spans="3:5" x14ac:dyDescent="0.2">
      <c r="C1302" s="201"/>
      <c r="D1302" s="201"/>
      <c r="E1302" s="201"/>
    </row>
    <row r="1303" spans="3:5" x14ac:dyDescent="0.2">
      <c r="C1303" s="201"/>
      <c r="D1303" s="201"/>
      <c r="E1303" s="201"/>
    </row>
    <row r="1304" spans="3:5" x14ac:dyDescent="0.2">
      <c r="C1304" s="201"/>
      <c r="D1304" s="201"/>
      <c r="E1304" s="201"/>
    </row>
    <row r="1305" spans="3:5" x14ac:dyDescent="0.2">
      <c r="C1305" s="201"/>
      <c r="D1305" s="201"/>
      <c r="E1305" s="201"/>
    </row>
    <row r="1306" spans="3:5" x14ac:dyDescent="0.2">
      <c r="C1306" s="201"/>
      <c r="D1306" s="201"/>
      <c r="E1306" s="201"/>
    </row>
    <row r="1307" spans="3:5" x14ac:dyDescent="0.2">
      <c r="C1307" s="201"/>
      <c r="D1307" s="201"/>
      <c r="E1307" s="201"/>
    </row>
    <row r="1308" spans="3:5" x14ac:dyDescent="0.2">
      <c r="C1308" s="201"/>
      <c r="D1308" s="201"/>
      <c r="E1308" s="201"/>
    </row>
    <row r="1309" spans="3:5" x14ac:dyDescent="0.2">
      <c r="C1309" s="201"/>
      <c r="D1309" s="201"/>
      <c r="E1309" s="201"/>
    </row>
    <row r="1310" spans="3:5" x14ac:dyDescent="0.2">
      <c r="C1310" s="201"/>
      <c r="D1310" s="201"/>
      <c r="E1310" s="201"/>
    </row>
    <row r="1311" spans="3:5" x14ac:dyDescent="0.2">
      <c r="C1311" s="201"/>
      <c r="D1311" s="201"/>
      <c r="E1311" s="201"/>
    </row>
    <row r="1312" spans="3:5" x14ac:dyDescent="0.2">
      <c r="C1312" s="201"/>
      <c r="D1312" s="201"/>
      <c r="E1312" s="201"/>
    </row>
    <row r="1313" spans="3:5" x14ac:dyDescent="0.2">
      <c r="C1313" s="201"/>
      <c r="D1313" s="201"/>
      <c r="E1313" s="201"/>
    </row>
    <row r="1314" spans="3:5" x14ac:dyDescent="0.2">
      <c r="C1314" s="201"/>
      <c r="D1314" s="201"/>
      <c r="E1314" s="201"/>
    </row>
    <row r="1315" spans="3:5" x14ac:dyDescent="0.2">
      <c r="C1315" s="201"/>
      <c r="D1315" s="201"/>
      <c r="E1315" s="201"/>
    </row>
    <row r="1316" spans="3:5" x14ac:dyDescent="0.2">
      <c r="C1316" s="201"/>
      <c r="D1316" s="201"/>
      <c r="E1316" s="201"/>
    </row>
    <row r="1317" spans="3:5" x14ac:dyDescent="0.2">
      <c r="C1317" s="201"/>
      <c r="D1317" s="201"/>
      <c r="E1317" s="201"/>
    </row>
    <row r="1318" spans="3:5" x14ac:dyDescent="0.2">
      <c r="C1318" s="201"/>
      <c r="D1318" s="201"/>
      <c r="E1318" s="201"/>
    </row>
    <row r="1319" spans="3:5" x14ac:dyDescent="0.2">
      <c r="C1319" s="201"/>
      <c r="D1319" s="201"/>
      <c r="E1319" s="201"/>
    </row>
    <row r="1320" spans="3:5" x14ac:dyDescent="0.2">
      <c r="C1320" s="201"/>
      <c r="D1320" s="201"/>
      <c r="E1320" s="201"/>
    </row>
    <row r="1321" spans="3:5" x14ac:dyDescent="0.2">
      <c r="C1321" s="201"/>
      <c r="D1321" s="201"/>
      <c r="E1321" s="201"/>
    </row>
    <row r="1322" spans="3:5" x14ac:dyDescent="0.2">
      <c r="C1322" s="201"/>
      <c r="D1322" s="201"/>
      <c r="E1322" s="201"/>
    </row>
    <row r="1323" spans="3:5" x14ac:dyDescent="0.2">
      <c r="C1323" s="201"/>
      <c r="D1323" s="201"/>
      <c r="E1323" s="201"/>
    </row>
    <row r="1324" spans="3:5" x14ac:dyDescent="0.2">
      <c r="C1324" s="201"/>
      <c r="D1324" s="201"/>
      <c r="E1324" s="201"/>
    </row>
    <row r="1325" spans="3:5" x14ac:dyDescent="0.2">
      <c r="C1325" s="201"/>
      <c r="D1325" s="201"/>
      <c r="E1325" s="201"/>
    </row>
    <row r="1326" spans="3:5" x14ac:dyDescent="0.2">
      <c r="C1326" s="201"/>
      <c r="D1326" s="201"/>
      <c r="E1326" s="201"/>
    </row>
    <row r="1327" spans="3:5" x14ac:dyDescent="0.2">
      <c r="C1327" s="201"/>
      <c r="D1327" s="201"/>
      <c r="E1327" s="201"/>
    </row>
    <row r="1328" spans="3:5" x14ac:dyDescent="0.2">
      <c r="C1328" s="201"/>
      <c r="D1328" s="201"/>
      <c r="E1328" s="201"/>
    </row>
    <row r="1329" spans="3:5" x14ac:dyDescent="0.2">
      <c r="C1329" s="201"/>
      <c r="D1329" s="201"/>
      <c r="E1329" s="201"/>
    </row>
    <row r="1330" spans="3:5" x14ac:dyDescent="0.2">
      <c r="C1330" s="201"/>
      <c r="D1330" s="201"/>
      <c r="E1330" s="201"/>
    </row>
    <row r="1331" spans="3:5" x14ac:dyDescent="0.2">
      <c r="C1331" s="201"/>
      <c r="D1331" s="201"/>
      <c r="E1331" s="201"/>
    </row>
    <row r="1332" spans="3:5" x14ac:dyDescent="0.2">
      <c r="C1332" s="201"/>
      <c r="D1332" s="201"/>
      <c r="E1332" s="201"/>
    </row>
    <row r="1333" spans="3:5" x14ac:dyDescent="0.2">
      <c r="C1333" s="201"/>
      <c r="D1333" s="201"/>
      <c r="E1333" s="201"/>
    </row>
    <row r="1334" spans="3:5" x14ac:dyDescent="0.2">
      <c r="C1334" s="201"/>
      <c r="D1334" s="201"/>
      <c r="E1334" s="201"/>
    </row>
    <row r="1335" spans="3:5" x14ac:dyDescent="0.2">
      <c r="C1335" s="201"/>
      <c r="D1335" s="201"/>
      <c r="E1335" s="201"/>
    </row>
    <row r="1336" spans="3:5" x14ac:dyDescent="0.2">
      <c r="C1336" s="201"/>
      <c r="D1336" s="201"/>
      <c r="E1336" s="201"/>
    </row>
    <row r="1337" spans="3:5" x14ac:dyDescent="0.2">
      <c r="C1337" s="201"/>
      <c r="D1337" s="201"/>
      <c r="E1337" s="201"/>
    </row>
    <row r="1338" spans="3:5" x14ac:dyDescent="0.2">
      <c r="C1338" s="201"/>
      <c r="D1338" s="201"/>
      <c r="E1338" s="201"/>
    </row>
    <row r="1339" spans="3:5" x14ac:dyDescent="0.2">
      <c r="C1339" s="201"/>
      <c r="D1339" s="201"/>
      <c r="E1339" s="201"/>
    </row>
    <row r="1340" spans="3:5" x14ac:dyDescent="0.2">
      <c r="C1340" s="201"/>
      <c r="D1340" s="201"/>
      <c r="E1340" s="201"/>
    </row>
    <row r="1341" spans="3:5" x14ac:dyDescent="0.2">
      <c r="C1341" s="201"/>
      <c r="D1341" s="201"/>
      <c r="E1341" s="201"/>
    </row>
    <row r="1342" spans="3:5" x14ac:dyDescent="0.2">
      <c r="C1342" s="201"/>
      <c r="D1342" s="201"/>
      <c r="E1342" s="201"/>
    </row>
    <row r="1343" spans="3:5" x14ac:dyDescent="0.2">
      <c r="C1343" s="201"/>
      <c r="D1343" s="201"/>
      <c r="E1343" s="201"/>
    </row>
    <row r="1344" spans="3:5" x14ac:dyDescent="0.2">
      <c r="C1344" s="201"/>
      <c r="D1344" s="201"/>
      <c r="E1344" s="201"/>
    </row>
    <row r="1345" spans="3:5" x14ac:dyDescent="0.2">
      <c r="C1345" s="201"/>
      <c r="D1345" s="201"/>
      <c r="E1345" s="201"/>
    </row>
    <row r="1346" spans="3:5" x14ac:dyDescent="0.2">
      <c r="C1346" s="201"/>
      <c r="D1346" s="201"/>
      <c r="E1346" s="201"/>
    </row>
    <row r="1347" spans="3:5" x14ac:dyDescent="0.2">
      <c r="C1347" s="201"/>
      <c r="D1347" s="201"/>
      <c r="E1347" s="201"/>
    </row>
    <row r="1348" spans="3:5" x14ac:dyDescent="0.2">
      <c r="C1348" s="201"/>
      <c r="D1348" s="201"/>
      <c r="E1348" s="201"/>
    </row>
    <row r="1349" spans="3:5" x14ac:dyDescent="0.2">
      <c r="C1349" s="201"/>
      <c r="D1349" s="201"/>
      <c r="E1349" s="201"/>
    </row>
    <row r="1350" spans="3:5" x14ac:dyDescent="0.2">
      <c r="C1350" s="201"/>
      <c r="D1350" s="201"/>
      <c r="E1350" s="201"/>
    </row>
    <row r="1351" spans="3:5" x14ac:dyDescent="0.2">
      <c r="C1351" s="201"/>
      <c r="D1351" s="201"/>
      <c r="E1351" s="201"/>
    </row>
    <row r="1352" spans="3:5" x14ac:dyDescent="0.2">
      <c r="C1352" s="201"/>
      <c r="D1352" s="201"/>
      <c r="E1352" s="201"/>
    </row>
    <row r="1353" spans="3:5" x14ac:dyDescent="0.2">
      <c r="C1353" s="201"/>
      <c r="D1353" s="201"/>
      <c r="E1353" s="201"/>
    </row>
    <row r="1354" spans="3:5" x14ac:dyDescent="0.2">
      <c r="C1354" s="201"/>
      <c r="D1354" s="201"/>
      <c r="E1354" s="201"/>
    </row>
    <row r="1355" spans="3:5" x14ac:dyDescent="0.2">
      <c r="C1355" s="201"/>
      <c r="D1355" s="201"/>
      <c r="E1355" s="201"/>
    </row>
    <row r="1356" spans="3:5" x14ac:dyDescent="0.2">
      <c r="C1356" s="201"/>
      <c r="D1356" s="201"/>
      <c r="E1356" s="201"/>
    </row>
    <row r="1357" spans="3:5" x14ac:dyDescent="0.2">
      <c r="C1357" s="201"/>
      <c r="D1357" s="201"/>
      <c r="E1357" s="201"/>
    </row>
    <row r="1358" spans="3:5" x14ac:dyDescent="0.2">
      <c r="C1358" s="201"/>
      <c r="D1358" s="201"/>
      <c r="E1358" s="201"/>
    </row>
    <row r="1359" spans="3:5" x14ac:dyDescent="0.2">
      <c r="C1359" s="201"/>
      <c r="D1359" s="201"/>
      <c r="E1359" s="201"/>
    </row>
    <row r="1360" spans="3:5" x14ac:dyDescent="0.2">
      <c r="C1360" s="201"/>
      <c r="D1360" s="201"/>
      <c r="E1360" s="201"/>
    </row>
    <row r="1361" spans="3:5" x14ac:dyDescent="0.2">
      <c r="C1361" s="201"/>
      <c r="D1361" s="201"/>
      <c r="E1361" s="201"/>
    </row>
    <row r="1362" spans="3:5" x14ac:dyDescent="0.2">
      <c r="C1362" s="201"/>
      <c r="D1362" s="201"/>
      <c r="E1362" s="201"/>
    </row>
    <row r="1363" spans="3:5" x14ac:dyDescent="0.2">
      <c r="C1363" s="201"/>
      <c r="D1363" s="201"/>
      <c r="E1363" s="201"/>
    </row>
    <row r="1364" spans="3:5" x14ac:dyDescent="0.2">
      <c r="C1364" s="201"/>
      <c r="D1364" s="201"/>
      <c r="E1364" s="201"/>
    </row>
    <row r="1365" spans="3:5" x14ac:dyDescent="0.2">
      <c r="C1365" s="201"/>
      <c r="D1365" s="201"/>
      <c r="E1365" s="201"/>
    </row>
    <row r="1366" spans="3:5" x14ac:dyDescent="0.2">
      <c r="C1366" s="201"/>
      <c r="D1366" s="201"/>
      <c r="E1366" s="201"/>
    </row>
    <row r="1367" spans="3:5" x14ac:dyDescent="0.2">
      <c r="C1367" s="201"/>
      <c r="D1367" s="201"/>
      <c r="E1367" s="201"/>
    </row>
    <row r="1368" spans="3:5" x14ac:dyDescent="0.2">
      <c r="C1368" s="201"/>
      <c r="D1368" s="201"/>
      <c r="E1368" s="201"/>
    </row>
    <row r="1369" spans="3:5" x14ac:dyDescent="0.2">
      <c r="C1369" s="201"/>
      <c r="D1369" s="201"/>
      <c r="E1369" s="201"/>
    </row>
    <row r="1370" spans="3:5" x14ac:dyDescent="0.2">
      <c r="C1370" s="201"/>
      <c r="D1370" s="201"/>
      <c r="E1370" s="201"/>
    </row>
    <row r="1371" spans="3:5" x14ac:dyDescent="0.2">
      <c r="C1371" s="201"/>
      <c r="D1371" s="201"/>
      <c r="E1371" s="201"/>
    </row>
    <row r="1372" spans="3:5" x14ac:dyDescent="0.2">
      <c r="C1372" s="201"/>
      <c r="D1372" s="201"/>
      <c r="E1372" s="201"/>
    </row>
    <row r="1373" spans="3:5" x14ac:dyDescent="0.2">
      <c r="C1373" s="201"/>
      <c r="D1373" s="201"/>
      <c r="E1373" s="201"/>
    </row>
    <row r="1374" spans="3:5" x14ac:dyDescent="0.2">
      <c r="C1374" s="201"/>
      <c r="D1374" s="201"/>
      <c r="E1374" s="201"/>
    </row>
    <row r="1375" spans="3:5" x14ac:dyDescent="0.2">
      <c r="C1375" s="201"/>
      <c r="D1375" s="201"/>
      <c r="E1375" s="201"/>
    </row>
    <row r="1376" spans="3:5" x14ac:dyDescent="0.2">
      <c r="C1376" s="201"/>
      <c r="D1376" s="201"/>
      <c r="E1376" s="201"/>
    </row>
    <row r="1377" spans="3:5" x14ac:dyDescent="0.2">
      <c r="C1377" s="201"/>
      <c r="D1377" s="201"/>
      <c r="E1377" s="201"/>
    </row>
    <row r="1378" spans="3:5" x14ac:dyDescent="0.2">
      <c r="C1378" s="201"/>
      <c r="D1378" s="201"/>
      <c r="E1378" s="201"/>
    </row>
    <row r="1379" spans="3:5" x14ac:dyDescent="0.2">
      <c r="C1379" s="201"/>
      <c r="D1379" s="201"/>
      <c r="E1379" s="201"/>
    </row>
    <row r="1380" spans="3:5" x14ac:dyDescent="0.2">
      <c r="C1380" s="201"/>
      <c r="D1380" s="201"/>
      <c r="E1380" s="201"/>
    </row>
    <row r="1381" spans="3:5" x14ac:dyDescent="0.2">
      <c r="C1381" s="201"/>
      <c r="D1381" s="201"/>
      <c r="E1381" s="201"/>
    </row>
    <row r="1382" spans="3:5" x14ac:dyDescent="0.2">
      <c r="C1382" s="201"/>
      <c r="D1382" s="201"/>
      <c r="E1382" s="201"/>
    </row>
    <row r="1383" spans="3:5" x14ac:dyDescent="0.2">
      <c r="C1383" s="201"/>
      <c r="D1383" s="201"/>
      <c r="E1383" s="201"/>
    </row>
    <row r="1384" spans="3:5" x14ac:dyDescent="0.2">
      <c r="C1384" s="201"/>
      <c r="D1384" s="201"/>
      <c r="E1384" s="201"/>
    </row>
    <row r="1385" spans="3:5" x14ac:dyDescent="0.2">
      <c r="C1385" s="201"/>
      <c r="D1385" s="201"/>
      <c r="E1385" s="201"/>
    </row>
    <row r="1386" spans="3:5" x14ac:dyDescent="0.2">
      <c r="C1386" s="201"/>
      <c r="D1386" s="201"/>
      <c r="E1386" s="201"/>
    </row>
    <row r="1387" spans="3:5" x14ac:dyDescent="0.2">
      <c r="C1387" s="201"/>
      <c r="D1387" s="201"/>
      <c r="E1387" s="201"/>
    </row>
    <row r="1388" spans="3:5" x14ac:dyDescent="0.2">
      <c r="C1388" s="201"/>
      <c r="D1388" s="201"/>
      <c r="E1388" s="201"/>
    </row>
    <row r="1389" spans="3:5" x14ac:dyDescent="0.2">
      <c r="C1389" s="201"/>
      <c r="D1389" s="201"/>
      <c r="E1389" s="201"/>
    </row>
    <row r="1390" spans="3:5" x14ac:dyDescent="0.2">
      <c r="C1390" s="201"/>
      <c r="D1390" s="201"/>
      <c r="E1390" s="201"/>
    </row>
    <row r="1391" spans="3:5" x14ac:dyDescent="0.2">
      <c r="C1391" s="201"/>
      <c r="D1391" s="201"/>
      <c r="E1391" s="201"/>
    </row>
    <row r="1392" spans="3:5" x14ac:dyDescent="0.2">
      <c r="C1392" s="201"/>
      <c r="D1392" s="201"/>
      <c r="E1392" s="201"/>
    </row>
    <row r="1393" spans="3:5" x14ac:dyDescent="0.2">
      <c r="C1393" s="201"/>
      <c r="D1393" s="201"/>
      <c r="E1393" s="201"/>
    </row>
    <row r="1394" spans="3:5" x14ac:dyDescent="0.2">
      <c r="C1394" s="201"/>
      <c r="D1394" s="201"/>
      <c r="E1394" s="201"/>
    </row>
    <row r="1395" spans="3:5" x14ac:dyDescent="0.2">
      <c r="C1395" s="201"/>
      <c r="D1395" s="201"/>
      <c r="E1395" s="201"/>
    </row>
    <row r="1396" spans="3:5" x14ac:dyDescent="0.2">
      <c r="C1396" s="201"/>
      <c r="D1396" s="201"/>
      <c r="E1396" s="201"/>
    </row>
    <row r="1397" spans="3:5" x14ac:dyDescent="0.2">
      <c r="C1397" s="201"/>
      <c r="D1397" s="201"/>
      <c r="E1397" s="201"/>
    </row>
    <row r="1398" spans="3:5" x14ac:dyDescent="0.2">
      <c r="C1398" s="201"/>
      <c r="D1398" s="201"/>
      <c r="E1398" s="201"/>
    </row>
    <row r="1399" spans="3:5" x14ac:dyDescent="0.2">
      <c r="C1399" s="201"/>
      <c r="D1399" s="201"/>
      <c r="E1399" s="201"/>
    </row>
    <row r="1400" spans="3:5" x14ac:dyDescent="0.2">
      <c r="C1400" s="201"/>
      <c r="D1400" s="201"/>
      <c r="E1400" s="201"/>
    </row>
    <row r="1401" spans="3:5" x14ac:dyDescent="0.2">
      <c r="C1401" s="201"/>
      <c r="D1401" s="201"/>
      <c r="E1401" s="201"/>
    </row>
    <row r="1402" spans="3:5" x14ac:dyDescent="0.2">
      <c r="C1402" s="201"/>
      <c r="D1402" s="201"/>
      <c r="E1402" s="201"/>
    </row>
    <row r="1403" spans="3:5" x14ac:dyDescent="0.2">
      <c r="C1403" s="201"/>
      <c r="D1403" s="201"/>
      <c r="E1403" s="201"/>
    </row>
    <row r="1404" spans="3:5" x14ac:dyDescent="0.2">
      <c r="C1404" s="201"/>
      <c r="D1404" s="201"/>
      <c r="E1404" s="201"/>
    </row>
    <row r="1405" spans="3:5" x14ac:dyDescent="0.2">
      <c r="C1405" s="201"/>
      <c r="D1405" s="201"/>
      <c r="E1405" s="201"/>
    </row>
    <row r="1406" spans="3:5" x14ac:dyDescent="0.2">
      <c r="C1406" s="201"/>
      <c r="D1406" s="201"/>
      <c r="E1406" s="201"/>
    </row>
    <row r="1407" spans="3:5" x14ac:dyDescent="0.2">
      <c r="C1407" s="201"/>
      <c r="D1407" s="201"/>
      <c r="E1407" s="201"/>
    </row>
    <row r="1408" spans="3:5" x14ac:dyDescent="0.2">
      <c r="C1408" s="201"/>
      <c r="D1408" s="201"/>
      <c r="E1408" s="201"/>
    </row>
    <row r="1409" spans="3:5" x14ac:dyDescent="0.2">
      <c r="C1409" s="201"/>
      <c r="D1409" s="201"/>
      <c r="E1409" s="201"/>
    </row>
    <row r="1410" spans="3:5" x14ac:dyDescent="0.2">
      <c r="C1410" s="201"/>
      <c r="D1410" s="201"/>
      <c r="E1410" s="201"/>
    </row>
    <row r="1411" spans="3:5" x14ac:dyDescent="0.2">
      <c r="C1411" s="201"/>
      <c r="D1411" s="201"/>
      <c r="E1411" s="201"/>
    </row>
    <row r="1412" spans="3:5" x14ac:dyDescent="0.2">
      <c r="C1412" s="201"/>
      <c r="D1412" s="201"/>
      <c r="E1412" s="201"/>
    </row>
    <row r="1413" spans="3:5" x14ac:dyDescent="0.2">
      <c r="C1413" s="201"/>
      <c r="D1413" s="201"/>
      <c r="E1413" s="201"/>
    </row>
    <row r="1414" spans="3:5" x14ac:dyDescent="0.2">
      <c r="C1414" s="201"/>
      <c r="D1414" s="201"/>
      <c r="E1414" s="201"/>
    </row>
    <row r="1415" spans="3:5" x14ac:dyDescent="0.2">
      <c r="C1415" s="201"/>
      <c r="D1415" s="201"/>
      <c r="E1415" s="201"/>
    </row>
    <row r="1416" spans="3:5" x14ac:dyDescent="0.2">
      <c r="C1416" s="201"/>
      <c r="D1416" s="201"/>
      <c r="E1416" s="201"/>
    </row>
    <row r="1417" spans="3:5" x14ac:dyDescent="0.2">
      <c r="C1417" s="201"/>
      <c r="D1417" s="201"/>
      <c r="E1417" s="201"/>
    </row>
    <row r="1418" spans="3:5" x14ac:dyDescent="0.2">
      <c r="C1418" s="201"/>
      <c r="D1418" s="201"/>
      <c r="E1418" s="201"/>
    </row>
    <row r="1419" spans="3:5" x14ac:dyDescent="0.2">
      <c r="C1419" s="201"/>
      <c r="D1419" s="201"/>
      <c r="E1419" s="201"/>
    </row>
    <row r="1420" spans="3:5" x14ac:dyDescent="0.2">
      <c r="C1420" s="201"/>
      <c r="D1420" s="201"/>
      <c r="E1420" s="201"/>
    </row>
    <row r="1421" spans="3:5" x14ac:dyDescent="0.2">
      <c r="C1421" s="201"/>
      <c r="D1421" s="201"/>
      <c r="E1421" s="201"/>
    </row>
    <row r="1422" spans="3:5" x14ac:dyDescent="0.2">
      <c r="C1422" s="201"/>
      <c r="D1422" s="201"/>
      <c r="E1422" s="201"/>
    </row>
    <row r="1423" spans="3:5" x14ac:dyDescent="0.2">
      <c r="C1423" s="201"/>
      <c r="D1423" s="201"/>
      <c r="E1423" s="201"/>
    </row>
    <row r="1424" spans="3:5" x14ac:dyDescent="0.2">
      <c r="C1424" s="201"/>
      <c r="D1424" s="201"/>
      <c r="E1424" s="201"/>
    </row>
    <row r="1425" spans="3:5" x14ac:dyDescent="0.2">
      <c r="C1425" s="201"/>
      <c r="D1425" s="201"/>
      <c r="E1425" s="201"/>
    </row>
    <row r="1426" spans="3:5" x14ac:dyDescent="0.2">
      <c r="C1426" s="201"/>
      <c r="D1426" s="201"/>
      <c r="E1426" s="201"/>
    </row>
    <row r="1427" spans="3:5" x14ac:dyDescent="0.2">
      <c r="C1427" s="201"/>
      <c r="D1427" s="201"/>
      <c r="E1427" s="201"/>
    </row>
    <row r="1428" spans="3:5" x14ac:dyDescent="0.2">
      <c r="C1428" s="201"/>
      <c r="D1428" s="201"/>
      <c r="E1428" s="201"/>
    </row>
    <row r="1429" spans="3:5" x14ac:dyDescent="0.2">
      <c r="C1429" s="201"/>
      <c r="D1429" s="201"/>
      <c r="E1429" s="201"/>
    </row>
    <row r="1430" spans="3:5" x14ac:dyDescent="0.2">
      <c r="C1430" s="201"/>
      <c r="D1430" s="201"/>
      <c r="E1430" s="201"/>
    </row>
    <row r="1431" spans="3:5" x14ac:dyDescent="0.2">
      <c r="C1431" s="201"/>
      <c r="D1431" s="201"/>
      <c r="E1431" s="201"/>
    </row>
    <row r="1432" spans="3:5" x14ac:dyDescent="0.2">
      <c r="C1432" s="201"/>
      <c r="D1432" s="201"/>
      <c r="E1432" s="201"/>
    </row>
    <row r="1433" spans="3:5" x14ac:dyDescent="0.2">
      <c r="C1433" s="201"/>
      <c r="D1433" s="201"/>
      <c r="E1433" s="201"/>
    </row>
    <row r="1434" spans="3:5" x14ac:dyDescent="0.2">
      <c r="C1434" s="201"/>
      <c r="D1434" s="201"/>
      <c r="E1434" s="201"/>
    </row>
    <row r="1435" spans="3:5" x14ac:dyDescent="0.2">
      <c r="C1435" s="201"/>
      <c r="D1435" s="201"/>
      <c r="E1435" s="201"/>
    </row>
    <row r="1436" spans="3:5" x14ac:dyDescent="0.2">
      <c r="C1436" s="201"/>
      <c r="D1436" s="201"/>
      <c r="E1436" s="201"/>
    </row>
    <row r="1437" spans="3:5" x14ac:dyDescent="0.2">
      <c r="C1437" s="201"/>
      <c r="D1437" s="201"/>
      <c r="E1437" s="201"/>
    </row>
    <row r="1438" spans="3:5" x14ac:dyDescent="0.2">
      <c r="C1438" s="201"/>
      <c r="D1438" s="201"/>
      <c r="E1438" s="201"/>
    </row>
    <row r="1439" spans="3:5" x14ac:dyDescent="0.2">
      <c r="C1439" s="201"/>
      <c r="D1439" s="201"/>
      <c r="E1439" s="201"/>
    </row>
    <row r="1440" spans="3:5" x14ac:dyDescent="0.2">
      <c r="C1440" s="201"/>
      <c r="D1440" s="201"/>
      <c r="E1440" s="201"/>
    </row>
    <row r="1441" spans="3:5" x14ac:dyDescent="0.2">
      <c r="C1441" s="201"/>
      <c r="D1441" s="201"/>
      <c r="E1441" s="201"/>
    </row>
    <row r="1442" spans="3:5" x14ac:dyDescent="0.2">
      <c r="C1442" s="201"/>
      <c r="D1442" s="201"/>
      <c r="E1442" s="201"/>
    </row>
    <row r="1443" spans="3:5" x14ac:dyDescent="0.2">
      <c r="C1443" s="201"/>
      <c r="D1443" s="201"/>
      <c r="E1443" s="201"/>
    </row>
    <row r="1444" spans="3:5" x14ac:dyDescent="0.2">
      <c r="C1444" s="201"/>
      <c r="D1444" s="201"/>
      <c r="E1444" s="201"/>
    </row>
    <row r="1445" spans="3:5" x14ac:dyDescent="0.2">
      <c r="C1445" s="201"/>
      <c r="D1445" s="201"/>
      <c r="E1445" s="201"/>
    </row>
    <row r="1446" spans="3:5" x14ac:dyDescent="0.2">
      <c r="C1446" s="201"/>
      <c r="D1446" s="201"/>
      <c r="E1446" s="201"/>
    </row>
    <row r="1447" spans="3:5" x14ac:dyDescent="0.2">
      <c r="C1447" s="201"/>
      <c r="D1447" s="201"/>
      <c r="E1447" s="201"/>
    </row>
    <row r="1448" spans="3:5" x14ac:dyDescent="0.2">
      <c r="C1448" s="201"/>
      <c r="D1448" s="201"/>
      <c r="E1448" s="201"/>
    </row>
    <row r="1449" spans="3:5" x14ac:dyDescent="0.2">
      <c r="C1449" s="201"/>
      <c r="D1449" s="201"/>
      <c r="E1449" s="201"/>
    </row>
    <row r="1450" spans="3:5" x14ac:dyDescent="0.2">
      <c r="C1450" s="201"/>
      <c r="D1450" s="201"/>
      <c r="E1450" s="201"/>
    </row>
    <row r="1451" spans="3:5" x14ac:dyDescent="0.2">
      <c r="C1451" s="201"/>
      <c r="D1451" s="201"/>
      <c r="E1451" s="201"/>
    </row>
    <row r="1452" spans="3:5" x14ac:dyDescent="0.2">
      <c r="C1452" s="201"/>
      <c r="D1452" s="201"/>
      <c r="E1452" s="201"/>
    </row>
    <row r="1453" spans="3:5" x14ac:dyDescent="0.2">
      <c r="C1453" s="201"/>
      <c r="D1453" s="201"/>
      <c r="E1453" s="201"/>
    </row>
    <row r="1454" spans="3:5" x14ac:dyDescent="0.2">
      <c r="C1454" s="201"/>
      <c r="D1454" s="201"/>
      <c r="E1454" s="201"/>
    </row>
    <row r="1455" spans="3:5" x14ac:dyDescent="0.2">
      <c r="C1455" s="201"/>
      <c r="D1455" s="201"/>
      <c r="E1455" s="201"/>
    </row>
    <row r="1456" spans="3:5" x14ac:dyDescent="0.2">
      <c r="C1456" s="201"/>
      <c r="D1456" s="201"/>
      <c r="E1456" s="201"/>
    </row>
    <row r="1457" spans="3:5" x14ac:dyDescent="0.2">
      <c r="C1457" s="201"/>
      <c r="D1457" s="201"/>
      <c r="E1457" s="201"/>
    </row>
    <row r="1458" spans="3:5" x14ac:dyDescent="0.2">
      <c r="C1458" s="201"/>
      <c r="D1458" s="201"/>
      <c r="E1458" s="201"/>
    </row>
    <row r="1459" spans="3:5" x14ac:dyDescent="0.2">
      <c r="C1459" s="201"/>
      <c r="D1459" s="201"/>
      <c r="E1459" s="201"/>
    </row>
    <row r="1460" spans="3:5" x14ac:dyDescent="0.2">
      <c r="C1460" s="201"/>
      <c r="D1460" s="201"/>
      <c r="E1460" s="201"/>
    </row>
    <row r="1461" spans="3:5" x14ac:dyDescent="0.2">
      <c r="C1461" s="201"/>
      <c r="D1461" s="201"/>
      <c r="E1461" s="201"/>
    </row>
    <row r="1462" spans="3:5" x14ac:dyDescent="0.2">
      <c r="C1462" s="201"/>
      <c r="D1462" s="201"/>
      <c r="E1462" s="201"/>
    </row>
    <row r="1463" spans="3:5" x14ac:dyDescent="0.2">
      <c r="C1463" s="201"/>
      <c r="D1463" s="201"/>
      <c r="E1463" s="201"/>
    </row>
    <row r="1464" spans="3:5" x14ac:dyDescent="0.2">
      <c r="C1464" s="201"/>
      <c r="D1464" s="201"/>
      <c r="E1464" s="201"/>
    </row>
    <row r="1465" spans="3:5" x14ac:dyDescent="0.2">
      <c r="C1465" s="201"/>
      <c r="D1465" s="201"/>
      <c r="E1465" s="201"/>
    </row>
    <row r="1466" spans="3:5" x14ac:dyDescent="0.2">
      <c r="C1466" s="201"/>
      <c r="D1466" s="201"/>
      <c r="E1466" s="201"/>
    </row>
    <row r="1467" spans="3:5" x14ac:dyDescent="0.2">
      <c r="C1467" s="201"/>
      <c r="D1467" s="201"/>
      <c r="E1467" s="201"/>
    </row>
    <row r="1468" spans="3:5" x14ac:dyDescent="0.2">
      <c r="C1468" s="201"/>
      <c r="D1468" s="201"/>
      <c r="E1468" s="201"/>
    </row>
    <row r="1469" spans="3:5" x14ac:dyDescent="0.2">
      <c r="C1469" s="201"/>
      <c r="D1469" s="201"/>
      <c r="E1469" s="201"/>
    </row>
    <row r="1470" spans="3:5" x14ac:dyDescent="0.2">
      <c r="C1470" s="201"/>
      <c r="D1470" s="201"/>
      <c r="E1470" s="201"/>
    </row>
    <row r="1471" spans="3:5" x14ac:dyDescent="0.2">
      <c r="C1471" s="201"/>
      <c r="D1471" s="201"/>
      <c r="E1471" s="201"/>
    </row>
    <row r="1472" spans="3:5" x14ac:dyDescent="0.2">
      <c r="C1472" s="201"/>
      <c r="D1472" s="201"/>
      <c r="E1472" s="201"/>
    </row>
    <row r="1473" spans="3:5" x14ac:dyDescent="0.2">
      <c r="C1473" s="201"/>
      <c r="D1473" s="201"/>
      <c r="E1473" s="201"/>
    </row>
    <row r="1474" spans="3:5" x14ac:dyDescent="0.2">
      <c r="C1474" s="201"/>
      <c r="D1474" s="201"/>
      <c r="E1474" s="201"/>
    </row>
    <row r="1475" spans="3:5" x14ac:dyDescent="0.2">
      <c r="C1475" s="201"/>
      <c r="D1475" s="201"/>
      <c r="E1475" s="201"/>
    </row>
    <row r="1476" spans="3:5" x14ac:dyDescent="0.2">
      <c r="C1476" s="201"/>
      <c r="D1476" s="201"/>
      <c r="E1476" s="201"/>
    </row>
    <row r="1477" spans="3:5" x14ac:dyDescent="0.2">
      <c r="C1477" s="201"/>
      <c r="D1477" s="201"/>
      <c r="E1477" s="201"/>
    </row>
    <row r="1478" spans="3:5" x14ac:dyDescent="0.2">
      <c r="C1478" s="201"/>
      <c r="D1478" s="201"/>
      <c r="E1478" s="201"/>
    </row>
    <row r="1479" spans="3:5" x14ac:dyDescent="0.2">
      <c r="C1479" s="201"/>
      <c r="D1479" s="201"/>
      <c r="E1479" s="201"/>
    </row>
    <row r="1480" spans="3:5" x14ac:dyDescent="0.2">
      <c r="C1480" s="201"/>
      <c r="D1480" s="201"/>
      <c r="E1480" s="201"/>
    </row>
    <row r="1481" spans="3:5" x14ac:dyDescent="0.2">
      <c r="C1481" s="201"/>
      <c r="D1481" s="201"/>
      <c r="E1481" s="201"/>
    </row>
    <row r="1482" spans="3:5" x14ac:dyDescent="0.2">
      <c r="C1482" s="201"/>
      <c r="D1482" s="201"/>
      <c r="E1482" s="201"/>
    </row>
    <row r="1483" spans="3:5" x14ac:dyDescent="0.2">
      <c r="C1483" s="201"/>
      <c r="D1483" s="201"/>
      <c r="E1483" s="201"/>
    </row>
    <row r="1484" spans="3:5" x14ac:dyDescent="0.2">
      <c r="C1484" s="201"/>
      <c r="D1484" s="201"/>
      <c r="E1484" s="201"/>
    </row>
    <row r="1485" spans="3:5" x14ac:dyDescent="0.2">
      <c r="C1485" s="201"/>
      <c r="D1485" s="201"/>
      <c r="E1485" s="201"/>
    </row>
    <row r="1486" spans="3:5" x14ac:dyDescent="0.2">
      <c r="C1486" s="201"/>
      <c r="D1486" s="201"/>
      <c r="E1486" s="201"/>
    </row>
    <row r="1487" spans="3:5" x14ac:dyDescent="0.2">
      <c r="C1487" s="201"/>
      <c r="D1487" s="201"/>
      <c r="E1487" s="201"/>
    </row>
    <row r="1488" spans="3:5" x14ac:dyDescent="0.2">
      <c r="C1488" s="201"/>
      <c r="D1488" s="201"/>
      <c r="E1488" s="201"/>
    </row>
    <row r="1489" spans="3:5" x14ac:dyDescent="0.2">
      <c r="C1489" s="201"/>
      <c r="D1489" s="201"/>
      <c r="E1489" s="201"/>
    </row>
    <row r="1490" spans="3:5" x14ac:dyDescent="0.2">
      <c r="C1490" s="201"/>
      <c r="D1490" s="201"/>
      <c r="E1490" s="201"/>
    </row>
    <row r="1491" spans="3:5" x14ac:dyDescent="0.2">
      <c r="C1491" s="201"/>
      <c r="D1491" s="201"/>
      <c r="E1491" s="201"/>
    </row>
    <row r="1492" spans="3:5" x14ac:dyDescent="0.2">
      <c r="C1492" s="201"/>
      <c r="D1492" s="201"/>
      <c r="E1492" s="201"/>
    </row>
    <row r="1493" spans="3:5" x14ac:dyDescent="0.2">
      <c r="C1493" s="201"/>
      <c r="D1493" s="201"/>
      <c r="E1493" s="201"/>
    </row>
    <row r="1494" spans="3:5" x14ac:dyDescent="0.2">
      <c r="C1494" s="201"/>
      <c r="D1494" s="201"/>
      <c r="E1494" s="201"/>
    </row>
    <row r="1495" spans="3:5" x14ac:dyDescent="0.2">
      <c r="C1495" s="201"/>
      <c r="D1495" s="201"/>
      <c r="E1495" s="201"/>
    </row>
    <row r="1496" spans="3:5" x14ac:dyDescent="0.2">
      <c r="C1496" s="201"/>
      <c r="D1496" s="201"/>
      <c r="E1496" s="201"/>
    </row>
    <row r="1497" spans="3:5" x14ac:dyDescent="0.2">
      <c r="C1497" s="201"/>
      <c r="D1497" s="201"/>
      <c r="E1497" s="201"/>
    </row>
    <row r="1498" spans="3:5" x14ac:dyDescent="0.2">
      <c r="C1498" s="201"/>
      <c r="D1498" s="201"/>
      <c r="E1498" s="201"/>
    </row>
    <row r="1499" spans="3:5" x14ac:dyDescent="0.2">
      <c r="C1499" s="201"/>
      <c r="D1499" s="201"/>
      <c r="E1499" s="201"/>
    </row>
    <row r="1500" spans="3:5" x14ac:dyDescent="0.2">
      <c r="C1500" s="201"/>
      <c r="D1500" s="201"/>
      <c r="E1500" s="201"/>
    </row>
    <row r="1501" spans="3:5" x14ac:dyDescent="0.2">
      <c r="C1501" s="201"/>
      <c r="D1501" s="201"/>
      <c r="E1501" s="201"/>
    </row>
    <row r="1502" spans="3:5" x14ac:dyDescent="0.2">
      <c r="C1502" s="201"/>
      <c r="D1502" s="201"/>
      <c r="E1502" s="201"/>
    </row>
    <row r="1503" spans="3:5" x14ac:dyDescent="0.2">
      <c r="C1503" s="201"/>
      <c r="D1503" s="201"/>
      <c r="E1503" s="201"/>
    </row>
    <row r="1504" spans="3:5" x14ac:dyDescent="0.2">
      <c r="C1504" s="201"/>
      <c r="D1504" s="201"/>
      <c r="E1504" s="201"/>
    </row>
    <row r="1505" spans="3:5" x14ac:dyDescent="0.2">
      <c r="C1505" s="201"/>
      <c r="D1505" s="201"/>
      <c r="E1505" s="201"/>
    </row>
    <row r="1506" spans="3:5" x14ac:dyDescent="0.2">
      <c r="C1506" s="201"/>
      <c r="D1506" s="201"/>
      <c r="E1506" s="201"/>
    </row>
    <row r="1507" spans="3:5" x14ac:dyDescent="0.2">
      <c r="C1507" s="201"/>
      <c r="D1507" s="201"/>
      <c r="E1507" s="201"/>
    </row>
    <row r="1508" spans="3:5" x14ac:dyDescent="0.2">
      <c r="C1508" s="201"/>
      <c r="D1508" s="201"/>
      <c r="E1508" s="201"/>
    </row>
    <row r="1509" spans="3:5" x14ac:dyDescent="0.2">
      <c r="C1509" s="201"/>
      <c r="D1509" s="201"/>
      <c r="E1509" s="201"/>
    </row>
    <row r="1510" spans="3:5" x14ac:dyDescent="0.2">
      <c r="C1510" s="201"/>
      <c r="D1510" s="201"/>
      <c r="E1510" s="201"/>
    </row>
    <row r="1511" spans="3:5" x14ac:dyDescent="0.2">
      <c r="C1511" s="201"/>
      <c r="D1511" s="201"/>
      <c r="E1511" s="201"/>
    </row>
    <row r="1512" spans="3:5" x14ac:dyDescent="0.2">
      <c r="C1512" s="201"/>
      <c r="D1512" s="201"/>
      <c r="E1512" s="201"/>
    </row>
    <row r="1513" spans="3:5" x14ac:dyDescent="0.2">
      <c r="C1513" s="201"/>
      <c r="D1513" s="201"/>
      <c r="E1513" s="201"/>
    </row>
    <row r="1514" spans="3:5" x14ac:dyDescent="0.2">
      <c r="C1514" s="201"/>
      <c r="D1514" s="201"/>
      <c r="E1514" s="201"/>
    </row>
    <row r="1515" spans="3:5" x14ac:dyDescent="0.2">
      <c r="C1515" s="201"/>
      <c r="D1515" s="201"/>
      <c r="E1515" s="201"/>
    </row>
    <row r="1516" spans="3:5" x14ac:dyDescent="0.2">
      <c r="C1516" s="201"/>
      <c r="D1516" s="201"/>
      <c r="E1516" s="201"/>
    </row>
    <row r="1517" spans="3:5" x14ac:dyDescent="0.2">
      <c r="C1517" s="201"/>
      <c r="D1517" s="201"/>
      <c r="E1517" s="201"/>
    </row>
    <row r="1518" spans="3:5" x14ac:dyDescent="0.2">
      <c r="C1518" s="201"/>
      <c r="D1518" s="201"/>
      <c r="E1518" s="201"/>
    </row>
    <row r="1519" spans="3:5" x14ac:dyDescent="0.2">
      <c r="C1519" s="201"/>
      <c r="D1519" s="201"/>
      <c r="E1519" s="201"/>
    </row>
    <row r="1520" spans="3:5" x14ac:dyDescent="0.2">
      <c r="C1520" s="201"/>
      <c r="D1520" s="201"/>
      <c r="E1520" s="201"/>
    </row>
    <row r="1521" spans="3:5" x14ac:dyDescent="0.2">
      <c r="C1521" s="201"/>
      <c r="D1521" s="201"/>
      <c r="E1521" s="201"/>
    </row>
    <row r="1522" spans="3:5" x14ac:dyDescent="0.2">
      <c r="C1522" s="201"/>
      <c r="D1522" s="201"/>
      <c r="E1522" s="201"/>
    </row>
    <row r="1523" spans="3:5" x14ac:dyDescent="0.2">
      <c r="C1523" s="201"/>
      <c r="D1523" s="201"/>
      <c r="E1523" s="201"/>
    </row>
    <row r="1524" spans="3:5" x14ac:dyDescent="0.2">
      <c r="C1524" s="201"/>
      <c r="D1524" s="201"/>
      <c r="E1524" s="201"/>
    </row>
    <row r="1525" spans="3:5" x14ac:dyDescent="0.2">
      <c r="C1525" s="201"/>
      <c r="D1525" s="201"/>
      <c r="E1525" s="201"/>
    </row>
    <row r="1526" spans="3:5" x14ac:dyDescent="0.2">
      <c r="C1526" s="201"/>
      <c r="D1526" s="201"/>
      <c r="E1526" s="201"/>
    </row>
    <row r="1527" spans="3:5" x14ac:dyDescent="0.2">
      <c r="C1527" s="201"/>
      <c r="D1527" s="201"/>
      <c r="E1527" s="201"/>
    </row>
    <row r="1528" spans="3:5" x14ac:dyDescent="0.2">
      <c r="C1528" s="201"/>
      <c r="D1528" s="201"/>
      <c r="E1528" s="201"/>
    </row>
    <row r="1529" spans="3:5" x14ac:dyDescent="0.2">
      <c r="C1529" s="201"/>
      <c r="D1529" s="201"/>
      <c r="E1529" s="201"/>
    </row>
    <row r="1530" spans="3:5" x14ac:dyDescent="0.2">
      <c r="C1530" s="201"/>
      <c r="D1530" s="201"/>
      <c r="E1530" s="201"/>
    </row>
    <row r="1531" spans="3:5" x14ac:dyDescent="0.2">
      <c r="C1531" s="201"/>
      <c r="D1531" s="201"/>
      <c r="E1531" s="201"/>
    </row>
    <row r="1532" spans="3:5" x14ac:dyDescent="0.2">
      <c r="C1532" s="201"/>
      <c r="D1532" s="201"/>
      <c r="E1532" s="201"/>
    </row>
    <row r="1533" spans="3:5" x14ac:dyDescent="0.2">
      <c r="C1533" s="201"/>
      <c r="D1533" s="201"/>
      <c r="E1533" s="201"/>
    </row>
    <row r="1534" spans="3:5" x14ac:dyDescent="0.2">
      <c r="C1534" s="201"/>
      <c r="D1534" s="201"/>
      <c r="E1534" s="201"/>
    </row>
    <row r="1535" spans="3:5" x14ac:dyDescent="0.2">
      <c r="C1535" s="201"/>
      <c r="D1535" s="201"/>
      <c r="E1535" s="201"/>
    </row>
    <row r="1536" spans="3:5" x14ac:dyDescent="0.2">
      <c r="C1536" s="201"/>
      <c r="D1536" s="201"/>
      <c r="E1536" s="201"/>
    </row>
    <row r="1537" spans="3:5" x14ac:dyDescent="0.2">
      <c r="C1537" s="201"/>
      <c r="D1537" s="201"/>
      <c r="E1537" s="201"/>
    </row>
    <row r="1538" spans="3:5" x14ac:dyDescent="0.2">
      <c r="C1538" s="201"/>
      <c r="D1538" s="201"/>
      <c r="E1538" s="201"/>
    </row>
    <row r="1539" spans="3:5" x14ac:dyDescent="0.2">
      <c r="C1539" s="201"/>
      <c r="D1539" s="201"/>
      <c r="E1539" s="201"/>
    </row>
    <row r="1540" spans="3:5" x14ac:dyDescent="0.2">
      <c r="C1540" s="201"/>
      <c r="D1540" s="201"/>
      <c r="E1540" s="201"/>
    </row>
    <row r="1541" spans="3:5" x14ac:dyDescent="0.2">
      <c r="C1541" s="201"/>
      <c r="D1541" s="201"/>
      <c r="E1541" s="201"/>
    </row>
    <row r="1542" spans="3:5" x14ac:dyDescent="0.2">
      <c r="C1542" s="201"/>
      <c r="D1542" s="201"/>
      <c r="E1542" s="201"/>
    </row>
    <row r="1543" spans="3:5" x14ac:dyDescent="0.2">
      <c r="C1543" s="201"/>
      <c r="D1543" s="201"/>
      <c r="E1543" s="201"/>
    </row>
    <row r="1544" spans="3:5" x14ac:dyDescent="0.2">
      <c r="C1544" s="201"/>
      <c r="D1544" s="201"/>
      <c r="E1544" s="201"/>
    </row>
    <row r="1545" spans="3:5" x14ac:dyDescent="0.2">
      <c r="C1545" s="201"/>
      <c r="D1545" s="201"/>
      <c r="E1545" s="201"/>
    </row>
    <row r="1546" spans="3:5" x14ac:dyDescent="0.2">
      <c r="C1546" s="201"/>
      <c r="D1546" s="201"/>
      <c r="E1546" s="201"/>
    </row>
    <row r="1547" spans="3:5" x14ac:dyDescent="0.2">
      <c r="C1547" s="201"/>
      <c r="D1547" s="201"/>
      <c r="E1547" s="201"/>
    </row>
    <row r="1548" spans="3:5" x14ac:dyDescent="0.2">
      <c r="C1548" s="201"/>
      <c r="D1548" s="201"/>
      <c r="E1548" s="201"/>
    </row>
    <row r="1549" spans="3:5" x14ac:dyDescent="0.2">
      <c r="C1549" s="201"/>
      <c r="D1549" s="201"/>
      <c r="E1549" s="201"/>
    </row>
    <row r="1550" spans="3:5" x14ac:dyDescent="0.2">
      <c r="C1550" s="201"/>
      <c r="D1550" s="201"/>
      <c r="E1550" s="201"/>
    </row>
    <row r="1551" spans="3:5" x14ac:dyDescent="0.2">
      <c r="C1551" s="201"/>
      <c r="D1551" s="201"/>
      <c r="E1551" s="201"/>
    </row>
    <row r="1552" spans="3:5" x14ac:dyDescent="0.2">
      <c r="C1552" s="201"/>
      <c r="D1552" s="201"/>
      <c r="E1552" s="201"/>
    </row>
    <row r="1553" spans="3:5" x14ac:dyDescent="0.2">
      <c r="C1553" s="201"/>
      <c r="D1553" s="201"/>
      <c r="E1553" s="201"/>
    </row>
    <row r="1554" spans="3:5" x14ac:dyDescent="0.2">
      <c r="C1554" s="201"/>
      <c r="D1554" s="201"/>
      <c r="E1554" s="201"/>
    </row>
    <row r="1555" spans="3:5" x14ac:dyDescent="0.2">
      <c r="C1555" s="201"/>
      <c r="D1555" s="201"/>
      <c r="E1555" s="201"/>
    </row>
    <row r="1556" spans="3:5" x14ac:dyDescent="0.2">
      <c r="C1556" s="201"/>
      <c r="D1556" s="201"/>
      <c r="E1556" s="201"/>
    </row>
    <row r="1557" spans="3:5" x14ac:dyDescent="0.2">
      <c r="C1557" s="201"/>
      <c r="D1557" s="201"/>
      <c r="E1557" s="201"/>
    </row>
    <row r="1558" spans="3:5" x14ac:dyDescent="0.2">
      <c r="C1558" s="201"/>
      <c r="D1558" s="201"/>
      <c r="E1558" s="201"/>
    </row>
    <row r="1559" spans="3:5" x14ac:dyDescent="0.2">
      <c r="C1559" s="201"/>
      <c r="D1559" s="201"/>
      <c r="E1559" s="201"/>
    </row>
    <row r="1560" spans="3:5" x14ac:dyDescent="0.2">
      <c r="C1560" s="201"/>
      <c r="D1560" s="201"/>
      <c r="E1560" s="201"/>
    </row>
    <row r="1561" spans="3:5" x14ac:dyDescent="0.2">
      <c r="C1561" s="201"/>
      <c r="D1561" s="201"/>
      <c r="E1561" s="201"/>
    </row>
    <row r="1562" spans="3:5" x14ac:dyDescent="0.2">
      <c r="C1562" s="201"/>
      <c r="D1562" s="201"/>
      <c r="E1562" s="201"/>
    </row>
    <row r="1563" spans="3:5" x14ac:dyDescent="0.2">
      <c r="C1563" s="201"/>
      <c r="D1563" s="201"/>
      <c r="E1563" s="201"/>
    </row>
    <row r="1564" spans="3:5" x14ac:dyDescent="0.2">
      <c r="C1564" s="201"/>
      <c r="D1564" s="201"/>
      <c r="E1564" s="201"/>
    </row>
    <row r="1565" spans="3:5" x14ac:dyDescent="0.2">
      <c r="C1565" s="201"/>
      <c r="D1565" s="201"/>
      <c r="E1565" s="201"/>
    </row>
    <row r="1566" spans="3:5" x14ac:dyDescent="0.2">
      <c r="C1566" s="201"/>
      <c r="D1566" s="201"/>
      <c r="E1566" s="201"/>
    </row>
    <row r="1567" spans="3:5" x14ac:dyDescent="0.2">
      <c r="C1567" s="201"/>
      <c r="D1567" s="201"/>
      <c r="E1567" s="201"/>
    </row>
    <row r="1568" spans="3:5" x14ac:dyDescent="0.2">
      <c r="C1568" s="201"/>
      <c r="D1568" s="201"/>
      <c r="E1568" s="201"/>
    </row>
    <row r="1569" spans="3:5" x14ac:dyDescent="0.2">
      <c r="C1569" s="201"/>
      <c r="D1569" s="201"/>
      <c r="E1569" s="201"/>
    </row>
    <row r="1570" spans="3:5" x14ac:dyDescent="0.2">
      <c r="C1570" s="201"/>
      <c r="D1570" s="201"/>
      <c r="E1570" s="201"/>
    </row>
    <row r="1571" spans="3:5" x14ac:dyDescent="0.2">
      <c r="C1571" s="201"/>
      <c r="D1571" s="201"/>
      <c r="E1571" s="201"/>
    </row>
    <row r="1572" spans="3:5" x14ac:dyDescent="0.2">
      <c r="C1572" s="201"/>
      <c r="D1572" s="201"/>
      <c r="E1572" s="201"/>
    </row>
    <row r="1573" spans="3:5" x14ac:dyDescent="0.2">
      <c r="C1573" s="201"/>
      <c r="D1573" s="201"/>
      <c r="E1573" s="201"/>
    </row>
    <row r="1574" spans="3:5" x14ac:dyDescent="0.2">
      <c r="C1574" s="201"/>
      <c r="D1574" s="201"/>
      <c r="E1574" s="201"/>
    </row>
    <row r="1575" spans="3:5" x14ac:dyDescent="0.2">
      <c r="C1575" s="201"/>
      <c r="D1575" s="201"/>
      <c r="E1575" s="201"/>
    </row>
    <row r="1576" spans="3:5" x14ac:dyDescent="0.2">
      <c r="C1576" s="201"/>
      <c r="D1576" s="201"/>
      <c r="E1576" s="201"/>
    </row>
    <row r="1577" spans="3:5" x14ac:dyDescent="0.2">
      <c r="C1577" s="201"/>
      <c r="D1577" s="201"/>
      <c r="E1577" s="201"/>
    </row>
    <row r="1578" spans="3:5" x14ac:dyDescent="0.2">
      <c r="C1578" s="201"/>
      <c r="D1578" s="201"/>
      <c r="E1578" s="201"/>
    </row>
    <row r="1579" spans="3:5" x14ac:dyDescent="0.2">
      <c r="C1579" s="201"/>
      <c r="D1579" s="201"/>
      <c r="E1579" s="201"/>
    </row>
    <row r="1580" spans="3:5" x14ac:dyDescent="0.2">
      <c r="C1580" s="201"/>
      <c r="D1580" s="201"/>
      <c r="E1580" s="201"/>
    </row>
    <row r="1581" spans="3:5" x14ac:dyDescent="0.2">
      <c r="C1581" s="201"/>
      <c r="D1581" s="201"/>
      <c r="E1581" s="201"/>
    </row>
    <row r="1582" spans="3:5" x14ac:dyDescent="0.2">
      <c r="C1582" s="201"/>
      <c r="D1582" s="201"/>
      <c r="E1582" s="201"/>
    </row>
    <row r="1583" spans="3:5" x14ac:dyDescent="0.2">
      <c r="C1583" s="201"/>
      <c r="D1583" s="201"/>
      <c r="E1583" s="201"/>
    </row>
    <row r="1584" spans="3:5" x14ac:dyDescent="0.2">
      <c r="C1584" s="201"/>
      <c r="D1584" s="201"/>
      <c r="E1584" s="201"/>
    </row>
    <row r="1585" spans="3:5" x14ac:dyDescent="0.2">
      <c r="C1585" s="201"/>
      <c r="D1585" s="201"/>
      <c r="E1585" s="201"/>
    </row>
    <row r="1586" spans="3:5" x14ac:dyDescent="0.2">
      <c r="C1586" s="201"/>
      <c r="D1586" s="201"/>
      <c r="E1586" s="201"/>
    </row>
    <row r="1587" spans="3:5" x14ac:dyDescent="0.2">
      <c r="C1587" s="201"/>
      <c r="D1587" s="201"/>
      <c r="E1587" s="201"/>
    </row>
    <row r="1588" spans="3:5" x14ac:dyDescent="0.2">
      <c r="C1588" s="201"/>
      <c r="D1588" s="201"/>
      <c r="E1588" s="201"/>
    </row>
    <row r="1589" spans="3:5" x14ac:dyDescent="0.2">
      <c r="C1589" s="201"/>
      <c r="D1589" s="201"/>
      <c r="E1589" s="201"/>
    </row>
    <row r="1590" spans="3:5" x14ac:dyDescent="0.2">
      <c r="C1590" s="201"/>
      <c r="D1590" s="201"/>
      <c r="E1590" s="201"/>
    </row>
    <row r="1591" spans="3:5" x14ac:dyDescent="0.2">
      <c r="C1591" s="201"/>
      <c r="D1591" s="201"/>
      <c r="E1591" s="201"/>
    </row>
    <row r="1592" spans="3:5" x14ac:dyDescent="0.2">
      <c r="C1592" s="201"/>
      <c r="D1592" s="201"/>
      <c r="E1592" s="201"/>
    </row>
    <row r="1593" spans="3:5" x14ac:dyDescent="0.2">
      <c r="C1593" s="201"/>
      <c r="D1593" s="201"/>
      <c r="E1593" s="201"/>
    </row>
    <row r="1594" spans="3:5" x14ac:dyDescent="0.2">
      <c r="C1594" s="201"/>
      <c r="D1594" s="201"/>
      <c r="E1594" s="201"/>
    </row>
    <row r="1595" spans="3:5" x14ac:dyDescent="0.2">
      <c r="C1595" s="201"/>
      <c r="D1595" s="201"/>
      <c r="E1595" s="201"/>
    </row>
    <row r="1596" spans="3:5" x14ac:dyDescent="0.2">
      <c r="C1596" s="201"/>
      <c r="D1596" s="201"/>
      <c r="E1596" s="201"/>
    </row>
    <row r="1597" spans="3:5" x14ac:dyDescent="0.2">
      <c r="C1597" s="201"/>
      <c r="D1597" s="201"/>
      <c r="E1597" s="201"/>
    </row>
    <row r="1598" spans="3:5" x14ac:dyDescent="0.2">
      <c r="C1598" s="201"/>
      <c r="D1598" s="201"/>
      <c r="E1598" s="201"/>
    </row>
    <row r="1599" spans="3:5" x14ac:dyDescent="0.2">
      <c r="C1599" s="201"/>
      <c r="D1599" s="201"/>
      <c r="E1599" s="201"/>
    </row>
    <row r="1600" spans="3:5" x14ac:dyDescent="0.2">
      <c r="C1600" s="201"/>
      <c r="D1600" s="201"/>
      <c r="E1600" s="201"/>
    </row>
    <row r="1601" spans="3:5" x14ac:dyDescent="0.2">
      <c r="C1601" s="201"/>
      <c r="D1601" s="201"/>
      <c r="E1601" s="201"/>
    </row>
    <row r="1602" spans="3:5" x14ac:dyDescent="0.2">
      <c r="C1602" s="201"/>
      <c r="D1602" s="201"/>
      <c r="E1602" s="201"/>
    </row>
    <row r="1603" spans="3:5" x14ac:dyDescent="0.2">
      <c r="C1603" s="201"/>
      <c r="D1603" s="201"/>
      <c r="E1603" s="201"/>
    </row>
    <row r="1604" spans="3:5" x14ac:dyDescent="0.2">
      <c r="C1604" s="201"/>
      <c r="D1604" s="201"/>
      <c r="E1604" s="201"/>
    </row>
    <row r="1605" spans="3:5" x14ac:dyDescent="0.2">
      <c r="C1605" s="201"/>
      <c r="D1605" s="201"/>
      <c r="E1605" s="201"/>
    </row>
    <row r="1606" spans="3:5" x14ac:dyDescent="0.2">
      <c r="C1606" s="201"/>
      <c r="D1606" s="201"/>
      <c r="E1606" s="201"/>
    </row>
    <row r="1607" spans="3:5" x14ac:dyDescent="0.2">
      <c r="C1607" s="201"/>
      <c r="D1607" s="201"/>
      <c r="E1607" s="201"/>
    </row>
    <row r="1608" spans="3:5" x14ac:dyDescent="0.2">
      <c r="C1608" s="201"/>
      <c r="D1608" s="201"/>
      <c r="E1608" s="201"/>
    </row>
    <row r="1609" spans="3:5" x14ac:dyDescent="0.2">
      <c r="C1609" s="201"/>
      <c r="D1609" s="201"/>
      <c r="E1609" s="201"/>
    </row>
    <row r="1610" spans="3:5" x14ac:dyDescent="0.2">
      <c r="C1610" s="201"/>
      <c r="D1610" s="201"/>
      <c r="E1610" s="201"/>
    </row>
    <row r="1611" spans="3:5" x14ac:dyDescent="0.2">
      <c r="C1611" s="201"/>
      <c r="D1611" s="201"/>
      <c r="E1611" s="201"/>
    </row>
    <row r="1612" spans="3:5" x14ac:dyDescent="0.2">
      <c r="C1612" s="201"/>
      <c r="D1612" s="201"/>
      <c r="E1612" s="201"/>
    </row>
    <row r="1613" spans="3:5" x14ac:dyDescent="0.2">
      <c r="C1613" s="201"/>
      <c r="D1613" s="201"/>
      <c r="E1613" s="201"/>
    </row>
    <row r="1614" spans="3:5" x14ac:dyDescent="0.2">
      <c r="C1614" s="201"/>
      <c r="D1614" s="201"/>
      <c r="E1614" s="201"/>
    </row>
    <row r="1615" spans="3:5" x14ac:dyDescent="0.2">
      <c r="C1615" s="201"/>
      <c r="D1615" s="201"/>
      <c r="E1615" s="201"/>
    </row>
    <row r="1616" spans="3:5" x14ac:dyDescent="0.2">
      <c r="C1616" s="201"/>
      <c r="D1616" s="201"/>
      <c r="E1616" s="201"/>
    </row>
    <row r="1617" spans="3:5" x14ac:dyDescent="0.2">
      <c r="C1617" s="201"/>
      <c r="D1617" s="201"/>
      <c r="E1617" s="201"/>
    </row>
    <row r="1618" spans="3:5" x14ac:dyDescent="0.2">
      <c r="C1618" s="201"/>
      <c r="D1618" s="201"/>
      <c r="E1618" s="201"/>
    </row>
    <row r="1619" spans="3:5" x14ac:dyDescent="0.2">
      <c r="C1619" s="201"/>
      <c r="D1619" s="201"/>
      <c r="E1619" s="201"/>
    </row>
    <row r="1620" spans="3:5" x14ac:dyDescent="0.2">
      <c r="C1620" s="201"/>
      <c r="D1620" s="201"/>
      <c r="E1620" s="201"/>
    </row>
    <row r="1621" spans="3:5" x14ac:dyDescent="0.2">
      <c r="C1621" s="201"/>
      <c r="D1621" s="201"/>
      <c r="E1621" s="201"/>
    </row>
    <row r="1622" spans="3:5" x14ac:dyDescent="0.2">
      <c r="C1622" s="201"/>
      <c r="D1622" s="201"/>
      <c r="E1622" s="201"/>
    </row>
    <row r="1623" spans="3:5" x14ac:dyDescent="0.2">
      <c r="C1623" s="201"/>
      <c r="D1623" s="201"/>
      <c r="E1623" s="201"/>
    </row>
    <row r="1624" spans="3:5" x14ac:dyDescent="0.2">
      <c r="C1624" s="201"/>
      <c r="D1624" s="201"/>
      <c r="E1624" s="201"/>
    </row>
    <row r="1625" spans="3:5" x14ac:dyDescent="0.2">
      <c r="C1625" s="201"/>
      <c r="D1625" s="201"/>
      <c r="E1625" s="201"/>
    </row>
    <row r="1626" spans="3:5" x14ac:dyDescent="0.2">
      <c r="C1626" s="201"/>
      <c r="D1626" s="201"/>
      <c r="E1626" s="201"/>
    </row>
    <row r="1627" spans="3:5" x14ac:dyDescent="0.2">
      <c r="C1627" s="201"/>
      <c r="D1627" s="201"/>
      <c r="E1627" s="201"/>
    </row>
    <row r="1628" spans="3:5" x14ac:dyDescent="0.2">
      <c r="C1628" s="201"/>
      <c r="D1628" s="201"/>
      <c r="E1628" s="201"/>
    </row>
    <row r="1629" spans="3:5" x14ac:dyDescent="0.2">
      <c r="C1629" s="201"/>
      <c r="D1629" s="201"/>
      <c r="E1629" s="201"/>
    </row>
    <row r="1630" spans="3:5" x14ac:dyDescent="0.2">
      <c r="C1630" s="201"/>
      <c r="D1630" s="201"/>
      <c r="E1630" s="201"/>
    </row>
    <row r="1631" spans="3:5" x14ac:dyDescent="0.2">
      <c r="C1631" s="201"/>
      <c r="D1631" s="201"/>
      <c r="E1631" s="201"/>
    </row>
    <row r="1632" spans="3:5" x14ac:dyDescent="0.2">
      <c r="C1632" s="201"/>
      <c r="D1632" s="201"/>
      <c r="E1632" s="201"/>
    </row>
    <row r="1633" spans="3:5" x14ac:dyDescent="0.2">
      <c r="C1633" s="201"/>
      <c r="D1633" s="201"/>
      <c r="E1633" s="201"/>
    </row>
    <row r="1634" spans="3:5" x14ac:dyDescent="0.2">
      <c r="C1634" s="201"/>
      <c r="D1634" s="201"/>
      <c r="E1634" s="201"/>
    </row>
    <row r="1635" spans="3:5" x14ac:dyDescent="0.2">
      <c r="C1635" s="201"/>
      <c r="D1635" s="201"/>
      <c r="E1635" s="201"/>
    </row>
    <row r="1636" spans="3:5" x14ac:dyDescent="0.2">
      <c r="C1636" s="201"/>
      <c r="D1636" s="201"/>
      <c r="E1636" s="201"/>
    </row>
    <row r="1637" spans="3:5" x14ac:dyDescent="0.2">
      <c r="C1637" s="201"/>
      <c r="D1637" s="201"/>
      <c r="E1637" s="201"/>
    </row>
    <row r="1638" spans="3:5" x14ac:dyDescent="0.2">
      <c r="C1638" s="201"/>
      <c r="D1638" s="201"/>
      <c r="E1638" s="201"/>
    </row>
    <row r="1639" spans="3:5" x14ac:dyDescent="0.2">
      <c r="C1639" s="201"/>
      <c r="D1639" s="201"/>
      <c r="E1639" s="201"/>
    </row>
    <row r="1640" spans="3:5" x14ac:dyDescent="0.2">
      <c r="C1640" s="201"/>
      <c r="D1640" s="201"/>
      <c r="E1640" s="201"/>
    </row>
    <row r="1641" spans="3:5" x14ac:dyDescent="0.2">
      <c r="C1641" s="201"/>
      <c r="D1641" s="201"/>
      <c r="E1641" s="201"/>
    </row>
    <row r="1642" spans="3:5" x14ac:dyDescent="0.2">
      <c r="C1642" s="201"/>
      <c r="D1642" s="201"/>
      <c r="E1642" s="201"/>
    </row>
    <row r="1643" spans="3:5" x14ac:dyDescent="0.2">
      <c r="C1643" s="201"/>
      <c r="D1643" s="201"/>
      <c r="E1643" s="201"/>
    </row>
    <row r="1644" spans="3:5" x14ac:dyDescent="0.2">
      <c r="C1644" s="201"/>
      <c r="D1644" s="201"/>
      <c r="E1644" s="201"/>
    </row>
    <row r="1645" spans="3:5" x14ac:dyDescent="0.2">
      <c r="C1645" s="201"/>
      <c r="D1645" s="201"/>
      <c r="E1645" s="201"/>
    </row>
    <row r="1646" spans="3:5" x14ac:dyDescent="0.2">
      <c r="C1646" s="201"/>
      <c r="D1646" s="201"/>
      <c r="E1646" s="201"/>
    </row>
    <row r="1647" spans="3:5" x14ac:dyDescent="0.2">
      <c r="C1647" s="201"/>
      <c r="D1647" s="201"/>
      <c r="E1647" s="201"/>
    </row>
    <row r="1648" spans="3:5" x14ac:dyDescent="0.2">
      <c r="C1648" s="201"/>
      <c r="D1648" s="201"/>
      <c r="E1648" s="201"/>
    </row>
    <row r="1649" spans="3:5" x14ac:dyDescent="0.2">
      <c r="C1649" s="201"/>
      <c r="D1649" s="201"/>
      <c r="E1649" s="201"/>
    </row>
    <row r="1650" spans="3:5" x14ac:dyDescent="0.2">
      <c r="C1650" s="201"/>
      <c r="D1650" s="201"/>
      <c r="E1650" s="201"/>
    </row>
    <row r="1651" spans="3:5" x14ac:dyDescent="0.2">
      <c r="C1651" s="201"/>
      <c r="D1651" s="201"/>
      <c r="E1651" s="201"/>
    </row>
    <row r="1652" spans="3:5" x14ac:dyDescent="0.2">
      <c r="C1652" s="201"/>
      <c r="D1652" s="201"/>
      <c r="E1652" s="201"/>
    </row>
    <row r="1653" spans="3:5" x14ac:dyDescent="0.2">
      <c r="C1653" s="201"/>
      <c r="D1653" s="201"/>
      <c r="E1653" s="201"/>
    </row>
    <row r="1654" spans="3:5" x14ac:dyDescent="0.2">
      <c r="C1654" s="201"/>
      <c r="D1654" s="201"/>
      <c r="E1654" s="201"/>
    </row>
    <row r="1655" spans="3:5" x14ac:dyDescent="0.2">
      <c r="C1655" s="201"/>
      <c r="D1655" s="201"/>
      <c r="E1655" s="201"/>
    </row>
    <row r="1656" spans="3:5" x14ac:dyDescent="0.2">
      <c r="C1656" s="201"/>
      <c r="D1656" s="201"/>
      <c r="E1656" s="201"/>
    </row>
    <row r="1657" spans="3:5" x14ac:dyDescent="0.2">
      <c r="C1657" s="201"/>
      <c r="D1657" s="201"/>
      <c r="E1657" s="201"/>
    </row>
    <row r="1658" spans="3:5" x14ac:dyDescent="0.2">
      <c r="C1658" s="201"/>
      <c r="D1658" s="201"/>
      <c r="E1658" s="201"/>
    </row>
    <row r="1659" spans="3:5" x14ac:dyDescent="0.2">
      <c r="C1659" s="201"/>
      <c r="D1659" s="201"/>
      <c r="E1659" s="201"/>
    </row>
    <row r="1660" spans="3:5" x14ac:dyDescent="0.2">
      <c r="C1660" s="201"/>
      <c r="D1660" s="201"/>
      <c r="E1660" s="201"/>
    </row>
    <row r="1661" spans="3:5" x14ac:dyDescent="0.2">
      <c r="C1661" s="201"/>
      <c r="D1661" s="201"/>
      <c r="E1661" s="201"/>
    </row>
    <row r="1662" spans="3:5" x14ac:dyDescent="0.2">
      <c r="C1662" s="201"/>
      <c r="D1662" s="201"/>
      <c r="E1662" s="201"/>
    </row>
    <row r="1663" spans="3:5" x14ac:dyDescent="0.2">
      <c r="C1663" s="201"/>
      <c r="D1663" s="201"/>
      <c r="E1663" s="201"/>
    </row>
    <row r="1664" spans="3:5" x14ac:dyDescent="0.2">
      <c r="C1664" s="201"/>
      <c r="D1664" s="201"/>
      <c r="E1664" s="201"/>
    </row>
    <row r="1665" spans="3:5" x14ac:dyDescent="0.2">
      <c r="C1665" s="201"/>
      <c r="D1665" s="201"/>
      <c r="E1665" s="201"/>
    </row>
    <row r="1666" spans="3:5" x14ac:dyDescent="0.2">
      <c r="C1666" s="201"/>
      <c r="D1666" s="201"/>
      <c r="E1666" s="201"/>
    </row>
    <row r="1667" spans="3:5" x14ac:dyDescent="0.2">
      <c r="C1667" s="201"/>
      <c r="D1667" s="201"/>
      <c r="E1667" s="201"/>
    </row>
    <row r="1668" spans="3:5" x14ac:dyDescent="0.2">
      <c r="C1668" s="201"/>
      <c r="D1668" s="201"/>
      <c r="E1668" s="201"/>
    </row>
    <row r="1669" spans="3:5" x14ac:dyDescent="0.2">
      <c r="C1669" s="201"/>
      <c r="D1669" s="201"/>
      <c r="E1669" s="201"/>
    </row>
    <row r="1670" spans="3:5" x14ac:dyDescent="0.2">
      <c r="C1670" s="201"/>
      <c r="D1670" s="201"/>
      <c r="E1670" s="201"/>
    </row>
    <row r="1671" spans="3:5" x14ac:dyDescent="0.2">
      <c r="C1671" s="201"/>
      <c r="D1671" s="201"/>
      <c r="E1671" s="201"/>
    </row>
    <row r="1672" spans="3:5" x14ac:dyDescent="0.2">
      <c r="C1672" s="201"/>
      <c r="D1672" s="201"/>
      <c r="E1672" s="201"/>
    </row>
    <row r="1673" spans="3:5" x14ac:dyDescent="0.2">
      <c r="C1673" s="201"/>
      <c r="D1673" s="201"/>
      <c r="E1673" s="201"/>
    </row>
    <row r="1674" spans="3:5" x14ac:dyDescent="0.2">
      <c r="C1674" s="201"/>
      <c r="D1674" s="201"/>
      <c r="E1674" s="201"/>
    </row>
    <row r="1675" spans="3:5" x14ac:dyDescent="0.2">
      <c r="C1675" s="201"/>
      <c r="D1675" s="201"/>
      <c r="E1675" s="201"/>
    </row>
    <row r="1676" spans="3:5" x14ac:dyDescent="0.2">
      <c r="C1676" s="201"/>
      <c r="D1676" s="201"/>
      <c r="E1676" s="201"/>
    </row>
    <row r="1677" spans="3:5" x14ac:dyDescent="0.2">
      <c r="C1677" s="201"/>
      <c r="D1677" s="201"/>
      <c r="E1677" s="201"/>
    </row>
    <row r="1678" spans="3:5" x14ac:dyDescent="0.2">
      <c r="C1678" s="201"/>
      <c r="D1678" s="201"/>
      <c r="E1678" s="201"/>
    </row>
    <row r="1679" spans="3:5" x14ac:dyDescent="0.2">
      <c r="C1679" s="201"/>
      <c r="D1679" s="201"/>
      <c r="E1679" s="201"/>
    </row>
    <row r="1680" spans="3:5" x14ac:dyDescent="0.2">
      <c r="C1680" s="201"/>
      <c r="D1680" s="201"/>
      <c r="E1680" s="201"/>
    </row>
    <row r="1681" spans="3:5" x14ac:dyDescent="0.2">
      <c r="C1681" s="201"/>
      <c r="D1681" s="201"/>
      <c r="E1681" s="201"/>
    </row>
    <row r="1682" spans="3:5" x14ac:dyDescent="0.2">
      <c r="C1682" s="201"/>
      <c r="D1682" s="201"/>
      <c r="E1682" s="201"/>
    </row>
    <row r="1683" spans="3:5" x14ac:dyDescent="0.2">
      <c r="C1683" s="201"/>
      <c r="D1683" s="201"/>
      <c r="E1683" s="201"/>
    </row>
    <row r="1684" spans="3:5" x14ac:dyDescent="0.2">
      <c r="C1684" s="201"/>
      <c r="D1684" s="201"/>
      <c r="E1684" s="201"/>
    </row>
    <row r="1685" spans="3:5" x14ac:dyDescent="0.2">
      <c r="C1685" s="201"/>
      <c r="D1685" s="201"/>
      <c r="E1685" s="201"/>
    </row>
    <row r="1686" spans="3:5" x14ac:dyDescent="0.2">
      <c r="C1686" s="201"/>
      <c r="D1686" s="201"/>
      <c r="E1686" s="201"/>
    </row>
    <row r="1687" spans="3:5" x14ac:dyDescent="0.2">
      <c r="C1687" s="201"/>
      <c r="D1687" s="201"/>
      <c r="E1687" s="201"/>
    </row>
    <row r="1688" spans="3:5" x14ac:dyDescent="0.2">
      <c r="C1688" s="201"/>
      <c r="D1688" s="201"/>
      <c r="E1688" s="201"/>
    </row>
    <row r="1689" spans="3:5" x14ac:dyDescent="0.2">
      <c r="C1689" s="201"/>
      <c r="D1689" s="201"/>
      <c r="E1689" s="201"/>
    </row>
    <row r="1690" spans="3:5" x14ac:dyDescent="0.2">
      <c r="C1690" s="201"/>
      <c r="D1690" s="201"/>
      <c r="E1690" s="201"/>
    </row>
    <row r="1691" spans="3:5" x14ac:dyDescent="0.2">
      <c r="C1691" s="201"/>
      <c r="D1691" s="201"/>
      <c r="E1691" s="201"/>
    </row>
    <row r="1692" spans="3:5" x14ac:dyDescent="0.2">
      <c r="C1692" s="201"/>
      <c r="D1692" s="201"/>
      <c r="E1692" s="201"/>
    </row>
    <row r="1693" spans="3:5" x14ac:dyDescent="0.2">
      <c r="C1693" s="201"/>
      <c r="D1693" s="201"/>
      <c r="E1693" s="201"/>
    </row>
    <row r="1694" spans="3:5" x14ac:dyDescent="0.2">
      <c r="C1694" s="201"/>
      <c r="D1694" s="201"/>
      <c r="E1694" s="201"/>
    </row>
    <row r="1695" spans="3:5" x14ac:dyDescent="0.2">
      <c r="C1695" s="201"/>
      <c r="D1695" s="201"/>
      <c r="E1695" s="201"/>
    </row>
    <row r="1696" spans="3:5" x14ac:dyDescent="0.2">
      <c r="C1696" s="201"/>
      <c r="D1696" s="201"/>
      <c r="E1696" s="201"/>
    </row>
    <row r="1697" spans="3:5" x14ac:dyDescent="0.2">
      <c r="C1697" s="201"/>
      <c r="D1697" s="201"/>
      <c r="E1697" s="201"/>
    </row>
    <row r="1698" spans="3:5" x14ac:dyDescent="0.2">
      <c r="C1698" s="201"/>
      <c r="D1698" s="201"/>
      <c r="E1698" s="201"/>
    </row>
    <row r="1699" spans="3:5" x14ac:dyDescent="0.2">
      <c r="C1699" s="201"/>
      <c r="D1699" s="201"/>
      <c r="E1699" s="201"/>
    </row>
    <row r="1700" spans="3:5" x14ac:dyDescent="0.2">
      <c r="C1700" s="201"/>
      <c r="D1700" s="201"/>
      <c r="E1700" s="201"/>
    </row>
    <row r="1701" spans="3:5" x14ac:dyDescent="0.2">
      <c r="C1701" s="201"/>
      <c r="D1701" s="201"/>
      <c r="E1701" s="201"/>
    </row>
    <row r="1702" spans="3:5" x14ac:dyDescent="0.2">
      <c r="C1702" s="201"/>
      <c r="D1702" s="201"/>
      <c r="E1702" s="201"/>
    </row>
    <row r="1703" spans="3:5" x14ac:dyDescent="0.2">
      <c r="C1703" s="201"/>
      <c r="D1703" s="201"/>
      <c r="E1703" s="201"/>
    </row>
    <row r="1704" spans="3:5" x14ac:dyDescent="0.2">
      <c r="C1704" s="201"/>
      <c r="D1704" s="201"/>
      <c r="E1704" s="201"/>
    </row>
    <row r="1705" spans="3:5" x14ac:dyDescent="0.2">
      <c r="C1705" s="201"/>
      <c r="D1705" s="201"/>
      <c r="E1705" s="201"/>
    </row>
    <row r="1706" spans="3:5" x14ac:dyDescent="0.2">
      <c r="C1706" s="201"/>
      <c r="D1706" s="201"/>
      <c r="E1706" s="201"/>
    </row>
    <row r="1707" spans="3:5" x14ac:dyDescent="0.2">
      <c r="C1707" s="201"/>
      <c r="D1707" s="201"/>
      <c r="E1707" s="201"/>
    </row>
    <row r="1708" spans="3:5" x14ac:dyDescent="0.2">
      <c r="C1708" s="201"/>
      <c r="D1708" s="201"/>
      <c r="E1708" s="201"/>
    </row>
    <row r="1709" spans="3:5" x14ac:dyDescent="0.2">
      <c r="C1709" s="201"/>
      <c r="D1709" s="201"/>
      <c r="E1709" s="201"/>
    </row>
    <row r="1710" spans="3:5" x14ac:dyDescent="0.2">
      <c r="C1710" s="201"/>
      <c r="D1710" s="201"/>
      <c r="E1710" s="201"/>
    </row>
    <row r="1711" spans="3:5" x14ac:dyDescent="0.2">
      <c r="C1711" s="201"/>
      <c r="D1711" s="201"/>
      <c r="E1711" s="201"/>
    </row>
    <row r="1712" spans="3:5" x14ac:dyDescent="0.2">
      <c r="C1712" s="201"/>
      <c r="D1712" s="201"/>
      <c r="E1712" s="201"/>
    </row>
    <row r="1713" spans="3:5" x14ac:dyDescent="0.2">
      <c r="C1713" s="201"/>
      <c r="D1713" s="201"/>
      <c r="E1713" s="201"/>
    </row>
    <row r="1714" spans="3:5" x14ac:dyDescent="0.2">
      <c r="C1714" s="201"/>
      <c r="D1714" s="201"/>
      <c r="E1714" s="201"/>
    </row>
    <row r="1715" spans="3:5" x14ac:dyDescent="0.2">
      <c r="C1715" s="201"/>
      <c r="D1715" s="201"/>
      <c r="E1715" s="201"/>
    </row>
    <row r="1716" spans="3:5" x14ac:dyDescent="0.2">
      <c r="C1716" s="201"/>
      <c r="D1716" s="201"/>
      <c r="E1716" s="201"/>
    </row>
    <row r="1717" spans="3:5" x14ac:dyDescent="0.2">
      <c r="C1717" s="201"/>
      <c r="D1717" s="201"/>
      <c r="E1717" s="201"/>
    </row>
    <row r="1718" spans="3:5" x14ac:dyDescent="0.2">
      <c r="C1718" s="201"/>
      <c r="D1718" s="201"/>
      <c r="E1718" s="201"/>
    </row>
    <row r="1719" spans="3:5" x14ac:dyDescent="0.2">
      <c r="C1719" s="201"/>
      <c r="D1719" s="201"/>
      <c r="E1719" s="201"/>
    </row>
    <row r="1720" spans="3:5" x14ac:dyDescent="0.2">
      <c r="C1720" s="201"/>
      <c r="D1720" s="201"/>
      <c r="E1720" s="201"/>
    </row>
    <row r="1721" spans="3:5" x14ac:dyDescent="0.2">
      <c r="C1721" s="201"/>
      <c r="D1721" s="201"/>
      <c r="E1721" s="201"/>
    </row>
    <row r="1722" spans="3:5" x14ac:dyDescent="0.2">
      <c r="C1722" s="201"/>
      <c r="D1722" s="201"/>
      <c r="E1722" s="201"/>
    </row>
    <row r="1723" spans="3:5" x14ac:dyDescent="0.2">
      <c r="C1723" s="201"/>
      <c r="D1723" s="201"/>
      <c r="E1723" s="201"/>
    </row>
    <row r="1724" spans="3:5" x14ac:dyDescent="0.2">
      <c r="C1724" s="201"/>
      <c r="D1724" s="201"/>
      <c r="E1724" s="201"/>
    </row>
    <row r="1725" spans="3:5" x14ac:dyDescent="0.2">
      <c r="C1725" s="201"/>
      <c r="D1725" s="201"/>
      <c r="E1725" s="201"/>
    </row>
    <row r="1726" spans="3:5" x14ac:dyDescent="0.2">
      <c r="C1726" s="201"/>
      <c r="D1726" s="201"/>
      <c r="E1726" s="201"/>
    </row>
    <row r="1727" spans="3:5" x14ac:dyDescent="0.2">
      <c r="C1727" s="201"/>
      <c r="D1727" s="201"/>
      <c r="E1727" s="201"/>
    </row>
    <row r="1728" spans="3:5" x14ac:dyDescent="0.2">
      <c r="C1728" s="201"/>
      <c r="D1728" s="201"/>
      <c r="E1728" s="201"/>
    </row>
    <row r="1729" spans="3:5" x14ac:dyDescent="0.2">
      <c r="C1729" s="201"/>
      <c r="D1729" s="201"/>
      <c r="E1729" s="201"/>
    </row>
    <row r="1730" spans="3:5" x14ac:dyDescent="0.2">
      <c r="C1730" s="201"/>
      <c r="D1730" s="201"/>
      <c r="E1730" s="201"/>
    </row>
    <row r="1731" spans="3:5" x14ac:dyDescent="0.2">
      <c r="C1731" s="201"/>
      <c r="D1731" s="201"/>
      <c r="E1731" s="201"/>
    </row>
    <row r="1732" spans="3:5" x14ac:dyDescent="0.2">
      <c r="C1732" s="201"/>
      <c r="D1732" s="201"/>
      <c r="E1732" s="201"/>
    </row>
    <row r="1733" spans="3:5" x14ac:dyDescent="0.2">
      <c r="C1733" s="201"/>
      <c r="D1733" s="201"/>
      <c r="E1733" s="201"/>
    </row>
    <row r="1734" spans="3:5" x14ac:dyDescent="0.2">
      <c r="C1734" s="201"/>
      <c r="D1734" s="201"/>
      <c r="E1734" s="201"/>
    </row>
    <row r="1735" spans="3:5" x14ac:dyDescent="0.2">
      <c r="C1735" s="201"/>
      <c r="D1735" s="201"/>
      <c r="E1735" s="201"/>
    </row>
    <row r="1736" spans="3:5" x14ac:dyDescent="0.2">
      <c r="C1736" s="201"/>
      <c r="D1736" s="201"/>
      <c r="E1736" s="201"/>
    </row>
    <row r="1737" spans="3:5" x14ac:dyDescent="0.2">
      <c r="C1737" s="201"/>
      <c r="D1737" s="201"/>
      <c r="E1737" s="201"/>
    </row>
    <row r="1738" spans="3:5" x14ac:dyDescent="0.2">
      <c r="C1738" s="201"/>
      <c r="D1738" s="201"/>
      <c r="E1738" s="201"/>
    </row>
    <row r="1739" spans="3:5" x14ac:dyDescent="0.2">
      <c r="C1739" s="201"/>
      <c r="D1739" s="201"/>
      <c r="E1739" s="201"/>
    </row>
    <row r="1740" spans="3:5" x14ac:dyDescent="0.2">
      <c r="C1740" s="201"/>
      <c r="D1740" s="201"/>
      <c r="E1740" s="201"/>
    </row>
    <row r="1741" spans="3:5" x14ac:dyDescent="0.2">
      <c r="C1741" s="201"/>
      <c r="D1741" s="201"/>
      <c r="E1741" s="201"/>
    </row>
    <row r="1742" spans="3:5" x14ac:dyDescent="0.2">
      <c r="C1742" s="201"/>
      <c r="D1742" s="201"/>
      <c r="E1742" s="201"/>
    </row>
    <row r="1743" spans="3:5" x14ac:dyDescent="0.2">
      <c r="C1743" s="201"/>
      <c r="D1743" s="201"/>
      <c r="E1743" s="201"/>
    </row>
    <row r="1744" spans="3:5" x14ac:dyDescent="0.2">
      <c r="C1744" s="201"/>
      <c r="D1744" s="201"/>
      <c r="E1744" s="201"/>
    </row>
    <row r="1745" spans="3:5" x14ac:dyDescent="0.2">
      <c r="C1745" s="201"/>
      <c r="D1745" s="201"/>
      <c r="E1745" s="201"/>
    </row>
    <row r="1746" spans="3:5" x14ac:dyDescent="0.2">
      <c r="C1746" s="201"/>
      <c r="D1746" s="201"/>
      <c r="E1746" s="201"/>
    </row>
    <row r="1747" spans="3:5" x14ac:dyDescent="0.2">
      <c r="C1747" s="201"/>
      <c r="D1747" s="201"/>
      <c r="E1747" s="201"/>
    </row>
    <row r="1748" spans="3:5" x14ac:dyDescent="0.2">
      <c r="C1748" s="201"/>
      <c r="D1748" s="201"/>
      <c r="E1748" s="201"/>
    </row>
    <row r="1749" spans="3:5" x14ac:dyDescent="0.2">
      <c r="C1749" s="201"/>
      <c r="D1749" s="201"/>
      <c r="E1749" s="201"/>
    </row>
    <row r="1750" spans="3:5" x14ac:dyDescent="0.2">
      <c r="C1750" s="201"/>
      <c r="D1750" s="201"/>
      <c r="E1750" s="201"/>
    </row>
    <row r="1751" spans="3:5" x14ac:dyDescent="0.2">
      <c r="C1751" s="201"/>
      <c r="D1751" s="201"/>
      <c r="E1751" s="201"/>
    </row>
    <row r="1752" spans="3:5" x14ac:dyDescent="0.2">
      <c r="C1752" s="201"/>
      <c r="D1752" s="201"/>
      <c r="E1752" s="201"/>
    </row>
    <row r="1753" spans="3:5" x14ac:dyDescent="0.2">
      <c r="C1753" s="201"/>
      <c r="D1753" s="201"/>
      <c r="E1753" s="201"/>
    </row>
    <row r="1754" spans="3:5" x14ac:dyDescent="0.2">
      <c r="C1754" s="201"/>
      <c r="D1754" s="201"/>
      <c r="E1754" s="201"/>
    </row>
    <row r="1755" spans="3:5" x14ac:dyDescent="0.2">
      <c r="C1755" s="201"/>
      <c r="D1755" s="201"/>
      <c r="E1755" s="201"/>
    </row>
    <row r="1756" spans="3:5" x14ac:dyDescent="0.2">
      <c r="C1756" s="201"/>
      <c r="D1756" s="201"/>
      <c r="E1756" s="201"/>
    </row>
    <row r="1757" spans="3:5" x14ac:dyDescent="0.2">
      <c r="C1757" s="201"/>
      <c r="D1757" s="201"/>
      <c r="E1757" s="201"/>
    </row>
    <row r="1758" spans="3:5" x14ac:dyDescent="0.2">
      <c r="C1758" s="201"/>
      <c r="D1758" s="201"/>
      <c r="E1758" s="201"/>
    </row>
    <row r="1759" spans="3:5" x14ac:dyDescent="0.2">
      <c r="C1759" s="201"/>
      <c r="D1759" s="201"/>
      <c r="E1759" s="201"/>
    </row>
    <row r="1760" spans="3:5" x14ac:dyDescent="0.2">
      <c r="C1760" s="201"/>
      <c r="D1760" s="201"/>
      <c r="E1760" s="201"/>
    </row>
    <row r="1761" spans="3:5" x14ac:dyDescent="0.2">
      <c r="C1761" s="201"/>
      <c r="D1761" s="201"/>
      <c r="E1761" s="201"/>
    </row>
    <row r="1762" spans="3:5" x14ac:dyDescent="0.2">
      <c r="C1762" s="201"/>
      <c r="D1762" s="201"/>
      <c r="E1762" s="201"/>
    </row>
    <row r="1763" spans="3:5" x14ac:dyDescent="0.2">
      <c r="C1763" s="201"/>
      <c r="D1763" s="201"/>
      <c r="E1763" s="201"/>
    </row>
    <row r="1764" spans="3:5" x14ac:dyDescent="0.2">
      <c r="C1764" s="201"/>
      <c r="D1764" s="201"/>
      <c r="E1764" s="201"/>
    </row>
    <row r="1765" spans="3:5" x14ac:dyDescent="0.2">
      <c r="C1765" s="201"/>
      <c r="D1765" s="201"/>
      <c r="E1765" s="201"/>
    </row>
    <row r="1766" spans="3:5" x14ac:dyDescent="0.2">
      <c r="C1766" s="201"/>
      <c r="D1766" s="201"/>
      <c r="E1766" s="201"/>
    </row>
    <row r="1767" spans="3:5" x14ac:dyDescent="0.2">
      <c r="C1767" s="201"/>
      <c r="D1767" s="201"/>
      <c r="E1767" s="201"/>
    </row>
    <row r="1768" spans="3:5" x14ac:dyDescent="0.2">
      <c r="C1768" s="201"/>
      <c r="D1768" s="201"/>
      <c r="E1768" s="201"/>
    </row>
    <row r="1769" spans="3:5" x14ac:dyDescent="0.2">
      <c r="C1769" s="201"/>
      <c r="D1769" s="201"/>
      <c r="E1769" s="201"/>
    </row>
    <row r="1770" spans="3:5" x14ac:dyDescent="0.2">
      <c r="C1770" s="201"/>
      <c r="D1770" s="201"/>
      <c r="E1770" s="201"/>
    </row>
    <row r="1771" spans="3:5" x14ac:dyDescent="0.2">
      <c r="C1771" s="201"/>
      <c r="D1771" s="201"/>
      <c r="E1771" s="201"/>
    </row>
    <row r="1772" spans="3:5" x14ac:dyDescent="0.2">
      <c r="C1772" s="201"/>
      <c r="D1772" s="201"/>
      <c r="E1772" s="201"/>
    </row>
    <row r="1773" spans="3:5" x14ac:dyDescent="0.2">
      <c r="C1773" s="201"/>
      <c r="D1773" s="201"/>
      <c r="E1773" s="201"/>
    </row>
    <row r="1774" spans="3:5" x14ac:dyDescent="0.2">
      <c r="C1774" s="201"/>
      <c r="D1774" s="201"/>
      <c r="E1774" s="201"/>
    </row>
    <row r="1775" spans="3:5" x14ac:dyDescent="0.2">
      <c r="C1775" s="201"/>
      <c r="D1775" s="201"/>
      <c r="E1775" s="201"/>
    </row>
    <row r="1776" spans="3:5" x14ac:dyDescent="0.2">
      <c r="C1776" s="201"/>
      <c r="D1776" s="201"/>
      <c r="E1776" s="201"/>
    </row>
    <row r="1777" spans="3:5" x14ac:dyDescent="0.2">
      <c r="C1777" s="201"/>
      <c r="D1777" s="201"/>
      <c r="E1777" s="201"/>
    </row>
    <row r="1778" spans="3:5" x14ac:dyDescent="0.2">
      <c r="C1778" s="201"/>
      <c r="D1778" s="201"/>
      <c r="E1778" s="201"/>
    </row>
    <row r="1779" spans="3:5" x14ac:dyDescent="0.2">
      <c r="C1779" s="201"/>
      <c r="D1779" s="201"/>
      <c r="E1779" s="201"/>
    </row>
    <row r="1780" spans="3:5" x14ac:dyDescent="0.2">
      <c r="C1780" s="201"/>
      <c r="D1780" s="201"/>
      <c r="E1780" s="201"/>
    </row>
    <row r="1781" spans="3:5" x14ac:dyDescent="0.2">
      <c r="C1781" s="201"/>
      <c r="D1781" s="201"/>
      <c r="E1781" s="201"/>
    </row>
    <row r="1782" spans="3:5" x14ac:dyDescent="0.2">
      <c r="C1782" s="201"/>
      <c r="D1782" s="201"/>
      <c r="E1782" s="201"/>
    </row>
    <row r="1783" spans="3:5" x14ac:dyDescent="0.2">
      <c r="C1783" s="201"/>
      <c r="D1783" s="201"/>
      <c r="E1783" s="201"/>
    </row>
    <row r="1784" spans="3:5" x14ac:dyDescent="0.2">
      <c r="C1784" s="201"/>
      <c r="D1784" s="201"/>
      <c r="E1784" s="201"/>
    </row>
    <row r="1785" spans="3:5" x14ac:dyDescent="0.2">
      <c r="C1785" s="201"/>
      <c r="D1785" s="201"/>
      <c r="E1785" s="201"/>
    </row>
    <row r="1786" spans="3:5" x14ac:dyDescent="0.2">
      <c r="C1786" s="201"/>
      <c r="D1786" s="201"/>
      <c r="E1786" s="201"/>
    </row>
    <row r="1787" spans="3:5" x14ac:dyDescent="0.2">
      <c r="C1787" s="201"/>
      <c r="D1787" s="201"/>
      <c r="E1787" s="201"/>
    </row>
    <row r="1788" spans="3:5" x14ac:dyDescent="0.2">
      <c r="C1788" s="201"/>
      <c r="D1788" s="201"/>
      <c r="E1788" s="201"/>
    </row>
    <row r="1789" spans="3:5" x14ac:dyDescent="0.2">
      <c r="C1789" s="201"/>
      <c r="D1789" s="201"/>
      <c r="E1789" s="201"/>
    </row>
    <row r="1790" spans="3:5" x14ac:dyDescent="0.2">
      <c r="C1790" s="201"/>
      <c r="D1790" s="201"/>
      <c r="E1790" s="201"/>
    </row>
    <row r="1791" spans="3:5" x14ac:dyDescent="0.2">
      <c r="C1791" s="201"/>
      <c r="D1791" s="201"/>
      <c r="E1791" s="201"/>
    </row>
    <row r="1792" spans="3:5" x14ac:dyDescent="0.2">
      <c r="C1792" s="201"/>
      <c r="D1792" s="201"/>
      <c r="E1792" s="201"/>
    </row>
    <row r="1793" spans="3:5" x14ac:dyDescent="0.2">
      <c r="C1793" s="201"/>
      <c r="D1793" s="201"/>
      <c r="E1793" s="201"/>
    </row>
    <row r="1794" spans="3:5" x14ac:dyDescent="0.2">
      <c r="C1794" s="201"/>
      <c r="D1794" s="201"/>
      <c r="E1794" s="201"/>
    </row>
    <row r="1795" spans="3:5" x14ac:dyDescent="0.2">
      <c r="C1795" s="201"/>
      <c r="D1795" s="201"/>
      <c r="E1795" s="201"/>
    </row>
    <row r="1796" spans="3:5" x14ac:dyDescent="0.2">
      <c r="C1796" s="201"/>
      <c r="D1796" s="201"/>
      <c r="E1796" s="201"/>
    </row>
    <row r="1797" spans="3:5" x14ac:dyDescent="0.2">
      <c r="C1797" s="201"/>
      <c r="D1797" s="201"/>
      <c r="E1797" s="201"/>
    </row>
    <row r="1798" spans="3:5" x14ac:dyDescent="0.2">
      <c r="C1798" s="201"/>
      <c r="D1798" s="201"/>
      <c r="E1798" s="201"/>
    </row>
    <row r="1799" spans="3:5" x14ac:dyDescent="0.2">
      <c r="C1799" s="201"/>
      <c r="D1799" s="201"/>
      <c r="E1799" s="201"/>
    </row>
    <row r="1800" spans="3:5" x14ac:dyDescent="0.2">
      <c r="C1800" s="201"/>
      <c r="D1800" s="201"/>
      <c r="E1800" s="201"/>
    </row>
    <row r="1801" spans="3:5" x14ac:dyDescent="0.2">
      <c r="C1801" s="201"/>
      <c r="D1801" s="201"/>
      <c r="E1801" s="201"/>
    </row>
    <row r="1802" spans="3:5" x14ac:dyDescent="0.2">
      <c r="C1802" s="201"/>
      <c r="D1802" s="201"/>
      <c r="E1802" s="201"/>
    </row>
    <row r="1803" spans="3:5" x14ac:dyDescent="0.2">
      <c r="C1803" s="201"/>
      <c r="D1803" s="201"/>
      <c r="E1803" s="201"/>
    </row>
    <row r="1804" spans="3:5" x14ac:dyDescent="0.2">
      <c r="C1804" s="201"/>
      <c r="D1804" s="201"/>
      <c r="E1804" s="201"/>
    </row>
    <row r="1805" spans="3:5" x14ac:dyDescent="0.2">
      <c r="C1805" s="201"/>
      <c r="D1805" s="201"/>
      <c r="E1805" s="201"/>
    </row>
    <row r="1806" spans="3:5" x14ac:dyDescent="0.2">
      <c r="C1806" s="201"/>
      <c r="D1806" s="201"/>
      <c r="E1806" s="201"/>
    </row>
    <row r="1807" spans="3:5" x14ac:dyDescent="0.2">
      <c r="C1807" s="201"/>
      <c r="D1807" s="201"/>
      <c r="E1807" s="201"/>
    </row>
    <row r="1808" spans="3:5" x14ac:dyDescent="0.2">
      <c r="C1808" s="201"/>
      <c r="D1808" s="201"/>
      <c r="E1808" s="201"/>
    </row>
    <row r="1809" spans="3:5" x14ac:dyDescent="0.2">
      <c r="C1809" s="201"/>
      <c r="D1809" s="201"/>
      <c r="E1809" s="201"/>
    </row>
    <row r="1810" spans="3:5" x14ac:dyDescent="0.2">
      <c r="C1810" s="201"/>
      <c r="D1810" s="201"/>
      <c r="E1810" s="201"/>
    </row>
    <row r="1811" spans="3:5" x14ac:dyDescent="0.2">
      <c r="C1811" s="201"/>
      <c r="D1811" s="201"/>
      <c r="E1811" s="201"/>
    </row>
    <row r="1812" spans="3:5" x14ac:dyDescent="0.2">
      <c r="C1812" s="201"/>
      <c r="D1812" s="201"/>
      <c r="E1812" s="201"/>
    </row>
    <row r="1813" spans="3:5" x14ac:dyDescent="0.2">
      <c r="C1813" s="201"/>
      <c r="D1813" s="201"/>
      <c r="E1813" s="201"/>
    </row>
    <row r="1814" spans="3:5" x14ac:dyDescent="0.2">
      <c r="C1814" s="201"/>
      <c r="D1814" s="201"/>
      <c r="E1814" s="201"/>
    </row>
    <row r="1815" spans="3:5" x14ac:dyDescent="0.2">
      <c r="C1815" s="201"/>
      <c r="D1815" s="201"/>
      <c r="E1815" s="201"/>
    </row>
    <row r="1816" spans="3:5" x14ac:dyDescent="0.2">
      <c r="C1816" s="201"/>
      <c r="D1816" s="201"/>
      <c r="E1816" s="201"/>
    </row>
    <row r="1817" spans="3:5" x14ac:dyDescent="0.2">
      <c r="C1817" s="201"/>
      <c r="D1817" s="201"/>
      <c r="E1817" s="201"/>
    </row>
    <row r="1818" spans="3:5" x14ac:dyDescent="0.2">
      <c r="C1818" s="201"/>
      <c r="D1818" s="201"/>
      <c r="E1818" s="201"/>
    </row>
    <row r="1819" spans="3:5" x14ac:dyDescent="0.2">
      <c r="C1819" s="201"/>
      <c r="D1819" s="201"/>
      <c r="E1819" s="201"/>
    </row>
    <row r="1820" spans="3:5" x14ac:dyDescent="0.2">
      <c r="C1820" s="201"/>
      <c r="D1820" s="201"/>
      <c r="E1820" s="201"/>
    </row>
    <row r="1821" spans="3:5" x14ac:dyDescent="0.2">
      <c r="C1821" s="201"/>
      <c r="D1821" s="201"/>
      <c r="E1821" s="201"/>
    </row>
    <row r="1822" spans="3:5" x14ac:dyDescent="0.2">
      <c r="C1822" s="201"/>
      <c r="D1822" s="201"/>
      <c r="E1822" s="201"/>
    </row>
    <row r="1823" spans="3:5" x14ac:dyDescent="0.2">
      <c r="C1823" s="201"/>
      <c r="D1823" s="201"/>
      <c r="E1823" s="201"/>
    </row>
    <row r="1824" spans="3:5" x14ac:dyDescent="0.2">
      <c r="C1824" s="201"/>
      <c r="D1824" s="201"/>
      <c r="E1824" s="201"/>
    </row>
    <row r="1825" spans="3:5" x14ac:dyDescent="0.2">
      <c r="C1825" s="201"/>
      <c r="D1825" s="201"/>
      <c r="E1825" s="201"/>
    </row>
    <row r="1826" spans="3:5" x14ac:dyDescent="0.2">
      <c r="C1826" s="201"/>
      <c r="D1826" s="201"/>
      <c r="E1826" s="201"/>
    </row>
    <row r="1827" spans="3:5" x14ac:dyDescent="0.2">
      <c r="C1827" s="201"/>
      <c r="D1827" s="201"/>
      <c r="E1827" s="201"/>
    </row>
    <row r="1828" spans="3:5" x14ac:dyDescent="0.2">
      <c r="C1828" s="201"/>
      <c r="D1828" s="201"/>
      <c r="E1828" s="201"/>
    </row>
    <row r="1829" spans="3:5" x14ac:dyDescent="0.2">
      <c r="C1829" s="201"/>
      <c r="D1829" s="201"/>
      <c r="E1829" s="201"/>
    </row>
    <row r="1830" spans="3:5" x14ac:dyDescent="0.2">
      <c r="C1830" s="201"/>
      <c r="D1830" s="201"/>
      <c r="E1830" s="201"/>
    </row>
    <row r="1831" spans="3:5" x14ac:dyDescent="0.2">
      <c r="C1831" s="201"/>
      <c r="D1831" s="201"/>
      <c r="E1831" s="201"/>
    </row>
    <row r="1832" spans="3:5" x14ac:dyDescent="0.2">
      <c r="C1832" s="201"/>
      <c r="D1832" s="201"/>
      <c r="E1832" s="201"/>
    </row>
    <row r="1833" spans="3:5" x14ac:dyDescent="0.2">
      <c r="C1833" s="201"/>
      <c r="D1833" s="201"/>
      <c r="E1833" s="201"/>
    </row>
    <row r="1834" spans="3:5" x14ac:dyDescent="0.2">
      <c r="C1834" s="201"/>
      <c r="D1834" s="201"/>
      <c r="E1834" s="201"/>
    </row>
    <row r="1835" spans="3:5" x14ac:dyDescent="0.2">
      <c r="C1835" s="201"/>
      <c r="D1835" s="201"/>
      <c r="E1835" s="201"/>
    </row>
    <row r="1836" spans="3:5" x14ac:dyDescent="0.2">
      <c r="C1836" s="201"/>
      <c r="D1836" s="201"/>
      <c r="E1836" s="201"/>
    </row>
    <row r="1837" spans="3:5" x14ac:dyDescent="0.2">
      <c r="C1837" s="201"/>
      <c r="D1837" s="201"/>
      <c r="E1837" s="201"/>
    </row>
    <row r="1838" spans="3:5" x14ac:dyDescent="0.2">
      <c r="C1838" s="201"/>
      <c r="D1838" s="201"/>
      <c r="E1838" s="201"/>
    </row>
    <row r="1839" spans="3:5" x14ac:dyDescent="0.2">
      <c r="C1839" s="201"/>
      <c r="D1839" s="201"/>
      <c r="E1839" s="201"/>
    </row>
    <row r="1840" spans="3:5" x14ac:dyDescent="0.2">
      <c r="C1840" s="201"/>
      <c r="D1840" s="201"/>
      <c r="E1840" s="201"/>
    </row>
    <row r="1841" spans="3:5" x14ac:dyDescent="0.2">
      <c r="C1841" s="201"/>
      <c r="D1841" s="201"/>
      <c r="E1841" s="201"/>
    </row>
    <row r="1842" spans="3:5" x14ac:dyDescent="0.2">
      <c r="C1842" s="201"/>
      <c r="D1842" s="201"/>
      <c r="E1842" s="201"/>
    </row>
    <row r="1843" spans="3:5" x14ac:dyDescent="0.2">
      <c r="C1843" s="201"/>
      <c r="D1843" s="201"/>
      <c r="E1843" s="201"/>
    </row>
    <row r="1844" spans="3:5" x14ac:dyDescent="0.2">
      <c r="C1844" s="201"/>
      <c r="D1844" s="201"/>
      <c r="E1844" s="201"/>
    </row>
    <row r="1845" spans="3:5" x14ac:dyDescent="0.2">
      <c r="C1845" s="201"/>
      <c r="D1845" s="201"/>
      <c r="E1845" s="201"/>
    </row>
    <row r="1846" spans="3:5" x14ac:dyDescent="0.2">
      <c r="C1846" s="201"/>
      <c r="D1846" s="201"/>
      <c r="E1846" s="201"/>
    </row>
    <row r="1847" spans="3:5" x14ac:dyDescent="0.2">
      <c r="C1847" s="201"/>
      <c r="D1847" s="201"/>
      <c r="E1847" s="201"/>
    </row>
    <row r="1848" spans="3:5" x14ac:dyDescent="0.2">
      <c r="C1848" s="201"/>
      <c r="D1848" s="201"/>
      <c r="E1848" s="201"/>
    </row>
    <row r="1849" spans="3:5" x14ac:dyDescent="0.2">
      <c r="C1849" s="201"/>
      <c r="D1849" s="201"/>
      <c r="E1849" s="201"/>
    </row>
    <row r="1850" spans="3:5" x14ac:dyDescent="0.2">
      <c r="C1850" s="201"/>
      <c r="D1850" s="201"/>
      <c r="E1850" s="201"/>
    </row>
    <row r="1851" spans="3:5" x14ac:dyDescent="0.2">
      <c r="C1851" s="201"/>
      <c r="D1851" s="201"/>
      <c r="E1851" s="201"/>
    </row>
    <row r="1852" spans="3:5" x14ac:dyDescent="0.2">
      <c r="C1852" s="201"/>
      <c r="D1852" s="201"/>
      <c r="E1852" s="201"/>
    </row>
    <row r="1853" spans="3:5" x14ac:dyDescent="0.2">
      <c r="C1853" s="201"/>
      <c r="D1853" s="201"/>
      <c r="E1853" s="201"/>
    </row>
    <row r="1854" spans="3:5" x14ac:dyDescent="0.2">
      <c r="C1854" s="201"/>
      <c r="D1854" s="201"/>
      <c r="E1854" s="201"/>
    </row>
    <row r="1855" spans="3:5" x14ac:dyDescent="0.2">
      <c r="C1855" s="201"/>
      <c r="D1855" s="201"/>
      <c r="E1855" s="201"/>
    </row>
    <row r="1856" spans="3:5" x14ac:dyDescent="0.2">
      <c r="C1856" s="201"/>
      <c r="D1856" s="201"/>
      <c r="E1856" s="201"/>
    </row>
    <row r="1857" spans="3:5" x14ac:dyDescent="0.2">
      <c r="C1857" s="201"/>
      <c r="D1857" s="201"/>
      <c r="E1857" s="201"/>
    </row>
    <row r="1858" spans="3:5" x14ac:dyDescent="0.2">
      <c r="C1858" s="201"/>
      <c r="D1858" s="201"/>
      <c r="E1858" s="201"/>
    </row>
    <row r="1859" spans="3:5" x14ac:dyDescent="0.2">
      <c r="C1859" s="201"/>
      <c r="D1859" s="201"/>
      <c r="E1859" s="201"/>
    </row>
    <row r="1860" spans="3:5" x14ac:dyDescent="0.2">
      <c r="C1860" s="201"/>
      <c r="D1860" s="201"/>
      <c r="E1860" s="201"/>
    </row>
    <row r="1861" spans="3:5" x14ac:dyDescent="0.2">
      <c r="C1861" s="201"/>
      <c r="D1861" s="201"/>
      <c r="E1861" s="201"/>
    </row>
    <row r="1862" spans="3:5" x14ac:dyDescent="0.2">
      <c r="C1862" s="201"/>
      <c r="D1862" s="201"/>
      <c r="E1862" s="201"/>
    </row>
    <row r="1863" spans="3:5" x14ac:dyDescent="0.2">
      <c r="C1863" s="201"/>
      <c r="D1863" s="201"/>
      <c r="E1863" s="201"/>
    </row>
    <row r="1864" spans="3:5" x14ac:dyDescent="0.2">
      <c r="C1864" s="201"/>
      <c r="D1864" s="201"/>
      <c r="E1864" s="201"/>
    </row>
    <row r="1865" spans="3:5" x14ac:dyDescent="0.2">
      <c r="C1865" s="201"/>
      <c r="D1865" s="201"/>
      <c r="E1865" s="201"/>
    </row>
    <row r="1866" spans="3:5" x14ac:dyDescent="0.2">
      <c r="C1866" s="201"/>
      <c r="D1866" s="201"/>
      <c r="E1866" s="201"/>
    </row>
    <row r="1867" spans="3:5" x14ac:dyDescent="0.2">
      <c r="C1867" s="201"/>
      <c r="D1867" s="201"/>
      <c r="E1867" s="201"/>
    </row>
    <row r="1868" spans="3:5" x14ac:dyDescent="0.2">
      <c r="C1868" s="201"/>
      <c r="D1868" s="201"/>
      <c r="E1868" s="201"/>
    </row>
    <row r="1869" spans="3:5" x14ac:dyDescent="0.2">
      <c r="C1869" s="201"/>
      <c r="D1869" s="201"/>
      <c r="E1869" s="201"/>
    </row>
    <row r="1870" spans="3:5" x14ac:dyDescent="0.2">
      <c r="C1870" s="201"/>
      <c r="D1870" s="201"/>
      <c r="E1870" s="201"/>
    </row>
    <row r="1871" spans="3:5" x14ac:dyDescent="0.2">
      <c r="C1871" s="201"/>
      <c r="D1871" s="201"/>
      <c r="E1871" s="201"/>
    </row>
    <row r="1872" spans="3:5" x14ac:dyDescent="0.2">
      <c r="C1872" s="201"/>
      <c r="D1872" s="201"/>
      <c r="E1872" s="201"/>
    </row>
    <row r="1873" spans="3:5" x14ac:dyDescent="0.2">
      <c r="C1873" s="201"/>
      <c r="D1873" s="201"/>
      <c r="E1873" s="201"/>
    </row>
    <row r="1874" spans="3:5" x14ac:dyDescent="0.2">
      <c r="C1874" s="201"/>
      <c r="D1874" s="201"/>
      <c r="E1874" s="201"/>
    </row>
    <row r="1875" spans="3:5" x14ac:dyDescent="0.2">
      <c r="C1875" s="201"/>
      <c r="D1875" s="201"/>
      <c r="E1875" s="201"/>
    </row>
    <row r="1876" spans="3:5" x14ac:dyDescent="0.2">
      <c r="C1876" s="201"/>
      <c r="D1876" s="201"/>
      <c r="E1876" s="201"/>
    </row>
    <row r="1877" spans="3:5" x14ac:dyDescent="0.2">
      <c r="C1877" s="201"/>
      <c r="D1877" s="201"/>
      <c r="E1877" s="201"/>
    </row>
    <row r="1878" spans="3:5" x14ac:dyDescent="0.2">
      <c r="C1878" s="201"/>
      <c r="D1878" s="201"/>
      <c r="E1878" s="201"/>
    </row>
    <row r="1879" spans="3:5" x14ac:dyDescent="0.2">
      <c r="C1879" s="201"/>
      <c r="D1879" s="201"/>
      <c r="E1879" s="201"/>
    </row>
    <row r="1880" spans="3:5" x14ac:dyDescent="0.2">
      <c r="C1880" s="201"/>
      <c r="D1880" s="201"/>
      <c r="E1880" s="201"/>
    </row>
    <row r="1881" spans="3:5" x14ac:dyDescent="0.2">
      <c r="C1881" s="201"/>
      <c r="D1881" s="201"/>
      <c r="E1881" s="201"/>
    </row>
    <row r="1882" spans="3:5" x14ac:dyDescent="0.2">
      <c r="C1882" s="201"/>
      <c r="D1882" s="201"/>
      <c r="E1882" s="201"/>
    </row>
    <row r="1883" spans="3:5" x14ac:dyDescent="0.2">
      <c r="C1883" s="201"/>
      <c r="D1883" s="201"/>
      <c r="E1883" s="201"/>
    </row>
    <row r="1884" spans="3:5" x14ac:dyDescent="0.2">
      <c r="C1884" s="201"/>
      <c r="D1884" s="201"/>
      <c r="E1884" s="201"/>
    </row>
    <row r="1885" spans="3:5" x14ac:dyDescent="0.2">
      <c r="C1885" s="201"/>
      <c r="D1885" s="201"/>
      <c r="E1885" s="201"/>
    </row>
    <row r="1886" spans="3:5" x14ac:dyDescent="0.2">
      <c r="C1886" s="201"/>
      <c r="D1886" s="201"/>
      <c r="E1886" s="201"/>
    </row>
    <row r="1887" spans="3:5" x14ac:dyDescent="0.2">
      <c r="C1887" s="201"/>
      <c r="D1887" s="201"/>
      <c r="E1887" s="201"/>
    </row>
    <row r="1888" spans="3:5" x14ac:dyDescent="0.2">
      <c r="C1888" s="201"/>
      <c r="D1888" s="201"/>
      <c r="E1888" s="201"/>
    </row>
    <row r="1889" spans="3:5" x14ac:dyDescent="0.2">
      <c r="C1889" s="201"/>
      <c r="D1889" s="201"/>
      <c r="E1889" s="201"/>
    </row>
    <row r="1890" spans="3:5" x14ac:dyDescent="0.2">
      <c r="C1890" s="201"/>
      <c r="D1890" s="201"/>
      <c r="E1890" s="201"/>
    </row>
    <row r="1891" spans="3:5" x14ac:dyDescent="0.2">
      <c r="C1891" s="201"/>
      <c r="D1891" s="201"/>
      <c r="E1891" s="201"/>
    </row>
    <row r="1892" spans="3:5" x14ac:dyDescent="0.2">
      <c r="C1892" s="201"/>
      <c r="D1892" s="201"/>
      <c r="E1892" s="201"/>
    </row>
    <row r="1893" spans="3:5" x14ac:dyDescent="0.2">
      <c r="C1893" s="201"/>
      <c r="D1893" s="201"/>
      <c r="E1893" s="201"/>
    </row>
    <row r="1894" spans="3:5" x14ac:dyDescent="0.2">
      <c r="C1894" s="201"/>
      <c r="D1894" s="201"/>
      <c r="E1894" s="201"/>
    </row>
    <row r="1895" spans="3:5" x14ac:dyDescent="0.2">
      <c r="C1895" s="201"/>
      <c r="D1895" s="201"/>
      <c r="E1895" s="201"/>
    </row>
    <row r="1896" spans="3:5" x14ac:dyDescent="0.2">
      <c r="C1896" s="201"/>
      <c r="D1896" s="201"/>
      <c r="E1896" s="201"/>
    </row>
    <row r="1897" spans="3:5" x14ac:dyDescent="0.2">
      <c r="C1897" s="201"/>
      <c r="D1897" s="201"/>
      <c r="E1897" s="201"/>
    </row>
    <row r="1898" spans="3:5" x14ac:dyDescent="0.2">
      <c r="C1898" s="201"/>
      <c r="D1898" s="201"/>
      <c r="E1898" s="201"/>
    </row>
    <row r="1899" spans="3:5" x14ac:dyDescent="0.2">
      <c r="C1899" s="201"/>
      <c r="D1899" s="201"/>
      <c r="E1899" s="201"/>
    </row>
    <row r="1900" spans="3:5" x14ac:dyDescent="0.2">
      <c r="C1900" s="201"/>
      <c r="D1900" s="201"/>
      <c r="E1900" s="201"/>
    </row>
    <row r="1901" spans="3:5" x14ac:dyDescent="0.2">
      <c r="C1901" s="201"/>
      <c r="D1901" s="201"/>
      <c r="E1901" s="201"/>
    </row>
    <row r="1902" spans="3:5" x14ac:dyDescent="0.2">
      <c r="C1902" s="201"/>
      <c r="D1902" s="201"/>
      <c r="E1902" s="201"/>
    </row>
    <row r="1903" spans="3:5" x14ac:dyDescent="0.2">
      <c r="C1903" s="201"/>
      <c r="D1903" s="201"/>
      <c r="E1903" s="201"/>
    </row>
    <row r="1904" spans="3:5" x14ac:dyDescent="0.2">
      <c r="C1904" s="201"/>
      <c r="D1904" s="201"/>
      <c r="E1904" s="201"/>
    </row>
    <row r="1905" spans="3:5" x14ac:dyDescent="0.2">
      <c r="C1905" s="201"/>
      <c r="D1905" s="201"/>
      <c r="E1905" s="201"/>
    </row>
    <row r="1906" spans="3:5" x14ac:dyDescent="0.2">
      <c r="C1906" s="201"/>
      <c r="D1906" s="201"/>
      <c r="E1906" s="201"/>
    </row>
    <row r="1907" spans="3:5" x14ac:dyDescent="0.2">
      <c r="C1907" s="201"/>
      <c r="D1907" s="201"/>
      <c r="E1907" s="201"/>
    </row>
    <row r="1908" spans="3:5" x14ac:dyDescent="0.2">
      <c r="C1908" s="201"/>
      <c r="D1908" s="201"/>
      <c r="E1908" s="201"/>
    </row>
    <row r="1909" spans="3:5" x14ac:dyDescent="0.2">
      <c r="C1909" s="201"/>
      <c r="D1909" s="201"/>
      <c r="E1909" s="201"/>
    </row>
    <row r="1910" spans="3:5" x14ac:dyDescent="0.2">
      <c r="C1910" s="201"/>
      <c r="D1910" s="201"/>
      <c r="E1910" s="201"/>
    </row>
    <row r="1911" spans="3:5" x14ac:dyDescent="0.2">
      <c r="C1911" s="201"/>
      <c r="D1911" s="201"/>
      <c r="E1911" s="201"/>
    </row>
    <row r="1912" spans="3:5" x14ac:dyDescent="0.2">
      <c r="C1912" s="201"/>
      <c r="D1912" s="201"/>
      <c r="E1912" s="201"/>
    </row>
    <row r="1913" spans="3:5" x14ac:dyDescent="0.2">
      <c r="C1913" s="201"/>
      <c r="D1913" s="201"/>
      <c r="E1913" s="201"/>
    </row>
    <row r="1914" spans="3:5" x14ac:dyDescent="0.2">
      <c r="C1914" s="201"/>
      <c r="D1914" s="201"/>
      <c r="E1914" s="201"/>
    </row>
    <row r="1915" spans="3:5" x14ac:dyDescent="0.2">
      <c r="C1915" s="201"/>
      <c r="D1915" s="201"/>
      <c r="E1915" s="201"/>
    </row>
    <row r="1916" spans="3:5" x14ac:dyDescent="0.2">
      <c r="C1916" s="201"/>
      <c r="D1916" s="201"/>
      <c r="E1916" s="201"/>
    </row>
    <row r="1917" spans="3:5" x14ac:dyDescent="0.2">
      <c r="C1917" s="201"/>
      <c r="D1917" s="201"/>
      <c r="E1917" s="201"/>
    </row>
    <row r="1918" spans="3:5" x14ac:dyDescent="0.2">
      <c r="C1918" s="201"/>
      <c r="D1918" s="201"/>
      <c r="E1918" s="201"/>
    </row>
    <row r="1919" spans="3:5" x14ac:dyDescent="0.2">
      <c r="C1919" s="201"/>
      <c r="D1919" s="201"/>
      <c r="E1919" s="201"/>
    </row>
    <row r="1920" spans="3:5" x14ac:dyDescent="0.2">
      <c r="C1920" s="201"/>
      <c r="D1920" s="201"/>
      <c r="E1920" s="201"/>
    </row>
    <row r="1921" spans="3:5" x14ac:dyDescent="0.2">
      <c r="C1921" s="201"/>
      <c r="D1921" s="201"/>
      <c r="E1921" s="201"/>
    </row>
    <row r="1922" spans="3:5" x14ac:dyDescent="0.2">
      <c r="C1922" s="201"/>
      <c r="D1922" s="201"/>
      <c r="E1922" s="201"/>
    </row>
    <row r="1923" spans="3:5" x14ac:dyDescent="0.2">
      <c r="C1923" s="201"/>
      <c r="D1923" s="201"/>
      <c r="E1923" s="201"/>
    </row>
    <row r="1924" spans="3:5" x14ac:dyDescent="0.2">
      <c r="C1924" s="201"/>
      <c r="D1924" s="201"/>
      <c r="E1924" s="201"/>
    </row>
    <row r="1925" spans="3:5" x14ac:dyDescent="0.2">
      <c r="C1925" s="201"/>
      <c r="D1925" s="201"/>
      <c r="E1925" s="201"/>
    </row>
    <row r="1926" spans="3:5" x14ac:dyDescent="0.2">
      <c r="C1926" s="201"/>
      <c r="D1926" s="201"/>
      <c r="E1926" s="201"/>
    </row>
    <row r="1927" spans="3:5" x14ac:dyDescent="0.2">
      <c r="C1927" s="201"/>
      <c r="D1927" s="201"/>
      <c r="E1927" s="201"/>
    </row>
    <row r="1928" spans="3:5" x14ac:dyDescent="0.2">
      <c r="C1928" s="201"/>
      <c r="D1928" s="201"/>
      <c r="E1928" s="201"/>
    </row>
    <row r="1929" spans="3:5" x14ac:dyDescent="0.2">
      <c r="C1929" s="201"/>
      <c r="D1929" s="201"/>
      <c r="E1929" s="201"/>
    </row>
    <row r="1930" spans="3:5" x14ac:dyDescent="0.2">
      <c r="C1930" s="201"/>
      <c r="D1930" s="201"/>
      <c r="E1930" s="201"/>
    </row>
    <row r="1931" spans="3:5" x14ac:dyDescent="0.2">
      <c r="C1931" s="201"/>
      <c r="D1931" s="201"/>
      <c r="E1931" s="201"/>
    </row>
    <row r="1932" spans="3:5" x14ac:dyDescent="0.2">
      <c r="C1932" s="201"/>
      <c r="D1932" s="201"/>
      <c r="E1932" s="201"/>
    </row>
    <row r="1933" spans="3:5" x14ac:dyDescent="0.2">
      <c r="C1933" s="201"/>
      <c r="D1933" s="201"/>
      <c r="E1933" s="201"/>
    </row>
    <row r="1934" spans="3:5" x14ac:dyDescent="0.2">
      <c r="C1934" s="201"/>
      <c r="D1934" s="201"/>
      <c r="E1934" s="201"/>
    </row>
    <row r="1935" spans="3:5" x14ac:dyDescent="0.2">
      <c r="C1935" s="201"/>
      <c r="D1935" s="201"/>
      <c r="E1935" s="201"/>
    </row>
    <row r="1936" spans="3:5" x14ac:dyDescent="0.2">
      <c r="C1936" s="201"/>
      <c r="D1936" s="201"/>
      <c r="E1936" s="201"/>
    </row>
    <row r="1937" spans="3:5" x14ac:dyDescent="0.2">
      <c r="C1937" s="201"/>
      <c r="D1937" s="201"/>
      <c r="E1937" s="201"/>
    </row>
    <row r="1938" spans="3:5" x14ac:dyDescent="0.2">
      <c r="C1938" s="201"/>
      <c r="D1938" s="201"/>
      <c r="E1938" s="201"/>
    </row>
    <row r="1939" spans="3:5" x14ac:dyDescent="0.2">
      <c r="C1939" s="201"/>
      <c r="D1939" s="201"/>
      <c r="E1939" s="201"/>
    </row>
    <row r="1940" spans="3:5" x14ac:dyDescent="0.2">
      <c r="C1940" s="201"/>
      <c r="D1940" s="201"/>
      <c r="E1940" s="201"/>
    </row>
    <row r="1941" spans="3:5" x14ac:dyDescent="0.2">
      <c r="C1941" s="201"/>
      <c r="D1941" s="201"/>
      <c r="E1941" s="201"/>
    </row>
    <row r="1942" spans="3:5" x14ac:dyDescent="0.2">
      <c r="C1942" s="201"/>
      <c r="D1942" s="201"/>
      <c r="E1942" s="201"/>
    </row>
    <row r="1943" spans="3:5" x14ac:dyDescent="0.2">
      <c r="C1943" s="201"/>
      <c r="D1943" s="201"/>
      <c r="E1943" s="201"/>
    </row>
    <row r="1944" spans="3:5" x14ac:dyDescent="0.2">
      <c r="C1944" s="201"/>
      <c r="D1944" s="201"/>
      <c r="E1944" s="201"/>
    </row>
    <row r="1945" spans="3:5" x14ac:dyDescent="0.2">
      <c r="C1945" s="201"/>
      <c r="D1945" s="201"/>
      <c r="E1945" s="201"/>
    </row>
    <row r="1946" spans="3:5" x14ac:dyDescent="0.2">
      <c r="C1946" s="201"/>
      <c r="D1946" s="201"/>
      <c r="E1946" s="201"/>
    </row>
    <row r="1947" spans="3:5" x14ac:dyDescent="0.2">
      <c r="C1947" s="201"/>
      <c r="D1947" s="201"/>
      <c r="E1947" s="201"/>
    </row>
    <row r="1948" spans="3:5" x14ac:dyDescent="0.2">
      <c r="C1948" s="201"/>
      <c r="D1948" s="201"/>
      <c r="E1948" s="201"/>
    </row>
    <row r="1949" spans="3:5" x14ac:dyDescent="0.2">
      <c r="C1949" s="201"/>
      <c r="D1949" s="201"/>
      <c r="E1949" s="201"/>
    </row>
    <row r="1950" spans="3:5" x14ac:dyDescent="0.2">
      <c r="C1950" s="201"/>
      <c r="D1950" s="201"/>
      <c r="E1950" s="201"/>
    </row>
    <row r="1951" spans="3:5" x14ac:dyDescent="0.2">
      <c r="C1951" s="201"/>
      <c r="D1951" s="201"/>
      <c r="E1951" s="201"/>
    </row>
    <row r="1952" spans="3:5" x14ac:dyDescent="0.2">
      <c r="C1952" s="201"/>
      <c r="D1952" s="201"/>
      <c r="E1952" s="201"/>
    </row>
    <row r="1953" spans="3:5" x14ac:dyDescent="0.2">
      <c r="C1953" s="201"/>
      <c r="D1953" s="201"/>
      <c r="E1953" s="201"/>
    </row>
    <row r="1954" spans="3:5" x14ac:dyDescent="0.2">
      <c r="C1954" s="201"/>
      <c r="D1954" s="201"/>
      <c r="E1954" s="201"/>
    </row>
    <row r="1955" spans="3:5" x14ac:dyDescent="0.2">
      <c r="C1955" s="201"/>
      <c r="D1955" s="201"/>
      <c r="E1955" s="201"/>
    </row>
    <row r="1956" spans="3:5" x14ac:dyDescent="0.2">
      <c r="C1956" s="201"/>
      <c r="D1956" s="201"/>
      <c r="E1956" s="201"/>
    </row>
    <row r="1957" spans="3:5" x14ac:dyDescent="0.2">
      <c r="C1957" s="201"/>
      <c r="D1957" s="201"/>
      <c r="E1957" s="201"/>
    </row>
    <row r="1958" spans="3:5" x14ac:dyDescent="0.2">
      <c r="C1958" s="201"/>
      <c r="D1958" s="201"/>
      <c r="E1958" s="201"/>
    </row>
    <row r="1959" spans="3:5" x14ac:dyDescent="0.2">
      <c r="C1959" s="201"/>
      <c r="D1959" s="201"/>
      <c r="E1959" s="201"/>
    </row>
    <row r="1960" spans="3:5" x14ac:dyDescent="0.2">
      <c r="C1960" s="201"/>
      <c r="D1960" s="201"/>
      <c r="E1960" s="201"/>
    </row>
    <row r="1961" spans="3:5" x14ac:dyDescent="0.2">
      <c r="C1961" s="201"/>
      <c r="D1961" s="201"/>
      <c r="E1961" s="201"/>
    </row>
    <row r="1962" spans="3:5" x14ac:dyDescent="0.2">
      <c r="C1962" s="201"/>
      <c r="D1962" s="201"/>
      <c r="E1962" s="201"/>
    </row>
    <row r="1963" spans="3:5" x14ac:dyDescent="0.2">
      <c r="C1963" s="201"/>
      <c r="D1963" s="201"/>
      <c r="E1963" s="201"/>
    </row>
    <row r="1964" spans="3:5" x14ac:dyDescent="0.2">
      <c r="C1964" s="201"/>
      <c r="D1964" s="201"/>
      <c r="E1964" s="201"/>
    </row>
    <row r="1965" spans="3:5" x14ac:dyDescent="0.2">
      <c r="C1965" s="201"/>
      <c r="D1965" s="201"/>
      <c r="E1965" s="201"/>
    </row>
    <row r="1966" spans="3:5" x14ac:dyDescent="0.2">
      <c r="C1966" s="201"/>
      <c r="D1966" s="201"/>
      <c r="E1966" s="201"/>
    </row>
    <row r="1967" spans="3:5" x14ac:dyDescent="0.2">
      <c r="C1967" s="201"/>
      <c r="D1967" s="201"/>
      <c r="E1967" s="201"/>
    </row>
    <row r="1968" spans="3:5" x14ac:dyDescent="0.2">
      <c r="C1968" s="201"/>
      <c r="D1968" s="201"/>
      <c r="E1968" s="201"/>
    </row>
    <row r="1969" spans="3:5" x14ac:dyDescent="0.2">
      <c r="C1969" s="201"/>
      <c r="D1969" s="201"/>
      <c r="E1969" s="201"/>
    </row>
    <row r="1970" spans="3:5" x14ac:dyDescent="0.2">
      <c r="C1970" s="201"/>
      <c r="D1970" s="201"/>
      <c r="E1970" s="201"/>
    </row>
    <row r="1971" spans="3:5" x14ac:dyDescent="0.2">
      <c r="C1971" s="201"/>
      <c r="D1971" s="201"/>
      <c r="E1971" s="201"/>
    </row>
    <row r="1972" spans="3:5" x14ac:dyDescent="0.2">
      <c r="C1972" s="201"/>
      <c r="D1972" s="201"/>
      <c r="E1972" s="201"/>
    </row>
    <row r="1973" spans="3:5" x14ac:dyDescent="0.2">
      <c r="C1973" s="201"/>
      <c r="D1973" s="201"/>
      <c r="E1973" s="201"/>
    </row>
    <row r="1974" spans="3:5" x14ac:dyDescent="0.2">
      <c r="C1974" s="201"/>
      <c r="D1974" s="201"/>
      <c r="E1974" s="201"/>
    </row>
    <row r="1975" spans="3:5" x14ac:dyDescent="0.2">
      <c r="C1975" s="201"/>
      <c r="D1975" s="201"/>
      <c r="E1975" s="201"/>
    </row>
    <row r="1976" spans="3:5" x14ac:dyDescent="0.2">
      <c r="C1976" s="201"/>
      <c r="D1976" s="201"/>
      <c r="E1976" s="201"/>
    </row>
    <row r="1977" spans="3:5" x14ac:dyDescent="0.2">
      <c r="C1977" s="201"/>
      <c r="D1977" s="201"/>
      <c r="E1977" s="201"/>
    </row>
    <row r="1978" spans="3:5" x14ac:dyDescent="0.2">
      <c r="C1978" s="201"/>
      <c r="D1978" s="201"/>
      <c r="E1978" s="201"/>
    </row>
    <row r="1979" spans="3:5" x14ac:dyDescent="0.2">
      <c r="C1979" s="201"/>
      <c r="D1979" s="201"/>
      <c r="E1979" s="201"/>
    </row>
    <row r="1980" spans="3:5" x14ac:dyDescent="0.2">
      <c r="C1980" s="201"/>
      <c r="D1980" s="201"/>
      <c r="E1980" s="201"/>
    </row>
    <row r="1981" spans="3:5" x14ac:dyDescent="0.2">
      <c r="C1981" s="201"/>
      <c r="D1981" s="201"/>
      <c r="E1981" s="201"/>
    </row>
    <row r="1982" spans="3:5" x14ac:dyDescent="0.2">
      <c r="C1982" s="201"/>
      <c r="D1982" s="201"/>
      <c r="E1982" s="201"/>
    </row>
    <row r="1983" spans="3:5" x14ac:dyDescent="0.2">
      <c r="C1983" s="201"/>
      <c r="D1983" s="201"/>
      <c r="E1983" s="201"/>
    </row>
    <row r="1984" spans="3:5" x14ac:dyDescent="0.2">
      <c r="C1984" s="201"/>
      <c r="D1984" s="201"/>
      <c r="E1984" s="201"/>
    </row>
    <row r="1985" spans="3:5" x14ac:dyDescent="0.2">
      <c r="C1985" s="201"/>
      <c r="D1985" s="201"/>
      <c r="E1985" s="201"/>
    </row>
    <row r="1986" spans="3:5" x14ac:dyDescent="0.2">
      <c r="C1986" s="201"/>
      <c r="D1986" s="201"/>
      <c r="E1986" s="201"/>
    </row>
    <row r="1987" spans="3:5" x14ac:dyDescent="0.2">
      <c r="C1987" s="201"/>
      <c r="D1987" s="201"/>
      <c r="E1987" s="201"/>
    </row>
    <row r="1988" spans="3:5" x14ac:dyDescent="0.2">
      <c r="C1988" s="201"/>
      <c r="D1988" s="201"/>
      <c r="E1988" s="201"/>
    </row>
    <row r="1989" spans="3:5" x14ac:dyDescent="0.2">
      <c r="C1989" s="201"/>
      <c r="D1989" s="201"/>
      <c r="E1989" s="201"/>
    </row>
    <row r="1990" spans="3:5" x14ac:dyDescent="0.2">
      <c r="C1990" s="201"/>
      <c r="D1990" s="201"/>
      <c r="E1990" s="201"/>
    </row>
    <row r="1991" spans="3:5" x14ac:dyDescent="0.2">
      <c r="C1991" s="201"/>
      <c r="D1991" s="201"/>
      <c r="E1991" s="201"/>
    </row>
    <row r="1992" spans="3:5" x14ac:dyDescent="0.2">
      <c r="C1992" s="201"/>
      <c r="D1992" s="201"/>
      <c r="E1992" s="201"/>
    </row>
    <row r="1993" spans="3:5" x14ac:dyDescent="0.2">
      <c r="C1993" s="201"/>
      <c r="D1993" s="201"/>
      <c r="E1993" s="201"/>
    </row>
    <row r="1994" spans="3:5" x14ac:dyDescent="0.2">
      <c r="C1994" s="201"/>
      <c r="D1994" s="201"/>
      <c r="E1994" s="201"/>
    </row>
    <row r="1995" spans="3:5" x14ac:dyDescent="0.2">
      <c r="C1995" s="201"/>
      <c r="D1995" s="201"/>
      <c r="E1995" s="201"/>
    </row>
    <row r="1996" spans="3:5" x14ac:dyDescent="0.2">
      <c r="C1996" s="201"/>
      <c r="D1996" s="201"/>
      <c r="E1996" s="201"/>
    </row>
    <row r="1997" spans="3:5" x14ac:dyDescent="0.2">
      <c r="C1997" s="201"/>
      <c r="D1997" s="201"/>
      <c r="E1997" s="201"/>
    </row>
    <row r="1998" spans="3:5" x14ac:dyDescent="0.2">
      <c r="C1998" s="201"/>
      <c r="D1998" s="201"/>
      <c r="E1998" s="201"/>
    </row>
    <row r="1999" spans="3:5" x14ac:dyDescent="0.2">
      <c r="C1999" s="201"/>
      <c r="D1999" s="201"/>
      <c r="E1999" s="201"/>
    </row>
    <row r="2000" spans="3:5" x14ac:dyDescent="0.2">
      <c r="C2000" s="201"/>
      <c r="D2000" s="201"/>
      <c r="E2000" s="201"/>
    </row>
    <row r="2001" spans="3:5" x14ac:dyDescent="0.2">
      <c r="C2001" s="201"/>
      <c r="D2001" s="201"/>
      <c r="E2001" s="201"/>
    </row>
    <row r="2002" spans="3:5" x14ac:dyDescent="0.2">
      <c r="C2002" s="201"/>
      <c r="D2002" s="201"/>
      <c r="E2002" s="201"/>
    </row>
    <row r="2003" spans="3:5" x14ac:dyDescent="0.2">
      <c r="C2003" s="201"/>
      <c r="D2003" s="201"/>
      <c r="E2003" s="201"/>
    </row>
    <row r="2004" spans="3:5" x14ac:dyDescent="0.2">
      <c r="C2004" s="201"/>
      <c r="D2004" s="201"/>
      <c r="E2004" s="201"/>
    </row>
    <row r="2005" spans="3:5" x14ac:dyDescent="0.2">
      <c r="C2005" s="201"/>
      <c r="D2005" s="201"/>
      <c r="E2005" s="201"/>
    </row>
    <row r="2006" spans="3:5" x14ac:dyDescent="0.2">
      <c r="C2006" s="201"/>
      <c r="D2006" s="201"/>
      <c r="E2006" s="201"/>
    </row>
    <row r="2007" spans="3:5" x14ac:dyDescent="0.2">
      <c r="C2007" s="201"/>
      <c r="D2007" s="201"/>
      <c r="E2007" s="201"/>
    </row>
    <row r="2008" spans="3:5" x14ac:dyDescent="0.2">
      <c r="C2008" s="201"/>
      <c r="D2008" s="201"/>
      <c r="E2008" s="201"/>
    </row>
    <row r="2009" spans="3:5" x14ac:dyDescent="0.2">
      <c r="C2009" s="201"/>
      <c r="D2009" s="201"/>
      <c r="E2009" s="201"/>
    </row>
    <row r="2010" spans="3:5" x14ac:dyDescent="0.2">
      <c r="C2010" s="201"/>
      <c r="D2010" s="201"/>
      <c r="E2010" s="201"/>
    </row>
    <row r="2011" spans="3:5" x14ac:dyDescent="0.2">
      <c r="C2011" s="201"/>
      <c r="D2011" s="201"/>
      <c r="E2011" s="201"/>
    </row>
    <row r="2012" spans="3:5" x14ac:dyDescent="0.2">
      <c r="C2012" s="201"/>
      <c r="D2012" s="201"/>
      <c r="E2012" s="201"/>
    </row>
    <row r="2013" spans="3:5" x14ac:dyDescent="0.2">
      <c r="C2013" s="201"/>
      <c r="D2013" s="201"/>
      <c r="E2013" s="201"/>
    </row>
    <row r="2014" spans="3:5" x14ac:dyDescent="0.2">
      <c r="C2014" s="201"/>
      <c r="D2014" s="201"/>
      <c r="E2014" s="201"/>
    </row>
    <row r="2015" spans="3:5" x14ac:dyDescent="0.2">
      <c r="C2015" s="201"/>
      <c r="D2015" s="201"/>
      <c r="E2015" s="201"/>
    </row>
    <row r="2016" spans="3:5" x14ac:dyDescent="0.2">
      <c r="C2016" s="201"/>
      <c r="D2016" s="201"/>
      <c r="E2016" s="201"/>
    </row>
    <row r="2017" spans="3:5" x14ac:dyDescent="0.2">
      <c r="C2017" s="201"/>
      <c r="D2017" s="201"/>
      <c r="E2017" s="201"/>
    </row>
    <row r="2018" spans="3:5" x14ac:dyDescent="0.2">
      <c r="C2018" s="201"/>
      <c r="D2018" s="201"/>
      <c r="E2018" s="201"/>
    </row>
    <row r="2019" spans="3:5" x14ac:dyDescent="0.2">
      <c r="C2019" s="201"/>
      <c r="D2019" s="201"/>
      <c r="E2019" s="201"/>
    </row>
    <row r="2020" spans="3:5" x14ac:dyDescent="0.2">
      <c r="C2020" s="201"/>
      <c r="D2020" s="201"/>
      <c r="E2020" s="201"/>
    </row>
    <row r="2021" spans="3:5" x14ac:dyDescent="0.2">
      <c r="C2021" s="201"/>
      <c r="D2021" s="201"/>
      <c r="E2021" s="201"/>
    </row>
    <row r="2022" spans="3:5" x14ac:dyDescent="0.2">
      <c r="C2022" s="201"/>
      <c r="D2022" s="201"/>
      <c r="E2022" s="201"/>
    </row>
    <row r="2023" spans="3:5" x14ac:dyDescent="0.2">
      <c r="C2023" s="201"/>
      <c r="D2023" s="201"/>
      <c r="E2023" s="201"/>
    </row>
    <row r="2024" spans="3:5" x14ac:dyDescent="0.2">
      <c r="C2024" s="201"/>
      <c r="D2024" s="201"/>
      <c r="E2024" s="201"/>
    </row>
    <row r="2025" spans="3:5" x14ac:dyDescent="0.2">
      <c r="C2025" s="201"/>
      <c r="D2025" s="201"/>
      <c r="E2025" s="201"/>
    </row>
    <row r="2026" spans="3:5" x14ac:dyDescent="0.2">
      <c r="C2026" s="201"/>
      <c r="D2026" s="201"/>
      <c r="E2026" s="201"/>
    </row>
    <row r="2027" spans="3:5" x14ac:dyDescent="0.2">
      <c r="C2027" s="201"/>
      <c r="D2027" s="201"/>
      <c r="E2027" s="201"/>
    </row>
    <row r="2028" spans="3:5" x14ac:dyDescent="0.2">
      <c r="C2028" s="201"/>
      <c r="D2028" s="201"/>
      <c r="E2028" s="201"/>
    </row>
    <row r="2029" spans="3:5" x14ac:dyDescent="0.2">
      <c r="C2029" s="201"/>
      <c r="D2029" s="201"/>
      <c r="E2029" s="201"/>
    </row>
    <row r="2030" spans="3:5" x14ac:dyDescent="0.2">
      <c r="C2030" s="201"/>
      <c r="D2030" s="201"/>
      <c r="E2030" s="201"/>
    </row>
    <row r="2031" spans="3:5" x14ac:dyDescent="0.2">
      <c r="C2031" s="201"/>
      <c r="D2031" s="201"/>
      <c r="E2031" s="201"/>
    </row>
    <row r="2032" spans="3:5" x14ac:dyDescent="0.2">
      <c r="C2032" s="201"/>
      <c r="D2032" s="201"/>
      <c r="E2032" s="201"/>
    </row>
    <row r="2033" spans="3:5" x14ac:dyDescent="0.2">
      <c r="C2033" s="201"/>
      <c r="D2033" s="201"/>
      <c r="E2033" s="201"/>
    </row>
    <row r="2034" spans="3:5" x14ac:dyDescent="0.2">
      <c r="C2034" s="201"/>
      <c r="D2034" s="201"/>
      <c r="E2034" s="201"/>
    </row>
    <row r="2035" spans="3:5" x14ac:dyDescent="0.2">
      <c r="C2035" s="201"/>
      <c r="D2035" s="201"/>
      <c r="E2035" s="201"/>
    </row>
    <row r="2036" spans="3:5" x14ac:dyDescent="0.2">
      <c r="C2036" s="201"/>
      <c r="D2036" s="201"/>
      <c r="E2036" s="201"/>
    </row>
    <row r="2037" spans="3:5" x14ac:dyDescent="0.2">
      <c r="C2037" s="201"/>
      <c r="D2037" s="201"/>
      <c r="E2037" s="201"/>
    </row>
    <row r="2038" spans="3:5" x14ac:dyDescent="0.2">
      <c r="C2038" s="201"/>
      <c r="D2038" s="201"/>
      <c r="E2038" s="201"/>
    </row>
    <row r="2039" spans="3:5" x14ac:dyDescent="0.2">
      <c r="C2039" s="201"/>
      <c r="D2039" s="201"/>
      <c r="E2039" s="201"/>
    </row>
    <row r="2040" spans="3:5" x14ac:dyDescent="0.2">
      <c r="C2040" s="201"/>
      <c r="D2040" s="201"/>
      <c r="E2040" s="201"/>
    </row>
    <row r="2041" spans="3:5" x14ac:dyDescent="0.2">
      <c r="C2041" s="201"/>
      <c r="D2041" s="201"/>
      <c r="E2041" s="201"/>
    </row>
    <row r="2042" spans="3:5" x14ac:dyDescent="0.2">
      <c r="C2042" s="201"/>
      <c r="D2042" s="201"/>
      <c r="E2042" s="201"/>
    </row>
    <row r="2043" spans="3:5" x14ac:dyDescent="0.2">
      <c r="C2043" s="201"/>
      <c r="D2043" s="201"/>
      <c r="E2043" s="201"/>
    </row>
    <row r="2044" spans="3:5" x14ac:dyDescent="0.2">
      <c r="C2044" s="201"/>
      <c r="D2044" s="201"/>
      <c r="E2044" s="201"/>
    </row>
    <row r="2045" spans="3:5" x14ac:dyDescent="0.2">
      <c r="C2045" s="201"/>
      <c r="D2045" s="201"/>
      <c r="E2045" s="201"/>
    </row>
    <row r="2046" spans="3:5" x14ac:dyDescent="0.2">
      <c r="C2046" s="201"/>
      <c r="D2046" s="201"/>
      <c r="E2046" s="201"/>
    </row>
    <row r="2047" spans="3:5" x14ac:dyDescent="0.2">
      <c r="C2047" s="201"/>
      <c r="D2047" s="201"/>
      <c r="E2047" s="201"/>
    </row>
    <row r="2048" spans="3:5" x14ac:dyDescent="0.2">
      <c r="C2048" s="201"/>
      <c r="D2048" s="201"/>
      <c r="E2048" s="201"/>
    </row>
    <row r="2049" spans="3:5" x14ac:dyDescent="0.2">
      <c r="C2049" s="201"/>
      <c r="D2049" s="201"/>
      <c r="E2049" s="201"/>
    </row>
    <row r="2050" spans="3:5" x14ac:dyDescent="0.2">
      <c r="C2050" s="201"/>
      <c r="D2050" s="201"/>
      <c r="E2050" s="201"/>
    </row>
    <row r="2051" spans="3:5" x14ac:dyDescent="0.2">
      <c r="C2051" s="201"/>
      <c r="D2051" s="201"/>
      <c r="E2051" s="201"/>
    </row>
    <row r="2052" spans="3:5" x14ac:dyDescent="0.2">
      <c r="C2052" s="201"/>
      <c r="D2052" s="201"/>
      <c r="E2052" s="201"/>
    </row>
    <row r="2053" spans="3:5" x14ac:dyDescent="0.2">
      <c r="C2053" s="201"/>
      <c r="D2053" s="201"/>
      <c r="E2053" s="201"/>
    </row>
    <row r="2054" spans="3:5" x14ac:dyDescent="0.2">
      <c r="C2054" s="201"/>
      <c r="D2054" s="201"/>
      <c r="E2054" s="201"/>
    </row>
    <row r="2055" spans="3:5" x14ac:dyDescent="0.2">
      <c r="C2055" s="201"/>
      <c r="D2055" s="201"/>
      <c r="E2055" s="201"/>
    </row>
    <row r="2056" spans="3:5" x14ac:dyDescent="0.2">
      <c r="C2056" s="201"/>
      <c r="D2056" s="201"/>
      <c r="E2056" s="201"/>
    </row>
    <row r="2057" spans="3:5" x14ac:dyDescent="0.2">
      <c r="C2057" s="201"/>
      <c r="D2057" s="201"/>
      <c r="E2057" s="201"/>
    </row>
    <row r="2058" spans="3:5" x14ac:dyDescent="0.2">
      <c r="C2058" s="201"/>
      <c r="D2058" s="201"/>
      <c r="E2058" s="201"/>
    </row>
    <row r="2059" spans="3:5" x14ac:dyDescent="0.2">
      <c r="C2059" s="201"/>
      <c r="D2059" s="201"/>
      <c r="E2059" s="201"/>
    </row>
    <row r="2060" spans="3:5" x14ac:dyDescent="0.2">
      <c r="C2060" s="201"/>
      <c r="D2060" s="201"/>
      <c r="E2060" s="201"/>
    </row>
    <row r="2061" spans="3:5" x14ac:dyDescent="0.2">
      <c r="C2061" s="201"/>
      <c r="D2061" s="201"/>
      <c r="E2061" s="201"/>
    </row>
    <row r="2062" spans="3:5" x14ac:dyDescent="0.2">
      <c r="C2062" s="201"/>
      <c r="D2062" s="201"/>
      <c r="E2062" s="201"/>
    </row>
    <row r="2063" spans="3:5" x14ac:dyDescent="0.2">
      <c r="C2063" s="201"/>
      <c r="D2063" s="201"/>
      <c r="E2063" s="201"/>
    </row>
    <row r="2064" spans="3:5" x14ac:dyDescent="0.2">
      <c r="C2064" s="201"/>
      <c r="D2064" s="201"/>
      <c r="E2064" s="201"/>
    </row>
    <row r="2065" spans="3:5" x14ac:dyDescent="0.2">
      <c r="C2065" s="201"/>
      <c r="D2065" s="201"/>
      <c r="E2065" s="201"/>
    </row>
    <row r="2066" spans="3:5" x14ac:dyDescent="0.2">
      <c r="C2066" s="201"/>
      <c r="D2066" s="201"/>
      <c r="E2066" s="201"/>
    </row>
    <row r="2067" spans="3:5" x14ac:dyDescent="0.2">
      <c r="C2067" s="201"/>
      <c r="D2067" s="201"/>
      <c r="E2067" s="201"/>
    </row>
    <row r="2068" spans="3:5" x14ac:dyDescent="0.2">
      <c r="C2068" s="201"/>
      <c r="D2068" s="201"/>
      <c r="E2068" s="201"/>
    </row>
    <row r="2069" spans="3:5" x14ac:dyDescent="0.2">
      <c r="C2069" s="201"/>
      <c r="D2069" s="201"/>
      <c r="E2069" s="201"/>
    </row>
    <row r="2070" spans="3:5" x14ac:dyDescent="0.2">
      <c r="C2070" s="201"/>
      <c r="D2070" s="201"/>
      <c r="E2070" s="201"/>
    </row>
    <row r="2071" spans="3:5" x14ac:dyDescent="0.2">
      <c r="C2071" s="201"/>
      <c r="D2071" s="201"/>
      <c r="E2071" s="201"/>
    </row>
    <row r="2072" spans="3:5" x14ac:dyDescent="0.2">
      <c r="C2072" s="201"/>
      <c r="D2072" s="201"/>
      <c r="E2072" s="201"/>
    </row>
    <row r="2073" spans="3:5" x14ac:dyDescent="0.2">
      <c r="C2073" s="201"/>
      <c r="D2073" s="201"/>
      <c r="E2073" s="201"/>
    </row>
    <row r="2074" spans="3:5" x14ac:dyDescent="0.2">
      <c r="C2074" s="201"/>
      <c r="D2074" s="201"/>
      <c r="E2074" s="201"/>
    </row>
    <row r="2075" spans="3:5" x14ac:dyDescent="0.2">
      <c r="C2075" s="201"/>
      <c r="D2075" s="201"/>
      <c r="E2075" s="201"/>
    </row>
    <row r="2076" spans="3:5" x14ac:dyDescent="0.2">
      <c r="C2076" s="201"/>
      <c r="D2076" s="201"/>
      <c r="E2076" s="201"/>
    </row>
    <row r="2077" spans="3:5" x14ac:dyDescent="0.2">
      <c r="C2077" s="201"/>
      <c r="D2077" s="201"/>
      <c r="E2077" s="201"/>
    </row>
    <row r="2078" spans="3:5" x14ac:dyDescent="0.2">
      <c r="C2078" s="201"/>
      <c r="D2078" s="201"/>
      <c r="E2078" s="201"/>
    </row>
    <row r="2079" spans="3:5" x14ac:dyDescent="0.2">
      <c r="C2079" s="201"/>
      <c r="D2079" s="201"/>
      <c r="E2079" s="201"/>
    </row>
    <row r="2080" spans="3:5" x14ac:dyDescent="0.2">
      <c r="C2080" s="201"/>
      <c r="D2080" s="201"/>
      <c r="E2080" s="201"/>
    </row>
    <row r="2081" spans="3:5" x14ac:dyDescent="0.2">
      <c r="C2081" s="201"/>
      <c r="D2081" s="201"/>
      <c r="E2081" s="201"/>
    </row>
    <row r="2082" spans="3:5" x14ac:dyDescent="0.2">
      <c r="C2082" s="201"/>
      <c r="D2082" s="201"/>
      <c r="E2082" s="201"/>
    </row>
    <row r="2083" spans="3:5" x14ac:dyDescent="0.2">
      <c r="C2083" s="201"/>
      <c r="D2083" s="201"/>
      <c r="E2083" s="201"/>
    </row>
    <row r="2084" spans="3:5" x14ac:dyDescent="0.2">
      <c r="C2084" s="201"/>
      <c r="D2084" s="201"/>
      <c r="E2084" s="201"/>
    </row>
    <row r="2085" spans="3:5" x14ac:dyDescent="0.2">
      <c r="C2085" s="201"/>
      <c r="D2085" s="201"/>
      <c r="E2085" s="201"/>
    </row>
    <row r="2086" spans="3:5" x14ac:dyDescent="0.2">
      <c r="C2086" s="201"/>
      <c r="D2086" s="201"/>
      <c r="E2086" s="201"/>
    </row>
    <row r="2087" spans="3:5" x14ac:dyDescent="0.2">
      <c r="C2087" s="201"/>
      <c r="D2087" s="201"/>
      <c r="E2087" s="201"/>
    </row>
    <row r="2088" spans="3:5" x14ac:dyDescent="0.2">
      <c r="C2088" s="201"/>
      <c r="D2088" s="201"/>
      <c r="E2088" s="201"/>
    </row>
    <row r="2089" spans="3:5" x14ac:dyDescent="0.2">
      <c r="C2089" s="201"/>
      <c r="D2089" s="201"/>
      <c r="E2089" s="201"/>
    </row>
    <row r="2090" spans="3:5" x14ac:dyDescent="0.2">
      <c r="C2090" s="201"/>
      <c r="D2090" s="201"/>
      <c r="E2090" s="201"/>
    </row>
    <row r="2091" spans="3:5" x14ac:dyDescent="0.2">
      <c r="C2091" s="201"/>
      <c r="D2091" s="201"/>
      <c r="E2091" s="201"/>
    </row>
    <row r="2092" spans="3:5" x14ac:dyDescent="0.2">
      <c r="C2092" s="201"/>
      <c r="D2092" s="201"/>
      <c r="E2092" s="201"/>
    </row>
    <row r="2093" spans="3:5" x14ac:dyDescent="0.2">
      <c r="C2093" s="201"/>
      <c r="D2093" s="201"/>
      <c r="E2093" s="201"/>
    </row>
    <row r="2094" spans="3:5" x14ac:dyDescent="0.2">
      <c r="C2094" s="201"/>
      <c r="D2094" s="201"/>
      <c r="E2094" s="201"/>
    </row>
    <row r="2095" spans="3:5" x14ac:dyDescent="0.2">
      <c r="C2095" s="201"/>
      <c r="D2095" s="201"/>
      <c r="E2095" s="201"/>
    </row>
    <row r="2096" spans="3:5" x14ac:dyDescent="0.2">
      <c r="C2096" s="201"/>
      <c r="D2096" s="201"/>
      <c r="E2096" s="201"/>
    </row>
    <row r="2097" spans="3:5" x14ac:dyDescent="0.2">
      <c r="C2097" s="201"/>
      <c r="D2097" s="201"/>
      <c r="E2097" s="201"/>
    </row>
    <row r="2098" spans="3:5" x14ac:dyDescent="0.2">
      <c r="C2098" s="201"/>
      <c r="D2098" s="201"/>
      <c r="E2098" s="201"/>
    </row>
    <row r="2099" spans="3:5" x14ac:dyDescent="0.2">
      <c r="C2099" s="201"/>
      <c r="D2099" s="201"/>
      <c r="E2099" s="201"/>
    </row>
    <row r="2100" spans="3:5" x14ac:dyDescent="0.2">
      <c r="C2100" s="201"/>
      <c r="D2100" s="201"/>
      <c r="E2100" s="201"/>
    </row>
    <row r="2101" spans="3:5" x14ac:dyDescent="0.2">
      <c r="C2101" s="201"/>
      <c r="D2101" s="201"/>
      <c r="E2101" s="201"/>
    </row>
    <row r="2102" spans="3:5" x14ac:dyDescent="0.2">
      <c r="C2102" s="201"/>
      <c r="D2102" s="201"/>
      <c r="E2102" s="201"/>
    </row>
    <row r="2103" spans="3:5" x14ac:dyDescent="0.2">
      <c r="C2103" s="201"/>
      <c r="D2103" s="201"/>
      <c r="E2103" s="201"/>
    </row>
    <row r="2104" spans="3:5" x14ac:dyDescent="0.2">
      <c r="C2104" s="201"/>
      <c r="D2104" s="201"/>
      <c r="E2104" s="201"/>
    </row>
    <row r="2105" spans="3:5" x14ac:dyDescent="0.2">
      <c r="C2105" s="201"/>
      <c r="D2105" s="201"/>
      <c r="E2105" s="201"/>
    </row>
    <row r="2106" spans="3:5" x14ac:dyDescent="0.2">
      <c r="C2106" s="201"/>
      <c r="D2106" s="201"/>
      <c r="E2106" s="201"/>
    </row>
    <row r="2107" spans="3:5" x14ac:dyDescent="0.2">
      <c r="C2107" s="201"/>
      <c r="D2107" s="201"/>
      <c r="E2107" s="201"/>
    </row>
    <row r="2108" spans="3:5" x14ac:dyDescent="0.2">
      <c r="C2108" s="201"/>
      <c r="D2108" s="201"/>
      <c r="E2108" s="201"/>
    </row>
    <row r="2109" spans="3:5" x14ac:dyDescent="0.2">
      <c r="C2109" s="201"/>
      <c r="D2109" s="201"/>
      <c r="E2109" s="201"/>
    </row>
    <row r="2110" spans="3:5" x14ac:dyDescent="0.2">
      <c r="C2110" s="201"/>
      <c r="D2110" s="201"/>
      <c r="E2110" s="201"/>
    </row>
    <row r="2111" spans="3:5" x14ac:dyDescent="0.2">
      <c r="C2111" s="201"/>
      <c r="D2111" s="201"/>
      <c r="E2111" s="201"/>
    </row>
    <row r="2112" spans="3:5" x14ac:dyDescent="0.2">
      <c r="C2112" s="201"/>
      <c r="D2112" s="201"/>
      <c r="E2112" s="201"/>
    </row>
    <row r="2113" spans="3:5" x14ac:dyDescent="0.2">
      <c r="C2113" s="201"/>
      <c r="D2113" s="201"/>
      <c r="E2113" s="201"/>
    </row>
    <row r="2114" spans="3:5" x14ac:dyDescent="0.2">
      <c r="C2114" s="201"/>
      <c r="D2114" s="201"/>
      <c r="E2114" s="201"/>
    </row>
    <row r="2115" spans="3:5" x14ac:dyDescent="0.2">
      <c r="C2115" s="201"/>
      <c r="D2115" s="201"/>
      <c r="E2115" s="201"/>
    </row>
    <row r="2116" spans="3:5" x14ac:dyDescent="0.2">
      <c r="C2116" s="201"/>
      <c r="D2116" s="201"/>
      <c r="E2116" s="201"/>
    </row>
    <row r="2117" spans="3:5" x14ac:dyDescent="0.2">
      <c r="C2117" s="201"/>
      <c r="D2117" s="201"/>
      <c r="E2117" s="201"/>
    </row>
    <row r="2118" spans="3:5" x14ac:dyDescent="0.2">
      <c r="C2118" s="201"/>
      <c r="D2118" s="201"/>
      <c r="E2118" s="201"/>
    </row>
    <row r="2119" spans="3:5" x14ac:dyDescent="0.2">
      <c r="C2119" s="201"/>
      <c r="D2119" s="201"/>
      <c r="E2119" s="201"/>
    </row>
    <row r="2120" spans="3:5" x14ac:dyDescent="0.2">
      <c r="C2120" s="201"/>
      <c r="D2120" s="201"/>
      <c r="E2120" s="201"/>
    </row>
    <row r="2121" spans="3:5" x14ac:dyDescent="0.2">
      <c r="C2121" s="201"/>
      <c r="D2121" s="201"/>
      <c r="E2121" s="201"/>
    </row>
    <row r="2122" spans="3:5" x14ac:dyDescent="0.2">
      <c r="C2122" s="201"/>
      <c r="D2122" s="201"/>
      <c r="E2122" s="201"/>
    </row>
    <row r="2123" spans="3:5" x14ac:dyDescent="0.2">
      <c r="C2123" s="201"/>
      <c r="D2123" s="201"/>
      <c r="E2123" s="201"/>
    </row>
    <row r="2124" spans="3:5" x14ac:dyDescent="0.2">
      <c r="C2124" s="201"/>
      <c r="D2124" s="201"/>
      <c r="E2124" s="201"/>
    </row>
    <row r="2125" spans="3:5" x14ac:dyDescent="0.2">
      <c r="C2125" s="201"/>
      <c r="D2125" s="201"/>
      <c r="E2125" s="201"/>
    </row>
    <row r="2126" spans="3:5" x14ac:dyDescent="0.2">
      <c r="C2126" s="201"/>
      <c r="D2126" s="201"/>
      <c r="E2126" s="201"/>
    </row>
    <row r="2127" spans="3:5" x14ac:dyDescent="0.2">
      <c r="C2127" s="201"/>
      <c r="D2127" s="201"/>
      <c r="E2127" s="201"/>
    </row>
    <row r="2128" spans="3:5" x14ac:dyDescent="0.2">
      <c r="C2128" s="201"/>
      <c r="D2128" s="201"/>
      <c r="E2128" s="201"/>
    </row>
    <row r="2129" spans="3:5" x14ac:dyDescent="0.2">
      <c r="C2129" s="201"/>
      <c r="D2129" s="201"/>
      <c r="E2129" s="201"/>
    </row>
    <row r="2130" spans="3:5" x14ac:dyDescent="0.2">
      <c r="C2130" s="201"/>
      <c r="D2130" s="201"/>
      <c r="E2130" s="201"/>
    </row>
    <row r="2131" spans="3:5" x14ac:dyDescent="0.2">
      <c r="C2131" s="201"/>
      <c r="D2131" s="201"/>
      <c r="E2131" s="201"/>
    </row>
    <row r="2132" spans="3:5" x14ac:dyDescent="0.2">
      <c r="C2132" s="201"/>
      <c r="D2132" s="201"/>
      <c r="E2132" s="201"/>
    </row>
    <row r="2133" spans="3:5" x14ac:dyDescent="0.2">
      <c r="C2133" s="201"/>
      <c r="D2133" s="201"/>
      <c r="E2133" s="201"/>
    </row>
    <row r="2134" spans="3:5" x14ac:dyDescent="0.2">
      <c r="C2134" s="201"/>
      <c r="D2134" s="201"/>
      <c r="E2134" s="201"/>
    </row>
    <row r="2135" spans="3:5" x14ac:dyDescent="0.2">
      <c r="C2135" s="201"/>
      <c r="D2135" s="201"/>
      <c r="E2135" s="201"/>
    </row>
    <row r="2136" spans="3:5" x14ac:dyDescent="0.2">
      <c r="C2136" s="201"/>
      <c r="D2136" s="201"/>
      <c r="E2136" s="201"/>
    </row>
    <row r="2137" spans="3:5" x14ac:dyDescent="0.2">
      <c r="C2137" s="201"/>
      <c r="D2137" s="201"/>
      <c r="E2137" s="201"/>
    </row>
    <row r="2138" spans="3:5" x14ac:dyDescent="0.2">
      <c r="C2138" s="201"/>
      <c r="D2138" s="201"/>
      <c r="E2138" s="201"/>
    </row>
    <row r="2139" spans="3:5" x14ac:dyDescent="0.2">
      <c r="C2139" s="201"/>
      <c r="D2139" s="201"/>
      <c r="E2139" s="201"/>
    </row>
    <row r="2140" spans="3:5" x14ac:dyDescent="0.2">
      <c r="C2140" s="201"/>
      <c r="D2140" s="201"/>
      <c r="E2140" s="201"/>
    </row>
    <row r="2141" spans="3:5" x14ac:dyDescent="0.2">
      <c r="C2141" s="201"/>
      <c r="D2141" s="201"/>
      <c r="E2141" s="201"/>
    </row>
    <row r="2142" spans="3:5" x14ac:dyDescent="0.2">
      <c r="C2142" s="201"/>
      <c r="D2142" s="201"/>
      <c r="E2142" s="201"/>
    </row>
    <row r="2143" spans="3:5" x14ac:dyDescent="0.2">
      <c r="C2143" s="201"/>
      <c r="D2143" s="201"/>
      <c r="E2143" s="201"/>
    </row>
    <row r="2144" spans="3:5" x14ac:dyDescent="0.2">
      <c r="C2144" s="201"/>
      <c r="D2144" s="201"/>
      <c r="E2144" s="201"/>
    </row>
    <row r="2145" spans="3:5" x14ac:dyDescent="0.2">
      <c r="C2145" s="201"/>
      <c r="D2145" s="201"/>
      <c r="E2145" s="201"/>
    </row>
    <row r="2146" spans="3:5" x14ac:dyDescent="0.2">
      <c r="C2146" s="201"/>
      <c r="D2146" s="201"/>
      <c r="E2146" s="201"/>
    </row>
    <row r="2147" spans="3:5" x14ac:dyDescent="0.2">
      <c r="C2147" s="201"/>
      <c r="D2147" s="201"/>
      <c r="E2147" s="201"/>
    </row>
    <row r="2148" spans="3:5" x14ac:dyDescent="0.2">
      <c r="C2148" s="201"/>
      <c r="D2148" s="201"/>
      <c r="E2148" s="201"/>
    </row>
    <row r="2149" spans="3:5" x14ac:dyDescent="0.2">
      <c r="C2149" s="201"/>
      <c r="D2149" s="201"/>
      <c r="E2149" s="201"/>
    </row>
    <row r="2150" spans="3:5" x14ac:dyDescent="0.2">
      <c r="C2150" s="201"/>
      <c r="D2150" s="201"/>
      <c r="E2150" s="201"/>
    </row>
    <row r="2151" spans="3:5" x14ac:dyDescent="0.2">
      <c r="C2151" s="201"/>
      <c r="D2151" s="201"/>
      <c r="E2151" s="201"/>
    </row>
    <row r="2152" spans="3:5" x14ac:dyDescent="0.2">
      <c r="C2152" s="201"/>
      <c r="D2152" s="201"/>
      <c r="E2152" s="201"/>
    </row>
    <row r="2153" spans="3:5" x14ac:dyDescent="0.2">
      <c r="C2153" s="201"/>
      <c r="D2153" s="201"/>
      <c r="E2153" s="201"/>
    </row>
    <row r="2154" spans="3:5" x14ac:dyDescent="0.2">
      <c r="C2154" s="201"/>
      <c r="D2154" s="201"/>
      <c r="E2154" s="201"/>
    </row>
    <row r="2155" spans="3:5" x14ac:dyDescent="0.2">
      <c r="C2155" s="201"/>
      <c r="D2155" s="201"/>
      <c r="E2155" s="201"/>
    </row>
    <row r="2156" spans="3:5" x14ac:dyDescent="0.2">
      <c r="C2156" s="201"/>
      <c r="D2156" s="201"/>
      <c r="E2156" s="201"/>
    </row>
    <row r="2157" spans="3:5" x14ac:dyDescent="0.2">
      <c r="C2157" s="201"/>
      <c r="D2157" s="201"/>
      <c r="E2157" s="201"/>
    </row>
    <row r="2158" spans="3:5" x14ac:dyDescent="0.2">
      <c r="C2158" s="201"/>
      <c r="D2158" s="201"/>
      <c r="E2158" s="201"/>
    </row>
    <row r="2159" spans="3:5" x14ac:dyDescent="0.2">
      <c r="C2159" s="201"/>
      <c r="D2159" s="201"/>
      <c r="E2159" s="201"/>
    </row>
    <row r="2160" spans="3:5" x14ac:dyDescent="0.2">
      <c r="C2160" s="201"/>
      <c r="D2160" s="201"/>
      <c r="E2160" s="201"/>
    </row>
    <row r="2161" spans="3:5" x14ac:dyDescent="0.2">
      <c r="C2161" s="201"/>
      <c r="D2161" s="201"/>
      <c r="E2161" s="201"/>
    </row>
    <row r="2162" spans="3:5" x14ac:dyDescent="0.2">
      <c r="C2162" s="201"/>
      <c r="D2162" s="201"/>
      <c r="E2162" s="201"/>
    </row>
    <row r="2163" spans="3:5" x14ac:dyDescent="0.2">
      <c r="C2163" s="201"/>
      <c r="D2163" s="201"/>
      <c r="E2163" s="201"/>
    </row>
    <row r="2164" spans="3:5" x14ac:dyDescent="0.2">
      <c r="C2164" s="201"/>
      <c r="D2164" s="201"/>
      <c r="E2164" s="201"/>
    </row>
    <row r="2165" spans="3:5" x14ac:dyDescent="0.2">
      <c r="C2165" s="201"/>
      <c r="D2165" s="201"/>
      <c r="E2165" s="201"/>
    </row>
    <row r="2166" spans="3:5" x14ac:dyDescent="0.2">
      <c r="C2166" s="201"/>
      <c r="D2166" s="201"/>
      <c r="E2166" s="201"/>
    </row>
    <row r="2167" spans="3:5" x14ac:dyDescent="0.2">
      <c r="C2167" s="201"/>
      <c r="D2167" s="201"/>
      <c r="E2167" s="201"/>
    </row>
    <row r="2168" spans="3:5" x14ac:dyDescent="0.2">
      <c r="C2168" s="201"/>
      <c r="D2168" s="201"/>
      <c r="E2168" s="201"/>
    </row>
    <row r="2169" spans="3:5" x14ac:dyDescent="0.2">
      <c r="C2169" s="201"/>
      <c r="D2169" s="201"/>
      <c r="E2169" s="201"/>
    </row>
    <row r="2170" spans="3:5" x14ac:dyDescent="0.2">
      <c r="C2170" s="201"/>
      <c r="D2170" s="201"/>
      <c r="E2170" s="201"/>
    </row>
    <row r="2171" spans="3:5" x14ac:dyDescent="0.2">
      <c r="C2171" s="201"/>
      <c r="D2171" s="201"/>
      <c r="E2171" s="201"/>
    </row>
    <row r="2172" spans="3:5" x14ac:dyDescent="0.2">
      <c r="C2172" s="201"/>
      <c r="D2172" s="201"/>
      <c r="E2172" s="201"/>
    </row>
    <row r="2173" spans="3:5" x14ac:dyDescent="0.2">
      <c r="C2173" s="201"/>
      <c r="D2173" s="201"/>
      <c r="E2173" s="201"/>
    </row>
    <row r="2174" spans="3:5" x14ac:dyDescent="0.2">
      <c r="C2174" s="201"/>
      <c r="D2174" s="201"/>
      <c r="E2174" s="201"/>
    </row>
    <row r="2175" spans="3:5" x14ac:dyDescent="0.2">
      <c r="C2175" s="201"/>
      <c r="D2175" s="201"/>
      <c r="E2175" s="201"/>
    </row>
    <row r="2176" spans="3:5" x14ac:dyDescent="0.2">
      <c r="C2176" s="201"/>
      <c r="D2176" s="201"/>
      <c r="E2176" s="201"/>
    </row>
    <row r="2177" spans="3:5" x14ac:dyDescent="0.2">
      <c r="C2177" s="201"/>
      <c r="D2177" s="201"/>
      <c r="E2177" s="201"/>
    </row>
    <row r="2178" spans="3:5" x14ac:dyDescent="0.2">
      <c r="C2178" s="201"/>
      <c r="D2178" s="201"/>
      <c r="E2178" s="201"/>
    </row>
    <row r="2179" spans="3:5" x14ac:dyDescent="0.2">
      <c r="C2179" s="201"/>
      <c r="D2179" s="201"/>
      <c r="E2179" s="201"/>
    </row>
    <row r="2180" spans="3:5" x14ac:dyDescent="0.2">
      <c r="C2180" s="201"/>
      <c r="D2180" s="201"/>
      <c r="E2180" s="201"/>
    </row>
    <row r="2181" spans="3:5" x14ac:dyDescent="0.2">
      <c r="C2181" s="201"/>
      <c r="D2181" s="201"/>
      <c r="E2181" s="201"/>
    </row>
    <row r="2182" spans="3:5" x14ac:dyDescent="0.2">
      <c r="C2182" s="201"/>
      <c r="D2182" s="201"/>
      <c r="E2182" s="201"/>
    </row>
    <row r="2183" spans="3:5" x14ac:dyDescent="0.2">
      <c r="C2183" s="201"/>
      <c r="D2183" s="201"/>
      <c r="E2183" s="201"/>
    </row>
    <row r="2184" spans="3:5" x14ac:dyDescent="0.2">
      <c r="C2184" s="201"/>
      <c r="D2184" s="201"/>
      <c r="E2184" s="201"/>
    </row>
    <row r="2185" spans="3:5" x14ac:dyDescent="0.2">
      <c r="C2185" s="201"/>
      <c r="D2185" s="201"/>
      <c r="E2185" s="201"/>
    </row>
    <row r="2186" spans="3:5" x14ac:dyDescent="0.2">
      <c r="C2186" s="201"/>
      <c r="D2186" s="201"/>
      <c r="E2186" s="201"/>
    </row>
    <row r="2187" spans="3:5" x14ac:dyDescent="0.2">
      <c r="C2187" s="201"/>
      <c r="D2187" s="201"/>
      <c r="E2187" s="201"/>
    </row>
    <row r="2188" spans="3:5" x14ac:dyDescent="0.2">
      <c r="C2188" s="201"/>
      <c r="D2188" s="201"/>
      <c r="E2188" s="201"/>
    </row>
    <row r="2189" spans="3:5" x14ac:dyDescent="0.2">
      <c r="C2189" s="201"/>
      <c r="D2189" s="201"/>
      <c r="E2189" s="201"/>
    </row>
    <row r="2190" spans="3:5" x14ac:dyDescent="0.2">
      <c r="C2190" s="201"/>
      <c r="D2190" s="201"/>
      <c r="E2190" s="201"/>
    </row>
    <row r="2191" spans="3:5" x14ac:dyDescent="0.2">
      <c r="C2191" s="201"/>
      <c r="D2191" s="201"/>
      <c r="E2191" s="201"/>
    </row>
    <row r="2192" spans="3:5" x14ac:dyDescent="0.2">
      <c r="C2192" s="201"/>
      <c r="D2192" s="201"/>
      <c r="E2192" s="201"/>
    </row>
    <row r="2193" spans="3:5" x14ac:dyDescent="0.2">
      <c r="C2193" s="201"/>
      <c r="D2193" s="201"/>
      <c r="E2193" s="201"/>
    </row>
    <row r="2194" spans="3:5" x14ac:dyDescent="0.2">
      <c r="C2194" s="201"/>
      <c r="D2194" s="201"/>
      <c r="E2194" s="201"/>
    </row>
    <row r="2195" spans="3:5" x14ac:dyDescent="0.2">
      <c r="C2195" s="201"/>
      <c r="D2195" s="201"/>
      <c r="E2195" s="201"/>
    </row>
    <row r="2196" spans="3:5" x14ac:dyDescent="0.2">
      <c r="C2196" s="201"/>
      <c r="D2196" s="201"/>
      <c r="E2196" s="201"/>
    </row>
    <row r="2197" spans="3:5" x14ac:dyDescent="0.2">
      <c r="C2197" s="201"/>
      <c r="D2197" s="201"/>
      <c r="E2197" s="201"/>
    </row>
    <row r="2198" spans="3:5" x14ac:dyDescent="0.2">
      <c r="C2198" s="201"/>
      <c r="D2198" s="201"/>
      <c r="E2198" s="201"/>
    </row>
    <row r="2199" spans="3:5" x14ac:dyDescent="0.2">
      <c r="C2199" s="201"/>
      <c r="D2199" s="201"/>
      <c r="E2199" s="201"/>
    </row>
    <row r="2200" spans="3:5" x14ac:dyDescent="0.2">
      <c r="C2200" s="201"/>
      <c r="D2200" s="201"/>
      <c r="E2200" s="201"/>
    </row>
    <row r="2201" spans="3:5" x14ac:dyDescent="0.2">
      <c r="C2201" s="201"/>
      <c r="D2201" s="201"/>
      <c r="E2201" s="201"/>
    </row>
    <row r="2202" spans="3:5" x14ac:dyDescent="0.2">
      <c r="C2202" s="201"/>
      <c r="D2202" s="201"/>
      <c r="E2202" s="201"/>
    </row>
    <row r="2203" spans="3:5" x14ac:dyDescent="0.2">
      <c r="C2203" s="201"/>
      <c r="D2203" s="201"/>
      <c r="E2203" s="201"/>
    </row>
    <row r="2204" spans="3:5" x14ac:dyDescent="0.2">
      <c r="C2204" s="201"/>
      <c r="D2204" s="201"/>
      <c r="E2204" s="201"/>
    </row>
    <row r="2205" spans="3:5" x14ac:dyDescent="0.2">
      <c r="C2205" s="201"/>
      <c r="D2205" s="201"/>
      <c r="E2205" s="201"/>
    </row>
    <row r="2206" spans="3:5" x14ac:dyDescent="0.2">
      <c r="C2206" s="201"/>
      <c r="D2206" s="201"/>
      <c r="E2206" s="201"/>
    </row>
    <row r="2207" spans="3:5" x14ac:dyDescent="0.2">
      <c r="C2207" s="201"/>
      <c r="D2207" s="201"/>
      <c r="E2207" s="201"/>
    </row>
    <row r="2208" spans="3:5" x14ac:dyDescent="0.2">
      <c r="C2208" s="201"/>
      <c r="D2208" s="201"/>
      <c r="E2208" s="201"/>
    </row>
    <row r="2209" spans="3:5" x14ac:dyDescent="0.2">
      <c r="C2209" s="201"/>
      <c r="D2209" s="201"/>
      <c r="E2209" s="201"/>
    </row>
    <row r="2210" spans="3:5" x14ac:dyDescent="0.2">
      <c r="C2210" s="201"/>
      <c r="D2210" s="201"/>
      <c r="E2210" s="201"/>
    </row>
    <row r="2211" spans="3:5" x14ac:dyDescent="0.2">
      <c r="C2211" s="201"/>
      <c r="D2211" s="201"/>
      <c r="E2211" s="201"/>
    </row>
    <row r="2212" spans="3:5" x14ac:dyDescent="0.2">
      <c r="C2212" s="201"/>
      <c r="D2212" s="201"/>
      <c r="E2212" s="201"/>
    </row>
    <row r="2213" spans="3:5" x14ac:dyDescent="0.2">
      <c r="C2213" s="201"/>
      <c r="D2213" s="201"/>
      <c r="E2213" s="201"/>
    </row>
    <row r="2214" spans="3:5" x14ac:dyDescent="0.2">
      <c r="C2214" s="201"/>
      <c r="D2214" s="201"/>
      <c r="E2214" s="201"/>
    </row>
    <row r="2215" spans="3:5" x14ac:dyDescent="0.2">
      <c r="C2215" s="201"/>
      <c r="D2215" s="201"/>
      <c r="E2215" s="201"/>
    </row>
    <row r="2216" spans="3:5" x14ac:dyDescent="0.2">
      <c r="C2216" s="201"/>
      <c r="D2216" s="201"/>
      <c r="E2216" s="201"/>
    </row>
    <row r="2217" spans="3:5" x14ac:dyDescent="0.2">
      <c r="C2217" s="201"/>
      <c r="D2217" s="201"/>
      <c r="E2217" s="201"/>
    </row>
    <row r="2218" spans="3:5" x14ac:dyDescent="0.2">
      <c r="C2218" s="201"/>
      <c r="D2218" s="201"/>
      <c r="E2218" s="201"/>
    </row>
    <row r="2219" spans="3:5" x14ac:dyDescent="0.2">
      <c r="C2219" s="201"/>
      <c r="D2219" s="201"/>
      <c r="E2219" s="201"/>
    </row>
    <row r="2220" spans="3:5" x14ac:dyDescent="0.2">
      <c r="C2220" s="201"/>
      <c r="D2220" s="201"/>
      <c r="E2220" s="201"/>
    </row>
    <row r="2221" spans="3:5" x14ac:dyDescent="0.2">
      <c r="C2221" s="201"/>
      <c r="D2221" s="201"/>
      <c r="E2221" s="201"/>
    </row>
    <row r="2222" spans="3:5" x14ac:dyDescent="0.2">
      <c r="C2222" s="201"/>
      <c r="D2222" s="201"/>
      <c r="E2222" s="201"/>
    </row>
    <row r="2223" spans="3:5" x14ac:dyDescent="0.2">
      <c r="C2223" s="201"/>
      <c r="D2223" s="201"/>
      <c r="E2223" s="201"/>
    </row>
    <row r="2224" spans="3:5" x14ac:dyDescent="0.2">
      <c r="C2224" s="201"/>
      <c r="D2224" s="201"/>
      <c r="E2224" s="201"/>
    </row>
    <row r="2225" spans="3:5" x14ac:dyDescent="0.2">
      <c r="C2225" s="201"/>
      <c r="D2225" s="201"/>
      <c r="E2225" s="201"/>
    </row>
    <row r="2226" spans="3:5" x14ac:dyDescent="0.2">
      <c r="C2226" s="201"/>
      <c r="D2226" s="201"/>
      <c r="E2226" s="201"/>
    </row>
    <row r="2227" spans="3:5" x14ac:dyDescent="0.2">
      <c r="C2227" s="201"/>
      <c r="D2227" s="201"/>
      <c r="E2227" s="201"/>
    </row>
    <row r="2228" spans="3:5" x14ac:dyDescent="0.2">
      <c r="C2228" s="201"/>
      <c r="D2228" s="201"/>
      <c r="E2228" s="201"/>
    </row>
    <row r="2229" spans="3:5" x14ac:dyDescent="0.2">
      <c r="C2229" s="201"/>
      <c r="D2229" s="201"/>
      <c r="E2229" s="201"/>
    </row>
    <row r="2230" spans="3:5" x14ac:dyDescent="0.2">
      <c r="C2230" s="201"/>
      <c r="D2230" s="201"/>
      <c r="E2230" s="201"/>
    </row>
    <row r="2231" spans="3:5" x14ac:dyDescent="0.2">
      <c r="C2231" s="201"/>
      <c r="D2231" s="201"/>
      <c r="E2231" s="201"/>
    </row>
    <row r="2232" spans="3:5" x14ac:dyDescent="0.2">
      <c r="C2232" s="201"/>
      <c r="D2232" s="201"/>
      <c r="E2232" s="201"/>
    </row>
    <row r="2233" spans="3:5" x14ac:dyDescent="0.2">
      <c r="C2233" s="201"/>
      <c r="D2233" s="201"/>
      <c r="E2233" s="201"/>
    </row>
    <row r="2234" spans="3:5" x14ac:dyDescent="0.2">
      <c r="C2234" s="201"/>
      <c r="D2234" s="201"/>
      <c r="E2234" s="201"/>
    </row>
    <row r="2235" spans="3:5" x14ac:dyDescent="0.2">
      <c r="C2235" s="201"/>
      <c r="D2235" s="201"/>
      <c r="E2235" s="201"/>
    </row>
    <row r="2236" spans="3:5" x14ac:dyDescent="0.2">
      <c r="C2236" s="201"/>
      <c r="D2236" s="201"/>
      <c r="E2236" s="201"/>
    </row>
    <row r="2237" spans="3:5" x14ac:dyDescent="0.2">
      <c r="C2237" s="201"/>
      <c r="D2237" s="201"/>
      <c r="E2237" s="201"/>
    </row>
    <row r="2238" spans="3:5" x14ac:dyDescent="0.2">
      <c r="C2238" s="201"/>
      <c r="D2238" s="201"/>
      <c r="E2238" s="201"/>
    </row>
    <row r="2239" spans="3:5" x14ac:dyDescent="0.2">
      <c r="C2239" s="201"/>
      <c r="D2239" s="201"/>
      <c r="E2239" s="201"/>
    </row>
    <row r="2240" spans="3:5" x14ac:dyDescent="0.2">
      <c r="C2240" s="201"/>
      <c r="D2240" s="201"/>
      <c r="E2240" s="201"/>
    </row>
    <row r="2241" spans="3:5" x14ac:dyDescent="0.2">
      <c r="C2241" s="201"/>
      <c r="D2241" s="201"/>
      <c r="E2241" s="201"/>
    </row>
    <row r="2242" spans="3:5" x14ac:dyDescent="0.2">
      <c r="C2242" s="201"/>
      <c r="D2242" s="201"/>
      <c r="E2242" s="201"/>
    </row>
    <row r="2243" spans="3:5" x14ac:dyDescent="0.2">
      <c r="C2243" s="201"/>
      <c r="D2243" s="201"/>
      <c r="E2243" s="201"/>
    </row>
    <row r="2244" spans="3:5" x14ac:dyDescent="0.2">
      <c r="C2244" s="201"/>
      <c r="D2244" s="201"/>
      <c r="E2244" s="201"/>
    </row>
    <row r="2245" spans="3:5" x14ac:dyDescent="0.2">
      <c r="C2245" s="201"/>
      <c r="D2245" s="201"/>
      <c r="E2245" s="201"/>
    </row>
    <row r="2246" spans="3:5" x14ac:dyDescent="0.2">
      <c r="C2246" s="201"/>
      <c r="D2246" s="201"/>
      <c r="E2246" s="201"/>
    </row>
    <row r="2247" spans="3:5" x14ac:dyDescent="0.2">
      <c r="C2247" s="201"/>
      <c r="D2247" s="201"/>
      <c r="E2247" s="201"/>
    </row>
    <row r="2248" spans="3:5" x14ac:dyDescent="0.2">
      <c r="C2248" s="201"/>
      <c r="D2248" s="201"/>
      <c r="E2248" s="201"/>
    </row>
    <row r="2249" spans="3:5" x14ac:dyDescent="0.2">
      <c r="C2249" s="201"/>
      <c r="D2249" s="201"/>
      <c r="E2249" s="201"/>
    </row>
    <row r="2250" spans="3:5" x14ac:dyDescent="0.2">
      <c r="C2250" s="201"/>
      <c r="D2250" s="201"/>
      <c r="E2250" s="201"/>
    </row>
    <row r="2251" spans="3:5" x14ac:dyDescent="0.2">
      <c r="C2251" s="201"/>
      <c r="D2251" s="201"/>
      <c r="E2251" s="201"/>
    </row>
    <row r="2252" spans="3:5" x14ac:dyDescent="0.2">
      <c r="C2252" s="201"/>
      <c r="D2252" s="201"/>
      <c r="E2252" s="201"/>
    </row>
    <row r="2253" spans="3:5" x14ac:dyDescent="0.2">
      <c r="C2253" s="201"/>
      <c r="D2253" s="201"/>
      <c r="E2253" s="201"/>
    </row>
    <row r="2254" spans="3:5" x14ac:dyDescent="0.2">
      <c r="C2254" s="201"/>
      <c r="D2254" s="201"/>
      <c r="E2254" s="201"/>
    </row>
    <row r="2255" spans="3:5" x14ac:dyDescent="0.2">
      <c r="C2255" s="201"/>
      <c r="D2255" s="201"/>
      <c r="E2255" s="201"/>
    </row>
    <row r="2256" spans="3:5" x14ac:dyDescent="0.2">
      <c r="C2256" s="201"/>
      <c r="D2256" s="201"/>
      <c r="E2256" s="201"/>
    </row>
    <row r="2257" spans="3:5" x14ac:dyDescent="0.2">
      <c r="C2257" s="201"/>
      <c r="D2257" s="201"/>
      <c r="E2257" s="201"/>
    </row>
    <row r="2258" spans="3:5" x14ac:dyDescent="0.2">
      <c r="C2258" s="201"/>
      <c r="D2258" s="201"/>
      <c r="E2258" s="201"/>
    </row>
    <row r="2259" spans="3:5" x14ac:dyDescent="0.2">
      <c r="C2259" s="201"/>
      <c r="D2259" s="201"/>
      <c r="E2259" s="201"/>
    </row>
    <row r="2260" spans="3:5" x14ac:dyDescent="0.2">
      <c r="C2260" s="201"/>
      <c r="D2260" s="201"/>
      <c r="E2260" s="201"/>
    </row>
    <row r="2261" spans="3:5" x14ac:dyDescent="0.2">
      <c r="C2261" s="201"/>
      <c r="D2261" s="201"/>
      <c r="E2261" s="201"/>
    </row>
    <row r="2262" spans="3:5" x14ac:dyDescent="0.2">
      <c r="C2262" s="201"/>
      <c r="D2262" s="201"/>
      <c r="E2262" s="201"/>
    </row>
    <row r="2263" spans="3:5" x14ac:dyDescent="0.2">
      <c r="C2263" s="201"/>
      <c r="D2263" s="201"/>
      <c r="E2263" s="201"/>
    </row>
    <row r="2264" spans="3:5" x14ac:dyDescent="0.2">
      <c r="C2264" s="201"/>
      <c r="D2264" s="201"/>
      <c r="E2264" s="201"/>
    </row>
    <row r="2265" spans="3:5" x14ac:dyDescent="0.2">
      <c r="C2265" s="201"/>
      <c r="D2265" s="201"/>
      <c r="E2265" s="201"/>
    </row>
    <row r="2266" spans="3:5" x14ac:dyDescent="0.2">
      <c r="C2266" s="201"/>
      <c r="D2266" s="201"/>
      <c r="E2266" s="201"/>
    </row>
    <row r="2267" spans="3:5" x14ac:dyDescent="0.2">
      <c r="C2267" s="201"/>
      <c r="D2267" s="201"/>
      <c r="E2267" s="201"/>
    </row>
    <row r="2268" spans="3:5" x14ac:dyDescent="0.2">
      <c r="C2268" s="201"/>
      <c r="D2268" s="201"/>
      <c r="E2268" s="201"/>
    </row>
    <row r="2269" spans="3:5" x14ac:dyDescent="0.2">
      <c r="C2269" s="201"/>
      <c r="D2269" s="201"/>
      <c r="E2269" s="201"/>
    </row>
    <row r="2270" spans="3:5" x14ac:dyDescent="0.2">
      <c r="C2270" s="201"/>
      <c r="D2270" s="201"/>
      <c r="E2270" s="201"/>
    </row>
    <row r="2271" spans="3:5" x14ac:dyDescent="0.2">
      <c r="C2271" s="201"/>
      <c r="D2271" s="201"/>
      <c r="E2271" s="201"/>
    </row>
    <row r="2272" spans="3:5" x14ac:dyDescent="0.2">
      <c r="C2272" s="201"/>
      <c r="D2272" s="201"/>
      <c r="E2272" s="201"/>
    </row>
    <row r="2273" spans="3:5" x14ac:dyDescent="0.2">
      <c r="C2273" s="201"/>
      <c r="D2273" s="201"/>
      <c r="E2273" s="201"/>
    </row>
    <row r="2274" spans="3:5" x14ac:dyDescent="0.2">
      <c r="C2274" s="201"/>
      <c r="D2274" s="201"/>
      <c r="E2274" s="201"/>
    </row>
    <row r="2275" spans="3:5" x14ac:dyDescent="0.2">
      <c r="C2275" s="201"/>
      <c r="D2275" s="201"/>
      <c r="E2275" s="201"/>
    </row>
    <row r="2276" spans="3:5" x14ac:dyDescent="0.2">
      <c r="C2276" s="201"/>
      <c r="D2276" s="201"/>
      <c r="E2276" s="201"/>
    </row>
    <row r="2277" spans="3:5" x14ac:dyDescent="0.2">
      <c r="C2277" s="201"/>
      <c r="D2277" s="201"/>
      <c r="E2277" s="201"/>
    </row>
    <row r="2278" spans="3:5" x14ac:dyDescent="0.2">
      <c r="C2278" s="201"/>
      <c r="D2278" s="201"/>
      <c r="E2278" s="201"/>
    </row>
    <row r="2279" spans="3:5" x14ac:dyDescent="0.2">
      <c r="C2279" s="201"/>
      <c r="D2279" s="201"/>
      <c r="E2279" s="201"/>
    </row>
    <row r="2280" spans="3:5" x14ac:dyDescent="0.2">
      <c r="C2280" s="201"/>
      <c r="D2280" s="201"/>
      <c r="E2280" s="201"/>
    </row>
    <row r="2281" spans="3:5" x14ac:dyDescent="0.2">
      <c r="C2281" s="201"/>
      <c r="D2281" s="201"/>
      <c r="E2281" s="201"/>
    </row>
    <row r="2282" spans="3:5" x14ac:dyDescent="0.2">
      <c r="C2282" s="201"/>
      <c r="D2282" s="201"/>
      <c r="E2282" s="201"/>
    </row>
    <row r="2283" spans="3:5" x14ac:dyDescent="0.2">
      <c r="C2283" s="201"/>
      <c r="D2283" s="201"/>
      <c r="E2283" s="201"/>
    </row>
    <row r="2284" spans="3:5" x14ac:dyDescent="0.2">
      <c r="C2284" s="201"/>
      <c r="D2284" s="201"/>
      <c r="E2284" s="201"/>
    </row>
    <row r="2285" spans="3:5" x14ac:dyDescent="0.2">
      <c r="C2285" s="201"/>
      <c r="D2285" s="201"/>
      <c r="E2285" s="201"/>
    </row>
    <row r="2286" spans="3:5" x14ac:dyDescent="0.2">
      <c r="C2286" s="201"/>
      <c r="D2286" s="201"/>
      <c r="E2286" s="201"/>
    </row>
    <row r="2287" spans="3:5" x14ac:dyDescent="0.2">
      <c r="C2287" s="201"/>
      <c r="D2287" s="201"/>
      <c r="E2287" s="201"/>
    </row>
    <row r="2288" spans="3:5" x14ac:dyDescent="0.2">
      <c r="C2288" s="201"/>
      <c r="D2288" s="201"/>
      <c r="E2288" s="201"/>
    </row>
    <row r="2289" spans="3:5" x14ac:dyDescent="0.2">
      <c r="C2289" s="201"/>
      <c r="D2289" s="201"/>
      <c r="E2289" s="201"/>
    </row>
    <row r="2290" spans="3:5" x14ac:dyDescent="0.2">
      <c r="C2290" s="201"/>
      <c r="D2290" s="201"/>
      <c r="E2290" s="201"/>
    </row>
    <row r="2291" spans="3:5" x14ac:dyDescent="0.2">
      <c r="C2291" s="201"/>
      <c r="D2291" s="201"/>
      <c r="E2291" s="201"/>
    </row>
    <row r="2292" spans="3:5" x14ac:dyDescent="0.2">
      <c r="C2292" s="201"/>
      <c r="D2292" s="201"/>
      <c r="E2292" s="201"/>
    </row>
    <row r="2293" spans="3:5" x14ac:dyDescent="0.2">
      <c r="C2293" s="201"/>
      <c r="D2293" s="201"/>
      <c r="E2293" s="201"/>
    </row>
    <row r="2294" spans="3:5" x14ac:dyDescent="0.2">
      <c r="C2294" s="201"/>
      <c r="D2294" s="201"/>
      <c r="E2294" s="201"/>
    </row>
    <row r="2295" spans="3:5" x14ac:dyDescent="0.2">
      <c r="C2295" s="201"/>
      <c r="D2295" s="201"/>
      <c r="E2295" s="201"/>
    </row>
    <row r="2296" spans="3:5" x14ac:dyDescent="0.2">
      <c r="C2296" s="201"/>
      <c r="D2296" s="201"/>
      <c r="E2296" s="201"/>
    </row>
    <row r="2297" spans="3:5" x14ac:dyDescent="0.2">
      <c r="C2297" s="201"/>
      <c r="D2297" s="201"/>
      <c r="E2297" s="201"/>
    </row>
    <row r="2298" spans="3:5" x14ac:dyDescent="0.2">
      <c r="C2298" s="201"/>
      <c r="D2298" s="201"/>
      <c r="E2298" s="201"/>
    </row>
    <row r="2299" spans="3:5" x14ac:dyDescent="0.2">
      <c r="C2299" s="201"/>
      <c r="D2299" s="201"/>
      <c r="E2299" s="201"/>
    </row>
    <row r="2300" spans="3:5" x14ac:dyDescent="0.2">
      <c r="C2300" s="201"/>
      <c r="D2300" s="201"/>
      <c r="E2300" s="201"/>
    </row>
    <row r="2301" spans="3:5" x14ac:dyDescent="0.2">
      <c r="C2301" s="201"/>
      <c r="D2301" s="201"/>
      <c r="E2301" s="201"/>
    </row>
    <row r="2302" spans="3:5" x14ac:dyDescent="0.2">
      <c r="C2302" s="201"/>
      <c r="D2302" s="201"/>
      <c r="E2302" s="201"/>
    </row>
    <row r="2303" spans="3:5" x14ac:dyDescent="0.2">
      <c r="C2303" s="201"/>
      <c r="D2303" s="201"/>
      <c r="E2303" s="201"/>
    </row>
    <row r="2304" spans="3:5" x14ac:dyDescent="0.2">
      <c r="C2304" s="201"/>
      <c r="D2304" s="201"/>
      <c r="E2304" s="201"/>
    </row>
    <row r="2305" spans="3:5" x14ac:dyDescent="0.2">
      <c r="C2305" s="201"/>
      <c r="D2305" s="201"/>
      <c r="E2305" s="201"/>
    </row>
    <row r="2306" spans="3:5" x14ac:dyDescent="0.2">
      <c r="C2306" s="201"/>
      <c r="D2306" s="201"/>
      <c r="E2306" s="201"/>
    </row>
    <row r="2307" spans="3:5" x14ac:dyDescent="0.2">
      <c r="C2307" s="201"/>
      <c r="D2307" s="201"/>
      <c r="E2307" s="201"/>
    </row>
    <row r="2308" spans="3:5" x14ac:dyDescent="0.2">
      <c r="C2308" s="201"/>
      <c r="D2308" s="201"/>
      <c r="E2308" s="201"/>
    </row>
    <row r="2309" spans="3:5" x14ac:dyDescent="0.2">
      <c r="C2309" s="201"/>
      <c r="D2309" s="201"/>
      <c r="E2309" s="201"/>
    </row>
    <row r="2310" spans="3:5" x14ac:dyDescent="0.2">
      <c r="C2310" s="201"/>
      <c r="D2310" s="201"/>
      <c r="E2310" s="201"/>
    </row>
    <row r="2311" spans="3:5" x14ac:dyDescent="0.2">
      <c r="C2311" s="201"/>
      <c r="D2311" s="201"/>
      <c r="E2311" s="201"/>
    </row>
    <row r="2312" spans="3:5" x14ac:dyDescent="0.2">
      <c r="C2312" s="201"/>
      <c r="D2312" s="201"/>
      <c r="E2312" s="201"/>
    </row>
    <row r="2313" spans="3:5" x14ac:dyDescent="0.2">
      <c r="C2313" s="201"/>
      <c r="D2313" s="201"/>
      <c r="E2313" s="201"/>
    </row>
    <row r="2314" spans="3:5" x14ac:dyDescent="0.2">
      <c r="C2314" s="201"/>
      <c r="D2314" s="201"/>
      <c r="E2314" s="201"/>
    </row>
    <row r="2315" spans="3:5" x14ac:dyDescent="0.2">
      <c r="C2315" s="201"/>
      <c r="D2315" s="201"/>
      <c r="E2315" s="201"/>
    </row>
    <row r="2316" spans="3:5" x14ac:dyDescent="0.2">
      <c r="C2316" s="201"/>
      <c r="D2316" s="201"/>
      <c r="E2316" s="201"/>
    </row>
    <row r="2317" spans="3:5" x14ac:dyDescent="0.2">
      <c r="C2317" s="201"/>
      <c r="D2317" s="201"/>
      <c r="E2317" s="201"/>
    </row>
    <row r="2318" spans="3:5" x14ac:dyDescent="0.2">
      <c r="C2318" s="201"/>
      <c r="D2318" s="201"/>
      <c r="E2318" s="201"/>
    </row>
    <row r="2319" spans="3:5" x14ac:dyDescent="0.2">
      <c r="C2319" s="201"/>
      <c r="D2319" s="201"/>
      <c r="E2319" s="201"/>
    </row>
    <row r="2320" spans="3:5" x14ac:dyDescent="0.2">
      <c r="C2320" s="201"/>
      <c r="D2320" s="201"/>
      <c r="E2320" s="201"/>
    </row>
    <row r="2321" spans="3:5" x14ac:dyDescent="0.2">
      <c r="C2321" s="201"/>
      <c r="D2321" s="201"/>
      <c r="E2321" s="201"/>
    </row>
    <row r="2322" spans="3:5" x14ac:dyDescent="0.2">
      <c r="C2322" s="201"/>
      <c r="D2322" s="201"/>
      <c r="E2322" s="201"/>
    </row>
    <row r="2323" spans="3:5" x14ac:dyDescent="0.2">
      <c r="C2323" s="201"/>
      <c r="D2323" s="201"/>
      <c r="E2323" s="201"/>
    </row>
    <row r="2324" spans="3:5" x14ac:dyDescent="0.2">
      <c r="C2324" s="201"/>
      <c r="D2324" s="201"/>
      <c r="E2324" s="201"/>
    </row>
    <row r="2325" spans="3:5" x14ac:dyDescent="0.2">
      <c r="C2325" s="201"/>
      <c r="D2325" s="201"/>
      <c r="E2325" s="201"/>
    </row>
    <row r="2326" spans="3:5" x14ac:dyDescent="0.2">
      <c r="C2326" s="201"/>
      <c r="D2326" s="201"/>
      <c r="E2326" s="201"/>
    </row>
    <row r="2327" spans="3:5" x14ac:dyDescent="0.2">
      <c r="C2327" s="201"/>
      <c r="D2327" s="201"/>
      <c r="E2327" s="201"/>
    </row>
    <row r="2328" spans="3:5" x14ac:dyDescent="0.2">
      <c r="C2328" s="201"/>
      <c r="D2328" s="201"/>
      <c r="E2328" s="201"/>
    </row>
    <row r="2329" spans="3:5" x14ac:dyDescent="0.2">
      <c r="C2329" s="201"/>
      <c r="D2329" s="201"/>
      <c r="E2329" s="201"/>
    </row>
    <row r="2330" spans="3:5" x14ac:dyDescent="0.2">
      <c r="C2330" s="201"/>
      <c r="D2330" s="201"/>
      <c r="E2330" s="201"/>
    </row>
    <row r="2331" spans="3:5" x14ac:dyDescent="0.2">
      <c r="C2331" s="201"/>
      <c r="D2331" s="201"/>
      <c r="E2331" s="201"/>
    </row>
    <row r="2332" spans="3:5" x14ac:dyDescent="0.2">
      <c r="C2332" s="201"/>
      <c r="D2332" s="201"/>
      <c r="E2332" s="201"/>
    </row>
    <row r="2333" spans="3:5" x14ac:dyDescent="0.2">
      <c r="C2333" s="201"/>
      <c r="D2333" s="201"/>
      <c r="E2333" s="201"/>
    </row>
    <row r="2334" spans="3:5" x14ac:dyDescent="0.2">
      <c r="C2334" s="201"/>
      <c r="D2334" s="201"/>
      <c r="E2334" s="201"/>
    </row>
    <row r="2335" spans="3:5" x14ac:dyDescent="0.2">
      <c r="C2335" s="201"/>
      <c r="D2335" s="201"/>
      <c r="E2335" s="201"/>
    </row>
    <row r="2336" spans="3:5" x14ac:dyDescent="0.2">
      <c r="C2336" s="201"/>
      <c r="D2336" s="201"/>
      <c r="E2336" s="201"/>
    </row>
    <row r="2337" spans="3:5" x14ac:dyDescent="0.2">
      <c r="C2337" s="201"/>
      <c r="D2337" s="201"/>
      <c r="E2337" s="201"/>
    </row>
    <row r="2338" spans="3:5" x14ac:dyDescent="0.2">
      <c r="C2338" s="201"/>
      <c r="D2338" s="201"/>
      <c r="E2338" s="201"/>
    </row>
    <row r="2339" spans="3:5" x14ac:dyDescent="0.2">
      <c r="C2339" s="201"/>
      <c r="D2339" s="201"/>
      <c r="E2339" s="201"/>
    </row>
    <row r="2340" spans="3:5" x14ac:dyDescent="0.2">
      <c r="C2340" s="201"/>
      <c r="D2340" s="201"/>
      <c r="E2340" s="201"/>
    </row>
    <row r="2341" spans="3:5" x14ac:dyDescent="0.2">
      <c r="C2341" s="201"/>
      <c r="D2341" s="201"/>
      <c r="E2341" s="201"/>
    </row>
    <row r="2342" spans="3:5" x14ac:dyDescent="0.2">
      <c r="C2342" s="201"/>
      <c r="D2342" s="201"/>
      <c r="E2342" s="201"/>
    </row>
    <row r="2343" spans="3:5" x14ac:dyDescent="0.2">
      <c r="C2343" s="201"/>
      <c r="D2343" s="201"/>
      <c r="E2343" s="201"/>
    </row>
    <row r="2344" spans="3:5" x14ac:dyDescent="0.2">
      <c r="C2344" s="201"/>
      <c r="D2344" s="201"/>
      <c r="E2344" s="201"/>
    </row>
    <row r="2345" spans="3:5" x14ac:dyDescent="0.2">
      <c r="C2345" s="201"/>
      <c r="D2345" s="201"/>
      <c r="E2345" s="201"/>
    </row>
    <row r="2346" spans="3:5" x14ac:dyDescent="0.2">
      <c r="C2346" s="201"/>
      <c r="D2346" s="201"/>
      <c r="E2346" s="201"/>
    </row>
    <row r="2347" spans="3:5" x14ac:dyDescent="0.2">
      <c r="C2347" s="201"/>
      <c r="D2347" s="201"/>
      <c r="E2347" s="201"/>
    </row>
    <row r="2348" spans="3:5" x14ac:dyDescent="0.2">
      <c r="C2348" s="201"/>
      <c r="D2348" s="201"/>
      <c r="E2348" s="201"/>
    </row>
    <row r="2349" spans="3:5" x14ac:dyDescent="0.2">
      <c r="C2349" s="201"/>
      <c r="D2349" s="201"/>
      <c r="E2349" s="201"/>
    </row>
    <row r="2350" spans="3:5" x14ac:dyDescent="0.2">
      <c r="C2350" s="201"/>
      <c r="D2350" s="201"/>
      <c r="E2350" s="201"/>
    </row>
    <row r="2351" spans="3:5" x14ac:dyDescent="0.2">
      <c r="C2351" s="201"/>
      <c r="D2351" s="201"/>
      <c r="E2351" s="201"/>
    </row>
    <row r="2352" spans="3:5" x14ac:dyDescent="0.2">
      <c r="C2352" s="201"/>
      <c r="D2352" s="201"/>
      <c r="E2352" s="201"/>
    </row>
    <row r="2353" spans="3:5" x14ac:dyDescent="0.2">
      <c r="C2353" s="201"/>
      <c r="D2353" s="201"/>
      <c r="E2353" s="201"/>
    </row>
    <row r="2354" spans="3:5" x14ac:dyDescent="0.2">
      <c r="C2354" s="201"/>
      <c r="D2354" s="201"/>
      <c r="E2354" s="201"/>
    </row>
    <row r="2355" spans="3:5" x14ac:dyDescent="0.2">
      <c r="C2355" s="201"/>
      <c r="D2355" s="201"/>
      <c r="E2355" s="201"/>
    </row>
    <row r="2356" spans="3:5" x14ac:dyDescent="0.2">
      <c r="C2356" s="201"/>
      <c r="D2356" s="201"/>
      <c r="E2356" s="201"/>
    </row>
    <row r="2357" spans="3:5" x14ac:dyDescent="0.2">
      <c r="C2357" s="201"/>
      <c r="D2357" s="201"/>
      <c r="E2357" s="201"/>
    </row>
    <row r="2358" spans="3:5" x14ac:dyDescent="0.2">
      <c r="C2358" s="201"/>
      <c r="D2358" s="201"/>
      <c r="E2358" s="201"/>
    </row>
    <row r="2359" spans="3:5" x14ac:dyDescent="0.2">
      <c r="C2359" s="201"/>
      <c r="D2359" s="201"/>
      <c r="E2359" s="201"/>
    </row>
    <row r="2360" spans="3:5" x14ac:dyDescent="0.2">
      <c r="C2360" s="201"/>
      <c r="D2360" s="201"/>
      <c r="E2360" s="201"/>
    </row>
    <row r="2361" spans="3:5" x14ac:dyDescent="0.2">
      <c r="C2361" s="201"/>
      <c r="D2361" s="201"/>
      <c r="E2361" s="201"/>
    </row>
    <row r="2362" spans="3:5" x14ac:dyDescent="0.2">
      <c r="C2362" s="201"/>
      <c r="D2362" s="201"/>
      <c r="E2362" s="201"/>
    </row>
    <row r="2363" spans="3:5" x14ac:dyDescent="0.2">
      <c r="C2363" s="201"/>
      <c r="D2363" s="201"/>
      <c r="E2363" s="201"/>
    </row>
    <row r="2364" spans="3:5" x14ac:dyDescent="0.2">
      <c r="C2364" s="201"/>
      <c r="D2364" s="201"/>
      <c r="E2364" s="201"/>
    </row>
    <row r="2365" spans="3:5" x14ac:dyDescent="0.2">
      <c r="C2365" s="201"/>
      <c r="D2365" s="201"/>
      <c r="E2365" s="201"/>
    </row>
    <row r="2366" spans="3:5" x14ac:dyDescent="0.2">
      <c r="C2366" s="201"/>
      <c r="D2366" s="201"/>
      <c r="E2366" s="201"/>
    </row>
    <row r="2367" spans="3:5" x14ac:dyDescent="0.2">
      <c r="C2367" s="201"/>
      <c r="D2367" s="201"/>
      <c r="E2367" s="201"/>
    </row>
    <row r="2368" spans="3:5" x14ac:dyDescent="0.2">
      <c r="C2368" s="201"/>
      <c r="D2368" s="201"/>
      <c r="E2368" s="201"/>
    </row>
    <row r="2369" spans="3:5" x14ac:dyDescent="0.2">
      <c r="C2369" s="201"/>
      <c r="D2369" s="201"/>
      <c r="E2369" s="201"/>
    </row>
    <row r="2370" spans="3:5" x14ac:dyDescent="0.2">
      <c r="C2370" s="201"/>
      <c r="D2370" s="201"/>
      <c r="E2370" s="201"/>
    </row>
    <row r="2371" spans="3:5" x14ac:dyDescent="0.2">
      <c r="C2371" s="201"/>
      <c r="D2371" s="201"/>
      <c r="E2371" s="201"/>
    </row>
    <row r="2372" spans="3:5" x14ac:dyDescent="0.2">
      <c r="C2372" s="201"/>
      <c r="D2372" s="201"/>
      <c r="E2372" s="201"/>
    </row>
    <row r="2373" spans="3:5" x14ac:dyDescent="0.2">
      <c r="C2373" s="201"/>
      <c r="D2373" s="201"/>
      <c r="E2373" s="201"/>
    </row>
    <row r="2374" spans="3:5" x14ac:dyDescent="0.2">
      <c r="C2374" s="201"/>
      <c r="D2374" s="201"/>
      <c r="E2374" s="201"/>
    </row>
    <row r="2375" spans="3:5" x14ac:dyDescent="0.2">
      <c r="C2375" s="201"/>
      <c r="D2375" s="201"/>
      <c r="E2375" s="201"/>
    </row>
    <row r="2376" spans="3:5" x14ac:dyDescent="0.2">
      <c r="C2376" s="201"/>
      <c r="D2376" s="201"/>
      <c r="E2376" s="201"/>
    </row>
    <row r="2377" spans="3:5" x14ac:dyDescent="0.2">
      <c r="C2377" s="201"/>
      <c r="D2377" s="201"/>
      <c r="E2377" s="201"/>
    </row>
    <row r="2378" spans="3:5" x14ac:dyDescent="0.2">
      <c r="C2378" s="201"/>
      <c r="D2378" s="201"/>
      <c r="E2378" s="201"/>
    </row>
    <row r="2379" spans="3:5" x14ac:dyDescent="0.2">
      <c r="C2379" s="201"/>
      <c r="D2379" s="201"/>
      <c r="E2379" s="201"/>
    </row>
    <row r="2380" spans="3:5" x14ac:dyDescent="0.2">
      <c r="C2380" s="201"/>
      <c r="D2380" s="201"/>
      <c r="E2380" s="201"/>
    </row>
    <row r="2381" spans="3:5" x14ac:dyDescent="0.2">
      <c r="C2381" s="201"/>
      <c r="D2381" s="201"/>
      <c r="E2381" s="201"/>
    </row>
    <row r="2382" spans="3:5" x14ac:dyDescent="0.2">
      <c r="C2382" s="201"/>
      <c r="D2382" s="201"/>
      <c r="E2382" s="201"/>
    </row>
    <row r="2383" spans="3:5" x14ac:dyDescent="0.2">
      <c r="C2383" s="201"/>
      <c r="D2383" s="201"/>
      <c r="E2383" s="201"/>
    </row>
    <row r="2384" spans="3:5" x14ac:dyDescent="0.2">
      <c r="C2384" s="201"/>
      <c r="D2384" s="201"/>
      <c r="E2384" s="201"/>
    </row>
    <row r="2385" spans="3:5" x14ac:dyDescent="0.2">
      <c r="C2385" s="201"/>
      <c r="D2385" s="201"/>
      <c r="E2385" s="201"/>
    </row>
    <row r="2386" spans="3:5" x14ac:dyDescent="0.2">
      <c r="C2386" s="201"/>
      <c r="D2386" s="201"/>
      <c r="E2386" s="201"/>
    </row>
    <row r="2387" spans="3:5" x14ac:dyDescent="0.2">
      <c r="C2387" s="201"/>
      <c r="D2387" s="201"/>
      <c r="E2387" s="201"/>
    </row>
    <row r="2388" spans="3:5" x14ac:dyDescent="0.2">
      <c r="C2388" s="201"/>
      <c r="D2388" s="201"/>
      <c r="E2388" s="201"/>
    </row>
    <row r="2389" spans="3:5" x14ac:dyDescent="0.2">
      <c r="C2389" s="201"/>
      <c r="D2389" s="201"/>
      <c r="E2389" s="201"/>
    </row>
    <row r="2390" spans="3:5" x14ac:dyDescent="0.2">
      <c r="C2390" s="201"/>
      <c r="D2390" s="201"/>
      <c r="E2390" s="201"/>
    </row>
    <row r="2391" spans="3:5" x14ac:dyDescent="0.2">
      <c r="C2391" s="201"/>
      <c r="D2391" s="201"/>
      <c r="E2391" s="201"/>
    </row>
    <row r="2392" spans="3:5" x14ac:dyDescent="0.2">
      <c r="C2392" s="201"/>
      <c r="D2392" s="201"/>
      <c r="E2392" s="201"/>
    </row>
    <row r="2393" spans="3:5" x14ac:dyDescent="0.2">
      <c r="C2393" s="201"/>
      <c r="D2393" s="201"/>
      <c r="E2393" s="201"/>
    </row>
    <row r="2394" spans="3:5" x14ac:dyDescent="0.2">
      <c r="C2394" s="201"/>
      <c r="D2394" s="201"/>
      <c r="E2394" s="201"/>
    </row>
    <row r="2395" spans="3:5" x14ac:dyDescent="0.2">
      <c r="C2395" s="201"/>
      <c r="D2395" s="201"/>
      <c r="E2395" s="201"/>
    </row>
    <row r="2396" spans="3:5" x14ac:dyDescent="0.2">
      <c r="C2396" s="201"/>
      <c r="D2396" s="201"/>
      <c r="E2396" s="201"/>
    </row>
    <row r="2397" spans="3:5" x14ac:dyDescent="0.2">
      <c r="C2397" s="201"/>
      <c r="D2397" s="201"/>
      <c r="E2397" s="201"/>
    </row>
    <row r="2398" spans="3:5" x14ac:dyDescent="0.2">
      <c r="C2398" s="201"/>
      <c r="D2398" s="201"/>
      <c r="E2398" s="201"/>
    </row>
    <row r="2399" spans="3:5" x14ac:dyDescent="0.2">
      <c r="C2399" s="201"/>
      <c r="D2399" s="201"/>
      <c r="E2399" s="201"/>
    </row>
    <row r="2400" spans="3:5" x14ac:dyDescent="0.2">
      <c r="C2400" s="201"/>
      <c r="D2400" s="201"/>
      <c r="E2400" s="201"/>
    </row>
    <row r="2401" spans="3:5" x14ac:dyDescent="0.2">
      <c r="C2401" s="201"/>
      <c r="D2401" s="201"/>
      <c r="E2401" s="201"/>
    </row>
    <row r="2402" spans="3:5" x14ac:dyDescent="0.2">
      <c r="C2402" s="201"/>
      <c r="D2402" s="201"/>
      <c r="E2402" s="201"/>
    </row>
    <row r="2403" spans="3:5" x14ac:dyDescent="0.2">
      <c r="C2403" s="201"/>
      <c r="D2403" s="201"/>
      <c r="E2403" s="201"/>
    </row>
    <row r="2404" spans="3:5" x14ac:dyDescent="0.2">
      <c r="C2404" s="201"/>
      <c r="D2404" s="201"/>
      <c r="E2404" s="201"/>
    </row>
    <row r="2405" spans="3:5" x14ac:dyDescent="0.2">
      <c r="C2405" s="201"/>
      <c r="D2405" s="201"/>
      <c r="E2405" s="201"/>
    </row>
    <row r="2406" spans="3:5" x14ac:dyDescent="0.2">
      <c r="C2406" s="201"/>
      <c r="D2406" s="201"/>
      <c r="E2406" s="201"/>
    </row>
    <row r="2407" spans="3:5" x14ac:dyDescent="0.2">
      <c r="C2407" s="201"/>
      <c r="D2407" s="201"/>
      <c r="E2407" s="201"/>
    </row>
    <row r="2408" spans="3:5" x14ac:dyDescent="0.2">
      <c r="C2408" s="201"/>
      <c r="D2408" s="201"/>
      <c r="E2408" s="201"/>
    </row>
    <row r="2409" spans="3:5" x14ac:dyDescent="0.2">
      <c r="C2409" s="201"/>
      <c r="D2409" s="201"/>
      <c r="E2409" s="201"/>
    </row>
    <row r="2410" spans="3:5" x14ac:dyDescent="0.2">
      <c r="C2410" s="201"/>
      <c r="D2410" s="201"/>
      <c r="E2410" s="201"/>
    </row>
    <row r="2411" spans="3:5" x14ac:dyDescent="0.2">
      <c r="C2411" s="201"/>
      <c r="D2411" s="201"/>
      <c r="E2411" s="201"/>
    </row>
    <row r="2412" spans="3:5" x14ac:dyDescent="0.2">
      <c r="C2412" s="201"/>
      <c r="D2412" s="201"/>
      <c r="E2412" s="201"/>
    </row>
    <row r="2413" spans="3:5" x14ac:dyDescent="0.2">
      <c r="C2413" s="201"/>
      <c r="D2413" s="201"/>
      <c r="E2413" s="201"/>
    </row>
    <row r="2414" spans="3:5" x14ac:dyDescent="0.2">
      <c r="C2414" s="201"/>
      <c r="D2414" s="201"/>
      <c r="E2414" s="201"/>
    </row>
    <row r="2415" spans="3:5" x14ac:dyDescent="0.2">
      <c r="C2415" s="201"/>
      <c r="D2415" s="201"/>
      <c r="E2415" s="201"/>
    </row>
    <row r="2416" spans="3:5" x14ac:dyDescent="0.2">
      <c r="C2416" s="201"/>
      <c r="D2416" s="201"/>
      <c r="E2416" s="201"/>
    </row>
    <row r="2417" spans="3:5" x14ac:dyDescent="0.2">
      <c r="C2417" s="201"/>
      <c r="D2417" s="201"/>
      <c r="E2417" s="201"/>
    </row>
    <row r="2418" spans="3:5" x14ac:dyDescent="0.2">
      <c r="C2418" s="201"/>
      <c r="D2418" s="201"/>
      <c r="E2418" s="201"/>
    </row>
    <row r="2419" spans="3:5" x14ac:dyDescent="0.2">
      <c r="C2419" s="201"/>
      <c r="D2419" s="201"/>
      <c r="E2419" s="201"/>
    </row>
    <row r="2420" spans="3:5" x14ac:dyDescent="0.2">
      <c r="C2420" s="201"/>
      <c r="D2420" s="201"/>
      <c r="E2420" s="201"/>
    </row>
    <row r="2421" spans="3:5" x14ac:dyDescent="0.2">
      <c r="C2421" s="201"/>
      <c r="D2421" s="201"/>
      <c r="E2421" s="201"/>
    </row>
    <row r="2422" spans="3:5" x14ac:dyDescent="0.2">
      <c r="C2422" s="201"/>
      <c r="D2422" s="201"/>
      <c r="E2422" s="201"/>
    </row>
    <row r="2423" spans="3:5" x14ac:dyDescent="0.2">
      <c r="C2423" s="201"/>
      <c r="D2423" s="201"/>
      <c r="E2423" s="201"/>
    </row>
    <row r="2424" spans="3:5" x14ac:dyDescent="0.2">
      <c r="C2424" s="201"/>
      <c r="D2424" s="201"/>
      <c r="E2424" s="201"/>
    </row>
    <row r="2425" spans="3:5" x14ac:dyDescent="0.2">
      <c r="C2425" s="201"/>
      <c r="D2425" s="201"/>
      <c r="E2425" s="201"/>
    </row>
    <row r="2426" spans="3:5" x14ac:dyDescent="0.2">
      <c r="C2426" s="201"/>
      <c r="D2426" s="201"/>
      <c r="E2426" s="201"/>
    </row>
    <row r="2427" spans="3:5" x14ac:dyDescent="0.2">
      <c r="C2427" s="201"/>
      <c r="D2427" s="201"/>
      <c r="E2427" s="201"/>
    </row>
    <row r="2428" spans="3:5" x14ac:dyDescent="0.2">
      <c r="C2428" s="201"/>
      <c r="D2428" s="201"/>
      <c r="E2428" s="201"/>
    </row>
    <row r="2429" spans="3:5" x14ac:dyDescent="0.2">
      <c r="C2429" s="201"/>
      <c r="D2429" s="201"/>
      <c r="E2429" s="201"/>
    </row>
    <row r="2430" spans="3:5" x14ac:dyDescent="0.2">
      <c r="C2430" s="201"/>
      <c r="D2430" s="201"/>
      <c r="E2430" s="201"/>
    </row>
    <row r="2431" spans="3:5" x14ac:dyDescent="0.2">
      <c r="C2431" s="201"/>
      <c r="D2431" s="201"/>
      <c r="E2431" s="201"/>
    </row>
    <row r="2432" spans="3:5" x14ac:dyDescent="0.2">
      <c r="C2432" s="201"/>
      <c r="D2432" s="201"/>
      <c r="E2432" s="201"/>
    </row>
    <row r="2433" spans="3:5" x14ac:dyDescent="0.2">
      <c r="C2433" s="201"/>
      <c r="D2433" s="201"/>
      <c r="E2433" s="201"/>
    </row>
    <row r="2434" spans="3:5" x14ac:dyDescent="0.2">
      <c r="C2434" s="201"/>
      <c r="D2434" s="201"/>
      <c r="E2434" s="201"/>
    </row>
    <row r="2435" spans="3:5" x14ac:dyDescent="0.2">
      <c r="C2435" s="201"/>
      <c r="D2435" s="201"/>
      <c r="E2435" s="201"/>
    </row>
    <row r="2436" spans="3:5" x14ac:dyDescent="0.2">
      <c r="C2436" s="201"/>
      <c r="D2436" s="201"/>
      <c r="E2436" s="201"/>
    </row>
    <row r="2437" spans="3:5" x14ac:dyDescent="0.2">
      <c r="C2437" s="201"/>
      <c r="D2437" s="201"/>
      <c r="E2437" s="201"/>
    </row>
    <row r="2438" spans="3:5" x14ac:dyDescent="0.2">
      <c r="C2438" s="201"/>
      <c r="D2438" s="201"/>
      <c r="E2438" s="201"/>
    </row>
    <row r="2439" spans="3:5" x14ac:dyDescent="0.2">
      <c r="C2439" s="201"/>
      <c r="D2439" s="201"/>
      <c r="E2439" s="201"/>
    </row>
    <row r="2440" spans="3:5" x14ac:dyDescent="0.2">
      <c r="C2440" s="201"/>
      <c r="D2440" s="201"/>
      <c r="E2440" s="201"/>
    </row>
    <row r="2441" spans="3:5" x14ac:dyDescent="0.2">
      <c r="C2441" s="201"/>
      <c r="D2441" s="201"/>
      <c r="E2441" s="201"/>
    </row>
    <row r="2442" spans="3:5" x14ac:dyDescent="0.2">
      <c r="C2442" s="201"/>
      <c r="D2442" s="201"/>
      <c r="E2442" s="201"/>
    </row>
    <row r="2443" spans="3:5" x14ac:dyDescent="0.2">
      <c r="C2443" s="201"/>
      <c r="D2443" s="201"/>
      <c r="E2443" s="201"/>
    </row>
    <row r="2444" spans="3:5" x14ac:dyDescent="0.2">
      <c r="C2444" s="201"/>
      <c r="D2444" s="201"/>
      <c r="E2444" s="201"/>
    </row>
    <row r="2445" spans="3:5" x14ac:dyDescent="0.2">
      <c r="C2445" s="201"/>
      <c r="D2445" s="201"/>
      <c r="E2445" s="201"/>
    </row>
    <row r="2446" spans="3:5" x14ac:dyDescent="0.2">
      <c r="C2446" s="201"/>
      <c r="D2446" s="201"/>
      <c r="E2446" s="201"/>
    </row>
    <row r="2447" spans="3:5" x14ac:dyDescent="0.2">
      <c r="C2447" s="201"/>
      <c r="D2447" s="201"/>
      <c r="E2447" s="201"/>
    </row>
    <row r="2448" spans="3:5" x14ac:dyDescent="0.2">
      <c r="C2448" s="201"/>
      <c r="D2448" s="201"/>
      <c r="E2448" s="201"/>
    </row>
    <row r="2449" spans="3:5" x14ac:dyDescent="0.2">
      <c r="C2449" s="201"/>
      <c r="D2449" s="201"/>
      <c r="E2449" s="201"/>
    </row>
    <row r="2450" spans="3:5" x14ac:dyDescent="0.2">
      <c r="C2450" s="201"/>
      <c r="D2450" s="201"/>
      <c r="E2450" s="201"/>
    </row>
    <row r="2451" spans="3:5" x14ac:dyDescent="0.2">
      <c r="C2451" s="201"/>
      <c r="D2451" s="201"/>
      <c r="E2451" s="201"/>
    </row>
    <row r="2452" spans="3:5" x14ac:dyDescent="0.2">
      <c r="C2452" s="201"/>
      <c r="D2452" s="201"/>
      <c r="E2452" s="201"/>
    </row>
    <row r="2453" spans="3:5" x14ac:dyDescent="0.2">
      <c r="C2453" s="201"/>
      <c r="D2453" s="201"/>
      <c r="E2453" s="201"/>
    </row>
    <row r="2454" spans="3:5" x14ac:dyDescent="0.2">
      <c r="C2454" s="201"/>
      <c r="D2454" s="201"/>
      <c r="E2454" s="201"/>
    </row>
    <row r="2455" spans="3:5" x14ac:dyDescent="0.2">
      <c r="C2455" s="201"/>
      <c r="D2455" s="201"/>
      <c r="E2455" s="201"/>
    </row>
    <row r="2456" spans="3:5" x14ac:dyDescent="0.2">
      <c r="C2456" s="201"/>
      <c r="D2456" s="201"/>
      <c r="E2456" s="201"/>
    </row>
    <row r="2457" spans="3:5" x14ac:dyDescent="0.2">
      <c r="C2457" s="201"/>
      <c r="D2457" s="201"/>
      <c r="E2457" s="201"/>
    </row>
    <row r="2458" spans="3:5" x14ac:dyDescent="0.2">
      <c r="C2458" s="201"/>
      <c r="D2458" s="201"/>
      <c r="E2458" s="201"/>
    </row>
    <row r="2459" spans="3:5" x14ac:dyDescent="0.2">
      <c r="C2459" s="201"/>
      <c r="D2459" s="201"/>
      <c r="E2459" s="201"/>
    </row>
    <row r="2460" spans="3:5" x14ac:dyDescent="0.2">
      <c r="C2460" s="201"/>
      <c r="D2460" s="201"/>
      <c r="E2460" s="201"/>
    </row>
    <row r="2461" spans="3:5" x14ac:dyDescent="0.2">
      <c r="C2461" s="201"/>
      <c r="D2461" s="201"/>
      <c r="E2461" s="201"/>
    </row>
    <row r="2462" spans="3:5" x14ac:dyDescent="0.2">
      <c r="C2462" s="201"/>
      <c r="D2462" s="201"/>
      <c r="E2462" s="201"/>
    </row>
    <row r="2463" spans="3:5" x14ac:dyDescent="0.2">
      <c r="C2463" s="201"/>
      <c r="D2463" s="201"/>
      <c r="E2463" s="201"/>
    </row>
    <row r="2464" spans="3:5" x14ac:dyDescent="0.2">
      <c r="C2464" s="201"/>
      <c r="D2464" s="201"/>
      <c r="E2464" s="201"/>
    </row>
    <row r="2465" spans="3:5" x14ac:dyDescent="0.2">
      <c r="C2465" s="201"/>
      <c r="D2465" s="201"/>
      <c r="E2465" s="201"/>
    </row>
    <row r="2466" spans="3:5" x14ac:dyDescent="0.2">
      <c r="C2466" s="201"/>
      <c r="D2466" s="201"/>
      <c r="E2466" s="201"/>
    </row>
    <row r="2467" spans="3:5" x14ac:dyDescent="0.2">
      <c r="C2467" s="201"/>
      <c r="D2467" s="201"/>
      <c r="E2467" s="201"/>
    </row>
    <row r="2468" spans="3:5" x14ac:dyDescent="0.2">
      <c r="C2468" s="201"/>
      <c r="D2468" s="201"/>
      <c r="E2468" s="201"/>
    </row>
    <row r="2469" spans="3:5" x14ac:dyDescent="0.2">
      <c r="C2469" s="201"/>
      <c r="D2469" s="201"/>
      <c r="E2469" s="201"/>
    </row>
    <row r="2470" spans="3:5" x14ac:dyDescent="0.2">
      <c r="C2470" s="201"/>
      <c r="D2470" s="201"/>
      <c r="E2470" s="201"/>
    </row>
    <row r="2471" spans="3:5" x14ac:dyDescent="0.2">
      <c r="C2471" s="201"/>
      <c r="D2471" s="201"/>
      <c r="E2471" s="201"/>
    </row>
    <row r="2472" spans="3:5" x14ac:dyDescent="0.2">
      <c r="C2472" s="201"/>
      <c r="D2472" s="201"/>
      <c r="E2472" s="201"/>
    </row>
    <row r="2473" spans="3:5" x14ac:dyDescent="0.2">
      <c r="C2473" s="201"/>
      <c r="D2473" s="201"/>
      <c r="E2473" s="201"/>
    </row>
    <row r="2474" spans="3:5" x14ac:dyDescent="0.2">
      <c r="C2474" s="201"/>
      <c r="D2474" s="201"/>
      <c r="E2474" s="201"/>
    </row>
    <row r="2475" spans="3:5" x14ac:dyDescent="0.2">
      <c r="C2475" s="201"/>
      <c r="D2475" s="201"/>
      <c r="E2475" s="201"/>
    </row>
    <row r="2476" spans="3:5" x14ac:dyDescent="0.2">
      <c r="C2476" s="201"/>
      <c r="D2476" s="201"/>
      <c r="E2476" s="201"/>
    </row>
    <row r="2477" spans="3:5" x14ac:dyDescent="0.2">
      <c r="C2477" s="201"/>
      <c r="D2477" s="201"/>
      <c r="E2477" s="201"/>
    </row>
    <row r="2478" spans="3:5" x14ac:dyDescent="0.2">
      <c r="C2478" s="201"/>
      <c r="D2478" s="201"/>
      <c r="E2478" s="201"/>
    </row>
    <row r="2479" spans="3:5" x14ac:dyDescent="0.2">
      <c r="C2479" s="201"/>
      <c r="D2479" s="201"/>
      <c r="E2479" s="201"/>
    </row>
    <row r="2480" spans="3:5" x14ac:dyDescent="0.2">
      <c r="C2480" s="201"/>
      <c r="D2480" s="201"/>
      <c r="E2480" s="201"/>
    </row>
    <row r="2481" spans="3:5" x14ac:dyDescent="0.2">
      <c r="C2481" s="201"/>
      <c r="D2481" s="201"/>
      <c r="E2481" s="201"/>
    </row>
    <row r="2482" spans="3:5" x14ac:dyDescent="0.2">
      <c r="C2482" s="201"/>
      <c r="D2482" s="201"/>
      <c r="E2482" s="201"/>
    </row>
    <row r="2483" spans="3:5" x14ac:dyDescent="0.2">
      <c r="C2483" s="201"/>
      <c r="D2483" s="201"/>
      <c r="E2483" s="201"/>
    </row>
    <row r="2484" spans="3:5" x14ac:dyDescent="0.2">
      <c r="C2484" s="201"/>
      <c r="D2484" s="201"/>
      <c r="E2484" s="201"/>
    </row>
    <row r="2485" spans="3:5" x14ac:dyDescent="0.2">
      <c r="C2485" s="201"/>
      <c r="D2485" s="201"/>
      <c r="E2485" s="201"/>
    </row>
    <row r="2486" spans="3:5" x14ac:dyDescent="0.2">
      <c r="C2486" s="201"/>
      <c r="D2486" s="201"/>
      <c r="E2486" s="201"/>
    </row>
    <row r="2487" spans="3:5" x14ac:dyDescent="0.2">
      <c r="C2487" s="201"/>
      <c r="D2487" s="201"/>
      <c r="E2487" s="201"/>
    </row>
    <row r="2488" spans="3:5" x14ac:dyDescent="0.2">
      <c r="C2488" s="201"/>
      <c r="D2488" s="201"/>
      <c r="E2488" s="201"/>
    </row>
    <row r="2489" spans="3:5" x14ac:dyDescent="0.2">
      <c r="C2489" s="201"/>
      <c r="D2489" s="201"/>
      <c r="E2489" s="201"/>
    </row>
    <row r="2490" spans="3:5" x14ac:dyDescent="0.2">
      <c r="C2490" s="201"/>
      <c r="D2490" s="201"/>
      <c r="E2490" s="201"/>
    </row>
    <row r="2491" spans="3:5" x14ac:dyDescent="0.2">
      <c r="C2491" s="201"/>
      <c r="D2491" s="201"/>
      <c r="E2491" s="201"/>
    </row>
    <row r="2492" spans="3:5" x14ac:dyDescent="0.2">
      <c r="C2492" s="201"/>
      <c r="D2492" s="201"/>
      <c r="E2492" s="201"/>
    </row>
    <row r="2493" spans="3:5" x14ac:dyDescent="0.2">
      <c r="C2493" s="201"/>
      <c r="D2493" s="201"/>
      <c r="E2493" s="201"/>
    </row>
    <row r="2494" spans="3:5" x14ac:dyDescent="0.2">
      <c r="C2494" s="201"/>
      <c r="D2494" s="201"/>
      <c r="E2494" s="201"/>
    </row>
    <row r="2495" spans="3:5" x14ac:dyDescent="0.2">
      <c r="C2495" s="201"/>
      <c r="D2495" s="201"/>
      <c r="E2495" s="201"/>
    </row>
    <row r="2496" spans="3:5" x14ac:dyDescent="0.2">
      <c r="C2496" s="201"/>
      <c r="D2496" s="201"/>
      <c r="E2496" s="201"/>
    </row>
    <row r="2497" spans="3:5" x14ac:dyDescent="0.2">
      <c r="C2497" s="201"/>
      <c r="D2497" s="201"/>
      <c r="E2497" s="201"/>
    </row>
    <row r="2498" spans="3:5" x14ac:dyDescent="0.2">
      <c r="C2498" s="201"/>
      <c r="D2498" s="201"/>
      <c r="E2498" s="201"/>
    </row>
    <row r="2499" spans="3:5" x14ac:dyDescent="0.2">
      <c r="C2499" s="201"/>
      <c r="D2499" s="201"/>
      <c r="E2499" s="201"/>
    </row>
    <row r="2500" spans="3:5" x14ac:dyDescent="0.2">
      <c r="C2500" s="201"/>
      <c r="D2500" s="201"/>
      <c r="E2500" s="201"/>
    </row>
    <row r="2501" spans="3:5" x14ac:dyDescent="0.2">
      <c r="C2501" s="201"/>
      <c r="D2501" s="201"/>
      <c r="E2501" s="201"/>
    </row>
    <row r="2502" spans="3:5" x14ac:dyDescent="0.2">
      <c r="C2502" s="201"/>
      <c r="D2502" s="201"/>
      <c r="E2502" s="201"/>
    </row>
    <row r="2503" spans="3:5" x14ac:dyDescent="0.2">
      <c r="C2503" s="201"/>
      <c r="D2503" s="201"/>
      <c r="E2503" s="201"/>
    </row>
    <row r="2504" spans="3:5" x14ac:dyDescent="0.2">
      <c r="C2504" s="201"/>
      <c r="D2504" s="201"/>
      <c r="E2504" s="201"/>
    </row>
    <row r="2505" spans="3:5" x14ac:dyDescent="0.2">
      <c r="C2505" s="201"/>
      <c r="D2505" s="201"/>
      <c r="E2505" s="201"/>
    </row>
    <row r="2506" spans="3:5" x14ac:dyDescent="0.2">
      <c r="C2506" s="201"/>
      <c r="D2506" s="201"/>
      <c r="E2506" s="201"/>
    </row>
    <row r="2507" spans="3:5" x14ac:dyDescent="0.2">
      <c r="C2507" s="201"/>
      <c r="D2507" s="201"/>
      <c r="E2507" s="201"/>
    </row>
    <row r="2508" spans="3:5" x14ac:dyDescent="0.2">
      <c r="C2508" s="201"/>
      <c r="D2508" s="201"/>
      <c r="E2508" s="201"/>
    </row>
    <row r="2509" spans="3:5" x14ac:dyDescent="0.2">
      <c r="C2509" s="201"/>
      <c r="D2509" s="201"/>
      <c r="E2509" s="201"/>
    </row>
    <row r="2510" spans="3:5" x14ac:dyDescent="0.2">
      <c r="C2510" s="201"/>
      <c r="D2510" s="201"/>
      <c r="E2510" s="201"/>
    </row>
    <row r="2511" spans="3:5" x14ac:dyDescent="0.2">
      <c r="C2511" s="201"/>
      <c r="D2511" s="201"/>
      <c r="E2511" s="201"/>
    </row>
    <row r="2512" spans="3:5" x14ac:dyDescent="0.2">
      <c r="C2512" s="201"/>
      <c r="D2512" s="201"/>
      <c r="E2512" s="201"/>
    </row>
    <row r="2513" spans="3:5" x14ac:dyDescent="0.2">
      <c r="C2513" s="201"/>
      <c r="D2513" s="201"/>
      <c r="E2513" s="201"/>
    </row>
    <row r="2514" spans="3:5" x14ac:dyDescent="0.2">
      <c r="C2514" s="201"/>
      <c r="D2514" s="201"/>
      <c r="E2514" s="201"/>
    </row>
    <row r="2515" spans="3:5" x14ac:dyDescent="0.2">
      <c r="C2515" s="201"/>
      <c r="D2515" s="201"/>
      <c r="E2515" s="201"/>
    </row>
    <row r="2516" spans="3:5" x14ac:dyDescent="0.2">
      <c r="C2516" s="201"/>
      <c r="D2516" s="201"/>
      <c r="E2516" s="201"/>
    </row>
    <row r="2517" spans="3:5" x14ac:dyDescent="0.2">
      <c r="C2517" s="201"/>
      <c r="D2517" s="201"/>
      <c r="E2517" s="201"/>
    </row>
    <row r="2518" spans="3:5" x14ac:dyDescent="0.2">
      <c r="C2518" s="201"/>
      <c r="D2518" s="201"/>
      <c r="E2518" s="201"/>
    </row>
    <row r="2519" spans="3:5" x14ac:dyDescent="0.2">
      <c r="C2519" s="201"/>
      <c r="D2519" s="201"/>
      <c r="E2519" s="201"/>
    </row>
    <row r="2520" spans="3:5" x14ac:dyDescent="0.2">
      <c r="C2520" s="201"/>
      <c r="D2520" s="201"/>
      <c r="E2520" s="201"/>
    </row>
    <row r="2521" spans="3:5" x14ac:dyDescent="0.2">
      <c r="C2521" s="201"/>
      <c r="D2521" s="201"/>
      <c r="E2521" s="201"/>
    </row>
    <row r="2522" spans="3:5" x14ac:dyDescent="0.2">
      <c r="C2522" s="201"/>
      <c r="D2522" s="201"/>
      <c r="E2522" s="201"/>
    </row>
    <row r="2523" spans="3:5" x14ac:dyDescent="0.2">
      <c r="C2523" s="201"/>
      <c r="D2523" s="201"/>
      <c r="E2523" s="201"/>
    </row>
    <row r="2524" spans="3:5" x14ac:dyDescent="0.2">
      <c r="C2524" s="201"/>
      <c r="D2524" s="201"/>
      <c r="E2524" s="201"/>
    </row>
    <row r="2525" spans="3:5" x14ac:dyDescent="0.2">
      <c r="C2525" s="201"/>
      <c r="D2525" s="201"/>
      <c r="E2525" s="201"/>
    </row>
    <row r="2526" spans="3:5" x14ac:dyDescent="0.2">
      <c r="C2526" s="201"/>
      <c r="D2526" s="201"/>
      <c r="E2526" s="201"/>
    </row>
    <row r="2527" spans="3:5" x14ac:dyDescent="0.2">
      <c r="C2527" s="201"/>
      <c r="D2527" s="201"/>
      <c r="E2527" s="201"/>
    </row>
    <row r="2528" spans="3:5" x14ac:dyDescent="0.2">
      <c r="C2528" s="201"/>
      <c r="D2528" s="201"/>
      <c r="E2528" s="201"/>
    </row>
    <row r="2529" spans="3:5" x14ac:dyDescent="0.2">
      <c r="C2529" s="201"/>
      <c r="D2529" s="201"/>
      <c r="E2529" s="201"/>
    </row>
    <row r="2530" spans="3:5" x14ac:dyDescent="0.2">
      <c r="C2530" s="201"/>
      <c r="D2530" s="201"/>
      <c r="E2530" s="201"/>
    </row>
    <row r="2531" spans="3:5" x14ac:dyDescent="0.2">
      <c r="C2531" s="201"/>
      <c r="D2531" s="201"/>
      <c r="E2531" s="201"/>
    </row>
    <row r="2532" spans="3:5" x14ac:dyDescent="0.2">
      <c r="C2532" s="201"/>
      <c r="D2532" s="201"/>
      <c r="E2532" s="201"/>
    </row>
    <row r="2533" spans="3:5" x14ac:dyDescent="0.2">
      <c r="C2533" s="201"/>
      <c r="D2533" s="201"/>
      <c r="E2533" s="201"/>
    </row>
    <row r="2534" spans="3:5" x14ac:dyDescent="0.2">
      <c r="C2534" s="201"/>
      <c r="D2534" s="201"/>
      <c r="E2534" s="201"/>
    </row>
    <row r="2535" spans="3:5" x14ac:dyDescent="0.2">
      <c r="C2535" s="201"/>
      <c r="D2535" s="201"/>
      <c r="E2535" s="201"/>
    </row>
    <row r="2536" spans="3:5" x14ac:dyDescent="0.2">
      <c r="C2536" s="201"/>
      <c r="D2536" s="201"/>
      <c r="E2536" s="201"/>
    </row>
    <row r="2537" spans="3:5" x14ac:dyDescent="0.2">
      <c r="C2537" s="201"/>
      <c r="D2537" s="201"/>
      <c r="E2537" s="201"/>
    </row>
    <row r="2538" spans="3:5" x14ac:dyDescent="0.2">
      <c r="C2538" s="201"/>
      <c r="D2538" s="201"/>
      <c r="E2538" s="201"/>
    </row>
    <row r="2539" spans="3:5" x14ac:dyDescent="0.2">
      <c r="C2539" s="201"/>
      <c r="D2539" s="201"/>
      <c r="E2539" s="201"/>
    </row>
    <row r="2540" spans="3:5" x14ac:dyDescent="0.2">
      <c r="C2540" s="201"/>
      <c r="D2540" s="201"/>
      <c r="E2540" s="201"/>
    </row>
    <row r="2541" spans="3:5" x14ac:dyDescent="0.2">
      <c r="C2541" s="201"/>
      <c r="D2541" s="201"/>
      <c r="E2541" s="201"/>
    </row>
    <row r="2542" spans="3:5" x14ac:dyDescent="0.2">
      <c r="C2542" s="201"/>
      <c r="D2542" s="201"/>
      <c r="E2542" s="201"/>
    </row>
    <row r="2543" spans="3:5" x14ac:dyDescent="0.2">
      <c r="C2543" s="201"/>
      <c r="D2543" s="201"/>
      <c r="E2543" s="201"/>
    </row>
    <row r="2544" spans="3:5" x14ac:dyDescent="0.2">
      <c r="C2544" s="201"/>
      <c r="D2544" s="201"/>
      <c r="E2544" s="201"/>
    </row>
    <row r="2545" spans="3:5" x14ac:dyDescent="0.2">
      <c r="C2545" s="201"/>
      <c r="D2545" s="201"/>
      <c r="E2545" s="201"/>
    </row>
    <row r="2546" spans="3:5" x14ac:dyDescent="0.2">
      <c r="C2546" s="201"/>
      <c r="D2546" s="201"/>
      <c r="E2546" s="201"/>
    </row>
    <row r="2547" spans="3:5" x14ac:dyDescent="0.2">
      <c r="C2547" s="201"/>
      <c r="D2547" s="201"/>
      <c r="E2547" s="201"/>
    </row>
    <row r="2548" spans="3:5" x14ac:dyDescent="0.2">
      <c r="C2548" s="201"/>
      <c r="D2548" s="201"/>
      <c r="E2548" s="201"/>
    </row>
    <row r="2549" spans="3:5" x14ac:dyDescent="0.2">
      <c r="C2549" s="201"/>
      <c r="D2549" s="201"/>
      <c r="E2549" s="201"/>
    </row>
    <row r="2550" spans="3:5" x14ac:dyDescent="0.2">
      <c r="C2550" s="201"/>
      <c r="D2550" s="201"/>
      <c r="E2550" s="201"/>
    </row>
    <row r="2551" spans="3:5" x14ac:dyDescent="0.2">
      <c r="C2551" s="201"/>
      <c r="D2551" s="201"/>
      <c r="E2551" s="201"/>
    </row>
    <row r="2552" spans="3:5" x14ac:dyDescent="0.2">
      <c r="C2552" s="201"/>
      <c r="D2552" s="201"/>
      <c r="E2552" s="201"/>
    </row>
    <row r="2553" spans="3:5" x14ac:dyDescent="0.2">
      <c r="C2553" s="201"/>
      <c r="D2553" s="201"/>
      <c r="E2553" s="201"/>
    </row>
    <row r="2554" spans="3:5" x14ac:dyDescent="0.2">
      <c r="C2554" s="201"/>
      <c r="D2554" s="201"/>
      <c r="E2554" s="201"/>
    </row>
    <row r="2555" spans="3:5" x14ac:dyDescent="0.2">
      <c r="C2555" s="201"/>
      <c r="D2555" s="201"/>
      <c r="E2555" s="201"/>
    </row>
    <row r="2556" spans="3:5" x14ac:dyDescent="0.2">
      <c r="C2556" s="201"/>
      <c r="D2556" s="201"/>
      <c r="E2556" s="201"/>
    </row>
    <row r="2557" spans="3:5" x14ac:dyDescent="0.2">
      <c r="C2557" s="201"/>
      <c r="D2557" s="201"/>
      <c r="E2557" s="201"/>
    </row>
    <row r="2558" spans="3:5" x14ac:dyDescent="0.2">
      <c r="C2558" s="201"/>
      <c r="D2558" s="201"/>
      <c r="E2558" s="201"/>
    </row>
    <row r="2559" spans="3:5" x14ac:dyDescent="0.2">
      <c r="C2559" s="201"/>
      <c r="D2559" s="201"/>
      <c r="E2559" s="201"/>
    </row>
    <row r="2560" spans="3:5" x14ac:dyDescent="0.2">
      <c r="C2560" s="201"/>
      <c r="D2560" s="201"/>
      <c r="E2560" s="201"/>
    </row>
    <row r="2561" spans="3:5" x14ac:dyDescent="0.2">
      <c r="C2561" s="201"/>
      <c r="D2561" s="201"/>
      <c r="E2561" s="201"/>
    </row>
    <row r="2562" spans="3:5" x14ac:dyDescent="0.2">
      <c r="C2562" s="201"/>
      <c r="D2562" s="201"/>
      <c r="E2562" s="201"/>
    </row>
    <row r="2563" spans="3:5" x14ac:dyDescent="0.2">
      <c r="C2563" s="201"/>
      <c r="D2563" s="201"/>
      <c r="E2563" s="201"/>
    </row>
    <row r="2564" spans="3:5" x14ac:dyDescent="0.2">
      <c r="C2564" s="201"/>
      <c r="D2564" s="201"/>
      <c r="E2564" s="201"/>
    </row>
    <row r="2565" spans="3:5" x14ac:dyDescent="0.2">
      <c r="C2565" s="201"/>
      <c r="D2565" s="201"/>
      <c r="E2565" s="201"/>
    </row>
    <row r="2566" spans="3:5" x14ac:dyDescent="0.2">
      <c r="C2566" s="201"/>
      <c r="D2566" s="201"/>
      <c r="E2566" s="201"/>
    </row>
    <row r="2567" spans="3:5" x14ac:dyDescent="0.2">
      <c r="C2567" s="201"/>
      <c r="D2567" s="201"/>
      <c r="E2567" s="201"/>
    </row>
    <row r="2568" spans="3:5" x14ac:dyDescent="0.2">
      <c r="C2568" s="201"/>
      <c r="D2568" s="201"/>
      <c r="E2568" s="201"/>
    </row>
    <row r="2569" spans="3:5" x14ac:dyDescent="0.2">
      <c r="C2569" s="201"/>
      <c r="D2569" s="201"/>
      <c r="E2569" s="201"/>
    </row>
    <row r="2570" spans="3:5" x14ac:dyDescent="0.2">
      <c r="C2570" s="201"/>
      <c r="D2570" s="201"/>
      <c r="E2570" s="201"/>
    </row>
    <row r="2571" spans="3:5" x14ac:dyDescent="0.2">
      <c r="C2571" s="201"/>
      <c r="D2571" s="201"/>
      <c r="E2571" s="201"/>
    </row>
    <row r="2572" spans="3:5" x14ac:dyDescent="0.2">
      <c r="C2572" s="201"/>
      <c r="D2572" s="201"/>
      <c r="E2572" s="201"/>
    </row>
    <row r="2573" spans="3:5" x14ac:dyDescent="0.2">
      <c r="C2573" s="201"/>
      <c r="D2573" s="201"/>
      <c r="E2573" s="201"/>
    </row>
    <row r="2574" spans="3:5" x14ac:dyDescent="0.2">
      <c r="C2574" s="201"/>
      <c r="D2574" s="201"/>
      <c r="E2574" s="201"/>
    </row>
    <row r="2575" spans="3:5" x14ac:dyDescent="0.2">
      <c r="C2575" s="201"/>
      <c r="D2575" s="201"/>
      <c r="E2575" s="201"/>
    </row>
    <row r="2576" spans="3:5" x14ac:dyDescent="0.2">
      <c r="C2576" s="201"/>
      <c r="D2576" s="201"/>
      <c r="E2576" s="201"/>
    </row>
    <row r="2577" spans="3:5" x14ac:dyDescent="0.2">
      <c r="C2577" s="201"/>
      <c r="D2577" s="201"/>
      <c r="E2577" s="201"/>
    </row>
    <row r="2578" spans="3:5" x14ac:dyDescent="0.2">
      <c r="C2578" s="201"/>
      <c r="D2578" s="201"/>
      <c r="E2578" s="201"/>
    </row>
    <row r="2579" spans="3:5" x14ac:dyDescent="0.2">
      <c r="C2579" s="201"/>
      <c r="D2579" s="201"/>
      <c r="E2579" s="201"/>
    </row>
    <row r="2580" spans="3:5" x14ac:dyDescent="0.2">
      <c r="C2580" s="201"/>
      <c r="D2580" s="201"/>
      <c r="E2580" s="201"/>
    </row>
    <row r="2581" spans="3:5" x14ac:dyDescent="0.2">
      <c r="C2581" s="201"/>
      <c r="D2581" s="201"/>
      <c r="E2581" s="201"/>
    </row>
    <row r="2582" spans="3:5" x14ac:dyDescent="0.2">
      <c r="C2582" s="201"/>
      <c r="D2582" s="201"/>
      <c r="E2582" s="201"/>
    </row>
    <row r="2583" spans="3:5" x14ac:dyDescent="0.2">
      <c r="C2583" s="201"/>
      <c r="D2583" s="201"/>
      <c r="E2583" s="201"/>
    </row>
    <row r="2584" spans="3:5" x14ac:dyDescent="0.2">
      <c r="C2584" s="201"/>
      <c r="D2584" s="201"/>
      <c r="E2584" s="201"/>
    </row>
    <row r="2585" spans="3:5" x14ac:dyDescent="0.2">
      <c r="C2585" s="201"/>
      <c r="D2585" s="201"/>
      <c r="E2585" s="201"/>
    </row>
    <row r="2586" spans="3:5" x14ac:dyDescent="0.2">
      <c r="C2586" s="201"/>
      <c r="D2586" s="201"/>
      <c r="E2586" s="201"/>
    </row>
    <row r="2587" spans="3:5" x14ac:dyDescent="0.2">
      <c r="C2587" s="201"/>
      <c r="D2587" s="201"/>
      <c r="E2587" s="201"/>
    </row>
    <row r="2588" spans="3:5" x14ac:dyDescent="0.2">
      <c r="C2588" s="201"/>
      <c r="D2588" s="201"/>
      <c r="E2588" s="201"/>
    </row>
    <row r="2589" spans="3:5" x14ac:dyDescent="0.2">
      <c r="C2589" s="201"/>
      <c r="D2589" s="201"/>
      <c r="E2589" s="201"/>
    </row>
    <row r="2590" spans="3:5" x14ac:dyDescent="0.2">
      <c r="C2590" s="201"/>
      <c r="D2590" s="201"/>
      <c r="E2590" s="201"/>
    </row>
    <row r="2591" spans="3:5" x14ac:dyDescent="0.2">
      <c r="C2591" s="201"/>
      <c r="D2591" s="201"/>
      <c r="E2591" s="201"/>
    </row>
    <row r="2592" spans="3:5" x14ac:dyDescent="0.2">
      <c r="C2592" s="201"/>
      <c r="D2592" s="201"/>
      <c r="E2592" s="201"/>
    </row>
    <row r="2593" spans="3:5" x14ac:dyDescent="0.2">
      <c r="C2593" s="201"/>
      <c r="D2593" s="201"/>
      <c r="E2593" s="201"/>
    </row>
    <row r="2594" spans="3:5" x14ac:dyDescent="0.2">
      <c r="C2594" s="201"/>
      <c r="D2594" s="201"/>
      <c r="E2594" s="201"/>
    </row>
    <row r="2595" spans="3:5" x14ac:dyDescent="0.2">
      <c r="C2595" s="201"/>
      <c r="D2595" s="201"/>
      <c r="E2595" s="201"/>
    </row>
    <row r="2596" spans="3:5" x14ac:dyDescent="0.2">
      <c r="C2596" s="201"/>
      <c r="D2596" s="201"/>
      <c r="E2596" s="201"/>
    </row>
    <row r="2597" spans="3:5" x14ac:dyDescent="0.2">
      <c r="C2597" s="201"/>
      <c r="D2597" s="201"/>
      <c r="E2597" s="201"/>
    </row>
    <row r="2598" spans="3:5" x14ac:dyDescent="0.2">
      <c r="C2598" s="201"/>
      <c r="D2598" s="201"/>
      <c r="E2598" s="201"/>
    </row>
    <row r="2599" spans="3:5" x14ac:dyDescent="0.2">
      <c r="C2599" s="201"/>
      <c r="D2599" s="201"/>
      <c r="E2599" s="201"/>
    </row>
    <row r="2600" spans="3:5" x14ac:dyDescent="0.2">
      <c r="C2600" s="201"/>
      <c r="D2600" s="201"/>
      <c r="E2600" s="201"/>
    </row>
    <row r="2601" spans="3:5" x14ac:dyDescent="0.2">
      <c r="C2601" s="201"/>
      <c r="D2601" s="201"/>
      <c r="E2601" s="201"/>
    </row>
    <row r="2602" spans="3:5" x14ac:dyDescent="0.2">
      <c r="C2602" s="201"/>
      <c r="D2602" s="201"/>
      <c r="E2602" s="201"/>
    </row>
    <row r="2603" spans="3:5" x14ac:dyDescent="0.2">
      <c r="C2603" s="201"/>
      <c r="D2603" s="201"/>
      <c r="E2603" s="201"/>
    </row>
    <row r="2604" spans="3:5" x14ac:dyDescent="0.2">
      <c r="C2604" s="201"/>
      <c r="D2604" s="201"/>
      <c r="E2604" s="201"/>
    </row>
    <row r="2605" spans="3:5" x14ac:dyDescent="0.2">
      <c r="C2605" s="201"/>
      <c r="D2605" s="201"/>
      <c r="E2605" s="201"/>
    </row>
    <row r="2606" spans="3:5" x14ac:dyDescent="0.2">
      <c r="C2606" s="201"/>
      <c r="D2606" s="201"/>
      <c r="E2606" s="201"/>
    </row>
    <row r="2607" spans="3:5" x14ac:dyDescent="0.2">
      <c r="C2607" s="201"/>
      <c r="D2607" s="201"/>
      <c r="E2607" s="201"/>
    </row>
    <row r="2608" spans="3:5" x14ac:dyDescent="0.2">
      <c r="C2608" s="201"/>
      <c r="D2608" s="201"/>
      <c r="E2608" s="201"/>
    </row>
    <row r="2609" spans="3:5" x14ac:dyDescent="0.2">
      <c r="C2609" s="201"/>
      <c r="D2609" s="201"/>
      <c r="E2609" s="201"/>
    </row>
    <row r="2610" spans="3:5" x14ac:dyDescent="0.2">
      <c r="C2610" s="201"/>
      <c r="D2610" s="201"/>
      <c r="E2610" s="201"/>
    </row>
    <row r="2611" spans="3:5" x14ac:dyDescent="0.2">
      <c r="C2611" s="201"/>
      <c r="D2611" s="201"/>
      <c r="E2611" s="201"/>
    </row>
    <row r="2612" spans="3:5" x14ac:dyDescent="0.2">
      <c r="C2612" s="201"/>
      <c r="D2612" s="201"/>
      <c r="E2612" s="201"/>
    </row>
    <row r="2613" spans="3:5" x14ac:dyDescent="0.2">
      <c r="C2613" s="201"/>
      <c r="D2613" s="201"/>
      <c r="E2613" s="201"/>
    </row>
    <row r="2614" spans="3:5" x14ac:dyDescent="0.2">
      <c r="C2614" s="201"/>
      <c r="D2614" s="201"/>
      <c r="E2614" s="201"/>
    </row>
    <row r="2615" spans="3:5" x14ac:dyDescent="0.2">
      <c r="C2615" s="201"/>
      <c r="D2615" s="201"/>
      <c r="E2615" s="201"/>
    </row>
    <row r="2616" spans="3:5" x14ac:dyDescent="0.2">
      <c r="C2616" s="201"/>
      <c r="D2616" s="201"/>
      <c r="E2616" s="201"/>
    </row>
    <row r="2617" spans="3:5" x14ac:dyDescent="0.2">
      <c r="C2617" s="201"/>
      <c r="D2617" s="201"/>
      <c r="E2617" s="201"/>
    </row>
    <row r="2618" spans="3:5" x14ac:dyDescent="0.2">
      <c r="C2618" s="201"/>
      <c r="D2618" s="201"/>
      <c r="E2618" s="201"/>
    </row>
    <row r="2619" spans="3:5" x14ac:dyDescent="0.2">
      <c r="C2619" s="201"/>
      <c r="D2619" s="201"/>
      <c r="E2619" s="201"/>
    </row>
    <row r="2620" spans="3:5" x14ac:dyDescent="0.2">
      <c r="C2620" s="201"/>
      <c r="D2620" s="201"/>
      <c r="E2620" s="201"/>
    </row>
    <row r="2621" spans="3:5" x14ac:dyDescent="0.2">
      <c r="C2621" s="201"/>
      <c r="D2621" s="201"/>
      <c r="E2621" s="201"/>
    </row>
    <row r="2622" spans="3:5" x14ac:dyDescent="0.2">
      <c r="C2622" s="201"/>
      <c r="D2622" s="201"/>
      <c r="E2622" s="201"/>
    </row>
    <row r="2623" spans="3:5" x14ac:dyDescent="0.2">
      <c r="C2623" s="201"/>
      <c r="D2623" s="201"/>
      <c r="E2623" s="201"/>
    </row>
    <row r="2624" spans="3:5" x14ac:dyDescent="0.2">
      <c r="C2624" s="201"/>
      <c r="D2624" s="201"/>
      <c r="E2624" s="201"/>
    </row>
    <row r="2625" spans="3:5" x14ac:dyDescent="0.2">
      <c r="C2625" s="201"/>
      <c r="D2625" s="201"/>
      <c r="E2625" s="201"/>
    </row>
    <row r="2626" spans="3:5" x14ac:dyDescent="0.2">
      <c r="C2626" s="201"/>
      <c r="D2626" s="201"/>
      <c r="E2626" s="201"/>
    </row>
    <row r="2627" spans="3:5" x14ac:dyDescent="0.2">
      <c r="C2627" s="201"/>
      <c r="D2627" s="201"/>
      <c r="E2627" s="201"/>
    </row>
    <row r="2628" spans="3:5" x14ac:dyDescent="0.2">
      <c r="C2628" s="201"/>
      <c r="D2628" s="201"/>
      <c r="E2628" s="201"/>
    </row>
    <row r="2629" spans="3:5" x14ac:dyDescent="0.2">
      <c r="C2629" s="201"/>
      <c r="D2629" s="201"/>
      <c r="E2629" s="201"/>
    </row>
    <row r="2630" spans="3:5" x14ac:dyDescent="0.2">
      <c r="C2630" s="201"/>
      <c r="D2630" s="201"/>
      <c r="E2630" s="201"/>
    </row>
    <row r="2631" spans="3:5" x14ac:dyDescent="0.2">
      <c r="C2631" s="201"/>
      <c r="D2631" s="201"/>
      <c r="E2631" s="201"/>
    </row>
    <row r="2632" spans="3:5" x14ac:dyDescent="0.2">
      <c r="C2632" s="201"/>
      <c r="D2632" s="201"/>
      <c r="E2632" s="201"/>
    </row>
    <row r="2633" spans="3:5" x14ac:dyDescent="0.2">
      <c r="C2633" s="201"/>
      <c r="D2633" s="201"/>
      <c r="E2633" s="201"/>
    </row>
    <row r="2634" spans="3:5" x14ac:dyDescent="0.2">
      <c r="C2634" s="201"/>
      <c r="D2634" s="201"/>
      <c r="E2634" s="201"/>
    </row>
    <row r="2635" spans="3:5" x14ac:dyDescent="0.2">
      <c r="C2635" s="201"/>
      <c r="D2635" s="201"/>
      <c r="E2635" s="201"/>
    </row>
    <row r="2636" spans="3:5" x14ac:dyDescent="0.2">
      <c r="C2636" s="201"/>
      <c r="D2636" s="201"/>
      <c r="E2636" s="201"/>
    </row>
    <row r="2637" spans="3:5" x14ac:dyDescent="0.2">
      <c r="C2637" s="201"/>
      <c r="D2637" s="201"/>
      <c r="E2637" s="201"/>
    </row>
    <row r="2638" spans="3:5" x14ac:dyDescent="0.2">
      <c r="C2638" s="201"/>
      <c r="D2638" s="201"/>
      <c r="E2638" s="201"/>
    </row>
    <row r="2639" spans="3:5" x14ac:dyDescent="0.2">
      <c r="C2639" s="201"/>
      <c r="D2639" s="201"/>
      <c r="E2639" s="201"/>
    </row>
    <row r="2640" spans="3:5" x14ac:dyDescent="0.2">
      <c r="C2640" s="201"/>
      <c r="D2640" s="201"/>
      <c r="E2640" s="201"/>
    </row>
    <row r="2641" spans="3:5" x14ac:dyDescent="0.2">
      <c r="C2641" s="201"/>
      <c r="D2641" s="201"/>
      <c r="E2641" s="201"/>
    </row>
    <row r="2642" spans="3:5" x14ac:dyDescent="0.2">
      <c r="C2642" s="201"/>
      <c r="D2642" s="201"/>
      <c r="E2642" s="201"/>
    </row>
    <row r="2643" spans="3:5" x14ac:dyDescent="0.2">
      <c r="C2643" s="201"/>
      <c r="D2643" s="201"/>
      <c r="E2643" s="201"/>
    </row>
    <row r="2644" spans="3:5" x14ac:dyDescent="0.2">
      <c r="C2644" s="201"/>
      <c r="D2644" s="201"/>
      <c r="E2644" s="201"/>
    </row>
    <row r="2645" spans="3:5" x14ac:dyDescent="0.2">
      <c r="C2645" s="201"/>
      <c r="D2645" s="201"/>
      <c r="E2645" s="201"/>
    </row>
    <row r="2646" spans="3:5" x14ac:dyDescent="0.2">
      <c r="C2646" s="201"/>
      <c r="D2646" s="201"/>
      <c r="E2646" s="201"/>
    </row>
    <row r="2647" spans="3:5" x14ac:dyDescent="0.2">
      <c r="C2647" s="201"/>
      <c r="D2647" s="201"/>
      <c r="E2647" s="201"/>
    </row>
    <row r="2648" spans="3:5" x14ac:dyDescent="0.2">
      <c r="C2648" s="201"/>
      <c r="D2648" s="201"/>
      <c r="E2648" s="201"/>
    </row>
    <row r="2649" spans="3:5" x14ac:dyDescent="0.2">
      <c r="C2649" s="201"/>
      <c r="D2649" s="201"/>
      <c r="E2649" s="201"/>
    </row>
    <row r="2650" spans="3:5" x14ac:dyDescent="0.2">
      <c r="C2650" s="201"/>
      <c r="D2650" s="201"/>
      <c r="E2650" s="201"/>
    </row>
    <row r="2651" spans="3:5" x14ac:dyDescent="0.2">
      <c r="C2651" s="201"/>
      <c r="D2651" s="201"/>
      <c r="E2651" s="201"/>
    </row>
    <row r="2652" spans="3:5" x14ac:dyDescent="0.2">
      <c r="C2652" s="201"/>
      <c r="D2652" s="201"/>
      <c r="E2652" s="201"/>
    </row>
    <row r="2653" spans="3:5" x14ac:dyDescent="0.2">
      <c r="C2653" s="201"/>
      <c r="D2653" s="201"/>
      <c r="E2653" s="201"/>
    </row>
    <row r="2654" spans="3:5" x14ac:dyDescent="0.2">
      <c r="C2654" s="201"/>
      <c r="D2654" s="201"/>
      <c r="E2654" s="201"/>
    </row>
    <row r="2655" spans="3:5" x14ac:dyDescent="0.2">
      <c r="C2655" s="201"/>
      <c r="D2655" s="201"/>
      <c r="E2655" s="201"/>
    </row>
    <row r="2656" spans="3:5" x14ac:dyDescent="0.2">
      <c r="C2656" s="201"/>
      <c r="D2656" s="201"/>
      <c r="E2656" s="201"/>
    </row>
    <row r="2657" spans="3:5" x14ac:dyDescent="0.2">
      <c r="C2657" s="201"/>
      <c r="D2657" s="201"/>
      <c r="E2657" s="201"/>
    </row>
    <row r="2658" spans="3:5" x14ac:dyDescent="0.2">
      <c r="C2658" s="201"/>
      <c r="D2658" s="201"/>
      <c r="E2658" s="201"/>
    </row>
    <row r="2659" spans="3:5" x14ac:dyDescent="0.2">
      <c r="C2659" s="201"/>
      <c r="D2659" s="201"/>
      <c r="E2659" s="201"/>
    </row>
    <row r="2660" spans="3:5" x14ac:dyDescent="0.2">
      <c r="C2660" s="201"/>
      <c r="D2660" s="201"/>
      <c r="E2660" s="201"/>
    </row>
    <row r="2661" spans="3:5" x14ac:dyDescent="0.2">
      <c r="C2661" s="201"/>
      <c r="D2661" s="201"/>
      <c r="E2661" s="201"/>
    </row>
    <row r="2662" spans="3:5" x14ac:dyDescent="0.2">
      <c r="C2662" s="201"/>
      <c r="D2662" s="201"/>
      <c r="E2662" s="201"/>
    </row>
    <row r="2663" spans="3:5" x14ac:dyDescent="0.2">
      <c r="C2663" s="201"/>
      <c r="D2663" s="201"/>
      <c r="E2663" s="201"/>
    </row>
    <row r="2664" spans="3:5" x14ac:dyDescent="0.2">
      <c r="C2664" s="201"/>
      <c r="D2664" s="201"/>
      <c r="E2664" s="201"/>
    </row>
    <row r="2665" spans="3:5" x14ac:dyDescent="0.2">
      <c r="C2665" s="201"/>
      <c r="D2665" s="201"/>
      <c r="E2665" s="201"/>
    </row>
    <row r="2666" spans="3:5" x14ac:dyDescent="0.2">
      <c r="C2666" s="201"/>
      <c r="D2666" s="201"/>
      <c r="E2666" s="201"/>
    </row>
    <row r="2667" spans="3:5" x14ac:dyDescent="0.2">
      <c r="C2667" s="201"/>
      <c r="D2667" s="201"/>
      <c r="E2667" s="201"/>
    </row>
    <row r="2668" spans="3:5" x14ac:dyDescent="0.2">
      <c r="C2668" s="201"/>
      <c r="D2668" s="201"/>
      <c r="E2668" s="201"/>
    </row>
    <row r="2669" spans="3:5" x14ac:dyDescent="0.2">
      <c r="C2669" s="201"/>
      <c r="D2669" s="201"/>
      <c r="E2669" s="201"/>
    </row>
    <row r="2670" spans="3:5" x14ac:dyDescent="0.2">
      <c r="C2670" s="201"/>
      <c r="D2670" s="201"/>
      <c r="E2670" s="201"/>
    </row>
    <row r="2671" spans="3:5" x14ac:dyDescent="0.2">
      <c r="C2671" s="201"/>
      <c r="D2671" s="201"/>
      <c r="E2671" s="201"/>
    </row>
    <row r="2672" spans="3:5" x14ac:dyDescent="0.2">
      <c r="C2672" s="201"/>
      <c r="D2672" s="201"/>
      <c r="E2672" s="201"/>
    </row>
    <row r="2673" spans="3:5" x14ac:dyDescent="0.2">
      <c r="C2673" s="201"/>
      <c r="D2673" s="201"/>
      <c r="E2673" s="201"/>
    </row>
    <row r="2674" spans="3:5" x14ac:dyDescent="0.2">
      <c r="C2674" s="201"/>
      <c r="D2674" s="201"/>
      <c r="E2674" s="201"/>
    </row>
    <row r="2675" spans="3:5" x14ac:dyDescent="0.2">
      <c r="C2675" s="201"/>
      <c r="D2675" s="201"/>
      <c r="E2675" s="201"/>
    </row>
    <row r="2676" spans="3:5" x14ac:dyDescent="0.2">
      <c r="C2676" s="201"/>
      <c r="D2676" s="201"/>
      <c r="E2676" s="201"/>
    </row>
    <row r="2677" spans="3:5" x14ac:dyDescent="0.2">
      <c r="C2677" s="201"/>
      <c r="D2677" s="201"/>
      <c r="E2677" s="201"/>
    </row>
    <row r="2678" spans="3:5" x14ac:dyDescent="0.2">
      <c r="C2678" s="201"/>
      <c r="D2678" s="201"/>
      <c r="E2678" s="201"/>
    </row>
    <row r="2679" spans="3:5" x14ac:dyDescent="0.2">
      <c r="C2679" s="201"/>
      <c r="D2679" s="201"/>
      <c r="E2679" s="201"/>
    </row>
    <row r="2680" spans="3:5" x14ac:dyDescent="0.2">
      <c r="C2680" s="201"/>
      <c r="D2680" s="201"/>
      <c r="E2680" s="201"/>
    </row>
    <row r="2681" spans="3:5" x14ac:dyDescent="0.2">
      <c r="C2681" s="201"/>
      <c r="D2681" s="201"/>
      <c r="E2681" s="201"/>
    </row>
    <row r="2682" spans="3:5" x14ac:dyDescent="0.2">
      <c r="C2682" s="201"/>
      <c r="D2682" s="201"/>
      <c r="E2682" s="201"/>
    </row>
    <row r="2683" spans="3:5" x14ac:dyDescent="0.2">
      <c r="C2683" s="201"/>
      <c r="D2683" s="201"/>
      <c r="E2683" s="201"/>
    </row>
    <row r="2684" spans="3:5" x14ac:dyDescent="0.2">
      <c r="C2684" s="201"/>
      <c r="D2684" s="201"/>
      <c r="E2684" s="201"/>
    </row>
    <row r="2685" spans="3:5" x14ac:dyDescent="0.2">
      <c r="C2685" s="201"/>
      <c r="D2685" s="201"/>
      <c r="E2685" s="201"/>
    </row>
    <row r="2686" spans="3:5" x14ac:dyDescent="0.2">
      <c r="C2686" s="201"/>
      <c r="D2686" s="201"/>
      <c r="E2686" s="201"/>
    </row>
    <row r="2687" spans="3:5" x14ac:dyDescent="0.2">
      <c r="C2687" s="201"/>
      <c r="D2687" s="201"/>
      <c r="E2687" s="201"/>
    </row>
    <row r="2688" spans="3:5" x14ac:dyDescent="0.2">
      <c r="C2688" s="201"/>
      <c r="D2688" s="201"/>
      <c r="E2688" s="201"/>
    </row>
    <row r="2689" spans="3:5" x14ac:dyDescent="0.2">
      <c r="C2689" s="201"/>
      <c r="D2689" s="201"/>
      <c r="E2689" s="201"/>
    </row>
    <row r="2690" spans="3:5" x14ac:dyDescent="0.2">
      <c r="C2690" s="201"/>
      <c r="D2690" s="201"/>
      <c r="E2690" s="201"/>
    </row>
    <row r="2691" spans="3:5" x14ac:dyDescent="0.2">
      <c r="C2691" s="201"/>
      <c r="D2691" s="201"/>
      <c r="E2691" s="201"/>
    </row>
    <row r="2692" spans="3:5" x14ac:dyDescent="0.2">
      <c r="C2692" s="201"/>
      <c r="D2692" s="201"/>
      <c r="E2692" s="201"/>
    </row>
    <row r="2693" spans="3:5" x14ac:dyDescent="0.2">
      <c r="C2693" s="201"/>
      <c r="D2693" s="201"/>
      <c r="E2693" s="201"/>
    </row>
    <row r="2694" spans="3:5" x14ac:dyDescent="0.2">
      <c r="C2694" s="201"/>
      <c r="D2694" s="201"/>
      <c r="E2694" s="201"/>
    </row>
    <row r="2695" spans="3:5" x14ac:dyDescent="0.2">
      <c r="C2695" s="201"/>
      <c r="D2695" s="201"/>
      <c r="E2695" s="201"/>
    </row>
    <row r="2696" spans="3:5" x14ac:dyDescent="0.2">
      <c r="C2696" s="201"/>
      <c r="D2696" s="201"/>
      <c r="E2696" s="201"/>
    </row>
    <row r="2697" spans="3:5" x14ac:dyDescent="0.2">
      <c r="C2697" s="201"/>
      <c r="D2697" s="201"/>
      <c r="E2697" s="201"/>
    </row>
    <row r="2698" spans="3:5" x14ac:dyDescent="0.2">
      <c r="C2698" s="201"/>
      <c r="D2698" s="201"/>
      <c r="E2698" s="201"/>
    </row>
    <row r="2699" spans="3:5" x14ac:dyDescent="0.2">
      <c r="C2699" s="201"/>
      <c r="D2699" s="201"/>
      <c r="E2699" s="201"/>
    </row>
    <row r="2700" spans="3:5" x14ac:dyDescent="0.2">
      <c r="C2700" s="201"/>
      <c r="D2700" s="201"/>
      <c r="E2700" s="201"/>
    </row>
    <row r="2701" spans="3:5" x14ac:dyDescent="0.2">
      <c r="C2701" s="201"/>
      <c r="D2701" s="201"/>
      <c r="E2701" s="201"/>
    </row>
    <row r="2702" spans="3:5" x14ac:dyDescent="0.2">
      <c r="C2702" s="201"/>
      <c r="D2702" s="201"/>
      <c r="E2702" s="201"/>
    </row>
    <row r="2703" spans="3:5" x14ac:dyDescent="0.2">
      <c r="C2703" s="201"/>
      <c r="D2703" s="201"/>
      <c r="E2703" s="201"/>
    </row>
    <row r="2704" spans="3:5" x14ac:dyDescent="0.2">
      <c r="C2704" s="201"/>
      <c r="D2704" s="201"/>
      <c r="E2704" s="201"/>
    </row>
    <row r="2705" spans="3:5" x14ac:dyDescent="0.2">
      <c r="C2705" s="201"/>
      <c r="D2705" s="201"/>
      <c r="E2705" s="201"/>
    </row>
    <row r="2706" spans="3:5" x14ac:dyDescent="0.2">
      <c r="C2706" s="201"/>
      <c r="D2706" s="201"/>
      <c r="E2706" s="201"/>
    </row>
    <row r="2707" spans="3:5" x14ac:dyDescent="0.2">
      <c r="C2707" s="201"/>
      <c r="D2707" s="201"/>
      <c r="E2707" s="201"/>
    </row>
    <row r="2708" spans="3:5" x14ac:dyDescent="0.2">
      <c r="C2708" s="201"/>
      <c r="D2708" s="201"/>
      <c r="E2708" s="201"/>
    </row>
    <row r="2709" spans="3:5" x14ac:dyDescent="0.2">
      <c r="C2709" s="201"/>
      <c r="D2709" s="201"/>
      <c r="E2709" s="201"/>
    </row>
    <row r="2710" spans="3:5" x14ac:dyDescent="0.2">
      <c r="C2710" s="201"/>
      <c r="D2710" s="201"/>
      <c r="E2710" s="201"/>
    </row>
    <row r="2711" spans="3:5" x14ac:dyDescent="0.2">
      <c r="C2711" s="201"/>
      <c r="D2711" s="201"/>
      <c r="E2711" s="201"/>
    </row>
    <row r="2712" spans="3:5" x14ac:dyDescent="0.2">
      <c r="C2712" s="201"/>
      <c r="D2712" s="201"/>
      <c r="E2712" s="201"/>
    </row>
    <row r="2713" spans="3:5" x14ac:dyDescent="0.2">
      <c r="C2713" s="201"/>
      <c r="D2713" s="201"/>
      <c r="E2713" s="201"/>
    </row>
    <row r="2714" spans="3:5" x14ac:dyDescent="0.2">
      <c r="C2714" s="201"/>
      <c r="D2714" s="201"/>
      <c r="E2714" s="201"/>
    </row>
    <row r="2715" spans="3:5" x14ac:dyDescent="0.2">
      <c r="C2715" s="201"/>
      <c r="D2715" s="201"/>
      <c r="E2715" s="201"/>
    </row>
    <row r="2716" spans="3:5" x14ac:dyDescent="0.2">
      <c r="C2716" s="201"/>
      <c r="D2716" s="201"/>
      <c r="E2716" s="201"/>
    </row>
    <row r="2717" spans="3:5" x14ac:dyDescent="0.2">
      <c r="C2717" s="201"/>
      <c r="D2717" s="201"/>
      <c r="E2717" s="201"/>
    </row>
    <row r="2718" spans="3:5" x14ac:dyDescent="0.2">
      <c r="C2718" s="201"/>
      <c r="D2718" s="201"/>
      <c r="E2718" s="201"/>
    </row>
    <row r="2719" spans="3:5" x14ac:dyDescent="0.2">
      <c r="C2719" s="201"/>
      <c r="D2719" s="201"/>
      <c r="E2719" s="201"/>
    </row>
    <row r="2720" spans="3:5" x14ac:dyDescent="0.2">
      <c r="C2720" s="201"/>
      <c r="D2720" s="201"/>
      <c r="E2720" s="201"/>
    </row>
    <row r="2721" spans="3:5" x14ac:dyDescent="0.2">
      <c r="C2721" s="201"/>
      <c r="D2721" s="201"/>
      <c r="E2721" s="201"/>
    </row>
    <row r="2722" spans="3:5" x14ac:dyDescent="0.2">
      <c r="C2722" s="201"/>
      <c r="D2722" s="201"/>
      <c r="E2722" s="201"/>
    </row>
    <row r="2723" spans="3:5" x14ac:dyDescent="0.2">
      <c r="C2723" s="201"/>
      <c r="D2723" s="201"/>
      <c r="E2723" s="201"/>
    </row>
    <row r="2724" spans="3:5" x14ac:dyDescent="0.2">
      <c r="C2724" s="201"/>
      <c r="D2724" s="201"/>
      <c r="E2724" s="201"/>
    </row>
    <row r="2725" spans="3:5" x14ac:dyDescent="0.2">
      <c r="C2725" s="201"/>
      <c r="D2725" s="201"/>
      <c r="E2725" s="201"/>
    </row>
    <row r="2726" spans="3:5" x14ac:dyDescent="0.2">
      <c r="C2726" s="201"/>
      <c r="D2726" s="201"/>
      <c r="E2726" s="201"/>
    </row>
    <row r="2727" spans="3:5" x14ac:dyDescent="0.2">
      <c r="C2727" s="201"/>
      <c r="D2727" s="201"/>
      <c r="E2727" s="201"/>
    </row>
    <row r="2728" spans="3:5" x14ac:dyDescent="0.2">
      <c r="C2728" s="201"/>
      <c r="D2728" s="201"/>
      <c r="E2728" s="201"/>
    </row>
    <row r="2729" spans="3:5" x14ac:dyDescent="0.2">
      <c r="C2729" s="201"/>
      <c r="D2729" s="201"/>
      <c r="E2729" s="201"/>
    </row>
    <row r="2730" spans="3:5" x14ac:dyDescent="0.2">
      <c r="C2730" s="201"/>
      <c r="D2730" s="201"/>
      <c r="E2730" s="201"/>
    </row>
    <row r="2731" spans="3:5" x14ac:dyDescent="0.2">
      <c r="C2731" s="201"/>
      <c r="D2731" s="201"/>
      <c r="E2731" s="201"/>
    </row>
    <row r="2732" spans="3:5" x14ac:dyDescent="0.2">
      <c r="C2732" s="201"/>
      <c r="D2732" s="201"/>
      <c r="E2732" s="201"/>
    </row>
    <row r="2733" spans="3:5" x14ac:dyDescent="0.2">
      <c r="C2733" s="201"/>
      <c r="D2733" s="201"/>
      <c r="E2733" s="201"/>
    </row>
    <row r="2734" spans="3:5" x14ac:dyDescent="0.2">
      <c r="C2734" s="201"/>
      <c r="D2734" s="201"/>
      <c r="E2734" s="201"/>
    </row>
    <row r="2735" spans="3:5" x14ac:dyDescent="0.2">
      <c r="C2735" s="201"/>
      <c r="D2735" s="201"/>
      <c r="E2735" s="201"/>
    </row>
    <row r="2736" spans="3:5" x14ac:dyDescent="0.2">
      <c r="C2736" s="201"/>
      <c r="D2736" s="201"/>
      <c r="E2736" s="201"/>
    </row>
    <row r="2737" spans="3:5" x14ac:dyDescent="0.2">
      <c r="C2737" s="201"/>
      <c r="D2737" s="201"/>
      <c r="E2737" s="201"/>
    </row>
    <row r="2738" spans="3:5" x14ac:dyDescent="0.2">
      <c r="C2738" s="201"/>
      <c r="D2738" s="201"/>
      <c r="E2738" s="201"/>
    </row>
    <row r="2739" spans="3:5" x14ac:dyDescent="0.2">
      <c r="C2739" s="201"/>
      <c r="D2739" s="201"/>
      <c r="E2739" s="201"/>
    </row>
    <row r="2740" spans="3:5" x14ac:dyDescent="0.2">
      <c r="C2740" s="201"/>
      <c r="D2740" s="201"/>
      <c r="E2740" s="201"/>
    </row>
    <row r="2741" spans="3:5" x14ac:dyDescent="0.2">
      <c r="C2741" s="201"/>
      <c r="D2741" s="201"/>
      <c r="E2741" s="201"/>
    </row>
    <row r="2742" spans="3:5" x14ac:dyDescent="0.2">
      <c r="C2742" s="201"/>
      <c r="D2742" s="201"/>
      <c r="E2742" s="201"/>
    </row>
    <row r="2743" spans="3:5" x14ac:dyDescent="0.2">
      <c r="C2743" s="201"/>
      <c r="D2743" s="201"/>
      <c r="E2743" s="201"/>
    </row>
    <row r="2744" spans="3:5" x14ac:dyDescent="0.2">
      <c r="C2744" s="201"/>
      <c r="D2744" s="201"/>
      <c r="E2744" s="201"/>
    </row>
    <row r="2745" spans="3:5" x14ac:dyDescent="0.2">
      <c r="C2745" s="201"/>
      <c r="D2745" s="201"/>
      <c r="E2745" s="201"/>
    </row>
    <row r="2746" spans="3:5" x14ac:dyDescent="0.2">
      <c r="C2746" s="201"/>
      <c r="D2746" s="201"/>
      <c r="E2746" s="201"/>
    </row>
    <row r="2747" spans="3:5" x14ac:dyDescent="0.2">
      <c r="C2747" s="201"/>
      <c r="D2747" s="201"/>
      <c r="E2747" s="201"/>
    </row>
    <row r="2748" spans="3:5" x14ac:dyDescent="0.2">
      <c r="C2748" s="201"/>
      <c r="D2748" s="201"/>
      <c r="E2748" s="201"/>
    </row>
    <row r="2749" spans="3:5" x14ac:dyDescent="0.2">
      <c r="C2749" s="201"/>
      <c r="D2749" s="201"/>
      <c r="E2749" s="201"/>
    </row>
    <row r="2750" spans="3:5" x14ac:dyDescent="0.2">
      <c r="C2750" s="201"/>
      <c r="D2750" s="201"/>
      <c r="E2750" s="201"/>
    </row>
    <row r="2751" spans="3:5" x14ac:dyDescent="0.2">
      <c r="C2751" s="201"/>
      <c r="D2751" s="201"/>
      <c r="E2751" s="201"/>
    </row>
    <row r="2752" spans="3:5" x14ac:dyDescent="0.2">
      <c r="C2752" s="201"/>
      <c r="D2752" s="201"/>
      <c r="E2752" s="201"/>
    </row>
    <row r="2753" spans="3:5" x14ac:dyDescent="0.2">
      <c r="C2753" s="201"/>
      <c r="D2753" s="201"/>
      <c r="E2753" s="201"/>
    </row>
    <row r="2754" spans="3:5" x14ac:dyDescent="0.2">
      <c r="C2754" s="201"/>
      <c r="D2754" s="201"/>
      <c r="E2754" s="201"/>
    </row>
    <row r="2755" spans="3:5" x14ac:dyDescent="0.2">
      <c r="C2755" s="201"/>
      <c r="D2755" s="201"/>
      <c r="E2755" s="201"/>
    </row>
    <row r="2756" spans="3:5" x14ac:dyDescent="0.2">
      <c r="C2756" s="201"/>
      <c r="D2756" s="201"/>
      <c r="E2756" s="201"/>
    </row>
    <row r="2757" spans="3:5" x14ac:dyDescent="0.2">
      <c r="C2757" s="201"/>
      <c r="D2757" s="201"/>
      <c r="E2757" s="201"/>
    </row>
    <row r="2758" spans="3:5" x14ac:dyDescent="0.2">
      <c r="C2758" s="201"/>
      <c r="D2758" s="201"/>
      <c r="E2758" s="201"/>
    </row>
    <row r="2759" spans="3:5" x14ac:dyDescent="0.2">
      <c r="C2759" s="201"/>
      <c r="D2759" s="201"/>
      <c r="E2759" s="201"/>
    </row>
    <row r="2760" spans="3:5" x14ac:dyDescent="0.2">
      <c r="C2760" s="201"/>
      <c r="D2760" s="201"/>
      <c r="E2760" s="201"/>
    </row>
    <row r="2761" spans="3:5" x14ac:dyDescent="0.2">
      <c r="C2761" s="201"/>
      <c r="D2761" s="201"/>
      <c r="E2761" s="201"/>
    </row>
    <row r="2762" spans="3:5" x14ac:dyDescent="0.2">
      <c r="C2762" s="201"/>
      <c r="D2762" s="201"/>
      <c r="E2762" s="201"/>
    </row>
    <row r="2763" spans="3:5" x14ac:dyDescent="0.2">
      <c r="C2763" s="201"/>
      <c r="D2763" s="201"/>
      <c r="E2763" s="201"/>
    </row>
    <row r="2764" spans="3:5" x14ac:dyDescent="0.2">
      <c r="C2764" s="201"/>
      <c r="D2764" s="201"/>
      <c r="E2764" s="201"/>
    </row>
    <row r="2765" spans="3:5" x14ac:dyDescent="0.2">
      <c r="C2765" s="201"/>
      <c r="D2765" s="201"/>
      <c r="E2765" s="201"/>
    </row>
    <row r="2766" spans="3:5" x14ac:dyDescent="0.2">
      <c r="C2766" s="201"/>
      <c r="D2766" s="201"/>
      <c r="E2766" s="201"/>
    </row>
    <row r="2767" spans="3:5" x14ac:dyDescent="0.2">
      <c r="C2767" s="201"/>
      <c r="D2767" s="201"/>
      <c r="E2767" s="201"/>
    </row>
    <row r="2768" spans="3:5" x14ac:dyDescent="0.2">
      <c r="C2768" s="201"/>
      <c r="D2768" s="201"/>
      <c r="E2768" s="201"/>
    </row>
    <row r="2769" spans="3:5" x14ac:dyDescent="0.2">
      <c r="C2769" s="201"/>
      <c r="D2769" s="201"/>
      <c r="E2769" s="201"/>
    </row>
    <row r="2770" spans="3:5" x14ac:dyDescent="0.2">
      <c r="C2770" s="201"/>
      <c r="D2770" s="201"/>
      <c r="E2770" s="201"/>
    </row>
    <row r="2771" spans="3:5" x14ac:dyDescent="0.2">
      <c r="C2771" s="201"/>
      <c r="D2771" s="201"/>
      <c r="E2771" s="201"/>
    </row>
    <row r="2772" spans="3:5" x14ac:dyDescent="0.2">
      <c r="C2772" s="201"/>
      <c r="D2772" s="201"/>
      <c r="E2772" s="201"/>
    </row>
    <row r="2773" spans="3:5" x14ac:dyDescent="0.2">
      <c r="C2773" s="201"/>
      <c r="D2773" s="201"/>
      <c r="E2773" s="201"/>
    </row>
    <row r="2774" spans="3:5" x14ac:dyDescent="0.2">
      <c r="C2774" s="201"/>
      <c r="D2774" s="201"/>
      <c r="E2774" s="201"/>
    </row>
    <row r="2775" spans="3:5" x14ac:dyDescent="0.2">
      <c r="C2775" s="201"/>
      <c r="D2775" s="201"/>
      <c r="E2775" s="201"/>
    </row>
    <row r="2776" spans="3:5" x14ac:dyDescent="0.2">
      <c r="C2776" s="201"/>
      <c r="D2776" s="201"/>
      <c r="E2776" s="201"/>
    </row>
    <row r="2777" spans="3:5" x14ac:dyDescent="0.2">
      <c r="C2777" s="201"/>
      <c r="D2777" s="201"/>
      <c r="E2777" s="201"/>
    </row>
    <row r="2778" spans="3:5" x14ac:dyDescent="0.2">
      <c r="C2778" s="201"/>
      <c r="D2778" s="201"/>
      <c r="E2778" s="201"/>
    </row>
    <row r="2779" spans="3:5" x14ac:dyDescent="0.2">
      <c r="C2779" s="201"/>
      <c r="D2779" s="201"/>
      <c r="E2779" s="201"/>
    </row>
    <row r="2780" spans="3:5" x14ac:dyDescent="0.2">
      <c r="C2780" s="201"/>
      <c r="D2780" s="201"/>
      <c r="E2780" s="201"/>
    </row>
    <row r="2781" spans="3:5" x14ac:dyDescent="0.2">
      <c r="C2781" s="201"/>
      <c r="D2781" s="201"/>
      <c r="E2781" s="201"/>
    </row>
    <row r="2782" spans="3:5" x14ac:dyDescent="0.2">
      <c r="C2782" s="201"/>
      <c r="D2782" s="201"/>
      <c r="E2782" s="201"/>
    </row>
    <row r="2783" spans="3:5" x14ac:dyDescent="0.2">
      <c r="C2783" s="201"/>
      <c r="D2783" s="201"/>
      <c r="E2783" s="201"/>
    </row>
    <row r="2784" spans="3:5" x14ac:dyDescent="0.2">
      <c r="C2784" s="201"/>
      <c r="D2784" s="201"/>
      <c r="E2784" s="201"/>
    </row>
    <row r="2785" spans="3:5" x14ac:dyDescent="0.2">
      <c r="C2785" s="201"/>
      <c r="D2785" s="201"/>
      <c r="E2785" s="201"/>
    </row>
    <row r="2786" spans="3:5" x14ac:dyDescent="0.2">
      <c r="C2786" s="201"/>
      <c r="D2786" s="201"/>
      <c r="E2786" s="201"/>
    </row>
    <row r="2787" spans="3:5" x14ac:dyDescent="0.2">
      <c r="C2787" s="201"/>
      <c r="D2787" s="201"/>
      <c r="E2787" s="201"/>
    </row>
    <row r="2788" spans="3:5" x14ac:dyDescent="0.2">
      <c r="C2788" s="201"/>
      <c r="D2788" s="201"/>
      <c r="E2788" s="201"/>
    </row>
    <row r="2789" spans="3:5" x14ac:dyDescent="0.2">
      <c r="C2789" s="201"/>
      <c r="D2789" s="201"/>
      <c r="E2789" s="201"/>
    </row>
    <row r="2790" spans="3:5" x14ac:dyDescent="0.2">
      <c r="C2790" s="201"/>
      <c r="D2790" s="201"/>
      <c r="E2790" s="201"/>
    </row>
    <row r="2791" spans="3:5" x14ac:dyDescent="0.2">
      <c r="C2791" s="201"/>
      <c r="D2791" s="201"/>
      <c r="E2791" s="201"/>
    </row>
    <row r="2792" spans="3:5" x14ac:dyDescent="0.2">
      <c r="C2792" s="201"/>
      <c r="D2792" s="201"/>
      <c r="E2792" s="201"/>
    </row>
    <row r="2793" spans="3:5" x14ac:dyDescent="0.2">
      <c r="C2793" s="201"/>
      <c r="D2793" s="201"/>
      <c r="E2793" s="201"/>
    </row>
    <row r="2794" spans="3:5" x14ac:dyDescent="0.2">
      <c r="C2794" s="201"/>
      <c r="D2794" s="201"/>
      <c r="E2794" s="201"/>
    </row>
    <row r="2795" spans="3:5" x14ac:dyDescent="0.2">
      <c r="C2795" s="201"/>
      <c r="D2795" s="201"/>
      <c r="E2795" s="201"/>
    </row>
    <row r="2796" spans="3:5" x14ac:dyDescent="0.2">
      <c r="C2796" s="201"/>
      <c r="D2796" s="201"/>
      <c r="E2796" s="201"/>
    </row>
    <row r="2797" spans="3:5" x14ac:dyDescent="0.2">
      <c r="C2797" s="201"/>
      <c r="D2797" s="201"/>
      <c r="E2797" s="201"/>
    </row>
    <row r="2798" spans="3:5" x14ac:dyDescent="0.2">
      <c r="C2798" s="201"/>
      <c r="D2798" s="201"/>
      <c r="E2798" s="201"/>
    </row>
    <row r="2799" spans="3:5" x14ac:dyDescent="0.2">
      <c r="C2799" s="201"/>
      <c r="D2799" s="201"/>
      <c r="E2799" s="201"/>
    </row>
    <row r="2800" spans="3:5" x14ac:dyDescent="0.2">
      <c r="C2800" s="201"/>
      <c r="D2800" s="201"/>
      <c r="E2800" s="201"/>
    </row>
    <row r="2801" spans="3:5" x14ac:dyDescent="0.2">
      <c r="C2801" s="201"/>
      <c r="D2801" s="201"/>
      <c r="E2801" s="201"/>
    </row>
    <row r="2802" spans="3:5" x14ac:dyDescent="0.2">
      <c r="C2802" s="201"/>
      <c r="D2802" s="201"/>
      <c r="E2802" s="201"/>
    </row>
    <row r="2803" spans="3:5" x14ac:dyDescent="0.2">
      <c r="C2803" s="201"/>
      <c r="D2803" s="201"/>
      <c r="E2803" s="201"/>
    </row>
    <row r="2804" spans="3:5" x14ac:dyDescent="0.2">
      <c r="C2804" s="201"/>
      <c r="D2804" s="201"/>
      <c r="E2804" s="201"/>
    </row>
    <row r="2805" spans="3:5" x14ac:dyDescent="0.2">
      <c r="C2805" s="201"/>
      <c r="D2805" s="201"/>
      <c r="E2805" s="201"/>
    </row>
    <row r="2806" spans="3:5" x14ac:dyDescent="0.2">
      <c r="C2806" s="201"/>
      <c r="D2806" s="201"/>
      <c r="E2806" s="201"/>
    </row>
    <row r="2807" spans="3:5" x14ac:dyDescent="0.2">
      <c r="C2807" s="201"/>
      <c r="D2807" s="201"/>
      <c r="E2807" s="201"/>
    </row>
    <row r="2808" spans="3:5" x14ac:dyDescent="0.2">
      <c r="C2808" s="201"/>
      <c r="D2808" s="201"/>
      <c r="E2808" s="201"/>
    </row>
    <row r="2809" spans="3:5" x14ac:dyDescent="0.2">
      <c r="C2809" s="201"/>
      <c r="D2809" s="201"/>
      <c r="E2809" s="201"/>
    </row>
    <row r="2810" spans="3:5" x14ac:dyDescent="0.2">
      <c r="C2810" s="201"/>
      <c r="D2810" s="201"/>
      <c r="E2810" s="201"/>
    </row>
    <row r="2811" spans="3:5" x14ac:dyDescent="0.2">
      <c r="C2811" s="201"/>
      <c r="D2811" s="201"/>
      <c r="E2811" s="201"/>
    </row>
    <row r="2812" spans="3:5" x14ac:dyDescent="0.2">
      <c r="C2812" s="201"/>
      <c r="D2812" s="201"/>
      <c r="E2812" s="201"/>
    </row>
    <row r="2813" spans="3:5" x14ac:dyDescent="0.2">
      <c r="C2813" s="201"/>
      <c r="D2813" s="201"/>
      <c r="E2813" s="201"/>
    </row>
    <row r="2814" spans="3:5" x14ac:dyDescent="0.2">
      <c r="C2814" s="201"/>
      <c r="D2814" s="201"/>
      <c r="E2814" s="201"/>
    </row>
    <row r="2815" spans="3:5" x14ac:dyDescent="0.2">
      <c r="C2815" s="201"/>
      <c r="D2815" s="201"/>
      <c r="E2815" s="201"/>
    </row>
    <row r="2816" spans="3:5" x14ac:dyDescent="0.2">
      <c r="C2816" s="201"/>
      <c r="D2816" s="201"/>
      <c r="E2816" s="201"/>
    </row>
    <row r="2817" spans="3:5" x14ac:dyDescent="0.2">
      <c r="C2817" s="201"/>
      <c r="D2817" s="201"/>
      <c r="E2817" s="201"/>
    </row>
    <row r="2818" spans="3:5" x14ac:dyDescent="0.2">
      <c r="C2818" s="201"/>
      <c r="D2818" s="201"/>
      <c r="E2818" s="201"/>
    </row>
    <row r="2819" spans="3:5" x14ac:dyDescent="0.2">
      <c r="C2819" s="201"/>
      <c r="D2819" s="201"/>
      <c r="E2819" s="201"/>
    </row>
    <row r="2820" spans="3:5" x14ac:dyDescent="0.2">
      <c r="C2820" s="201"/>
      <c r="D2820" s="201"/>
      <c r="E2820" s="201"/>
    </row>
    <row r="2821" spans="3:5" x14ac:dyDescent="0.2">
      <c r="C2821" s="201"/>
      <c r="D2821" s="201"/>
      <c r="E2821" s="201"/>
    </row>
    <row r="2822" spans="3:5" x14ac:dyDescent="0.2">
      <c r="C2822" s="201"/>
      <c r="D2822" s="201"/>
      <c r="E2822" s="201"/>
    </row>
    <row r="2823" spans="3:5" x14ac:dyDescent="0.2">
      <c r="C2823" s="201"/>
      <c r="D2823" s="201"/>
      <c r="E2823" s="201"/>
    </row>
    <row r="2824" spans="3:5" x14ac:dyDescent="0.2">
      <c r="C2824" s="201"/>
      <c r="D2824" s="201"/>
      <c r="E2824" s="201"/>
    </row>
    <row r="2825" spans="3:5" x14ac:dyDescent="0.2">
      <c r="C2825" s="201"/>
      <c r="D2825" s="201"/>
      <c r="E2825" s="201"/>
    </row>
    <row r="2826" spans="3:5" x14ac:dyDescent="0.2">
      <c r="C2826" s="201"/>
      <c r="D2826" s="201"/>
      <c r="E2826" s="201"/>
    </row>
    <row r="2827" spans="3:5" x14ac:dyDescent="0.2">
      <c r="C2827" s="201"/>
      <c r="D2827" s="201"/>
      <c r="E2827" s="201"/>
    </row>
    <row r="2828" spans="3:5" x14ac:dyDescent="0.2">
      <c r="C2828" s="201"/>
      <c r="D2828" s="201"/>
      <c r="E2828" s="201"/>
    </row>
    <row r="2829" spans="3:5" x14ac:dyDescent="0.2">
      <c r="C2829" s="201"/>
      <c r="D2829" s="201"/>
      <c r="E2829" s="201"/>
    </row>
    <row r="2830" spans="3:5" x14ac:dyDescent="0.2">
      <c r="C2830" s="201"/>
      <c r="D2830" s="201"/>
      <c r="E2830" s="201"/>
    </row>
    <row r="2831" spans="3:5" x14ac:dyDescent="0.2">
      <c r="C2831" s="201"/>
      <c r="D2831" s="201"/>
      <c r="E2831" s="201"/>
    </row>
    <row r="2832" spans="3:5" x14ac:dyDescent="0.2">
      <c r="C2832" s="201"/>
      <c r="D2832" s="201"/>
      <c r="E2832" s="201"/>
    </row>
    <row r="2833" spans="3:5" x14ac:dyDescent="0.2">
      <c r="C2833" s="201"/>
      <c r="D2833" s="201"/>
      <c r="E2833" s="201"/>
    </row>
    <row r="2834" spans="3:5" x14ac:dyDescent="0.2">
      <c r="C2834" s="201"/>
      <c r="D2834" s="201"/>
      <c r="E2834" s="201"/>
    </row>
    <row r="2835" spans="3:5" x14ac:dyDescent="0.2">
      <c r="C2835" s="201"/>
      <c r="D2835" s="201"/>
      <c r="E2835" s="201"/>
    </row>
    <row r="2836" spans="3:5" x14ac:dyDescent="0.2">
      <c r="C2836" s="201"/>
      <c r="D2836" s="201"/>
      <c r="E2836" s="201"/>
    </row>
    <row r="2837" spans="3:5" x14ac:dyDescent="0.2">
      <c r="C2837" s="201"/>
      <c r="D2837" s="201"/>
      <c r="E2837" s="201"/>
    </row>
    <row r="2838" spans="3:5" x14ac:dyDescent="0.2">
      <c r="C2838" s="201"/>
      <c r="D2838" s="201"/>
      <c r="E2838" s="201"/>
    </row>
    <row r="2839" spans="3:5" x14ac:dyDescent="0.2">
      <c r="C2839" s="201"/>
      <c r="D2839" s="201"/>
      <c r="E2839" s="201"/>
    </row>
    <row r="2840" spans="3:5" x14ac:dyDescent="0.2">
      <c r="C2840" s="201"/>
      <c r="D2840" s="201"/>
      <c r="E2840" s="201"/>
    </row>
    <row r="2841" spans="3:5" x14ac:dyDescent="0.2">
      <c r="C2841" s="201"/>
      <c r="D2841" s="201"/>
      <c r="E2841" s="201"/>
    </row>
    <row r="2842" spans="3:5" x14ac:dyDescent="0.2">
      <c r="C2842" s="201"/>
      <c r="D2842" s="201"/>
      <c r="E2842" s="201"/>
    </row>
    <row r="2843" spans="3:5" x14ac:dyDescent="0.2">
      <c r="C2843" s="201"/>
      <c r="D2843" s="201"/>
      <c r="E2843" s="201"/>
    </row>
    <row r="2844" spans="3:5" x14ac:dyDescent="0.2">
      <c r="C2844" s="201"/>
      <c r="D2844" s="201"/>
      <c r="E2844" s="201"/>
    </row>
    <row r="2845" spans="3:5" x14ac:dyDescent="0.2">
      <c r="C2845" s="201"/>
      <c r="D2845" s="201"/>
      <c r="E2845" s="201"/>
    </row>
    <row r="2846" spans="3:5" x14ac:dyDescent="0.2">
      <c r="C2846" s="201"/>
      <c r="D2846" s="201"/>
      <c r="E2846" s="201"/>
    </row>
    <row r="2847" spans="3:5" x14ac:dyDescent="0.2">
      <c r="C2847" s="201"/>
      <c r="D2847" s="201"/>
      <c r="E2847" s="201"/>
    </row>
    <row r="2848" spans="3:5" x14ac:dyDescent="0.2">
      <c r="C2848" s="201"/>
      <c r="D2848" s="201"/>
      <c r="E2848" s="201"/>
    </row>
    <row r="2849" spans="3:5" x14ac:dyDescent="0.2">
      <c r="C2849" s="201"/>
      <c r="D2849" s="201"/>
      <c r="E2849" s="201"/>
    </row>
    <row r="2850" spans="3:5" x14ac:dyDescent="0.2">
      <c r="C2850" s="201"/>
      <c r="D2850" s="201"/>
      <c r="E2850" s="201"/>
    </row>
    <row r="2851" spans="3:5" x14ac:dyDescent="0.2">
      <c r="C2851" s="201"/>
      <c r="D2851" s="201"/>
      <c r="E2851" s="201"/>
    </row>
    <row r="2852" spans="3:5" x14ac:dyDescent="0.2">
      <c r="C2852" s="201"/>
      <c r="D2852" s="201"/>
      <c r="E2852" s="201"/>
    </row>
    <row r="2853" spans="3:5" x14ac:dyDescent="0.2">
      <c r="C2853" s="201"/>
      <c r="D2853" s="201"/>
      <c r="E2853" s="201"/>
    </row>
    <row r="2854" spans="3:5" x14ac:dyDescent="0.2">
      <c r="C2854" s="201"/>
      <c r="D2854" s="201"/>
      <c r="E2854" s="201"/>
    </row>
    <row r="2855" spans="3:5" x14ac:dyDescent="0.2">
      <c r="C2855" s="201"/>
      <c r="D2855" s="201"/>
      <c r="E2855" s="201"/>
    </row>
    <row r="2856" spans="3:5" x14ac:dyDescent="0.2">
      <c r="C2856" s="201"/>
      <c r="D2856" s="201"/>
      <c r="E2856" s="201"/>
    </row>
    <row r="2857" spans="3:5" x14ac:dyDescent="0.2">
      <c r="C2857" s="201"/>
      <c r="D2857" s="201"/>
      <c r="E2857" s="201"/>
    </row>
    <row r="2858" spans="3:5" x14ac:dyDescent="0.2">
      <c r="C2858" s="201"/>
      <c r="D2858" s="201"/>
      <c r="E2858" s="201"/>
    </row>
    <row r="2859" spans="3:5" x14ac:dyDescent="0.2">
      <c r="C2859" s="201"/>
      <c r="D2859" s="201"/>
      <c r="E2859" s="201"/>
    </row>
    <row r="2860" spans="3:5" x14ac:dyDescent="0.2">
      <c r="C2860" s="201"/>
      <c r="D2860" s="201"/>
      <c r="E2860" s="201"/>
    </row>
    <row r="2861" spans="3:5" x14ac:dyDescent="0.2">
      <c r="C2861" s="201"/>
      <c r="D2861" s="201"/>
      <c r="E2861" s="201"/>
    </row>
    <row r="2862" spans="3:5" x14ac:dyDescent="0.2">
      <c r="C2862" s="201"/>
      <c r="D2862" s="201"/>
      <c r="E2862" s="201"/>
    </row>
    <row r="2863" spans="3:5" x14ac:dyDescent="0.2">
      <c r="C2863" s="201"/>
      <c r="D2863" s="201"/>
      <c r="E2863" s="201"/>
    </row>
    <row r="2864" spans="3:5" x14ac:dyDescent="0.2">
      <c r="C2864" s="201"/>
      <c r="D2864" s="201"/>
      <c r="E2864" s="201"/>
    </row>
    <row r="2865" spans="3:5" x14ac:dyDescent="0.2">
      <c r="C2865" s="201"/>
      <c r="D2865" s="201"/>
      <c r="E2865" s="201"/>
    </row>
    <row r="2866" spans="3:5" x14ac:dyDescent="0.2">
      <c r="C2866" s="201"/>
      <c r="D2866" s="201"/>
      <c r="E2866" s="201"/>
    </row>
    <row r="2867" spans="3:5" x14ac:dyDescent="0.2">
      <c r="C2867" s="201"/>
      <c r="D2867" s="201"/>
      <c r="E2867" s="201"/>
    </row>
    <row r="2868" spans="3:5" x14ac:dyDescent="0.2">
      <c r="C2868" s="201"/>
      <c r="D2868" s="201"/>
      <c r="E2868" s="201"/>
    </row>
    <row r="2869" spans="3:5" x14ac:dyDescent="0.2">
      <c r="C2869" s="201"/>
      <c r="D2869" s="201"/>
      <c r="E2869" s="201"/>
    </row>
    <row r="2870" spans="3:5" x14ac:dyDescent="0.2">
      <c r="C2870" s="201"/>
      <c r="D2870" s="201"/>
      <c r="E2870" s="201"/>
    </row>
    <row r="2871" spans="3:5" x14ac:dyDescent="0.2">
      <c r="C2871" s="201"/>
      <c r="D2871" s="201"/>
      <c r="E2871" s="201"/>
    </row>
    <row r="2872" spans="3:5" x14ac:dyDescent="0.2">
      <c r="C2872" s="201"/>
      <c r="D2872" s="201"/>
      <c r="E2872" s="201"/>
    </row>
    <row r="2873" spans="3:5" x14ac:dyDescent="0.2">
      <c r="C2873" s="201"/>
      <c r="D2873" s="201"/>
      <c r="E2873" s="201"/>
    </row>
    <row r="2874" spans="3:5" x14ac:dyDescent="0.2">
      <c r="C2874" s="201"/>
      <c r="D2874" s="201"/>
      <c r="E2874" s="201"/>
    </row>
    <row r="2875" spans="3:5" x14ac:dyDescent="0.2">
      <c r="C2875" s="201"/>
      <c r="D2875" s="201"/>
      <c r="E2875" s="201"/>
    </row>
    <row r="2876" spans="3:5" x14ac:dyDescent="0.2">
      <c r="C2876" s="201"/>
      <c r="D2876" s="201"/>
      <c r="E2876" s="201"/>
    </row>
    <row r="2877" spans="3:5" x14ac:dyDescent="0.2">
      <c r="C2877" s="201"/>
      <c r="D2877" s="201"/>
      <c r="E2877" s="201"/>
    </row>
    <row r="2878" spans="3:5" x14ac:dyDescent="0.2">
      <c r="C2878" s="201"/>
      <c r="D2878" s="201"/>
      <c r="E2878" s="201"/>
    </row>
    <row r="2879" spans="3:5" x14ac:dyDescent="0.2">
      <c r="C2879" s="201"/>
      <c r="D2879" s="201"/>
      <c r="E2879" s="201"/>
    </row>
    <row r="2880" spans="3:5" x14ac:dyDescent="0.2">
      <c r="C2880" s="201"/>
      <c r="D2880" s="201"/>
      <c r="E2880" s="201"/>
    </row>
    <row r="2881" spans="3:5" x14ac:dyDescent="0.2">
      <c r="C2881" s="201"/>
      <c r="D2881" s="201"/>
      <c r="E2881" s="201"/>
    </row>
    <row r="2882" spans="3:5" x14ac:dyDescent="0.2">
      <c r="C2882" s="201"/>
      <c r="D2882" s="201"/>
      <c r="E2882" s="201"/>
    </row>
    <row r="2883" spans="3:5" x14ac:dyDescent="0.2">
      <c r="C2883" s="201"/>
      <c r="D2883" s="201"/>
      <c r="E2883" s="201"/>
    </row>
    <row r="2884" spans="3:5" x14ac:dyDescent="0.2">
      <c r="C2884" s="201"/>
      <c r="D2884" s="201"/>
      <c r="E2884" s="201"/>
    </row>
    <row r="2885" spans="3:5" x14ac:dyDescent="0.2">
      <c r="C2885" s="201"/>
      <c r="D2885" s="201"/>
      <c r="E2885" s="201"/>
    </row>
    <row r="2886" spans="3:5" x14ac:dyDescent="0.2">
      <c r="C2886" s="201"/>
      <c r="D2886" s="201"/>
      <c r="E2886" s="201"/>
    </row>
    <row r="2887" spans="3:5" x14ac:dyDescent="0.2">
      <c r="C2887" s="201"/>
      <c r="D2887" s="201"/>
      <c r="E2887" s="201"/>
    </row>
    <row r="2888" spans="3:5" x14ac:dyDescent="0.2">
      <c r="C2888" s="201"/>
      <c r="D2888" s="201"/>
      <c r="E2888" s="201"/>
    </row>
    <row r="2889" spans="3:5" x14ac:dyDescent="0.2">
      <c r="C2889" s="201"/>
      <c r="D2889" s="201"/>
      <c r="E2889" s="201"/>
    </row>
    <row r="2890" spans="3:5" x14ac:dyDescent="0.2">
      <c r="C2890" s="201"/>
      <c r="D2890" s="201"/>
      <c r="E2890" s="201"/>
    </row>
    <row r="2891" spans="3:5" x14ac:dyDescent="0.2">
      <c r="C2891" s="201"/>
      <c r="D2891" s="201"/>
      <c r="E2891" s="201"/>
    </row>
    <row r="2892" spans="3:5" x14ac:dyDescent="0.2">
      <c r="C2892" s="201"/>
      <c r="D2892" s="201"/>
      <c r="E2892" s="201"/>
    </row>
    <row r="2893" spans="3:5" x14ac:dyDescent="0.2">
      <c r="C2893" s="201"/>
      <c r="D2893" s="201"/>
      <c r="E2893" s="201"/>
    </row>
    <row r="2894" spans="3:5" x14ac:dyDescent="0.2">
      <c r="C2894" s="201"/>
      <c r="D2894" s="201"/>
      <c r="E2894" s="201"/>
    </row>
    <row r="2895" spans="3:5" x14ac:dyDescent="0.2">
      <c r="C2895" s="201"/>
      <c r="D2895" s="201"/>
      <c r="E2895" s="201"/>
    </row>
    <row r="2896" spans="3:5" x14ac:dyDescent="0.2">
      <c r="C2896" s="201"/>
      <c r="D2896" s="201"/>
      <c r="E2896" s="201"/>
    </row>
    <row r="2897" spans="3:5" x14ac:dyDescent="0.2">
      <c r="C2897" s="201"/>
      <c r="D2897" s="201"/>
      <c r="E2897" s="201"/>
    </row>
    <row r="2898" spans="3:5" x14ac:dyDescent="0.2">
      <c r="C2898" s="201"/>
      <c r="D2898" s="201"/>
      <c r="E2898" s="201"/>
    </row>
    <row r="2899" spans="3:5" x14ac:dyDescent="0.2">
      <c r="C2899" s="201"/>
      <c r="D2899" s="201"/>
      <c r="E2899" s="201"/>
    </row>
    <row r="2900" spans="3:5" x14ac:dyDescent="0.2">
      <c r="C2900" s="201"/>
      <c r="D2900" s="201"/>
      <c r="E2900" s="201"/>
    </row>
    <row r="2901" spans="3:5" x14ac:dyDescent="0.2">
      <c r="C2901" s="201"/>
      <c r="D2901" s="201"/>
      <c r="E2901" s="201"/>
    </row>
    <row r="2902" spans="3:5" x14ac:dyDescent="0.2">
      <c r="C2902" s="201"/>
      <c r="D2902" s="201"/>
      <c r="E2902" s="201"/>
    </row>
    <row r="2903" spans="3:5" x14ac:dyDescent="0.2">
      <c r="C2903" s="201"/>
      <c r="D2903" s="201"/>
      <c r="E2903" s="201"/>
    </row>
    <row r="2904" spans="3:5" x14ac:dyDescent="0.2">
      <c r="C2904" s="201"/>
      <c r="D2904" s="201"/>
      <c r="E2904" s="201"/>
    </row>
    <row r="2905" spans="3:5" x14ac:dyDescent="0.2">
      <c r="C2905" s="201"/>
      <c r="D2905" s="201"/>
      <c r="E2905" s="201"/>
    </row>
    <row r="2906" spans="3:5" x14ac:dyDescent="0.2">
      <c r="C2906" s="201"/>
      <c r="D2906" s="201"/>
      <c r="E2906" s="201"/>
    </row>
    <row r="2907" spans="3:5" x14ac:dyDescent="0.2">
      <c r="C2907" s="201"/>
      <c r="D2907" s="201"/>
      <c r="E2907" s="201"/>
    </row>
    <row r="2908" spans="3:5" x14ac:dyDescent="0.2">
      <c r="C2908" s="201"/>
      <c r="D2908" s="201"/>
      <c r="E2908" s="201"/>
    </row>
    <row r="2909" spans="3:5" x14ac:dyDescent="0.2">
      <c r="C2909" s="201"/>
      <c r="D2909" s="201"/>
      <c r="E2909" s="201"/>
    </row>
    <row r="2910" spans="3:5" x14ac:dyDescent="0.2">
      <c r="C2910" s="201"/>
      <c r="D2910" s="201"/>
      <c r="E2910" s="201"/>
    </row>
    <row r="2911" spans="3:5" x14ac:dyDescent="0.2">
      <c r="C2911" s="201"/>
      <c r="D2911" s="201"/>
      <c r="E2911" s="201"/>
    </row>
    <row r="2912" spans="3:5" x14ac:dyDescent="0.2">
      <c r="C2912" s="201"/>
      <c r="D2912" s="201"/>
      <c r="E2912" s="201"/>
    </row>
    <row r="2913" spans="3:5" x14ac:dyDescent="0.2">
      <c r="C2913" s="201"/>
      <c r="D2913" s="201"/>
      <c r="E2913" s="201"/>
    </row>
    <row r="2914" spans="3:5" x14ac:dyDescent="0.2">
      <c r="C2914" s="201"/>
      <c r="D2914" s="201"/>
      <c r="E2914" s="201"/>
    </row>
    <row r="2915" spans="3:5" x14ac:dyDescent="0.2">
      <c r="C2915" s="201"/>
      <c r="D2915" s="201"/>
      <c r="E2915" s="201"/>
    </row>
    <row r="2916" spans="3:5" x14ac:dyDescent="0.2">
      <c r="C2916" s="201"/>
      <c r="D2916" s="201"/>
      <c r="E2916" s="201"/>
    </row>
    <row r="2917" spans="3:5" x14ac:dyDescent="0.2">
      <c r="C2917" s="201"/>
      <c r="D2917" s="201"/>
      <c r="E2917" s="201"/>
    </row>
    <row r="2918" spans="3:5" x14ac:dyDescent="0.2">
      <c r="C2918" s="201"/>
      <c r="D2918" s="201"/>
      <c r="E2918" s="201"/>
    </row>
    <row r="2919" spans="3:5" x14ac:dyDescent="0.2">
      <c r="C2919" s="201"/>
      <c r="D2919" s="201"/>
      <c r="E2919" s="201"/>
    </row>
    <row r="2920" spans="3:5" x14ac:dyDescent="0.2">
      <c r="C2920" s="201"/>
      <c r="D2920" s="201"/>
      <c r="E2920" s="201"/>
    </row>
    <row r="2921" spans="3:5" x14ac:dyDescent="0.2">
      <c r="C2921" s="201"/>
      <c r="D2921" s="201"/>
      <c r="E2921" s="201"/>
    </row>
    <row r="2922" spans="3:5" x14ac:dyDescent="0.2">
      <c r="C2922" s="201"/>
      <c r="D2922" s="201"/>
      <c r="E2922" s="201"/>
    </row>
    <row r="2923" spans="3:5" x14ac:dyDescent="0.2">
      <c r="C2923" s="201"/>
      <c r="D2923" s="201"/>
      <c r="E2923" s="201"/>
    </row>
    <row r="2924" spans="3:5" x14ac:dyDescent="0.2">
      <c r="C2924" s="201"/>
      <c r="D2924" s="201"/>
      <c r="E2924" s="201"/>
    </row>
    <row r="2925" spans="3:5" x14ac:dyDescent="0.2">
      <c r="C2925" s="201"/>
      <c r="D2925" s="201"/>
      <c r="E2925" s="201"/>
    </row>
    <row r="2926" spans="3:5" x14ac:dyDescent="0.2">
      <c r="C2926" s="201"/>
      <c r="D2926" s="201"/>
      <c r="E2926" s="201"/>
    </row>
    <row r="2927" spans="3:5" x14ac:dyDescent="0.2">
      <c r="C2927" s="201"/>
      <c r="D2927" s="201"/>
      <c r="E2927" s="201"/>
    </row>
    <row r="2928" spans="3:5" x14ac:dyDescent="0.2">
      <c r="C2928" s="201"/>
      <c r="D2928" s="201"/>
      <c r="E2928" s="201"/>
    </row>
    <row r="2929" spans="3:5" x14ac:dyDescent="0.2">
      <c r="C2929" s="201"/>
      <c r="D2929" s="201"/>
      <c r="E2929" s="201"/>
    </row>
    <row r="2930" spans="3:5" x14ac:dyDescent="0.2">
      <c r="C2930" s="201"/>
      <c r="D2930" s="201"/>
      <c r="E2930" s="201"/>
    </row>
    <row r="2931" spans="3:5" x14ac:dyDescent="0.2">
      <c r="C2931" s="201"/>
      <c r="D2931" s="201"/>
      <c r="E2931" s="201"/>
    </row>
    <row r="2932" spans="3:5" x14ac:dyDescent="0.2">
      <c r="C2932" s="201"/>
      <c r="D2932" s="201"/>
      <c r="E2932" s="201"/>
    </row>
    <row r="2933" spans="3:5" x14ac:dyDescent="0.2">
      <c r="C2933" s="201"/>
      <c r="D2933" s="201"/>
      <c r="E2933" s="201"/>
    </row>
    <row r="2934" spans="3:5" x14ac:dyDescent="0.2">
      <c r="C2934" s="201"/>
      <c r="D2934" s="201"/>
      <c r="E2934" s="201"/>
    </row>
    <row r="2935" spans="3:5" x14ac:dyDescent="0.2">
      <c r="C2935" s="201"/>
      <c r="D2935" s="201"/>
      <c r="E2935" s="201"/>
    </row>
    <row r="2936" spans="3:5" x14ac:dyDescent="0.2">
      <c r="C2936" s="201"/>
      <c r="D2936" s="201"/>
      <c r="E2936" s="201"/>
    </row>
    <row r="2937" spans="3:5" x14ac:dyDescent="0.2">
      <c r="C2937" s="201"/>
      <c r="D2937" s="201"/>
      <c r="E2937" s="201"/>
    </row>
    <row r="2938" spans="3:5" x14ac:dyDescent="0.2">
      <c r="C2938" s="201"/>
      <c r="D2938" s="201"/>
      <c r="E2938" s="201"/>
    </row>
    <row r="2939" spans="3:5" x14ac:dyDescent="0.2">
      <c r="C2939" s="201"/>
      <c r="D2939" s="201"/>
      <c r="E2939" s="201"/>
    </row>
    <row r="2940" spans="3:5" x14ac:dyDescent="0.2">
      <c r="C2940" s="201"/>
      <c r="D2940" s="201"/>
      <c r="E2940" s="201"/>
    </row>
    <row r="2941" spans="3:5" x14ac:dyDescent="0.2">
      <c r="C2941" s="201"/>
      <c r="D2941" s="201"/>
      <c r="E2941" s="201"/>
    </row>
    <row r="2942" spans="3:5" x14ac:dyDescent="0.2">
      <c r="C2942" s="201"/>
      <c r="D2942" s="201"/>
      <c r="E2942" s="201"/>
    </row>
    <row r="2943" spans="3:5" x14ac:dyDescent="0.2">
      <c r="C2943" s="201"/>
      <c r="D2943" s="201"/>
      <c r="E2943" s="201"/>
    </row>
    <row r="2944" spans="3:5" x14ac:dyDescent="0.2">
      <c r="C2944" s="201"/>
      <c r="D2944" s="201"/>
      <c r="E2944" s="201"/>
    </row>
    <row r="2945" spans="3:5" x14ac:dyDescent="0.2">
      <c r="C2945" s="201"/>
      <c r="D2945" s="201"/>
      <c r="E2945" s="201"/>
    </row>
    <row r="2946" spans="3:5" x14ac:dyDescent="0.2">
      <c r="C2946" s="201"/>
      <c r="D2946" s="201"/>
      <c r="E2946" s="201"/>
    </row>
    <row r="2947" spans="3:5" x14ac:dyDescent="0.2">
      <c r="C2947" s="201"/>
      <c r="D2947" s="201"/>
      <c r="E2947" s="201"/>
    </row>
    <row r="2948" spans="3:5" x14ac:dyDescent="0.2">
      <c r="C2948" s="201"/>
      <c r="D2948" s="201"/>
      <c r="E2948" s="201"/>
    </row>
    <row r="2949" spans="3:5" x14ac:dyDescent="0.2">
      <c r="C2949" s="201"/>
      <c r="D2949" s="201"/>
      <c r="E2949" s="201"/>
    </row>
    <row r="2950" spans="3:5" x14ac:dyDescent="0.2">
      <c r="C2950" s="201"/>
      <c r="D2950" s="201"/>
      <c r="E2950" s="201"/>
    </row>
    <row r="2951" spans="3:5" x14ac:dyDescent="0.2">
      <c r="C2951" s="201"/>
      <c r="D2951" s="201"/>
      <c r="E2951" s="201"/>
    </row>
    <row r="2952" spans="3:5" x14ac:dyDescent="0.2">
      <c r="C2952" s="201"/>
      <c r="D2952" s="201"/>
      <c r="E2952" s="201"/>
    </row>
    <row r="2953" spans="3:5" x14ac:dyDescent="0.2">
      <c r="C2953" s="201"/>
      <c r="D2953" s="201"/>
      <c r="E2953" s="201"/>
    </row>
    <row r="2954" spans="3:5" x14ac:dyDescent="0.2">
      <c r="C2954" s="201"/>
      <c r="D2954" s="201"/>
      <c r="E2954" s="201"/>
    </row>
    <row r="2955" spans="3:5" x14ac:dyDescent="0.2">
      <c r="C2955" s="201"/>
      <c r="D2955" s="201"/>
      <c r="E2955" s="201"/>
    </row>
    <row r="2956" spans="3:5" x14ac:dyDescent="0.2">
      <c r="C2956" s="201"/>
      <c r="D2956" s="201"/>
      <c r="E2956" s="201"/>
    </row>
    <row r="2957" spans="3:5" x14ac:dyDescent="0.2">
      <c r="C2957" s="201"/>
      <c r="D2957" s="201"/>
      <c r="E2957" s="201"/>
    </row>
    <row r="2958" spans="3:5" x14ac:dyDescent="0.2">
      <c r="C2958" s="201"/>
      <c r="D2958" s="201"/>
      <c r="E2958" s="201"/>
    </row>
    <row r="2959" spans="3:5" x14ac:dyDescent="0.2">
      <c r="C2959" s="201"/>
      <c r="D2959" s="201"/>
      <c r="E2959" s="201"/>
    </row>
    <row r="2960" spans="3:5" x14ac:dyDescent="0.2">
      <c r="C2960" s="201"/>
      <c r="D2960" s="201"/>
      <c r="E2960" s="201"/>
    </row>
    <row r="2961" spans="3:5" x14ac:dyDescent="0.2">
      <c r="C2961" s="201"/>
      <c r="D2961" s="201"/>
      <c r="E2961" s="201"/>
    </row>
    <row r="2962" spans="3:5" x14ac:dyDescent="0.2">
      <c r="C2962" s="201"/>
      <c r="D2962" s="201"/>
      <c r="E2962" s="201"/>
    </row>
    <row r="2963" spans="3:5" x14ac:dyDescent="0.2">
      <c r="C2963" s="201"/>
      <c r="D2963" s="201"/>
      <c r="E2963" s="201"/>
    </row>
    <row r="2964" spans="3:5" x14ac:dyDescent="0.2">
      <c r="C2964" s="201"/>
      <c r="D2964" s="201"/>
      <c r="E2964" s="201"/>
    </row>
    <row r="2965" spans="3:5" x14ac:dyDescent="0.2">
      <c r="C2965" s="201"/>
      <c r="D2965" s="201"/>
      <c r="E2965" s="201"/>
    </row>
    <row r="2966" spans="3:5" x14ac:dyDescent="0.2">
      <c r="C2966" s="201"/>
      <c r="D2966" s="201"/>
      <c r="E2966" s="201"/>
    </row>
    <row r="2967" spans="3:5" x14ac:dyDescent="0.2">
      <c r="C2967" s="201"/>
      <c r="D2967" s="201"/>
      <c r="E2967" s="201"/>
    </row>
    <row r="2968" spans="3:5" x14ac:dyDescent="0.2">
      <c r="C2968" s="201"/>
      <c r="D2968" s="201"/>
      <c r="E2968" s="201"/>
    </row>
    <row r="2969" spans="3:5" x14ac:dyDescent="0.2">
      <c r="C2969" s="201"/>
      <c r="D2969" s="201"/>
      <c r="E2969" s="201"/>
    </row>
    <row r="2970" spans="3:5" x14ac:dyDescent="0.2">
      <c r="C2970" s="201"/>
      <c r="D2970" s="201"/>
      <c r="E2970" s="201"/>
    </row>
    <row r="2971" spans="3:5" x14ac:dyDescent="0.2">
      <c r="C2971" s="201"/>
      <c r="D2971" s="201"/>
      <c r="E2971" s="201"/>
    </row>
    <row r="2972" spans="3:5" x14ac:dyDescent="0.2">
      <c r="C2972" s="201"/>
      <c r="D2972" s="201"/>
      <c r="E2972" s="201"/>
    </row>
    <row r="2973" spans="3:5" x14ac:dyDescent="0.2">
      <c r="C2973" s="201"/>
      <c r="D2973" s="201"/>
      <c r="E2973" s="201"/>
    </row>
    <row r="2974" spans="3:5" x14ac:dyDescent="0.2">
      <c r="C2974" s="201"/>
      <c r="D2974" s="201"/>
      <c r="E2974" s="201"/>
    </row>
    <row r="2975" spans="3:5" x14ac:dyDescent="0.2">
      <c r="C2975" s="201"/>
      <c r="D2975" s="201"/>
      <c r="E2975" s="201"/>
    </row>
    <row r="2976" spans="3:5" x14ac:dyDescent="0.2">
      <c r="C2976" s="201"/>
      <c r="D2976" s="201"/>
      <c r="E2976" s="201"/>
    </row>
    <row r="2977" spans="3:5" x14ac:dyDescent="0.2">
      <c r="C2977" s="201"/>
      <c r="D2977" s="201"/>
      <c r="E2977" s="201"/>
    </row>
    <row r="2978" spans="3:5" x14ac:dyDescent="0.2">
      <c r="C2978" s="201"/>
      <c r="D2978" s="201"/>
      <c r="E2978" s="201"/>
    </row>
    <row r="2979" spans="3:5" x14ac:dyDescent="0.2">
      <c r="C2979" s="201"/>
      <c r="D2979" s="201"/>
      <c r="E2979" s="201"/>
    </row>
    <row r="2980" spans="3:5" x14ac:dyDescent="0.2">
      <c r="C2980" s="201"/>
      <c r="D2980" s="201"/>
      <c r="E2980" s="201"/>
    </row>
    <row r="2981" spans="3:5" x14ac:dyDescent="0.2">
      <c r="C2981" s="201"/>
      <c r="D2981" s="201"/>
      <c r="E2981" s="201"/>
    </row>
    <row r="2982" spans="3:5" x14ac:dyDescent="0.2">
      <c r="C2982" s="201"/>
      <c r="D2982" s="201"/>
      <c r="E2982" s="201"/>
    </row>
    <row r="2983" spans="3:5" x14ac:dyDescent="0.2">
      <c r="C2983" s="201"/>
      <c r="D2983" s="201"/>
      <c r="E2983" s="201"/>
    </row>
    <row r="2984" spans="3:5" x14ac:dyDescent="0.2">
      <c r="C2984" s="201"/>
      <c r="D2984" s="201"/>
      <c r="E2984" s="201"/>
    </row>
    <row r="2985" spans="3:5" x14ac:dyDescent="0.2">
      <c r="C2985" s="201"/>
      <c r="D2985" s="201"/>
      <c r="E2985" s="201"/>
    </row>
    <row r="2986" spans="3:5" x14ac:dyDescent="0.2">
      <c r="C2986" s="201"/>
      <c r="D2986" s="201"/>
      <c r="E2986" s="201"/>
    </row>
    <row r="2987" spans="3:5" x14ac:dyDescent="0.2">
      <c r="C2987" s="201"/>
      <c r="D2987" s="201"/>
      <c r="E2987" s="201"/>
    </row>
    <row r="2988" spans="3:5" x14ac:dyDescent="0.2">
      <c r="C2988" s="201"/>
      <c r="D2988" s="201"/>
      <c r="E2988" s="201"/>
    </row>
    <row r="2989" spans="3:5" x14ac:dyDescent="0.2">
      <c r="C2989" s="201"/>
      <c r="D2989" s="201"/>
      <c r="E2989" s="201"/>
    </row>
    <row r="2990" spans="3:5" x14ac:dyDescent="0.2">
      <c r="C2990" s="201"/>
      <c r="D2990" s="201"/>
      <c r="E2990" s="201"/>
    </row>
    <row r="2991" spans="3:5" x14ac:dyDescent="0.2">
      <c r="C2991" s="201"/>
      <c r="D2991" s="201"/>
      <c r="E2991" s="201"/>
    </row>
    <row r="2992" spans="3:5" x14ac:dyDescent="0.2">
      <c r="C2992" s="201"/>
      <c r="D2992" s="201"/>
      <c r="E2992" s="201"/>
    </row>
    <row r="2993" spans="3:5" x14ac:dyDescent="0.2">
      <c r="C2993" s="201"/>
      <c r="D2993" s="201"/>
      <c r="E2993" s="201"/>
    </row>
    <row r="2994" spans="3:5" x14ac:dyDescent="0.2">
      <c r="C2994" s="201"/>
      <c r="D2994" s="201"/>
      <c r="E2994" s="201"/>
    </row>
    <row r="2995" spans="3:5" x14ac:dyDescent="0.2">
      <c r="C2995" s="201"/>
      <c r="D2995" s="201"/>
      <c r="E2995" s="201"/>
    </row>
    <row r="2996" spans="3:5" x14ac:dyDescent="0.2">
      <c r="C2996" s="201"/>
      <c r="D2996" s="201"/>
      <c r="E2996" s="201"/>
    </row>
    <row r="2997" spans="3:5" x14ac:dyDescent="0.2">
      <c r="C2997" s="201"/>
      <c r="D2997" s="201"/>
      <c r="E2997" s="201"/>
    </row>
    <row r="2998" spans="3:5" x14ac:dyDescent="0.2">
      <c r="C2998" s="201"/>
      <c r="D2998" s="201"/>
      <c r="E2998" s="201"/>
    </row>
    <row r="2999" spans="3:5" x14ac:dyDescent="0.2">
      <c r="C2999" s="201"/>
      <c r="D2999" s="201"/>
      <c r="E2999" s="201"/>
    </row>
    <row r="3000" spans="3:5" x14ac:dyDescent="0.2">
      <c r="C3000" s="201"/>
      <c r="D3000" s="201"/>
      <c r="E3000" s="201"/>
    </row>
    <row r="3001" spans="3:5" x14ac:dyDescent="0.2">
      <c r="C3001" s="201"/>
      <c r="D3001" s="201"/>
      <c r="E3001" s="201"/>
    </row>
    <row r="3002" spans="3:5" x14ac:dyDescent="0.2">
      <c r="C3002" s="201"/>
      <c r="D3002" s="201"/>
      <c r="E3002" s="201"/>
    </row>
    <row r="3003" spans="3:5" x14ac:dyDescent="0.2">
      <c r="C3003" s="201"/>
      <c r="D3003" s="201"/>
      <c r="E3003" s="201"/>
    </row>
    <row r="3004" spans="3:5" x14ac:dyDescent="0.2">
      <c r="C3004" s="201"/>
      <c r="D3004" s="201"/>
      <c r="E3004" s="201"/>
    </row>
    <row r="3005" spans="3:5" x14ac:dyDescent="0.2">
      <c r="C3005" s="201"/>
      <c r="D3005" s="201"/>
      <c r="E3005" s="201"/>
    </row>
    <row r="3006" spans="3:5" x14ac:dyDescent="0.2">
      <c r="C3006" s="201"/>
      <c r="D3006" s="201"/>
      <c r="E3006" s="201"/>
    </row>
    <row r="3007" spans="3:5" x14ac:dyDescent="0.2">
      <c r="C3007" s="201"/>
      <c r="D3007" s="201"/>
      <c r="E3007" s="201"/>
    </row>
    <row r="3008" spans="3:5" x14ac:dyDescent="0.2">
      <c r="C3008" s="201"/>
      <c r="D3008" s="201"/>
      <c r="E3008" s="201"/>
    </row>
    <row r="3009" spans="3:5" x14ac:dyDescent="0.2">
      <c r="C3009" s="201"/>
      <c r="D3009" s="201"/>
      <c r="E3009" s="201"/>
    </row>
    <row r="3010" spans="3:5" x14ac:dyDescent="0.2">
      <c r="C3010" s="201"/>
      <c r="D3010" s="201"/>
      <c r="E3010" s="201"/>
    </row>
    <row r="3011" spans="3:5" x14ac:dyDescent="0.2">
      <c r="C3011" s="201"/>
      <c r="D3011" s="201"/>
      <c r="E3011" s="201"/>
    </row>
    <row r="3012" spans="3:5" x14ac:dyDescent="0.2">
      <c r="C3012" s="201"/>
      <c r="D3012" s="201"/>
      <c r="E3012" s="201"/>
    </row>
    <row r="3013" spans="3:5" x14ac:dyDescent="0.2">
      <c r="C3013" s="201"/>
      <c r="D3013" s="201"/>
      <c r="E3013" s="201"/>
    </row>
    <row r="3014" spans="3:5" x14ac:dyDescent="0.2">
      <c r="C3014" s="201"/>
      <c r="D3014" s="201"/>
      <c r="E3014" s="201"/>
    </row>
    <row r="3015" spans="3:5" x14ac:dyDescent="0.2">
      <c r="C3015" s="201"/>
      <c r="D3015" s="201"/>
      <c r="E3015" s="201"/>
    </row>
    <row r="3016" spans="3:5" x14ac:dyDescent="0.2">
      <c r="C3016" s="201"/>
      <c r="D3016" s="201"/>
      <c r="E3016" s="201"/>
    </row>
    <row r="3017" spans="3:5" x14ac:dyDescent="0.2">
      <c r="C3017" s="201"/>
      <c r="D3017" s="201"/>
      <c r="E3017" s="201"/>
    </row>
    <row r="3018" spans="3:5" x14ac:dyDescent="0.2">
      <c r="C3018" s="201"/>
      <c r="D3018" s="201"/>
      <c r="E3018" s="201"/>
    </row>
    <row r="3019" spans="3:5" x14ac:dyDescent="0.2">
      <c r="C3019" s="201"/>
      <c r="D3019" s="201"/>
      <c r="E3019" s="201"/>
    </row>
    <row r="3020" spans="3:5" x14ac:dyDescent="0.2">
      <c r="C3020" s="201"/>
      <c r="D3020" s="201"/>
      <c r="E3020" s="201"/>
    </row>
    <row r="3021" spans="3:5" x14ac:dyDescent="0.2">
      <c r="C3021" s="201"/>
      <c r="D3021" s="201"/>
      <c r="E3021" s="201"/>
    </row>
    <row r="3022" spans="3:5" x14ac:dyDescent="0.2">
      <c r="C3022" s="201"/>
      <c r="D3022" s="201"/>
      <c r="E3022" s="201"/>
    </row>
    <row r="3023" spans="3:5" x14ac:dyDescent="0.2">
      <c r="C3023" s="201"/>
      <c r="D3023" s="201"/>
      <c r="E3023" s="201"/>
    </row>
    <row r="3024" spans="3:5" x14ac:dyDescent="0.2">
      <c r="C3024" s="201"/>
      <c r="D3024" s="201"/>
      <c r="E3024" s="201"/>
    </row>
    <row r="3025" spans="3:5" x14ac:dyDescent="0.2">
      <c r="C3025" s="201"/>
      <c r="D3025" s="201"/>
      <c r="E3025" s="201"/>
    </row>
    <row r="3026" spans="3:5" x14ac:dyDescent="0.2">
      <c r="C3026" s="201"/>
      <c r="D3026" s="201"/>
      <c r="E3026" s="201"/>
    </row>
    <row r="3027" spans="3:5" x14ac:dyDescent="0.2">
      <c r="C3027" s="201"/>
      <c r="D3027" s="201"/>
      <c r="E3027" s="201"/>
    </row>
    <row r="3028" spans="3:5" x14ac:dyDescent="0.2">
      <c r="C3028" s="201"/>
      <c r="D3028" s="201"/>
      <c r="E3028" s="201"/>
    </row>
    <row r="3029" spans="3:5" x14ac:dyDescent="0.2">
      <c r="C3029" s="201"/>
      <c r="D3029" s="201"/>
      <c r="E3029" s="201"/>
    </row>
    <row r="3030" spans="3:5" x14ac:dyDescent="0.2">
      <c r="C3030" s="201"/>
      <c r="D3030" s="201"/>
      <c r="E3030" s="201"/>
    </row>
    <row r="3031" spans="3:5" x14ac:dyDescent="0.2">
      <c r="C3031" s="201"/>
      <c r="D3031" s="201"/>
      <c r="E3031" s="201"/>
    </row>
    <row r="3032" spans="3:5" x14ac:dyDescent="0.2">
      <c r="C3032" s="201"/>
      <c r="D3032" s="201"/>
      <c r="E3032" s="201"/>
    </row>
    <row r="3033" spans="3:5" x14ac:dyDescent="0.2">
      <c r="C3033" s="201"/>
      <c r="D3033" s="201"/>
      <c r="E3033" s="201"/>
    </row>
    <row r="3034" spans="3:5" x14ac:dyDescent="0.2">
      <c r="C3034" s="201"/>
      <c r="D3034" s="201"/>
      <c r="E3034" s="201"/>
    </row>
    <row r="3035" spans="3:5" x14ac:dyDescent="0.2">
      <c r="C3035" s="201"/>
      <c r="D3035" s="201"/>
      <c r="E3035" s="201"/>
    </row>
    <row r="3036" spans="3:5" x14ac:dyDescent="0.2">
      <c r="C3036" s="201"/>
      <c r="D3036" s="201"/>
      <c r="E3036" s="201"/>
    </row>
    <row r="3037" spans="3:5" x14ac:dyDescent="0.2">
      <c r="C3037" s="201"/>
      <c r="D3037" s="201"/>
      <c r="E3037" s="201"/>
    </row>
    <row r="3038" spans="3:5" x14ac:dyDescent="0.2">
      <c r="C3038" s="201"/>
      <c r="D3038" s="201"/>
      <c r="E3038" s="201"/>
    </row>
    <row r="3039" spans="3:5" x14ac:dyDescent="0.2">
      <c r="C3039" s="201"/>
      <c r="D3039" s="201"/>
      <c r="E3039" s="201"/>
    </row>
    <row r="3040" spans="3:5" x14ac:dyDescent="0.2">
      <c r="C3040" s="201"/>
      <c r="D3040" s="201"/>
      <c r="E3040" s="201"/>
    </row>
    <row r="3041" spans="3:5" x14ac:dyDescent="0.2">
      <c r="C3041" s="201"/>
      <c r="D3041" s="201"/>
      <c r="E3041" s="201"/>
    </row>
    <row r="3042" spans="3:5" x14ac:dyDescent="0.2">
      <c r="C3042" s="201"/>
      <c r="D3042" s="201"/>
      <c r="E3042" s="201"/>
    </row>
    <row r="3043" spans="3:5" x14ac:dyDescent="0.2">
      <c r="C3043" s="201"/>
      <c r="D3043" s="201"/>
      <c r="E3043" s="201"/>
    </row>
    <row r="3044" spans="3:5" x14ac:dyDescent="0.2">
      <c r="C3044" s="201"/>
      <c r="D3044" s="201"/>
      <c r="E3044" s="201"/>
    </row>
    <row r="3045" spans="3:5" x14ac:dyDescent="0.2">
      <c r="C3045" s="201"/>
      <c r="D3045" s="201"/>
      <c r="E3045" s="201"/>
    </row>
    <row r="3046" spans="3:5" x14ac:dyDescent="0.2">
      <c r="C3046" s="201"/>
      <c r="D3046" s="201"/>
      <c r="E3046" s="201"/>
    </row>
    <row r="3047" spans="3:5" x14ac:dyDescent="0.2">
      <c r="C3047" s="201"/>
      <c r="D3047" s="201"/>
      <c r="E3047" s="201"/>
    </row>
    <row r="3048" spans="3:5" x14ac:dyDescent="0.2">
      <c r="C3048" s="201"/>
      <c r="D3048" s="201"/>
      <c r="E3048" s="201"/>
    </row>
    <row r="3049" spans="3:5" x14ac:dyDescent="0.2">
      <c r="C3049" s="201"/>
      <c r="D3049" s="201"/>
      <c r="E3049" s="201"/>
    </row>
    <row r="3050" spans="3:5" x14ac:dyDescent="0.2">
      <c r="C3050" s="201"/>
      <c r="D3050" s="201"/>
      <c r="E3050" s="201"/>
    </row>
    <row r="3051" spans="3:5" x14ac:dyDescent="0.2">
      <c r="C3051" s="201"/>
      <c r="D3051" s="201"/>
      <c r="E3051" s="201"/>
    </row>
    <row r="3052" spans="3:5" x14ac:dyDescent="0.2">
      <c r="C3052" s="201"/>
      <c r="D3052" s="201"/>
      <c r="E3052" s="201"/>
    </row>
    <row r="3053" spans="3:5" x14ac:dyDescent="0.2">
      <c r="C3053" s="201"/>
      <c r="D3053" s="201"/>
      <c r="E3053" s="201"/>
    </row>
    <row r="3054" spans="3:5" x14ac:dyDescent="0.2">
      <c r="C3054" s="201"/>
      <c r="D3054" s="201"/>
      <c r="E3054" s="201"/>
    </row>
    <row r="3055" spans="3:5" x14ac:dyDescent="0.2">
      <c r="C3055" s="201"/>
      <c r="D3055" s="201"/>
      <c r="E3055" s="201"/>
    </row>
    <row r="3056" spans="3:5" x14ac:dyDescent="0.2">
      <c r="C3056" s="201"/>
      <c r="D3056" s="201"/>
      <c r="E3056" s="201"/>
    </row>
    <row r="3057" spans="3:5" x14ac:dyDescent="0.2">
      <c r="C3057" s="201"/>
      <c r="D3057" s="201"/>
      <c r="E3057" s="201"/>
    </row>
    <row r="3058" spans="3:5" x14ac:dyDescent="0.2">
      <c r="C3058" s="201"/>
      <c r="D3058" s="201"/>
      <c r="E3058" s="201"/>
    </row>
    <row r="3059" spans="3:5" x14ac:dyDescent="0.2">
      <c r="C3059" s="201"/>
      <c r="D3059" s="201"/>
      <c r="E3059" s="201"/>
    </row>
    <row r="3060" spans="3:5" x14ac:dyDescent="0.2">
      <c r="C3060" s="201"/>
      <c r="D3060" s="201"/>
      <c r="E3060" s="201"/>
    </row>
    <row r="3061" spans="3:5" x14ac:dyDescent="0.2">
      <c r="C3061" s="201"/>
      <c r="D3061" s="201"/>
      <c r="E3061" s="201"/>
    </row>
    <row r="3062" spans="3:5" x14ac:dyDescent="0.2">
      <c r="C3062" s="201"/>
      <c r="D3062" s="201"/>
      <c r="E3062" s="201"/>
    </row>
    <row r="3063" spans="3:5" x14ac:dyDescent="0.2">
      <c r="C3063" s="201"/>
      <c r="D3063" s="201"/>
      <c r="E3063" s="201"/>
    </row>
    <row r="3064" spans="3:5" x14ac:dyDescent="0.2">
      <c r="C3064" s="201"/>
      <c r="D3064" s="201"/>
      <c r="E3064" s="201"/>
    </row>
    <row r="3065" spans="3:5" x14ac:dyDescent="0.2">
      <c r="C3065" s="201"/>
      <c r="D3065" s="201"/>
      <c r="E3065" s="201"/>
    </row>
    <row r="3066" spans="3:5" x14ac:dyDescent="0.2">
      <c r="C3066" s="201"/>
      <c r="D3066" s="201"/>
      <c r="E3066" s="201"/>
    </row>
    <row r="3067" spans="3:5" x14ac:dyDescent="0.2">
      <c r="C3067" s="201"/>
      <c r="D3067" s="201"/>
      <c r="E3067" s="201"/>
    </row>
    <row r="3068" spans="3:5" x14ac:dyDescent="0.2">
      <c r="C3068" s="201"/>
      <c r="D3068" s="201"/>
      <c r="E3068" s="201"/>
    </row>
    <row r="3069" spans="3:5" x14ac:dyDescent="0.2">
      <c r="C3069" s="201"/>
      <c r="D3069" s="201"/>
      <c r="E3069" s="201"/>
    </row>
    <row r="3070" spans="3:5" x14ac:dyDescent="0.2">
      <c r="C3070" s="201"/>
      <c r="D3070" s="201"/>
      <c r="E3070" s="201"/>
    </row>
    <row r="3071" spans="3:5" x14ac:dyDescent="0.2">
      <c r="C3071" s="201"/>
      <c r="D3071" s="201"/>
      <c r="E3071" s="201"/>
    </row>
    <row r="3072" spans="3:5" x14ac:dyDescent="0.2">
      <c r="C3072" s="201"/>
      <c r="D3072" s="201"/>
      <c r="E3072" s="201"/>
    </row>
    <row r="3073" spans="3:5" x14ac:dyDescent="0.2">
      <c r="C3073" s="201"/>
      <c r="D3073" s="201"/>
      <c r="E3073" s="201"/>
    </row>
    <row r="3074" spans="3:5" x14ac:dyDescent="0.2">
      <c r="C3074" s="201"/>
      <c r="D3074" s="201"/>
      <c r="E3074" s="201"/>
    </row>
    <row r="3075" spans="3:5" x14ac:dyDescent="0.2">
      <c r="C3075" s="201"/>
      <c r="D3075" s="201"/>
      <c r="E3075" s="201"/>
    </row>
    <row r="3076" spans="3:5" x14ac:dyDescent="0.2">
      <c r="C3076" s="201"/>
      <c r="D3076" s="201"/>
      <c r="E3076" s="201"/>
    </row>
    <row r="3077" spans="3:5" x14ac:dyDescent="0.2">
      <c r="C3077" s="201"/>
      <c r="D3077" s="201"/>
      <c r="E3077" s="201"/>
    </row>
    <row r="3078" spans="3:5" x14ac:dyDescent="0.2">
      <c r="C3078" s="201"/>
      <c r="D3078" s="201"/>
      <c r="E3078" s="201"/>
    </row>
    <row r="3079" spans="3:5" x14ac:dyDescent="0.2">
      <c r="C3079" s="201"/>
      <c r="D3079" s="201"/>
      <c r="E3079" s="201"/>
    </row>
    <row r="3080" spans="3:5" x14ac:dyDescent="0.2">
      <c r="C3080" s="201"/>
      <c r="D3080" s="201"/>
      <c r="E3080" s="201"/>
    </row>
    <row r="3081" spans="3:5" x14ac:dyDescent="0.2">
      <c r="C3081" s="201"/>
      <c r="D3081" s="201"/>
      <c r="E3081" s="201"/>
    </row>
    <row r="3082" spans="3:5" x14ac:dyDescent="0.2">
      <c r="C3082" s="201"/>
      <c r="D3082" s="201"/>
      <c r="E3082" s="201"/>
    </row>
    <row r="3083" spans="3:5" x14ac:dyDescent="0.2">
      <c r="C3083" s="201"/>
      <c r="D3083" s="201"/>
      <c r="E3083" s="201"/>
    </row>
    <row r="3084" spans="3:5" x14ac:dyDescent="0.2">
      <c r="C3084" s="201"/>
      <c r="D3084" s="201"/>
      <c r="E3084" s="201"/>
    </row>
    <row r="3085" spans="3:5" x14ac:dyDescent="0.2">
      <c r="C3085" s="201"/>
      <c r="D3085" s="201"/>
      <c r="E3085" s="201"/>
    </row>
    <row r="3086" spans="3:5" x14ac:dyDescent="0.2">
      <c r="C3086" s="201"/>
      <c r="D3086" s="201"/>
      <c r="E3086" s="201"/>
    </row>
    <row r="3087" spans="3:5" x14ac:dyDescent="0.2">
      <c r="C3087" s="201"/>
      <c r="D3087" s="201"/>
      <c r="E3087" s="201"/>
    </row>
    <row r="3088" spans="3:5" x14ac:dyDescent="0.2">
      <c r="C3088" s="201"/>
      <c r="D3088" s="201"/>
      <c r="E3088" s="201"/>
    </row>
    <row r="3089" spans="3:5" x14ac:dyDescent="0.2">
      <c r="C3089" s="201"/>
      <c r="D3089" s="201"/>
      <c r="E3089" s="201"/>
    </row>
    <row r="3090" spans="3:5" x14ac:dyDescent="0.2">
      <c r="C3090" s="201"/>
      <c r="D3090" s="201"/>
      <c r="E3090" s="201"/>
    </row>
    <row r="3091" spans="3:5" x14ac:dyDescent="0.2">
      <c r="C3091" s="201"/>
      <c r="D3091" s="201"/>
      <c r="E3091" s="201"/>
    </row>
    <row r="3092" spans="3:5" x14ac:dyDescent="0.2">
      <c r="C3092" s="201"/>
      <c r="D3092" s="201"/>
      <c r="E3092" s="201"/>
    </row>
    <row r="3093" spans="3:5" x14ac:dyDescent="0.2">
      <c r="C3093" s="201"/>
      <c r="D3093" s="201"/>
      <c r="E3093" s="201"/>
    </row>
    <row r="3094" spans="3:5" x14ac:dyDescent="0.2">
      <c r="C3094" s="201"/>
      <c r="D3094" s="201"/>
      <c r="E3094" s="201"/>
    </row>
    <row r="3095" spans="3:5" x14ac:dyDescent="0.2">
      <c r="C3095" s="201"/>
      <c r="D3095" s="201"/>
      <c r="E3095" s="201"/>
    </row>
    <row r="3096" spans="3:5" x14ac:dyDescent="0.2">
      <c r="C3096" s="201"/>
      <c r="D3096" s="201"/>
      <c r="E3096" s="201"/>
    </row>
    <row r="3097" spans="3:5" x14ac:dyDescent="0.2">
      <c r="C3097" s="201"/>
      <c r="D3097" s="201"/>
      <c r="E3097" s="201"/>
    </row>
    <row r="3098" spans="3:5" x14ac:dyDescent="0.2">
      <c r="C3098" s="201"/>
      <c r="D3098" s="201"/>
      <c r="E3098" s="201"/>
    </row>
    <row r="3099" spans="3:5" x14ac:dyDescent="0.2">
      <c r="C3099" s="201"/>
      <c r="D3099" s="201"/>
      <c r="E3099" s="201"/>
    </row>
    <row r="3100" spans="3:5" x14ac:dyDescent="0.2">
      <c r="C3100" s="201"/>
      <c r="D3100" s="201"/>
      <c r="E3100" s="201"/>
    </row>
    <row r="3101" spans="3:5" x14ac:dyDescent="0.2">
      <c r="C3101" s="201"/>
      <c r="D3101" s="201"/>
      <c r="E3101" s="201"/>
    </row>
    <row r="3102" spans="3:5" x14ac:dyDescent="0.2">
      <c r="C3102" s="201"/>
      <c r="D3102" s="201"/>
      <c r="E3102" s="201"/>
    </row>
    <row r="3103" spans="3:5" x14ac:dyDescent="0.2">
      <c r="C3103" s="201"/>
      <c r="D3103" s="201"/>
      <c r="E3103" s="201"/>
    </row>
    <row r="3104" spans="3:5" x14ac:dyDescent="0.2">
      <c r="C3104" s="201"/>
      <c r="D3104" s="201"/>
      <c r="E3104" s="201"/>
    </row>
    <row r="3105" spans="3:5" x14ac:dyDescent="0.2">
      <c r="C3105" s="201"/>
      <c r="D3105" s="201"/>
      <c r="E3105" s="201"/>
    </row>
    <row r="3106" spans="3:5" x14ac:dyDescent="0.2">
      <c r="C3106" s="201"/>
      <c r="D3106" s="201"/>
      <c r="E3106" s="201"/>
    </row>
    <row r="3107" spans="3:5" x14ac:dyDescent="0.2">
      <c r="C3107" s="201"/>
      <c r="D3107" s="201"/>
      <c r="E3107" s="201"/>
    </row>
    <row r="3108" spans="3:5" x14ac:dyDescent="0.2">
      <c r="C3108" s="201"/>
      <c r="D3108" s="201"/>
      <c r="E3108" s="201"/>
    </row>
    <row r="3109" spans="3:5" x14ac:dyDescent="0.2">
      <c r="C3109" s="201"/>
      <c r="D3109" s="201"/>
      <c r="E3109" s="201"/>
    </row>
    <row r="3110" spans="3:5" x14ac:dyDescent="0.2">
      <c r="C3110" s="201"/>
      <c r="D3110" s="201"/>
      <c r="E3110" s="201"/>
    </row>
    <row r="3111" spans="3:5" x14ac:dyDescent="0.2">
      <c r="C3111" s="201"/>
      <c r="D3111" s="201"/>
      <c r="E3111" s="201"/>
    </row>
    <row r="3112" spans="3:5" x14ac:dyDescent="0.2">
      <c r="C3112" s="201"/>
      <c r="D3112" s="201"/>
      <c r="E3112" s="201"/>
    </row>
    <row r="3113" spans="3:5" x14ac:dyDescent="0.2">
      <c r="C3113" s="201"/>
      <c r="D3113" s="201"/>
      <c r="E3113" s="201"/>
    </row>
    <row r="3114" spans="3:5" x14ac:dyDescent="0.2">
      <c r="C3114" s="201"/>
      <c r="D3114" s="201"/>
      <c r="E3114" s="201"/>
    </row>
    <row r="3115" spans="3:5" x14ac:dyDescent="0.2">
      <c r="C3115" s="201"/>
      <c r="D3115" s="201"/>
      <c r="E3115" s="201"/>
    </row>
    <row r="3116" spans="3:5" x14ac:dyDescent="0.2">
      <c r="C3116" s="201"/>
      <c r="D3116" s="201"/>
      <c r="E3116" s="201"/>
    </row>
    <row r="3117" spans="3:5" x14ac:dyDescent="0.2">
      <c r="C3117" s="201"/>
      <c r="D3117" s="201"/>
      <c r="E3117" s="201"/>
    </row>
    <row r="3118" spans="3:5" x14ac:dyDescent="0.2">
      <c r="C3118" s="201"/>
      <c r="D3118" s="201"/>
      <c r="E3118" s="201"/>
    </row>
    <row r="3119" spans="3:5" x14ac:dyDescent="0.2">
      <c r="C3119" s="201"/>
      <c r="D3119" s="201"/>
      <c r="E3119" s="201"/>
    </row>
    <row r="3120" spans="3:5" x14ac:dyDescent="0.2">
      <c r="C3120" s="201"/>
      <c r="D3120" s="201"/>
      <c r="E3120" s="201"/>
    </row>
    <row r="3121" spans="3:5" x14ac:dyDescent="0.2">
      <c r="C3121" s="201"/>
      <c r="D3121" s="201"/>
      <c r="E3121" s="201"/>
    </row>
    <row r="3122" spans="3:5" x14ac:dyDescent="0.2">
      <c r="C3122" s="201"/>
      <c r="D3122" s="201"/>
      <c r="E3122" s="201"/>
    </row>
    <row r="3123" spans="3:5" x14ac:dyDescent="0.2">
      <c r="C3123" s="201"/>
      <c r="D3123" s="201"/>
      <c r="E3123" s="201"/>
    </row>
    <row r="3124" spans="3:5" x14ac:dyDescent="0.2">
      <c r="C3124" s="201"/>
      <c r="D3124" s="201"/>
      <c r="E3124" s="201"/>
    </row>
    <row r="3125" spans="3:5" x14ac:dyDescent="0.2">
      <c r="C3125" s="201"/>
      <c r="D3125" s="201"/>
      <c r="E3125" s="201"/>
    </row>
    <row r="3126" spans="3:5" x14ac:dyDescent="0.2">
      <c r="C3126" s="201"/>
      <c r="D3126" s="201"/>
      <c r="E3126" s="201"/>
    </row>
    <row r="3127" spans="3:5" x14ac:dyDescent="0.2">
      <c r="C3127" s="201"/>
      <c r="D3127" s="201"/>
      <c r="E3127" s="201"/>
    </row>
    <row r="3128" spans="3:5" x14ac:dyDescent="0.2">
      <c r="C3128" s="201"/>
      <c r="D3128" s="201"/>
      <c r="E3128" s="201"/>
    </row>
    <row r="3129" spans="3:5" x14ac:dyDescent="0.2">
      <c r="C3129" s="201"/>
      <c r="D3129" s="201"/>
      <c r="E3129" s="201"/>
    </row>
    <row r="3130" spans="3:5" x14ac:dyDescent="0.2">
      <c r="C3130" s="201"/>
      <c r="D3130" s="201"/>
      <c r="E3130" s="201"/>
    </row>
    <row r="3131" spans="3:5" x14ac:dyDescent="0.2">
      <c r="C3131" s="201"/>
      <c r="D3131" s="201"/>
      <c r="E3131" s="201"/>
    </row>
    <row r="3132" spans="3:5" x14ac:dyDescent="0.2">
      <c r="C3132" s="201"/>
      <c r="D3132" s="201"/>
      <c r="E3132" s="201"/>
    </row>
    <row r="3133" spans="3:5" x14ac:dyDescent="0.2">
      <c r="C3133" s="201"/>
      <c r="D3133" s="201"/>
      <c r="E3133" s="201"/>
    </row>
    <row r="3134" spans="3:5" x14ac:dyDescent="0.2">
      <c r="C3134" s="201"/>
      <c r="D3134" s="201"/>
      <c r="E3134" s="201"/>
    </row>
    <row r="3135" spans="3:5" x14ac:dyDescent="0.2">
      <c r="C3135" s="201"/>
      <c r="D3135" s="201"/>
      <c r="E3135" s="201"/>
    </row>
    <row r="3136" spans="3:5" x14ac:dyDescent="0.2">
      <c r="C3136" s="201"/>
      <c r="D3136" s="201"/>
      <c r="E3136" s="201"/>
    </row>
    <row r="3137" spans="3:5" x14ac:dyDescent="0.2">
      <c r="C3137" s="201"/>
      <c r="D3137" s="201"/>
      <c r="E3137" s="201"/>
    </row>
    <row r="3138" spans="3:5" x14ac:dyDescent="0.2">
      <c r="C3138" s="201"/>
      <c r="D3138" s="201"/>
      <c r="E3138" s="201"/>
    </row>
    <row r="3139" spans="3:5" x14ac:dyDescent="0.2">
      <c r="C3139" s="201"/>
      <c r="D3139" s="201"/>
      <c r="E3139" s="201"/>
    </row>
    <row r="3140" spans="3:5" x14ac:dyDescent="0.2">
      <c r="C3140" s="201"/>
      <c r="D3140" s="201"/>
      <c r="E3140" s="201"/>
    </row>
    <row r="3141" spans="3:5" x14ac:dyDescent="0.2">
      <c r="C3141" s="201"/>
      <c r="D3141" s="201"/>
      <c r="E3141" s="201"/>
    </row>
    <row r="3142" spans="3:5" x14ac:dyDescent="0.2">
      <c r="C3142" s="201"/>
      <c r="D3142" s="201"/>
      <c r="E3142" s="201"/>
    </row>
    <row r="3143" spans="3:5" x14ac:dyDescent="0.2">
      <c r="C3143" s="201"/>
      <c r="D3143" s="201"/>
      <c r="E3143" s="201"/>
    </row>
    <row r="3144" spans="3:5" x14ac:dyDescent="0.2">
      <c r="C3144" s="201"/>
      <c r="D3144" s="201"/>
      <c r="E3144" s="201"/>
    </row>
    <row r="3145" spans="3:5" x14ac:dyDescent="0.2">
      <c r="C3145" s="201"/>
      <c r="D3145" s="201"/>
      <c r="E3145" s="201"/>
    </row>
    <row r="3146" spans="3:5" x14ac:dyDescent="0.2">
      <c r="C3146" s="201"/>
      <c r="D3146" s="201"/>
      <c r="E3146" s="201"/>
    </row>
    <row r="3147" spans="3:5" x14ac:dyDescent="0.2">
      <c r="C3147" s="201"/>
      <c r="D3147" s="201"/>
      <c r="E3147" s="201"/>
    </row>
    <row r="3148" spans="3:5" x14ac:dyDescent="0.2">
      <c r="C3148" s="201"/>
      <c r="D3148" s="201"/>
      <c r="E3148" s="201"/>
    </row>
    <row r="3149" spans="3:5" x14ac:dyDescent="0.2">
      <c r="C3149" s="201"/>
      <c r="D3149" s="201"/>
      <c r="E3149" s="201"/>
    </row>
    <row r="3150" spans="3:5" x14ac:dyDescent="0.2">
      <c r="C3150" s="201"/>
      <c r="D3150" s="201"/>
      <c r="E3150" s="201"/>
    </row>
    <row r="3151" spans="3:5" x14ac:dyDescent="0.2">
      <c r="C3151" s="201"/>
      <c r="D3151" s="201"/>
      <c r="E3151" s="201"/>
    </row>
    <row r="3152" spans="3:5" x14ac:dyDescent="0.2">
      <c r="C3152" s="201"/>
      <c r="D3152" s="201"/>
      <c r="E3152" s="201"/>
    </row>
    <row r="3153" spans="3:5" x14ac:dyDescent="0.2">
      <c r="C3153" s="201"/>
      <c r="D3153" s="201"/>
      <c r="E3153" s="201"/>
    </row>
    <row r="3154" spans="3:5" x14ac:dyDescent="0.2">
      <c r="C3154" s="201"/>
      <c r="D3154" s="201"/>
      <c r="E3154" s="201"/>
    </row>
    <row r="3155" spans="3:5" x14ac:dyDescent="0.2">
      <c r="C3155" s="201"/>
      <c r="D3155" s="201"/>
      <c r="E3155" s="201"/>
    </row>
    <row r="3156" spans="3:5" x14ac:dyDescent="0.2">
      <c r="C3156" s="201"/>
      <c r="D3156" s="201"/>
      <c r="E3156" s="201"/>
    </row>
    <row r="3157" spans="3:5" x14ac:dyDescent="0.2">
      <c r="C3157" s="201"/>
      <c r="D3157" s="201"/>
      <c r="E3157" s="201"/>
    </row>
    <row r="3158" spans="3:5" x14ac:dyDescent="0.2">
      <c r="C3158" s="201"/>
      <c r="D3158" s="201"/>
      <c r="E3158" s="201"/>
    </row>
    <row r="3159" spans="3:5" x14ac:dyDescent="0.2">
      <c r="C3159" s="201"/>
      <c r="D3159" s="201"/>
      <c r="E3159" s="201"/>
    </row>
    <row r="3160" spans="3:5" x14ac:dyDescent="0.2">
      <c r="C3160" s="201"/>
      <c r="D3160" s="201"/>
      <c r="E3160" s="201"/>
    </row>
    <row r="3161" spans="3:5" x14ac:dyDescent="0.2">
      <c r="C3161" s="201"/>
      <c r="D3161" s="201"/>
      <c r="E3161" s="201"/>
    </row>
    <row r="3162" spans="3:5" x14ac:dyDescent="0.2">
      <c r="C3162" s="201"/>
      <c r="D3162" s="201"/>
      <c r="E3162" s="201"/>
    </row>
    <row r="3163" spans="3:5" x14ac:dyDescent="0.2">
      <c r="C3163" s="201"/>
      <c r="D3163" s="201"/>
      <c r="E3163" s="201"/>
    </row>
    <row r="3164" spans="3:5" x14ac:dyDescent="0.2">
      <c r="C3164" s="201"/>
      <c r="D3164" s="201"/>
      <c r="E3164" s="201"/>
    </row>
    <row r="3165" spans="3:5" x14ac:dyDescent="0.2">
      <c r="C3165" s="201"/>
      <c r="D3165" s="201"/>
      <c r="E3165" s="201"/>
    </row>
    <row r="3166" spans="3:5" x14ac:dyDescent="0.2">
      <c r="C3166" s="201"/>
      <c r="D3166" s="201"/>
      <c r="E3166" s="201"/>
    </row>
    <row r="3167" spans="3:5" x14ac:dyDescent="0.2">
      <c r="C3167" s="201"/>
      <c r="D3167" s="201"/>
      <c r="E3167" s="201"/>
    </row>
    <row r="3168" spans="3:5" x14ac:dyDescent="0.2">
      <c r="C3168" s="201"/>
      <c r="D3168" s="201"/>
      <c r="E3168" s="201"/>
    </row>
    <row r="3169" spans="3:5" x14ac:dyDescent="0.2">
      <c r="C3169" s="201"/>
      <c r="D3169" s="201"/>
      <c r="E3169" s="201"/>
    </row>
    <row r="3170" spans="3:5" x14ac:dyDescent="0.2">
      <c r="C3170" s="201"/>
      <c r="D3170" s="201"/>
      <c r="E3170" s="201"/>
    </row>
    <row r="3171" spans="3:5" x14ac:dyDescent="0.2">
      <c r="C3171" s="201"/>
      <c r="D3171" s="201"/>
      <c r="E3171" s="201"/>
    </row>
    <row r="3172" spans="3:5" x14ac:dyDescent="0.2">
      <c r="C3172" s="201"/>
      <c r="D3172" s="201"/>
      <c r="E3172" s="201"/>
    </row>
    <row r="3173" spans="3:5" x14ac:dyDescent="0.2">
      <c r="C3173" s="201"/>
      <c r="D3173" s="201"/>
      <c r="E3173" s="201"/>
    </row>
    <row r="3174" spans="3:5" x14ac:dyDescent="0.2">
      <c r="C3174" s="201"/>
      <c r="D3174" s="201"/>
      <c r="E3174" s="201"/>
    </row>
    <row r="3175" spans="3:5" x14ac:dyDescent="0.2">
      <c r="C3175" s="201"/>
      <c r="D3175" s="201"/>
      <c r="E3175" s="201"/>
    </row>
    <row r="3176" spans="3:5" x14ac:dyDescent="0.2">
      <c r="C3176" s="201"/>
      <c r="D3176" s="201"/>
      <c r="E3176" s="201"/>
    </row>
    <row r="3177" spans="3:5" x14ac:dyDescent="0.2">
      <c r="C3177" s="201"/>
      <c r="D3177" s="201"/>
      <c r="E3177" s="201"/>
    </row>
    <row r="3178" spans="3:5" x14ac:dyDescent="0.2">
      <c r="C3178" s="201"/>
      <c r="D3178" s="201"/>
      <c r="E3178" s="201"/>
    </row>
    <row r="3179" spans="3:5" x14ac:dyDescent="0.2">
      <c r="C3179" s="201"/>
      <c r="D3179" s="201"/>
      <c r="E3179" s="201"/>
    </row>
    <row r="3180" spans="3:5" x14ac:dyDescent="0.2">
      <c r="C3180" s="201"/>
      <c r="D3180" s="201"/>
      <c r="E3180" s="201"/>
    </row>
    <row r="3181" spans="3:5" x14ac:dyDescent="0.2">
      <c r="C3181" s="201"/>
      <c r="D3181" s="201"/>
      <c r="E3181" s="201"/>
    </row>
    <row r="3182" spans="3:5" x14ac:dyDescent="0.2">
      <c r="C3182" s="201"/>
      <c r="D3182" s="201"/>
      <c r="E3182" s="201"/>
    </row>
    <row r="3183" spans="3:5" x14ac:dyDescent="0.2">
      <c r="C3183" s="201"/>
      <c r="D3183" s="201"/>
      <c r="E3183" s="201"/>
    </row>
    <row r="3184" spans="3:5" x14ac:dyDescent="0.2">
      <c r="C3184" s="201"/>
      <c r="D3184" s="201"/>
      <c r="E3184" s="201"/>
    </row>
    <row r="3185" spans="3:5" x14ac:dyDescent="0.2">
      <c r="C3185" s="201"/>
      <c r="D3185" s="201"/>
      <c r="E3185" s="201"/>
    </row>
    <row r="3186" spans="3:5" x14ac:dyDescent="0.2">
      <c r="C3186" s="201"/>
      <c r="D3186" s="201"/>
      <c r="E3186" s="201"/>
    </row>
    <row r="3187" spans="3:5" x14ac:dyDescent="0.2">
      <c r="C3187" s="201"/>
      <c r="D3187" s="201"/>
      <c r="E3187" s="201"/>
    </row>
    <row r="3188" spans="3:5" x14ac:dyDescent="0.2">
      <c r="C3188" s="201"/>
      <c r="D3188" s="201"/>
      <c r="E3188" s="201"/>
    </row>
    <row r="3189" spans="3:5" x14ac:dyDescent="0.2">
      <c r="C3189" s="201"/>
      <c r="D3189" s="201"/>
      <c r="E3189" s="201"/>
    </row>
    <row r="3190" spans="3:5" x14ac:dyDescent="0.2">
      <c r="C3190" s="201"/>
      <c r="D3190" s="201"/>
      <c r="E3190" s="201"/>
    </row>
    <row r="3191" spans="3:5" x14ac:dyDescent="0.2">
      <c r="C3191" s="201"/>
      <c r="D3191" s="201"/>
      <c r="E3191" s="201"/>
    </row>
    <row r="3192" spans="3:5" x14ac:dyDescent="0.2">
      <c r="C3192" s="201"/>
      <c r="D3192" s="201"/>
      <c r="E3192" s="201"/>
    </row>
    <row r="3193" spans="3:5" x14ac:dyDescent="0.2">
      <c r="C3193" s="201"/>
      <c r="D3193" s="201"/>
      <c r="E3193" s="201"/>
    </row>
    <row r="3194" spans="3:5" x14ac:dyDescent="0.2">
      <c r="C3194" s="201"/>
      <c r="D3194" s="201"/>
      <c r="E3194" s="201"/>
    </row>
    <row r="3195" spans="3:5" x14ac:dyDescent="0.2">
      <c r="C3195" s="201"/>
      <c r="D3195" s="201"/>
      <c r="E3195" s="201"/>
    </row>
    <row r="3196" spans="3:5" x14ac:dyDescent="0.2">
      <c r="C3196" s="201"/>
      <c r="D3196" s="201"/>
      <c r="E3196" s="201"/>
    </row>
    <row r="3197" spans="3:5" x14ac:dyDescent="0.2">
      <c r="C3197" s="201"/>
      <c r="D3197" s="201"/>
      <c r="E3197" s="201"/>
    </row>
    <row r="3198" spans="3:5" x14ac:dyDescent="0.2">
      <c r="C3198" s="201"/>
      <c r="D3198" s="201"/>
      <c r="E3198" s="201"/>
    </row>
    <row r="3199" spans="3:5" x14ac:dyDescent="0.2">
      <c r="C3199" s="201"/>
      <c r="D3199" s="201"/>
      <c r="E3199" s="201"/>
    </row>
    <row r="3200" spans="3:5" x14ac:dyDescent="0.2">
      <c r="C3200" s="201"/>
      <c r="D3200" s="201"/>
      <c r="E3200" s="201"/>
    </row>
    <row r="3201" spans="3:5" x14ac:dyDescent="0.2">
      <c r="C3201" s="201"/>
      <c r="D3201" s="201"/>
      <c r="E3201" s="201"/>
    </row>
    <row r="3202" spans="3:5" x14ac:dyDescent="0.2">
      <c r="C3202" s="201"/>
      <c r="D3202" s="201"/>
      <c r="E3202" s="201"/>
    </row>
    <row r="3203" spans="3:5" x14ac:dyDescent="0.2">
      <c r="C3203" s="201"/>
      <c r="D3203" s="201"/>
      <c r="E3203" s="201"/>
    </row>
    <row r="3204" spans="3:5" x14ac:dyDescent="0.2">
      <c r="C3204" s="201"/>
      <c r="D3204" s="201"/>
      <c r="E3204" s="201"/>
    </row>
    <row r="3205" spans="3:5" x14ac:dyDescent="0.2">
      <c r="C3205" s="201"/>
      <c r="D3205" s="201"/>
      <c r="E3205" s="201"/>
    </row>
    <row r="3206" spans="3:5" x14ac:dyDescent="0.2">
      <c r="C3206" s="201"/>
      <c r="D3206" s="201"/>
      <c r="E3206" s="201"/>
    </row>
    <row r="3207" spans="3:5" x14ac:dyDescent="0.2">
      <c r="C3207" s="201"/>
      <c r="D3207" s="201"/>
      <c r="E3207" s="201"/>
    </row>
    <row r="3208" spans="3:5" x14ac:dyDescent="0.2">
      <c r="C3208" s="201"/>
      <c r="D3208" s="201"/>
      <c r="E3208" s="201"/>
    </row>
    <row r="3209" spans="3:5" x14ac:dyDescent="0.2">
      <c r="C3209" s="201"/>
      <c r="D3209" s="201"/>
      <c r="E3209" s="201"/>
    </row>
    <row r="3210" spans="3:5" x14ac:dyDescent="0.2">
      <c r="C3210" s="201"/>
      <c r="D3210" s="201"/>
      <c r="E3210" s="201"/>
    </row>
    <row r="3211" spans="3:5" x14ac:dyDescent="0.2">
      <c r="C3211" s="201"/>
      <c r="D3211" s="201"/>
      <c r="E3211" s="201"/>
    </row>
    <row r="3212" spans="3:5" x14ac:dyDescent="0.2">
      <c r="C3212" s="201"/>
      <c r="D3212" s="201"/>
      <c r="E3212" s="201"/>
    </row>
    <row r="3213" spans="3:5" x14ac:dyDescent="0.2">
      <c r="C3213" s="201"/>
      <c r="D3213" s="201"/>
      <c r="E3213" s="201"/>
    </row>
    <row r="3214" spans="3:5" x14ac:dyDescent="0.2">
      <c r="C3214" s="201"/>
      <c r="D3214" s="201"/>
      <c r="E3214" s="201"/>
    </row>
    <row r="3215" spans="3:5" x14ac:dyDescent="0.2">
      <c r="C3215" s="201"/>
      <c r="D3215" s="201"/>
      <c r="E3215" s="201"/>
    </row>
    <row r="3216" spans="3:5" x14ac:dyDescent="0.2">
      <c r="C3216" s="201"/>
      <c r="D3216" s="201"/>
      <c r="E3216" s="201"/>
    </row>
    <row r="3217" spans="3:5" x14ac:dyDescent="0.2">
      <c r="C3217" s="201"/>
      <c r="D3217" s="201"/>
      <c r="E3217" s="201"/>
    </row>
    <row r="3218" spans="3:5" x14ac:dyDescent="0.2">
      <c r="C3218" s="201"/>
      <c r="D3218" s="201"/>
      <c r="E3218" s="201"/>
    </row>
    <row r="3219" spans="3:5" x14ac:dyDescent="0.2">
      <c r="C3219" s="201"/>
      <c r="D3219" s="201"/>
      <c r="E3219" s="201"/>
    </row>
    <row r="3220" spans="3:5" x14ac:dyDescent="0.2">
      <c r="C3220" s="201"/>
      <c r="D3220" s="201"/>
      <c r="E3220" s="201"/>
    </row>
    <row r="3221" spans="3:5" x14ac:dyDescent="0.2">
      <c r="C3221" s="201"/>
      <c r="D3221" s="201"/>
      <c r="E3221" s="201"/>
    </row>
    <row r="3222" spans="3:5" x14ac:dyDescent="0.2">
      <c r="C3222" s="201"/>
      <c r="D3222" s="201"/>
      <c r="E3222" s="201"/>
    </row>
    <row r="3223" spans="3:5" x14ac:dyDescent="0.2">
      <c r="C3223" s="201"/>
      <c r="D3223" s="201"/>
      <c r="E3223" s="201"/>
    </row>
    <row r="3224" spans="3:5" x14ac:dyDescent="0.2">
      <c r="C3224" s="201"/>
      <c r="D3224" s="201"/>
      <c r="E3224" s="201"/>
    </row>
    <row r="3225" spans="3:5" x14ac:dyDescent="0.2">
      <c r="C3225" s="201"/>
      <c r="D3225" s="201"/>
      <c r="E3225" s="201"/>
    </row>
    <row r="3226" spans="3:5" x14ac:dyDescent="0.2">
      <c r="C3226" s="201"/>
      <c r="D3226" s="201"/>
      <c r="E3226" s="201"/>
    </row>
    <row r="3227" spans="3:5" x14ac:dyDescent="0.2">
      <c r="C3227" s="201"/>
      <c r="D3227" s="201"/>
      <c r="E3227" s="201"/>
    </row>
    <row r="3228" spans="3:5" x14ac:dyDescent="0.2">
      <c r="C3228" s="201"/>
      <c r="D3228" s="201"/>
      <c r="E3228" s="201"/>
    </row>
    <row r="3229" spans="3:5" x14ac:dyDescent="0.2">
      <c r="C3229" s="201"/>
      <c r="D3229" s="201"/>
      <c r="E3229" s="201"/>
    </row>
    <row r="3230" spans="3:5" x14ac:dyDescent="0.2">
      <c r="C3230" s="201"/>
      <c r="D3230" s="201"/>
      <c r="E3230" s="201"/>
    </row>
    <row r="3231" spans="3:5" x14ac:dyDescent="0.2">
      <c r="C3231" s="201"/>
      <c r="D3231" s="201"/>
      <c r="E3231" s="201"/>
    </row>
    <row r="3232" spans="3:5" x14ac:dyDescent="0.2">
      <c r="C3232" s="201"/>
      <c r="D3232" s="201"/>
      <c r="E3232" s="201"/>
    </row>
    <row r="3233" spans="3:5" x14ac:dyDescent="0.2">
      <c r="C3233" s="201"/>
      <c r="D3233" s="201"/>
      <c r="E3233" s="201"/>
    </row>
    <row r="3234" spans="3:5" x14ac:dyDescent="0.2">
      <c r="C3234" s="201"/>
      <c r="D3234" s="201"/>
      <c r="E3234" s="201"/>
    </row>
    <row r="3235" spans="3:5" x14ac:dyDescent="0.2">
      <c r="C3235" s="201"/>
      <c r="D3235" s="201"/>
      <c r="E3235" s="201"/>
    </row>
    <row r="3236" spans="3:5" x14ac:dyDescent="0.2">
      <c r="C3236" s="201"/>
      <c r="D3236" s="201"/>
      <c r="E3236" s="201"/>
    </row>
    <row r="3237" spans="3:5" x14ac:dyDescent="0.2">
      <c r="C3237" s="201"/>
      <c r="D3237" s="201"/>
      <c r="E3237" s="201"/>
    </row>
    <row r="3238" spans="3:5" x14ac:dyDescent="0.2">
      <c r="C3238" s="201"/>
      <c r="D3238" s="201"/>
      <c r="E3238" s="201"/>
    </row>
    <row r="3239" spans="3:5" x14ac:dyDescent="0.2">
      <c r="C3239" s="201"/>
      <c r="D3239" s="201"/>
      <c r="E3239" s="201"/>
    </row>
    <row r="3240" spans="3:5" x14ac:dyDescent="0.2">
      <c r="C3240" s="201"/>
      <c r="D3240" s="201"/>
      <c r="E3240" s="201"/>
    </row>
    <row r="3241" spans="3:5" x14ac:dyDescent="0.2">
      <c r="C3241" s="201"/>
      <c r="D3241" s="201"/>
      <c r="E3241" s="201"/>
    </row>
    <row r="3242" spans="3:5" x14ac:dyDescent="0.2">
      <c r="C3242" s="201"/>
      <c r="D3242" s="201"/>
      <c r="E3242" s="201"/>
    </row>
    <row r="3243" spans="3:5" x14ac:dyDescent="0.2">
      <c r="C3243" s="201"/>
      <c r="D3243" s="201"/>
      <c r="E3243" s="201"/>
    </row>
    <row r="3244" spans="3:5" x14ac:dyDescent="0.2">
      <c r="C3244" s="201"/>
      <c r="D3244" s="201"/>
      <c r="E3244" s="201"/>
    </row>
    <row r="3245" spans="3:5" x14ac:dyDescent="0.2">
      <c r="C3245" s="201"/>
      <c r="D3245" s="201"/>
      <c r="E3245" s="201"/>
    </row>
    <row r="3246" spans="3:5" x14ac:dyDescent="0.2">
      <c r="C3246" s="201"/>
      <c r="D3246" s="201"/>
      <c r="E3246" s="201"/>
    </row>
    <row r="3247" spans="3:5" x14ac:dyDescent="0.2">
      <c r="C3247" s="201"/>
      <c r="D3247" s="201"/>
      <c r="E3247" s="201"/>
    </row>
    <row r="3248" spans="3:5" x14ac:dyDescent="0.2">
      <c r="C3248" s="201"/>
      <c r="D3248" s="201"/>
      <c r="E3248" s="201"/>
    </row>
    <row r="3249" spans="3:5" x14ac:dyDescent="0.2">
      <c r="C3249" s="201"/>
      <c r="D3249" s="201"/>
      <c r="E3249" s="201"/>
    </row>
    <row r="3250" spans="3:5" x14ac:dyDescent="0.2">
      <c r="C3250" s="201"/>
      <c r="D3250" s="201"/>
      <c r="E3250" s="201"/>
    </row>
    <row r="3251" spans="3:5" x14ac:dyDescent="0.2">
      <c r="C3251" s="201"/>
      <c r="D3251" s="201"/>
      <c r="E3251" s="201"/>
    </row>
    <row r="3252" spans="3:5" x14ac:dyDescent="0.2">
      <c r="C3252" s="201"/>
      <c r="D3252" s="201"/>
      <c r="E3252" s="201"/>
    </row>
    <row r="3253" spans="3:5" x14ac:dyDescent="0.2">
      <c r="C3253" s="201"/>
      <c r="D3253" s="201"/>
      <c r="E3253" s="201"/>
    </row>
    <row r="3254" spans="3:5" x14ac:dyDescent="0.2">
      <c r="C3254" s="201"/>
      <c r="D3254" s="201"/>
      <c r="E3254" s="201"/>
    </row>
    <row r="3255" spans="3:5" x14ac:dyDescent="0.2">
      <c r="C3255" s="201"/>
      <c r="D3255" s="201"/>
      <c r="E3255" s="201"/>
    </row>
    <row r="3256" spans="3:5" x14ac:dyDescent="0.2">
      <c r="C3256" s="201"/>
      <c r="D3256" s="201"/>
      <c r="E3256" s="201"/>
    </row>
    <row r="3257" spans="3:5" x14ac:dyDescent="0.2">
      <c r="C3257" s="201"/>
      <c r="D3257" s="201"/>
      <c r="E3257" s="201"/>
    </row>
    <row r="3258" spans="3:5" x14ac:dyDescent="0.2">
      <c r="C3258" s="201"/>
      <c r="D3258" s="201"/>
      <c r="E3258" s="201"/>
    </row>
    <row r="3259" spans="3:5" x14ac:dyDescent="0.2">
      <c r="C3259" s="201"/>
      <c r="D3259" s="201"/>
      <c r="E3259" s="201"/>
    </row>
    <row r="3260" spans="3:5" x14ac:dyDescent="0.2">
      <c r="C3260" s="201"/>
      <c r="D3260" s="201"/>
      <c r="E3260" s="201"/>
    </row>
    <row r="3261" spans="3:5" x14ac:dyDescent="0.2">
      <c r="C3261" s="201"/>
      <c r="D3261" s="201"/>
      <c r="E3261" s="201"/>
    </row>
    <row r="3262" spans="3:5" x14ac:dyDescent="0.2">
      <c r="C3262" s="201"/>
      <c r="D3262" s="201"/>
      <c r="E3262" s="201"/>
    </row>
    <row r="3263" spans="3:5" x14ac:dyDescent="0.2">
      <c r="C3263" s="201"/>
      <c r="D3263" s="201"/>
      <c r="E3263" s="201"/>
    </row>
    <row r="3264" spans="3:5" x14ac:dyDescent="0.2">
      <c r="C3264" s="201"/>
      <c r="D3264" s="201"/>
      <c r="E3264" s="201"/>
    </row>
    <row r="3265" spans="3:5" x14ac:dyDescent="0.2">
      <c r="C3265" s="201"/>
      <c r="D3265" s="201"/>
      <c r="E3265" s="201"/>
    </row>
    <row r="3266" spans="3:5" x14ac:dyDescent="0.2">
      <c r="C3266" s="201"/>
      <c r="D3266" s="201"/>
      <c r="E3266" s="201"/>
    </row>
    <row r="3267" spans="3:5" x14ac:dyDescent="0.2">
      <c r="C3267" s="201"/>
      <c r="D3267" s="201"/>
      <c r="E3267" s="201"/>
    </row>
    <row r="3268" spans="3:5" x14ac:dyDescent="0.2">
      <c r="C3268" s="201"/>
      <c r="D3268" s="201"/>
      <c r="E3268" s="201"/>
    </row>
    <row r="3269" spans="3:5" x14ac:dyDescent="0.2">
      <c r="C3269" s="201"/>
      <c r="D3269" s="201"/>
      <c r="E3269" s="201"/>
    </row>
    <row r="3270" spans="3:5" x14ac:dyDescent="0.2">
      <c r="C3270" s="201"/>
      <c r="D3270" s="201"/>
      <c r="E3270" s="201"/>
    </row>
    <row r="3271" spans="3:5" x14ac:dyDescent="0.2">
      <c r="C3271" s="201"/>
      <c r="D3271" s="201"/>
      <c r="E3271" s="201"/>
    </row>
    <row r="3272" spans="3:5" x14ac:dyDescent="0.2">
      <c r="C3272" s="201"/>
      <c r="D3272" s="201"/>
      <c r="E3272" s="201"/>
    </row>
    <row r="3273" spans="3:5" x14ac:dyDescent="0.2">
      <c r="C3273" s="201"/>
      <c r="D3273" s="201"/>
      <c r="E3273" s="201"/>
    </row>
    <row r="3274" spans="3:5" x14ac:dyDescent="0.2">
      <c r="C3274" s="201"/>
      <c r="D3274" s="201"/>
      <c r="E3274" s="201"/>
    </row>
    <row r="3275" spans="3:5" x14ac:dyDescent="0.2">
      <c r="C3275" s="201"/>
      <c r="D3275" s="201"/>
      <c r="E3275" s="201"/>
    </row>
    <row r="3276" spans="3:5" x14ac:dyDescent="0.2">
      <c r="C3276" s="201"/>
      <c r="D3276" s="201"/>
      <c r="E3276" s="201"/>
    </row>
    <row r="3277" spans="3:5" x14ac:dyDescent="0.2">
      <c r="C3277" s="201"/>
      <c r="D3277" s="201"/>
      <c r="E3277" s="201"/>
    </row>
    <row r="3278" spans="3:5" x14ac:dyDescent="0.2">
      <c r="C3278" s="201"/>
      <c r="D3278" s="201"/>
      <c r="E3278" s="201"/>
    </row>
    <row r="3279" spans="3:5" x14ac:dyDescent="0.2">
      <c r="C3279" s="201"/>
      <c r="D3279" s="201"/>
      <c r="E3279" s="201"/>
    </row>
    <row r="3280" spans="3:5" x14ac:dyDescent="0.2">
      <c r="C3280" s="201"/>
      <c r="D3280" s="201"/>
      <c r="E3280" s="201"/>
    </row>
    <row r="3281" spans="3:5" x14ac:dyDescent="0.2">
      <c r="C3281" s="201"/>
      <c r="D3281" s="201"/>
      <c r="E3281" s="201"/>
    </row>
    <row r="3282" spans="3:5" x14ac:dyDescent="0.2">
      <c r="C3282" s="201"/>
      <c r="D3282" s="201"/>
      <c r="E3282" s="201"/>
    </row>
    <row r="3283" spans="3:5" x14ac:dyDescent="0.2">
      <c r="C3283" s="201"/>
      <c r="D3283" s="201"/>
      <c r="E3283" s="201"/>
    </row>
    <row r="3284" spans="3:5" x14ac:dyDescent="0.2">
      <c r="C3284" s="201"/>
      <c r="D3284" s="201"/>
      <c r="E3284" s="201"/>
    </row>
    <row r="3285" spans="3:5" x14ac:dyDescent="0.2">
      <c r="C3285" s="201"/>
      <c r="D3285" s="201"/>
      <c r="E3285" s="201"/>
    </row>
    <row r="3286" spans="3:5" x14ac:dyDescent="0.2">
      <c r="C3286" s="201"/>
      <c r="D3286" s="201"/>
      <c r="E3286" s="201"/>
    </row>
    <row r="3287" spans="3:5" x14ac:dyDescent="0.2">
      <c r="C3287" s="201"/>
      <c r="D3287" s="201"/>
      <c r="E3287" s="201"/>
    </row>
    <row r="3288" spans="3:5" x14ac:dyDescent="0.2">
      <c r="C3288" s="201"/>
      <c r="D3288" s="201"/>
      <c r="E3288" s="201"/>
    </row>
    <row r="3289" spans="3:5" x14ac:dyDescent="0.2">
      <c r="C3289" s="201"/>
      <c r="D3289" s="201"/>
      <c r="E3289" s="201"/>
    </row>
    <row r="3290" spans="3:5" x14ac:dyDescent="0.2">
      <c r="C3290" s="201"/>
      <c r="D3290" s="201"/>
      <c r="E3290" s="201"/>
    </row>
    <row r="3291" spans="3:5" x14ac:dyDescent="0.2">
      <c r="C3291" s="201"/>
      <c r="D3291" s="201"/>
      <c r="E3291" s="201"/>
    </row>
    <row r="3292" spans="3:5" x14ac:dyDescent="0.2">
      <c r="C3292" s="201"/>
      <c r="D3292" s="201"/>
      <c r="E3292" s="201"/>
    </row>
    <row r="3293" spans="3:5" x14ac:dyDescent="0.2">
      <c r="C3293" s="201"/>
      <c r="D3293" s="201"/>
      <c r="E3293" s="201"/>
    </row>
    <row r="3294" spans="3:5" x14ac:dyDescent="0.2">
      <c r="C3294" s="201"/>
      <c r="D3294" s="201"/>
      <c r="E3294" s="201"/>
    </row>
    <row r="3295" spans="3:5" x14ac:dyDescent="0.2">
      <c r="C3295" s="201"/>
      <c r="D3295" s="201"/>
      <c r="E3295" s="201"/>
    </row>
    <row r="3296" spans="3:5" x14ac:dyDescent="0.2">
      <c r="C3296" s="201"/>
      <c r="D3296" s="201"/>
      <c r="E3296" s="201"/>
    </row>
    <row r="3297" spans="3:5" x14ac:dyDescent="0.2">
      <c r="C3297" s="201"/>
      <c r="D3297" s="201"/>
      <c r="E3297" s="201"/>
    </row>
    <row r="3298" spans="3:5" x14ac:dyDescent="0.2">
      <c r="C3298" s="201"/>
      <c r="D3298" s="201"/>
      <c r="E3298" s="201"/>
    </row>
    <row r="3299" spans="3:5" x14ac:dyDescent="0.2">
      <c r="C3299" s="201"/>
      <c r="D3299" s="201"/>
      <c r="E3299" s="201"/>
    </row>
    <row r="3300" spans="3:5" x14ac:dyDescent="0.2">
      <c r="C3300" s="201"/>
      <c r="D3300" s="201"/>
      <c r="E3300" s="201"/>
    </row>
    <row r="3301" spans="3:5" x14ac:dyDescent="0.2">
      <c r="C3301" s="201"/>
      <c r="D3301" s="201"/>
      <c r="E3301" s="201"/>
    </row>
    <row r="3302" spans="3:5" x14ac:dyDescent="0.2">
      <c r="C3302" s="201"/>
      <c r="D3302" s="201"/>
      <c r="E3302" s="201"/>
    </row>
    <row r="3303" spans="3:5" x14ac:dyDescent="0.2">
      <c r="C3303" s="201"/>
      <c r="D3303" s="201"/>
      <c r="E3303" s="201"/>
    </row>
    <row r="3304" spans="3:5" x14ac:dyDescent="0.2">
      <c r="C3304" s="201"/>
      <c r="D3304" s="201"/>
      <c r="E3304" s="201"/>
    </row>
    <row r="3305" spans="3:5" x14ac:dyDescent="0.2">
      <c r="C3305" s="201"/>
      <c r="D3305" s="201"/>
      <c r="E3305" s="201"/>
    </row>
    <row r="3306" spans="3:5" x14ac:dyDescent="0.2">
      <c r="C3306" s="201"/>
      <c r="D3306" s="201"/>
      <c r="E3306" s="201"/>
    </row>
    <row r="3307" spans="3:5" x14ac:dyDescent="0.2">
      <c r="C3307" s="201"/>
      <c r="D3307" s="201"/>
      <c r="E3307" s="201"/>
    </row>
    <row r="3308" spans="3:5" x14ac:dyDescent="0.2">
      <c r="C3308" s="201"/>
      <c r="D3308" s="201"/>
      <c r="E3308" s="201"/>
    </row>
    <row r="3309" spans="3:5" x14ac:dyDescent="0.2">
      <c r="C3309" s="201"/>
      <c r="D3309" s="201"/>
      <c r="E3309" s="201"/>
    </row>
    <row r="3310" spans="3:5" x14ac:dyDescent="0.2">
      <c r="C3310" s="201"/>
      <c r="D3310" s="201"/>
      <c r="E3310" s="201"/>
    </row>
    <row r="3311" spans="3:5" x14ac:dyDescent="0.2">
      <c r="C3311" s="201"/>
      <c r="D3311" s="201"/>
      <c r="E3311" s="201"/>
    </row>
    <row r="3312" spans="3:5" x14ac:dyDescent="0.2">
      <c r="C3312" s="201"/>
      <c r="D3312" s="201"/>
      <c r="E3312" s="201"/>
    </row>
    <row r="3313" spans="3:5" x14ac:dyDescent="0.2">
      <c r="C3313" s="201"/>
      <c r="D3313" s="201"/>
      <c r="E3313" s="201"/>
    </row>
    <row r="3314" spans="3:5" x14ac:dyDescent="0.2">
      <c r="C3314" s="201"/>
      <c r="D3314" s="201"/>
      <c r="E3314" s="201"/>
    </row>
    <row r="3315" spans="3:5" x14ac:dyDescent="0.2">
      <c r="C3315" s="201"/>
      <c r="D3315" s="201"/>
      <c r="E3315" s="201"/>
    </row>
    <row r="3316" spans="3:5" x14ac:dyDescent="0.2">
      <c r="C3316" s="201"/>
      <c r="D3316" s="201"/>
      <c r="E3316" s="201"/>
    </row>
    <row r="3317" spans="3:5" x14ac:dyDescent="0.2">
      <c r="C3317" s="201"/>
      <c r="D3317" s="201"/>
      <c r="E3317" s="201"/>
    </row>
    <row r="3318" spans="3:5" x14ac:dyDescent="0.2">
      <c r="C3318" s="201"/>
      <c r="D3318" s="201"/>
      <c r="E3318" s="201"/>
    </row>
    <row r="3319" spans="3:5" x14ac:dyDescent="0.2">
      <c r="C3319" s="201"/>
      <c r="D3319" s="201"/>
      <c r="E3319" s="201"/>
    </row>
    <row r="3320" spans="3:5" x14ac:dyDescent="0.2">
      <c r="C3320" s="201"/>
      <c r="D3320" s="201"/>
      <c r="E3320" s="201"/>
    </row>
    <row r="3321" spans="3:5" x14ac:dyDescent="0.2">
      <c r="C3321" s="201"/>
      <c r="D3321" s="201"/>
      <c r="E3321" s="201"/>
    </row>
    <row r="3322" spans="3:5" x14ac:dyDescent="0.2">
      <c r="C3322" s="201"/>
      <c r="D3322" s="201"/>
      <c r="E3322" s="201"/>
    </row>
    <row r="3323" spans="3:5" x14ac:dyDescent="0.2">
      <c r="C3323" s="201"/>
      <c r="D3323" s="201"/>
      <c r="E3323" s="201"/>
    </row>
    <row r="3324" spans="3:5" x14ac:dyDescent="0.2">
      <c r="C3324" s="201"/>
      <c r="D3324" s="201"/>
      <c r="E3324" s="201"/>
    </row>
    <row r="3325" spans="3:5" x14ac:dyDescent="0.2">
      <c r="C3325" s="201"/>
      <c r="D3325" s="201"/>
      <c r="E3325" s="201"/>
    </row>
    <row r="3326" spans="3:5" x14ac:dyDescent="0.2">
      <c r="C3326" s="201"/>
      <c r="D3326" s="201"/>
      <c r="E3326" s="201"/>
    </row>
    <row r="3327" spans="3:5" x14ac:dyDescent="0.2">
      <c r="C3327" s="201"/>
      <c r="D3327" s="201"/>
      <c r="E3327" s="201"/>
    </row>
    <row r="3328" spans="3:5" x14ac:dyDescent="0.2">
      <c r="C3328" s="201"/>
      <c r="D3328" s="201"/>
      <c r="E3328" s="201"/>
    </row>
    <row r="3329" spans="3:5" x14ac:dyDescent="0.2">
      <c r="C3329" s="201"/>
      <c r="D3329" s="201"/>
      <c r="E3329" s="201"/>
    </row>
    <row r="3330" spans="3:5" x14ac:dyDescent="0.2">
      <c r="C3330" s="201"/>
      <c r="D3330" s="201"/>
      <c r="E3330" s="201"/>
    </row>
    <row r="3331" spans="3:5" x14ac:dyDescent="0.2">
      <c r="C3331" s="201"/>
      <c r="D3331" s="201"/>
      <c r="E3331" s="201"/>
    </row>
    <row r="3332" spans="3:5" x14ac:dyDescent="0.2">
      <c r="C3332" s="201"/>
      <c r="D3332" s="201"/>
      <c r="E3332" s="201"/>
    </row>
    <row r="3333" spans="3:5" x14ac:dyDescent="0.2">
      <c r="C3333" s="201"/>
      <c r="D3333" s="201"/>
      <c r="E3333" s="201"/>
    </row>
    <row r="3334" spans="3:5" x14ac:dyDescent="0.2">
      <c r="C3334" s="201"/>
      <c r="D3334" s="201"/>
      <c r="E3334" s="201"/>
    </row>
    <row r="3335" spans="3:5" x14ac:dyDescent="0.2">
      <c r="C3335" s="201"/>
      <c r="D3335" s="201"/>
      <c r="E3335" s="201"/>
    </row>
    <row r="3336" spans="3:5" x14ac:dyDescent="0.2">
      <c r="C3336" s="201"/>
      <c r="D3336" s="201"/>
      <c r="E3336" s="201"/>
    </row>
    <row r="3337" spans="3:5" x14ac:dyDescent="0.2">
      <c r="C3337" s="201"/>
      <c r="D3337" s="201"/>
      <c r="E3337" s="201"/>
    </row>
    <row r="3338" spans="3:5" x14ac:dyDescent="0.2">
      <c r="C3338" s="201"/>
      <c r="D3338" s="201"/>
      <c r="E3338" s="201"/>
    </row>
    <row r="3339" spans="3:5" x14ac:dyDescent="0.2">
      <c r="C3339" s="201"/>
      <c r="D3339" s="201"/>
      <c r="E3339" s="201"/>
    </row>
    <row r="3340" spans="3:5" x14ac:dyDescent="0.2">
      <c r="C3340" s="201"/>
      <c r="D3340" s="201"/>
      <c r="E3340" s="201"/>
    </row>
    <row r="3341" spans="3:5" x14ac:dyDescent="0.2">
      <c r="C3341" s="201"/>
      <c r="D3341" s="201"/>
      <c r="E3341" s="201"/>
    </row>
    <row r="3342" spans="3:5" x14ac:dyDescent="0.2">
      <c r="C3342" s="201"/>
      <c r="D3342" s="201"/>
      <c r="E3342" s="201"/>
    </row>
    <row r="3343" spans="3:5" x14ac:dyDescent="0.2">
      <c r="C3343" s="201"/>
      <c r="D3343" s="201"/>
      <c r="E3343" s="201"/>
    </row>
    <row r="3344" spans="3:5" x14ac:dyDescent="0.2">
      <c r="C3344" s="201"/>
      <c r="D3344" s="201"/>
      <c r="E3344" s="201"/>
    </row>
    <row r="3345" spans="3:5" x14ac:dyDescent="0.2">
      <c r="C3345" s="201"/>
      <c r="D3345" s="201"/>
      <c r="E3345" s="201"/>
    </row>
    <row r="3346" spans="3:5" x14ac:dyDescent="0.2">
      <c r="C3346" s="201"/>
      <c r="D3346" s="201"/>
      <c r="E3346" s="201"/>
    </row>
    <row r="3347" spans="3:5" x14ac:dyDescent="0.2">
      <c r="C3347" s="201"/>
      <c r="D3347" s="201"/>
      <c r="E3347" s="201"/>
    </row>
    <row r="3348" spans="3:5" x14ac:dyDescent="0.2">
      <c r="C3348" s="201"/>
      <c r="D3348" s="201"/>
      <c r="E3348" s="201"/>
    </row>
    <row r="3349" spans="3:5" x14ac:dyDescent="0.2">
      <c r="C3349" s="201"/>
      <c r="D3349" s="201"/>
      <c r="E3349" s="201"/>
    </row>
    <row r="3350" spans="3:5" x14ac:dyDescent="0.2">
      <c r="C3350" s="201"/>
      <c r="D3350" s="201"/>
      <c r="E3350" s="201"/>
    </row>
    <row r="3351" spans="3:5" x14ac:dyDescent="0.2">
      <c r="C3351" s="201"/>
      <c r="D3351" s="201"/>
      <c r="E3351" s="201"/>
    </row>
    <row r="3352" spans="3:5" x14ac:dyDescent="0.2">
      <c r="C3352" s="201"/>
      <c r="D3352" s="201"/>
      <c r="E3352" s="201"/>
    </row>
    <row r="3353" spans="3:5" x14ac:dyDescent="0.2">
      <c r="C3353" s="201"/>
      <c r="D3353" s="201"/>
      <c r="E3353" s="201"/>
    </row>
    <row r="3354" spans="3:5" x14ac:dyDescent="0.2">
      <c r="C3354" s="201"/>
      <c r="D3354" s="201"/>
      <c r="E3354" s="201"/>
    </row>
    <row r="3355" spans="3:5" x14ac:dyDescent="0.2">
      <c r="C3355" s="201"/>
      <c r="D3355" s="201"/>
      <c r="E3355" s="201"/>
    </row>
    <row r="3356" spans="3:5" x14ac:dyDescent="0.2">
      <c r="C3356" s="201"/>
      <c r="D3356" s="201"/>
      <c r="E3356" s="201"/>
    </row>
    <row r="3357" spans="3:5" x14ac:dyDescent="0.2">
      <c r="C3357" s="201"/>
      <c r="D3357" s="201"/>
      <c r="E3357" s="201"/>
    </row>
    <row r="3358" spans="3:5" x14ac:dyDescent="0.2">
      <c r="C3358" s="201"/>
      <c r="D3358" s="201"/>
      <c r="E3358" s="201"/>
    </row>
    <row r="3359" spans="3:5" x14ac:dyDescent="0.2">
      <c r="C3359" s="201"/>
      <c r="D3359" s="201"/>
      <c r="E3359" s="201"/>
    </row>
    <row r="3360" spans="3:5" x14ac:dyDescent="0.2">
      <c r="C3360" s="201"/>
      <c r="D3360" s="201"/>
      <c r="E3360" s="201"/>
    </row>
    <row r="3361" spans="3:5" x14ac:dyDescent="0.2">
      <c r="C3361" s="201"/>
      <c r="D3361" s="201"/>
      <c r="E3361" s="201"/>
    </row>
    <row r="3362" spans="3:5" x14ac:dyDescent="0.2">
      <c r="C3362" s="201"/>
      <c r="D3362" s="201"/>
      <c r="E3362" s="201"/>
    </row>
    <row r="3363" spans="3:5" x14ac:dyDescent="0.2">
      <c r="C3363" s="201"/>
      <c r="D3363" s="201"/>
      <c r="E3363" s="201"/>
    </row>
    <row r="3364" spans="3:5" x14ac:dyDescent="0.2">
      <c r="C3364" s="201"/>
      <c r="D3364" s="201"/>
      <c r="E3364" s="201"/>
    </row>
    <row r="3365" spans="3:5" x14ac:dyDescent="0.2">
      <c r="C3365" s="201"/>
      <c r="D3365" s="201"/>
      <c r="E3365" s="201"/>
    </row>
    <row r="3366" spans="3:5" x14ac:dyDescent="0.2">
      <c r="C3366" s="201"/>
      <c r="D3366" s="201"/>
      <c r="E3366" s="201"/>
    </row>
    <row r="3367" spans="3:5" x14ac:dyDescent="0.2">
      <c r="C3367" s="201"/>
      <c r="D3367" s="201"/>
      <c r="E3367" s="201"/>
    </row>
    <row r="3368" spans="3:5" x14ac:dyDescent="0.2">
      <c r="C3368" s="201"/>
      <c r="D3368" s="201"/>
      <c r="E3368" s="201"/>
    </row>
    <row r="3369" spans="3:5" x14ac:dyDescent="0.2">
      <c r="C3369" s="201"/>
      <c r="D3369" s="201"/>
      <c r="E3369" s="201"/>
    </row>
    <row r="3370" spans="3:5" x14ac:dyDescent="0.2">
      <c r="C3370" s="201"/>
      <c r="D3370" s="201"/>
      <c r="E3370" s="201"/>
    </row>
    <row r="3371" spans="3:5" x14ac:dyDescent="0.2">
      <c r="C3371" s="201"/>
      <c r="D3371" s="201"/>
      <c r="E3371" s="201"/>
    </row>
    <row r="3372" spans="3:5" x14ac:dyDescent="0.2">
      <c r="C3372" s="201"/>
      <c r="D3372" s="201"/>
      <c r="E3372" s="201"/>
    </row>
    <row r="3373" spans="3:5" x14ac:dyDescent="0.2">
      <c r="C3373" s="201"/>
      <c r="D3373" s="201"/>
      <c r="E3373" s="201"/>
    </row>
    <row r="3374" spans="3:5" x14ac:dyDescent="0.2">
      <c r="C3374" s="201"/>
      <c r="D3374" s="201"/>
      <c r="E3374" s="201"/>
    </row>
    <row r="3375" spans="3:5" x14ac:dyDescent="0.2">
      <c r="C3375" s="201"/>
      <c r="D3375" s="201"/>
      <c r="E3375" s="201"/>
    </row>
    <row r="3376" spans="3:5" x14ac:dyDescent="0.2">
      <c r="C3376" s="201"/>
      <c r="D3376" s="201"/>
      <c r="E3376" s="201"/>
    </row>
    <row r="3377" spans="3:5" x14ac:dyDescent="0.2">
      <c r="C3377" s="201"/>
      <c r="D3377" s="201"/>
      <c r="E3377" s="201"/>
    </row>
    <row r="3378" spans="3:5" x14ac:dyDescent="0.2">
      <c r="C3378" s="201"/>
      <c r="D3378" s="201"/>
      <c r="E3378" s="201"/>
    </row>
    <row r="3379" spans="3:5" x14ac:dyDescent="0.2">
      <c r="C3379" s="201"/>
      <c r="D3379" s="201"/>
      <c r="E3379" s="201"/>
    </row>
    <row r="3380" spans="3:5" x14ac:dyDescent="0.2">
      <c r="C3380" s="201"/>
      <c r="D3380" s="201"/>
      <c r="E3380" s="201"/>
    </row>
    <row r="3381" spans="3:5" x14ac:dyDescent="0.2">
      <c r="C3381" s="201"/>
      <c r="D3381" s="201"/>
      <c r="E3381" s="201"/>
    </row>
    <row r="3382" spans="3:5" x14ac:dyDescent="0.2">
      <c r="C3382" s="201"/>
      <c r="D3382" s="201"/>
      <c r="E3382" s="201"/>
    </row>
    <row r="3383" spans="3:5" x14ac:dyDescent="0.2">
      <c r="C3383" s="201"/>
      <c r="D3383" s="201"/>
      <c r="E3383" s="201"/>
    </row>
    <row r="3384" spans="3:5" x14ac:dyDescent="0.2">
      <c r="C3384" s="201"/>
      <c r="D3384" s="201"/>
      <c r="E3384" s="201"/>
    </row>
    <row r="3385" spans="3:5" x14ac:dyDescent="0.2">
      <c r="C3385" s="201"/>
      <c r="D3385" s="201"/>
      <c r="E3385" s="201"/>
    </row>
    <row r="3386" spans="3:5" x14ac:dyDescent="0.2">
      <c r="C3386" s="201"/>
      <c r="D3386" s="201"/>
      <c r="E3386" s="201"/>
    </row>
    <row r="3387" spans="3:5" x14ac:dyDescent="0.2">
      <c r="C3387" s="201"/>
      <c r="D3387" s="201"/>
      <c r="E3387" s="201"/>
    </row>
    <row r="3388" spans="3:5" x14ac:dyDescent="0.2">
      <c r="C3388" s="201"/>
      <c r="D3388" s="201"/>
      <c r="E3388" s="201"/>
    </row>
    <row r="3389" spans="3:5" x14ac:dyDescent="0.2">
      <c r="C3389" s="201"/>
      <c r="D3389" s="201"/>
      <c r="E3389" s="201"/>
    </row>
    <row r="3390" spans="3:5" x14ac:dyDescent="0.2">
      <c r="C3390" s="201"/>
      <c r="D3390" s="201"/>
      <c r="E3390" s="201"/>
    </row>
    <row r="3391" spans="3:5" x14ac:dyDescent="0.2">
      <c r="C3391" s="201"/>
      <c r="D3391" s="201"/>
      <c r="E3391" s="201"/>
    </row>
    <row r="3392" spans="3:5" x14ac:dyDescent="0.2">
      <c r="C3392" s="201"/>
      <c r="D3392" s="201"/>
      <c r="E3392" s="201"/>
    </row>
    <row r="3393" spans="3:5" x14ac:dyDescent="0.2">
      <c r="C3393" s="201"/>
      <c r="D3393" s="201"/>
      <c r="E3393" s="201"/>
    </row>
    <row r="3394" spans="3:5" x14ac:dyDescent="0.2">
      <c r="C3394" s="201"/>
      <c r="D3394" s="201"/>
      <c r="E3394" s="201"/>
    </row>
    <row r="3395" spans="3:5" x14ac:dyDescent="0.2">
      <c r="C3395" s="201"/>
      <c r="D3395" s="201"/>
      <c r="E3395" s="201"/>
    </row>
    <row r="3396" spans="3:5" x14ac:dyDescent="0.2">
      <c r="C3396" s="201"/>
      <c r="D3396" s="201"/>
      <c r="E3396" s="201"/>
    </row>
    <row r="3397" spans="3:5" x14ac:dyDescent="0.2">
      <c r="C3397" s="201"/>
      <c r="D3397" s="201"/>
      <c r="E3397" s="201"/>
    </row>
    <row r="3398" spans="3:5" x14ac:dyDescent="0.2">
      <c r="C3398" s="201"/>
      <c r="D3398" s="201"/>
      <c r="E3398" s="201"/>
    </row>
    <row r="3399" spans="3:5" x14ac:dyDescent="0.2">
      <c r="C3399" s="201"/>
      <c r="D3399" s="201"/>
      <c r="E3399" s="201"/>
    </row>
    <row r="3400" spans="3:5" x14ac:dyDescent="0.2">
      <c r="C3400" s="201"/>
      <c r="D3400" s="201"/>
      <c r="E3400" s="201"/>
    </row>
    <row r="3401" spans="3:5" x14ac:dyDescent="0.2">
      <c r="C3401" s="201"/>
      <c r="D3401" s="201"/>
      <c r="E3401" s="201"/>
    </row>
    <row r="3402" spans="3:5" x14ac:dyDescent="0.2">
      <c r="C3402" s="201"/>
      <c r="D3402" s="201"/>
      <c r="E3402" s="201"/>
    </row>
    <row r="3403" spans="3:5" x14ac:dyDescent="0.2">
      <c r="C3403" s="201"/>
      <c r="D3403" s="201"/>
      <c r="E3403" s="201"/>
    </row>
    <row r="3404" spans="3:5" x14ac:dyDescent="0.2">
      <c r="C3404" s="201"/>
      <c r="D3404" s="201"/>
      <c r="E3404" s="201"/>
    </row>
    <row r="3405" spans="3:5" x14ac:dyDescent="0.2">
      <c r="C3405" s="201"/>
      <c r="D3405" s="201"/>
      <c r="E3405" s="201"/>
    </row>
    <row r="3406" spans="3:5" x14ac:dyDescent="0.2">
      <c r="C3406" s="201"/>
      <c r="D3406" s="201"/>
      <c r="E3406" s="201"/>
    </row>
    <row r="3407" spans="3:5" x14ac:dyDescent="0.2">
      <c r="C3407" s="201"/>
      <c r="D3407" s="201"/>
      <c r="E3407" s="201"/>
    </row>
    <row r="3408" spans="3:5" x14ac:dyDescent="0.2">
      <c r="C3408" s="201"/>
      <c r="D3408" s="201"/>
      <c r="E3408" s="201"/>
    </row>
    <row r="3409" spans="3:5" x14ac:dyDescent="0.2">
      <c r="C3409" s="201"/>
      <c r="D3409" s="201"/>
      <c r="E3409" s="201"/>
    </row>
    <row r="3410" spans="3:5" x14ac:dyDescent="0.2">
      <c r="C3410" s="201"/>
      <c r="D3410" s="201"/>
      <c r="E3410" s="201"/>
    </row>
    <row r="3411" spans="3:5" x14ac:dyDescent="0.2">
      <c r="C3411" s="201"/>
      <c r="D3411" s="201"/>
      <c r="E3411" s="201"/>
    </row>
    <row r="3412" spans="3:5" x14ac:dyDescent="0.2">
      <c r="C3412" s="201"/>
      <c r="D3412" s="201"/>
      <c r="E3412" s="201"/>
    </row>
    <row r="3413" spans="3:5" x14ac:dyDescent="0.2">
      <c r="C3413" s="201"/>
      <c r="D3413" s="201"/>
      <c r="E3413" s="201"/>
    </row>
    <row r="3414" spans="3:5" x14ac:dyDescent="0.2">
      <c r="C3414" s="201"/>
      <c r="D3414" s="201"/>
      <c r="E3414" s="201"/>
    </row>
    <row r="3415" spans="3:5" x14ac:dyDescent="0.2">
      <c r="C3415" s="201"/>
      <c r="D3415" s="201"/>
      <c r="E3415" s="201"/>
    </row>
    <row r="3416" spans="3:5" x14ac:dyDescent="0.2">
      <c r="C3416" s="201"/>
      <c r="D3416" s="201"/>
      <c r="E3416" s="201"/>
    </row>
    <row r="3417" spans="3:5" x14ac:dyDescent="0.2">
      <c r="C3417" s="201"/>
      <c r="D3417" s="201"/>
      <c r="E3417" s="201"/>
    </row>
    <row r="3418" spans="3:5" x14ac:dyDescent="0.2">
      <c r="C3418" s="201"/>
      <c r="D3418" s="201"/>
      <c r="E3418" s="201"/>
    </row>
    <row r="3419" spans="3:5" x14ac:dyDescent="0.2">
      <c r="C3419" s="201"/>
      <c r="D3419" s="201"/>
      <c r="E3419" s="201"/>
    </row>
    <row r="3420" spans="3:5" x14ac:dyDescent="0.2">
      <c r="C3420" s="201"/>
      <c r="D3420" s="201"/>
      <c r="E3420" s="201"/>
    </row>
    <row r="3421" spans="3:5" x14ac:dyDescent="0.2">
      <c r="C3421" s="201"/>
      <c r="D3421" s="201"/>
      <c r="E3421" s="201"/>
    </row>
    <row r="3422" spans="3:5" x14ac:dyDescent="0.2">
      <c r="C3422" s="201"/>
      <c r="D3422" s="201"/>
      <c r="E3422" s="201"/>
    </row>
    <row r="3423" spans="3:5" x14ac:dyDescent="0.2">
      <c r="C3423" s="201"/>
      <c r="D3423" s="201"/>
      <c r="E3423" s="201"/>
    </row>
    <row r="3424" spans="3:5" x14ac:dyDescent="0.2">
      <c r="C3424" s="201"/>
      <c r="D3424" s="201"/>
      <c r="E3424" s="201"/>
    </row>
    <row r="3425" spans="3:5" x14ac:dyDescent="0.2">
      <c r="C3425" s="201"/>
      <c r="D3425" s="201"/>
      <c r="E3425" s="201"/>
    </row>
    <row r="3426" spans="3:5" x14ac:dyDescent="0.2">
      <c r="C3426" s="201"/>
      <c r="D3426" s="201"/>
      <c r="E3426" s="201"/>
    </row>
    <row r="3427" spans="3:5" x14ac:dyDescent="0.2">
      <c r="C3427" s="201"/>
      <c r="D3427" s="201"/>
      <c r="E3427" s="201"/>
    </row>
    <row r="3428" spans="3:5" x14ac:dyDescent="0.2">
      <c r="C3428" s="201"/>
      <c r="D3428" s="201"/>
      <c r="E3428" s="201"/>
    </row>
    <row r="3429" spans="3:5" x14ac:dyDescent="0.2">
      <c r="C3429" s="201"/>
      <c r="D3429" s="201"/>
      <c r="E3429" s="201"/>
    </row>
    <row r="3430" spans="3:5" x14ac:dyDescent="0.2">
      <c r="C3430" s="201"/>
      <c r="D3430" s="201"/>
      <c r="E3430" s="201"/>
    </row>
    <row r="3431" spans="3:5" x14ac:dyDescent="0.2">
      <c r="C3431" s="201"/>
      <c r="D3431" s="201"/>
      <c r="E3431" s="201"/>
    </row>
    <row r="3432" spans="3:5" x14ac:dyDescent="0.2">
      <c r="C3432" s="201"/>
      <c r="D3432" s="201"/>
      <c r="E3432" s="201"/>
    </row>
    <row r="3433" spans="3:5" x14ac:dyDescent="0.2">
      <c r="C3433" s="201"/>
      <c r="D3433" s="201"/>
      <c r="E3433" s="201"/>
    </row>
    <row r="3434" spans="3:5" x14ac:dyDescent="0.2">
      <c r="C3434" s="201"/>
      <c r="D3434" s="201"/>
      <c r="E3434" s="201"/>
    </row>
    <row r="3435" spans="3:5" x14ac:dyDescent="0.2">
      <c r="C3435" s="201"/>
      <c r="D3435" s="201"/>
      <c r="E3435" s="201"/>
    </row>
    <row r="3436" spans="3:5" x14ac:dyDescent="0.2">
      <c r="C3436" s="201"/>
      <c r="D3436" s="201"/>
      <c r="E3436" s="201"/>
    </row>
    <row r="3437" spans="3:5" x14ac:dyDescent="0.2">
      <c r="C3437" s="201"/>
      <c r="D3437" s="201"/>
      <c r="E3437" s="201"/>
    </row>
    <row r="3438" spans="3:5" x14ac:dyDescent="0.2">
      <c r="C3438" s="201"/>
      <c r="D3438" s="201"/>
      <c r="E3438" s="201"/>
    </row>
    <row r="3439" spans="3:5" x14ac:dyDescent="0.2">
      <c r="C3439" s="201"/>
      <c r="D3439" s="201"/>
      <c r="E3439" s="201"/>
    </row>
    <row r="3440" spans="3:5" x14ac:dyDescent="0.2">
      <c r="C3440" s="201"/>
      <c r="D3440" s="201"/>
      <c r="E3440" s="201"/>
    </row>
    <row r="3441" spans="3:5" x14ac:dyDescent="0.2">
      <c r="C3441" s="201"/>
      <c r="D3441" s="201"/>
      <c r="E3441" s="201"/>
    </row>
    <row r="3442" spans="3:5" x14ac:dyDescent="0.2">
      <c r="C3442" s="201"/>
      <c r="D3442" s="201"/>
      <c r="E3442" s="201"/>
    </row>
    <row r="3443" spans="3:5" x14ac:dyDescent="0.2">
      <c r="C3443" s="201"/>
      <c r="D3443" s="201"/>
      <c r="E3443" s="201"/>
    </row>
    <row r="3444" spans="3:5" x14ac:dyDescent="0.2">
      <c r="C3444" s="201"/>
      <c r="D3444" s="201"/>
      <c r="E3444" s="201"/>
    </row>
    <row r="3445" spans="3:5" x14ac:dyDescent="0.2">
      <c r="C3445" s="201"/>
      <c r="D3445" s="201"/>
      <c r="E3445" s="201"/>
    </row>
    <row r="3446" spans="3:5" x14ac:dyDescent="0.2">
      <c r="C3446" s="201"/>
      <c r="D3446" s="201"/>
      <c r="E3446" s="201"/>
    </row>
    <row r="3447" spans="3:5" x14ac:dyDescent="0.2">
      <c r="C3447" s="201"/>
      <c r="D3447" s="201"/>
      <c r="E3447" s="201"/>
    </row>
    <row r="3448" spans="3:5" x14ac:dyDescent="0.2">
      <c r="C3448" s="201"/>
      <c r="D3448" s="201"/>
      <c r="E3448" s="201"/>
    </row>
    <row r="3449" spans="3:5" x14ac:dyDescent="0.2">
      <c r="C3449" s="201"/>
      <c r="D3449" s="201"/>
      <c r="E3449" s="201"/>
    </row>
    <row r="3450" spans="3:5" x14ac:dyDescent="0.2">
      <c r="C3450" s="201"/>
      <c r="D3450" s="201"/>
      <c r="E3450" s="201"/>
    </row>
    <row r="3451" spans="3:5" x14ac:dyDescent="0.2">
      <c r="C3451" s="201"/>
      <c r="D3451" s="201"/>
      <c r="E3451" s="201"/>
    </row>
    <row r="3452" spans="3:5" x14ac:dyDescent="0.2">
      <c r="C3452" s="201"/>
      <c r="D3452" s="201"/>
      <c r="E3452" s="201"/>
    </row>
    <row r="3453" spans="3:5" x14ac:dyDescent="0.2">
      <c r="C3453" s="201"/>
      <c r="D3453" s="201"/>
      <c r="E3453" s="201"/>
    </row>
    <row r="3454" spans="3:5" x14ac:dyDescent="0.2">
      <c r="C3454" s="201"/>
      <c r="D3454" s="201"/>
      <c r="E3454" s="201"/>
    </row>
    <row r="3455" spans="3:5" x14ac:dyDescent="0.2">
      <c r="C3455" s="201"/>
      <c r="D3455" s="201"/>
      <c r="E3455" s="201"/>
    </row>
    <row r="3456" spans="3:5" x14ac:dyDescent="0.2">
      <c r="C3456" s="201"/>
      <c r="D3456" s="201"/>
      <c r="E3456" s="201"/>
    </row>
    <row r="3457" spans="3:5" x14ac:dyDescent="0.2">
      <c r="C3457" s="201"/>
      <c r="D3457" s="201"/>
      <c r="E3457" s="201"/>
    </row>
    <row r="3458" spans="3:5" x14ac:dyDescent="0.2">
      <c r="C3458" s="201"/>
      <c r="D3458" s="201"/>
      <c r="E3458" s="201"/>
    </row>
    <row r="3459" spans="3:5" x14ac:dyDescent="0.2">
      <c r="C3459" s="201"/>
      <c r="D3459" s="201"/>
      <c r="E3459" s="201"/>
    </row>
    <row r="3460" spans="3:5" x14ac:dyDescent="0.2">
      <c r="C3460" s="201"/>
      <c r="D3460" s="201"/>
      <c r="E3460" s="201"/>
    </row>
    <row r="3461" spans="3:5" x14ac:dyDescent="0.2">
      <c r="C3461" s="201"/>
      <c r="D3461" s="201"/>
      <c r="E3461" s="201"/>
    </row>
    <row r="3462" spans="3:5" x14ac:dyDescent="0.2">
      <c r="C3462" s="201"/>
      <c r="D3462" s="201"/>
      <c r="E3462" s="201"/>
    </row>
    <row r="3463" spans="3:5" x14ac:dyDescent="0.2">
      <c r="C3463" s="201"/>
      <c r="D3463" s="201"/>
      <c r="E3463" s="201"/>
    </row>
    <row r="3464" spans="3:5" x14ac:dyDescent="0.2">
      <c r="C3464" s="201"/>
      <c r="D3464" s="201"/>
      <c r="E3464" s="201"/>
    </row>
    <row r="3465" spans="3:5" x14ac:dyDescent="0.2">
      <c r="C3465" s="201"/>
      <c r="D3465" s="201"/>
      <c r="E3465" s="201"/>
    </row>
    <row r="3466" spans="3:5" x14ac:dyDescent="0.2">
      <c r="C3466" s="201"/>
      <c r="D3466" s="201"/>
      <c r="E3466" s="201"/>
    </row>
    <row r="3467" spans="3:5" x14ac:dyDescent="0.2">
      <c r="C3467" s="201"/>
      <c r="D3467" s="201"/>
      <c r="E3467" s="201"/>
    </row>
    <row r="3468" spans="3:5" x14ac:dyDescent="0.2">
      <c r="C3468" s="201"/>
      <c r="D3468" s="201"/>
      <c r="E3468" s="201"/>
    </row>
    <row r="3469" spans="3:5" x14ac:dyDescent="0.2">
      <c r="C3469" s="201"/>
      <c r="D3469" s="201"/>
      <c r="E3469" s="201"/>
    </row>
    <row r="3470" spans="3:5" x14ac:dyDescent="0.2">
      <c r="C3470" s="201"/>
      <c r="D3470" s="201"/>
      <c r="E3470" s="201"/>
    </row>
    <row r="3471" spans="3:5" x14ac:dyDescent="0.2">
      <c r="C3471" s="201"/>
      <c r="D3471" s="201"/>
      <c r="E3471" s="201"/>
    </row>
    <row r="3472" spans="3:5" x14ac:dyDescent="0.2">
      <c r="C3472" s="201"/>
      <c r="D3472" s="201"/>
      <c r="E3472" s="201"/>
    </row>
    <row r="3473" spans="3:5" x14ac:dyDescent="0.2">
      <c r="C3473" s="201"/>
      <c r="D3473" s="201"/>
      <c r="E3473" s="201"/>
    </row>
    <row r="3474" spans="3:5" x14ac:dyDescent="0.2">
      <c r="C3474" s="201"/>
      <c r="D3474" s="201"/>
      <c r="E3474" s="201"/>
    </row>
    <row r="3475" spans="3:5" x14ac:dyDescent="0.2">
      <c r="C3475" s="201"/>
      <c r="D3475" s="201"/>
      <c r="E3475" s="201"/>
    </row>
    <row r="3476" spans="3:5" x14ac:dyDescent="0.2">
      <c r="C3476" s="201"/>
      <c r="D3476" s="201"/>
      <c r="E3476" s="201"/>
    </row>
    <row r="3477" spans="3:5" x14ac:dyDescent="0.2">
      <c r="C3477" s="201"/>
      <c r="D3477" s="201"/>
      <c r="E3477" s="201"/>
    </row>
    <row r="3478" spans="3:5" x14ac:dyDescent="0.2">
      <c r="C3478" s="201"/>
      <c r="D3478" s="201"/>
      <c r="E3478" s="201"/>
    </row>
    <row r="3479" spans="3:5" x14ac:dyDescent="0.2">
      <c r="C3479" s="201"/>
      <c r="D3479" s="201"/>
      <c r="E3479" s="201"/>
    </row>
    <row r="3480" spans="3:5" x14ac:dyDescent="0.2">
      <c r="C3480" s="201"/>
      <c r="D3480" s="201"/>
      <c r="E3480" s="201"/>
    </row>
    <row r="3481" spans="3:5" x14ac:dyDescent="0.2">
      <c r="C3481" s="201"/>
      <c r="D3481" s="201"/>
      <c r="E3481" s="201"/>
    </row>
    <row r="3482" spans="3:5" x14ac:dyDescent="0.2">
      <c r="C3482" s="201"/>
      <c r="D3482" s="201"/>
      <c r="E3482" s="201"/>
    </row>
    <row r="3483" spans="3:5" x14ac:dyDescent="0.2">
      <c r="C3483" s="201"/>
      <c r="D3483" s="201"/>
      <c r="E3483" s="201"/>
    </row>
    <row r="3484" spans="3:5" x14ac:dyDescent="0.2">
      <c r="C3484" s="201"/>
      <c r="D3484" s="201"/>
      <c r="E3484" s="201"/>
    </row>
    <row r="3485" spans="3:5" x14ac:dyDescent="0.2">
      <c r="C3485" s="201"/>
      <c r="D3485" s="201"/>
      <c r="E3485" s="201"/>
    </row>
    <row r="3486" spans="3:5" x14ac:dyDescent="0.2">
      <c r="C3486" s="201"/>
      <c r="D3486" s="201"/>
      <c r="E3486" s="201"/>
    </row>
    <row r="3487" spans="3:5" x14ac:dyDescent="0.2">
      <c r="C3487" s="201"/>
      <c r="D3487" s="201"/>
      <c r="E3487" s="201"/>
    </row>
    <row r="3488" spans="3:5" x14ac:dyDescent="0.2">
      <c r="C3488" s="201"/>
      <c r="D3488" s="201"/>
      <c r="E3488" s="201"/>
    </row>
    <row r="3489" spans="3:5" x14ac:dyDescent="0.2">
      <c r="C3489" s="201"/>
      <c r="D3489" s="201"/>
      <c r="E3489" s="201"/>
    </row>
    <row r="3490" spans="3:5" x14ac:dyDescent="0.2">
      <c r="C3490" s="201"/>
      <c r="D3490" s="201"/>
      <c r="E3490" s="201"/>
    </row>
    <row r="3491" spans="3:5" x14ac:dyDescent="0.2">
      <c r="C3491" s="201"/>
      <c r="D3491" s="201"/>
      <c r="E3491" s="201"/>
    </row>
    <row r="3492" spans="3:5" x14ac:dyDescent="0.2">
      <c r="C3492" s="201"/>
      <c r="D3492" s="201"/>
      <c r="E3492" s="201"/>
    </row>
    <row r="3493" spans="3:5" x14ac:dyDescent="0.2">
      <c r="C3493" s="201"/>
      <c r="D3493" s="201"/>
      <c r="E3493" s="201"/>
    </row>
    <row r="3494" spans="3:5" x14ac:dyDescent="0.2">
      <c r="C3494" s="201"/>
      <c r="D3494" s="201"/>
      <c r="E3494" s="201"/>
    </row>
    <row r="3495" spans="3:5" x14ac:dyDescent="0.2">
      <c r="C3495" s="201"/>
      <c r="D3495" s="201"/>
      <c r="E3495" s="201"/>
    </row>
    <row r="3496" spans="3:5" x14ac:dyDescent="0.2">
      <c r="C3496" s="201"/>
      <c r="D3496" s="201"/>
      <c r="E3496" s="201"/>
    </row>
    <row r="3497" spans="3:5" x14ac:dyDescent="0.2">
      <c r="C3497" s="201"/>
      <c r="D3497" s="201"/>
      <c r="E3497" s="201"/>
    </row>
    <row r="3498" spans="3:5" x14ac:dyDescent="0.2">
      <c r="C3498" s="201"/>
      <c r="D3498" s="201"/>
      <c r="E3498" s="201"/>
    </row>
    <row r="3499" spans="3:5" x14ac:dyDescent="0.2">
      <c r="C3499" s="201"/>
      <c r="D3499" s="201"/>
      <c r="E3499" s="201"/>
    </row>
    <row r="3500" spans="3:5" x14ac:dyDescent="0.2">
      <c r="C3500" s="201"/>
      <c r="D3500" s="201"/>
      <c r="E3500" s="201"/>
    </row>
    <row r="3501" spans="3:5" x14ac:dyDescent="0.2">
      <c r="C3501" s="201"/>
      <c r="D3501" s="201"/>
      <c r="E3501" s="201"/>
    </row>
    <row r="3502" spans="3:5" x14ac:dyDescent="0.2">
      <c r="C3502" s="201"/>
      <c r="D3502" s="201"/>
      <c r="E3502" s="201"/>
    </row>
    <row r="3503" spans="3:5" x14ac:dyDescent="0.2">
      <c r="C3503" s="201"/>
      <c r="D3503" s="201"/>
      <c r="E3503" s="201"/>
    </row>
    <row r="3504" spans="3:5" x14ac:dyDescent="0.2">
      <c r="C3504" s="201"/>
      <c r="D3504" s="201"/>
      <c r="E3504" s="201"/>
    </row>
    <row r="3505" spans="3:5" x14ac:dyDescent="0.2">
      <c r="C3505" s="201"/>
      <c r="D3505" s="201"/>
      <c r="E3505" s="201"/>
    </row>
    <row r="3506" spans="3:5" x14ac:dyDescent="0.2">
      <c r="C3506" s="201"/>
      <c r="D3506" s="201"/>
      <c r="E3506" s="201"/>
    </row>
    <row r="3507" spans="3:5" x14ac:dyDescent="0.2">
      <c r="C3507" s="201"/>
      <c r="D3507" s="201"/>
      <c r="E3507" s="201"/>
    </row>
    <row r="3508" spans="3:5" x14ac:dyDescent="0.2">
      <c r="C3508" s="201"/>
      <c r="D3508" s="201"/>
      <c r="E3508" s="201"/>
    </row>
    <row r="3509" spans="3:5" x14ac:dyDescent="0.2">
      <c r="C3509" s="201"/>
      <c r="D3509" s="201"/>
      <c r="E3509" s="201"/>
    </row>
    <row r="3510" spans="3:5" x14ac:dyDescent="0.2">
      <c r="C3510" s="201"/>
      <c r="D3510" s="201"/>
      <c r="E3510" s="201"/>
    </row>
    <row r="3511" spans="3:5" x14ac:dyDescent="0.2">
      <c r="C3511" s="201"/>
      <c r="D3511" s="201"/>
      <c r="E3511" s="201"/>
    </row>
    <row r="3512" spans="3:5" x14ac:dyDescent="0.2">
      <c r="C3512" s="201"/>
      <c r="D3512" s="201"/>
      <c r="E3512" s="201"/>
    </row>
    <row r="3513" spans="3:5" x14ac:dyDescent="0.2">
      <c r="C3513" s="201"/>
      <c r="D3513" s="201"/>
      <c r="E3513" s="201"/>
    </row>
    <row r="3514" spans="3:5" x14ac:dyDescent="0.2">
      <c r="C3514" s="201"/>
      <c r="D3514" s="201"/>
      <c r="E3514" s="201"/>
    </row>
    <row r="3515" spans="3:5" x14ac:dyDescent="0.2">
      <c r="C3515" s="201"/>
      <c r="D3515" s="201"/>
      <c r="E3515" s="201"/>
    </row>
    <row r="3516" spans="3:5" x14ac:dyDescent="0.2">
      <c r="C3516" s="201"/>
      <c r="D3516" s="201"/>
      <c r="E3516" s="201"/>
    </row>
    <row r="3517" spans="3:5" x14ac:dyDescent="0.2">
      <c r="C3517" s="201"/>
      <c r="D3517" s="201"/>
      <c r="E3517" s="201"/>
    </row>
    <row r="3518" spans="3:5" x14ac:dyDescent="0.2">
      <c r="C3518" s="201"/>
      <c r="D3518" s="201"/>
      <c r="E3518" s="201"/>
    </row>
    <row r="3519" spans="3:5" x14ac:dyDescent="0.2">
      <c r="C3519" s="201"/>
      <c r="D3519" s="201"/>
      <c r="E3519" s="201"/>
    </row>
    <row r="3520" spans="3:5" x14ac:dyDescent="0.2">
      <c r="C3520" s="201"/>
      <c r="D3520" s="201"/>
      <c r="E3520" s="201"/>
    </row>
    <row r="3521" spans="3:5" x14ac:dyDescent="0.2">
      <c r="C3521" s="201"/>
      <c r="D3521" s="201"/>
      <c r="E3521" s="201"/>
    </row>
    <row r="3522" spans="3:5" x14ac:dyDescent="0.2">
      <c r="C3522" s="201"/>
      <c r="D3522" s="201"/>
      <c r="E3522" s="201"/>
    </row>
    <row r="3523" spans="3:5" x14ac:dyDescent="0.2">
      <c r="C3523" s="201"/>
      <c r="D3523" s="201"/>
      <c r="E3523" s="201"/>
    </row>
    <row r="3524" spans="3:5" x14ac:dyDescent="0.2">
      <c r="C3524" s="201"/>
      <c r="D3524" s="201"/>
      <c r="E3524" s="201"/>
    </row>
    <row r="3525" spans="3:5" x14ac:dyDescent="0.2">
      <c r="C3525" s="201"/>
      <c r="D3525" s="201"/>
      <c r="E3525" s="201"/>
    </row>
    <row r="3526" spans="3:5" x14ac:dyDescent="0.2">
      <c r="C3526" s="201"/>
      <c r="D3526" s="201"/>
      <c r="E3526" s="201"/>
    </row>
    <row r="3527" spans="3:5" x14ac:dyDescent="0.2">
      <c r="C3527" s="201"/>
      <c r="D3527" s="201"/>
      <c r="E3527" s="201"/>
    </row>
    <row r="3528" spans="3:5" x14ac:dyDescent="0.2">
      <c r="C3528" s="201"/>
      <c r="D3528" s="201"/>
      <c r="E3528" s="201"/>
    </row>
    <row r="3529" spans="3:5" x14ac:dyDescent="0.2">
      <c r="C3529" s="201"/>
      <c r="D3529" s="201"/>
      <c r="E3529" s="201"/>
    </row>
    <row r="3530" spans="3:5" x14ac:dyDescent="0.2">
      <c r="C3530" s="201"/>
      <c r="D3530" s="201"/>
      <c r="E3530" s="201"/>
    </row>
    <row r="3531" spans="3:5" x14ac:dyDescent="0.2">
      <c r="C3531" s="201"/>
      <c r="D3531" s="201"/>
      <c r="E3531" s="201"/>
    </row>
    <row r="3532" spans="3:5" x14ac:dyDescent="0.2">
      <c r="C3532" s="201"/>
      <c r="D3532" s="201"/>
      <c r="E3532" s="201"/>
    </row>
    <row r="3533" spans="3:5" x14ac:dyDescent="0.2">
      <c r="C3533" s="201"/>
      <c r="D3533" s="201"/>
      <c r="E3533" s="201"/>
    </row>
    <row r="3534" spans="3:5" x14ac:dyDescent="0.2">
      <c r="C3534" s="201"/>
      <c r="D3534" s="201"/>
      <c r="E3534" s="201"/>
    </row>
    <row r="3535" spans="3:5" x14ac:dyDescent="0.2">
      <c r="C3535" s="201"/>
      <c r="D3535" s="201"/>
      <c r="E3535" s="201"/>
    </row>
    <row r="3536" spans="3:5" x14ac:dyDescent="0.2">
      <c r="C3536" s="201"/>
      <c r="D3536" s="201"/>
      <c r="E3536" s="201"/>
    </row>
    <row r="3537" spans="3:5" x14ac:dyDescent="0.2">
      <c r="C3537" s="201"/>
      <c r="D3537" s="201"/>
      <c r="E3537" s="201"/>
    </row>
    <row r="3538" spans="3:5" x14ac:dyDescent="0.2">
      <c r="C3538" s="201"/>
      <c r="D3538" s="201"/>
      <c r="E3538" s="201"/>
    </row>
    <row r="3539" spans="3:5" x14ac:dyDescent="0.2">
      <c r="C3539" s="201"/>
      <c r="D3539" s="201"/>
      <c r="E3539" s="201"/>
    </row>
    <row r="3540" spans="3:5" x14ac:dyDescent="0.2">
      <c r="C3540" s="201"/>
      <c r="D3540" s="201"/>
      <c r="E3540" s="201"/>
    </row>
    <row r="3541" spans="3:5" x14ac:dyDescent="0.2">
      <c r="C3541" s="201"/>
      <c r="D3541" s="201"/>
      <c r="E3541" s="201"/>
    </row>
    <row r="3542" spans="3:5" x14ac:dyDescent="0.2">
      <c r="C3542" s="201"/>
      <c r="D3542" s="201"/>
      <c r="E3542" s="201"/>
    </row>
    <row r="3543" spans="3:5" x14ac:dyDescent="0.2">
      <c r="C3543" s="201"/>
      <c r="D3543" s="201"/>
      <c r="E3543" s="201"/>
    </row>
    <row r="3544" spans="3:5" x14ac:dyDescent="0.2">
      <c r="C3544" s="201"/>
      <c r="D3544" s="201"/>
      <c r="E3544" s="201"/>
    </row>
    <row r="3545" spans="3:5" x14ac:dyDescent="0.2">
      <c r="C3545" s="201"/>
      <c r="D3545" s="201"/>
      <c r="E3545" s="201"/>
    </row>
    <row r="3546" spans="3:5" x14ac:dyDescent="0.2">
      <c r="C3546" s="201"/>
      <c r="D3546" s="201"/>
      <c r="E3546" s="201"/>
    </row>
    <row r="3547" spans="3:5" x14ac:dyDescent="0.2">
      <c r="C3547" s="201"/>
      <c r="D3547" s="201"/>
      <c r="E3547" s="201"/>
    </row>
    <row r="3548" spans="3:5" x14ac:dyDescent="0.2">
      <c r="C3548" s="201"/>
      <c r="D3548" s="201"/>
      <c r="E3548" s="201"/>
    </row>
    <row r="3549" spans="3:5" x14ac:dyDescent="0.2">
      <c r="C3549" s="201"/>
      <c r="D3549" s="201"/>
      <c r="E3549" s="201"/>
    </row>
    <row r="3550" spans="3:5" x14ac:dyDescent="0.2">
      <c r="C3550" s="201"/>
      <c r="D3550" s="201"/>
      <c r="E3550" s="201"/>
    </row>
    <row r="3551" spans="3:5" x14ac:dyDescent="0.2">
      <c r="C3551" s="201"/>
      <c r="D3551" s="201"/>
      <c r="E3551" s="201"/>
    </row>
    <row r="3552" spans="3:5" x14ac:dyDescent="0.2">
      <c r="C3552" s="201"/>
      <c r="D3552" s="201"/>
      <c r="E3552" s="201"/>
    </row>
    <row r="3553" spans="3:5" x14ac:dyDescent="0.2">
      <c r="C3553" s="201"/>
      <c r="D3553" s="201"/>
      <c r="E3553" s="201"/>
    </row>
    <row r="3554" spans="3:5" x14ac:dyDescent="0.2">
      <c r="C3554" s="201"/>
      <c r="D3554" s="201"/>
      <c r="E3554" s="201"/>
    </row>
    <row r="3555" spans="3:5" x14ac:dyDescent="0.2">
      <c r="C3555" s="201"/>
      <c r="D3555" s="201"/>
      <c r="E3555" s="201"/>
    </row>
    <row r="3556" spans="3:5" x14ac:dyDescent="0.2">
      <c r="C3556" s="201"/>
      <c r="D3556" s="201"/>
      <c r="E3556" s="201"/>
    </row>
    <row r="3557" spans="3:5" x14ac:dyDescent="0.2">
      <c r="C3557" s="201"/>
      <c r="D3557" s="201"/>
      <c r="E3557" s="201"/>
    </row>
    <row r="3558" spans="3:5" x14ac:dyDescent="0.2">
      <c r="C3558" s="201"/>
      <c r="D3558" s="201"/>
      <c r="E3558" s="201"/>
    </row>
    <row r="3559" spans="3:5" x14ac:dyDescent="0.2">
      <c r="C3559" s="201"/>
      <c r="D3559" s="201"/>
      <c r="E3559" s="201"/>
    </row>
    <row r="3560" spans="3:5" x14ac:dyDescent="0.2">
      <c r="C3560" s="201"/>
      <c r="D3560" s="201"/>
      <c r="E3560" s="201"/>
    </row>
    <row r="3561" spans="3:5" x14ac:dyDescent="0.2">
      <c r="C3561" s="201"/>
      <c r="D3561" s="201"/>
      <c r="E3561" s="201"/>
    </row>
    <row r="3562" spans="3:5" x14ac:dyDescent="0.2">
      <c r="C3562" s="201"/>
      <c r="D3562" s="201"/>
      <c r="E3562" s="201"/>
    </row>
    <row r="3563" spans="3:5" x14ac:dyDescent="0.2">
      <c r="C3563" s="201"/>
      <c r="D3563" s="201"/>
      <c r="E3563" s="201"/>
    </row>
    <row r="3564" spans="3:5" x14ac:dyDescent="0.2">
      <c r="C3564" s="201"/>
      <c r="D3564" s="201"/>
      <c r="E3564" s="201"/>
    </row>
    <row r="3565" spans="3:5" x14ac:dyDescent="0.2">
      <c r="C3565" s="201"/>
      <c r="D3565" s="201"/>
      <c r="E3565" s="201"/>
    </row>
    <row r="3566" spans="3:5" x14ac:dyDescent="0.2">
      <c r="C3566" s="201"/>
      <c r="D3566" s="201"/>
      <c r="E3566" s="201"/>
    </row>
    <row r="3567" spans="3:5" x14ac:dyDescent="0.2">
      <c r="C3567" s="201"/>
      <c r="D3567" s="201"/>
      <c r="E3567" s="201"/>
    </row>
    <row r="3568" spans="3:5" x14ac:dyDescent="0.2">
      <c r="C3568" s="201"/>
      <c r="D3568" s="201"/>
      <c r="E3568" s="201"/>
    </row>
    <row r="3569" spans="3:5" x14ac:dyDescent="0.2">
      <c r="C3569" s="201"/>
      <c r="D3569" s="201"/>
      <c r="E3569" s="201"/>
    </row>
    <row r="3570" spans="3:5" x14ac:dyDescent="0.2">
      <c r="C3570" s="201"/>
      <c r="D3570" s="201"/>
      <c r="E3570" s="201"/>
    </row>
    <row r="3571" spans="3:5" x14ac:dyDescent="0.2">
      <c r="C3571" s="201"/>
      <c r="D3571" s="201"/>
      <c r="E3571" s="201"/>
    </row>
    <row r="3572" spans="3:5" x14ac:dyDescent="0.2">
      <c r="C3572" s="201"/>
      <c r="D3572" s="201"/>
      <c r="E3572" s="201"/>
    </row>
    <row r="3573" spans="3:5" x14ac:dyDescent="0.2">
      <c r="C3573" s="201"/>
      <c r="D3573" s="201"/>
      <c r="E3573" s="201"/>
    </row>
    <row r="3574" spans="3:5" x14ac:dyDescent="0.2">
      <c r="C3574" s="201"/>
      <c r="D3574" s="201"/>
      <c r="E3574" s="201"/>
    </row>
    <row r="3575" spans="3:5" x14ac:dyDescent="0.2">
      <c r="C3575" s="201"/>
      <c r="D3575" s="201"/>
      <c r="E3575" s="201"/>
    </row>
    <row r="3576" spans="3:5" x14ac:dyDescent="0.2">
      <c r="C3576" s="201"/>
      <c r="D3576" s="201"/>
      <c r="E3576" s="201"/>
    </row>
    <row r="3577" spans="3:5" x14ac:dyDescent="0.2">
      <c r="C3577" s="201"/>
      <c r="D3577" s="201"/>
      <c r="E3577" s="201"/>
    </row>
    <row r="3578" spans="3:5" x14ac:dyDescent="0.2">
      <c r="C3578" s="201"/>
      <c r="D3578" s="201"/>
      <c r="E3578" s="201"/>
    </row>
    <row r="3579" spans="3:5" x14ac:dyDescent="0.2">
      <c r="C3579" s="201"/>
      <c r="D3579" s="201"/>
      <c r="E3579" s="201"/>
    </row>
    <row r="3580" spans="3:5" x14ac:dyDescent="0.2">
      <c r="C3580" s="201"/>
      <c r="D3580" s="201"/>
      <c r="E3580" s="201"/>
    </row>
    <row r="3581" spans="3:5" x14ac:dyDescent="0.2">
      <c r="C3581" s="201"/>
      <c r="D3581" s="201"/>
      <c r="E3581" s="201"/>
    </row>
    <row r="3582" spans="3:5" x14ac:dyDescent="0.2">
      <c r="C3582" s="201"/>
      <c r="D3582" s="201"/>
      <c r="E3582" s="201"/>
    </row>
    <row r="3583" spans="3:5" x14ac:dyDescent="0.2">
      <c r="C3583" s="201"/>
      <c r="D3583" s="201"/>
      <c r="E3583" s="201"/>
    </row>
    <row r="3584" spans="3:5" x14ac:dyDescent="0.2">
      <c r="C3584" s="201"/>
      <c r="D3584" s="201"/>
      <c r="E3584" s="201"/>
    </row>
    <row r="3585" spans="3:5" x14ac:dyDescent="0.2">
      <c r="C3585" s="201"/>
      <c r="D3585" s="201"/>
      <c r="E3585" s="201"/>
    </row>
    <row r="3586" spans="3:5" x14ac:dyDescent="0.2">
      <c r="C3586" s="201"/>
      <c r="D3586" s="201"/>
      <c r="E3586" s="201"/>
    </row>
    <row r="3587" spans="3:5" x14ac:dyDescent="0.2">
      <c r="C3587" s="201"/>
      <c r="D3587" s="201"/>
      <c r="E3587" s="201"/>
    </row>
    <row r="3588" spans="3:5" x14ac:dyDescent="0.2">
      <c r="C3588" s="201"/>
      <c r="D3588" s="201"/>
      <c r="E3588" s="201"/>
    </row>
    <row r="3589" spans="3:5" x14ac:dyDescent="0.2">
      <c r="C3589" s="201"/>
      <c r="D3589" s="201"/>
      <c r="E3589" s="201"/>
    </row>
    <row r="3590" spans="3:5" x14ac:dyDescent="0.2">
      <c r="C3590" s="201"/>
      <c r="D3590" s="201"/>
      <c r="E3590" s="201"/>
    </row>
    <row r="3591" spans="3:5" x14ac:dyDescent="0.2">
      <c r="C3591" s="201"/>
      <c r="D3591" s="201"/>
      <c r="E3591" s="201"/>
    </row>
    <row r="3592" spans="3:5" x14ac:dyDescent="0.2">
      <c r="C3592" s="201"/>
      <c r="D3592" s="201"/>
      <c r="E3592" s="201"/>
    </row>
    <row r="3593" spans="3:5" x14ac:dyDescent="0.2">
      <c r="C3593" s="201"/>
      <c r="D3593" s="201"/>
      <c r="E3593" s="201"/>
    </row>
    <row r="3594" spans="3:5" x14ac:dyDescent="0.2">
      <c r="C3594" s="201"/>
      <c r="D3594" s="201"/>
      <c r="E3594" s="201"/>
    </row>
    <row r="3595" spans="3:5" x14ac:dyDescent="0.2">
      <c r="C3595" s="201"/>
      <c r="D3595" s="201"/>
      <c r="E3595" s="201"/>
    </row>
    <row r="3596" spans="3:5" x14ac:dyDescent="0.2">
      <c r="C3596" s="201"/>
      <c r="D3596" s="201"/>
      <c r="E3596" s="201"/>
    </row>
    <row r="3597" spans="3:5" x14ac:dyDescent="0.2">
      <c r="C3597" s="201"/>
      <c r="D3597" s="201"/>
      <c r="E3597" s="201"/>
    </row>
    <row r="3598" spans="3:5" x14ac:dyDescent="0.2">
      <c r="C3598" s="201"/>
      <c r="D3598" s="201"/>
      <c r="E3598" s="201"/>
    </row>
    <row r="3599" spans="3:5" x14ac:dyDescent="0.2">
      <c r="C3599" s="201"/>
      <c r="D3599" s="201"/>
      <c r="E3599" s="201"/>
    </row>
    <row r="3600" spans="3:5" x14ac:dyDescent="0.2">
      <c r="C3600" s="201"/>
      <c r="D3600" s="201"/>
      <c r="E3600" s="201"/>
    </row>
    <row r="3601" spans="3:5" x14ac:dyDescent="0.2">
      <c r="C3601" s="201"/>
      <c r="D3601" s="201"/>
      <c r="E3601" s="201"/>
    </row>
    <row r="3602" spans="3:5" x14ac:dyDescent="0.2">
      <c r="C3602" s="201"/>
      <c r="D3602" s="201"/>
      <c r="E3602" s="201"/>
    </row>
    <row r="3603" spans="3:5" x14ac:dyDescent="0.2">
      <c r="C3603" s="201"/>
      <c r="D3603" s="201"/>
      <c r="E3603" s="201"/>
    </row>
    <row r="3604" spans="3:5" x14ac:dyDescent="0.2">
      <c r="C3604" s="201"/>
      <c r="D3604" s="201"/>
      <c r="E3604" s="201"/>
    </row>
    <row r="3605" spans="3:5" x14ac:dyDescent="0.2">
      <c r="C3605" s="201"/>
      <c r="D3605" s="201"/>
      <c r="E3605" s="201"/>
    </row>
    <row r="3606" spans="3:5" x14ac:dyDescent="0.2">
      <c r="C3606" s="201"/>
      <c r="D3606" s="201"/>
      <c r="E3606" s="201"/>
    </row>
    <row r="3607" spans="3:5" x14ac:dyDescent="0.2">
      <c r="C3607" s="201"/>
      <c r="D3607" s="201"/>
      <c r="E3607" s="201"/>
    </row>
    <row r="3608" spans="3:5" x14ac:dyDescent="0.2">
      <c r="C3608" s="201"/>
      <c r="D3608" s="201"/>
      <c r="E3608" s="201"/>
    </row>
    <row r="3609" spans="3:5" x14ac:dyDescent="0.2">
      <c r="C3609" s="201"/>
      <c r="D3609" s="201"/>
      <c r="E3609" s="201"/>
    </row>
    <row r="3610" spans="3:5" x14ac:dyDescent="0.2">
      <c r="C3610" s="201"/>
      <c r="D3610" s="201"/>
      <c r="E3610" s="201"/>
    </row>
    <row r="3611" spans="3:5" x14ac:dyDescent="0.2">
      <c r="C3611" s="201"/>
      <c r="D3611" s="201"/>
      <c r="E3611" s="201"/>
    </row>
    <row r="3612" spans="3:5" x14ac:dyDescent="0.2">
      <c r="C3612" s="201"/>
      <c r="D3612" s="201"/>
      <c r="E3612" s="201"/>
    </row>
    <row r="3613" spans="3:5" x14ac:dyDescent="0.2">
      <c r="C3613" s="201"/>
      <c r="D3613" s="201"/>
      <c r="E3613" s="201"/>
    </row>
    <row r="3614" spans="3:5" x14ac:dyDescent="0.2">
      <c r="C3614" s="201"/>
      <c r="D3614" s="201"/>
      <c r="E3614" s="201"/>
    </row>
    <row r="3615" spans="3:5" x14ac:dyDescent="0.2">
      <c r="C3615" s="201"/>
      <c r="D3615" s="201"/>
      <c r="E3615" s="201"/>
    </row>
    <row r="3616" spans="3:5" x14ac:dyDescent="0.2">
      <c r="C3616" s="201"/>
      <c r="D3616" s="201"/>
      <c r="E3616" s="201"/>
    </row>
    <row r="3617" spans="3:5" x14ac:dyDescent="0.2">
      <c r="C3617" s="201"/>
      <c r="D3617" s="201"/>
      <c r="E3617" s="201"/>
    </row>
    <row r="3618" spans="3:5" x14ac:dyDescent="0.2">
      <c r="C3618" s="201"/>
      <c r="D3618" s="201"/>
      <c r="E3618" s="201"/>
    </row>
    <row r="3619" spans="3:5" x14ac:dyDescent="0.2">
      <c r="C3619" s="201"/>
      <c r="D3619" s="201"/>
      <c r="E3619" s="201"/>
    </row>
    <row r="3620" spans="3:5" x14ac:dyDescent="0.2">
      <c r="C3620" s="201"/>
      <c r="D3620" s="201"/>
      <c r="E3620" s="201"/>
    </row>
    <row r="3621" spans="3:5" x14ac:dyDescent="0.2">
      <c r="C3621" s="201"/>
      <c r="D3621" s="201"/>
      <c r="E3621" s="201"/>
    </row>
    <row r="3622" spans="3:5" x14ac:dyDescent="0.2">
      <c r="C3622" s="201"/>
      <c r="D3622" s="201"/>
      <c r="E3622" s="201"/>
    </row>
    <row r="3623" spans="3:5" x14ac:dyDescent="0.2">
      <c r="C3623" s="201"/>
      <c r="D3623" s="201"/>
      <c r="E3623" s="201"/>
    </row>
    <row r="3624" spans="3:5" x14ac:dyDescent="0.2">
      <c r="C3624" s="201"/>
      <c r="D3624" s="201"/>
      <c r="E3624" s="201"/>
    </row>
    <row r="3625" spans="3:5" x14ac:dyDescent="0.2">
      <c r="C3625" s="201"/>
      <c r="D3625" s="201"/>
      <c r="E3625" s="201"/>
    </row>
    <row r="3626" spans="3:5" x14ac:dyDescent="0.2">
      <c r="C3626" s="201"/>
      <c r="D3626" s="201"/>
      <c r="E3626" s="201"/>
    </row>
    <row r="3627" spans="3:5" x14ac:dyDescent="0.2">
      <c r="C3627" s="201"/>
      <c r="D3627" s="201"/>
      <c r="E3627" s="201"/>
    </row>
    <row r="3628" spans="3:5" x14ac:dyDescent="0.2">
      <c r="C3628" s="201"/>
      <c r="D3628" s="201"/>
      <c r="E3628" s="201"/>
    </row>
    <row r="3629" spans="3:5" x14ac:dyDescent="0.2">
      <c r="C3629" s="201"/>
      <c r="D3629" s="201"/>
      <c r="E3629" s="201"/>
    </row>
    <row r="3630" spans="3:5" x14ac:dyDescent="0.2">
      <c r="C3630" s="201"/>
      <c r="D3630" s="201"/>
      <c r="E3630" s="201"/>
    </row>
    <row r="3631" spans="3:5" x14ac:dyDescent="0.2">
      <c r="C3631" s="201"/>
      <c r="D3631" s="201"/>
      <c r="E3631" s="201"/>
    </row>
    <row r="3632" spans="3:5" x14ac:dyDescent="0.2">
      <c r="C3632" s="201"/>
      <c r="D3632" s="201"/>
      <c r="E3632" s="201"/>
    </row>
    <row r="3633" spans="3:5" x14ac:dyDescent="0.2">
      <c r="C3633" s="201"/>
      <c r="D3633" s="201"/>
      <c r="E3633" s="201"/>
    </row>
    <row r="3634" spans="3:5" x14ac:dyDescent="0.2">
      <c r="C3634" s="201"/>
      <c r="D3634" s="201"/>
      <c r="E3634" s="201"/>
    </row>
    <row r="3635" spans="3:5" x14ac:dyDescent="0.2">
      <c r="C3635" s="201"/>
      <c r="D3635" s="201"/>
      <c r="E3635" s="201"/>
    </row>
    <row r="3636" spans="3:5" x14ac:dyDescent="0.2">
      <c r="C3636" s="201"/>
      <c r="D3636" s="201"/>
      <c r="E3636" s="201"/>
    </row>
    <row r="3637" spans="3:5" x14ac:dyDescent="0.2">
      <c r="C3637" s="201"/>
      <c r="D3637" s="201"/>
      <c r="E3637" s="201"/>
    </row>
    <row r="3638" spans="3:5" x14ac:dyDescent="0.2">
      <c r="C3638" s="201"/>
      <c r="D3638" s="201"/>
      <c r="E3638" s="201"/>
    </row>
    <row r="3639" spans="3:5" x14ac:dyDescent="0.2">
      <c r="C3639" s="201"/>
      <c r="D3639" s="201"/>
      <c r="E3639" s="201"/>
    </row>
    <row r="3640" spans="3:5" x14ac:dyDescent="0.2">
      <c r="C3640" s="201"/>
      <c r="D3640" s="201"/>
      <c r="E3640" s="201"/>
    </row>
    <row r="3641" spans="3:5" x14ac:dyDescent="0.2">
      <c r="C3641" s="201"/>
      <c r="D3641" s="201"/>
      <c r="E3641" s="201"/>
    </row>
    <row r="3642" spans="3:5" x14ac:dyDescent="0.2">
      <c r="C3642" s="201"/>
      <c r="D3642" s="201"/>
      <c r="E3642" s="201"/>
    </row>
    <row r="3643" spans="3:5" x14ac:dyDescent="0.2">
      <c r="C3643" s="201"/>
      <c r="D3643" s="201"/>
      <c r="E3643" s="201"/>
    </row>
    <row r="3644" spans="3:5" x14ac:dyDescent="0.2">
      <c r="C3644" s="201"/>
      <c r="D3644" s="201"/>
      <c r="E3644" s="201"/>
    </row>
    <row r="3645" spans="3:5" x14ac:dyDescent="0.2">
      <c r="C3645" s="201"/>
      <c r="D3645" s="201"/>
      <c r="E3645" s="201"/>
    </row>
    <row r="3646" spans="3:5" x14ac:dyDescent="0.2">
      <c r="C3646" s="201"/>
      <c r="D3646" s="201"/>
      <c r="E3646" s="201"/>
    </row>
    <row r="3647" spans="3:5" x14ac:dyDescent="0.2">
      <c r="C3647" s="201"/>
      <c r="D3647" s="201"/>
      <c r="E3647" s="201"/>
    </row>
    <row r="3648" spans="3:5" x14ac:dyDescent="0.2">
      <c r="C3648" s="201"/>
      <c r="D3648" s="201"/>
      <c r="E3648" s="201"/>
    </row>
    <row r="3649" spans="3:5" x14ac:dyDescent="0.2">
      <c r="C3649" s="201"/>
      <c r="D3649" s="201"/>
      <c r="E3649" s="201"/>
    </row>
    <row r="3650" spans="3:5" x14ac:dyDescent="0.2">
      <c r="C3650" s="201"/>
      <c r="D3650" s="201"/>
      <c r="E3650" s="201"/>
    </row>
    <row r="3651" spans="3:5" x14ac:dyDescent="0.2">
      <c r="C3651" s="201"/>
      <c r="D3651" s="201"/>
      <c r="E3651" s="201"/>
    </row>
    <row r="3652" spans="3:5" x14ac:dyDescent="0.2">
      <c r="C3652" s="201"/>
      <c r="D3652" s="201"/>
      <c r="E3652" s="201"/>
    </row>
    <row r="3653" spans="3:5" x14ac:dyDescent="0.2">
      <c r="C3653" s="201"/>
      <c r="D3653" s="201"/>
      <c r="E3653" s="201"/>
    </row>
    <row r="3654" spans="3:5" x14ac:dyDescent="0.2">
      <c r="C3654" s="201"/>
      <c r="D3654" s="201"/>
      <c r="E3654" s="201"/>
    </row>
    <row r="3655" spans="3:5" x14ac:dyDescent="0.2">
      <c r="C3655" s="201"/>
      <c r="D3655" s="201"/>
      <c r="E3655" s="201"/>
    </row>
    <row r="3656" spans="3:5" x14ac:dyDescent="0.2">
      <c r="C3656" s="201"/>
      <c r="D3656" s="201"/>
      <c r="E3656" s="201"/>
    </row>
    <row r="3657" spans="3:5" x14ac:dyDescent="0.2">
      <c r="C3657" s="201"/>
      <c r="D3657" s="201"/>
      <c r="E3657" s="201"/>
    </row>
    <row r="3658" spans="3:5" x14ac:dyDescent="0.2">
      <c r="C3658" s="201"/>
      <c r="D3658" s="201"/>
      <c r="E3658" s="201"/>
    </row>
    <row r="3659" spans="3:5" x14ac:dyDescent="0.2">
      <c r="C3659" s="201"/>
      <c r="D3659" s="201"/>
      <c r="E3659" s="201"/>
    </row>
    <row r="3660" spans="3:5" x14ac:dyDescent="0.2">
      <c r="C3660" s="201"/>
      <c r="D3660" s="201"/>
      <c r="E3660" s="201"/>
    </row>
    <row r="3661" spans="3:5" x14ac:dyDescent="0.2">
      <c r="C3661" s="201"/>
      <c r="D3661" s="201"/>
      <c r="E3661" s="201"/>
    </row>
    <row r="3662" spans="3:5" x14ac:dyDescent="0.2">
      <c r="C3662" s="201"/>
      <c r="D3662" s="201"/>
      <c r="E3662" s="201"/>
    </row>
    <row r="3663" spans="3:5" x14ac:dyDescent="0.2">
      <c r="C3663" s="201"/>
      <c r="D3663" s="201"/>
      <c r="E3663" s="201"/>
    </row>
    <row r="3664" spans="3:5" x14ac:dyDescent="0.2">
      <c r="C3664" s="201"/>
      <c r="D3664" s="201"/>
      <c r="E3664" s="201"/>
    </row>
    <row r="3665" spans="3:5" x14ac:dyDescent="0.2">
      <c r="C3665" s="201"/>
      <c r="D3665" s="201"/>
      <c r="E3665" s="201"/>
    </row>
    <row r="3666" spans="3:5" x14ac:dyDescent="0.2">
      <c r="C3666" s="201"/>
      <c r="D3666" s="201"/>
      <c r="E3666" s="201"/>
    </row>
    <row r="3667" spans="3:5" x14ac:dyDescent="0.2">
      <c r="C3667" s="201"/>
      <c r="D3667" s="201"/>
      <c r="E3667" s="201"/>
    </row>
    <row r="3668" spans="3:5" x14ac:dyDescent="0.2">
      <c r="C3668" s="201"/>
      <c r="D3668" s="201"/>
      <c r="E3668" s="201"/>
    </row>
    <row r="3669" spans="3:5" x14ac:dyDescent="0.2">
      <c r="C3669" s="201"/>
      <c r="D3669" s="201"/>
      <c r="E3669" s="201"/>
    </row>
    <row r="3670" spans="3:5" x14ac:dyDescent="0.2">
      <c r="C3670" s="201"/>
      <c r="D3670" s="201"/>
      <c r="E3670" s="201"/>
    </row>
    <row r="3671" spans="3:5" x14ac:dyDescent="0.2">
      <c r="C3671" s="201"/>
      <c r="D3671" s="201"/>
      <c r="E3671" s="201"/>
    </row>
    <row r="3672" spans="3:5" x14ac:dyDescent="0.2">
      <c r="C3672" s="201"/>
      <c r="D3672" s="201"/>
      <c r="E3672" s="201"/>
    </row>
    <row r="3673" spans="3:5" x14ac:dyDescent="0.2">
      <c r="C3673" s="201"/>
      <c r="D3673" s="201"/>
      <c r="E3673" s="201"/>
    </row>
    <row r="3674" spans="3:5" x14ac:dyDescent="0.2">
      <c r="C3674" s="201"/>
      <c r="D3674" s="201"/>
      <c r="E3674" s="201"/>
    </row>
    <row r="3675" spans="3:5" x14ac:dyDescent="0.2">
      <c r="C3675" s="201"/>
      <c r="D3675" s="201"/>
      <c r="E3675" s="201"/>
    </row>
    <row r="3676" spans="3:5" x14ac:dyDescent="0.2">
      <c r="C3676" s="201"/>
      <c r="D3676" s="201"/>
      <c r="E3676" s="201"/>
    </row>
    <row r="3677" spans="3:5" x14ac:dyDescent="0.2">
      <c r="C3677" s="201"/>
      <c r="D3677" s="201"/>
      <c r="E3677" s="201"/>
    </row>
    <row r="3678" spans="3:5" x14ac:dyDescent="0.2">
      <c r="C3678" s="201"/>
      <c r="D3678" s="201"/>
      <c r="E3678" s="201"/>
    </row>
    <row r="3679" spans="3:5" x14ac:dyDescent="0.2">
      <c r="C3679" s="201"/>
      <c r="D3679" s="201"/>
      <c r="E3679" s="201"/>
    </row>
    <row r="3680" spans="3:5" x14ac:dyDescent="0.2">
      <c r="C3680" s="201"/>
      <c r="D3680" s="201"/>
      <c r="E3680" s="201"/>
    </row>
    <row r="3681" spans="3:5" x14ac:dyDescent="0.2">
      <c r="C3681" s="201"/>
      <c r="D3681" s="201"/>
      <c r="E3681" s="201"/>
    </row>
    <row r="3682" spans="3:5" x14ac:dyDescent="0.2">
      <c r="C3682" s="201"/>
      <c r="D3682" s="201"/>
      <c r="E3682" s="201"/>
    </row>
    <row r="3683" spans="3:5" x14ac:dyDescent="0.2">
      <c r="C3683" s="201"/>
      <c r="D3683" s="201"/>
      <c r="E3683" s="201"/>
    </row>
    <row r="3684" spans="3:5" x14ac:dyDescent="0.2">
      <c r="C3684" s="201"/>
      <c r="D3684" s="201"/>
      <c r="E3684" s="201"/>
    </row>
    <row r="3685" spans="3:5" x14ac:dyDescent="0.2">
      <c r="C3685" s="201"/>
      <c r="D3685" s="201"/>
      <c r="E3685" s="201"/>
    </row>
    <row r="3686" spans="3:5" x14ac:dyDescent="0.2">
      <c r="C3686" s="201"/>
      <c r="D3686" s="201"/>
      <c r="E3686" s="201"/>
    </row>
    <row r="3687" spans="3:5" x14ac:dyDescent="0.2">
      <c r="C3687" s="201"/>
      <c r="D3687" s="201"/>
      <c r="E3687" s="201"/>
    </row>
    <row r="3688" spans="3:5" x14ac:dyDescent="0.2">
      <c r="C3688" s="201"/>
      <c r="D3688" s="201"/>
      <c r="E3688" s="201"/>
    </row>
    <row r="3689" spans="3:5" x14ac:dyDescent="0.2">
      <c r="C3689" s="201"/>
      <c r="D3689" s="201"/>
      <c r="E3689" s="201"/>
    </row>
    <row r="3690" spans="3:5" x14ac:dyDescent="0.2">
      <c r="C3690" s="201"/>
      <c r="D3690" s="201"/>
      <c r="E3690" s="201"/>
    </row>
    <row r="3691" spans="3:5" x14ac:dyDescent="0.2">
      <c r="C3691" s="201"/>
      <c r="D3691" s="201"/>
      <c r="E3691" s="201"/>
    </row>
    <row r="3692" spans="3:5" x14ac:dyDescent="0.2">
      <c r="C3692" s="201"/>
      <c r="D3692" s="201"/>
      <c r="E3692" s="201"/>
    </row>
    <row r="3693" spans="3:5" x14ac:dyDescent="0.2">
      <c r="C3693" s="201"/>
      <c r="D3693" s="201"/>
      <c r="E3693" s="201"/>
    </row>
    <row r="3694" spans="3:5" x14ac:dyDescent="0.2">
      <c r="C3694" s="201"/>
      <c r="D3694" s="201"/>
      <c r="E3694" s="201"/>
    </row>
    <row r="3695" spans="3:5" x14ac:dyDescent="0.2">
      <c r="C3695" s="201"/>
      <c r="D3695" s="201"/>
      <c r="E3695" s="201"/>
    </row>
    <row r="3696" spans="3:5" x14ac:dyDescent="0.2">
      <c r="C3696" s="201"/>
      <c r="D3696" s="201"/>
      <c r="E3696" s="201"/>
    </row>
    <row r="3697" spans="3:5" x14ac:dyDescent="0.2">
      <c r="C3697" s="201"/>
      <c r="D3697" s="201"/>
      <c r="E3697" s="201"/>
    </row>
    <row r="3698" spans="3:5" x14ac:dyDescent="0.2">
      <c r="C3698" s="201"/>
      <c r="D3698" s="201"/>
      <c r="E3698" s="201"/>
    </row>
    <row r="3699" spans="3:5" x14ac:dyDescent="0.2">
      <c r="C3699" s="201"/>
      <c r="D3699" s="201"/>
      <c r="E3699" s="201"/>
    </row>
    <row r="3700" spans="3:5" x14ac:dyDescent="0.2">
      <c r="C3700" s="201"/>
      <c r="D3700" s="201"/>
      <c r="E3700" s="201"/>
    </row>
    <row r="3701" spans="3:5" x14ac:dyDescent="0.2">
      <c r="C3701" s="201"/>
      <c r="D3701" s="201"/>
      <c r="E3701" s="201"/>
    </row>
    <row r="3702" spans="3:5" x14ac:dyDescent="0.2">
      <c r="C3702" s="201"/>
      <c r="D3702" s="201"/>
      <c r="E3702" s="201"/>
    </row>
    <row r="3703" spans="3:5" x14ac:dyDescent="0.2">
      <c r="C3703" s="201"/>
      <c r="D3703" s="201"/>
      <c r="E3703" s="201"/>
    </row>
    <row r="3704" spans="3:5" x14ac:dyDescent="0.2">
      <c r="C3704" s="201"/>
      <c r="D3704" s="201"/>
      <c r="E3704" s="201"/>
    </row>
    <row r="3705" spans="3:5" x14ac:dyDescent="0.2">
      <c r="C3705" s="201"/>
      <c r="D3705" s="201"/>
      <c r="E3705" s="201"/>
    </row>
    <row r="3706" spans="3:5" x14ac:dyDescent="0.2">
      <c r="C3706" s="201"/>
      <c r="D3706" s="201"/>
      <c r="E3706" s="201"/>
    </row>
    <row r="3707" spans="3:5" x14ac:dyDescent="0.2">
      <c r="C3707" s="201"/>
      <c r="D3707" s="201"/>
      <c r="E3707" s="201"/>
    </row>
    <row r="3708" spans="3:5" x14ac:dyDescent="0.2">
      <c r="C3708" s="201"/>
      <c r="D3708" s="201"/>
      <c r="E3708" s="201"/>
    </row>
    <row r="3709" spans="3:5" x14ac:dyDescent="0.2">
      <c r="C3709" s="201"/>
      <c r="D3709" s="201"/>
      <c r="E3709" s="201"/>
    </row>
    <row r="3710" spans="3:5" x14ac:dyDescent="0.2">
      <c r="C3710" s="201"/>
      <c r="D3710" s="201"/>
      <c r="E3710" s="201"/>
    </row>
    <row r="3711" spans="3:5" x14ac:dyDescent="0.2">
      <c r="C3711" s="201"/>
      <c r="D3711" s="201"/>
      <c r="E3711" s="201"/>
    </row>
    <row r="3712" spans="3:5" x14ac:dyDescent="0.2">
      <c r="C3712" s="201"/>
      <c r="D3712" s="201"/>
      <c r="E3712" s="201"/>
    </row>
    <row r="3713" spans="3:5" x14ac:dyDescent="0.2">
      <c r="C3713" s="201"/>
      <c r="D3713" s="201"/>
      <c r="E3713" s="201"/>
    </row>
    <row r="3714" spans="3:5" x14ac:dyDescent="0.2">
      <c r="C3714" s="201"/>
      <c r="D3714" s="201"/>
      <c r="E3714" s="201"/>
    </row>
    <row r="3715" spans="3:5" x14ac:dyDescent="0.2">
      <c r="C3715" s="201"/>
      <c r="D3715" s="201"/>
      <c r="E3715" s="201"/>
    </row>
    <row r="3716" spans="3:5" x14ac:dyDescent="0.2">
      <c r="C3716" s="201"/>
      <c r="D3716" s="201"/>
      <c r="E3716" s="201"/>
    </row>
    <row r="3717" spans="3:5" x14ac:dyDescent="0.2">
      <c r="C3717" s="201"/>
      <c r="D3717" s="201"/>
      <c r="E3717" s="201"/>
    </row>
    <row r="3718" spans="3:5" x14ac:dyDescent="0.2">
      <c r="C3718" s="201"/>
      <c r="D3718" s="201"/>
      <c r="E3718" s="201"/>
    </row>
    <row r="3719" spans="3:5" x14ac:dyDescent="0.2">
      <c r="C3719" s="201"/>
      <c r="D3719" s="201"/>
      <c r="E3719" s="201"/>
    </row>
    <row r="3720" spans="3:5" x14ac:dyDescent="0.2">
      <c r="C3720" s="201"/>
      <c r="D3720" s="201"/>
      <c r="E3720" s="201"/>
    </row>
    <row r="3721" spans="3:5" x14ac:dyDescent="0.2">
      <c r="C3721" s="201"/>
      <c r="D3721" s="201"/>
      <c r="E3721" s="201"/>
    </row>
    <row r="3722" spans="3:5" x14ac:dyDescent="0.2">
      <c r="C3722" s="201"/>
      <c r="D3722" s="201"/>
      <c r="E3722" s="201"/>
    </row>
    <row r="3723" spans="3:5" x14ac:dyDescent="0.2">
      <c r="C3723" s="201"/>
      <c r="D3723" s="201"/>
      <c r="E3723" s="201"/>
    </row>
    <row r="3724" spans="3:5" x14ac:dyDescent="0.2">
      <c r="C3724" s="201"/>
      <c r="D3724" s="201"/>
      <c r="E3724" s="201"/>
    </row>
    <row r="3725" spans="3:5" x14ac:dyDescent="0.2">
      <c r="C3725" s="201"/>
      <c r="D3725" s="201"/>
      <c r="E3725" s="201"/>
    </row>
    <row r="3726" spans="3:5" x14ac:dyDescent="0.2">
      <c r="C3726" s="201"/>
      <c r="D3726" s="201"/>
      <c r="E3726" s="201"/>
    </row>
    <row r="3727" spans="3:5" x14ac:dyDescent="0.2">
      <c r="C3727" s="201"/>
      <c r="D3727" s="201"/>
      <c r="E3727" s="201"/>
    </row>
    <row r="3728" spans="3:5" x14ac:dyDescent="0.2">
      <c r="C3728" s="201"/>
      <c r="D3728" s="201"/>
      <c r="E3728" s="201"/>
    </row>
    <row r="3729" spans="3:5" x14ac:dyDescent="0.2">
      <c r="C3729" s="201"/>
      <c r="D3729" s="201"/>
      <c r="E3729" s="201"/>
    </row>
    <row r="3730" spans="3:5" x14ac:dyDescent="0.2">
      <c r="C3730" s="201"/>
      <c r="D3730" s="201"/>
      <c r="E3730" s="201"/>
    </row>
    <row r="3731" spans="3:5" x14ac:dyDescent="0.2">
      <c r="C3731" s="201"/>
      <c r="D3731" s="201"/>
      <c r="E3731" s="201"/>
    </row>
    <row r="3732" spans="3:5" x14ac:dyDescent="0.2">
      <c r="C3732" s="201"/>
      <c r="D3732" s="201"/>
      <c r="E3732" s="201"/>
    </row>
    <row r="3733" spans="3:5" x14ac:dyDescent="0.2">
      <c r="C3733" s="201"/>
      <c r="D3733" s="201"/>
      <c r="E3733" s="201"/>
    </row>
    <row r="3734" spans="3:5" x14ac:dyDescent="0.2">
      <c r="C3734" s="201"/>
      <c r="D3734" s="201"/>
      <c r="E3734" s="201"/>
    </row>
    <row r="3735" spans="3:5" x14ac:dyDescent="0.2">
      <c r="C3735" s="201"/>
      <c r="D3735" s="201"/>
      <c r="E3735" s="201"/>
    </row>
    <row r="3736" spans="3:5" x14ac:dyDescent="0.2">
      <c r="C3736" s="201"/>
      <c r="D3736" s="201"/>
      <c r="E3736" s="201"/>
    </row>
    <row r="3737" spans="3:5" x14ac:dyDescent="0.2">
      <c r="C3737" s="201"/>
      <c r="D3737" s="201"/>
      <c r="E3737" s="201"/>
    </row>
    <row r="3738" spans="3:5" x14ac:dyDescent="0.2">
      <c r="C3738" s="201"/>
      <c r="D3738" s="201"/>
      <c r="E3738" s="201"/>
    </row>
    <row r="3739" spans="3:5" x14ac:dyDescent="0.2">
      <c r="C3739" s="201"/>
      <c r="D3739" s="201"/>
      <c r="E3739" s="201"/>
    </row>
    <row r="3740" spans="3:5" x14ac:dyDescent="0.2">
      <c r="C3740" s="201"/>
      <c r="D3740" s="201"/>
      <c r="E3740" s="201"/>
    </row>
    <row r="3741" spans="3:5" x14ac:dyDescent="0.2">
      <c r="C3741" s="201"/>
      <c r="D3741" s="201"/>
      <c r="E3741" s="201"/>
    </row>
    <row r="3742" spans="3:5" x14ac:dyDescent="0.2">
      <c r="C3742" s="201"/>
      <c r="D3742" s="201"/>
      <c r="E3742" s="201"/>
    </row>
    <row r="3743" spans="3:5" x14ac:dyDescent="0.2">
      <c r="C3743" s="201"/>
      <c r="D3743" s="201"/>
      <c r="E3743" s="201"/>
    </row>
    <row r="3744" spans="3:5" x14ac:dyDescent="0.2">
      <c r="C3744" s="201"/>
      <c r="D3744" s="201"/>
      <c r="E3744" s="201"/>
    </row>
    <row r="3745" spans="3:5" x14ac:dyDescent="0.2">
      <c r="C3745" s="201"/>
      <c r="D3745" s="201"/>
      <c r="E3745" s="201"/>
    </row>
    <row r="3746" spans="3:5" x14ac:dyDescent="0.2">
      <c r="C3746" s="201"/>
      <c r="D3746" s="201"/>
      <c r="E3746" s="201"/>
    </row>
    <row r="3747" spans="3:5" x14ac:dyDescent="0.2">
      <c r="C3747" s="201"/>
      <c r="D3747" s="201"/>
      <c r="E3747" s="201"/>
    </row>
    <row r="3748" spans="3:5" x14ac:dyDescent="0.2">
      <c r="C3748" s="201"/>
      <c r="D3748" s="201"/>
      <c r="E3748" s="201"/>
    </row>
    <row r="3749" spans="3:5" x14ac:dyDescent="0.2">
      <c r="C3749" s="201"/>
      <c r="D3749" s="201"/>
      <c r="E3749" s="201"/>
    </row>
    <row r="3750" spans="3:5" x14ac:dyDescent="0.2">
      <c r="C3750" s="201"/>
      <c r="D3750" s="201"/>
      <c r="E3750" s="201"/>
    </row>
    <row r="3751" spans="3:5" x14ac:dyDescent="0.2">
      <c r="C3751" s="201"/>
      <c r="D3751" s="201"/>
      <c r="E3751" s="201"/>
    </row>
    <row r="3752" spans="3:5" x14ac:dyDescent="0.2">
      <c r="C3752" s="201"/>
      <c r="D3752" s="201"/>
      <c r="E3752" s="201"/>
    </row>
    <row r="3753" spans="3:5" x14ac:dyDescent="0.2">
      <c r="C3753" s="201"/>
      <c r="D3753" s="201"/>
      <c r="E3753" s="201"/>
    </row>
    <row r="3754" spans="3:5" x14ac:dyDescent="0.2">
      <c r="C3754" s="201"/>
      <c r="D3754" s="201"/>
      <c r="E3754" s="201"/>
    </row>
    <row r="3755" spans="3:5" x14ac:dyDescent="0.2">
      <c r="C3755" s="201"/>
      <c r="D3755" s="201"/>
      <c r="E3755" s="201"/>
    </row>
    <row r="3756" spans="3:5" x14ac:dyDescent="0.2">
      <c r="C3756" s="201"/>
      <c r="D3756" s="201"/>
      <c r="E3756" s="201"/>
    </row>
    <row r="3757" spans="3:5" x14ac:dyDescent="0.2">
      <c r="C3757" s="201"/>
      <c r="D3757" s="201"/>
      <c r="E3757" s="201"/>
    </row>
    <row r="3758" spans="3:5" x14ac:dyDescent="0.2">
      <c r="C3758" s="201"/>
      <c r="D3758" s="201"/>
      <c r="E3758" s="201"/>
    </row>
    <row r="3759" spans="3:5" x14ac:dyDescent="0.2">
      <c r="C3759" s="201"/>
      <c r="D3759" s="201"/>
      <c r="E3759" s="201"/>
    </row>
    <row r="3760" spans="3:5" x14ac:dyDescent="0.2">
      <c r="C3760" s="201"/>
      <c r="D3760" s="201"/>
      <c r="E3760" s="201"/>
    </row>
    <row r="3761" spans="3:5" x14ac:dyDescent="0.2">
      <c r="C3761" s="201"/>
      <c r="D3761" s="201"/>
      <c r="E3761" s="201"/>
    </row>
    <row r="3762" spans="3:5" x14ac:dyDescent="0.2">
      <c r="C3762" s="201"/>
      <c r="D3762" s="201"/>
      <c r="E3762" s="201"/>
    </row>
    <row r="3763" spans="3:5" x14ac:dyDescent="0.2">
      <c r="C3763" s="201"/>
      <c r="D3763" s="201"/>
      <c r="E3763" s="201"/>
    </row>
    <row r="3764" spans="3:5" x14ac:dyDescent="0.2">
      <c r="C3764" s="201"/>
      <c r="D3764" s="201"/>
      <c r="E3764" s="201"/>
    </row>
    <row r="3765" spans="3:5" x14ac:dyDescent="0.2">
      <c r="C3765" s="201"/>
      <c r="D3765" s="201"/>
      <c r="E3765" s="201"/>
    </row>
    <row r="3766" spans="3:5" x14ac:dyDescent="0.2">
      <c r="C3766" s="201"/>
      <c r="D3766" s="201"/>
      <c r="E3766" s="201"/>
    </row>
    <row r="3767" spans="3:5" x14ac:dyDescent="0.2">
      <c r="C3767" s="201"/>
      <c r="D3767" s="201"/>
      <c r="E3767" s="201"/>
    </row>
    <row r="3768" spans="3:5" x14ac:dyDescent="0.2">
      <c r="C3768" s="201"/>
      <c r="D3768" s="201"/>
      <c r="E3768" s="201"/>
    </row>
    <row r="3769" spans="3:5" x14ac:dyDescent="0.2">
      <c r="C3769" s="201"/>
      <c r="D3769" s="201"/>
      <c r="E3769" s="201"/>
    </row>
    <row r="3770" spans="3:5" x14ac:dyDescent="0.2">
      <c r="C3770" s="201"/>
      <c r="D3770" s="201"/>
      <c r="E3770" s="201"/>
    </row>
    <row r="3771" spans="3:5" x14ac:dyDescent="0.2">
      <c r="C3771" s="201"/>
      <c r="D3771" s="201"/>
      <c r="E3771" s="201"/>
    </row>
    <row r="3772" spans="3:5" x14ac:dyDescent="0.2">
      <c r="C3772" s="201"/>
      <c r="D3772" s="201"/>
      <c r="E3772" s="201"/>
    </row>
    <row r="3773" spans="3:5" x14ac:dyDescent="0.2">
      <c r="C3773" s="201"/>
      <c r="D3773" s="201"/>
      <c r="E3773" s="201"/>
    </row>
    <row r="3774" spans="3:5" x14ac:dyDescent="0.2">
      <c r="C3774" s="201"/>
      <c r="D3774" s="201"/>
      <c r="E3774" s="201"/>
    </row>
    <row r="3775" spans="3:5" x14ac:dyDescent="0.2">
      <c r="C3775" s="201"/>
      <c r="D3775" s="201"/>
      <c r="E3775" s="201"/>
    </row>
    <row r="3776" spans="3:5" x14ac:dyDescent="0.2">
      <c r="C3776" s="201"/>
      <c r="D3776" s="201"/>
      <c r="E3776" s="201"/>
    </row>
    <row r="3777" spans="3:5" x14ac:dyDescent="0.2">
      <c r="C3777" s="201"/>
      <c r="D3777" s="201"/>
      <c r="E3777" s="201"/>
    </row>
    <row r="3778" spans="3:5" x14ac:dyDescent="0.2">
      <c r="C3778" s="201"/>
      <c r="D3778" s="201"/>
      <c r="E3778" s="201"/>
    </row>
    <row r="3779" spans="3:5" x14ac:dyDescent="0.2">
      <c r="C3779" s="201"/>
      <c r="D3779" s="201"/>
      <c r="E3779" s="201"/>
    </row>
    <row r="3780" spans="3:5" x14ac:dyDescent="0.2">
      <c r="C3780" s="201"/>
      <c r="D3780" s="201"/>
      <c r="E3780" s="201"/>
    </row>
    <row r="3781" spans="3:5" x14ac:dyDescent="0.2">
      <c r="C3781" s="201"/>
      <c r="D3781" s="201"/>
      <c r="E3781" s="201"/>
    </row>
    <row r="3782" spans="3:5" x14ac:dyDescent="0.2">
      <c r="C3782" s="201"/>
      <c r="D3782" s="201"/>
      <c r="E3782" s="201"/>
    </row>
    <row r="3783" spans="3:5" x14ac:dyDescent="0.2">
      <c r="C3783" s="201"/>
      <c r="D3783" s="201"/>
      <c r="E3783" s="201"/>
    </row>
    <row r="3784" spans="3:5" x14ac:dyDescent="0.2">
      <c r="C3784" s="201"/>
      <c r="D3784" s="201"/>
      <c r="E3784" s="201"/>
    </row>
    <row r="3785" spans="3:5" x14ac:dyDescent="0.2">
      <c r="C3785" s="201"/>
      <c r="D3785" s="201"/>
      <c r="E3785" s="201"/>
    </row>
    <row r="3786" spans="3:5" x14ac:dyDescent="0.2">
      <c r="C3786" s="201"/>
      <c r="D3786" s="201"/>
      <c r="E3786" s="201"/>
    </row>
    <row r="3787" spans="3:5" x14ac:dyDescent="0.2">
      <c r="C3787" s="201"/>
      <c r="D3787" s="201"/>
      <c r="E3787" s="201"/>
    </row>
    <row r="3788" spans="3:5" x14ac:dyDescent="0.2">
      <c r="C3788" s="201"/>
      <c r="D3788" s="201"/>
      <c r="E3788" s="201"/>
    </row>
    <row r="3789" spans="3:5" x14ac:dyDescent="0.2">
      <c r="C3789" s="201"/>
      <c r="D3789" s="201"/>
      <c r="E3789" s="201"/>
    </row>
    <row r="3790" spans="3:5" x14ac:dyDescent="0.2">
      <c r="C3790" s="201"/>
      <c r="D3790" s="201"/>
      <c r="E3790" s="201"/>
    </row>
    <row r="3791" spans="3:5" x14ac:dyDescent="0.2">
      <c r="C3791" s="201"/>
      <c r="D3791" s="201"/>
      <c r="E3791" s="201"/>
    </row>
    <row r="3792" spans="3:5" x14ac:dyDescent="0.2">
      <c r="C3792" s="201"/>
      <c r="D3792" s="201"/>
      <c r="E3792" s="201"/>
    </row>
    <row r="3793" spans="3:5" x14ac:dyDescent="0.2">
      <c r="C3793" s="201"/>
      <c r="D3793" s="201"/>
      <c r="E3793" s="201"/>
    </row>
    <row r="3794" spans="3:5" x14ac:dyDescent="0.2">
      <c r="C3794" s="201"/>
      <c r="D3794" s="201"/>
      <c r="E3794" s="201"/>
    </row>
    <row r="3795" spans="3:5" x14ac:dyDescent="0.2">
      <c r="C3795" s="201"/>
      <c r="D3795" s="201"/>
      <c r="E3795" s="201"/>
    </row>
    <row r="3796" spans="3:5" x14ac:dyDescent="0.2">
      <c r="C3796" s="201"/>
      <c r="D3796" s="201"/>
      <c r="E3796" s="201"/>
    </row>
    <row r="3797" spans="3:5" x14ac:dyDescent="0.2">
      <c r="C3797" s="201"/>
      <c r="D3797" s="201"/>
      <c r="E3797" s="201"/>
    </row>
    <row r="3798" spans="3:5" x14ac:dyDescent="0.2">
      <c r="C3798" s="201"/>
      <c r="D3798" s="201"/>
      <c r="E3798" s="201"/>
    </row>
    <row r="3799" spans="3:5" x14ac:dyDescent="0.2">
      <c r="C3799" s="201"/>
      <c r="D3799" s="201"/>
      <c r="E3799" s="201"/>
    </row>
    <row r="3800" spans="3:5" x14ac:dyDescent="0.2">
      <c r="C3800" s="201"/>
      <c r="D3800" s="201"/>
      <c r="E3800" s="201"/>
    </row>
    <row r="3801" spans="3:5" x14ac:dyDescent="0.2">
      <c r="C3801" s="201"/>
      <c r="D3801" s="201"/>
      <c r="E3801" s="201"/>
    </row>
    <row r="3802" spans="3:5" x14ac:dyDescent="0.2">
      <c r="C3802" s="201"/>
      <c r="D3802" s="201"/>
      <c r="E3802" s="201"/>
    </row>
    <row r="3803" spans="3:5" x14ac:dyDescent="0.2">
      <c r="C3803" s="201"/>
      <c r="D3803" s="201"/>
      <c r="E3803" s="201"/>
    </row>
    <row r="3804" spans="3:5" x14ac:dyDescent="0.2">
      <c r="C3804" s="201"/>
      <c r="D3804" s="201"/>
      <c r="E3804" s="201"/>
    </row>
    <row r="3805" spans="3:5" x14ac:dyDescent="0.2">
      <c r="C3805" s="201"/>
      <c r="D3805" s="201"/>
      <c r="E3805" s="201"/>
    </row>
    <row r="3806" spans="3:5" x14ac:dyDescent="0.2">
      <c r="C3806" s="201"/>
      <c r="D3806" s="201"/>
      <c r="E3806" s="201"/>
    </row>
    <row r="3807" spans="3:5" x14ac:dyDescent="0.2">
      <c r="C3807" s="201"/>
      <c r="D3807" s="201"/>
      <c r="E3807" s="201"/>
    </row>
    <row r="3808" spans="3:5" x14ac:dyDescent="0.2">
      <c r="C3808" s="201"/>
      <c r="D3808" s="201"/>
      <c r="E3808" s="201"/>
    </row>
    <row r="3809" spans="3:5" x14ac:dyDescent="0.2">
      <c r="C3809" s="201"/>
      <c r="D3809" s="201"/>
      <c r="E3809" s="201"/>
    </row>
    <row r="3810" spans="3:5" x14ac:dyDescent="0.2">
      <c r="C3810" s="201"/>
      <c r="D3810" s="201"/>
      <c r="E3810" s="201"/>
    </row>
    <row r="3811" spans="3:5" x14ac:dyDescent="0.2">
      <c r="C3811" s="201"/>
      <c r="D3811" s="201"/>
      <c r="E3811" s="201"/>
    </row>
    <row r="3812" spans="3:5" x14ac:dyDescent="0.2">
      <c r="C3812" s="201"/>
      <c r="D3812" s="201"/>
      <c r="E3812" s="201"/>
    </row>
    <row r="3813" spans="3:5" x14ac:dyDescent="0.2">
      <c r="C3813" s="201"/>
      <c r="D3813" s="201"/>
      <c r="E3813" s="201"/>
    </row>
    <row r="3814" spans="3:5" x14ac:dyDescent="0.2">
      <c r="C3814" s="201"/>
      <c r="D3814" s="201"/>
      <c r="E3814" s="201"/>
    </row>
    <row r="3815" spans="3:5" x14ac:dyDescent="0.2">
      <c r="C3815" s="201"/>
      <c r="D3815" s="201"/>
      <c r="E3815" s="201"/>
    </row>
    <row r="3816" spans="3:5" x14ac:dyDescent="0.2">
      <c r="C3816" s="201"/>
      <c r="D3816" s="201"/>
      <c r="E3816" s="201"/>
    </row>
    <row r="3817" spans="3:5" x14ac:dyDescent="0.2">
      <c r="C3817" s="201"/>
      <c r="D3817" s="201"/>
      <c r="E3817" s="201"/>
    </row>
    <row r="3818" spans="3:5" x14ac:dyDescent="0.2">
      <c r="C3818" s="201"/>
      <c r="D3818" s="201"/>
      <c r="E3818" s="201"/>
    </row>
    <row r="3819" spans="3:5" x14ac:dyDescent="0.2">
      <c r="C3819" s="201"/>
      <c r="D3819" s="201"/>
      <c r="E3819" s="201"/>
    </row>
    <row r="3820" spans="3:5" x14ac:dyDescent="0.2">
      <c r="C3820" s="201"/>
      <c r="D3820" s="201"/>
      <c r="E3820" s="201"/>
    </row>
    <row r="3821" spans="3:5" x14ac:dyDescent="0.2">
      <c r="C3821" s="201"/>
      <c r="D3821" s="201"/>
      <c r="E3821" s="201"/>
    </row>
    <row r="3822" spans="3:5" x14ac:dyDescent="0.2">
      <c r="C3822" s="201"/>
      <c r="D3822" s="201"/>
      <c r="E3822" s="201"/>
    </row>
    <row r="3823" spans="3:5" x14ac:dyDescent="0.2">
      <c r="C3823" s="201"/>
      <c r="D3823" s="201"/>
      <c r="E3823" s="201"/>
    </row>
    <row r="3824" spans="3:5" x14ac:dyDescent="0.2">
      <c r="C3824" s="201"/>
      <c r="D3824" s="201"/>
      <c r="E3824" s="201"/>
    </row>
    <row r="3825" spans="3:5" x14ac:dyDescent="0.2">
      <c r="C3825" s="201"/>
      <c r="D3825" s="201"/>
      <c r="E3825" s="201"/>
    </row>
    <row r="3826" spans="3:5" x14ac:dyDescent="0.2">
      <c r="C3826" s="201"/>
      <c r="D3826" s="201"/>
      <c r="E3826" s="201"/>
    </row>
    <row r="3827" spans="3:5" x14ac:dyDescent="0.2">
      <c r="C3827" s="201"/>
      <c r="D3827" s="201"/>
      <c r="E3827" s="201"/>
    </row>
    <row r="3828" spans="3:5" x14ac:dyDescent="0.2">
      <c r="C3828" s="201"/>
      <c r="D3828" s="201"/>
      <c r="E3828" s="201"/>
    </row>
    <row r="3829" spans="3:5" x14ac:dyDescent="0.2">
      <c r="C3829" s="201"/>
      <c r="D3829" s="201"/>
      <c r="E3829" s="201"/>
    </row>
    <row r="3830" spans="3:5" x14ac:dyDescent="0.2">
      <c r="C3830" s="201"/>
      <c r="D3830" s="201"/>
      <c r="E3830" s="201"/>
    </row>
    <row r="3831" spans="3:5" x14ac:dyDescent="0.2">
      <c r="C3831" s="201"/>
      <c r="D3831" s="201"/>
      <c r="E3831" s="201"/>
    </row>
    <row r="3832" spans="3:5" x14ac:dyDescent="0.2">
      <c r="C3832" s="201"/>
      <c r="D3832" s="201"/>
      <c r="E3832" s="201"/>
    </row>
    <row r="3833" spans="3:5" x14ac:dyDescent="0.2">
      <c r="C3833" s="201"/>
      <c r="D3833" s="201"/>
      <c r="E3833" s="201"/>
    </row>
    <row r="3834" spans="3:5" x14ac:dyDescent="0.2">
      <c r="C3834" s="201"/>
      <c r="D3834" s="201"/>
      <c r="E3834" s="201"/>
    </row>
    <row r="3835" spans="3:5" x14ac:dyDescent="0.2">
      <c r="C3835" s="201"/>
      <c r="D3835" s="201"/>
      <c r="E3835" s="201"/>
    </row>
    <row r="3836" spans="3:5" x14ac:dyDescent="0.2">
      <c r="C3836" s="201"/>
      <c r="D3836" s="201"/>
      <c r="E3836" s="201"/>
    </row>
    <row r="3837" spans="3:5" x14ac:dyDescent="0.2">
      <c r="C3837" s="201"/>
      <c r="D3837" s="201"/>
      <c r="E3837" s="201"/>
    </row>
    <row r="3838" spans="3:5" x14ac:dyDescent="0.2">
      <c r="C3838" s="201"/>
      <c r="D3838" s="201"/>
      <c r="E3838" s="201"/>
    </row>
    <row r="3839" spans="3:5" x14ac:dyDescent="0.2">
      <c r="C3839" s="201"/>
      <c r="D3839" s="201"/>
      <c r="E3839" s="201"/>
    </row>
    <row r="3840" spans="3:5" x14ac:dyDescent="0.2">
      <c r="C3840" s="201"/>
      <c r="D3840" s="201"/>
      <c r="E3840" s="201"/>
    </row>
    <row r="3841" spans="3:5" x14ac:dyDescent="0.2">
      <c r="C3841" s="201"/>
      <c r="D3841" s="201"/>
      <c r="E3841" s="201"/>
    </row>
    <row r="3842" spans="3:5" x14ac:dyDescent="0.2">
      <c r="C3842" s="201"/>
      <c r="D3842" s="201"/>
      <c r="E3842" s="201"/>
    </row>
    <row r="3843" spans="3:5" x14ac:dyDescent="0.2">
      <c r="C3843" s="201"/>
      <c r="D3843" s="201"/>
      <c r="E3843" s="201"/>
    </row>
    <row r="3844" spans="3:5" x14ac:dyDescent="0.2">
      <c r="C3844" s="201"/>
      <c r="D3844" s="201"/>
      <c r="E3844" s="201"/>
    </row>
    <row r="3845" spans="3:5" x14ac:dyDescent="0.2">
      <c r="C3845" s="201"/>
      <c r="D3845" s="201"/>
      <c r="E3845" s="201"/>
    </row>
    <row r="3846" spans="3:5" x14ac:dyDescent="0.2">
      <c r="C3846" s="201"/>
      <c r="D3846" s="201"/>
      <c r="E3846" s="201"/>
    </row>
    <row r="3847" spans="3:5" x14ac:dyDescent="0.2">
      <c r="C3847" s="201"/>
      <c r="D3847" s="201"/>
      <c r="E3847" s="201"/>
    </row>
    <row r="3848" spans="3:5" x14ac:dyDescent="0.2">
      <c r="C3848" s="201"/>
      <c r="D3848" s="201"/>
      <c r="E3848" s="201"/>
    </row>
    <row r="3849" spans="3:5" x14ac:dyDescent="0.2">
      <c r="C3849" s="201"/>
      <c r="D3849" s="201"/>
      <c r="E3849" s="201"/>
    </row>
    <row r="3850" spans="3:5" x14ac:dyDescent="0.2">
      <c r="C3850" s="201"/>
      <c r="D3850" s="201"/>
      <c r="E3850" s="201"/>
    </row>
    <row r="3851" spans="3:5" x14ac:dyDescent="0.2">
      <c r="C3851" s="201"/>
      <c r="D3851" s="201"/>
      <c r="E3851" s="201"/>
    </row>
    <row r="3852" spans="3:5" x14ac:dyDescent="0.2">
      <c r="C3852" s="201"/>
      <c r="D3852" s="201"/>
      <c r="E3852" s="201"/>
    </row>
    <row r="3853" spans="3:5" x14ac:dyDescent="0.2">
      <c r="C3853" s="201"/>
      <c r="D3853" s="201"/>
      <c r="E3853" s="201"/>
    </row>
    <row r="3854" spans="3:5" x14ac:dyDescent="0.2">
      <c r="C3854" s="201"/>
      <c r="D3854" s="201"/>
      <c r="E3854" s="201"/>
    </row>
    <row r="3855" spans="3:5" x14ac:dyDescent="0.2">
      <c r="C3855" s="201"/>
      <c r="D3855" s="201"/>
      <c r="E3855" s="201"/>
    </row>
    <row r="3856" spans="3:5" x14ac:dyDescent="0.2">
      <c r="C3856" s="201"/>
      <c r="D3856" s="201"/>
      <c r="E3856" s="201"/>
    </row>
    <row r="3857" spans="3:5" x14ac:dyDescent="0.2">
      <c r="C3857" s="201"/>
      <c r="D3857" s="201"/>
      <c r="E3857" s="201"/>
    </row>
    <row r="3858" spans="3:5" x14ac:dyDescent="0.2">
      <c r="C3858" s="201"/>
      <c r="D3858" s="201"/>
      <c r="E3858" s="201"/>
    </row>
    <row r="3859" spans="3:5" x14ac:dyDescent="0.2">
      <c r="C3859" s="201"/>
      <c r="D3859" s="201"/>
      <c r="E3859" s="201"/>
    </row>
    <row r="3860" spans="3:5" x14ac:dyDescent="0.2">
      <c r="C3860" s="201"/>
      <c r="D3860" s="201"/>
      <c r="E3860" s="201"/>
    </row>
    <row r="3861" spans="3:5" x14ac:dyDescent="0.2">
      <c r="C3861" s="201"/>
      <c r="D3861" s="201"/>
      <c r="E3861" s="201"/>
    </row>
    <row r="3862" spans="3:5" x14ac:dyDescent="0.2">
      <c r="C3862" s="201"/>
      <c r="D3862" s="201"/>
      <c r="E3862" s="201"/>
    </row>
    <row r="3863" spans="3:5" x14ac:dyDescent="0.2">
      <c r="C3863" s="201"/>
      <c r="D3863" s="201"/>
      <c r="E3863" s="201"/>
    </row>
    <row r="3864" spans="3:5" x14ac:dyDescent="0.2">
      <c r="C3864" s="201"/>
      <c r="D3864" s="201"/>
      <c r="E3864" s="201"/>
    </row>
    <row r="3865" spans="3:5" x14ac:dyDescent="0.2">
      <c r="C3865" s="201"/>
      <c r="D3865" s="201"/>
      <c r="E3865" s="201"/>
    </row>
    <row r="3866" spans="3:5" x14ac:dyDescent="0.2">
      <c r="C3866" s="201"/>
      <c r="D3866" s="201"/>
      <c r="E3866" s="201"/>
    </row>
    <row r="3867" spans="3:5" x14ac:dyDescent="0.2">
      <c r="C3867" s="201"/>
      <c r="D3867" s="201"/>
      <c r="E3867" s="201"/>
    </row>
    <row r="3868" spans="3:5" x14ac:dyDescent="0.2">
      <c r="C3868" s="201"/>
      <c r="D3868" s="201"/>
      <c r="E3868" s="201"/>
    </row>
    <row r="3869" spans="3:5" x14ac:dyDescent="0.2">
      <c r="C3869" s="201"/>
      <c r="D3869" s="201"/>
      <c r="E3869" s="201"/>
    </row>
    <row r="3870" spans="3:5" x14ac:dyDescent="0.2">
      <c r="C3870" s="201"/>
      <c r="D3870" s="201"/>
      <c r="E3870" s="201"/>
    </row>
    <row r="3871" spans="3:5" x14ac:dyDescent="0.2">
      <c r="C3871" s="201"/>
      <c r="D3871" s="201"/>
      <c r="E3871" s="201"/>
    </row>
    <row r="3872" spans="3:5" x14ac:dyDescent="0.2">
      <c r="C3872" s="201"/>
      <c r="D3872" s="201"/>
      <c r="E3872" s="201"/>
    </row>
    <row r="3873" spans="3:5" x14ac:dyDescent="0.2">
      <c r="C3873" s="201"/>
      <c r="D3873" s="201"/>
      <c r="E3873" s="201"/>
    </row>
    <row r="3874" spans="3:5" x14ac:dyDescent="0.2">
      <c r="C3874" s="201"/>
      <c r="D3874" s="201"/>
      <c r="E3874" s="201"/>
    </row>
    <row r="3875" spans="3:5" x14ac:dyDescent="0.2">
      <c r="C3875" s="201"/>
      <c r="D3875" s="201"/>
      <c r="E3875" s="201"/>
    </row>
    <row r="3876" spans="3:5" x14ac:dyDescent="0.2">
      <c r="C3876" s="201"/>
      <c r="D3876" s="201"/>
      <c r="E3876" s="201"/>
    </row>
    <row r="3877" spans="3:5" x14ac:dyDescent="0.2">
      <c r="C3877" s="201"/>
      <c r="D3877" s="201"/>
      <c r="E3877" s="201"/>
    </row>
    <row r="3878" spans="3:5" x14ac:dyDescent="0.2">
      <c r="C3878" s="201"/>
      <c r="D3878" s="201"/>
      <c r="E3878" s="201"/>
    </row>
    <row r="3879" spans="3:5" x14ac:dyDescent="0.2">
      <c r="C3879" s="201"/>
      <c r="D3879" s="201"/>
      <c r="E3879" s="201"/>
    </row>
    <row r="3880" spans="3:5" x14ac:dyDescent="0.2">
      <c r="C3880" s="201"/>
      <c r="D3880" s="201"/>
      <c r="E3880" s="201"/>
    </row>
    <row r="3881" spans="3:5" x14ac:dyDescent="0.2">
      <c r="C3881" s="201"/>
      <c r="D3881" s="201"/>
      <c r="E3881" s="201"/>
    </row>
    <row r="3882" spans="3:5" x14ac:dyDescent="0.2">
      <c r="C3882" s="201"/>
      <c r="D3882" s="201"/>
      <c r="E3882" s="201"/>
    </row>
    <row r="3883" spans="3:5" x14ac:dyDescent="0.2">
      <c r="C3883" s="201"/>
      <c r="D3883" s="201"/>
      <c r="E3883" s="201"/>
    </row>
    <row r="3884" spans="3:5" x14ac:dyDescent="0.2">
      <c r="C3884" s="201"/>
      <c r="D3884" s="201"/>
      <c r="E3884" s="201"/>
    </row>
    <row r="3885" spans="3:5" x14ac:dyDescent="0.2">
      <c r="C3885" s="201"/>
      <c r="D3885" s="201"/>
      <c r="E3885" s="201"/>
    </row>
    <row r="3886" spans="3:5" x14ac:dyDescent="0.2">
      <c r="C3886" s="201"/>
      <c r="D3886" s="201"/>
      <c r="E3886" s="201"/>
    </row>
    <row r="3887" spans="3:5" x14ac:dyDescent="0.2">
      <c r="C3887" s="201"/>
      <c r="D3887" s="201"/>
      <c r="E3887" s="201"/>
    </row>
    <row r="3888" spans="3:5" x14ac:dyDescent="0.2">
      <c r="C3888" s="201"/>
      <c r="D3888" s="201"/>
      <c r="E3888" s="201"/>
    </row>
    <row r="3889" spans="3:5" x14ac:dyDescent="0.2">
      <c r="C3889" s="201"/>
      <c r="D3889" s="201"/>
      <c r="E3889" s="201"/>
    </row>
    <row r="3890" spans="3:5" x14ac:dyDescent="0.2">
      <c r="C3890" s="201"/>
      <c r="D3890" s="201"/>
      <c r="E3890" s="201"/>
    </row>
    <row r="3891" spans="3:5" x14ac:dyDescent="0.2">
      <c r="C3891" s="201"/>
      <c r="D3891" s="201"/>
      <c r="E3891" s="201"/>
    </row>
    <row r="3892" spans="3:5" x14ac:dyDescent="0.2">
      <c r="C3892" s="201"/>
      <c r="D3892" s="201"/>
      <c r="E3892" s="201"/>
    </row>
    <row r="3893" spans="3:5" x14ac:dyDescent="0.2">
      <c r="C3893" s="201"/>
      <c r="D3893" s="201"/>
      <c r="E3893" s="201"/>
    </row>
    <row r="3894" spans="3:5" x14ac:dyDescent="0.2">
      <c r="C3894" s="201"/>
      <c r="D3894" s="201"/>
      <c r="E3894" s="201"/>
    </row>
    <row r="3895" spans="3:5" x14ac:dyDescent="0.2">
      <c r="C3895" s="201"/>
      <c r="D3895" s="201"/>
      <c r="E3895" s="201"/>
    </row>
    <row r="3896" spans="3:5" x14ac:dyDescent="0.2">
      <c r="C3896" s="201"/>
      <c r="D3896" s="201"/>
      <c r="E3896" s="201"/>
    </row>
    <row r="3897" spans="3:5" x14ac:dyDescent="0.2">
      <c r="C3897" s="201"/>
      <c r="D3897" s="201"/>
      <c r="E3897" s="201"/>
    </row>
    <row r="3898" spans="3:5" x14ac:dyDescent="0.2">
      <c r="C3898" s="201"/>
      <c r="D3898" s="201"/>
      <c r="E3898" s="201"/>
    </row>
    <row r="3899" spans="3:5" x14ac:dyDescent="0.2">
      <c r="C3899" s="201"/>
      <c r="D3899" s="201"/>
      <c r="E3899" s="201"/>
    </row>
    <row r="3900" spans="3:5" x14ac:dyDescent="0.2">
      <c r="C3900" s="201"/>
      <c r="D3900" s="201"/>
      <c r="E3900" s="201"/>
    </row>
    <row r="3901" spans="3:5" x14ac:dyDescent="0.2">
      <c r="C3901" s="201"/>
      <c r="D3901" s="201"/>
      <c r="E3901" s="201"/>
    </row>
    <row r="3902" spans="3:5" x14ac:dyDescent="0.2">
      <c r="C3902" s="201"/>
      <c r="D3902" s="201"/>
      <c r="E3902" s="201"/>
    </row>
    <row r="3903" spans="3:5" x14ac:dyDescent="0.2">
      <c r="C3903" s="201"/>
      <c r="D3903" s="201"/>
      <c r="E3903" s="201"/>
    </row>
    <row r="3904" spans="3:5" x14ac:dyDescent="0.2">
      <c r="C3904" s="201"/>
      <c r="D3904" s="201"/>
      <c r="E3904" s="201"/>
    </row>
    <row r="3905" spans="3:5" x14ac:dyDescent="0.2">
      <c r="C3905" s="201"/>
      <c r="D3905" s="201"/>
      <c r="E3905" s="201"/>
    </row>
    <row r="3906" spans="3:5" x14ac:dyDescent="0.2">
      <c r="C3906" s="201"/>
      <c r="D3906" s="201"/>
      <c r="E3906" s="201"/>
    </row>
    <row r="3907" spans="3:5" x14ac:dyDescent="0.2">
      <c r="C3907" s="201"/>
      <c r="D3907" s="201"/>
      <c r="E3907" s="201"/>
    </row>
    <row r="3908" spans="3:5" x14ac:dyDescent="0.2">
      <c r="C3908" s="201"/>
      <c r="D3908" s="201"/>
      <c r="E3908" s="201"/>
    </row>
    <row r="3909" spans="3:5" x14ac:dyDescent="0.2">
      <c r="C3909" s="201"/>
      <c r="D3909" s="201"/>
      <c r="E3909" s="201"/>
    </row>
    <row r="3910" spans="3:5" x14ac:dyDescent="0.2">
      <c r="C3910" s="201"/>
      <c r="D3910" s="201"/>
      <c r="E3910" s="201"/>
    </row>
    <row r="3911" spans="3:5" x14ac:dyDescent="0.2">
      <c r="C3911" s="201"/>
      <c r="D3911" s="201"/>
      <c r="E3911" s="201"/>
    </row>
    <row r="3912" spans="3:5" x14ac:dyDescent="0.2">
      <c r="C3912" s="201"/>
      <c r="D3912" s="201"/>
      <c r="E3912" s="201"/>
    </row>
    <row r="3913" spans="3:5" x14ac:dyDescent="0.2">
      <c r="C3913" s="201"/>
      <c r="D3913" s="201"/>
      <c r="E3913" s="201"/>
    </row>
    <row r="3914" spans="3:5" x14ac:dyDescent="0.2">
      <c r="C3914" s="201"/>
      <c r="D3914" s="201"/>
      <c r="E3914" s="201"/>
    </row>
    <row r="3915" spans="3:5" x14ac:dyDescent="0.2">
      <c r="C3915" s="201"/>
      <c r="D3915" s="201"/>
      <c r="E3915" s="201"/>
    </row>
    <row r="3916" spans="3:5" x14ac:dyDescent="0.2">
      <c r="C3916" s="201"/>
      <c r="D3916" s="201"/>
      <c r="E3916" s="201"/>
    </row>
    <row r="3917" spans="3:5" x14ac:dyDescent="0.2">
      <c r="C3917" s="201"/>
      <c r="D3917" s="201"/>
      <c r="E3917" s="201"/>
    </row>
    <row r="3918" spans="3:5" x14ac:dyDescent="0.2">
      <c r="C3918" s="201"/>
      <c r="D3918" s="201"/>
      <c r="E3918" s="201"/>
    </row>
    <row r="3919" spans="3:5" x14ac:dyDescent="0.2">
      <c r="C3919" s="201"/>
      <c r="D3919" s="201"/>
      <c r="E3919" s="201"/>
    </row>
    <row r="3920" spans="3:5" x14ac:dyDescent="0.2">
      <c r="C3920" s="201"/>
      <c r="D3920" s="201"/>
      <c r="E3920" s="201"/>
    </row>
    <row r="3921" spans="3:5" x14ac:dyDescent="0.2">
      <c r="C3921" s="201"/>
      <c r="D3921" s="201"/>
      <c r="E3921" s="201"/>
    </row>
    <row r="3922" spans="3:5" x14ac:dyDescent="0.2">
      <c r="C3922" s="201"/>
      <c r="D3922" s="201"/>
      <c r="E3922" s="201"/>
    </row>
    <row r="3923" spans="3:5" x14ac:dyDescent="0.2">
      <c r="C3923" s="201"/>
      <c r="D3923" s="201"/>
      <c r="E3923" s="201"/>
    </row>
    <row r="3924" spans="3:5" x14ac:dyDescent="0.2">
      <c r="C3924" s="201"/>
      <c r="D3924" s="201"/>
      <c r="E3924" s="201"/>
    </row>
    <row r="3925" spans="3:5" x14ac:dyDescent="0.2">
      <c r="C3925" s="201"/>
      <c r="D3925" s="201"/>
      <c r="E3925" s="201"/>
    </row>
    <row r="3926" spans="3:5" x14ac:dyDescent="0.2">
      <c r="C3926" s="201"/>
      <c r="D3926" s="201"/>
      <c r="E3926" s="201"/>
    </row>
    <row r="3927" spans="3:5" x14ac:dyDescent="0.2">
      <c r="C3927" s="201"/>
      <c r="D3927" s="201"/>
      <c r="E3927" s="201"/>
    </row>
    <row r="3928" spans="3:5" x14ac:dyDescent="0.2">
      <c r="C3928" s="201"/>
      <c r="D3928" s="201"/>
      <c r="E3928" s="201"/>
    </row>
    <row r="3929" spans="3:5" x14ac:dyDescent="0.2">
      <c r="C3929" s="201"/>
      <c r="D3929" s="201"/>
      <c r="E3929" s="201"/>
    </row>
    <row r="3930" spans="3:5" x14ac:dyDescent="0.2">
      <c r="C3930" s="201"/>
      <c r="D3930" s="201"/>
      <c r="E3930" s="201"/>
    </row>
    <row r="3931" spans="3:5" x14ac:dyDescent="0.2">
      <c r="C3931" s="201"/>
      <c r="D3931" s="201"/>
      <c r="E3931" s="201"/>
    </row>
    <row r="3932" spans="3:5" x14ac:dyDescent="0.2">
      <c r="C3932" s="201"/>
      <c r="D3932" s="201"/>
      <c r="E3932" s="201"/>
    </row>
    <row r="3933" spans="3:5" x14ac:dyDescent="0.2">
      <c r="C3933" s="201"/>
      <c r="D3933" s="201"/>
      <c r="E3933" s="201"/>
    </row>
    <row r="3934" spans="3:5" x14ac:dyDescent="0.2">
      <c r="C3934" s="201"/>
      <c r="D3934" s="201"/>
      <c r="E3934" s="201"/>
    </row>
    <row r="3935" spans="3:5" x14ac:dyDescent="0.2">
      <c r="C3935" s="201"/>
      <c r="D3935" s="201"/>
      <c r="E3935" s="201"/>
    </row>
    <row r="3936" spans="3:5" x14ac:dyDescent="0.2">
      <c r="C3936" s="201"/>
      <c r="D3936" s="201"/>
      <c r="E3936" s="201"/>
    </row>
    <row r="3937" spans="3:5" x14ac:dyDescent="0.2">
      <c r="C3937" s="201"/>
      <c r="D3937" s="201"/>
      <c r="E3937" s="201"/>
    </row>
    <row r="3938" spans="3:5" x14ac:dyDescent="0.2">
      <c r="C3938" s="201"/>
      <c r="D3938" s="201"/>
      <c r="E3938" s="201"/>
    </row>
    <row r="3939" spans="3:5" x14ac:dyDescent="0.2">
      <c r="C3939" s="201"/>
      <c r="D3939" s="201"/>
      <c r="E3939" s="201"/>
    </row>
    <row r="3940" spans="3:5" x14ac:dyDescent="0.2">
      <c r="C3940" s="201"/>
      <c r="D3940" s="201"/>
      <c r="E3940" s="201"/>
    </row>
    <row r="3941" spans="3:5" x14ac:dyDescent="0.2">
      <c r="C3941" s="201"/>
      <c r="D3941" s="201"/>
      <c r="E3941" s="201"/>
    </row>
    <row r="3942" spans="3:5" x14ac:dyDescent="0.2">
      <c r="C3942" s="201"/>
      <c r="D3942" s="201"/>
      <c r="E3942" s="201"/>
    </row>
    <row r="3943" spans="3:5" x14ac:dyDescent="0.2">
      <c r="C3943" s="201"/>
      <c r="D3943" s="201"/>
      <c r="E3943" s="201"/>
    </row>
    <row r="3944" spans="3:5" x14ac:dyDescent="0.2">
      <c r="C3944" s="201"/>
      <c r="D3944" s="201"/>
      <c r="E3944" s="201"/>
    </row>
    <row r="3945" spans="3:5" x14ac:dyDescent="0.2">
      <c r="C3945" s="201"/>
      <c r="D3945" s="201"/>
      <c r="E3945" s="201"/>
    </row>
    <row r="3946" spans="3:5" x14ac:dyDescent="0.2">
      <c r="C3946" s="201"/>
      <c r="D3946" s="201"/>
      <c r="E3946" s="201"/>
    </row>
    <row r="3947" spans="3:5" x14ac:dyDescent="0.2">
      <c r="C3947" s="201"/>
      <c r="D3947" s="201"/>
      <c r="E3947" s="201"/>
    </row>
    <row r="3948" spans="3:5" x14ac:dyDescent="0.2">
      <c r="C3948" s="201"/>
      <c r="D3948" s="201"/>
      <c r="E3948" s="201"/>
    </row>
    <row r="3949" spans="3:5" x14ac:dyDescent="0.2">
      <c r="C3949" s="201"/>
      <c r="D3949" s="201"/>
      <c r="E3949" s="201"/>
    </row>
    <row r="3950" spans="3:5" x14ac:dyDescent="0.2">
      <c r="C3950" s="201"/>
      <c r="D3950" s="201"/>
      <c r="E3950" s="201"/>
    </row>
    <row r="3951" spans="3:5" x14ac:dyDescent="0.2">
      <c r="C3951" s="201"/>
      <c r="D3951" s="201"/>
      <c r="E3951" s="201"/>
    </row>
    <row r="3952" spans="3:5" x14ac:dyDescent="0.2">
      <c r="C3952" s="201"/>
      <c r="D3952" s="201"/>
      <c r="E3952" s="201"/>
    </row>
    <row r="3953" spans="3:5" x14ac:dyDescent="0.2">
      <c r="C3953" s="201"/>
      <c r="D3953" s="201"/>
      <c r="E3953" s="201"/>
    </row>
    <row r="3954" spans="3:5" x14ac:dyDescent="0.2">
      <c r="C3954" s="201"/>
      <c r="D3954" s="201"/>
      <c r="E3954" s="201"/>
    </row>
    <row r="3955" spans="3:5" x14ac:dyDescent="0.2">
      <c r="C3955" s="201"/>
      <c r="D3955" s="201"/>
      <c r="E3955" s="201"/>
    </row>
    <row r="3956" spans="3:5" x14ac:dyDescent="0.2">
      <c r="C3956" s="201"/>
      <c r="D3956" s="201"/>
      <c r="E3956" s="201"/>
    </row>
    <row r="3957" spans="3:5" x14ac:dyDescent="0.2">
      <c r="C3957" s="201"/>
      <c r="D3957" s="201"/>
      <c r="E3957" s="201"/>
    </row>
    <row r="3958" spans="3:5" x14ac:dyDescent="0.2">
      <c r="C3958" s="201"/>
      <c r="D3958" s="201"/>
      <c r="E3958" s="201"/>
    </row>
    <row r="3959" spans="3:5" x14ac:dyDescent="0.2">
      <c r="C3959" s="201"/>
      <c r="D3959" s="201"/>
      <c r="E3959" s="201"/>
    </row>
    <row r="3960" spans="3:5" x14ac:dyDescent="0.2">
      <c r="C3960" s="201"/>
      <c r="D3960" s="201"/>
      <c r="E3960" s="201"/>
    </row>
    <row r="3961" spans="3:5" x14ac:dyDescent="0.2">
      <c r="C3961" s="201"/>
      <c r="D3961" s="201"/>
      <c r="E3961" s="201"/>
    </row>
    <row r="3962" spans="3:5" x14ac:dyDescent="0.2">
      <c r="C3962" s="201"/>
      <c r="D3962" s="201"/>
      <c r="E3962" s="201"/>
    </row>
    <row r="3963" spans="3:5" x14ac:dyDescent="0.2">
      <c r="C3963" s="201"/>
      <c r="D3963" s="201"/>
      <c r="E3963" s="201"/>
    </row>
    <row r="3964" spans="3:5" x14ac:dyDescent="0.2">
      <c r="C3964" s="201"/>
      <c r="D3964" s="201"/>
      <c r="E3964" s="201"/>
    </row>
    <row r="3965" spans="3:5" x14ac:dyDescent="0.2">
      <c r="C3965" s="201"/>
      <c r="D3965" s="201"/>
      <c r="E3965" s="201"/>
    </row>
    <row r="3966" spans="3:5" x14ac:dyDescent="0.2">
      <c r="C3966" s="201"/>
      <c r="D3966" s="201"/>
      <c r="E3966" s="201"/>
    </row>
    <row r="3967" spans="3:5" x14ac:dyDescent="0.2">
      <c r="C3967" s="201"/>
      <c r="D3967" s="201"/>
      <c r="E3967" s="201"/>
    </row>
    <row r="3968" spans="3:5" x14ac:dyDescent="0.2">
      <c r="C3968" s="201"/>
      <c r="D3968" s="201"/>
      <c r="E3968" s="201"/>
    </row>
    <row r="3969" spans="3:5" x14ac:dyDescent="0.2">
      <c r="C3969" s="201"/>
      <c r="D3969" s="201"/>
      <c r="E3969" s="201"/>
    </row>
    <row r="3970" spans="3:5" x14ac:dyDescent="0.2">
      <c r="C3970" s="201"/>
      <c r="D3970" s="201"/>
      <c r="E3970" s="201"/>
    </row>
    <row r="3971" spans="3:5" x14ac:dyDescent="0.2">
      <c r="C3971" s="201"/>
      <c r="D3971" s="201"/>
      <c r="E3971" s="201"/>
    </row>
    <row r="3972" spans="3:5" x14ac:dyDescent="0.2">
      <c r="C3972" s="201"/>
      <c r="D3972" s="201"/>
      <c r="E3972" s="201"/>
    </row>
    <row r="3973" spans="3:5" x14ac:dyDescent="0.2">
      <c r="C3973" s="201"/>
      <c r="D3973" s="201"/>
      <c r="E3973" s="201"/>
    </row>
    <row r="3974" spans="3:5" x14ac:dyDescent="0.2">
      <c r="C3974" s="201"/>
      <c r="D3974" s="201"/>
      <c r="E3974" s="201"/>
    </row>
    <row r="3975" spans="3:5" x14ac:dyDescent="0.2">
      <c r="C3975" s="201"/>
      <c r="D3975" s="201"/>
      <c r="E3975" s="201"/>
    </row>
    <row r="3976" spans="3:5" x14ac:dyDescent="0.2">
      <c r="C3976" s="201"/>
      <c r="D3976" s="201"/>
      <c r="E3976" s="201"/>
    </row>
    <row r="3977" spans="3:5" x14ac:dyDescent="0.2">
      <c r="C3977" s="201"/>
      <c r="D3977" s="201"/>
      <c r="E3977" s="201"/>
    </row>
    <row r="3978" spans="3:5" x14ac:dyDescent="0.2">
      <c r="C3978" s="201"/>
      <c r="D3978" s="201"/>
      <c r="E3978" s="201"/>
    </row>
    <row r="3979" spans="3:5" x14ac:dyDescent="0.2">
      <c r="C3979" s="201"/>
      <c r="D3979" s="201"/>
      <c r="E3979" s="201"/>
    </row>
    <row r="3980" spans="3:5" x14ac:dyDescent="0.2">
      <c r="C3980" s="201"/>
      <c r="D3980" s="201"/>
      <c r="E3980" s="201"/>
    </row>
    <row r="3981" spans="3:5" x14ac:dyDescent="0.2">
      <c r="C3981" s="201"/>
      <c r="D3981" s="201"/>
      <c r="E3981" s="201"/>
    </row>
    <row r="3982" spans="3:5" x14ac:dyDescent="0.2">
      <c r="C3982" s="201"/>
      <c r="D3982" s="201"/>
      <c r="E3982" s="201"/>
    </row>
    <row r="3983" spans="3:5" x14ac:dyDescent="0.2">
      <c r="C3983" s="201"/>
      <c r="D3983" s="201"/>
      <c r="E3983" s="201"/>
    </row>
    <row r="3984" spans="3:5" x14ac:dyDescent="0.2">
      <c r="C3984" s="201"/>
      <c r="D3984" s="201"/>
      <c r="E3984" s="201"/>
    </row>
    <row r="3985" spans="3:5" x14ac:dyDescent="0.2">
      <c r="C3985" s="201"/>
      <c r="D3985" s="201"/>
      <c r="E3985" s="201"/>
    </row>
    <row r="3986" spans="3:5" x14ac:dyDescent="0.2">
      <c r="C3986" s="201"/>
      <c r="D3986" s="201"/>
      <c r="E3986" s="201"/>
    </row>
    <row r="3987" spans="3:5" x14ac:dyDescent="0.2">
      <c r="C3987" s="201"/>
      <c r="D3987" s="201"/>
      <c r="E3987" s="201"/>
    </row>
    <row r="3988" spans="3:5" x14ac:dyDescent="0.2">
      <c r="C3988" s="201"/>
      <c r="D3988" s="201"/>
      <c r="E3988" s="201"/>
    </row>
    <row r="3989" spans="3:5" x14ac:dyDescent="0.2">
      <c r="C3989" s="201"/>
      <c r="D3989" s="201"/>
      <c r="E3989" s="201"/>
    </row>
    <row r="3990" spans="3:5" x14ac:dyDescent="0.2">
      <c r="C3990" s="201"/>
      <c r="D3990" s="201"/>
      <c r="E3990" s="201"/>
    </row>
    <row r="3991" spans="3:5" x14ac:dyDescent="0.2">
      <c r="C3991" s="201"/>
      <c r="D3991" s="201"/>
      <c r="E3991" s="201"/>
    </row>
    <row r="3992" spans="3:5" x14ac:dyDescent="0.2">
      <c r="C3992" s="201"/>
      <c r="D3992" s="201"/>
      <c r="E3992" s="201"/>
    </row>
    <row r="3993" spans="3:5" x14ac:dyDescent="0.2">
      <c r="C3993" s="201"/>
      <c r="D3993" s="201"/>
      <c r="E3993" s="201"/>
    </row>
    <row r="3994" spans="3:5" x14ac:dyDescent="0.2">
      <c r="C3994" s="201"/>
      <c r="D3994" s="201"/>
      <c r="E3994" s="201"/>
    </row>
    <row r="3995" spans="3:5" x14ac:dyDescent="0.2">
      <c r="C3995" s="201"/>
      <c r="D3995" s="201"/>
      <c r="E3995" s="201"/>
    </row>
    <row r="3996" spans="3:5" x14ac:dyDescent="0.2">
      <c r="C3996" s="201"/>
      <c r="D3996" s="201"/>
      <c r="E3996" s="201"/>
    </row>
    <row r="3997" spans="3:5" x14ac:dyDescent="0.2">
      <c r="C3997" s="201"/>
      <c r="D3997" s="201"/>
      <c r="E3997" s="201"/>
    </row>
    <row r="3998" spans="3:5" x14ac:dyDescent="0.2">
      <c r="C3998" s="201"/>
      <c r="D3998" s="201"/>
      <c r="E3998" s="201"/>
    </row>
    <row r="3999" spans="3:5" x14ac:dyDescent="0.2">
      <c r="C3999" s="201"/>
      <c r="D3999" s="201"/>
      <c r="E3999" s="201"/>
    </row>
    <row r="4000" spans="3:5" x14ac:dyDescent="0.2">
      <c r="C4000" s="201"/>
      <c r="D4000" s="201"/>
      <c r="E4000" s="201"/>
    </row>
    <row r="4001" spans="3:5" x14ac:dyDescent="0.2">
      <c r="C4001" s="201"/>
      <c r="D4001" s="201"/>
      <c r="E4001" s="201"/>
    </row>
    <row r="4002" spans="3:5" x14ac:dyDescent="0.2">
      <c r="C4002" s="201"/>
      <c r="D4002" s="201"/>
      <c r="E4002" s="201"/>
    </row>
    <row r="4003" spans="3:5" x14ac:dyDescent="0.2">
      <c r="C4003" s="201"/>
      <c r="D4003" s="201"/>
      <c r="E4003" s="201"/>
    </row>
    <row r="4004" spans="3:5" x14ac:dyDescent="0.2">
      <c r="C4004" s="201"/>
      <c r="D4004" s="201"/>
      <c r="E4004" s="201"/>
    </row>
    <row r="4005" spans="3:5" x14ac:dyDescent="0.2">
      <c r="C4005" s="201"/>
      <c r="D4005" s="201"/>
      <c r="E4005" s="201"/>
    </row>
    <row r="4006" spans="3:5" x14ac:dyDescent="0.2">
      <c r="C4006" s="201"/>
      <c r="D4006" s="201"/>
      <c r="E4006" s="201"/>
    </row>
    <row r="4007" spans="3:5" x14ac:dyDescent="0.2">
      <c r="C4007" s="201"/>
      <c r="D4007" s="201"/>
      <c r="E4007" s="201"/>
    </row>
    <row r="4008" spans="3:5" x14ac:dyDescent="0.2">
      <c r="C4008" s="201"/>
      <c r="D4008" s="201"/>
      <c r="E4008" s="201"/>
    </row>
    <row r="4009" spans="3:5" x14ac:dyDescent="0.2">
      <c r="C4009" s="201"/>
      <c r="D4009" s="201"/>
      <c r="E4009" s="201"/>
    </row>
    <row r="4010" spans="3:5" x14ac:dyDescent="0.2">
      <c r="C4010" s="201"/>
      <c r="D4010" s="201"/>
      <c r="E4010" s="201"/>
    </row>
    <row r="4011" spans="3:5" x14ac:dyDescent="0.2">
      <c r="C4011" s="201"/>
      <c r="D4011" s="201"/>
      <c r="E4011" s="201"/>
    </row>
    <row r="4012" spans="3:5" x14ac:dyDescent="0.2">
      <c r="C4012" s="201"/>
      <c r="D4012" s="201"/>
      <c r="E4012" s="201"/>
    </row>
    <row r="4013" spans="3:5" x14ac:dyDescent="0.2">
      <c r="C4013" s="201"/>
      <c r="D4013" s="201"/>
      <c r="E4013" s="201"/>
    </row>
    <row r="4014" spans="3:5" x14ac:dyDescent="0.2">
      <c r="C4014" s="201"/>
      <c r="D4014" s="201"/>
      <c r="E4014" s="201"/>
    </row>
    <row r="4015" spans="3:5" x14ac:dyDescent="0.2">
      <c r="C4015" s="201"/>
      <c r="D4015" s="201"/>
      <c r="E4015" s="201"/>
    </row>
    <row r="4016" spans="3:5" x14ac:dyDescent="0.2">
      <c r="C4016" s="201"/>
      <c r="D4016" s="201"/>
      <c r="E4016" s="201"/>
    </row>
    <row r="4017" spans="3:5" x14ac:dyDescent="0.2">
      <c r="C4017" s="201"/>
      <c r="D4017" s="201"/>
      <c r="E4017" s="201"/>
    </row>
    <row r="4018" spans="3:5" x14ac:dyDescent="0.2">
      <c r="C4018" s="201"/>
      <c r="D4018" s="201"/>
      <c r="E4018" s="201"/>
    </row>
    <row r="4019" spans="3:5" x14ac:dyDescent="0.2">
      <c r="C4019" s="201"/>
      <c r="D4019" s="201"/>
      <c r="E4019" s="201"/>
    </row>
    <row r="4020" spans="3:5" x14ac:dyDescent="0.2">
      <c r="C4020" s="201"/>
      <c r="D4020" s="201"/>
      <c r="E4020" s="201"/>
    </row>
    <row r="4021" spans="3:5" x14ac:dyDescent="0.2">
      <c r="C4021" s="201"/>
      <c r="D4021" s="201"/>
      <c r="E4021" s="201"/>
    </row>
    <row r="4022" spans="3:5" x14ac:dyDescent="0.2">
      <c r="C4022" s="201"/>
      <c r="D4022" s="201"/>
      <c r="E4022" s="201"/>
    </row>
    <row r="4023" spans="3:5" x14ac:dyDescent="0.2">
      <c r="C4023" s="201"/>
      <c r="D4023" s="201"/>
      <c r="E4023" s="201"/>
    </row>
    <row r="4024" spans="3:5" x14ac:dyDescent="0.2">
      <c r="C4024" s="201"/>
      <c r="D4024" s="201"/>
      <c r="E4024" s="201"/>
    </row>
    <row r="4025" spans="3:5" x14ac:dyDescent="0.2">
      <c r="C4025" s="201"/>
      <c r="D4025" s="201"/>
      <c r="E4025" s="201"/>
    </row>
    <row r="4026" spans="3:5" x14ac:dyDescent="0.2">
      <c r="C4026" s="201"/>
      <c r="D4026" s="201"/>
      <c r="E4026" s="201"/>
    </row>
    <row r="4027" spans="3:5" x14ac:dyDescent="0.2">
      <c r="C4027" s="201"/>
      <c r="D4027" s="201"/>
      <c r="E4027" s="201"/>
    </row>
    <row r="4028" spans="3:5" x14ac:dyDescent="0.2">
      <c r="C4028" s="201"/>
      <c r="D4028" s="201"/>
      <c r="E4028" s="201"/>
    </row>
    <row r="4029" spans="3:5" x14ac:dyDescent="0.2">
      <c r="C4029" s="201"/>
      <c r="D4029" s="201"/>
      <c r="E4029" s="201"/>
    </row>
    <row r="4030" spans="3:5" x14ac:dyDescent="0.2">
      <c r="C4030" s="201"/>
      <c r="D4030" s="201"/>
      <c r="E4030" s="201"/>
    </row>
    <row r="4031" spans="3:5" x14ac:dyDescent="0.2">
      <c r="C4031" s="201"/>
      <c r="D4031" s="201"/>
      <c r="E4031" s="201"/>
    </row>
    <row r="4032" spans="3:5" x14ac:dyDescent="0.2">
      <c r="C4032" s="201"/>
      <c r="D4032" s="201"/>
      <c r="E4032" s="201"/>
    </row>
    <row r="4033" spans="3:5" x14ac:dyDescent="0.2">
      <c r="C4033" s="201"/>
      <c r="D4033" s="201"/>
      <c r="E4033" s="201"/>
    </row>
    <row r="4034" spans="3:5" x14ac:dyDescent="0.2">
      <c r="C4034" s="201"/>
      <c r="D4034" s="201"/>
      <c r="E4034" s="201"/>
    </row>
    <row r="4035" spans="3:5" x14ac:dyDescent="0.2">
      <c r="C4035" s="201"/>
      <c r="D4035" s="201"/>
      <c r="E4035" s="201"/>
    </row>
    <row r="4036" spans="3:5" x14ac:dyDescent="0.2">
      <c r="C4036" s="201"/>
      <c r="D4036" s="201"/>
      <c r="E4036" s="201"/>
    </row>
    <row r="4037" spans="3:5" x14ac:dyDescent="0.2">
      <c r="C4037" s="201"/>
      <c r="D4037" s="201"/>
      <c r="E4037" s="201"/>
    </row>
    <row r="4038" spans="3:5" x14ac:dyDescent="0.2">
      <c r="C4038" s="201"/>
      <c r="D4038" s="201"/>
      <c r="E4038" s="201"/>
    </row>
    <row r="4039" spans="3:5" x14ac:dyDescent="0.2">
      <c r="C4039" s="201"/>
      <c r="D4039" s="201"/>
      <c r="E4039" s="201"/>
    </row>
    <row r="4040" spans="3:5" x14ac:dyDescent="0.2">
      <c r="C4040" s="201"/>
      <c r="D4040" s="201"/>
      <c r="E4040" s="201"/>
    </row>
    <row r="4041" spans="3:5" x14ac:dyDescent="0.2">
      <c r="C4041" s="201"/>
      <c r="D4041" s="201"/>
      <c r="E4041" s="201"/>
    </row>
    <row r="4042" spans="3:5" x14ac:dyDescent="0.2">
      <c r="C4042" s="201"/>
      <c r="D4042" s="201"/>
      <c r="E4042" s="201"/>
    </row>
    <row r="4043" spans="3:5" x14ac:dyDescent="0.2">
      <c r="C4043" s="201"/>
      <c r="D4043" s="201"/>
      <c r="E4043" s="201"/>
    </row>
    <row r="4044" spans="3:5" x14ac:dyDescent="0.2">
      <c r="C4044" s="201"/>
      <c r="D4044" s="201"/>
      <c r="E4044" s="201"/>
    </row>
    <row r="4045" spans="3:5" x14ac:dyDescent="0.2">
      <c r="C4045" s="201"/>
      <c r="D4045" s="201"/>
      <c r="E4045" s="201"/>
    </row>
    <row r="4046" spans="3:5" x14ac:dyDescent="0.2">
      <c r="C4046" s="201"/>
      <c r="D4046" s="201"/>
      <c r="E4046" s="201"/>
    </row>
    <row r="4047" spans="3:5" x14ac:dyDescent="0.2">
      <c r="C4047" s="201"/>
      <c r="D4047" s="201"/>
      <c r="E4047" s="201"/>
    </row>
    <row r="4048" spans="3:5" x14ac:dyDescent="0.2">
      <c r="C4048" s="201"/>
      <c r="D4048" s="201"/>
      <c r="E4048" s="201"/>
    </row>
    <row r="4049" spans="3:5" x14ac:dyDescent="0.2">
      <c r="C4049" s="201"/>
      <c r="D4049" s="201"/>
      <c r="E4049" s="201"/>
    </row>
    <row r="4050" spans="3:5" x14ac:dyDescent="0.2">
      <c r="C4050" s="201"/>
      <c r="D4050" s="201"/>
      <c r="E4050" s="201"/>
    </row>
    <row r="4051" spans="3:5" x14ac:dyDescent="0.2">
      <c r="C4051" s="201"/>
      <c r="D4051" s="201"/>
      <c r="E4051" s="201"/>
    </row>
    <row r="4052" spans="3:5" x14ac:dyDescent="0.2">
      <c r="C4052" s="201"/>
      <c r="D4052" s="201"/>
      <c r="E4052" s="201"/>
    </row>
    <row r="4053" spans="3:5" x14ac:dyDescent="0.2">
      <c r="C4053" s="201"/>
      <c r="D4053" s="201"/>
      <c r="E4053" s="201"/>
    </row>
    <row r="4054" spans="3:5" x14ac:dyDescent="0.2">
      <c r="C4054" s="201"/>
      <c r="D4054" s="201"/>
      <c r="E4054" s="201"/>
    </row>
    <row r="4055" spans="3:5" x14ac:dyDescent="0.2">
      <c r="C4055" s="201"/>
      <c r="D4055" s="201"/>
      <c r="E4055" s="201"/>
    </row>
    <row r="4056" spans="3:5" x14ac:dyDescent="0.2">
      <c r="C4056" s="201"/>
      <c r="D4056" s="201"/>
      <c r="E4056" s="201"/>
    </row>
    <row r="4057" spans="3:5" x14ac:dyDescent="0.2">
      <c r="C4057" s="201"/>
      <c r="D4057" s="201"/>
      <c r="E4057" s="201"/>
    </row>
    <row r="4058" spans="3:5" x14ac:dyDescent="0.2">
      <c r="C4058" s="201"/>
      <c r="D4058" s="201"/>
      <c r="E4058" s="201"/>
    </row>
    <row r="4059" spans="3:5" x14ac:dyDescent="0.2">
      <c r="C4059" s="201"/>
      <c r="D4059" s="201"/>
      <c r="E4059" s="201"/>
    </row>
    <row r="4060" spans="3:5" x14ac:dyDescent="0.2">
      <c r="C4060" s="201"/>
      <c r="D4060" s="201"/>
      <c r="E4060" s="201"/>
    </row>
    <row r="4061" spans="3:5" x14ac:dyDescent="0.2">
      <c r="C4061" s="201"/>
      <c r="D4061" s="201"/>
      <c r="E4061" s="201"/>
    </row>
    <row r="4062" spans="3:5" x14ac:dyDescent="0.2">
      <c r="C4062" s="201"/>
      <c r="D4062" s="201"/>
      <c r="E4062" s="201"/>
    </row>
    <row r="4063" spans="3:5" x14ac:dyDescent="0.2">
      <c r="C4063" s="201"/>
      <c r="D4063" s="201"/>
      <c r="E4063" s="201"/>
    </row>
    <row r="4064" spans="3:5" x14ac:dyDescent="0.2">
      <c r="C4064" s="201"/>
      <c r="D4064" s="201"/>
      <c r="E4064" s="201"/>
    </row>
    <row r="4065" spans="3:5" x14ac:dyDescent="0.2">
      <c r="C4065" s="201"/>
      <c r="D4065" s="201"/>
      <c r="E4065" s="201"/>
    </row>
    <row r="4066" spans="3:5" x14ac:dyDescent="0.2">
      <c r="C4066" s="201"/>
      <c r="D4066" s="201"/>
      <c r="E4066" s="201"/>
    </row>
    <row r="4067" spans="3:5" x14ac:dyDescent="0.2">
      <c r="C4067" s="201"/>
      <c r="D4067" s="201"/>
      <c r="E4067" s="201"/>
    </row>
    <row r="4068" spans="3:5" x14ac:dyDescent="0.2">
      <c r="C4068" s="201"/>
      <c r="D4068" s="201"/>
      <c r="E4068" s="201"/>
    </row>
    <row r="4069" spans="3:5" x14ac:dyDescent="0.2">
      <c r="C4069" s="201"/>
      <c r="D4069" s="201"/>
      <c r="E4069" s="201"/>
    </row>
    <row r="4070" spans="3:5" x14ac:dyDescent="0.2">
      <c r="C4070" s="201"/>
      <c r="D4070" s="201"/>
      <c r="E4070" s="201"/>
    </row>
    <row r="4071" spans="3:5" x14ac:dyDescent="0.2">
      <c r="C4071" s="201"/>
      <c r="D4071" s="201"/>
      <c r="E4071" s="201"/>
    </row>
    <row r="4072" spans="3:5" x14ac:dyDescent="0.2">
      <c r="C4072" s="201"/>
      <c r="D4072" s="201"/>
      <c r="E4072" s="201"/>
    </row>
    <row r="4073" spans="3:5" x14ac:dyDescent="0.2">
      <c r="C4073" s="201"/>
      <c r="D4073" s="201"/>
      <c r="E4073" s="201"/>
    </row>
    <row r="4074" spans="3:5" x14ac:dyDescent="0.2">
      <c r="C4074" s="201"/>
      <c r="D4074" s="201"/>
      <c r="E4074" s="201"/>
    </row>
    <row r="4075" spans="3:5" x14ac:dyDescent="0.2">
      <c r="C4075" s="201"/>
      <c r="D4075" s="201"/>
      <c r="E4075" s="201"/>
    </row>
    <row r="4076" spans="3:5" x14ac:dyDescent="0.2">
      <c r="C4076" s="201"/>
      <c r="D4076" s="201"/>
      <c r="E4076" s="201"/>
    </row>
    <row r="4077" spans="3:5" x14ac:dyDescent="0.2">
      <c r="C4077" s="201"/>
      <c r="D4077" s="201"/>
      <c r="E4077" s="201"/>
    </row>
    <row r="4078" spans="3:5" x14ac:dyDescent="0.2">
      <c r="C4078" s="201"/>
      <c r="D4078" s="201"/>
      <c r="E4078" s="201"/>
    </row>
    <row r="4079" spans="3:5" x14ac:dyDescent="0.2">
      <c r="C4079" s="201"/>
      <c r="D4079" s="201"/>
      <c r="E4079" s="201"/>
    </row>
    <row r="4080" spans="3:5" x14ac:dyDescent="0.2">
      <c r="C4080" s="201"/>
      <c r="D4080" s="201"/>
      <c r="E4080" s="201"/>
    </row>
    <row r="4081" spans="3:5" x14ac:dyDescent="0.2">
      <c r="C4081" s="201"/>
      <c r="D4081" s="201"/>
      <c r="E4081" s="201"/>
    </row>
    <row r="4082" spans="3:5" x14ac:dyDescent="0.2">
      <c r="C4082" s="201"/>
      <c r="D4082" s="201"/>
      <c r="E4082" s="201"/>
    </row>
    <row r="4083" spans="3:5" x14ac:dyDescent="0.2">
      <c r="C4083" s="201"/>
      <c r="D4083" s="201"/>
      <c r="E4083" s="201"/>
    </row>
    <row r="4084" spans="3:5" x14ac:dyDescent="0.2">
      <c r="C4084" s="201"/>
      <c r="D4084" s="201"/>
      <c r="E4084" s="201"/>
    </row>
    <row r="4085" spans="3:5" x14ac:dyDescent="0.2">
      <c r="C4085" s="201"/>
      <c r="D4085" s="201"/>
      <c r="E4085" s="201"/>
    </row>
    <row r="4086" spans="3:5" x14ac:dyDescent="0.2">
      <c r="C4086" s="201"/>
      <c r="D4086" s="201"/>
      <c r="E4086" s="201"/>
    </row>
    <row r="4087" spans="3:5" x14ac:dyDescent="0.2">
      <c r="C4087" s="201"/>
      <c r="D4087" s="201"/>
      <c r="E4087" s="201"/>
    </row>
    <row r="4088" spans="3:5" x14ac:dyDescent="0.2">
      <c r="C4088" s="201"/>
      <c r="D4088" s="201"/>
      <c r="E4088" s="201"/>
    </row>
    <row r="4089" spans="3:5" x14ac:dyDescent="0.2">
      <c r="C4089" s="201"/>
      <c r="D4089" s="201"/>
      <c r="E4089" s="201"/>
    </row>
    <row r="4090" spans="3:5" x14ac:dyDescent="0.2">
      <c r="C4090" s="201"/>
      <c r="D4090" s="201"/>
      <c r="E4090" s="201"/>
    </row>
    <row r="4091" spans="3:5" x14ac:dyDescent="0.2">
      <c r="C4091" s="201"/>
      <c r="D4091" s="201"/>
      <c r="E4091" s="201"/>
    </row>
    <row r="4092" spans="3:5" x14ac:dyDescent="0.2">
      <c r="C4092" s="201"/>
      <c r="D4092" s="201"/>
      <c r="E4092" s="201"/>
    </row>
    <row r="4093" spans="3:5" x14ac:dyDescent="0.2">
      <c r="C4093" s="201"/>
      <c r="D4093" s="201"/>
      <c r="E4093" s="201"/>
    </row>
    <row r="4094" spans="3:5" x14ac:dyDescent="0.2">
      <c r="C4094" s="201"/>
      <c r="D4094" s="201"/>
      <c r="E4094" s="201"/>
    </row>
    <row r="4095" spans="3:5" x14ac:dyDescent="0.2">
      <c r="C4095" s="201"/>
      <c r="D4095" s="201"/>
      <c r="E4095" s="201"/>
    </row>
    <row r="4096" spans="3:5" x14ac:dyDescent="0.2">
      <c r="C4096" s="201"/>
      <c r="D4096" s="201"/>
      <c r="E4096" s="201"/>
    </row>
    <row r="4097" spans="3:5" x14ac:dyDescent="0.2">
      <c r="C4097" s="201"/>
      <c r="D4097" s="201"/>
      <c r="E4097" s="201"/>
    </row>
    <row r="4098" spans="3:5" x14ac:dyDescent="0.2">
      <c r="C4098" s="201"/>
      <c r="D4098" s="201"/>
      <c r="E4098" s="201"/>
    </row>
    <row r="4099" spans="3:5" x14ac:dyDescent="0.2">
      <c r="C4099" s="201"/>
      <c r="D4099" s="201"/>
      <c r="E4099" s="201"/>
    </row>
    <row r="4100" spans="3:5" x14ac:dyDescent="0.2">
      <c r="C4100" s="201"/>
      <c r="D4100" s="201"/>
      <c r="E4100" s="201"/>
    </row>
    <row r="4101" spans="3:5" x14ac:dyDescent="0.2">
      <c r="C4101" s="201"/>
      <c r="D4101" s="201"/>
      <c r="E4101" s="201"/>
    </row>
    <row r="4102" spans="3:5" x14ac:dyDescent="0.2">
      <c r="C4102" s="201"/>
      <c r="D4102" s="201"/>
      <c r="E4102" s="201"/>
    </row>
    <row r="4103" spans="3:5" x14ac:dyDescent="0.2">
      <c r="C4103" s="201"/>
      <c r="D4103" s="201"/>
      <c r="E4103" s="201"/>
    </row>
    <row r="4104" spans="3:5" x14ac:dyDescent="0.2">
      <c r="C4104" s="201"/>
      <c r="D4104" s="201"/>
      <c r="E4104" s="201"/>
    </row>
    <row r="4105" spans="3:5" x14ac:dyDescent="0.2">
      <c r="C4105" s="201"/>
      <c r="D4105" s="201"/>
      <c r="E4105" s="201"/>
    </row>
    <row r="4106" spans="3:5" x14ac:dyDescent="0.2">
      <c r="C4106" s="201"/>
      <c r="D4106" s="201"/>
      <c r="E4106" s="201"/>
    </row>
    <row r="4107" spans="3:5" x14ac:dyDescent="0.2">
      <c r="C4107" s="201"/>
      <c r="D4107" s="201"/>
      <c r="E4107" s="201"/>
    </row>
    <row r="4108" spans="3:5" x14ac:dyDescent="0.2">
      <c r="C4108" s="201"/>
      <c r="D4108" s="201"/>
      <c r="E4108" s="201"/>
    </row>
    <row r="4109" spans="3:5" x14ac:dyDescent="0.2">
      <c r="C4109" s="201"/>
      <c r="D4109" s="201"/>
      <c r="E4109" s="201"/>
    </row>
    <row r="4110" spans="3:5" x14ac:dyDescent="0.2">
      <c r="C4110" s="201"/>
      <c r="D4110" s="201"/>
      <c r="E4110" s="201"/>
    </row>
    <row r="4111" spans="3:5" x14ac:dyDescent="0.2">
      <c r="C4111" s="201"/>
      <c r="D4111" s="201"/>
      <c r="E4111" s="201"/>
    </row>
    <row r="4112" spans="3:5" x14ac:dyDescent="0.2">
      <c r="C4112" s="201"/>
      <c r="D4112" s="201"/>
      <c r="E4112" s="201"/>
    </row>
    <row r="4113" spans="3:5" x14ac:dyDescent="0.2">
      <c r="C4113" s="201"/>
      <c r="D4113" s="201"/>
      <c r="E4113" s="201"/>
    </row>
    <row r="4114" spans="3:5" x14ac:dyDescent="0.2">
      <c r="C4114" s="201"/>
      <c r="D4114" s="201"/>
      <c r="E4114" s="201"/>
    </row>
    <row r="4115" spans="3:5" x14ac:dyDescent="0.2">
      <c r="C4115" s="201"/>
      <c r="D4115" s="201"/>
      <c r="E4115" s="201"/>
    </row>
    <row r="4116" spans="3:5" x14ac:dyDescent="0.2">
      <c r="C4116" s="201"/>
      <c r="D4116" s="201"/>
      <c r="E4116" s="201"/>
    </row>
    <row r="4117" spans="3:5" x14ac:dyDescent="0.2">
      <c r="C4117" s="201"/>
      <c r="D4117" s="201"/>
      <c r="E4117" s="201"/>
    </row>
    <row r="4118" spans="3:5" x14ac:dyDescent="0.2">
      <c r="C4118" s="201"/>
      <c r="D4118" s="201"/>
      <c r="E4118" s="201"/>
    </row>
    <row r="4119" spans="3:5" x14ac:dyDescent="0.2">
      <c r="C4119" s="201"/>
      <c r="D4119" s="201"/>
      <c r="E4119" s="201"/>
    </row>
    <row r="4120" spans="3:5" x14ac:dyDescent="0.2">
      <c r="C4120" s="201"/>
      <c r="D4120" s="201"/>
      <c r="E4120" s="201"/>
    </row>
    <row r="4121" spans="3:5" x14ac:dyDescent="0.2">
      <c r="C4121" s="201"/>
      <c r="D4121" s="201"/>
      <c r="E4121" s="201"/>
    </row>
    <row r="4122" spans="3:5" x14ac:dyDescent="0.2">
      <c r="C4122" s="201"/>
      <c r="D4122" s="201"/>
      <c r="E4122" s="201"/>
    </row>
    <row r="4123" spans="3:5" x14ac:dyDescent="0.2">
      <c r="C4123" s="201"/>
      <c r="D4123" s="201"/>
      <c r="E4123" s="201"/>
    </row>
    <row r="4124" spans="3:5" x14ac:dyDescent="0.2">
      <c r="C4124" s="201"/>
      <c r="D4124" s="201"/>
      <c r="E4124" s="201"/>
    </row>
    <row r="4125" spans="3:5" x14ac:dyDescent="0.2">
      <c r="C4125" s="201"/>
      <c r="D4125" s="201"/>
      <c r="E4125" s="201"/>
    </row>
    <row r="4126" spans="3:5" x14ac:dyDescent="0.2">
      <c r="C4126" s="201"/>
      <c r="D4126" s="201"/>
      <c r="E4126" s="201"/>
    </row>
    <row r="4127" spans="3:5" x14ac:dyDescent="0.2">
      <c r="C4127" s="201"/>
      <c r="D4127" s="201"/>
      <c r="E4127" s="201"/>
    </row>
    <row r="4128" spans="3:5" x14ac:dyDescent="0.2">
      <c r="C4128" s="201"/>
      <c r="D4128" s="201"/>
      <c r="E4128" s="201"/>
    </row>
    <row r="4129" spans="3:5" x14ac:dyDescent="0.2">
      <c r="C4129" s="201"/>
      <c r="D4129" s="201"/>
      <c r="E4129" s="201"/>
    </row>
    <row r="4130" spans="3:5" x14ac:dyDescent="0.2">
      <c r="C4130" s="201"/>
      <c r="D4130" s="201"/>
      <c r="E4130" s="201"/>
    </row>
    <row r="4131" spans="3:5" x14ac:dyDescent="0.2">
      <c r="C4131" s="201"/>
      <c r="D4131" s="201"/>
      <c r="E4131" s="201"/>
    </row>
    <row r="4132" spans="3:5" x14ac:dyDescent="0.2">
      <c r="C4132" s="201"/>
      <c r="D4132" s="201"/>
      <c r="E4132" s="201"/>
    </row>
    <row r="4133" spans="3:5" x14ac:dyDescent="0.2">
      <c r="C4133" s="201"/>
      <c r="D4133" s="201"/>
      <c r="E4133" s="201"/>
    </row>
    <row r="4134" spans="3:5" x14ac:dyDescent="0.2">
      <c r="C4134" s="201"/>
      <c r="D4134" s="201"/>
      <c r="E4134" s="201"/>
    </row>
    <row r="4135" spans="3:5" x14ac:dyDescent="0.2">
      <c r="C4135" s="201"/>
      <c r="D4135" s="201"/>
      <c r="E4135" s="201"/>
    </row>
    <row r="4136" spans="3:5" x14ac:dyDescent="0.2">
      <c r="C4136" s="201"/>
      <c r="D4136" s="201"/>
      <c r="E4136" s="201"/>
    </row>
    <row r="4137" spans="3:5" x14ac:dyDescent="0.2">
      <c r="C4137" s="201"/>
      <c r="D4137" s="201"/>
      <c r="E4137" s="201"/>
    </row>
    <row r="4138" spans="3:5" x14ac:dyDescent="0.2">
      <c r="C4138" s="201"/>
      <c r="D4138" s="201"/>
      <c r="E4138" s="201"/>
    </row>
    <row r="4139" spans="3:5" x14ac:dyDescent="0.2">
      <c r="C4139" s="201"/>
      <c r="D4139" s="201"/>
      <c r="E4139" s="201"/>
    </row>
    <row r="4140" spans="3:5" x14ac:dyDescent="0.2">
      <c r="C4140" s="201"/>
      <c r="D4140" s="201"/>
      <c r="E4140" s="201"/>
    </row>
    <row r="4141" spans="3:5" x14ac:dyDescent="0.2">
      <c r="C4141" s="201"/>
      <c r="D4141" s="201"/>
      <c r="E4141" s="201"/>
    </row>
    <row r="4142" spans="3:5" x14ac:dyDescent="0.2">
      <c r="C4142" s="201"/>
      <c r="D4142" s="201"/>
      <c r="E4142" s="201"/>
    </row>
    <row r="4143" spans="3:5" x14ac:dyDescent="0.2">
      <c r="C4143" s="201"/>
      <c r="D4143" s="201"/>
      <c r="E4143" s="201"/>
    </row>
    <row r="4144" spans="3:5" x14ac:dyDescent="0.2">
      <c r="C4144" s="201"/>
      <c r="D4144" s="201"/>
      <c r="E4144" s="201"/>
    </row>
    <row r="4145" spans="3:5" x14ac:dyDescent="0.2">
      <c r="C4145" s="201"/>
      <c r="D4145" s="201"/>
      <c r="E4145" s="201"/>
    </row>
    <row r="4146" spans="3:5" x14ac:dyDescent="0.2">
      <c r="C4146" s="201"/>
      <c r="D4146" s="201"/>
      <c r="E4146" s="201"/>
    </row>
    <row r="4147" spans="3:5" x14ac:dyDescent="0.2">
      <c r="C4147" s="201"/>
      <c r="D4147" s="201"/>
      <c r="E4147" s="201"/>
    </row>
    <row r="4148" spans="3:5" x14ac:dyDescent="0.2">
      <c r="C4148" s="201"/>
      <c r="D4148" s="201"/>
      <c r="E4148" s="201"/>
    </row>
    <row r="4149" spans="3:5" x14ac:dyDescent="0.2">
      <c r="C4149" s="201"/>
      <c r="D4149" s="201"/>
      <c r="E4149" s="201"/>
    </row>
    <row r="4150" spans="3:5" x14ac:dyDescent="0.2">
      <c r="C4150" s="201"/>
      <c r="D4150" s="201"/>
      <c r="E4150" s="201"/>
    </row>
    <row r="4151" spans="3:5" x14ac:dyDescent="0.2">
      <c r="C4151" s="201"/>
      <c r="D4151" s="201"/>
      <c r="E4151" s="201"/>
    </row>
    <row r="4152" spans="3:5" x14ac:dyDescent="0.2">
      <c r="C4152" s="201"/>
      <c r="D4152" s="201"/>
      <c r="E4152" s="201"/>
    </row>
    <row r="4153" spans="3:5" x14ac:dyDescent="0.2">
      <c r="C4153" s="201"/>
      <c r="D4153" s="201"/>
      <c r="E4153" s="201"/>
    </row>
    <row r="4154" spans="3:5" x14ac:dyDescent="0.2">
      <c r="C4154" s="201"/>
      <c r="D4154" s="201"/>
      <c r="E4154" s="201"/>
    </row>
    <row r="4155" spans="3:5" x14ac:dyDescent="0.2">
      <c r="C4155" s="201"/>
      <c r="D4155" s="201"/>
      <c r="E4155" s="201"/>
    </row>
    <row r="4156" spans="3:5" x14ac:dyDescent="0.2">
      <c r="C4156" s="201"/>
      <c r="D4156" s="201"/>
      <c r="E4156" s="201"/>
    </row>
    <row r="4157" spans="3:5" x14ac:dyDescent="0.2">
      <c r="C4157" s="201"/>
      <c r="D4157" s="201"/>
      <c r="E4157" s="201"/>
    </row>
    <row r="4158" spans="3:5" x14ac:dyDescent="0.2">
      <c r="C4158" s="201"/>
      <c r="D4158" s="201"/>
      <c r="E4158" s="201"/>
    </row>
    <row r="4159" spans="3:5" x14ac:dyDescent="0.2">
      <c r="C4159" s="201"/>
      <c r="D4159" s="201"/>
      <c r="E4159" s="201"/>
    </row>
    <row r="4160" spans="3:5" x14ac:dyDescent="0.2">
      <c r="C4160" s="201"/>
      <c r="D4160" s="201"/>
      <c r="E4160" s="201"/>
    </row>
    <row r="4161" spans="3:5" x14ac:dyDescent="0.2">
      <c r="C4161" s="201"/>
      <c r="D4161" s="201"/>
      <c r="E4161" s="201"/>
    </row>
    <row r="4162" spans="3:5" x14ac:dyDescent="0.2">
      <c r="C4162" s="201"/>
      <c r="D4162" s="201"/>
      <c r="E4162" s="201"/>
    </row>
    <row r="4163" spans="3:5" x14ac:dyDescent="0.2">
      <c r="C4163" s="201"/>
      <c r="D4163" s="201"/>
      <c r="E4163" s="201"/>
    </row>
    <row r="4164" spans="3:5" x14ac:dyDescent="0.2">
      <c r="C4164" s="201"/>
      <c r="D4164" s="201"/>
      <c r="E4164" s="201"/>
    </row>
    <row r="4165" spans="3:5" x14ac:dyDescent="0.2">
      <c r="C4165" s="201"/>
      <c r="D4165" s="201"/>
      <c r="E4165" s="201"/>
    </row>
    <row r="4166" spans="3:5" x14ac:dyDescent="0.2">
      <c r="C4166" s="201"/>
      <c r="D4166" s="201"/>
      <c r="E4166" s="201"/>
    </row>
    <row r="4167" spans="3:5" x14ac:dyDescent="0.2">
      <c r="C4167" s="201"/>
      <c r="D4167" s="201"/>
      <c r="E4167" s="201"/>
    </row>
    <row r="4168" spans="3:5" x14ac:dyDescent="0.2">
      <c r="C4168" s="201"/>
      <c r="D4168" s="201"/>
      <c r="E4168" s="201"/>
    </row>
    <row r="4169" spans="3:5" x14ac:dyDescent="0.2">
      <c r="C4169" s="201"/>
      <c r="D4169" s="201"/>
      <c r="E4169" s="201"/>
    </row>
    <row r="4170" spans="3:5" x14ac:dyDescent="0.2">
      <c r="C4170" s="201"/>
      <c r="D4170" s="201"/>
      <c r="E4170" s="201"/>
    </row>
    <row r="4171" spans="3:5" x14ac:dyDescent="0.2">
      <c r="C4171" s="201"/>
      <c r="D4171" s="201"/>
      <c r="E4171" s="201"/>
    </row>
    <row r="4172" spans="3:5" x14ac:dyDescent="0.2">
      <c r="C4172" s="201"/>
      <c r="D4172" s="201"/>
      <c r="E4172" s="201"/>
    </row>
    <row r="4173" spans="3:5" x14ac:dyDescent="0.2">
      <c r="C4173" s="201"/>
      <c r="D4173" s="201"/>
      <c r="E4173" s="201"/>
    </row>
    <row r="4174" spans="3:5" x14ac:dyDescent="0.2">
      <c r="C4174" s="201"/>
      <c r="D4174" s="201"/>
      <c r="E4174" s="201"/>
    </row>
    <row r="4175" spans="3:5" x14ac:dyDescent="0.2">
      <c r="C4175" s="201"/>
      <c r="D4175" s="201"/>
      <c r="E4175" s="201"/>
    </row>
    <row r="4176" spans="3:5" x14ac:dyDescent="0.2">
      <c r="C4176" s="201"/>
      <c r="D4176" s="201"/>
      <c r="E4176" s="201"/>
    </row>
    <row r="4177" spans="3:5" x14ac:dyDescent="0.2">
      <c r="C4177" s="201"/>
      <c r="D4177" s="201"/>
      <c r="E4177" s="201"/>
    </row>
    <row r="4178" spans="3:5" x14ac:dyDescent="0.2">
      <c r="C4178" s="201"/>
      <c r="D4178" s="201"/>
      <c r="E4178" s="201"/>
    </row>
    <row r="4179" spans="3:5" x14ac:dyDescent="0.2">
      <c r="C4179" s="201"/>
      <c r="D4179" s="201"/>
      <c r="E4179" s="201"/>
    </row>
    <row r="4180" spans="3:5" x14ac:dyDescent="0.2">
      <c r="C4180" s="201"/>
      <c r="D4180" s="201"/>
      <c r="E4180" s="201"/>
    </row>
    <row r="4181" spans="3:5" x14ac:dyDescent="0.2">
      <c r="C4181" s="201"/>
      <c r="D4181" s="201"/>
      <c r="E4181" s="201"/>
    </row>
    <row r="4182" spans="3:5" x14ac:dyDescent="0.2">
      <c r="C4182" s="201"/>
      <c r="D4182" s="201"/>
      <c r="E4182" s="201"/>
    </row>
    <row r="4183" spans="3:5" x14ac:dyDescent="0.2">
      <c r="C4183" s="201"/>
      <c r="D4183" s="201"/>
      <c r="E4183" s="201"/>
    </row>
    <row r="4184" spans="3:5" x14ac:dyDescent="0.2">
      <c r="C4184" s="201"/>
      <c r="D4184" s="201"/>
      <c r="E4184" s="201"/>
    </row>
    <row r="4185" spans="3:5" x14ac:dyDescent="0.2">
      <c r="C4185" s="201"/>
      <c r="D4185" s="201"/>
      <c r="E4185" s="201"/>
    </row>
    <row r="4186" spans="3:5" x14ac:dyDescent="0.2">
      <c r="C4186" s="201"/>
      <c r="D4186" s="201"/>
      <c r="E4186" s="201"/>
    </row>
    <row r="4187" spans="3:5" x14ac:dyDescent="0.2">
      <c r="C4187" s="201"/>
      <c r="D4187" s="201"/>
      <c r="E4187" s="201"/>
    </row>
    <row r="4188" spans="3:5" x14ac:dyDescent="0.2">
      <c r="C4188" s="201"/>
      <c r="D4188" s="201"/>
      <c r="E4188" s="201"/>
    </row>
    <row r="4189" spans="3:5" x14ac:dyDescent="0.2">
      <c r="C4189" s="201"/>
      <c r="D4189" s="201"/>
      <c r="E4189" s="201"/>
    </row>
    <row r="4190" spans="3:5" x14ac:dyDescent="0.2">
      <c r="C4190" s="201"/>
      <c r="D4190" s="201"/>
      <c r="E4190" s="201"/>
    </row>
    <row r="4191" spans="3:5" x14ac:dyDescent="0.2">
      <c r="C4191" s="201"/>
      <c r="D4191" s="201"/>
      <c r="E4191" s="201"/>
    </row>
    <row r="4192" spans="3:5" x14ac:dyDescent="0.2">
      <c r="C4192" s="201"/>
      <c r="D4192" s="201"/>
      <c r="E4192" s="201"/>
    </row>
    <row r="4193" spans="3:5" x14ac:dyDescent="0.2">
      <c r="C4193" s="201"/>
      <c r="D4193" s="201"/>
      <c r="E4193" s="201"/>
    </row>
    <row r="4194" spans="3:5" x14ac:dyDescent="0.2">
      <c r="C4194" s="201"/>
      <c r="D4194" s="201"/>
      <c r="E4194" s="201"/>
    </row>
    <row r="4195" spans="3:5" x14ac:dyDescent="0.2">
      <c r="C4195" s="201"/>
      <c r="D4195" s="201"/>
      <c r="E4195" s="201"/>
    </row>
    <row r="4196" spans="3:5" x14ac:dyDescent="0.2">
      <c r="C4196" s="201"/>
      <c r="D4196" s="201"/>
      <c r="E4196" s="201"/>
    </row>
    <row r="4197" spans="3:5" x14ac:dyDescent="0.2">
      <c r="C4197" s="201"/>
      <c r="D4197" s="201"/>
      <c r="E4197" s="201"/>
    </row>
    <row r="4198" spans="3:5" x14ac:dyDescent="0.2">
      <c r="C4198" s="201"/>
      <c r="D4198" s="201"/>
      <c r="E4198" s="201"/>
    </row>
    <row r="4199" spans="3:5" x14ac:dyDescent="0.2">
      <c r="C4199" s="201"/>
      <c r="D4199" s="201"/>
      <c r="E4199" s="201"/>
    </row>
    <row r="4200" spans="3:5" x14ac:dyDescent="0.2">
      <c r="C4200" s="201"/>
      <c r="D4200" s="201"/>
      <c r="E4200" s="201"/>
    </row>
    <row r="4201" spans="3:5" x14ac:dyDescent="0.2">
      <c r="C4201" s="201"/>
      <c r="D4201" s="201"/>
      <c r="E4201" s="201"/>
    </row>
    <row r="4202" spans="3:5" x14ac:dyDescent="0.2">
      <c r="C4202" s="201"/>
      <c r="D4202" s="201"/>
      <c r="E4202" s="201"/>
    </row>
    <row r="4203" spans="3:5" x14ac:dyDescent="0.2">
      <c r="C4203" s="201"/>
      <c r="D4203" s="201"/>
      <c r="E4203" s="201"/>
    </row>
    <row r="4204" spans="3:5" x14ac:dyDescent="0.2">
      <c r="C4204" s="201"/>
      <c r="D4204" s="201"/>
      <c r="E4204" s="201"/>
    </row>
    <row r="4205" spans="3:5" x14ac:dyDescent="0.2">
      <c r="C4205" s="201"/>
      <c r="D4205" s="201"/>
      <c r="E4205" s="201"/>
    </row>
    <row r="4206" spans="3:5" x14ac:dyDescent="0.2">
      <c r="C4206" s="201"/>
      <c r="D4206" s="201"/>
      <c r="E4206" s="201"/>
    </row>
    <row r="4207" spans="3:5" x14ac:dyDescent="0.2">
      <c r="C4207" s="201"/>
      <c r="D4207" s="201"/>
      <c r="E4207" s="201"/>
    </row>
    <row r="4208" spans="3:5" x14ac:dyDescent="0.2">
      <c r="C4208" s="201"/>
      <c r="D4208" s="201"/>
      <c r="E4208" s="201"/>
    </row>
    <row r="4209" spans="3:5" x14ac:dyDescent="0.2">
      <c r="C4209" s="201"/>
      <c r="D4209" s="201"/>
      <c r="E4209" s="201"/>
    </row>
    <row r="4210" spans="3:5" x14ac:dyDescent="0.2">
      <c r="C4210" s="201"/>
      <c r="D4210" s="201"/>
      <c r="E4210" s="201"/>
    </row>
    <row r="4211" spans="3:5" x14ac:dyDescent="0.2">
      <c r="C4211" s="201"/>
      <c r="D4211" s="201"/>
      <c r="E4211" s="201"/>
    </row>
    <row r="4212" spans="3:5" x14ac:dyDescent="0.2">
      <c r="C4212" s="201"/>
      <c r="D4212" s="201"/>
      <c r="E4212" s="201"/>
    </row>
    <row r="4213" spans="3:5" x14ac:dyDescent="0.2">
      <c r="C4213" s="201"/>
      <c r="D4213" s="201"/>
      <c r="E4213" s="201"/>
    </row>
    <row r="4214" spans="3:5" x14ac:dyDescent="0.2">
      <c r="C4214" s="201"/>
      <c r="D4214" s="201"/>
      <c r="E4214" s="201"/>
    </row>
    <row r="4215" spans="3:5" x14ac:dyDescent="0.2">
      <c r="C4215" s="201"/>
      <c r="D4215" s="201"/>
      <c r="E4215" s="201"/>
    </row>
    <row r="4216" spans="3:5" x14ac:dyDescent="0.2">
      <c r="C4216" s="201"/>
      <c r="D4216" s="201"/>
      <c r="E4216" s="201"/>
    </row>
    <row r="4217" spans="3:5" x14ac:dyDescent="0.2">
      <c r="C4217" s="201"/>
      <c r="D4217" s="201"/>
      <c r="E4217" s="201"/>
    </row>
    <row r="4218" spans="3:5" x14ac:dyDescent="0.2">
      <c r="C4218" s="201"/>
      <c r="D4218" s="201"/>
      <c r="E4218" s="201"/>
    </row>
    <row r="4219" spans="3:5" x14ac:dyDescent="0.2">
      <c r="C4219" s="201"/>
      <c r="D4219" s="201"/>
      <c r="E4219" s="201"/>
    </row>
    <row r="4220" spans="3:5" x14ac:dyDescent="0.2">
      <c r="C4220" s="201"/>
      <c r="D4220" s="201"/>
      <c r="E4220" s="201"/>
    </row>
    <row r="4221" spans="3:5" x14ac:dyDescent="0.2">
      <c r="C4221" s="201"/>
      <c r="D4221" s="201"/>
      <c r="E4221" s="201"/>
    </row>
    <row r="4222" spans="3:5" x14ac:dyDescent="0.2">
      <c r="C4222" s="201"/>
      <c r="D4222" s="201"/>
      <c r="E4222" s="201"/>
    </row>
    <row r="4223" spans="3:5" x14ac:dyDescent="0.2">
      <c r="C4223" s="201"/>
      <c r="D4223" s="201"/>
      <c r="E4223" s="201"/>
    </row>
    <row r="4224" spans="3:5" x14ac:dyDescent="0.2">
      <c r="C4224" s="201"/>
      <c r="D4224" s="201"/>
      <c r="E4224" s="201"/>
    </row>
    <row r="4225" spans="3:5" x14ac:dyDescent="0.2">
      <c r="C4225" s="201"/>
      <c r="D4225" s="201"/>
      <c r="E4225" s="201"/>
    </row>
    <row r="4226" spans="3:5" x14ac:dyDescent="0.2">
      <c r="C4226" s="201"/>
      <c r="D4226" s="201"/>
      <c r="E4226" s="201"/>
    </row>
    <row r="4227" spans="3:5" x14ac:dyDescent="0.2">
      <c r="C4227" s="201"/>
      <c r="D4227" s="201"/>
      <c r="E4227" s="201"/>
    </row>
    <row r="4228" spans="3:5" x14ac:dyDescent="0.2">
      <c r="C4228" s="201"/>
      <c r="D4228" s="201"/>
      <c r="E4228" s="201"/>
    </row>
    <row r="4229" spans="3:5" x14ac:dyDescent="0.2">
      <c r="C4229" s="201"/>
      <c r="D4229" s="201"/>
      <c r="E4229" s="201"/>
    </row>
    <row r="4230" spans="3:5" x14ac:dyDescent="0.2">
      <c r="C4230" s="201"/>
      <c r="D4230" s="201"/>
      <c r="E4230" s="201"/>
    </row>
    <row r="4231" spans="3:5" x14ac:dyDescent="0.2">
      <c r="C4231" s="201"/>
      <c r="D4231" s="201"/>
      <c r="E4231" s="201"/>
    </row>
    <row r="4232" spans="3:5" x14ac:dyDescent="0.2">
      <c r="C4232" s="201"/>
      <c r="D4232" s="201"/>
      <c r="E4232" s="201"/>
    </row>
    <row r="4233" spans="3:5" x14ac:dyDescent="0.2">
      <c r="C4233" s="201"/>
      <c r="D4233" s="201"/>
      <c r="E4233" s="201"/>
    </row>
    <row r="4234" spans="3:5" x14ac:dyDescent="0.2">
      <c r="C4234" s="201"/>
      <c r="D4234" s="201"/>
      <c r="E4234" s="201"/>
    </row>
    <row r="4235" spans="3:5" x14ac:dyDescent="0.2">
      <c r="C4235" s="201"/>
      <c r="D4235" s="201"/>
      <c r="E4235" s="201"/>
    </row>
    <row r="4236" spans="3:5" x14ac:dyDescent="0.2">
      <c r="C4236" s="201"/>
      <c r="D4236" s="201"/>
      <c r="E4236" s="201"/>
    </row>
    <row r="4237" spans="3:5" x14ac:dyDescent="0.2">
      <c r="C4237" s="201"/>
      <c r="D4237" s="201"/>
      <c r="E4237" s="201"/>
    </row>
    <row r="4238" spans="3:5" x14ac:dyDescent="0.2">
      <c r="C4238" s="201"/>
      <c r="D4238" s="201"/>
      <c r="E4238" s="201"/>
    </row>
    <row r="4239" spans="3:5" x14ac:dyDescent="0.2">
      <c r="C4239" s="201"/>
      <c r="D4239" s="201"/>
      <c r="E4239" s="201"/>
    </row>
    <row r="4240" spans="3:5" x14ac:dyDescent="0.2">
      <c r="C4240" s="201"/>
      <c r="D4240" s="201"/>
      <c r="E4240" s="201"/>
    </row>
    <row r="4241" spans="3:5" x14ac:dyDescent="0.2">
      <c r="C4241" s="201"/>
      <c r="D4241" s="201"/>
      <c r="E4241" s="201"/>
    </row>
    <row r="4242" spans="3:5" x14ac:dyDescent="0.2">
      <c r="C4242" s="201"/>
      <c r="D4242" s="201"/>
      <c r="E4242" s="201"/>
    </row>
    <row r="4243" spans="3:5" x14ac:dyDescent="0.2">
      <c r="C4243" s="201"/>
      <c r="D4243" s="201"/>
      <c r="E4243" s="201"/>
    </row>
    <row r="4244" spans="3:5" x14ac:dyDescent="0.2">
      <c r="C4244" s="201"/>
      <c r="D4244" s="201"/>
      <c r="E4244" s="201"/>
    </row>
    <row r="4245" spans="3:5" x14ac:dyDescent="0.2">
      <c r="C4245" s="201"/>
      <c r="D4245" s="201"/>
      <c r="E4245" s="201"/>
    </row>
    <row r="4246" spans="3:5" x14ac:dyDescent="0.2">
      <c r="C4246" s="201"/>
      <c r="D4246" s="201"/>
      <c r="E4246" s="201"/>
    </row>
    <row r="4247" spans="3:5" x14ac:dyDescent="0.2">
      <c r="C4247" s="201"/>
      <c r="D4247" s="201"/>
      <c r="E4247" s="201"/>
    </row>
    <row r="4248" spans="3:5" x14ac:dyDescent="0.2">
      <c r="C4248" s="201"/>
      <c r="D4248" s="201"/>
      <c r="E4248" s="201"/>
    </row>
    <row r="4249" spans="3:5" x14ac:dyDescent="0.2">
      <c r="C4249" s="201"/>
      <c r="D4249" s="201"/>
      <c r="E4249" s="201"/>
    </row>
    <row r="4250" spans="3:5" x14ac:dyDescent="0.2">
      <c r="C4250" s="201"/>
      <c r="D4250" s="201"/>
      <c r="E4250" s="201"/>
    </row>
    <row r="4251" spans="3:5" x14ac:dyDescent="0.2">
      <c r="C4251" s="201"/>
      <c r="D4251" s="201"/>
      <c r="E4251" s="201"/>
    </row>
    <row r="4252" spans="3:5" x14ac:dyDescent="0.2">
      <c r="C4252" s="201"/>
      <c r="D4252" s="201"/>
      <c r="E4252" s="201"/>
    </row>
    <row r="4253" spans="3:5" x14ac:dyDescent="0.2">
      <c r="C4253" s="201"/>
      <c r="D4253" s="201"/>
      <c r="E4253" s="201"/>
    </row>
    <row r="4254" spans="3:5" x14ac:dyDescent="0.2">
      <c r="C4254" s="201"/>
      <c r="D4254" s="201"/>
      <c r="E4254" s="201"/>
    </row>
    <row r="4255" spans="3:5" x14ac:dyDescent="0.2">
      <c r="C4255" s="201"/>
      <c r="D4255" s="201"/>
      <c r="E4255" s="201"/>
    </row>
    <row r="4256" spans="3:5" x14ac:dyDescent="0.2">
      <c r="C4256" s="201"/>
      <c r="D4256" s="201"/>
      <c r="E4256" s="201"/>
    </row>
    <row r="4257" spans="3:5" x14ac:dyDescent="0.2">
      <c r="C4257" s="201"/>
      <c r="D4257" s="201"/>
      <c r="E4257" s="201"/>
    </row>
    <row r="4258" spans="3:5" x14ac:dyDescent="0.2">
      <c r="C4258" s="201"/>
      <c r="D4258" s="201"/>
      <c r="E4258" s="201"/>
    </row>
    <row r="4259" spans="3:5" x14ac:dyDescent="0.2">
      <c r="C4259" s="201"/>
      <c r="D4259" s="201"/>
      <c r="E4259" s="201"/>
    </row>
    <row r="4260" spans="3:5" x14ac:dyDescent="0.2">
      <c r="C4260" s="201"/>
      <c r="D4260" s="201"/>
      <c r="E4260" s="201"/>
    </row>
    <row r="4261" spans="3:5" x14ac:dyDescent="0.2">
      <c r="C4261" s="201"/>
      <c r="D4261" s="201"/>
      <c r="E4261" s="201"/>
    </row>
    <row r="4262" spans="3:5" x14ac:dyDescent="0.2">
      <c r="C4262" s="201"/>
      <c r="D4262" s="201"/>
      <c r="E4262" s="201"/>
    </row>
    <row r="4263" spans="3:5" x14ac:dyDescent="0.2">
      <c r="C4263" s="201"/>
      <c r="D4263" s="201"/>
      <c r="E4263" s="201"/>
    </row>
    <row r="4264" spans="3:5" x14ac:dyDescent="0.2">
      <c r="C4264" s="201"/>
      <c r="D4264" s="201"/>
      <c r="E4264" s="201"/>
    </row>
    <row r="4265" spans="3:5" x14ac:dyDescent="0.2">
      <c r="C4265" s="201"/>
      <c r="D4265" s="201"/>
      <c r="E4265" s="201"/>
    </row>
    <row r="4266" spans="3:5" x14ac:dyDescent="0.2">
      <c r="C4266" s="201"/>
      <c r="D4266" s="201"/>
      <c r="E4266" s="201"/>
    </row>
    <row r="4267" spans="3:5" x14ac:dyDescent="0.2">
      <c r="C4267" s="201"/>
      <c r="D4267" s="201"/>
      <c r="E4267" s="201"/>
    </row>
    <row r="4268" spans="3:5" x14ac:dyDescent="0.2">
      <c r="C4268" s="201"/>
      <c r="D4268" s="201"/>
      <c r="E4268" s="201"/>
    </row>
    <row r="4269" spans="3:5" x14ac:dyDescent="0.2">
      <c r="C4269" s="201"/>
      <c r="D4269" s="201"/>
      <c r="E4269" s="201"/>
    </row>
    <row r="4270" spans="3:5" x14ac:dyDescent="0.2">
      <c r="C4270" s="201"/>
      <c r="D4270" s="201"/>
      <c r="E4270" s="201"/>
    </row>
    <row r="4271" spans="3:5" x14ac:dyDescent="0.2">
      <c r="C4271" s="201"/>
      <c r="D4271" s="201"/>
      <c r="E4271" s="201"/>
    </row>
    <row r="4272" spans="3:5" x14ac:dyDescent="0.2">
      <c r="C4272" s="201"/>
      <c r="D4272" s="201"/>
      <c r="E4272" s="201"/>
    </row>
    <row r="4273" spans="3:5" x14ac:dyDescent="0.2">
      <c r="C4273" s="201"/>
      <c r="D4273" s="201"/>
      <c r="E4273" s="201"/>
    </row>
    <row r="4274" spans="3:5" x14ac:dyDescent="0.2">
      <c r="C4274" s="201"/>
      <c r="D4274" s="201"/>
      <c r="E4274" s="201"/>
    </row>
    <row r="4275" spans="3:5" x14ac:dyDescent="0.2">
      <c r="C4275" s="201"/>
      <c r="D4275" s="201"/>
      <c r="E4275" s="201"/>
    </row>
    <row r="4276" spans="3:5" x14ac:dyDescent="0.2">
      <c r="C4276" s="201"/>
      <c r="D4276" s="201"/>
      <c r="E4276" s="201"/>
    </row>
    <row r="4277" spans="3:5" x14ac:dyDescent="0.2">
      <c r="C4277" s="201"/>
      <c r="D4277" s="201"/>
      <c r="E4277" s="201"/>
    </row>
    <row r="4278" spans="3:5" x14ac:dyDescent="0.2">
      <c r="C4278" s="201"/>
      <c r="D4278" s="201"/>
      <c r="E4278" s="201"/>
    </row>
    <row r="4279" spans="3:5" x14ac:dyDescent="0.2">
      <c r="C4279" s="201"/>
      <c r="D4279" s="201"/>
      <c r="E4279" s="201"/>
    </row>
    <row r="4280" spans="3:5" x14ac:dyDescent="0.2">
      <c r="C4280" s="201"/>
      <c r="D4280" s="201"/>
      <c r="E4280" s="201"/>
    </row>
    <row r="4281" spans="3:5" x14ac:dyDescent="0.2">
      <c r="C4281" s="201"/>
      <c r="D4281" s="201"/>
      <c r="E4281" s="201"/>
    </row>
    <row r="4282" spans="3:5" x14ac:dyDescent="0.2">
      <c r="C4282" s="201"/>
      <c r="D4282" s="201"/>
      <c r="E4282" s="201"/>
    </row>
    <row r="4283" spans="3:5" x14ac:dyDescent="0.2">
      <c r="C4283" s="201"/>
      <c r="D4283" s="201"/>
      <c r="E4283" s="201"/>
    </row>
    <row r="4284" spans="3:5" x14ac:dyDescent="0.2">
      <c r="C4284" s="201"/>
      <c r="D4284" s="201"/>
      <c r="E4284" s="201"/>
    </row>
    <row r="4285" spans="3:5" x14ac:dyDescent="0.2">
      <c r="C4285" s="201"/>
      <c r="D4285" s="201"/>
      <c r="E4285" s="201"/>
    </row>
    <row r="4286" spans="3:5" x14ac:dyDescent="0.2">
      <c r="C4286" s="201"/>
      <c r="D4286" s="201"/>
      <c r="E4286" s="201"/>
    </row>
    <row r="4287" spans="3:5" x14ac:dyDescent="0.2">
      <c r="C4287" s="201"/>
      <c r="D4287" s="201"/>
      <c r="E4287" s="201"/>
    </row>
    <row r="4288" spans="3:5" x14ac:dyDescent="0.2">
      <c r="C4288" s="201"/>
      <c r="D4288" s="201"/>
      <c r="E4288" s="201"/>
    </row>
    <row r="4289" spans="3:5" x14ac:dyDescent="0.2">
      <c r="C4289" s="201"/>
      <c r="D4289" s="201"/>
      <c r="E4289" s="201"/>
    </row>
    <row r="4290" spans="3:5" x14ac:dyDescent="0.2">
      <c r="C4290" s="201"/>
      <c r="D4290" s="201"/>
      <c r="E4290" s="201"/>
    </row>
    <row r="4291" spans="3:5" x14ac:dyDescent="0.2">
      <c r="C4291" s="201"/>
      <c r="D4291" s="201"/>
      <c r="E4291" s="201"/>
    </row>
    <row r="4292" spans="3:5" x14ac:dyDescent="0.2">
      <c r="C4292" s="201"/>
      <c r="D4292" s="201"/>
      <c r="E4292" s="201"/>
    </row>
    <row r="4293" spans="3:5" x14ac:dyDescent="0.2">
      <c r="C4293" s="201"/>
      <c r="D4293" s="201"/>
      <c r="E4293" s="201"/>
    </row>
    <row r="4294" spans="3:5" x14ac:dyDescent="0.2">
      <c r="C4294" s="201"/>
      <c r="D4294" s="201"/>
      <c r="E4294" s="201"/>
    </row>
    <row r="4295" spans="3:5" x14ac:dyDescent="0.2">
      <c r="C4295" s="201"/>
      <c r="D4295" s="201"/>
      <c r="E4295" s="201"/>
    </row>
    <row r="4296" spans="3:5" x14ac:dyDescent="0.2">
      <c r="C4296" s="201"/>
      <c r="D4296" s="201"/>
      <c r="E4296" s="201"/>
    </row>
    <row r="4297" spans="3:5" x14ac:dyDescent="0.2">
      <c r="C4297" s="201"/>
      <c r="D4297" s="201"/>
      <c r="E4297" s="201"/>
    </row>
    <row r="4298" spans="3:5" x14ac:dyDescent="0.2">
      <c r="C4298" s="201"/>
      <c r="D4298" s="201"/>
      <c r="E4298" s="201"/>
    </row>
    <row r="4299" spans="3:5" x14ac:dyDescent="0.2">
      <c r="C4299" s="201"/>
      <c r="D4299" s="201"/>
      <c r="E4299" s="201"/>
    </row>
    <row r="4300" spans="3:5" x14ac:dyDescent="0.2">
      <c r="C4300" s="201"/>
      <c r="D4300" s="201"/>
      <c r="E4300" s="201"/>
    </row>
    <row r="4301" spans="3:5" x14ac:dyDescent="0.2">
      <c r="C4301" s="201"/>
      <c r="D4301" s="201"/>
      <c r="E4301" s="201"/>
    </row>
    <row r="4302" spans="3:5" x14ac:dyDescent="0.2">
      <c r="C4302" s="201"/>
      <c r="D4302" s="201"/>
      <c r="E4302" s="201"/>
    </row>
    <row r="4303" spans="3:5" x14ac:dyDescent="0.2">
      <c r="C4303" s="201"/>
      <c r="D4303" s="201"/>
      <c r="E4303" s="201"/>
    </row>
    <row r="4304" spans="3:5" x14ac:dyDescent="0.2">
      <c r="C4304" s="201"/>
      <c r="D4304" s="201"/>
      <c r="E4304" s="201"/>
    </row>
    <row r="4305" spans="3:5" x14ac:dyDescent="0.2">
      <c r="C4305" s="201"/>
      <c r="D4305" s="201"/>
      <c r="E4305" s="201"/>
    </row>
    <row r="4306" spans="3:5" x14ac:dyDescent="0.2">
      <c r="C4306" s="201"/>
      <c r="D4306" s="201"/>
      <c r="E4306" s="201"/>
    </row>
    <row r="4307" spans="3:5" x14ac:dyDescent="0.2">
      <c r="C4307" s="201"/>
      <c r="D4307" s="201"/>
      <c r="E4307" s="201"/>
    </row>
    <row r="4308" spans="3:5" x14ac:dyDescent="0.2">
      <c r="C4308" s="201"/>
      <c r="D4308" s="201"/>
      <c r="E4308" s="201"/>
    </row>
    <row r="4309" spans="3:5" x14ac:dyDescent="0.2">
      <c r="C4309" s="201"/>
      <c r="D4309" s="201"/>
      <c r="E4309" s="201"/>
    </row>
    <row r="4310" spans="3:5" x14ac:dyDescent="0.2">
      <c r="C4310" s="201"/>
      <c r="D4310" s="201"/>
      <c r="E4310" s="201"/>
    </row>
    <row r="4311" spans="3:5" x14ac:dyDescent="0.2">
      <c r="C4311" s="201"/>
      <c r="D4311" s="201"/>
      <c r="E4311" s="201"/>
    </row>
    <row r="4312" spans="3:5" x14ac:dyDescent="0.2">
      <c r="C4312" s="201"/>
      <c r="D4312" s="201"/>
      <c r="E4312" s="201"/>
    </row>
    <row r="4313" spans="3:5" x14ac:dyDescent="0.2">
      <c r="C4313" s="201"/>
      <c r="D4313" s="201"/>
      <c r="E4313" s="201"/>
    </row>
    <row r="4314" spans="3:5" x14ac:dyDescent="0.2">
      <c r="C4314" s="201"/>
      <c r="D4314" s="201"/>
      <c r="E4314" s="201"/>
    </row>
    <row r="4315" spans="3:5" x14ac:dyDescent="0.2">
      <c r="C4315" s="201"/>
      <c r="D4315" s="201"/>
      <c r="E4315" s="201"/>
    </row>
    <row r="4316" spans="3:5" x14ac:dyDescent="0.2">
      <c r="C4316" s="201"/>
      <c r="D4316" s="201"/>
      <c r="E4316" s="201"/>
    </row>
    <row r="4317" spans="3:5" x14ac:dyDescent="0.2">
      <c r="C4317" s="201"/>
      <c r="D4317" s="201"/>
      <c r="E4317" s="201"/>
    </row>
    <row r="4318" spans="3:5" x14ac:dyDescent="0.2">
      <c r="C4318" s="201"/>
      <c r="D4318" s="201"/>
      <c r="E4318" s="201"/>
    </row>
    <row r="4319" spans="3:5" x14ac:dyDescent="0.2">
      <c r="C4319" s="201"/>
      <c r="D4319" s="201"/>
      <c r="E4319" s="201"/>
    </row>
    <row r="4320" spans="3:5" x14ac:dyDescent="0.2">
      <c r="C4320" s="201"/>
      <c r="D4320" s="201"/>
      <c r="E4320" s="201"/>
    </row>
    <row r="4321" spans="3:5" x14ac:dyDescent="0.2">
      <c r="C4321" s="201"/>
      <c r="D4321" s="201"/>
      <c r="E4321" s="201"/>
    </row>
    <row r="4322" spans="3:5" x14ac:dyDescent="0.2">
      <c r="C4322" s="201"/>
      <c r="D4322" s="201"/>
      <c r="E4322" s="201"/>
    </row>
    <row r="4323" spans="3:5" x14ac:dyDescent="0.2">
      <c r="C4323" s="201"/>
      <c r="D4323" s="201"/>
      <c r="E4323" s="201"/>
    </row>
    <row r="4324" spans="3:5" x14ac:dyDescent="0.2">
      <c r="C4324" s="201"/>
      <c r="D4324" s="201"/>
      <c r="E4324" s="201"/>
    </row>
    <row r="4325" spans="3:5" x14ac:dyDescent="0.2">
      <c r="C4325" s="201"/>
      <c r="D4325" s="201"/>
      <c r="E4325" s="201"/>
    </row>
    <row r="4326" spans="3:5" x14ac:dyDescent="0.2">
      <c r="C4326" s="201"/>
      <c r="D4326" s="201"/>
      <c r="E4326" s="201"/>
    </row>
    <row r="4327" spans="3:5" x14ac:dyDescent="0.2">
      <c r="C4327" s="201"/>
      <c r="D4327" s="201"/>
      <c r="E4327" s="201"/>
    </row>
    <row r="4328" spans="3:5" x14ac:dyDescent="0.2">
      <c r="C4328" s="201"/>
      <c r="D4328" s="201"/>
      <c r="E4328" s="201"/>
    </row>
    <row r="4329" spans="3:5" x14ac:dyDescent="0.2">
      <c r="C4329" s="201"/>
      <c r="D4329" s="201"/>
      <c r="E4329" s="201"/>
    </row>
    <row r="4330" spans="3:5" x14ac:dyDescent="0.2">
      <c r="C4330" s="201"/>
      <c r="D4330" s="201"/>
      <c r="E4330" s="201"/>
    </row>
    <row r="4331" spans="3:5" x14ac:dyDescent="0.2">
      <c r="C4331" s="201"/>
      <c r="D4331" s="201"/>
      <c r="E4331" s="201"/>
    </row>
    <row r="4332" spans="3:5" x14ac:dyDescent="0.2">
      <c r="C4332" s="201"/>
      <c r="D4332" s="201"/>
      <c r="E4332" s="201"/>
    </row>
    <row r="4333" spans="3:5" x14ac:dyDescent="0.2">
      <c r="C4333" s="201"/>
      <c r="D4333" s="201"/>
      <c r="E4333" s="201"/>
    </row>
    <row r="4334" spans="3:5" x14ac:dyDescent="0.2">
      <c r="C4334" s="201"/>
      <c r="D4334" s="201"/>
      <c r="E4334" s="201"/>
    </row>
    <row r="4335" spans="3:5" x14ac:dyDescent="0.2">
      <c r="C4335" s="201"/>
      <c r="D4335" s="201"/>
      <c r="E4335" s="201"/>
    </row>
    <row r="4336" spans="3:5" x14ac:dyDescent="0.2">
      <c r="C4336" s="201"/>
      <c r="D4336" s="201"/>
      <c r="E4336" s="201"/>
    </row>
    <row r="4337" spans="3:5" x14ac:dyDescent="0.2">
      <c r="C4337" s="201"/>
      <c r="D4337" s="201"/>
      <c r="E4337" s="201"/>
    </row>
    <row r="4338" spans="3:5" x14ac:dyDescent="0.2">
      <c r="C4338" s="201"/>
      <c r="D4338" s="201"/>
      <c r="E4338" s="201"/>
    </row>
    <row r="4339" spans="3:5" x14ac:dyDescent="0.2">
      <c r="C4339" s="201"/>
      <c r="D4339" s="201"/>
      <c r="E4339" s="201"/>
    </row>
    <row r="4340" spans="3:5" x14ac:dyDescent="0.2">
      <c r="C4340" s="201"/>
      <c r="D4340" s="201"/>
      <c r="E4340" s="201"/>
    </row>
    <row r="4341" spans="3:5" x14ac:dyDescent="0.2">
      <c r="C4341" s="201"/>
      <c r="D4341" s="201"/>
      <c r="E4341" s="201"/>
    </row>
    <row r="4342" spans="3:5" x14ac:dyDescent="0.2">
      <c r="C4342" s="201"/>
      <c r="D4342" s="201"/>
      <c r="E4342" s="201"/>
    </row>
    <row r="4343" spans="3:5" x14ac:dyDescent="0.2">
      <c r="C4343" s="201"/>
      <c r="D4343" s="201"/>
      <c r="E4343" s="201"/>
    </row>
    <row r="4344" spans="3:5" x14ac:dyDescent="0.2">
      <c r="C4344" s="201"/>
      <c r="D4344" s="201"/>
      <c r="E4344" s="201"/>
    </row>
    <row r="4345" spans="3:5" x14ac:dyDescent="0.2">
      <c r="C4345" s="201"/>
      <c r="D4345" s="201"/>
      <c r="E4345" s="201"/>
    </row>
    <row r="4346" spans="3:5" x14ac:dyDescent="0.2">
      <c r="C4346" s="201"/>
      <c r="D4346" s="201"/>
      <c r="E4346" s="201"/>
    </row>
    <row r="4347" spans="3:5" x14ac:dyDescent="0.2">
      <c r="C4347" s="201"/>
      <c r="D4347" s="201"/>
      <c r="E4347" s="201"/>
    </row>
    <row r="4348" spans="3:5" x14ac:dyDescent="0.2">
      <c r="C4348" s="201"/>
      <c r="D4348" s="201"/>
      <c r="E4348" s="201"/>
    </row>
    <row r="4349" spans="3:5" x14ac:dyDescent="0.2">
      <c r="C4349" s="201"/>
      <c r="D4349" s="201"/>
      <c r="E4349" s="201"/>
    </row>
    <row r="4350" spans="3:5" x14ac:dyDescent="0.2">
      <c r="C4350" s="201"/>
      <c r="D4350" s="201"/>
      <c r="E4350" s="201"/>
    </row>
    <row r="4351" spans="3:5" x14ac:dyDescent="0.2">
      <c r="C4351" s="201"/>
      <c r="D4351" s="201"/>
      <c r="E4351" s="201"/>
    </row>
    <row r="4352" spans="3:5" x14ac:dyDescent="0.2">
      <c r="C4352" s="201"/>
      <c r="D4352" s="201"/>
      <c r="E4352" s="201"/>
    </row>
    <row r="4353" spans="3:5" x14ac:dyDescent="0.2">
      <c r="C4353" s="201"/>
      <c r="D4353" s="201"/>
      <c r="E4353" s="201"/>
    </row>
    <row r="4354" spans="3:5" x14ac:dyDescent="0.2">
      <c r="C4354" s="201"/>
      <c r="D4354" s="201"/>
      <c r="E4354" s="201"/>
    </row>
    <row r="4355" spans="3:5" x14ac:dyDescent="0.2">
      <c r="C4355" s="201"/>
      <c r="D4355" s="201"/>
      <c r="E4355" s="201"/>
    </row>
    <row r="4356" spans="3:5" x14ac:dyDescent="0.2">
      <c r="C4356" s="201"/>
      <c r="D4356" s="201"/>
      <c r="E4356" s="201"/>
    </row>
    <row r="4357" spans="3:5" x14ac:dyDescent="0.2">
      <c r="C4357" s="201"/>
      <c r="D4357" s="201"/>
      <c r="E4357" s="201"/>
    </row>
    <row r="4358" spans="3:5" x14ac:dyDescent="0.2">
      <c r="C4358" s="201"/>
      <c r="D4358" s="201"/>
      <c r="E4358" s="201"/>
    </row>
    <row r="4359" spans="3:5" x14ac:dyDescent="0.2">
      <c r="C4359" s="201"/>
      <c r="D4359" s="201"/>
      <c r="E4359" s="201"/>
    </row>
    <row r="4360" spans="3:5" x14ac:dyDescent="0.2">
      <c r="C4360" s="201"/>
      <c r="D4360" s="201"/>
      <c r="E4360" s="201"/>
    </row>
    <row r="4361" spans="3:5" x14ac:dyDescent="0.2">
      <c r="C4361" s="201"/>
      <c r="D4361" s="201"/>
      <c r="E4361" s="201"/>
    </row>
    <row r="4362" spans="3:5" x14ac:dyDescent="0.2">
      <c r="C4362" s="201"/>
      <c r="D4362" s="201"/>
      <c r="E4362" s="201"/>
    </row>
    <row r="4363" spans="3:5" x14ac:dyDescent="0.2">
      <c r="C4363" s="201"/>
      <c r="D4363" s="201"/>
      <c r="E4363" s="201"/>
    </row>
    <row r="4364" spans="3:5" x14ac:dyDescent="0.2">
      <c r="C4364" s="201"/>
      <c r="D4364" s="201"/>
      <c r="E4364" s="201"/>
    </row>
    <row r="4365" spans="3:5" x14ac:dyDescent="0.2">
      <c r="C4365" s="201"/>
      <c r="D4365" s="201"/>
      <c r="E4365" s="201"/>
    </row>
    <row r="4366" spans="3:5" x14ac:dyDescent="0.2">
      <c r="C4366" s="201"/>
      <c r="D4366" s="201"/>
      <c r="E4366" s="201"/>
    </row>
    <row r="4367" spans="3:5" x14ac:dyDescent="0.2">
      <c r="C4367" s="201"/>
      <c r="D4367" s="201"/>
      <c r="E4367" s="201"/>
    </row>
    <row r="4368" spans="3:5" x14ac:dyDescent="0.2">
      <c r="C4368" s="201"/>
      <c r="D4368" s="201"/>
      <c r="E4368" s="201"/>
    </row>
    <row r="4369" spans="3:5" x14ac:dyDescent="0.2">
      <c r="C4369" s="201"/>
      <c r="D4369" s="201"/>
      <c r="E4369" s="201"/>
    </row>
    <row r="4370" spans="3:5" x14ac:dyDescent="0.2">
      <c r="C4370" s="201"/>
      <c r="D4370" s="201"/>
      <c r="E4370" s="201"/>
    </row>
    <row r="4371" spans="3:5" x14ac:dyDescent="0.2">
      <c r="C4371" s="201"/>
      <c r="D4371" s="201"/>
      <c r="E4371" s="201"/>
    </row>
    <row r="4372" spans="3:5" x14ac:dyDescent="0.2">
      <c r="C4372" s="201"/>
      <c r="D4372" s="201"/>
      <c r="E4372" s="201"/>
    </row>
    <row r="4373" spans="3:5" x14ac:dyDescent="0.2">
      <c r="C4373" s="201"/>
      <c r="D4373" s="201"/>
      <c r="E4373" s="201"/>
    </row>
    <row r="4374" spans="3:5" x14ac:dyDescent="0.2">
      <c r="C4374" s="201"/>
      <c r="D4374" s="201"/>
      <c r="E4374" s="201"/>
    </row>
    <row r="4375" spans="3:5" x14ac:dyDescent="0.2">
      <c r="C4375" s="201"/>
      <c r="D4375" s="201"/>
      <c r="E4375" s="201"/>
    </row>
    <row r="4376" spans="3:5" x14ac:dyDescent="0.2">
      <c r="C4376" s="201"/>
      <c r="D4376" s="201"/>
      <c r="E4376" s="201"/>
    </row>
    <row r="4377" spans="3:5" x14ac:dyDescent="0.2">
      <c r="C4377" s="201"/>
      <c r="D4377" s="201"/>
      <c r="E4377" s="201"/>
    </row>
    <row r="4378" spans="3:5" x14ac:dyDescent="0.2">
      <c r="C4378" s="201"/>
      <c r="D4378" s="201"/>
      <c r="E4378" s="201"/>
    </row>
    <row r="4379" spans="3:5" x14ac:dyDescent="0.2">
      <c r="C4379" s="201"/>
      <c r="D4379" s="201"/>
      <c r="E4379" s="201"/>
    </row>
    <row r="4380" spans="3:5" x14ac:dyDescent="0.2">
      <c r="C4380" s="201"/>
      <c r="D4380" s="201"/>
      <c r="E4380" s="201"/>
    </row>
    <row r="4381" spans="3:5" x14ac:dyDescent="0.2">
      <c r="C4381" s="201"/>
      <c r="D4381" s="201"/>
      <c r="E4381" s="201"/>
    </row>
    <row r="4382" spans="3:5" x14ac:dyDescent="0.2">
      <c r="C4382" s="201"/>
      <c r="D4382" s="201"/>
      <c r="E4382" s="201"/>
    </row>
    <row r="4383" spans="3:5" x14ac:dyDescent="0.2">
      <c r="C4383" s="201"/>
      <c r="D4383" s="201"/>
      <c r="E4383" s="201"/>
    </row>
    <row r="4384" spans="3:5" x14ac:dyDescent="0.2">
      <c r="C4384" s="201"/>
      <c r="D4384" s="201"/>
      <c r="E4384" s="201"/>
    </row>
    <row r="4385" spans="3:5" x14ac:dyDescent="0.2">
      <c r="C4385" s="201"/>
      <c r="D4385" s="201"/>
      <c r="E4385" s="201"/>
    </row>
    <row r="4386" spans="3:5" x14ac:dyDescent="0.2">
      <c r="C4386" s="201"/>
      <c r="D4386" s="201"/>
      <c r="E4386" s="201"/>
    </row>
    <row r="4387" spans="3:5" x14ac:dyDescent="0.2">
      <c r="C4387" s="201"/>
      <c r="D4387" s="201"/>
      <c r="E4387" s="201"/>
    </row>
    <row r="4388" spans="3:5" x14ac:dyDescent="0.2">
      <c r="C4388" s="201"/>
      <c r="D4388" s="201"/>
      <c r="E4388" s="201"/>
    </row>
    <row r="4389" spans="3:5" x14ac:dyDescent="0.2">
      <c r="C4389" s="201"/>
      <c r="D4389" s="201"/>
      <c r="E4389" s="201"/>
    </row>
    <row r="4390" spans="3:5" x14ac:dyDescent="0.2">
      <c r="C4390" s="201"/>
      <c r="D4390" s="201"/>
      <c r="E4390" s="201"/>
    </row>
    <row r="4391" spans="3:5" x14ac:dyDescent="0.2">
      <c r="C4391" s="201"/>
      <c r="D4391" s="201"/>
      <c r="E4391" s="201"/>
    </row>
    <row r="4392" spans="3:5" x14ac:dyDescent="0.2">
      <c r="C4392" s="201"/>
      <c r="D4392" s="201"/>
      <c r="E4392" s="201"/>
    </row>
    <row r="4393" spans="3:5" x14ac:dyDescent="0.2">
      <c r="C4393" s="201"/>
      <c r="D4393" s="201"/>
      <c r="E4393" s="201"/>
    </row>
    <row r="4394" spans="3:5" x14ac:dyDescent="0.2">
      <c r="C4394" s="201"/>
      <c r="D4394" s="201"/>
      <c r="E4394" s="201"/>
    </row>
    <row r="4395" spans="3:5" x14ac:dyDescent="0.2">
      <c r="C4395" s="201"/>
      <c r="D4395" s="201"/>
      <c r="E4395" s="201"/>
    </row>
    <row r="4396" spans="3:5" x14ac:dyDescent="0.2">
      <c r="C4396" s="201"/>
      <c r="D4396" s="201"/>
      <c r="E4396" s="201"/>
    </row>
    <row r="4397" spans="3:5" x14ac:dyDescent="0.2">
      <c r="C4397" s="201"/>
      <c r="D4397" s="201"/>
      <c r="E4397" s="201"/>
    </row>
    <row r="4398" spans="3:5" x14ac:dyDescent="0.2">
      <c r="C4398" s="201"/>
      <c r="D4398" s="201"/>
      <c r="E4398" s="201"/>
    </row>
    <row r="4399" spans="3:5" x14ac:dyDescent="0.2">
      <c r="C4399" s="201"/>
      <c r="D4399" s="201"/>
      <c r="E4399" s="201"/>
    </row>
    <row r="4400" spans="3:5" x14ac:dyDescent="0.2">
      <c r="C4400" s="201"/>
      <c r="D4400" s="201"/>
      <c r="E4400" s="201"/>
    </row>
    <row r="4401" spans="3:5" x14ac:dyDescent="0.2">
      <c r="C4401" s="201"/>
      <c r="D4401" s="201"/>
      <c r="E4401" s="201"/>
    </row>
    <row r="4402" spans="3:5" x14ac:dyDescent="0.2">
      <c r="C4402" s="201"/>
      <c r="D4402" s="201"/>
      <c r="E4402" s="201"/>
    </row>
    <row r="4403" spans="3:5" x14ac:dyDescent="0.2">
      <c r="C4403" s="201"/>
      <c r="D4403" s="201"/>
      <c r="E4403" s="201"/>
    </row>
    <row r="4404" spans="3:5" x14ac:dyDescent="0.2">
      <c r="C4404" s="201"/>
      <c r="D4404" s="201"/>
      <c r="E4404" s="201"/>
    </row>
    <row r="4405" spans="3:5" x14ac:dyDescent="0.2">
      <c r="C4405" s="201"/>
      <c r="D4405" s="201"/>
      <c r="E4405" s="201"/>
    </row>
    <row r="4406" spans="3:5" x14ac:dyDescent="0.2">
      <c r="C4406" s="201"/>
      <c r="D4406" s="201"/>
      <c r="E4406" s="201"/>
    </row>
    <row r="4407" spans="3:5" x14ac:dyDescent="0.2">
      <c r="C4407" s="201"/>
      <c r="D4407" s="201"/>
      <c r="E4407" s="201"/>
    </row>
    <row r="4408" spans="3:5" x14ac:dyDescent="0.2">
      <c r="C4408" s="201"/>
      <c r="D4408" s="201"/>
      <c r="E4408" s="201"/>
    </row>
    <row r="4409" spans="3:5" x14ac:dyDescent="0.2">
      <c r="C4409" s="201"/>
      <c r="D4409" s="201"/>
      <c r="E4409" s="201"/>
    </row>
    <row r="4410" spans="3:5" x14ac:dyDescent="0.2">
      <c r="C4410" s="201"/>
      <c r="D4410" s="201"/>
      <c r="E4410" s="201"/>
    </row>
    <row r="4411" spans="3:5" x14ac:dyDescent="0.2">
      <c r="C4411" s="201"/>
      <c r="D4411" s="201"/>
      <c r="E4411" s="201"/>
    </row>
    <row r="4412" spans="3:5" x14ac:dyDescent="0.2">
      <c r="C4412" s="201"/>
      <c r="D4412" s="201"/>
      <c r="E4412" s="201"/>
    </row>
    <row r="4413" spans="3:5" x14ac:dyDescent="0.2">
      <c r="C4413" s="201"/>
      <c r="D4413" s="201"/>
      <c r="E4413" s="201"/>
    </row>
    <row r="4414" spans="3:5" x14ac:dyDescent="0.2">
      <c r="C4414" s="201"/>
      <c r="D4414" s="201"/>
      <c r="E4414" s="201"/>
    </row>
    <row r="4415" spans="3:5" x14ac:dyDescent="0.2">
      <c r="C4415" s="201"/>
      <c r="D4415" s="201"/>
      <c r="E4415" s="201"/>
    </row>
    <row r="4416" spans="3:5" x14ac:dyDescent="0.2">
      <c r="C4416" s="201"/>
      <c r="D4416" s="201"/>
      <c r="E4416" s="201"/>
    </row>
    <row r="4417" spans="3:5" x14ac:dyDescent="0.2">
      <c r="C4417" s="201"/>
      <c r="D4417" s="201"/>
      <c r="E4417" s="201"/>
    </row>
    <row r="4418" spans="3:5" x14ac:dyDescent="0.2">
      <c r="C4418" s="201"/>
      <c r="D4418" s="201"/>
      <c r="E4418" s="201"/>
    </row>
    <row r="4419" spans="3:5" x14ac:dyDescent="0.2">
      <c r="C4419" s="201"/>
      <c r="D4419" s="201"/>
      <c r="E4419" s="201"/>
    </row>
    <row r="4420" spans="3:5" x14ac:dyDescent="0.2">
      <c r="C4420" s="201"/>
      <c r="D4420" s="201"/>
      <c r="E4420" s="201"/>
    </row>
    <row r="4421" spans="3:5" x14ac:dyDescent="0.2">
      <c r="C4421" s="201"/>
      <c r="D4421" s="201"/>
      <c r="E4421" s="201"/>
    </row>
    <row r="4422" spans="3:5" x14ac:dyDescent="0.2">
      <c r="C4422" s="201"/>
      <c r="D4422" s="201"/>
      <c r="E4422" s="201"/>
    </row>
    <row r="4423" spans="3:5" x14ac:dyDescent="0.2">
      <c r="C4423" s="201"/>
      <c r="D4423" s="201"/>
      <c r="E4423" s="201"/>
    </row>
    <row r="4424" spans="3:5" x14ac:dyDescent="0.2">
      <c r="C4424" s="201"/>
      <c r="D4424" s="201"/>
      <c r="E4424" s="201"/>
    </row>
    <row r="4425" spans="3:5" x14ac:dyDescent="0.2">
      <c r="C4425" s="201"/>
      <c r="D4425" s="201"/>
      <c r="E4425" s="201"/>
    </row>
    <row r="4426" spans="3:5" x14ac:dyDescent="0.2">
      <c r="C4426" s="201"/>
      <c r="D4426" s="201"/>
      <c r="E4426" s="201"/>
    </row>
    <row r="4427" spans="3:5" x14ac:dyDescent="0.2">
      <c r="C4427" s="201"/>
      <c r="D4427" s="201"/>
      <c r="E4427" s="201"/>
    </row>
    <row r="4428" spans="3:5" x14ac:dyDescent="0.2">
      <c r="C4428" s="201"/>
      <c r="D4428" s="201"/>
      <c r="E4428" s="201"/>
    </row>
    <row r="4429" spans="3:5" x14ac:dyDescent="0.2">
      <c r="C4429" s="201"/>
      <c r="D4429" s="201"/>
      <c r="E4429" s="201"/>
    </row>
    <row r="4430" spans="3:5" x14ac:dyDescent="0.2">
      <c r="C4430" s="201"/>
      <c r="D4430" s="201"/>
      <c r="E4430" s="201"/>
    </row>
    <row r="4431" spans="3:5" x14ac:dyDescent="0.2">
      <c r="C4431" s="201"/>
      <c r="D4431" s="201"/>
      <c r="E4431" s="201"/>
    </row>
    <row r="4432" spans="3:5" x14ac:dyDescent="0.2">
      <c r="C4432" s="201"/>
      <c r="D4432" s="201"/>
      <c r="E4432" s="201"/>
    </row>
    <row r="4433" spans="3:5" x14ac:dyDescent="0.2">
      <c r="C4433" s="201"/>
      <c r="D4433" s="201"/>
      <c r="E4433" s="201"/>
    </row>
    <row r="4434" spans="3:5" x14ac:dyDescent="0.2">
      <c r="C4434" s="201"/>
      <c r="D4434" s="201"/>
      <c r="E4434" s="201"/>
    </row>
    <row r="4435" spans="3:5" x14ac:dyDescent="0.2">
      <c r="C4435" s="201"/>
      <c r="D4435" s="201"/>
      <c r="E4435" s="201"/>
    </row>
    <row r="4436" spans="3:5" x14ac:dyDescent="0.2">
      <c r="C4436" s="201"/>
      <c r="D4436" s="201"/>
      <c r="E4436" s="201"/>
    </row>
    <row r="4437" spans="3:5" x14ac:dyDescent="0.2">
      <c r="C4437" s="201"/>
      <c r="D4437" s="201"/>
      <c r="E4437" s="201"/>
    </row>
    <row r="4438" spans="3:5" x14ac:dyDescent="0.2">
      <c r="C4438" s="201"/>
      <c r="D4438" s="201"/>
      <c r="E4438" s="201"/>
    </row>
    <row r="4439" spans="3:5" x14ac:dyDescent="0.2">
      <c r="C4439" s="201"/>
      <c r="D4439" s="201"/>
      <c r="E4439" s="201"/>
    </row>
    <row r="4440" spans="3:5" x14ac:dyDescent="0.2">
      <c r="C4440" s="201"/>
      <c r="D4440" s="201"/>
      <c r="E4440" s="201"/>
    </row>
    <row r="4441" spans="3:5" x14ac:dyDescent="0.2">
      <c r="C4441" s="201"/>
      <c r="D4441" s="201"/>
      <c r="E4441" s="201"/>
    </row>
    <row r="4442" spans="3:5" x14ac:dyDescent="0.2">
      <c r="C4442" s="201"/>
      <c r="D4442" s="201"/>
      <c r="E4442" s="201"/>
    </row>
    <row r="4443" spans="3:5" x14ac:dyDescent="0.2">
      <c r="C4443" s="201"/>
      <c r="D4443" s="201"/>
      <c r="E4443" s="201"/>
    </row>
    <row r="4444" spans="3:5" x14ac:dyDescent="0.2">
      <c r="C4444" s="201"/>
      <c r="D4444" s="201"/>
      <c r="E4444" s="201"/>
    </row>
    <row r="4445" spans="3:5" x14ac:dyDescent="0.2">
      <c r="C4445" s="201"/>
      <c r="D4445" s="201"/>
      <c r="E4445" s="201"/>
    </row>
    <row r="4446" spans="3:5" x14ac:dyDescent="0.2">
      <c r="C4446" s="201"/>
      <c r="D4446" s="201"/>
      <c r="E4446" s="201"/>
    </row>
    <row r="4447" spans="3:5" x14ac:dyDescent="0.2">
      <c r="C4447" s="201"/>
      <c r="D4447" s="201"/>
      <c r="E4447" s="201"/>
    </row>
    <row r="4448" spans="3:5" x14ac:dyDescent="0.2">
      <c r="C4448" s="201"/>
      <c r="D4448" s="201"/>
      <c r="E4448" s="201"/>
    </row>
    <row r="4449" spans="3:5" x14ac:dyDescent="0.2">
      <c r="C4449" s="201"/>
      <c r="D4449" s="201"/>
      <c r="E4449" s="201"/>
    </row>
    <row r="4450" spans="3:5" x14ac:dyDescent="0.2">
      <c r="C4450" s="201"/>
      <c r="D4450" s="201"/>
      <c r="E4450" s="201"/>
    </row>
    <row r="4451" spans="3:5" x14ac:dyDescent="0.2">
      <c r="C4451" s="201"/>
      <c r="D4451" s="201"/>
      <c r="E4451" s="201"/>
    </row>
    <row r="4452" spans="3:5" x14ac:dyDescent="0.2">
      <c r="C4452" s="201"/>
      <c r="D4452" s="201"/>
      <c r="E4452" s="201"/>
    </row>
    <row r="4453" spans="3:5" x14ac:dyDescent="0.2">
      <c r="C4453" s="201"/>
      <c r="D4453" s="201"/>
      <c r="E4453" s="201"/>
    </row>
    <row r="4454" spans="3:5" x14ac:dyDescent="0.2">
      <c r="C4454" s="201"/>
      <c r="D4454" s="201"/>
      <c r="E4454" s="201"/>
    </row>
    <row r="4455" spans="3:5" x14ac:dyDescent="0.2">
      <c r="C4455" s="201"/>
      <c r="D4455" s="201"/>
      <c r="E4455" s="201"/>
    </row>
    <row r="4456" spans="3:5" x14ac:dyDescent="0.2">
      <c r="C4456" s="201"/>
      <c r="D4456" s="201"/>
      <c r="E4456" s="201"/>
    </row>
    <row r="4457" spans="3:5" x14ac:dyDescent="0.2">
      <c r="C4457" s="201"/>
      <c r="D4457" s="201"/>
      <c r="E4457" s="201"/>
    </row>
    <row r="4458" spans="3:5" x14ac:dyDescent="0.2">
      <c r="C4458" s="201"/>
      <c r="D4458" s="201"/>
      <c r="E4458" s="201"/>
    </row>
    <row r="4459" spans="3:5" x14ac:dyDescent="0.2">
      <c r="C4459" s="201"/>
      <c r="D4459" s="201"/>
      <c r="E4459" s="201"/>
    </row>
    <row r="4460" spans="3:5" x14ac:dyDescent="0.2">
      <c r="C4460" s="201"/>
      <c r="D4460" s="201"/>
      <c r="E4460" s="201"/>
    </row>
    <row r="4461" spans="3:5" x14ac:dyDescent="0.2">
      <c r="C4461" s="201"/>
      <c r="D4461" s="201"/>
      <c r="E4461" s="201"/>
    </row>
    <row r="4462" spans="3:5" x14ac:dyDescent="0.2">
      <c r="C4462" s="201"/>
      <c r="D4462" s="201"/>
      <c r="E4462" s="201"/>
    </row>
    <row r="4463" spans="3:5" x14ac:dyDescent="0.2">
      <c r="C4463" s="201"/>
      <c r="D4463" s="201"/>
      <c r="E4463" s="201"/>
    </row>
    <row r="4464" spans="3:5" x14ac:dyDescent="0.2">
      <c r="C4464" s="201"/>
      <c r="D4464" s="201"/>
      <c r="E4464" s="201"/>
    </row>
    <row r="4465" spans="3:5" x14ac:dyDescent="0.2">
      <c r="C4465" s="201"/>
      <c r="D4465" s="201"/>
      <c r="E4465" s="201"/>
    </row>
    <row r="4466" spans="3:5" x14ac:dyDescent="0.2">
      <c r="C4466" s="201"/>
      <c r="D4466" s="201"/>
      <c r="E4466" s="201"/>
    </row>
    <row r="4467" spans="3:5" x14ac:dyDescent="0.2">
      <c r="C4467" s="201"/>
      <c r="D4467" s="201"/>
      <c r="E4467" s="201"/>
    </row>
    <row r="4468" spans="3:5" x14ac:dyDescent="0.2">
      <c r="C4468" s="201"/>
      <c r="D4468" s="201"/>
      <c r="E4468" s="201"/>
    </row>
    <row r="4469" spans="3:5" x14ac:dyDescent="0.2">
      <c r="C4469" s="201"/>
      <c r="D4469" s="201"/>
      <c r="E4469" s="201"/>
    </row>
    <row r="4470" spans="3:5" x14ac:dyDescent="0.2">
      <c r="C4470" s="201"/>
      <c r="D4470" s="201"/>
      <c r="E4470" s="201"/>
    </row>
    <row r="4471" spans="3:5" x14ac:dyDescent="0.2">
      <c r="C4471" s="201"/>
      <c r="D4471" s="201"/>
      <c r="E4471" s="201"/>
    </row>
    <row r="4472" spans="3:5" x14ac:dyDescent="0.2">
      <c r="C4472" s="201"/>
      <c r="D4472" s="201"/>
      <c r="E4472" s="201"/>
    </row>
    <row r="4473" spans="3:5" x14ac:dyDescent="0.2">
      <c r="C4473" s="201"/>
      <c r="D4473" s="201"/>
      <c r="E4473" s="201"/>
    </row>
    <row r="4474" spans="3:5" x14ac:dyDescent="0.2">
      <c r="C4474" s="201"/>
      <c r="D4474" s="201"/>
      <c r="E4474" s="201"/>
    </row>
    <row r="4475" spans="3:5" x14ac:dyDescent="0.2">
      <c r="C4475" s="201"/>
      <c r="D4475" s="201"/>
      <c r="E4475" s="201"/>
    </row>
    <row r="4476" spans="3:5" x14ac:dyDescent="0.2">
      <c r="C4476" s="201"/>
      <c r="D4476" s="201"/>
      <c r="E4476" s="201"/>
    </row>
    <row r="4477" spans="3:5" x14ac:dyDescent="0.2">
      <c r="C4477" s="201"/>
      <c r="D4477" s="201"/>
      <c r="E4477" s="201"/>
    </row>
    <row r="4478" spans="3:5" x14ac:dyDescent="0.2">
      <c r="C4478" s="201"/>
      <c r="D4478" s="201"/>
      <c r="E4478" s="201"/>
    </row>
    <row r="4479" spans="3:5" x14ac:dyDescent="0.2">
      <c r="C4479" s="201"/>
      <c r="D4479" s="201"/>
      <c r="E4479" s="201"/>
    </row>
    <row r="4480" spans="3:5" x14ac:dyDescent="0.2">
      <c r="C4480" s="201"/>
      <c r="D4480" s="201"/>
      <c r="E4480" s="201"/>
    </row>
    <row r="4481" spans="3:5" x14ac:dyDescent="0.2">
      <c r="C4481" s="201"/>
      <c r="D4481" s="201"/>
      <c r="E4481" s="201"/>
    </row>
    <row r="4482" spans="3:5" x14ac:dyDescent="0.2">
      <c r="C4482" s="201"/>
      <c r="D4482" s="201"/>
      <c r="E4482" s="201"/>
    </row>
    <row r="4483" spans="3:5" x14ac:dyDescent="0.2">
      <c r="C4483" s="201"/>
      <c r="D4483" s="201"/>
      <c r="E4483" s="201"/>
    </row>
    <row r="4484" spans="3:5" x14ac:dyDescent="0.2">
      <c r="C4484" s="201"/>
      <c r="D4484" s="201"/>
      <c r="E4484" s="201"/>
    </row>
    <row r="4485" spans="3:5" x14ac:dyDescent="0.2">
      <c r="C4485" s="201"/>
      <c r="D4485" s="201"/>
      <c r="E4485" s="201"/>
    </row>
    <row r="4486" spans="3:5" x14ac:dyDescent="0.2">
      <c r="C4486" s="201"/>
      <c r="D4486" s="201"/>
      <c r="E4486" s="201"/>
    </row>
    <row r="4487" spans="3:5" x14ac:dyDescent="0.2">
      <c r="C4487" s="201"/>
      <c r="D4487" s="201"/>
      <c r="E4487" s="201"/>
    </row>
    <row r="4488" spans="3:5" x14ac:dyDescent="0.2">
      <c r="C4488" s="201"/>
      <c r="D4488" s="201"/>
      <c r="E4488" s="201"/>
    </row>
    <row r="4489" spans="3:5" x14ac:dyDescent="0.2">
      <c r="C4489" s="201"/>
      <c r="D4489" s="201"/>
      <c r="E4489" s="201"/>
    </row>
    <row r="4490" spans="3:5" x14ac:dyDescent="0.2">
      <c r="C4490" s="201"/>
      <c r="D4490" s="201"/>
      <c r="E4490" s="201"/>
    </row>
    <row r="4491" spans="3:5" x14ac:dyDescent="0.2">
      <c r="C4491" s="201"/>
      <c r="D4491" s="201"/>
      <c r="E4491" s="201"/>
    </row>
    <row r="4492" spans="3:5" x14ac:dyDescent="0.2">
      <c r="C4492" s="201"/>
      <c r="D4492" s="201"/>
      <c r="E4492" s="201"/>
    </row>
    <row r="4493" spans="3:5" x14ac:dyDescent="0.2">
      <c r="C4493" s="201"/>
      <c r="D4493" s="201"/>
      <c r="E4493" s="201"/>
    </row>
    <row r="4494" spans="3:5" x14ac:dyDescent="0.2">
      <c r="C4494" s="201"/>
      <c r="D4494" s="201"/>
      <c r="E4494" s="201"/>
    </row>
    <row r="4495" spans="3:5" x14ac:dyDescent="0.2">
      <c r="C4495" s="201"/>
      <c r="D4495" s="201"/>
      <c r="E4495" s="201"/>
    </row>
    <row r="4496" spans="3:5" x14ac:dyDescent="0.2">
      <c r="C4496" s="201"/>
      <c r="D4496" s="201"/>
      <c r="E4496" s="201"/>
    </row>
    <row r="4497" spans="3:5" x14ac:dyDescent="0.2">
      <c r="C4497" s="201"/>
      <c r="D4497" s="201"/>
      <c r="E4497" s="201"/>
    </row>
    <row r="4498" spans="3:5" x14ac:dyDescent="0.2">
      <c r="C4498" s="201"/>
      <c r="D4498" s="201"/>
      <c r="E4498" s="201"/>
    </row>
    <row r="4499" spans="3:5" x14ac:dyDescent="0.2">
      <c r="C4499" s="201"/>
      <c r="D4499" s="201"/>
      <c r="E4499" s="201"/>
    </row>
    <row r="4500" spans="3:5" x14ac:dyDescent="0.2">
      <c r="C4500" s="201"/>
      <c r="D4500" s="201"/>
      <c r="E4500" s="201"/>
    </row>
    <row r="4501" spans="3:5" x14ac:dyDescent="0.2">
      <c r="C4501" s="201"/>
      <c r="D4501" s="201"/>
      <c r="E4501" s="201"/>
    </row>
    <row r="4502" spans="3:5" x14ac:dyDescent="0.2">
      <c r="C4502" s="201"/>
      <c r="D4502" s="201"/>
      <c r="E4502" s="201"/>
    </row>
    <row r="4503" spans="3:5" x14ac:dyDescent="0.2">
      <c r="C4503" s="201"/>
      <c r="D4503" s="201"/>
      <c r="E4503" s="201"/>
    </row>
    <row r="4504" spans="3:5" x14ac:dyDescent="0.2">
      <c r="C4504" s="201"/>
      <c r="D4504" s="201"/>
      <c r="E4504" s="201"/>
    </row>
    <row r="4505" spans="3:5" x14ac:dyDescent="0.2">
      <c r="C4505" s="201"/>
      <c r="D4505" s="201"/>
      <c r="E4505" s="201"/>
    </row>
    <row r="4506" spans="3:5" x14ac:dyDescent="0.2">
      <c r="C4506" s="201"/>
      <c r="D4506" s="201"/>
      <c r="E4506" s="201"/>
    </row>
    <row r="4507" spans="3:5" x14ac:dyDescent="0.2">
      <c r="C4507" s="201"/>
      <c r="D4507" s="201"/>
      <c r="E4507" s="201"/>
    </row>
    <row r="4508" spans="3:5" x14ac:dyDescent="0.2">
      <c r="C4508" s="201"/>
      <c r="D4508" s="201"/>
      <c r="E4508" s="201"/>
    </row>
    <row r="4509" spans="3:5" x14ac:dyDescent="0.2">
      <c r="C4509" s="201"/>
      <c r="D4509" s="201"/>
      <c r="E4509" s="201"/>
    </row>
    <row r="4510" spans="3:5" x14ac:dyDescent="0.2">
      <c r="C4510" s="201"/>
      <c r="D4510" s="201"/>
      <c r="E4510" s="201"/>
    </row>
    <row r="4511" spans="3:5" x14ac:dyDescent="0.2">
      <c r="C4511" s="201"/>
      <c r="D4511" s="201"/>
      <c r="E4511" s="201"/>
    </row>
    <row r="4512" spans="3:5" x14ac:dyDescent="0.2">
      <c r="C4512" s="201"/>
      <c r="D4512" s="201"/>
      <c r="E4512" s="201"/>
    </row>
    <row r="4513" spans="3:5" x14ac:dyDescent="0.2">
      <c r="C4513" s="201"/>
      <c r="D4513" s="201"/>
      <c r="E4513" s="201"/>
    </row>
    <row r="4514" spans="3:5" x14ac:dyDescent="0.2">
      <c r="C4514" s="201"/>
      <c r="D4514" s="201"/>
      <c r="E4514" s="201"/>
    </row>
    <row r="4515" spans="3:5" x14ac:dyDescent="0.2">
      <c r="C4515" s="201"/>
      <c r="D4515" s="201"/>
      <c r="E4515" s="201"/>
    </row>
    <row r="4516" spans="3:5" x14ac:dyDescent="0.2">
      <c r="C4516" s="201"/>
      <c r="D4516" s="201"/>
      <c r="E4516" s="201"/>
    </row>
    <row r="4517" spans="3:5" x14ac:dyDescent="0.2">
      <c r="C4517" s="201"/>
      <c r="D4517" s="201"/>
      <c r="E4517" s="201"/>
    </row>
    <row r="4518" spans="3:5" x14ac:dyDescent="0.2">
      <c r="C4518" s="201"/>
      <c r="D4518" s="201"/>
      <c r="E4518" s="201"/>
    </row>
    <row r="4519" spans="3:5" x14ac:dyDescent="0.2">
      <c r="C4519" s="201"/>
      <c r="D4519" s="201"/>
      <c r="E4519" s="201"/>
    </row>
    <row r="4520" spans="3:5" x14ac:dyDescent="0.2">
      <c r="C4520" s="201"/>
      <c r="D4520" s="201"/>
      <c r="E4520" s="201"/>
    </row>
    <row r="4521" spans="3:5" x14ac:dyDescent="0.2">
      <c r="C4521" s="201"/>
      <c r="D4521" s="201"/>
      <c r="E4521" s="201"/>
    </row>
    <row r="4522" spans="3:5" x14ac:dyDescent="0.2">
      <c r="C4522" s="201"/>
      <c r="D4522" s="201"/>
      <c r="E4522" s="201"/>
    </row>
    <row r="4523" spans="3:5" x14ac:dyDescent="0.2">
      <c r="C4523" s="201"/>
      <c r="D4523" s="201"/>
      <c r="E4523" s="201"/>
    </row>
    <row r="4524" spans="3:5" x14ac:dyDescent="0.2">
      <c r="C4524" s="201"/>
      <c r="D4524" s="201"/>
      <c r="E4524" s="201"/>
    </row>
    <row r="4525" spans="3:5" x14ac:dyDescent="0.2">
      <c r="C4525" s="201"/>
      <c r="D4525" s="201"/>
      <c r="E4525" s="201"/>
    </row>
    <row r="4526" spans="3:5" x14ac:dyDescent="0.2">
      <c r="C4526" s="201"/>
      <c r="D4526" s="201"/>
      <c r="E4526" s="201"/>
    </row>
    <row r="4527" spans="3:5" x14ac:dyDescent="0.2">
      <c r="C4527" s="201"/>
      <c r="D4527" s="201"/>
      <c r="E4527" s="201"/>
    </row>
    <row r="4528" spans="3:5" x14ac:dyDescent="0.2">
      <c r="C4528" s="201"/>
      <c r="D4528" s="201"/>
      <c r="E4528" s="201"/>
    </row>
    <row r="4529" spans="3:5" x14ac:dyDescent="0.2">
      <c r="C4529" s="201"/>
      <c r="D4529" s="201"/>
      <c r="E4529" s="201"/>
    </row>
    <row r="4530" spans="3:5" x14ac:dyDescent="0.2">
      <c r="C4530" s="201"/>
      <c r="D4530" s="201"/>
      <c r="E4530" s="201"/>
    </row>
    <row r="4531" spans="3:5" x14ac:dyDescent="0.2">
      <c r="C4531" s="201"/>
      <c r="D4531" s="201"/>
      <c r="E4531" s="201"/>
    </row>
    <row r="4532" spans="3:5" x14ac:dyDescent="0.2">
      <c r="C4532" s="201"/>
      <c r="D4532" s="201"/>
      <c r="E4532" s="201"/>
    </row>
    <row r="4533" spans="3:5" x14ac:dyDescent="0.2">
      <c r="C4533" s="201"/>
      <c r="D4533" s="201"/>
      <c r="E4533" s="201"/>
    </row>
    <row r="4534" spans="3:5" x14ac:dyDescent="0.2">
      <c r="C4534" s="201"/>
      <c r="D4534" s="201"/>
      <c r="E4534" s="201"/>
    </row>
    <row r="4535" spans="3:5" x14ac:dyDescent="0.2">
      <c r="C4535" s="201"/>
      <c r="D4535" s="201"/>
      <c r="E4535" s="201"/>
    </row>
    <row r="4536" spans="3:5" x14ac:dyDescent="0.2">
      <c r="C4536" s="201"/>
      <c r="D4536" s="201"/>
      <c r="E4536" s="201"/>
    </row>
    <row r="4537" spans="3:5" x14ac:dyDescent="0.2">
      <c r="C4537" s="201"/>
      <c r="D4537" s="201"/>
      <c r="E4537" s="201"/>
    </row>
    <row r="4538" spans="3:5" x14ac:dyDescent="0.2">
      <c r="C4538" s="201"/>
      <c r="D4538" s="201"/>
      <c r="E4538" s="201"/>
    </row>
    <row r="4539" spans="3:5" x14ac:dyDescent="0.2">
      <c r="C4539" s="201"/>
      <c r="D4539" s="201"/>
      <c r="E4539" s="201"/>
    </row>
    <row r="4540" spans="3:5" x14ac:dyDescent="0.2">
      <c r="C4540" s="201"/>
      <c r="D4540" s="201"/>
      <c r="E4540" s="201"/>
    </row>
    <row r="4541" spans="3:5" x14ac:dyDescent="0.2">
      <c r="C4541" s="201"/>
      <c r="D4541" s="201"/>
      <c r="E4541" s="201"/>
    </row>
    <row r="4542" spans="3:5" x14ac:dyDescent="0.2">
      <c r="C4542" s="201"/>
      <c r="D4542" s="201"/>
      <c r="E4542" s="201"/>
    </row>
    <row r="4543" spans="3:5" x14ac:dyDescent="0.2">
      <c r="C4543" s="201"/>
      <c r="D4543" s="201"/>
      <c r="E4543" s="201"/>
    </row>
    <row r="4544" spans="3:5" x14ac:dyDescent="0.2">
      <c r="C4544" s="201"/>
      <c r="D4544" s="201"/>
      <c r="E4544" s="201"/>
    </row>
    <row r="4545" spans="3:5" x14ac:dyDescent="0.2">
      <c r="C4545" s="201"/>
      <c r="D4545" s="201"/>
      <c r="E4545" s="201"/>
    </row>
    <row r="4546" spans="3:5" x14ac:dyDescent="0.2">
      <c r="C4546" s="201"/>
      <c r="D4546" s="201"/>
      <c r="E4546" s="201"/>
    </row>
    <row r="4547" spans="3:5" x14ac:dyDescent="0.2">
      <c r="C4547" s="201"/>
      <c r="D4547" s="201"/>
      <c r="E4547" s="201"/>
    </row>
    <row r="4548" spans="3:5" x14ac:dyDescent="0.2">
      <c r="C4548" s="201"/>
      <c r="D4548" s="201"/>
      <c r="E4548" s="201"/>
    </row>
    <row r="4549" spans="3:5" x14ac:dyDescent="0.2">
      <c r="C4549" s="201"/>
      <c r="D4549" s="201"/>
      <c r="E4549" s="201"/>
    </row>
    <row r="4550" spans="3:5" x14ac:dyDescent="0.2">
      <c r="C4550" s="201"/>
      <c r="D4550" s="201"/>
      <c r="E4550" s="201"/>
    </row>
    <row r="4551" spans="3:5" x14ac:dyDescent="0.2">
      <c r="C4551" s="201"/>
      <c r="D4551" s="201"/>
      <c r="E4551" s="201"/>
    </row>
    <row r="4552" spans="3:5" x14ac:dyDescent="0.2">
      <c r="C4552" s="201"/>
      <c r="D4552" s="201"/>
      <c r="E4552" s="201"/>
    </row>
    <row r="4553" spans="3:5" x14ac:dyDescent="0.2">
      <c r="C4553" s="201"/>
      <c r="D4553" s="201"/>
      <c r="E4553" s="201"/>
    </row>
    <row r="4554" spans="3:5" x14ac:dyDescent="0.2">
      <c r="C4554" s="201"/>
      <c r="D4554" s="201"/>
      <c r="E4554" s="201"/>
    </row>
    <row r="4555" spans="3:5" x14ac:dyDescent="0.2">
      <c r="C4555" s="201"/>
      <c r="D4555" s="201"/>
      <c r="E4555" s="201"/>
    </row>
    <row r="4556" spans="3:5" x14ac:dyDescent="0.2">
      <c r="C4556" s="201"/>
      <c r="D4556" s="201"/>
      <c r="E4556" s="201"/>
    </row>
    <row r="4557" spans="3:5" x14ac:dyDescent="0.2">
      <c r="C4557" s="201"/>
      <c r="D4557" s="201"/>
      <c r="E4557" s="201"/>
    </row>
    <row r="4558" spans="3:5" x14ac:dyDescent="0.2">
      <c r="C4558" s="201"/>
      <c r="D4558" s="201"/>
      <c r="E4558" s="201"/>
    </row>
    <row r="4559" spans="3:5" x14ac:dyDescent="0.2">
      <c r="C4559" s="201"/>
      <c r="D4559" s="201"/>
      <c r="E4559" s="201"/>
    </row>
    <row r="4560" spans="3:5" x14ac:dyDescent="0.2">
      <c r="C4560" s="201"/>
      <c r="D4560" s="201"/>
      <c r="E4560" s="201"/>
    </row>
    <row r="4561" spans="3:5" x14ac:dyDescent="0.2">
      <c r="C4561" s="201"/>
      <c r="D4561" s="201"/>
      <c r="E4561" s="201"/>
    </row>
    <row r="4562" spans="3:5" x14ac:dyDescent="0.2">
      <c r="C4562" s="201"/>
      <c r="D4562" s="201"/>
      <c r="E4562" s="201"/>
    </row>
    <row r="4563" spans="3:5" x14ac:dyDescent="0.2">
      <c r="C4563" s="201"/>
      <c r="D4563" s="201"/>
      <c r="E4563" s="201"/>
    </row>
    <row r="4564" spans="3:5" x14ac:dyDescent="0.2">
      <c r="C4564" s="201"/>
      <c r="D4564" s="201"/>
      <c r="E4564" s="201"/>
    </row>
    <row r="4565" spans="3:5" x14ac:dyDescent="0.2">
      <c r="C4565" s="201"/>
      <c r="D4565" s="201"/>
      <c r="E4565" s="201"/>
    </row>
    <row r="4566" spans="3:5" x14ac:dyDescent="0.2">
      <c r="C4566" s="201"/>
      <c r="D4566" s="201"/>
      <c r="E4566" s="201"/>
    </row>
    <row r="4567" spans="3:5" x14ac:dyDescent="0.2">
      <c r="C4567" s="201"/>
      <c r="D4567" s="201"/>
      <c r="E4567" s="201"/>
    </row>
    <row r="4568" spans="3:5" x14ac:dyDescent="0.2">
      <c r="C4568" s="201"/>
      <c r="D4568" s="201"/>
      <c r="E4568" s="201"/>
    </row>
    <row r="4569" spans="3:5" x14ac:dyDescent="0.2">
      <c r="C4569" s="201"/>
      <c r="D4569" s="201"/>
      <c r="E4569" s="201"/>
    </row>
    <row r="4570" spans="3:5" x14ac:dyDescent="0.2">
      <c r="C4570" s="201"/>
      <c r="D4570" s="201"/>
      <c r="E4570" s="201"/>
    </row>
    <row r="4571" spans="3:5" x14ac:dyDescent="0.2">
      <c r="C4571" s="201"/>
      <c r="D4571" s="201"/>
      <c r="E4571" s="201"/>
    </row>
    <row r="4572" spans="3:5" x14ac:dyDescent="0.2">
      <c r="C4572" s="201"/>
      <c r="D4572" s="201"/>
      <c r="E4572" s="201"/>
    </row>
    <row r="4573" spans="3:5" x14ac:dyDescent="0.2">
      <c r="C4573" s="201"/>
      <c r="D4573" s="201"/>
      <c r="E4573" s="201"/>
    </row>
    <row r="4574" spans="3:5" x14ac:dyDescent="0.2">
      <c r="C4574" s="201"/>
      <c r="D4574" s="201"/>
      <c r="E4574" s="201"/>
    </row>
    <row r="4575" spans="3:5" x14ac:dyDescent="0.2">
      <c r="C4575" s="201"/>
      <c r="D4575" s="201"/>
      <c r="E4575" s="201"/>
    </row>
    <row r="4576" spans="3:5" x14ac:dyDescent="0.2">
      <c r="C4576" s="201"/>
      <c r="D4576" s="201"/>
      <c r="E4576" s="201"/>
    </row>
    <row r="4577" spans="3:5" x14ac:dyDescent="0.2">
      <c r="C4577" s="201"/>
      <c r="D4577" s="201"/>
      <c r="E4577" s="201"/>
    </row>
    <row r="4578" spans="3:5" x14ac:dyDescent="0.2">
      <c r="C4578" s="201"/>
      <c r="D4578" s="201"/>
      <c r="E4578" s="201"/>
    </row>
    <row r="4579" spans="3:5" x14ac:dyDescent="0.2">
      <c r="C4579" s="201"/>
      <c r="D4579" s="201"/>
      <c r="E4579" s="201"/>
    </row>
    <row r="4580" spans="3:5" x14ac:dyDescent="0.2">
      <c r="C4580" s="201"/>
      <c r="D4580" s="201"/>
      <c r="E4580" s="201"/>
    </row>
    <row r="4581" spans="3:5" x14ac:dyDescent="0.2">
      <c r="C4581" s="201"/>
      <c r="D4581" s="201"/>
      <c r="E4581" s="201"/>
    </row>
    <row r="4582" spans="3:5" x14ac:dyDescent="0.2">
      <c r="C4582" s="201"/>
      <c r="D4582" s="201"/>
      <c r="E4582" s="201"/>
    </row>
    <row r="4583" spans="3:5" x14ac:dyDescent="0.2">
      <c r="C4583" s="201"/>
      <c r="D4583" s="201"/>
      <c r="E4583" s="201"/>
    </row>
    <row r="4584" spans="3:5" x14ac:dyDescent="0.2">
      <c r="C4584" s="201"/>
      <c r="D4584" s="201"/>
      <c r="E4584" s="201"/>
    </row>
    <row r="4585" spans="3:5" x14ac:dyDescent="0.2">
      <c r="C4585" s="201"/>
      <c r="D4585" s="201"/>
      <c r="E4585" s="201"/>
    </row>
    <row r="4586" spans="3:5" x14ac:dyDescent="0.2">
      <c r="C4586" s="201"/>
      <c r="D4586" s="201"/>
      <c r="E4586" s="201"/>
    </row>
    <row r="4587" spans="3:5" x14ac:dyDescent="0.2">
      <c r="C4587" s="201"/>
      <c r="D4587" s="201"/>
      <c r="E4587" s="201"/>
    </row>
    <row r="4588" spans="3:5" x14ac:dyDescent="0.2">
      <c r="C4588" s="201"/>
      <c r="D4588" s="201"/>
      <c r="E4588" s="201"/>
    </row>
    <row r="4589" spans="3:5" x14ac:dyDescent="0.2">
      <c r="C4589" s="201"/>
      <c r="D4589" s="201"/>
      <c r="E4589" s="201"/>
    </row>
    <row r="4590" spans="3:5" x14ac:dyDescent="0.2">
      <c r="C4590" s="201"/>
      <c r="D4590" s="201"/>
      <c r="E4590" s="201"/>
    </row>
    <row r="4591" spans="3:5" x14ac:dyDescent="0.2">
      <c r="C4591" s="201"/>
      <c r="D4591" s="201"/>
      <c r="E4591" s="201"/>
    </row>
    <row r="4592" spans="3:5" x14ac:dyDescent="0.2">
      <c r="C4592" s="201"/>
      <c r="D4592" s="201"/>
      <c r="E4592" s="201"/>
    </row>
    <row r="4593" spans="3:5" x14ac:dyDescent="0.2">
      <c r="C4593" s="201"/>
      <c r="D4593" s="201"/>
      <c r="E4593" s="201"/>
    </row>
    <row r="4594" spans="3:5" x14ac:dyDescent="0.2">
      <c r="C4594" s="201"/>
      <c r="D4594" s="201"/>
      <c r="E4594" s="201"/>
    </row>
    <row r="4595" spans="3:5" x14ac:dyDescent="0.2">
      <c r="C4595" s="201"/>
      <c r="D4595" s="201"/>
      <c r="E4595" s="201"/>
    </row>
    <row r="4596" spans="3:5" x14ac:dyDescent="0.2">
      <c r="C4596" s="201"/>
      <c r="D4596" s="201"/>
      <c r="E4596" s="201"/>
    </row>
    <row r="4597" spans="3:5" x14ac:dyDescent="0.2">
      <c r="C4597" s="201"/>
      <c r="D4597" s="201"/>
      <c r="E4597" s="201"/>
    </row>
    <row r="4598" spans="3:5" x14ac:dyDescent="0.2">
      <c r="C4598" s="201"/>
      <c r="D4598" s="201"/>
      <c r="E4598" s="201"/>
    </row>
    <row r="4599" spans="3:5" x14ac:dyDescent="0.2">
      <c r="C4599" s="201"/>
      <c r="D4599" s="201"/>
      <c r="E4599" s="201"/>
    </row>
    <row r="4600" spans="3:5" x14ac:dyDescent="0.2">
      <c r="C4600" s="201"/>
      <c r="D4600" s="201"/>
      <c r="E4600" s="201"/>
    </row>
    <row r="4601" spans="3:5" x14ac:dyDescent="0.2">
      <c r="C4601" s="201"/>
      <c r="D4601" s="201"/>
      <c r="E4601" s="201"/>
    </row>
    <row r="4602" spans="3:5" x14ac:dyDescent="0.2">
      <c r="C4602" s="201"/>
      <c r="D4602" s="201"/>
      <c r="E4602" s="201"/>
    </row>
    <row r="4603" spans="3:5" x14ac:dyDescent="0.2">
      <c r="C4603" s="201"/>
      <c r="D4603" s="201"/>
      <c r="E4603" s="201"/>
    </row>
    <row r="4604" spans="3:5" x14ac:dyDescent="0.2">
      <c r="C4604" s="201"/>
      <c r="D4604" s="201"/>
      <c r="E4604" s="201"/>
    </row>
    <row r="4605" spans="3:5" x14ac:dyDescent="0.2">
      <c r="C4605" s="201"/>
      <c r="D4605" s="201"/>
      <c r="E4605" s="201"/>
    </row>
    <row r="4606" spans="3:5" x14ac:dyDescent="0.2">
      <c r="C4606" s="201"/>
      <c r="D4606" s="201"/>
      <c r="E4606" s="201"/>
    </row>
    <row r="4607" spans="3:5" x14ac:dyDescent="0.2">
      <c r="C4607" s="201"/>
      <c r="D4607" s="201"/>
      <c r="E4607" s="201"/>
    </row>
    <row r="4608" spans="3:5" x14ac:dyDescent="0.2">
      <c r="C4608" s="201"/>
      <c r="D4608" s="201"/>
      <c r="E4608" s="201"/>
    </row>
    <row r="4609" spans="3:5" x14ac:dyDescent="0.2">
      <c r="C4609" s="201"/>
      <c r="D4609" s="201"/>
      <c r="E4609" s="201"/>
    </row>
    <row r="4610" spans="3:5" x14ac:dyDescent="0.2">
      <c r="C4610" s="201"/>
      <c r="D4610" s="201"/>
      <c r="E4610" s="201"/>
    </row>
    <row r="4611" spans="3:5" x14ac:dyDescent="0.2">
      <c r="C4611" s="201"/>
      <c r="D4611" s="201"/>
      <c r="E4611" s="201"/>
    </row>
    <row r="4612" spans="3:5" x14ac:dyDescent="0.2">
      <c r="C4612" s="201"/>
      <c r="D4612" s="201"/>
      <c r="E4612" s="201"/>
    </row>
    <row r="4613" spans="3:5" x14ac:dyDescent="0.2">
      <c r="C4613" s="201"/>
      <c r="D4613" s="201"/>
      <c r="E4613" s="201"/>
    </row>
    <row r="4614" spans="3:5" x14ac:dyDescent="0.2">
      <c r="C4614" s="201"/>
      <c r="D4614" s="201"/>
      <c r="E4614" s="201"/>
    </row>
    <row r="4615" spans="3:5" x14ac:dyDescent="0.2">
      <c r="C4615" s="201"/>
      <c r="D4615" s="201"/>
      <c r="E4615" s="201"/>
    </row>
    <row r="4616" spans="3:5" x14ac:dyDescent="0.2">
      <c r="C4616" s="201"/>
      <c r="D4616" s="201"/>
      <c r="E4616" s="201"/>
    </row>
    <row r="4617" spans="3:5" x14ac:dyDescent="0.2">
      <c r="C4617" s="201"/>
      <c r="D4617" s="201"/>
      <c r="E4617" s="201"/>
    </row>
    <row r="4618" spans="3:5" x14ac:dyDescent="0.2">
      <c r="C4618" s="201"/>
      <c r="D4618" s="201"/>
      <c r="E4618" s="201"/>
    </row>
    <row r="4619" spans="3:5" x14ac:dyDescent="0.2">
      <c r="C4619" s="201"/>
      <c r="D4619" s="201"/>
      <c r="E4619" s="201"/>
    </row>
    <row r="4620" spans="3:5" x14ac:dyDescent="0.2">
      <c r="C4620" s="201"/>
      <c r="D4620" s="201"/>
      <c r="E4620" s="201"/>
    </row>
    <row r="4621" spans="3:5" x14ac:dyDescent="0.2">
      <c r="C4621" s="201"/>
      <c r="D4621" s="201"/>
      <c r="E4621" s="201"/>
    </row>
    <row r="4622" spans="3:5" x14ac:dyDescent="0.2">
      <c r="C4622" s="201"/>
      <c r="D4622" s="201"/>
      <c r="E4622" s="201"/>
    </row>
    <row r="4623" spans="3:5" x14ac:dyDescent="0.2">
      <c r="C4623" s="201"/>
      <c r="D4623" s="201"/>
      <c r="E4623" s="201"/>
    </row>
    <row r="4624" spans="3:5" x14ac:dyDescent="0.2">
      <c r="C4624" s="201"/>
      <c r="D4624" s="201"/>
      <c r="E4624" s="201"/>
    </row>
    <row r="4625" spans="3:5" x14ac:dyDescent="0.2">
      <c r="C4625" s="201"/>
      <c r="D4625" s="201"/>
      <c r="E4625" s="201"/>
    </row>
    <row r="4626" spans="3:5" x14ac:dyDescent="0.2">
      <c r="C4626" s="201"/>
      <c r="D4626" s="201"/>
      <c r="E4626" s="201"/>
    </row>
    <row r="4627" spans="3:5" x14ac:dyDescent="0.2">
      <c r="C4627" s="201"/>
      <c r="D4627" s="201"/>
      <c r="E4627" s="201"/>
    </row>
    <row r="4628" spans="3:5" x14ac:dyDescent="0.2">
      <c r="C4628" s="201"/>
      <c r="D4628" s="201"/>
      <c r="E4628" s="201"/>
    </row>
    <row r="4629" spans="3:5" x14ac:dyDescent="0.2">
      <c r="C4629" s="201"/>
      <c r="D4629" s="201"/>
      <c r="E4629" s="201"/>
    </row>
    <row r="4630" spans="3:5" x14ac:dyDescent="0.2">
      <c r="C4630" s="201"/>
      <c r="D4630" s="201"/>
      <c r="E4630" s="201"/>
    </row>
    <row r="4631" spans="3:5" x14ac:dyDescent="0.2">
      <c r="C4631" s="201"/>
      <c r="D4631" s="201"/>
      <c r="E4631" s="201"/>
    </row>
    <row r="4632" spans="3:5" x14ac:dyDescent="0.2">
      <c r="C4632" s="201"/>
      <c r="D4632" s="201"/>
      <c r="E4632" s="201"/>
    </row>
    <row r="4633" spans="3:5" x14ac:dyDescent="0.2">
      <c r="C4633" s="201"/>
      <c r="D4633" s="201"/>
      <c r="E4633" s="201"/>
    </row>
    <row r="4634" spans="3:5" x14ac:dyDescent="0.2">
      <c r="C4634" s="201"/>
      <c r="D4634" s="201"/>
      <c r="E4634" s="201"/>
    </row>
    <row r="4635" spans="3:5" x14ac:dyDescent="0.2">
      <c r="C4635" s="201"/>
      <c r="D4635" s="201"/>
      <c r="E4635" s="201"/>
    </row>
    <row r="4636" spans="3:5" x14ac:dyDescent="0.2">
      <c r="C4636" s="201"/>
      <c r="D4636" s="201"/>
      <c r="E4636" s="201"/>
    </row>
    <row r="4637" spans="3:5" x14ac:dyDescent="0.2">
      <c r="C4637" s="201"/>
      <c r="D4637" s="201"/>
      <c r="E4637" s="201"/>
    </row>
    <row r="4638" spans="3:5" x14ac:dyDescent="0.2">
      <c r="C4638" s="201"/>
      <c r="D4638" s="201"/>
      <c r="E4638" s="201"/>
    </row>
    <row r="4639" spans="3:5" x14ac:dyDescent="0.2">
      <c r="C4639" s="201"/>
      <c r="D4639" s="201"/>
      <c r="E4639" s="201"/>
    </row>
    <row r="4640" spans="3:5" x14ac:dyDescent="0.2">
      <c r="C4640" s="201"/>
      <c r="D4640" s="201"/>
      <c r="E4640" s="201"/>
    </row>
    <row r="4641" spans="3:5" x14ac:dyDescent="0.2">
      <c r="C4641" s="201"/>
      <c r="D4641" s="201"/>
      <c r="E4641" s="201"/>
    </row>
    <row r="4642" spans="3:5" x14ac:dyDescent="0.2">
      <c r="C4642" s="201"/>
      <c r="D4642" s="201"/>
      <c r="E4642" s="201"/>
    </row>
    <row r="4643" spans="3:5" x14ac:dyDescent="0.2">
      <c r="C4643" s="201"/>
      <c r="D4643" s="201"/>
      <c r="E4643" s="201"/>
    </row>
    <row r="4644" spans="3:5" x14ac:dyDescent="0.2">
      <c r="C4644" s="201"/>
      <c r="D4644" s="201"/>
      <c r="E4644" s="201"/>
    </row>
    <row r="4645" spans="3:5" x14ac:dyDescent="0.2">
      <c r="C4645" s="201"/>
      <c r="D4645" s="201"/>
      <c r="E4645" s="201"/>
    </row>
    <row r="4646" spans="3:5" x14ac:dyDescent="0.2">
      <c r="C4646" s="201"/>
      <c r="D4646" s="201"/>
      <c r="E4646" s="201"/>
    </row>
    <row r="4647" spans="3:5" x14ac:dyDescent="0.2">
      <c r="C4647" s="201"/>
      <c r="D4647" s="201"/>
      <c r="E4647" s="201"/>
    </row>
    <row r="4648" spans="3:5" x14ac:dyDescent="0.2">
      <c r="C4648" s="201"/>
      <c r="D4648" s="201"/>
      <c r="E4648" s="201"/>
    </row>
    <row r="4649" spans="3:5" x14ac:dyDescent="0.2">
      <c r="C4649" s="201"/>
      <c r="D4649" s="201"/>
      <c r="E4649" s="201"/>
    </row>
    <row r="4650" spans="3:5" x14ac:dyDescent="0.2">
      <c r="C4650" s="201"/>
      <c r="D4650" s="201"/>
      <c r="E4650" s="201"/>
    </row>
    <row r="4651" spans="3:5" x14ac:dyDescent="0.2">
      <c r="C4651" s="201"/>
      <c r="D4651" s="201"/>
      <c r="E4651" s="201"/>
    </row>
    <row r="4652" spans="3:5" x14ac:dyDescent="0.2">
      <c r="C4652" s="201"/>
      <c r="D4652" s="201"/>
      <c r="E4652" s="201"/>
    </row>
    <row r="4653" spans="3:5" x14ac:dyDescent="0.2">
      <c r="C4653" s="201"/>
      <c r="D4653" s="201"/>
      <c r="E4653" s="201"/>
    </row>
    <row r="4654" spans="3:5" x14ac:dyDescent="0.2">
      <c r="C4654" s="201"/>
      <c r="D4654" s="201"/>
      <c r="E4654" s="201"/>
    </row>
    <row r="4655" spans="3:5" x14ac:dyDescent="0.2">
      <c r="C4655" s="201"/>
      <c r="D4655" s="201"/>
      <c r="E4655" s="201"/>
    </row>
    <row r="4656" spans="3:5" x14ac:dyDescent="0.2">
      <c r="C4656" s="201"/>
      <c r="D4656" s="201"/>
      <c r="E4656" s="201"/>
    </row>
    <row r="4657" spans="3:5" x14ac:dyDescent="0.2">
      <c r="C4657" s="201"/>
      <c r="D4657" s="201"/>
      <c r="E4657" s="201"/>
    </row>
    <row r="4658" spans="3:5" x14ac:dyDescent="0.2">
      <c r="C4658" s="201"/>
      <c r="D4658" s="201"/>
      <c r="E4658" s="201"/>
    </row>
    <row r="4659" spans="3:5" x14ac:dyDescent="0.2">
      <c r="C4659" s="201"/>
      <c r="D4659" s="201"/>
      <c r="E4659" s="201"/>
    </row>
    <row r="4660" spans="3:5" x14ac:dyDescent="0.2">
      <c r="C4660" s="201"/>
      <c r="D4660" s="201"/>
      <c r="E4660" s="201"/>
    </row>
    <row r="4661" spans="3:5" x14ac:dyDescent="0.2">
      <c r="C4661" s="201"/>
      <c r="D4661" s="201"/>
      <c r="E4661" s="201"/>
    </row>
    <row r="4662" spans="3:5" x14ac:dyDescent="0.2">
      <c r="C4662" s="201"/>
      <c r="D4662" s="201"/>
      <c r="E4662" s="201"/>
    </row>
    <row r="4663" spans="3:5" x14ac:dyDescent="0.2">
      <c r="C4663" s="201"/>
      <c r="D4663" s="201"/>
      <c r="E4663" s="201"/>
    </row>
    <row r="4664" spans="3:5" x14ac:dyDescent="0.2">
      <c r="C4664" s="201"/>
      <c r="D4664" s="201"/>
      <c r="E4664" s="201"/>
    </row>
    <row r="4665" spans="3:5" x14ac:dyDescent="0.2">
      <c r="C4665" s="201"/>
      <c r="D4665" s="201"/>
      <c r="E4665" s="201"/>
    </row>
    <row r="4666" spans="3:5" x14ac:dyDescent="0.2">
      <c r="C4666" s="201"/>
      <c r="D4666" s="201"/>
      <c r="E4666" s="201"/>
    </row>
    <row r="4667" spans="3:5" x14ac:dyDescent="0.2">
      <c r="C4667" s="201"/>
      <c r="D4667" s="201"/>
      <c r="E4667" s="201"/>
    </row>
    <row r="4668" spans="3:5" x14ac:dyDescent="0.2">
      <c r="C4668" s="201"/>
      <c r="D4668" s="201"/>
      <c r="E4668" s="201"/>
    </row>
    <row r="4669" spans="3:5" x14ac:dyDescent="0.2">
      <c r="C4669" s="201"/>
      <c r="D4669" s="201"/>
      <c r="E4669" s="201"/>
    </row>
    <row r="4670" spans="3:5" x14ac:dyDescent="0.2">
      <c r="C4670" s="201"/>
      <c r="D4670" s="201"/>
      <c r="E4670" s="201"/>
    </row>
    <row r="4671" spans="3:5" x14ac:dyDescent="0.2">
      <c r="C4671" s="201"/>
      <c r="D4671" s="201"/>
      <c r="E4671" s="201"/>
    </row>
    <row r="4672" spans="3:5" x14ac:dyDescent="0.2">
      <c r="C4672" s="201"/>
      <c r="D4672" s="201"/>
      <c r="E4672" s="201"/>
    </row>
    <row r="4673" spans="3:5" x14ac:dyDescent="0.2">
      <c r="C4673" s="201"/>
      <c r="D4673" s="201"/>
      <c r="E4673" s="201"/>
    </row>
    <row r="4674" spans="3:5" x14ac:dyDescent="0.2">
      <c r="C4674" s="201"/>
      <c r="D4674" s="201"/>
      <c r="E4674" s="201"/>
    </row>
    <row r="4675" spans="3:5" x14ac:dyDescent="0.2">
      <c r="C4675" s="201"/>
      <c r="D4675" s="201"/>
      <c r="E4675" s="201"/>
    </row>
    <row r="4676" spans="3:5" x14ac:dyDescent="0.2">
      <c r="C4676" s="201"/>
      <c r="D4676" s="201"/>
      <c r="E4676" s="201"/>
    </row>
    <row r="4677" spans="3:5" x14ac:dyDescent="0.2">
      <c r="C4677" s="201"/>
      <c r="D4677" s="201"/>
      <c r="E4677" s="201"/>
    </row>
    <row r="4678" spans="3:5" x14ac:dyDescent="0.2">
      <c r="C4678" s="201"/>
      <c r="D4678" s="201"/>
      <c r="E4678" s="201"/>
    </row>
    <row r="4679" spans="3:5" x14ac:dyDescent="0.2">
      <c r="C4679" s="201"/>
      <c r="D4679" s="201"/>
      <c r="E4679" s="201"/>
    </row>
    <row r="4680" spans="3:5" x14ac:dyDescent="0.2">
      <c r="C4680" s="201"/>
      <c r="D4680" s="201"/>
      <c r="E4680" s="201"/>
    </row>
    <row r="4681" spans="3:5" x14ac:dyDescent="0.2">
      <c r="C4681" s="201"/>
      <c r="D4681" s="201"/>
      <c r="E4681" s="201"/>
    </row>
    <row r="4682" spans="3:5" x14ac:dyDescent="0.2">
      <c r="C4682" s="201"/>
      <c r="D4682" s="201"/>
      <c r="E4682" s="201"/>
    </row>
    <row r="4683" spans="3:5" x14ac:dyDescent="0.2">
      <c r="C4683" s="201"/>
      <c r="D4683" s="201"/>
      <c r="E4683" s="201"/>
    </row>
    <row r="4684" spans="3:5" x14ac:dyDescent="0.2">
      <c r="C4684" s="201"/>
      <c r="D4684" s="201"/>
      <c r="E4684" s="201"/>
    </row>
    <row r="4685" spans="3:5" x14ac:dyDescent="0.2">
      <c r="C4685" s="201"/>
      <c r="D4685" s="201"/>
      <c r="E4685" s="201"/>
    </row>
    <row r="4686" spans="3:5" x14ac:dyDescent="0.2">
      <c r="C4686" s="201"/>
      <c r="D4686" s="201"/>
      <c r="E4686" s="201"/>
    </row>
    <row r="4687" spans="3:5" x14ac:dyDescent="0.2">
      <c r="C4687" s="201"/>
      <c r="D4687" s="201"/>
      <c r="E4687" s="201"/>
    </row>
    <row r="4688" spans="3:5" x14ac:dyDescent="0.2">
      <c r="C4688" s="201"/>
      <c r="D4688" s="201"/>
      <c r="E4688" s="201"/>
    </row>
    <row r="4689" spans="3:5" x14ac:dyDescent="0.2">
      <c r="C4689" s="201"/>
      <c r="D4689" s="201"/>
      <c r="E4689" s="201"/>
    </row>
    <row r="4690" spans="3:5" x14ac:dyDescent="0.2">
      <c r="C4690" s="201"/>
      <c r="D4690" s="201"/>
      <c r="E4690" s="201"/>
    </row>
    <row r="4691" spans="3:5" x14ac:dyDescent="0.2">
      <c r="C4691" s="201"/>
      <c r="D4691" s="201"/>
      <c r="E4691" s="201"/>
    </row>
    <row r="4692" spans="3:5" x14ac:dyDescent="0.2">
      <c r="C4692" s="201"/>
      <c r="D4692" s="201"/>
      <c r="E4692" s="201"/>
    </row>
    <row r="4693" spans="3:5" x14ac:dyDescent="0.2">
      <c r="C4693" s="201"/>
      <c r="D4693" s="201"/>
      <c r="E4693" s="201"/>
    </row>
    <row r="4694" spans="3:5" x14ac:dyDescent="0.2">
      <c r="C4694" s="201"/>
      <c r="D4694" s="201"/>
      <c r="E4694" s="201"/>
    </row>
    <row r="4695" spans="3:5" x14ac:dyDescent="0.2">
      <c r="C4695" s="201"/>
      <c r="D4695" s="201"/>
      <c r="E4695" s="201"/>
    </row>
    <row r="4696" spans="3:5" x14ac:dyDescent="0.2">
      <c r="C4696" s="201"/>
      <c r="D4696" s="201"/>
      <c r="E4696" s="201"/>
    </row>
    <row r="4697" spans="3:5" x14ac:dyDescent="0.2">
      <c r="C4697" s="201"/>
      <c r="D4697" s="201"/>
      <c r="E4697" s="201"/>
    </row>
    <row r="4698" spans="3:5" x14ac:dyDescent="0.2">
      <c r="C4698" s="201"/>
      <c r="D4698" s="201"/>
      <c r="E4698" s="201"/>
    </row>
    <row r="4699" spans="3:5" x14ac:dyDescent="0.2">
      <c r="C4699" s="201"/>
      <c r="D4699" s="201"/>
      <c r="E4699" s="201"/>
    </row>
    <row r="4700" spans="3:5" x14ac:dyDescent="0.2">
      <c r="C4700" s="201"/>
      <c r="D4700" s="201"/>
      <c r="E4700" s="201"/>
    </row>
    <row r="4701" spans="3:5" x14ac:dyDescent="0.2">
      <c r="C4701" s="201"/>
      <c r="D4701" s="201"/>
      <c r="E4701" s="201"/>
    </row>
    <row r="4702" spans="3:5" x14ac:dyDescent="0.2">
      <c r="C4702" s="201"/>
      <c r="D4702" s="201"/>
      <c r="E4702" s="201"/>
    </row>
    <row r="4703" spans="3:5" x14ac:dyDescent="0.2">
      <c r="C4703" s="201"/>
      <c r="D4703" s="201"/>
      <c r="E4703" s="201"/>
    </row>
    <row r="4704" spans="3:5" x14ac:dyDescent="0.2">
      <c r="C4704" s="201"/>
      <c r="D4704" s="201"/>
      <c r="E4704" s="201"/>
    </row>
    <row r="4705" spans="3:5" x14ac:dyDescent="0.2">
      <c r="C4705" s="201"/>
      <c r="D4705" s="201"/>
      <c r="E4705" s="201"/>
    </row>
    <row r="4706" spans="3:5" x14ac:dyDescent="0.2">
      <c r="C4706" s="201"/>
      <c r="D4706" s="201"/>
      <c r="E4706" s="201"/>
    </row>
    <row r="4707" spans="3:5" x14ac:dyDescent="0.2">
      <c r="C4707" s="201"/>
      <c r="D4707" s="201"/>
      <c r="E4707" s="201"/>
    </row>
    <row r="4708" spans="3:5" x14ac:dyDescent="0.2">
      <c r="C4708" s="201"/>
      <c r="D4708" s="201"/>
      <c r="E4708" s="201"/>
    </row>
    <row r="4709" spans="3:5" x14ac:dyDescent="0.2">
      <c r="C4709" s="201"/>
      <c r="D4709" s="201"/>
      <c r="E4709" s="201"/>
    </row>
    <row r="4710" spans="3:5" x14ac:dyDescent="0.2">
      <c r="C4710" s="201"/>
      <c r="D4710" s="201"/>
      <c r="E4710" s="201"/>
    </row>
    <row r="4711" spans="3:5" x14ac:dyDescent="0.2">
      <c r="C4711" s="201"/>
      <c r="D4711" s="201"/>
      <c r="E4711" s="201"/>
    </row>
    <row r="4712" spans="3:5" x14ac:dyDescent="0.2">
      <c r="C4712" s="201"/>
      <c r="D4712" s="201"/>
      <c r="E4712" s="201"/>
    </row>
    <row r="4713" spans="3:5" x14ac:dyDescent="0.2">
      <c r="C4713" s="201"/>
      <c r="D4713" s="201"/>
      <c r="E4713" s="201"/>
    </row>
    <row r="4714" spans="3:5" x14ac:dyDescent="0.2">
      <c r="C4714" s="201"/>
      <c r="D4714" s="201"/>
      <c r="E4714" s="201"/>
    </row>
    <row r="4715" spans="3:5" x14ac:dyDescent="0.2">
      <c r="C4715" s="201"/>
      <c r="D4715" s="201"/>
      <c r="E4715" s="201"/>
    </row>
    <row r="4716" spans="3:5" x14ac:dyDescent="0.2">
      <c r="C4716" s="201"/>
      <c r="D4716" s="201"/>
      <c r="E4716" s="201"/>
    </row>
    <row r="4717" spans="3:5" x14ac:dyDescent="0.2">
      <c r="C4717" s="201"/>
      <c r="D4717" s="201"/>
      <c r="E4717" s="201"/>
    </row>
    <row r="4718" spans="3:5" x14ac:dyDescent="0.2">
      <c r="C4718" s="201"/>
      <c r="D4718" s="201"/>
      <c r="E4718" s="201"/>
    </row>
    <row r="4719" spans="3:5" x14ac:dyDescent="0.2">
      <c r="C4719" s="201"/>
      <c r="D4719" s="201"/>
      <c r="E4719" s="201"/>
    </row>
    <row r="4720" spans="3:5" x14ac:dyDescent="0.2">
      <c r="C4720" s="201"/>
      <c r="D4720" s="201"/>
      <c r="E4720" s="201"/>
    </row>
    <row r="4721" spans="3:5" x14ac:dyDescent="0.2">
      <c r="C4721" s="201"/>
      <c r="D4721" s="201"/>
      <c r="E4721" s="201"/>
    </row>
    <row r="4722" spans="3:5" x14ac:dyDescent="0.2">
      <c r="C4722" s="201"/>
      <c r="D4722" s="201"/>
      <c r="E4722" s="201"/>
    </row>
    <row r="4723" spans="3:5" x14ac:dyDescent="0.2">
      <c r="C4723" s="201"/>
      <c r="D4723" s="201"/>
      <c r="E4723" s="201"/>
    </row>
    <row r="4724" spans="3:5" x14ac:dyDescent="0.2">
      <c r="C4724" s="201"/>
      <c r="D4724" s="201"/>
      <c r="E4724" s="201"/>
    </row>
    <row r="4725" spans="3:5" x14ac:dyDescent="0.2">
      <c r="C4725" s="201"/>
      <c r="D4725" s="201"/>
      <c r="E4725" s="201"/>
    </row>
    <row r="4726" spans="3:5" x14ac:dyDescent="0.2">
      <c r="C4726" s="201"/>
      <c r="D4726" s="201"/>
      <c r="E4726" s="201"/>
    </row>
    <row r="4727" spans="3:5" x14ac:dyDescent="0.2">
      <c r="C4727" s="201"/>
      <c r="D4727" s="201"/>
      <c r="E4727" s="201"/>
    </row>
    <row r="4728" spans="3:5" x14ac:dyDescent="0.2">
      <c r="C4728" s="201"/>
      <c r="D4728" s="201"/>
      <c r="E4728" s="201"/>
    </row>
    <row r="4729" spans="3:5" x14ac:dyDescent="0.2">
      <c r="C4729" s="201"/>
      <c r="D4729" s="201"/>
      <c r="E4729" s="201"/>
    </row>
    <row r="4730" spans="3:5" x14ac:dyDescent="0.2">
      <c r="C4730" s="201"/>
      <c r="D4730" s="201"/>
      <c r="E4730" s="201"/>
    </row>
    <row r="4731" spans="3:5" x14ac:dyDescent="0.2">
      <c r="C4731" s="201"/>
      <c r="D4731" s="201"/>
      <c r="E4731" s="201"/>
    </row>
    <row r="4732" spans="3:5" x14ac:dyDescent="0.2">
      <c r="C4732" s="201"/>
      <c r="D4732" s="201"/>
      <c r="E4732" s="201"/>
    </row>
    <row r="4733" spans="3:5" x14ac:dyDescent="0.2">
      <c r="C4733" s="201"/>
      <c r="D4733" s="201"/>
      <c r="E4733" s="201"/>
    </row>
    <row r="4734" spans="3:5" x14ac:dyDescent="0.2">
      <c r="C4734" s="201"/>
      <c r="D4734" s="201"/>
      <c r="E4734" s="201"/>
    </row>
    <row r="4735" spans="3:5" x14ac:dyDescent="0.2">
      <c r="C4735" s="201"/>
      <c r="D4735" s="201"/>
      <c r="E4735" s="201"/>
    </row>
    <row r="4736" spans="3:5" x14ac:dyDescent="0.2">
      <c r="C4736" s="201"/>
      <c r="D4736" s="201"/>
      <c r="E4736" s="201"/>
    </row>
    <row r="4737" spans="3:5" x14ac:dyDescent="0.2">
      <c r="C4737" s="201"/>
      <c r="D4737" s="201"/>
      <c r="E4737" s="201"/>
    </row>
    <row r="4738" spans="3:5" x14ac:dyDescent="0.2">
      <c r="C4738" s="201"/>
      <c r="D4738" s="201"/>
      <c r="E4738" s="201"/>
    </row>
    <row r="4739" spans="3:5" x14ac:dyDescent="0.2">
      <c r="C4739" s="201"/>
      <c r="D4739" s="201"/>
      <c r="E4739" s="201"/>
    </row>
    <row r="4740" spans="3:5" x14ac:dyDescent="0.2">
      <c r="C4740" s="201"/>
      <c r="D4740" s="201"/>
      <c r="E4740" s="201"/>
    </row>
    <row r="4741" spans="3:5" x14ac:dyDescent="0.2">
      <c r="C4741" s="201"/>
      <c r="D4741" s="201"/>
      <c r="E4741" s="201"/>
    </row>
    <row r="4742" spans="3:5" x14ac:dyDescent="0.2">
      <c r="C4742" s="201"/>
      <c r="D4742" s="201"/>
      <c r="E4742" s="201"/>
    </row>
    <row r="4743" spans="3:5" x14ac:dyDescent="0.2">
      <c r="C4743" s="201"/>
      <c r="D4743" s="201"/>
      <c r="E4743" s="201"/>
    </row>
    <row r="4744" spans="3:5" x14ac:dyDescent="0.2">
      <c r="C4744" s="201"/>
      <c r="D4744" s="201"/>
      <c r="E4744" s="201"/>
    </row>
    <row r="4745" spans="3:5" x14ac:dyDescent="0.2">
      <c r="C4745" s="201"/>
      <c r="D4745" s="201"/>
      <c r="E4745" s="201"/>
    </row>
    <row r="4746" spans="3:5" x14ac:dyDescent="0.2">
      <c r="C4746" s="201"/>
      <c r="D4746" s="201"/>
      <c r="E4746" s="201"/>
    </row>
    <row r="4747" spans="3:5" x14ac:dyDescent="0.2">
      <c r="C4747" s="201"/>
      <c r="D4747" s="201"/>
      <c r="E4747" s="201"/>
    </row>
    <row r="4748" spans="3:5" x14ac:dyDescent="0.2">
      <c r="C4748" s="201"/>
      <c r="D4748" s="201"/>
      <c r="E4748" s="201"/>
    </row>
    <row r="4749" spans="3:5" x14ac:dyDescent="0.2">
      <c r="C4749" s="201"/>
      <c r="D4749" s="201"/>
      <c r="E4749" s="201"/>
    </row>
    <row r="4750" spans="3:5" x14ac:dyDescent="0.2">
      <c r="C4750" s="201"/>
      <c r="D4750" s="201"/>
      <c r="E4750" s="201"/>
    </row>
    <row r="4751" spans="3:5" x14ac:dyDescent="0.2">
      <c r="C4751" s="201"/>
      <c r="D4751" s="201"/>
      <c r="E4751" s="201"/>
    </row>
    <row r="4752" spans="3:5" x14ac:dyDescent="0.2">
      <c r="C4752" s="201"/>
      <c r="D4752" s="201"/>
      <c r="E4752" s="201"/>
    </row>
    <row r="4753" spans="3:5" x14ac:dyDescent="0.2">
      <c r="C4753" s="201"/>
      <c r="D4753" s="201"/>
      <c r="E4753" s="201"/>
    </row>
    <row r="4754" spans="3:5" x14ac:dyDescent="0.2">
      <c r="C4754" s="201"/>
      <c r="D4754" s="201"/>
      <c r="E4754" s="201"/>
    </row>
    <row r="4755" spans="3:5" x14ac:dyDescent="0.2">
      <c r="C4755" s="201"/>
      <c r="D4755" s="201"/>
      <c r="E4755" s="201"/>
    </row>
    <row r="4756" spans="3:5" x14ac:dyDescent="0.2">
      <c r="C4756" s="201"/>
      <c r="D4756" s="201"/>
      <c r="E4756" s="201"/>
    </row>
    <row r="4757" spans="3:5" x14ac:dyDescent="0.2">
      <c r="C4757" s="201"/>
      <c r="D4757" s="201"/>
      <c r="E4757" s="201"/>
    </row>
    <row r="4758" spans="3:5" x14ac:dyDescent="0.2">
      <c r="C4758" s="201"/>
      <c r="D4758" s="201"/>
      <c r="E4758" s="201"/>
    </row>
    <row r="4759" spans="3:5" x14ac:dyDescent="0.2">
      <c r="C4759" s="201"/>
      <c r="D4759" s="201"/>
      <c r="E4759" s="201"/>
    </row>
    <row r="4760" spans="3:5" x14ac:dyDescent="0.2">
      <c r="C4760" s="201"/>
      <c r="D4760" s="201"/>
      <c r="E4760" s="201"/>
    </row>
    <row r="4761" spans="3:5" x14ac:dyDescent="0.2">
      <c r="C4761" s="201"/>
      <c r="D4761" s="201"/>
      <c r="E4761" s="201"/>
    </row>
    <row r="4762" spans="3:5" x14ac:dyDescent="0.2">
      <c r="C4762" s="201"/>
      <c r="D4762" s="201"/>
      <c r="E4762" s="201"/>
    </row>
    <row r="4763" spans="3:5" x14ac:dyDescent="0.2">
      <c r="C4763" s="201"/>
      <c r="D4763" s="201"/>
      <c r="E4763" s="201"/>
    </row>
    <row r="4764" spans="3:5" x14ac:dyDescent="0.2">
      <c r="C4764" s="201"/>
      <c r="D4764" s="201"/>
      <c r="E4764" s="201"/>
    </row>
    <row r="4765" spans="3:5" x14ac:dyDescent="0.2">
      <c r="C4765" s="201"/>
      <c r="D4765" s="201"/>
      <c r="E4765" s="201"/>
    </row>
    <row r="4766" spans="3:5" x14ac:dyDescent="0.2">
      <c r="C4766" s="201"/>
      <c r="D4766" s="201"/>
      <c r="E4766" s="201"/>
    </row>
    <row r="4767" spans="3:5" x14ac:dyDescent="0.2">
      <c r="C4767" s="201"/>
      <c r="D4767" s="201"/>
      <c r="E4767" s="201"/>
    </row>
    <row r="4768" spans="3:5" x14ac:dyDescent="0.2">
      <c r="C4768" s="201"/>
      <c r="D4768" s="201"/>
      <c r="E4768" s="201"/>
    </row>
    <row r="4769" spans="3:5" x14ac:dyDescent="0.2">
      <c r="C4769" s="201"/>
      <c r="D4769" s="201"/>
      <c r="E4769" s="201"/>
    </row>
    <row r="4770" spans="3:5" x14ac:dyDescent="0.2">
      <c r="C4770" s="201"/>
      <c r="D4770" s="201"/>
      <c r="E4770" s="201"/>
    </row>
    <row r="4771" spans="3:5" x14ac:dyDescent="0.2">
      <c r="C4771" s="201"/>
      <c r="D4771" s="201"/>
      <c r="E4771" s="201"/>
    </row>
    <row r="4772" spans="3:5" x14ac:dyDescent="0.2">
      <c r="C4772" s="201"/>
      <c r="D4772" s="201"/>
      <c r="E4772" s="201"/>
    </row>
    <row r="4773" spans="3:5" x14ac:dyDescent="0.2">
      <c r="C4773" s="201"/>
      <c r="D4773" s="201"/>
      <c r="E4773" s="201"/>
    </row>
    <row r="4774" spans="3:5" x14ac:dyDescent="0.2">
      <c r="C4774" s="201"/>
      <c r="D4774" s="201"/>
      <c r="E4774" s="201"/>
    </row>
    <row r="4775" spans="3:5" x14ac:dyDescent="0.2">
      <c r="C4775" s="201"/>
      <c r="D4775" s="201"/>
      <c r="E4775" s="201"/>
    </row>
    <row r="4776" spans="3:5" x14ac:dyDescent="0.2">
      <c r="C4776" s="201"/>
      <c r="D4776" s="201"/>
      <c r="E4776" s="201"/>
    </row>
    <row r="4777" spans="3:5" x14ac:dyDescent="0.2">
      <c r="C4777" s="201"/>
      <c r="D4777" s="201"/>
      <c r="E4777" s="201"/>
    </row>
    <row r="4778" spans="3:5" x14ac:dyDescent="0.2">
      <c r="C4778" s="201"/>
      <c r="D4778" s="201"/>
      <c r="E4778" s="201"/>
    </row>
    <row r="4779" spans="3:5" x14ac:dyDescent="0.2">
      <c r="C4779" s="201"/>
      <c r="D4779" s="201"/>
      <c r="E4779" s="201"/>
    </row>
    <row r="4780" spans="3:5" x14ac:dyDescent="0.2">
      <c r="C4780" s="201"/>
      <c r="D4780" s="201"/>
      <c r="E4780" s="201"/>
    </row>
    <row r="4781" spans="3:5" x14ac:dyDescent="0.2">
      <c r="C4781" s="201"/>
      <c r="D4781" s="201"/>
      <c r="E4781" s="201"/>
    </row>
    <row r="4782" spans="3:5" x14ac:dyDescent="0.2">
      <c r="C4782" s="201"/>
      <c r="D4782" s="201"/>
      <c r="E4782" s="201"/>
    </row>
    <row r="4783" spans="3:5" x14ac:dyDescent="0.2">
      <c r="C4783" s="201"/>
      <c r="D4783" s="201"/>
      <c r="E4783" s="201"/>
    </row>
    <row r="4784" spans="3:5" x14ac:dyDescent="0.2">
      <c r="C4784" s="201"/>
      <c r="D4784" s="201"/>
      <c r="E4784" s="201"/>
    </row>
    <row r="4785" spans="3:5" x14ac:dyDescent="0.2">
      <c r="C4785" s="201"/>
      <c r="D4785" s="201"/>
      <c r="E4785" s="201"/>
    </row>
    <row r="4786" spans="3:5" x14ac:dyDescent="0.2">
      <c r="C4786" s="201"/>
      <c r="D4786" s="201"/>
      <c r="E4786" s="201"/>
    </row>
    <row r="4787" spans="3:5" x14ac:dyDescent="0.2">
      <c r="C4787" s="201"/>
      <c r="D4787" s="201"/>
      <c r="E4787" s="201"/>
    </row>
    <row r="4788" spans="3:5" x14ac:dyDescent="0.2">
      <c r="C4788" s="201"/>
      <c r="D4788" s="201"/>
      <c r="E4788" s="201"/>
    </row>
    <row r="4789" spans="3:5" x14ac:dyDescent="0.2">
      <c r="C4789" s="201"/>
      <c r="D4789" s="201"/>
      <c r="E4789" s="201"/>
    </row>
    <row r="4790" spans="3:5" x14ac:dyDescent="0.2">
      <c r="C4790" s="201"/>
      <c r="D4790" s="201"/>
      <c r="E4790" s="201"/>
    </row>
    <row r="4791" spans="3:5" x14ac:dyDescent="0.2">
      <c r="C4791" s="201"/>
      <c r="D4791" s="201"/>
      <c r="E4791" s="201"/>
    </row>
    <row r="4792" spans="3:5" x14ac:dyDescent="0.2">
      <c r="C4792" s="201"/>
      <c r="D4792" s="201"/>
      <c r="E4792" s="201"/>
    </row>
    <row r="4793" spans="3:5" x14ac:dyDescent="0.2">
      <c r="C4793" s="201"/>
      <c r="D4793" s="201"/>
      <c r="E4793" s="201"/>
    </row>
    <row r="4794" spans="3:5" x14ac:dyDescent="0.2">
      <c r="C4794" s="201"/>
      <c r="D4794" s="201"/>
      <c r="E4794" s="201"/>
    </row>
    <row r="4795" spans="3:5" x14ac:dyDescent="0.2">
      <c r="C4795" s="201"/>
      <c r="D4795" s="201"/>
      <c r="E4795" s="201"/>
    </row>
    <row r="4796" spans="3:5" x14ac:dyDescent="0.2">
      <c r="C4796" s="201"/>
      <c r="D4796" s="201"/>
      <c r="E4796" s="201"/>
    </row>
    <row r="4797" spans="3:5" x14ac:dyDescent="0.2">
      <c r="C4797" s="201"/>
      <c r="D4797" s="201"/>
      <c r="E4797" s="201"/>
    </row>
    <row r="4798" spans="3:5" x14ac:dyDescent="0.2">
      <c r="C4798" s="201"/>
      <c r="D4798" s="201"/>
      <c r="E4798" s="201"/>
    </row>
    <row r="4799" spans="3:5" x14ac:dyDescent="0.2">
      <c r="C4799" s="201"/>
      <c r="D4799" s="201"/>
      <c r="E4799" s="201"/>
    </row>
    <row r="4800" spans="3:5" x14ac:dyDescent="0.2">
      <c r="C4800" s="201"/>
      <c r="D4800" s="201"/>
      <c r="E4800" s="201"/>
    </row>
    <row r="4801" spans="3:5" x14ac:dyDescent="0.2">
      <c r="C4801" s="201"/>
      <c r="D4801" s="201"/>
      <c r="E4801" s="201"/>
    </row>
    <row r="4802" spans="3:5" x14ac:dyDescent="0.2">
      <c r="C4802" s="201"/>
      <c r="D4802" s="201"/>
      <c r="E4802" s="201"/>
    </row>
    <row r="4803" spans="3:5" x14ac:dyDescent="0.2">
      <c r="C4803" s="201"/>
      <c r="D4803" s="201"/>
      <c r="E4803" s="201"/>
    </row>
    <row r="4804" spans="3:5" x14ac:dyDescent="0.2">
      <c r="C4804" s="201"/>
      <c r="D4804" s="201"/>
      <c r="E4804" s="201"/>
    </row>
    <row r="4805" spans="3:5" x14ac:dyDescent="0.2">
      <c r="C4805" s="201"/>
      <c r="D4805" s="201"/>
      <c r="E4805" s="201"/>
    </row>
    <row r="4806" spans="3:5" x14ac:dyDescent="0.2">
      <c r="C4806" s="201"/>
      <c r="D4806" s="201"/>
      <c r="E4806" s="201"/>
    </row>
    <row r="4807" spans="3:5" x14ac:dyDescent="0.2">
      <c r="C4807" s="201"/>
      <c r="D4807" s="201"/>
      <c r="E4807" s="201"/>
    </row>
    <row r="4808" spans="3:5" x14ac:dyDescent="0.2">
      <c r="C4808" s="201"/>
      <c r="D4808" s="201"/>
      <c r="E4808" s="201"/>
    </row>
    <row r="4809" spans="3:5" x14ac:dyDescent="0.2">
      <c r="C4809" s="201"/>
      <c r="D4809" s="201"/>
      <c r="E4809" s="201"/>
    </row>
    <row r="4810" spans="3:5" x14ac:dyDescent="0.2">
      <c r="C4810" s="201"/>
      <c r="D4810" s="201"/>
      <c r="E4810" s="201"/>
    </row>
    <row r="4811" spans="3:5" x14ac:dyDescent="0.2">
      <c r="C4811" s="201"/>
      <c r="D4811" s="201"/>
      <c r="E4811" s="201"/>
    </row>
    <row r="4812" spans="3:5" x14ac:dyDescent="0.2">
      <c r="C4812" s="201"/>
      <c r="D4812" s="201"/>
      <c r="E4812" s="201"/>
    </row>
    <row r="4813" spans="3:5" x14ac:dyDescent="0.2">
      <c r="C4813" s="201"/>
      <c r="D4813" s="201"/>
      <c r="E4813" s="201"/>
    </row>
    <row r="4814" spans="3:5" x14ac:dyDescent="0.2">
      <c r="C4814" s="201"/>
      <c r="D4814" s="201"/>
      <c r="E4814" s="201"/>
    </row>
    <row r="4815" spans="3:5" x14ac:dyDescent="0.2">
      <c r="C4815" s="201"/>
      <c r="D4815" s="201"/>
      <c r="E4815" s="201"/>
    </row>
    <row r="4816" spans="3:5" x14ac:dyDescent="0.2">
      <c r="C4816" s="201"/>
      <c r="D4816" s="201"/>
      <c r="E4816" s="201"/>
    </row>
    <row r="4817" spans="3:5" x14ac:dyDescent="0.2">
      <c r="C4817" s="201"/>
      <c r="D4817" s="201"/>
      <c r="E4817" s="201"/>
    </row>
    <row r="4818" spans="3:5" x14ac:dyDescent="0.2">
      <c r="C4818" s="201"/>
      <c r="D4818" s="201"/>
      <c r="E4818" s="201"/>
    </row>
    <row r="4819" spans="3:5" x14ac:dyDescent="0.2">
      <c r="C4819" s="201"/>
      <c r="D4819" s="201"/>
      <c r="E4819" s="201"/>
    </row>
    <row r="4820" spans="3:5" x14ac:dyDescent="0.2">
      <c r="C4820" s="201"/>
      <c r="D4820" s="201"/>
      <c r="E4820" s="201"/>
    </row>
    <row r="4821" spans="3:5" x14ac:dyDescent="0.2">
      <c r="C4821" s="201"/>
      <c r="D4821" s="201"/>
      <c r="E4821" s="201"/>
    </row>
    <row r="4822" spans="3:5" x14ac:dyDescent="0.2">
      <c r="C4822" s="201"/>
      <c r="D4822" s="201"/>
      <c r="E4822" s="201"/>
    </row>
    <row r="4823" spans="3:5" x14ac:dyDescent="0.2">
      <c r="C4823" s="201"/>
      <c r="D4823" s="201"/>
      <c r="E4823" s="201"/>
    </row>
    <row r="4824" spans="3:5" x14ac:dyDescent="0.2">
      <c r="C4824" s="201"/>
      <c r="D4824" s="201"/>
      <c r="E4824" s="201"/>
    </row>
    <row r="4825" spans="3:5" x14ac:dyDescent="0.2">
      <c r="C4825" s="201"/>
      <c r="D4825" s="201"/>
      <c r="E4825" s="201"/>
    </row>
    <row r="4826" spans="3:5" x14ac:dyDescent="0.2">
      <c r="C4826" s="201"/>
      <c r="D4826" s="201"/>
      <c r="E4826" s="201"/>
    </row>
    <row r="4827" spans="3:5" x14ac:dyDescent="0.2">
      <c r="C4827" s="201"/>
      <c r="D4827" s="201"/>
      <c r="E4827" s="201"/>
    </row>
    <row r="4828" spans="3:5" x14ac:dyDescent="0.2">
      <c r="C4828" s="201"/>
      <c r="D4828" s="201"/>
      <c r="E4828" s="201"/>
    </row>
    <row r="4829" spans="3:5" x14ac:dyDescent="0.2">
      <c r="C4829" s="201"/>
      <c r="D4829" s="201"/>
      <c r="E4829" s="201"/>
    </row>
    <row r="4830" spans="3:5" x14ac:dyDescent="0.2">
      <c r="C4830" s="201"/>
      <c r="D4830" s="201"/>
      <c r="E4830" s="201"/>
    </row>
    <row r="4831" spans="3:5" x14ac:dyDescent="0.2">
      <c r="C4831" s="201"/>
      <c r="D4831" s="201"/>
      <c r="E4831" s="201"/>
    </row>
    <row r="4832" spans="3:5" x14ac:dyDescent="0.2">
      <c r="C4832" s="201"/>
      <c r="D4832" s="201"/>
      <c r="E4832" s="201"/>
    </row>
    <row r="4833" spans="3:5" x14ac:dyDescent="0.2">
      <c r="C4833" s="201"/>
      <c r="D4833" s="201"/>
      <c r="E4833" s="201"/>
    </row>
    <row r="4834" spans="3:5" x14ac:dyDescent="0.2">
      <c r="C4834" s="201"/>
      <c r="D4834" s="201"/>
      <c r="E4834" s="201"/>
    </row>
    <row r="4835" spans="3:5" x14ac:dyDescent="0.2">
      <c r="C4835" s="201"/>
      <c r="D4835" s="201"/>
      <c r="E4835" s="201"/>
    </row>
    <row r="4836" spans="3:5" x14ac:dyDescent="0.2">
      <c r="C4836" s="201"/>
      <c r="D4836" s="201"/>
      <c r="E4836" s="201"/>
    </row>
    <row r="4837" spans="3:5" x14ac:dyDescent="0.2">
      <c r="C4837" s="201"/>
      <c r="D4837" s="201"/>
      <c r="E4837" s="201"/>
    </row>
    <row r="4838" spans="3:5" x14ac:dyDescent="0.2">
      <c r="C4838" s="201"/>
      <c r="D4838" s="201"/>
      <c r="E4838" s="201"/>
    </row>
    <row r="4839" spans="3:5" x14ac:dyDescent="0.2">
      <c r="C4839" s="201"/>
      <c r="D4839" s="201"/>
      <c r="E4839" s="201"/>
    </row>
    <row r="4840" spans="3:5" x14ac:dyDescent="0.2">
      <c r="C4840" s="201"/>
      <c r="D4840" s="201"/>
      <c r="E4840" s="201"/>
    </row>
    <row r="4841" spans="3:5" x14ac:dyDescent="0.2">
      <c r="C4841" s="201"/>
      <c r="D4841" s="201"/>
      <c r="E4841" s="201"/>
    </row>
    <row r="4842" spans="3:5" x14ac:dyDescent="0.2">
      <c r="C4842" s="201"/>
      <c r="D4842" s="201"/>
      <c r="E4842" s="201"/>
    </row>
    <row r="4843" spans="3:5" x14ac:dyDescent="0.2">
      <c r="C4843" s="201"/>
      <c r="D4843" s="201"/>
      <c r="E4843" s="201"/>
    </row>
    <row r="4844" spans="3:5" x14ac:dyDescent="0.2">
      <c r="C4844" s="201"/>
      <c r="D4844" s="201"/>
      <c r="E4844" s="201"/>
    </row>
    <row r="4845" spans="3:5" x14ac:dyDescent="0.2">
      <c r="C4845" s="201"/>
      <c r="D4845" s="201"/>
      <c r="E4845" s="201"/>
    </row>
    <row r="4846" spans="3:5" x14ac:dyDescent="0.2">
      <c r="C4846" s="201"/>
      <c r="D4846" s="201"/>
      <c r="E4846" s="201"/>
    </row>
    <row r="4847" spans="3:5" x14ac:dyDescent="0.2">
      <c r="C4847" s="201"/>
      <c r="D4847" s="201"/>
      <c r="E4847" s="201"/>
    </row>
    <row r="4848" spans="3:5" x14ac:dyDescent="0.2">
      <c r="C4848" s="201"/>
      <c r="D4848" s="201"/>
      <c r="E4848" s="201"/>
    </row>
    <row r="4849" spans="3:5" x14ac:dyDescent="0.2">
      <c r="C4849" s="201"/>
      <c r="D4849" s="201"/>
      <c r="E4849" s="201"/>
    </row>
    <row r="4850" spans="3:5" x14ac:dyDescent="0.2">
      <c r="C4850" s="201"/>
      <c r="D4850" s="201"/>
      <c r="E4850" s="201"/>
    </row>
    <row r="4851" spans="3:5" x14ac:dyDescent="0.2">
      <c r="C4851" s="201"/>
      <c r="D4851" s="201"/>
      <c r="E4851" s="201"/>
    </row>
    <row r="4852" spans="3:5" x14ac:dyDescent="0.2">
      <c r="C4852" s="201"/>
      <c r="D4852" s="201"/>
      <c r="E4852" s="201"/>
    </row>
    <row r="4853" spans="3:5" x14ac:dyDescent="0.2">
      <c r="C4853" s="201"/>
      <c r="D4853" s="201"/>
      <c r="E4853" s="201"/>
    </row>
    <row r="4854" spans="3:5" x14ac:dyDescent="0.2">
      <c r="C4854" s="201"/>
      <c r="D4854" s="201"/>
      <c r="E4854" s="201"/>
    </row>
    <row r="4855" spans="3:5" x14ac:dyDescent="0.2">
      <c r="C4855" s="201"/>
      <c r="D4855" s="201"/>
      <c r="E4855" s="201"/>
    </row>
    <row r="4856" spans="3:5" x14ac:dyDescent="0.2">
      <c r="C4856" s="201"/>
      <c r="D4856" s="201"/>
      <c r="E4856" s="201"/>
    </row>
    <row r="4857" spans="3:5" x14ac:dyDescent="0.2">
      <c r="C4857" s="201"/>
      <c r="D4857" s="201"/>
      <c r="E4857" s="201"/>
    </row>
    <row r="4858" spans="3:5" x14ac:dyDescent="0.2">
      <c r="C4858" s="201"/>
      <c r="D4858" s="201"/>
      <c r="E4858" s="201"/>
    </row>
    <row r="4859" spans="3:5" x14ac:dyDescent="0.2">
      <c r="C4859" s="201"/>
      <c r="D4859" s="201"/>
      <c r="E4859" s="201"/>
    </row>
    <row r="4860" spans="3:5" x14ac:dyDescent="0.2">
      <c r="C4860" s="201"/>
      <c r="D4860" s="201"/>
      <c r="E4860" s="201"/>
    </row>
    <row r="4861" spans="3:5" x14ac:dyDescent="0.2">
      <c r="C4861" s="201"/>
      <c r="D4861" s="201"/>
      <c r="E4861" s="201"/>
    </row>
    <row r="4862" spans="3:5" x14ac:dyDescent="0.2">
      <c r="C4862" s="201"/>
      <c r="D4862" s="201"/>
      <c r="E4862" s="201"/>
    </row>
    <row r="4863" spans="3:5" x14ac:dyDescent="0.2">
      <c r="C4863" s="201"/>
      <c r="D4863" s="201"/>
      <c r="E4863" s="201"/>
    </row>
    <row r="4864" spans="3:5" x14ac:dyDescent="0.2">
      <c r="C4864" s="201"/>
      <c r="D4864" s="201"/>
      <c r="E4864" s="201"/>
    </row>
    <row r="4865" spans="3:5" x14ac:dyDescent="0.2">
      <c r="C4865" s="201"/>
      <c r="D4865" s="201"/>
      <c r="E4865" s="201"/>
    </row>
    <row r="4866" spans="3:5" x14ac:dyDescent="0.2">
      <c r="C4866" s="201"/>
      <c r="D4866" s="201"/>
      <c r="E4866" s="201"/>
    </row>
    <row r="4867" spans="3:5" x14ac:dyDescent="0.2">
      <c r="C4867" s="201"/>
      <c r="D4867" s="201"/>
      <c r="E4867" s="201"/>
    </row>
    <row r="4868" spans="3:5" x14ac:dyDescent="0.2">
      <c r="C4868" s="201"/>
      <c r="D4868" s="201"/>
      <c r="E4868" s="201"/>
    </row>
    <row r="4869" spans="3:5" x14ac:dyDescent="0.2">
      <c r="C4869" s="201"/>
      <c r="D4869" s="201"/>
      <c r="E4869" s="201"/>
    </row>
    <row r="4870" spans="3:5" x14ac:dyDescent="0.2">
      <c r="C4870" s="201"/>
      <c r="D4870" s="201"/>
      <c r="E4870" s="201"/>
    </row>
    <row r="4871" spans="3:5" x14ac:dyDescent="0.2">
      <c r="C4871" s="201"/>
      <c r="D4871" s="201"/>
      <c r="E4871" s="201"/>
    </row>
    <row r="4872" spans="3:5" x14ac:dyDescent="0.2">
      <c r="C4872" s="201"/>
      <c r="D4872" s="201"/>
      <c r="E4872" s="201"/>
    </row>
    <row r="4873" spans="3:5" x14ac:dyDescent="0.2">
      <c r="C4873" s="201"/>
      <c r="D4873" s="201"/>
      <c r="E4873" s="201"/>
    </row>
    <row r="4874" spans="3:5" x14ac:dyDescent="0.2">
      <c r="C4874" s="201"/>
      <c r="D4874" s="201"/>
      <c r="E4874" s="201"/>
    </row>
    <row r="4875" spans="3:5" x14ac:dyDescent="0.2">
      <c r="C4875" s="201"/>
      <c r="D4875" s="201"/>
      <c r="E4875" s="201"/>
    </row>
    <row r="4876" spans="3:5" x14ac:dyDescent="0.2">
      <c r="C4876" s="201"/>
      <c r="D4876" s="201"/>
      <c r="E4876" s="201"/>
    </row>
    <row r="4877" spans="3:5" x14ac:dyDescent="0.2">
      <c r="C4877" s="201"/>
      <c r="D4877" s="201"/>
      <c r="E4877" s="201"/>
    </row>
    <row r="4878" spans="3:5" x14ac:dyDescent="0.2">
      <c r="C4878" s="201"/>
      <c r="D4878" s="201"/>
      <c r="E4878" s="201"/>
    </row>
    <row r="4879" spans="3:5" x14ac:dyDescent="0.2">
      <c r="C4879" s="201"/>
      <c r="D4879" s="201"/>
      <c r="E4879" s="201"/>
    </row>
    <row r="4880" spans="3:5" x14ac:dyDescent="0.2">
      <c r="C4880" s="201"/>
      <c r="D4880" s="201"/>
      <c r="E4880" s="201"/>
    </row>
    <row r="4881" spans="3:5" x14ac:dyDescent="0.2">
      <c r="C4881" s="201"/>
      <c r="D4881" s="201"/>
      <c r="E4881" s="201"/>
    </row>
    <row r="4882" spans="3:5" x14ac:dyDescent="0.2">
      <c r="C4882" s="201"/>
      <c r="D4882" s="201"/>
      <c r="E4882" s="201"/>
    </row>
    <row r="4883" spans="3:5" x14ac:dyDescent="0.2">
      <c r="C4883" s="201"/>
      <c r="D4883" s="201"/>
      <c r="E4883" s="201"/>
    </row>
    <row r="4884" spans="3:5" x14ac:dyDescent="0.2">
      <c r="C4884" s="201"/>
      <c r="D4884" s="201"/>
      <c r="E4884" s="201"/>
    </row>
    <row r="4885" spans="3:5" x14ac:dyDescent="0.2">
      <c r="C4885" s="201"/>
      <c r="D4885" s="201"/>
      <c r="E4885" s="201"/>
    </row>
    <row r="4886" spans="3:5" x14ac:dyDescent="0.2">
      <c r="C4886" s="201"/>
      <c r="D4886" s="201"/>
      <c r="E4886" s="201"/>
    </row>
    <row r="4887" spans="3:5" x14ac:dyDescent="0.2">
      <c r="C4887" s="201"/>
      <c r="D4887" s="201"/>
      <c r="E4887" s="201"/>
    </row>
    <row r="4888" spans="3:5" x14ac:dyDescent="0.2">
      <c r="C4888" s="201"/>
      <c r="D4888" s="201"/>
      <c r="E4888" s="201"/>
    </row>
    <row r="4889" spans="3:5" x14ac:dyDescent="0.2">
      <c r="C4889" s="201"/>
      <c r="D4889" s="201"/>
      <c r="E4889" s="201"/>
    </row>
    <row r="4890" spans="3:5" x14ac:dyDescent="0.2">
      <c r="C4890" s="201"/>
      <c r="D4890" s="201"/>
      <c r="E4890" s="201"/>
    </row>
    <row r="4891" spans="3:5" x14ac:dyDescent="0.2">
      <c r="C4891" s="201"/>
      <c r="D4891" s="201"/>
      <c r="E4891" s="201"/>
    </row>
    <row r="4892" spans="3:5" x14ac:dyDescent="0.2">
      <c r="C4892" s="201"/>
      <c r="D4892" s="201"/>
      <c r="E4892" s="201"/>
    </row>
    <row r="4893" spans="3:5" x14ac:dyDescent="0.2">
      <c r="C4893" s="201"/>
      <c r="D4893" s="201"/>
      <c r="E4893" s="201"/>
    </row>
    <row r="4894" spans="3:5" x14ac:dyDescent="0.2">
      <c r="C4894" s="201"/>
      <c r="D4894" s="201"/>
      <c r="E4894" s="201"/>
    </row>
    <row r="4895" spans="3:5" x14ac:dyDescent="0.2">
      <c r="C4895" s="201"/>
      <c r="D4895" s="201"/>
      <c r="E4895" s="201"/>
    </row>
    <row r="4896" spans="3:5" x14ac:dyDescent="0.2">
      <c r="C4896" s="201"/>
      <c r="D4896" s="201"/>
      <c r="E4896" s="201"/>
    </row>
    <row r="4897" spans="3:5" x14ac:dyDescent="0.2">
      <c r="C4897" s="201"/>
      <c r="D4897" s="201"/>
      <c r="E4897" s="201"/>
    </row>
    <row r="4898" spans="3:5" x14ac:dyDescent="0.2">
      <c r="C4898" s="201"/>
      <c r="D4898" s="201"/>
      <c r="E4898" s="201"/>
    </row>
    <row r="4899" spans="3:5" x14ac:dyDescent="0.2">
      <c r="C4899" s="201"/>
      <c r="D4899" s="201"/>
      <c r="E4899" s="201"/>
    </row>
    <row r="4900" spans="3:5" x14ac:dyDescent="0.2">
      <c r="C4900" s="201"/>
      <c r="D4900" s="201"/>
      <c r="E4900" s="201"/>
    </row>
    <row r="4901" spans="3:5" x14ac:dyDescent="0.2">
      <c r="C4901" s="201"/>
      <c r="D4901" s="201"/>
      <c r="E4901" s="201"/>
    </row>
    <row r="4902" spans="3:5" x14ac:dyDescent="0.2">
      <c r="C4902" s="201"/>
      <c r="D4902" s="201"/>
      <c r="E4902" s="201"/>
    </row>
    <row r="4903" spans="3:5" x14ac:dyDescent="0.2">
      <c r="C4903" s="201"/>
      <c r="D4903" s="201"/>
      <c r="E4903" s="201"/>
    </row>
    <row r="4904" spans="3:5" x14ac:dyDescent="0.2">
      <c r="C4904" s="201"/>
      <c r="D4904" s="201"/>
      <c r="E4904" s="201"/>
    </row>
    <row r="4905" spans="3:5" x14ac:dyDescent="0.2">
      <c r="C4905" s="201"/>
      <c r="D4905" s="201"/>
      <c r="E4905" s="201"/>
    </row>
    <row r="4906" spans="3:5" x14ac:dyDescent="0.2">
      <c r="C4906" s="201"/>
      <c r="D4906" s="201"/>
      <c r="E4906" s="201"/>
    </row>
    <row r="4907" spans="3:5" x14ac:dyDescent="0.2">
      <c r="C4907" s="201"/>
      <c r="D4907" s="201"/>
      <c r="E4907" s="201"/>
    </row>
    <row r="4908" spans="3:5" x14ac:dyDescent="0.2">
      <c r="C4908" s="201"/>
      <c r="D4908" s="201"/>
      <c r="E4908" s="201"/>
    </row>
    <row r="4909" spans="3:5" x14ac:dyDescent="0.2">
      <c r="C4909" s="201"/>
      <c r="D4909" s="201"/>
      <c r="E4909" s="201"/>
    </row>
    <row r="4910" spans="3:5" x14ac:dyDescent="0.2">
      <c r="C4910" s="201"/>
      <c r="D4910" s="201"/>
      <c r="E4910" s="201"/>
    </row>
    <row r="4911" spans="3:5" x14ac:dyDescent="0.2">
      <c r="C4911" s="201"/>
      <c r="D4911" s="201"/>
      <c r="E4911" s="201"/>
    </row>
    <row r="4912" spans="3:5" x14ac:dyDescent="0.2">
      <c r="C4912" s="201"/>
      <c r="D4912" s="201"/>
      <c r="E4912" s="201"/>
    </row>
    <row r="4913" spans="3:5" x14ac:dyDescent="0.2">
      <c r="C4913" s="201"/>
      <c r="D4913" s="201"/>
      <c r="E4913" s="201"/>
    </row>
    <row r="4914" spans="3:5" x14ac:dyDescent="0.2">
      <c r="C4914" s="201"/>
      <c r="D4914" s="201"/>
      <c r="E4914" s="201"/>
    </row>
    <row r="4915" spans="3:5" x14ac:dyDescent="0.2">
      <c r="C4915" s="201"/>
      <c r="D4915" s="201"/>
      <c r="E4915" s="201"/>
    </row>
    <row r="4916" spans="3:5" x14ac:dyDescent="0.2">
      <c r="C4916" s="201"/>
      <c r="D4916" s="201"/>
      <c r="E4916" s="201"/>
    </row>
    <row r="4917" spans="3:5" x14ac:dyDescent="0.2">
      <c r="C4917" s="201"/>
      <c r="D4917" s="201"/>
      <c r="E4917" s="201"/>
    </row>
    <row r="4918" spans="3:5" x14ac:dyDescent="0.2">
      <c r="C4918" s="201"/>
      <c r="D4918" s="201"/>
      <c r="E4918" s="201"/>
    </row>
    <row r="4919" spans="3:5" x14ac:dyDescent="0.2">
      <c r="C4919" s="201"/>
      <c r="D4919" s="201"/>
      <c r="E4919" s="201"/>
    </row>
    <row r="4920" spans="3:5" x14ac:dyDescent="0.2">
      <c r="C4920" s="201"/>
      <c r="D4920" s="201"/>
      <c r="E4920" s="201"/>
    </row>
    <row r="4921" spans="3:5" x14ac:dyDescent="0.2">
      <c r="C4921" s="201"/>
      <c r="D4921" s="201"/>
      <c r="E4921" s="201"/>
    </row>
    <row r="4922" spans="3:5" x14ac:dyDescent="0.2">
      <c r="C4922" s="201"/>
      <c r="D4922" s="201"/>
      <c r="E4922" s="201"/>
    </row>
    <row r="4923" spans="3:5" x14ac:dyDescent="0.2">
      <c r="C4923" s="201"/>
      <c r="D4923" s="201"/>
      <c r="E4923" s="201"/>
    </row>
    <row r="4924" spans="3:5" x14ac:dyDescent="0.2">
      <c r="C4924" s="201"/>
      <c r="D4924" s="201"/>
      <c r="E4924" s="201"/>
    </row>
    <row r="4925" spans="3:5" x14ac:dyDescent="0.2">
      <c r="C4925" s="201"/>
      <c r="D4925" s="201"/>
      <c r="E4925" s="201"/>
    </row>
    <row r="4926" spans="3:5" x14ac:dyDescent="0.2">
      <c r="C4926" s="201"/>
      <c r="D4926" s="201"/>
      <c r="E4926" s="201"/>
    </row>
    <row r="4927" spans="3:5" x14ac:dyDescent="0.2">
      <c r="C4927" s="201"/>
      <c r="D4927" s="201"/>
      <c r="E4927" s="201"/>
    </row>
    <row r="4928" spans="3:5" x14ac:dyDescent="0.2">
      <c r="C4928" s="201"/>
      <c r="D4928" s="201"/>
      <c r="E4928" s="201"/>
    </row>
    <row r="4929" spans="3:5" x14ac:dyDescent="0.2">
      <c r="C4929" s="201"/>
      <c r="D4929" s="201"/>
      <c r="E4929" s="201"/>
    </row>
    <row r="4930" spans="3:5" x14ac:dyDescent="0.2">
      <c r="C4930" s="201"/>
      <c r="D4930" s="201"/>
      <c r="E4930" s="201"/>
    </row>
    <row r="4931" spans="3:5" x14ac:dyDescent="0.2">
      <c r="C4931" s="201"/>
      <c r="D4931" s="201"/>
      <c r="E4931" s="201"/>
    </row>
    <row r="4932" spans="3:5" x14ac:dyDescent="0.2">
      <c r="C4932" s="201"/>
      <c r="D4932" s="201"/>
      <c r="E4932" s="201"/>
    </row>
    <row r="4933" spans="3:5" x14ac:dyDescent="0.2">
      <c r="C4933" s="201"/>
      <c r="D4933" s="201"/>
      <c r="E4933" s="201"/>
    </row>
    <row r="4934" spans="3:5" x14ac:dyDescent="0.2">
      <c r="C4934" s="201"/>
      <c r="D4934" s="201"/>
      <c r="E4934" s="201"/>
    </row>
    <row r="4935" spans="3:5" x14ac:dyDescent="0.2">
      <c r="C4935" s="201"/>
      <c r="D4935" s="201"/>
      <c r="E4935" s="201"/>
    </row>
    <row r="4936" spans="3:5" x14ac:dyDescent="0.2">
      <c r="C4936" s="201"/>
      <c r="D4936" s="201"/>
      <c r="E4936" s="201"/>
    </row>
    <row r="4937" spans="3:5" x14ac:dyDescent="0.2">
      <c r="C4937" s="201"/>
      <c r="D4937" s="201"/>
      <c r="E4937" s="201"/>
    </row>
    <row r="4938" spans="3:5" x14ac:dyDescent="0.2">
      <c r="C4938" s="201"/>
      <c r="D4938" s="201"/>
      <c r="E4938" s="201"/>
    </row>
    <row r="4939" spans="3:5" x14ac:dyDescent="0.2">
      <c r="C4939" s="201"/>
      <c r="D4939" s="201"/>
      <c r="E4939" s="201"/>
    </row>
    <row r="4940" spans="3:5" x14ac:dyDescent="0.2">
      <c r="C4940" s="201"/>
      <c r="D4940" s="201"/>
      <c r="E4940" s="201"/>
    </row>
    <row r="4941" spans="3:5" x14ac:dyDescent="0.2">
      <c r="C4941" s="201"/>
      <c r="D4941" s="201"/>
      <c r="E4941" s="201"/>
    </row>
    <row r="4942" spans="3:5" x14ac:dyDescent="0.2">
      <c r="C4942" s="201"/>
      <c r="D4942" s="201"/>
      <c r="E4942" s="201"/>
    </row>
    <row r="4943" spans="3:5" x14ac:dyDescent="0.2">
      <c r="C4943" s="201"/>
      <c r="D4943" s="201"/>
      <c r="E4943" s="201"/>
    </row>
    <row r="4944" spans="3:5" x14ac:dyDescent="0.2">
      <c r="C4944" s="201"/>
      <c r="D4944" s="201"/>
      <c r="E4944" s="201"/>
    </row>
    <row r="4945" spans="3:5" x14ac:dyDescent="0.2">
      <c r="C4945" s="201"/>
      <c r="D4945" s="201"/>
      <c r="E4945" s="201"/>
    </row>
    <row r="4946" spans="3:5" x14ac:dyDescent="0.2">
      <c r="C4946" s="201"/>
      <c r="D4946" s="201"/>
      <c r="E4946" s="201"/>
    </row>
    <row r="4947" spans="3:5" x14ac:dyDescent="0.2">
      <c r="C4947" s="201"/>
      <c r="D4947" s="201"/>
      <c r="E4947" s="201"/>
    </row>
    <row r="4948" spans="3:5" x14ac:dyDescent="0.2">
      <c r="C4948" s="201"/>
      <c r="D4948" s="201"/>
      <c r="E4948" s="201"/>
    </row>
    <row r="4949" spans="3:5" x14ac:dyDescent="0.2">
      <c r="C4949" s="201"/>
      <c r="D4949" s="201"/>
      <c r="E4949" s="201"/>
    </row>
    <row r="4950" spans="3:5" x14ac:dyDescent="0.2">
      <c r="C4950" s="201"/>
      <c r="D4950" s="201"/>
      <c r="E4950" s="201"/>
    </row>
    <row r="4951" spans="3:5" x14ac:dyDescent="0.2">
      <c r="C4951" s="201"/>
      <c r="D4951" s="201"/>
      <c r="E4951" s="201"/>
    </row>
    <row r="4952" spans="3:5" x14ac:dyDescent="0.2">
      <c r="C4952" s="201"/>
      <c r="D4952" s="201"/>
      <c r="E4952" s="201"/>
    </row>
    <row r="4953" spans="3:5" x14ac:dyDescent="0.2">
      <c r="C4953" s="201"/>
      <c r="D4953" s="201"/>
      <c r="E4953" s="201"/>
    </row>
    <row r="4954" spans="3:5" x14ac:dyDescent="0.2">
      <c r="C4954" s="201"/>
      <c r="D4954" s="201"/>
      <c r="E4954" s="201"/>
    </row>
    <row r="4955" spans="3:5" x14ac:dyDescent="0.2">
      <c r="C4955" s="201"/>
      <c r="D4955" s="201"/>
      <c r="E4955" s="201"/>
    </row>
    <row r="4956" spans="3:5" x14ac:dyDescent="0.2">
      <c r="C4956" s="201"/>
      <c r="D4956" s="201"/>
      <c r="E4956" s="201"/>
    </row>
    <row r="4957" spans="3:5" x14ac:dyDescent="0.2">
      <c r="C4957" s="201"/>
      <c r="D4957" s="201"/>
      <c r="E4957" s="201"/>
    </row>
    <row r="4958" spans="3:5" x14ac:dyDescent="0.2">
      <c r="C4958" s="201"/>
      <c r="D4958" s="201"/>
      <c r="E4958" s="201"/>
    </row>
    <row r="4959" spans="3:5" x14ac:dyDescent="0.2">
      <c r="C4959" s="201"/>
      <c r="D4959" s="201"/>
      <c r="E4959" s="201"/>
    </row>
    <row r="4960" spans="3:5" x14ac:dyDescent="0.2">
      <c r="C4960" s="201"/>
      <c r="D4960" s="201"/>
      <c r="E4960" s="201"/>
    </row>
    <row r="4961" spans="3:5" x14ac:dyDescent="0.2">
      <c r="C4961" s="201"/>
      <c r="D4961" s="201"/>
      <c r="E4961" s="201"/>
    </row>
    <row r="4962" spans="3:5" x14ac:dyDescent="0.2">
      <c r="C4962" s="201"/>
      <c r="D4962" s="201"/>
      <c r="E4962" s="201"/>
    </row>
    <row r="4963" spans="3:5" x14ac:dyDescent="0.2">
      <c r="C4963" s="201"/>
      <c r="D4963" s="201"/>
      <c r="E4963" s="201"/>
    </row>
    <row r="4964" spans="3:5" x14ac:dyDescent="0.2">
      <c r="C4964" s="201"/>
      <c r="D4964" s="201"/>
      <c r="E4964" s="201"/>
    </row>
    <row r="4965" spans="3:5" x14ac:dyDescent="0.2">
      <c r="C4965" s="201"/>
      <c r="D4965" s="201"/>
      <c r="E4965" s="201"/>
    </row>
    <row r="4966" spans="3:5" x14ac:dyDescent="0.2">
      <c r="C4966" s="201"/>
      <c r="D4966" s="201"/>
      <c r="E4966" s="201"/>
    </row>
    <row r="4967" spans="3:5" x14ac:dyDescent="0.2">
      <c r="C4967" s="201"/>
      <c r="D4967" s="201"/>
      <c r="E4967" s="201"/>
    </row>
    <row r="4968" spans="3:5" x14ac:dyDescent="0.2">
      <c r="C4968" s="201"/>
      <c r="D4968" s="201"/>
      <c r="E4968" s="201"/>
    </row>
    <row r="4969" spans="3:5" x14ac:dyDescent="0.2">
      <c r="C4969" s="201"/>
      <c r="D4969" s="201"/>
      <c r="E4969" s="201"/>
    </row>
    <row r="4970" spans="3:5" x14ac:dyDescent="0.2">
      <c r="C4970" s="201"/>
      <c r="D4970" s="201"/>
      <c r="E4970" s="201"/>
    </row>
    <row r="4971" spans="3:5" x14ac:dyDescent="0.2">
      <c r="C4971" s="201"/>
      <c r="D4971" s="201"/>
      <c r="E4971" s="201"/>
    </row>
    <row r="4972" spans="3:5" x14ac:dyDescent="0.2">
      <c r="C4972" s="201"/>
      <c r="D4972" s="201"/>
      <c r="E4972" s="201"/>
    </row>
    <row r="4973" spans="3:5" x14ac:dyDescent="0.2">
      <c r="C4973" s="201"/>
      <c r="D4973" s="201"/>
      <c r="E4973" s="201"/>
    </row>
    <row r="4974" spans="3:5" x14ac:dyDescent="0.2">
      <c r="C4974" s="201"/>
      <c r="D4974" s="201"/>
      <c r="E4974" s="201"/>
    </row>
    <row r="4975" spans="3:5" x14ac:dyDescent="0.2">
      <c r="C4975" s="201"/>
      <c r="D4975" s="201"/>
      <c r="E4975" s="201"/>
    </row>
    <row r="4976" spans="3:5" x14ac:dyDescent="0.2">
      <c r="C4976" s="201"/>
      <c r="D4976" s="201"/>
      <c r="E4976" s="201"/>
    </row>
    <row r="4977" spans="3:5" x14ac:dyDescent="0.2">
      <c r="C4977" s="201"/>
      <c r="D4977" s="201"/>
      <c r="E4977" s="201"/>
    </row>
    <row r="4978" spans="3:5" x14ac:dyDescent="0.2">
      <c r="C4978" s="201"/>
      <c r="D4978" s="201"/>
      <c r="E4978" s="201"/>
    </row>
    <row r="4979" spans="3:5" x14ac:dyDescent="0.2">
      <c r="C4979" s="201"/>
      <c r="D4979" s="201"/>
      <c r="E4979" s="201"/>
    </row>
    <row r="4980" spans="3:5" x14ac:dyDescent="0.2">
      <c r="C4980" s="201"/>
      <c r="D4980" s="201"/>
      <c r="E4980" s="201"/>
    </row>
    <row r="4981" spans="3:5" x14ac:dyDescent="0.2">
      <c r="C4981" s="201"/>
      <c r="D4981" s="201"/>
      <c r="E4981" s="201"/>
    </row>
    <row r="4982" spans="3:5" x14ac:dyDescent="0.2">
      <c r="C4982" s="201"/>
      <c r="D4982" s="201"/>
      <c r="E4982" s="201"/>
    </row>
    <row r="4983" spans="3:5" x14ac:dyDescent="0.2">
      <c r="C4983" s="201"/>
      <c r="D4983" s="201"/>
      <c r="E4983" s="201"/>
    </row>
    <row r="4984" spans="3:5" x14ac:dyDescent="0.2">
      <c r="C4984" s="201"/>
      <c r="D4984" s="201"/>
      <c r="E4984" s="201"/>
    </row>
    <row r="4985" spans="3:5" x14ac:dyDescent="0.2">
      <c r="C4985" s="201"/>
      <c r="D4985" s="201"/>
      <c r="E4985" s="201"/>
    </row>
    <row r="4986" spans="3:5" x14ac:dyDescent="0.2">
      <c r="C4986" s="201"/>
      <c r="D4986" s="201"/>
      <c r="E4986" s="201"/>
    </row>
    <row r="4987" spans="3:5" x14ac:dyDescent="0.2">
      <c r="C4987" s="201"/>
      <c r="D4987" s="201"/>
      <c r="E4987" s="201"/>
    </row>
    <row r="4988" spans="3:5" x14ac:dyDescent="0.2">
      <c r="C4988" s="201"/>
      <c r="D4988" s="201"/>
      <c r="E4988" s="201"/>
    </row>
    <row r="4989" spans="3:5" x14ac:dyDescent="0.2">
      <c r="C4989" s="201"/>
      <c r="D4989" s="201"/>
      <c r="E4989" s="201"/>
    </row>
    <row r="4990" spans="3:5" x14ac:dyDescent="0.2">
      <c r="C4990" s="201"/>
      <c r="D4990" s="201"/>
      <c r="E4990" s="201"/>
    </row>
    <row r="4991" spans="3:5" x14ac:dyDescent="0.2">
      <c r="C4991" s="201"/>
      <c r="D4991" s="201"/>
      <c r="E4991" s="201"/>
    </row>
    <row r="4992" spans="3:5" x14ac:dyDescent="0.2">
      <c r="C4992" s="201"/>
      <c r="D4992" s="201"/>
      <c r="E4992" s="201"/>
    </row>
    <row r="4993" spans="3:5" x14ac:dyDescent="0.2">
      <c r="C4993" s="201"/>
      <c r="D4993" s="201"/>
      <c r="E4993" s="201"/>
    </row>
    <row r="4994" spans="3:5" x14ac:dyDescent="0.2">
      <c r="C4994" s="201"/>
      <c r="D4994" s="201"/>
      <c r="E4994" s="201"/>
    </row>
    <row r="4995" spans="3:5" x14ac:dyDescent="0.2">
      <c r="C4995" s="201"/>
      <c r="D4995" s="201"/>
      <c r="E4995" s="201"/>
    </row>
    <row r="4996" spans="3:5" x14ac:dyDescent="0.2">
      <c r="C4996" s="201"/>
      <c r="D4996" s="201"/>
      <c r="E4996" s="201"/>
    </row>
    <row r="4997" spans="3:5" x14ac:dyDescent="0.2">
      <c r="C4997" s="201"/>
      <c r="D4997" s="201"/>
      <c r="E4997" s="201"/>
    </row>
    <row r="4998" spans="3:5" x14ac:dyDescent="0.2">
      <c r="C4998" s="201"/>
      <c r="D4998" s="201"/>
      <c r="E4998" s="201"/>
    </row>
    <row r="4999" spans="3:5" x14ac:dyDescent="0.2">
      <c r="C4999" s="201"/>
      <c r="D4999" s="201"/>
      <c r="E4999" s="201"/>
    </row>
    <row r="5000" spans="3:5" x14ac:dyDescent="0.2">
      <c r="C5000" s="201"/>
      <c r="D5000" s="201"/>
      <c r="E5000" s="201"/>
    </row>
    <row r="5001" spans="3:5" x14ac:dyDescent="0.2">
      <c r="C5001" s="201"/>
      <c r="D5001" s="201"/>
      <c r="E5001" s="201"/>
    </row>
    <row r="5002" spans="3:5" x14ac:dyDescent="0.2">
      <c r="C5002" s="201"/>
      <c r="D5002" s="201"/>
      <c r="E5002" s="201"/>
    </row>
    <row r="5003" spans="3:5" x14ac:dyDescent="0.2">
      <c r="C5003" s="201"/>
      <c r="D5003" s="201"/>
      <c r="E5003" s="201"/>
    </row>
    <row r="5004" spans="3:5" x14ac:dyDescent="0.2">
      <c r="C5004" s="201"/>
      <c r="D5004" s="201"/>
      <c r="E5004" s="201"/>
    </row>
    <row r="5005" spans="3:5" x14ac:dyDescent="0.2">
      <c r="C5005" s="201"/>
      <c r="D5005" s="201"/>
      <c r="E5005" s="201"/>
    </row>
    <row r="5006" spans="3:5" x14ac:dyDescent="0.2">
      <c r="C5006" s="201"/>
      <c r="D5006" s="201"/>
      <c r="E5006" s="201"/>
    </row>
    <row r="5007" spans="3:5" x14ac:dyDescent="0.2">
      <c r="C5007" s="201"/>
      <c r="D5007" s="201"/>
      <c r="E5007" s="201"/>
    </row>
    <row r="5008" spans="3:5" x14ac:dyDescent="0.2">
      <c r="C5008" s="201"/>
      <c r="D5008" s="201"/>
      <c r="E5008" s="201"/>
    </row>
    <row r="5009" spans="3:5" x14ac:dyDescent="0.2">
      <c r="C5009" s="201"/>
      <c r="D5009" s="201"/>
      <c r="E5009" s="201"/>
    </row>
    <row r="5010" spans="3:5" x14ac:dyDescent="0.2">
      <c r="C5010" s="201"/>
      <c r="D5010" s="201"/>
      <c r="E5010" s="201"/>
    </row>
    <row r="5011" spans="3:5" x14ac:dyDescent="0.2">
      <c r="C5011" s="201"/>
      <c r="D5011" s="201"/>
      <c r="E5011" s="201"/>
    </row>
    <row r="5012" spans="3:5" x14ac:dyDescent="0.2">
      <c r="C5012" s="201"/>
      <c r="D5012" s="201"/>
      <c r="E5012" s="201"/>
    </row>
    <row r="5013" spans="3:5" x14ac:dyDescent="0.2">
      <c r="C5013" s="201"/>
      <c r="D5013" s="201"/>
      <c r="E5013" s="201"/>
    </row>
    <row r="5014" spans="3:5" x14ac:dyDescent="0.2">
      <c r="C5014" s="201"/>
      <c r="D5014" s="201"/>
      <c r="E5014" s="201"/>
    </row>
    <row r="5015" spans="3:5" x14ac:dyDescent="0.2">
      <c r="C5015" s="201"/>
      <c r="D5015" s="201"/>
      <c r="E5015" s="201"/>
    </row>
    <row r="5016" spans="3:5" x14ac:dyDescent="0.2">
      <c r="C5016" s="201"/>
      <c r="D5016" s="201"/>
      <c r="E5016" s="201"/>
    </row>
    <row r="5017" spans="3:5" x14ac:dyDescent="0.2">
      <c r="C5017" s="201"/>
      <c r="D5017" s="201"/>
      <c r="E5017" s="201"/>
    </row>
    <row r="5018" spans="3:5" x14ac:dyDescent="0.2">
      <c r="C5018" s="201"/>
      <c r="D5018" s="201"/>
      <c r="E5018" s="201"/>
    </row>
    <row r="5019" spans="3:5" x14ac:dyDescent="0.2">
      <c r="C5019" s="201"/>
      <c r="D5019" s="201"/>
      <c r="E5019" s="201"/>
    </row>
    <row r="5020" spans="3:5" x14ac:dyDescent="0.2">
      <c r="C5020" s="201"/>
      <c r="D5020" s="201"/>
      <c r="E5020" s="201"/>
    </row>
    <row r="5021" spans="3:5" x14ac:dyDescent="0.2">
      <c r="C5021" s="201"/>
      <c r="D5021" s="201"/>
      <c r="E5021" s="201"/>
    </row>
    <row r="5022" spans="3:5" x14ac:dyDescent="0.2">
      <c r="C5022" s="201"/>
      <c r="D5022" s="201"/>
      <c r="E5022" s="201"/>
    </row>
    <row r="5023" spans="3:5" x14ac:dyDescent="0.2">
      <c r="C5023" s="201"/>
      <c r="D5023" s="201"/>
      <c r="E5023" s="201"/>
    </row>
    <row r="5024" spans="3:5" x14ac:dyDescent="0.2">
      <c r="C5024" s="201"/>
      <c r="D5024" s="201"/>
      <c r="E5024" s="201"/>
    </row>
    <row r="5025" spans="3:5" x14ac:dyDescent="0.2">
      <c r="C5025" s="201"/>
      <c r="D5025" s="201"/>
      <c r="E5025" s="201"/>
    </row>
    <row r="5026" spans="3:5" x14ac:dyDescent="0.2">
      <c r="C5026" s="201"/>
      <c r="D5026" s="201"/>
      <c r="E5026" s="201"/>
    </row>
    <row r="5027" spans="3:5" x14ac:dyDescent="0.2">
      <c r="C5027" s="201"/>
      <c r="D5027" s="201"/>
      <c r="E5027" s="201"/>
    </row>
    <row r="5028" spans="3:5" x14ac:dyDescent="0.2">
      <c r="C5028" s="201"/>
      <c r="D5028" s="201"/>
      <c r="E5028" s="201"/>
    </row>
    <row r="5029" spans="3:5" x14ac:dyDescent="0.2">
      <c r="C5029" s="201"/>
      <c r="D5029" s="201"/>
      <c r="E5029" s="201"/>
    </row>
    <row r="5030" spans="3:5" x14ac:dyDescent="0.2">
      <c r="C5030" s="201"/>
      <c r="D5030" s="201"/>
      <c r="E5030" s="201"/>
    </row>
    <row r="5031" spans="3:5" x14ac:dyDescent="0.2">
      <c r="C5031" s="201"/>
      <c r="D5031" s="201"/>
      <c r="E5031" s="201"/>
    </row>
    <row r="5032" spans="3:5" x14ac:dyDescent="0.2">
      <c r="C5032" s="201"/>
      <c r="D5032" s="201"/>
      <c r="E5032" s="201"/>
    </row>
    <row r="5033" spans="3:5" x14ac:dyDescent="0.2">
      <c r="C5033" s="201"/>
      <c r="D5033" s="201"/>
      <c r="E5033" s="201"/>
    </row>
    <row r="5034" spans="3:5" x14ac:dyDescent="0.2">
      <c r="C5034" s="201"/>
      <c r="D5034" s="201"/>
      <c r="E5034" s="201"/>
    </row>
    <row r="5035" spans="3:5" x14ac:dyDescent="0.2">
      <c r="C5035" s="201"/>
      <c r="D5035" s="201"/>
      <c r="E5035" s="201"/>
    </row>
    <row r="5036" spans="3:5" x14ac:dyDescent="0.2">
      <c r="C5036" s="201"/>
      <c r="D5036" s="201"/>
      <c r="E5036" s="201"/>
    </row>
    <row r="5037" spans="3:5" x14ac:dyDescent="0.2">
      <c r="C5037" s="201"/>
      <c r="D5037" s="201"/>
      <c r="E5037" s="201"/>
    </row>
    <row r="5038" spans="3:5" x14ac:dyDescent="0.2">
      <c r="C5038" s="201"/>
      <c r="D5038" s="201"/>
      <c r="E5038" s="201"/>
    </row>
    <row r="5039" spans="3:5" x14ac:dyDescent="0.2">
      <c r="C5039" s="201"/>
      <c r="D5039" s="201"/>
      <c r="E5039" s="201"/>
    </row>
    <row r="5040" spans="3:5" x14ac:dyDescent="0.2">
      <c r="C5040" s="201"/>
      <c r="D5040" s="201"/>
      <c r="E5040" s="201"/>
    </row>
    <row r="5041" spans="3:5" x14ac:dyDescent="0.2">
      <c r="C5041" s="201"/>
      <c r="D5041" s="201"/>
      <c r="E5041" s="201"/>
    </row>
    <row r="5042" spans="3:5" x14ac:dyDescent="0.2">
      <c r="C5042" s="201"/>
      <c r="D5042" s="201"/>
      <c r="E5042" s="201"/>
    </row>
    <row r="5043" spans="3:5" x14ac:dyDescent="0.2">
      <c r="C5043" s="201"/>
      <c r="D5043" s="201"/>
      <c r="E5043" s="201"/>
    </row>
    <row r="5044" spans="3:5" x14ac:dyDescent="0.2">
      <c r="C5044" s="201"/>
      <c r="D5044" s="201"/>
      <c r="E5044" s="201"/>
    </row>
    <row r="5045" spans="3:5" x14ac:dyDescent="0.2">
      <c r="C5045" s="201"/>
      <c r="D5045" s="201"/>
      <c r="E5045" s="201"/>
    </row>
    <row r="5046" spans="3:5" x14ac:dyDescent="0.2">
      <c r="C5046" s="201"/>
      <c r="D5046" s="201"/>
      <c r="E5046" s="201"/>
    </row>
    <row r="5047" spans="3:5" x14ac:dyDescent="0.2">
      <c r="C5047" s="201"/>
      <c r="D5047" s="201"/>
      <c r="E5047" s="201"/>
    </row>
    <row r="5048" spans="3:5" x14ac:dyDescent="0.2">
      <c r="C5048" s="201"/>
      <c r="D5048" s="201"/>
      <c r="E5048" s="201"/>
    </row>
    <row r="5049" spans="3:5" x14ac:dyDescent="0.2">
      <c r="C5049" s="201"/>
      <c r="D5049" s="201"/>
      <c r="E5049" s="201"/>
    </row>
    <row r="5050" spans="3:5" x14ac:dyDescent="0.2">
      <c r="C5050" s="201"/>
      <c r="D5050" s="201"/>
      <c r="E5050" s="201"/>
    </row>
    <row r="5051" spans="3:5" x14ac:dyDescent="0.2">
      <c r="C5051" s="201"/>
      <c r="D5051" s="201"/>
      <c r="E5051" s="201"/>
    </row>
    <row r="5052" spans="3:5" x14ac:dyDescent="0.2">
      <c r="C5052" s="201"/>
      <c r="D5052" s="201"/>
      <c r="E5052" s="201"/>
    </row>
    <row r="5053" spans="3:5" x14ac:dyDescent="0.2">
      <c r="C5053" s="201"/>
      <c r="D5053" s="201"/>
      <c r="E5053" s="201"/>
    </row>
    <row r="5054" spans="3:5" x14ac:dyDescent="0.2">
      <c r="C5054" s="201"/>
      <c r="D5054" s="201"/>
      <c r="E5054" s="201"/>
    </row>
    <row r="5055" spans="3:5" x14ac:dyDescent="0.2">
      <c r="C5055" s="201"/>
      <c r="D5055" s="201"/>
      <c r="E5055" s="201"/>
    </row>
    <row r="5056" spans="3:5" x14ac:dyDescent="0.2">
      <c r="C5056" s="201"/>
      <c r="D5056" s="201"/>
      <c r="E5056" s="201"/>
    </row>
    <row r="5057" spans="3:5" x14ac:dyDescent="0.2">
      <c r="C5057" s="201"/>
      <c r="D5057" s="201"/>
      <c r="E5057" s="201"/>
    </row>
    <row r="5058" spans="3:5" x14ac:dyDescent="0.2">
      <c r="C5058" s="201"/>
      <c r="D5058" s="201"/>
      <c r="E5058" s="201"/>
    </row>
    <row r="5059" spans="3:5" x14ac:dyDescent="0.2">
      <c r="C5059" s="201"/>
      <c r="D5059" s="201"/>
      <c r="E5059" s="201"/>
    </row>
    <row r="5060" spans="3:5" x14ac:dyDescent="0.2">
      <c r="C5060" s="201"/>
      <c r="D5060" s="201"/>
      <c r="E5060" s="201"/>
    </row>
    <row r="5061" spans="3:5" x14ac:dyDescent="0.2">
      <c r="C5061" s="201"/>
      <c r="D5061" s="201"/>
      <c r="E5061" s="201"/>
    </row>
    <row r="5062" spans="3:5" x14ac:dyDescent="0.2">
      <c r="C5062" s="201"/>
      <c r="D5062" s="201"/>
      <c r="E5062" s="201"/>
    </row>
    <row r="5063" spans="3:5" x14ac:dyDescent="0.2">
      <c r="C5063" s="201"/>
      <c r="D5063" s="201"/>
      <c r="E5063" s="201"/>
    </row>
    <row r="5064" spans="3:5" x14ac:dyDescent="0.2">
      <c r="C5064" s="201"/>
      <c r="D5064" s="201"/>
      <c r="E5064" s="201"/>
    </row>
    <row r="5065" spans="3:5" x14ac:dyDescent="0.2">
      <c r="C5065" s="201"/>
      <c r="D5065" s="201"/>
      <c r="E5065" s="201"/>
    </row>
    <row r="5066" spans="3:5" x14ac:dyDescent="0.2">
      <c r="C5066" s="201"/>
      <c r="D5066" s="201"/>
      <c r="E5066" s="201"/>
    </row>
    <row r="5067" spans="3:5" x14ac:dyDescent="0.2">
      <c r="C5067" s="201"/>
      <c r="D5067" s="201"/>
      <c r="E5067" s="201"/>
    </row>
    <row r="5068" spans="3:5" x14ac:dyDescent="0.2">
      <c r="C5068" s="201"/>
      <c r="D5068" s="201"/>
      <c r="E5068" s="201"/>
    </row>
    <row r="5069" spans="3:5" x14ac:dyDescent="0.2">
      <c r="C5069" s="201"/>
      <c r="D5069" s="201"/>
      <c r="E5069" s="201"/>
    </row>
    <row r="5070" spans="3:5" x14ac:dyDescent="0.2">
      <c r="C5070" s="201"/>
      <c r="D5070" s="201"/>
      <c r="E5070" s="201"/>
    </row>
    <row r="5071" spans="3:5" x14ac:dyDescent="0.2">
      <c r="C5071" s="201"/>
      <c r="D5071" s="201"/>
      <c r="E5071" s="201"/>
    </row>
    <row r="5072" spans="3:5" x14ac:dyDescent="0.2">
      <c r="C5072" s="201"/>
      <c r="D5072" s="201"/>
      <c r="E5072" s="201"/>
    </row>
    <row r="5073" spans="3:5" x14ac:dyDescent="0.2">
      <c r="C5073" s="201"/>
      <c r="D5073" s="201"/>
      <c r="E5073" s="201"/>
    </row>
    <row r="5074" spans="3:5" x14ac:dyDescent="0.2">
      <c r="C5074" s="201"/>
      <c r="D5074" s="201"/>
      <c r="E5074" s="201"/>
    </row>
    <row r="5075" spans="3:5" x14ac:dyDescent="0.2">
      <c r="C5075" s="201"/>
      <c r="D5075" s="201"/>
      <c r="E5075" s="201"/>
    </row>
    <row r="5076" spans="3:5" x14ac:dyDescent="0.2">
      <c r="C5076" s="201"/>
      <c r="D5076" s="201"/>
      <c r="E5076" s="201"/>
    </row>
    <row r="5077" spans="3:5" x14ac:dyDescent="0.2">
      <c r="C5077" s="201"/>
      <c r="D5077" s="201"/>
      <c r="E5077" s="201"/>
    </row>
    <row r="5078" spans="3:5" x14ac:dyDescent="0.2">
      <c r="C5078" s="201"/>
      <c r="D5078" s="201"/>
      <c r="E5078" s="201"/>
    </row>
    <row r="5079" spans="3:5" x14ac:dyDescent="0.2">
      <c r="C5079" s="201"/>
      <c r="D5079" s="201"/>
      <c r="E5079" s="201"/>
    </row>
    <row r="5080" spans="3:5" x14ac:dyDescent="0.2">
      <c r="C5080" s="201"/>
      <c r="D5080" s="201"/>
      <c r="E5080" s="201"/>
    </row>
    <row r="5081" spans="3:5" x14ac:dyDescent="0.2">
      <c r="C5081" s="201"/>
      <c r="D5081" s="201"/>
      <c r="E5081" s="201"/>
    </row>
    <row r="5082" spans="3:5" x14ac:dyDescent="0.2">
      <c r="C5082" s="201"/>
      <c r="D5082" s="201"/>
      <c r="E5082" s="201"/>
    </row>
    <row r="5083" spans="3:5" x14ac:dyDescent="0.2">
      <c r="C5083" s="201"/>
      <c r="D5083" s="201"/>
      <c r="E5083" s="201"/>
    </row>
    <row r="5084" spans="3:5" x14ac:dyDescent="0.2">
      <c r="C5084" s="201"/>
      <c r="D5084" s="201"/>
      <c r="E5084" s="201"/>
    </row>
    <row r="5085" spans="3:5" x14ac:dyDescent="0.2">
      <c r="C5085" s="201"/>
      <c r="D5085" s="201"/>
      <c r="E5085" s="201"/>
    </row>
    <row r="5086" spans="3:5" x14ac:dyDescent="0.2">
      <c r="C5086" s="201"/>
      <c r="D5086" s="201"/>
      <c r="E5086" s="201"/>
    </row>
    <row r="5087" spans="3:5" x14ac:dyDescent="0.2">
      <c r="C5087" s="201"/>
      <c r="D5087" s="201"/>
      <c r="E5087" s="201"/>
    </row>
    <row r="5088" spans="3:5" x14ac:dyDescent="0.2">
      <c r="C5088" s="201"/>
      <c r="D5088" s="201"/>
      <c r="E5088" s="201"/>
    </row>
    <row r="5089" spans="3:5" x14ac:dyDescent="0.2">
      <c r="C5089" s="201"/>
      <c r="D5089" s="201"/>
      <c r="E5089" s="201"/>
    </row>
    <row r="5090" spans="3:5" x14ac:dyDescent="0.2">
      <c r="C5090" s="201"/>
      <c r="D5090" s="201"/>
      <c r="E5090" s="201"/>
    </row>
    <row r="5091" spans="3:5" x14ac:dyDescent="0.2">
      <c r="C5091" s="201"/>
      <c r="D5091" s="201"/>
      <c r="E5091" s="201"/>
    </row>
    <row r="5092" spans="3:5" x14ac:dyDescent="0.2">
      <c r="C5092" s="201"/>
      <c r="D5092" s="201"/>
      <c r="E5092" s="201"/>
    </row>
    <row r="5093" spans="3:5" x14ac:dyDescent="0.2">
      <c r="C5093" s="201"/>
      <c r="D5093" s="201"/>
      <c r="E5093" s="201"/>
    </row>
    <row r="5094" spans="3:5" x14ac:dyDescent="0.2">
      <c r="C5094" s="201"/>
      <c r="D5094" s="201"/>
      <c r="E5094" s="201"/>
    </row>
    <row r="5095" spans="3:5" x14ac:dyDescent="0.2">
      <c r="C5095" s="201"/>
      <c r="D5095" s="201"/>
      <c r="E5095" s="201"/>
    </row>
    <row r="5096" spans="3:5" x14ac:dyDescent="0.2">
      <c r="C5096" s="201"/>
      <c r="D5096" s="201"/>
      <c r="E5096" s="201"/>
    </row>
    <row r="5097" spans="3:5" x14ac:dyDescent="0.2">
      <c r="C5097" s="201"/>
      <c r="D5097" s="201"/>
      <c r="E5097" s="201"/>
    </row>
    <row r="5098" spans="3:5" x14ac:dyDescent="0.2">
      <c r="C5098" s="201"/>
      <c r="D5098" s="201"/>
      <c r="E5098" s="201"/>
    </row>
    <row r="5099" spans="3:5" x14ac:dyDescent="0.2">
      <c r="C5099" s="201"/>
      <c r="D5099" s="201"/>
      <c r="E5099" s="201"/>
    </row>
    <row r="5100" spans="3:5" x14ac:dyDescent="0.2">
      <c r="C5100" s="201"/>
      <c r="D5100" s="201"/>
      <c r="E5100" s="201"/>
    </row>
    <row r="5101" spans="3:5" x14ac:dyDescent="0.2">
      <c r="C5101" s="201"/>
      <c r="D5101" s="201"/>
      <c r="E5101" s="201"/>
    </row>
    <row r="5102" spans="3:5" x14ac:dyDescent="0.2">
      <c r="C5102" s="201"/>
      <c r="D5102" s="201"/>
      <c r="E5102" s="201"/>
    </row>
    <row r="5103" spans="3:5" x14ac:dyDescent="0.2">
      <c r="C5103" s="201"/>
      <c r="D5103" s="201"/>
      <c r="E5103" s="201"/>
    </row>
    <row r="5104" spans="3:5" x14ac:dyDescent="0.2">
      <c r="C5104" s="201"/>
      <c r="D5104" s="201"/>
      <c r="E5104" s="201"/>
    </row>
    <row r="5105" spans="3:5" x14ac:dyDescent="0.2">
      <c r="C5105" s="201"/>
      <c r="D5105" s="201"/>
      <c r="E5105" s="201"/>
    </row>
    <row r="5106" spans="3:5" x14ac:dyDescent="0.2">
      <c r="C5106" s="201"/>
      <c r="D5106" s="201"/>
      <c r="E5106" s="201"/>
    </row>
    <row r="5107" spans="3:5" x14ac:dyDescent="0.2">
      <c r="C5107" s="201"/>
      <c r="D5107" s="201"/>
      <c r="E5107" s="201"/>
    </row>
    <row r="5108" spans="3:5" x14ac:dyDescent="0.2">
      <c r="C5108" s="201"/>
      <c r="D5108" s="201"/>
      <c r="E5108" s="201"/>
    </row>
    <row r="5109" spans="3:5" x14ac:dyDescent="0.2">
      <c r="C5109" s="201"/>
      <c r="D5109" s="201"/>
      <c r="E5109" s="201"/>
    </row>
    <row r="5110" spans="3:5" x14ac:dyDescent="0.2">
      <c r="C5110" s="201"/>
      <c r="D5110" s="201"/>
      <c r="E5110" s="201"/>
    </row>
    <row r="5111" spans="3:5" x14ac:dyDescent="0.2">
      <c r="C5111" s="201"/>
      <c r="D5111" s="201"/>
      <c r="E5111" s="201"/>
    </row>
    <row r="5112" spans="3:5" x14ac:dyDescent="0.2">
      <c r="C5112" s="201"/>
      <c r="D5112" s="201"/>
      <c r="E5112" s="201"/>
    </row>
    <row r="5113" spans="3:5" x14ac:dyDescent="0.2">
      <c r="C5113" s="201"/>
      <c r="D5113" s="201"/>
      <c r="E5113" s="201"/>
    </row>
    <row r="5114" spans="3:5" x14ac:dyDescent="0.2">
      <c r="C5114" s="201"/>
      <c r="D5114" s="201"/>
      <c r="E5114" s="201"/>
    </row>
    <row r="5115" spans="3:5" x14ac:dyDescent="0.2">
      <c r="C5115" s="201"/>
      <c r="D5115" s="201"/>
      <c r="E5115" s="201"/>
    </row>
    <row r="5116" spans="3:5" x14ac:dyDescent="0.2">
      <c r="C5116" s="201"/>
      <c r="D5116" s="201"/>
      <c r="E5116" s="201"/>
    </row>
    <row r="5117" spans="3:5" x14ac:dyDescent="0.2">
      <c r="C5117" s="201"/>
      <c r="D5117" s="201"/>
      <c r="E5117" s="201"/>
    </row>
    <row r="5118" spans="3:5" x14ac:dyDescent="0.2">
      <c r="C5118" s="201"/>
      <c r="D5118" s="201"/>
      <c r="E5118" s="201"/>
    </row>
    <row r="5119" spans="3:5" x14ac:dyDescent="0.2">
      <c r="C5119" s="201"/>
      <c r="D5119" s="201"/>
      <c r="E5119" s="201"/>
    </row>
    <row r="5120" spans="3:5" x14ac:dyDescent="0.2">
      <c r="C5120" s="201"/>
      <c r="D5120" s="201"/>
      <c r="E5120" s="201"/>
    </row>
    <row r="5121" spans="3:5" x14ac:dyDescent="0.2">
      <c r="C5121" s="201"/>
      <c r="D5121" s="201"/>
      <c r="E5121" s="201"/>
    </row>
    <row r="5122" spans="3:5" x14ac:dyDescent="0.2">
      <c r="C5122" s="201"/>
      <c r="D5122" s="201"/>
      <c r="E5122" s="201"/>
    </row>
    <row r="5123" spans="3:5" x14ac:dyDescent="0.2">
      <c r="C5123" s="201"/>
      <c r="D5123" s="201"/>
      <c r="E5123" s="201"/>
    </row>
    <row r="5124" spans="3:5" x14ac:dyDescent="0.2">
      <c r="C5124" s="201"/>
      <c r="D5124" s="201"/>
      <c r="E5124" s="201"/>
    </row>
    <row r="5125" spans="3:5" x14ac:dyDescent="0.2">
      <c r="C5125" s="201"/>
      <c r="D5125" s="201"/>
      <c r="E5125" s="201"/>
    </row>
    <row r="5126" spans="3:5" x14ac:dyDescent="0.2">
      <c r="C5126" s="201"/>
      <c r="D5126" s="201"/>
      <c r="E5126" s="201"/>
    </row>
    <row r="5127" spans="3:5" x14ac:dyDescent="0.2">
      <c r="C5127" s="201"/>
      <c r="D5127" s="201"/>
      <c r="E5127" s="201"/>
    </row>
    <row r="5128" spans="3:5" x14ac:dyDescent="0.2">
      <c r="C5128" s="201"/>
      <c r="D5128" s="201"/>
      <c r="E5128" s="201"/>
    </row>
    <row r="5129" spans="3:5" x14ac:dyDescent="0.2">
      <c r="C5129" s="201"/>
      <c r="D5129" s="201"/>
      <c r="E5129" s="201"/>
    </row>
    <row r="5130" spans="3:5" x14ac:dyDescent="0.2">
      <c r="C5130" s="201"/>
      <c r="D5130" s="201"/>
      <c r="E5130" s="201"/>
    </row>
    <row r="5131" spans="3:5" x14ac:dyDescent="0.2">
      <c r="C5131" s="201"/>
      <c r="D5131" s="201"/>
      <c r="E5131" s="201"/>
    </row>
    <row r="5132" spans="3:5" x14ac:dyDescent="0.2">
      <c r="C5132" s="201"/>
      <c r="D5132" s="201"/>
      <c r="E5132" s="201"/>
    </row>
    <row r="5133" spans="3:5" x14ac:dyDescent="0.2">
      <c r="C5133" s="201"/>
      <c r="D5133" s="201"/>
      <c r="E5133" s="201"/>
    </row>
    <row r="5134" spans="3:5" x14ac:dyDescent="0.2">
      <c r="C5134" s="201"/>
      <c r="D5134" s="201"/>
      <c r="E5134" s="201"/>
    </row>
    <row r="5135" spans="3:5" x14ac:dyDescent="0.2">
      <c r="C5135" s="201"/>
      <c r="D5135" s="201"/>
      <c r="E5135" s="201"/>
    </row>
    <row r="5136" spans="3:5" x14ac:dyDescent="0.2">
      <c r="C5136" s="201"/>
      <c r="D5136" s="201"/>
      <c r="E5136" s="201"/>
    </row>
    <row r="5137" spans="3:5" x14ac:dyDescent="0.2">
      <c r="C5137" s="201"/>
      <c r="D5137" s="201"/>
      <c r="E5137" s="201"/>
    </row>
    <row r="5138" spans="3:5" x14ac:dyDescent="0.2">
      <c r="C5138" s="201"/>
      <c r="D5138" s="201"/>
      <c r="E5138" s="201"/>
    </row>
    <row r="5139" spans="3:5" x14ac:dyDescent="0.2">
      <c r="C5139" s="201"/>
      <c r="D5139" s="201"/>
      <c r="E5139" s="201"/>
    </row>
    <row r="5140" spans="3:5" x14ac:dyDescent="0.2">
      <c r="C5140" s="201"/>
      <c r="D5140" s="201"/>
      <c r="E5140" s="201"/>
    </row>
    <row r="5141" spans="3:5" x14ac:dyDescent="0.2">
      <c r="C5141" s="201"/>
      <c r="D5141" s="201"/>
      <c r="E5141" s="201"/>
    </row>
    <row r="5142" spans="3:5" x14ac:dyDescent="0.2">
      <c r="C5142" s="201"/>
      <c r="D5142" s="201"/>
      <c r="E5142" s="201"/>
    </row>
    <row r="5143" spans="3:5" x14ac:dyDescent="0.2">
      <c r="C5143" s="201"/>
      <c r="D5143" s="201"/>
      <c r="E5143" s="201"/>
    </row>
    <row r="5144" spans="3:5" x14ac:dyDescent="0.2">
      <c r="C5144" s="201"/>
      <c r="D5144" s="201"/>
      <c r="E5144" s="201"/>
    </row>
    <row r="5145" spans="3:5" x14ac:dyDescent="0.2">
      <c r="C5145" s="201"/>
      <c r="D5145" s="201"/>
      <c r="E5145" s="201"/>
    </row>
    <row r="5146" spans="3:5" x14ac:dyDescent="0.2">
      <c r="C5146" s="201"/>
      <c r="D5146" s="201"/>
      <c r="E5146" s="201"/>
    </row>
    <row r="5147" spans="3:5" x14ac:dyDescent="0.2">
      <c r="C5147" s="201"/>
      <c r="D5147" s="201"/>
      <c r="E5147" s="201"/>
    </row>
    <row r="5148" spans="3:5" x14ac:dyDescent="0.2">
      <c r="C5148" s="201"/>
      <c r="D5148" s="201"/>
      <c r="E5148" s="201"/>
    </row>
    <row r="5149" spans="3:5" x14ac:dyDescent="0.2">
      <c r="C5149" s="201"/>
      <c r="D5149" s="201"/>
      <c r="E5149" s="201"/>
    </row>
    <row r="5150" spans="3:5" x14ac:dyDescent="0.2">
      <c r="C5150" s="201"/>
      <c r="D5150" s="201"/>
      <c r="E5150" s="201"/>
    </row>
    <row r="5151" spans="3:5" x14ac:dyDescent="0.2">
      <c r="C5151" s="201"/>
      <c r="D5151" s="201"/>
      <c r="E5151" s="201"/>
    </row>
    <row r="5152" spans="3:5" x14ac:dyDescent="0.2">
      <c r="C5152" s="201"/>
      <c r="D5152" s="201"/>
      <c r="E5152" s="201"/>
    </row>
    <row r="5153" spans="3:5" x14ac:dyDescent="0.2">
      <c r="C5153" s="201"/>
      <c r="D5153" s="201"/>
      <c r="E5153" s="201"/>
    </row>
    <row r="5154" spans="3:5" x14ac:dyDescent="0.2">
      <c r="C5154" s="201"/>
      <c r="D5154" s="201"/>
      <c r="E5154" s="201"/>
    </row>
    <row r="5155" spans="3:5" x14ac:dyDescent="0.2">
      <c r="C5155" s="201"/>
      <c r="D5155" s="201"/>
      <c r="E5155" s="201"/>
    </row>
    <row r="5156" spans="3:5" x14ac:dyDescent="0.2">
      <c r="C5156" s="201"/>
      <c r="D5156" s="201"/>
      <c r="E5156" s="201"/>
    </row>
    <row r="5157" spans="3:5" x14ac:dyDescent="0.2">
      <c r="C5157" s="201"/>
      <c r="D5157" s="201"/>
      <c r="E5157" s="201"/>
    </row>
    <row r="5158" spans="3:5" x14ac:dyDescent="0.2">
      <c r="C5158" s="201"/>
      <c r="D5158" s="201"/>
      <c r="E5158" s="201"/>
    </row>
    <row r="5159" spans="3:5" x14ac:dyDescent="0.2">
      <c r="C5159" s="201"/>
      <c r="D5159" s="201"/>
      <c r="E5159" s="201"/>
    </row>
    <row r="5160" spans="3:5" x14ac:dyDescent="0.2">
      <c r="C5160" s="201"/>
      <c r="D5160" s="201"/>
      <c r="E5160" s="201"/>
    </row>
    <row r="5161" spans="3:5" x14ac:dyDescent="0.2">
      <c r="C5161" s="201"/>
      <c r="D5161" s="201"/>
      <c r="E5161" s="201"/>
    </row>
    <row r="5162" spans="3:5" x14ac:dyDescent="0.2">
      <c r="C5162" s="201"/>
      <c r="D5162" s="201"/>
      <c r="E5162" s="201"/>
    </row>
    <row r="5163" spans="3:5" x14ac:dyDescent="0.2">
      <c r="C5163" s="201"/>
      <c r="D5163" s="201"/>
      <c r="E5163" s="201"/>
    </row>
    <row r="5164" spans="3:5" x14ac:dyDescent="0.2">
      <c r="C5164" s="201"/>
      <c r="D5164" s="201"/>
      <c r="E5164" s="201"/>
    </row>
    <row r="5165" spans="3:5" x14ac:dyDescent="0.2">
      <c r="C5165" s="201"/>
      <c r="D5165" s="201"/>
      <c r="E5165" s="201"/>
    </row>
    <row r="5166" spans="3:5" x14ac:dyDescent="0.2">
      <c r="C5166" s="201"/>
      <c r="D5166" s="201"/>
      <c r="E5166" s="201"/>
    </row>
    <row r="5167" spans="3:5" x14ac:dyDescent="0.2">
      <c r="C5167" s="201"/>
      <c r="D5167" s="201"/>
      <c r="E5167" s="201"/>
    </row>
    <row r="5168" spans="3:5" x14ac:dyDescent="0.2">
      <c r="C5168" s="201"/>
      <c r="D5168" s="201"/>
      <c r="E5168" s="201"/>
    </row>
    <row r="5169" spans="3:5" x14ac:dyDescent="0.2">
      <c r="C5169" s="201"/>
      <c r="D5169" s="201"/>
      <c r="E5169" s="201"/>
    </row>
    <row r="5170" spans="3:5" x14ac:dyDescent="0.2">
      <c r="C5170" s="201"/>
      <c r="D5170" s="201"/>
      <c r="E5170" s="201"/>
    </row>
    <row r="5171" spans="3:5" x14ac:dyDescent="0.2">
      <c r="C5171" s="201"/>
      <c r="D5171" s="201"/>
      <c r="E5171" s="201"/>
    </row>
    <row r="5172" spans="3:5" x14ac:dyDescent="0.2">
      <c r="C5172" s="201"/>
      <c r="D5172" s="201"/>
      <c r="E5172" s="201"/>
    </row>
    <row r="5173" spans="3:5" x14ac:dyDescent="0.2">
      <c r="C5173" s="201"/>
      <c r="D5173" s="201"/>
      <c r="E5173" s="201"/>
    </row>
    <row r="5174" spans="3:5" x14ac:dyDescent="0.2">
      <c r="C5174" s="201"/>
      <c r="D5174" s="201"/>
      <c r="E5174" s="201"/>
    </row>
    <row r="5175" spans="3:5" x14ac:dyDescent="0.2">
      <c r="C5175" s="201"/>
      <c r="D5175" s="201"/>
      <c r="E5175" s="201"/>
    </row>
    <row r="5176" spans="3:5" x14ac:dyDescent="0.2">
      <c r="C5176" s="201"/>
      <c r="D5176" s="201"/>
      <c r="E5176" s="201"/>
    </row>
    <row r="5177" spans="3:5" x14ac:dyDescent="0.2">
      <c r="C5177" s="201"/>
      <c r="D5177" s="201"/>
      <c r="E5177" s="201"/>
    </row>
    <row r="5178" spans="3:5" x14ac:dyDescent="0.2">
      <c r="C5178" s="201"/>
      <c r="D5178" s="201"/>
      <c r="E5178" s="201"/>
    </row>
    <row r="5179" spans="3:5" x14ac:dyDescent="0.2">
      <c r="C5179" s="201"/>
      <c r="D5179" s="201"/>
      <c r="E5179" s="201"/>
    </row>
    <row r="5180" spans="3:5" x14ac:dyDescent="0.2">
      <c r="C5180" s="201"/>
      <c r="D5180" s="201"/>
      <c r="E5180" s="201"/>
    </row>
    <row r="5181" spans="3:5" x14ac:dyDescent="0.2">
      <c r="C5181" s="201"/>
      <c r="D5181" s="201"/>
      <c r="E5181" s="201"/>
    </row>
    <row r="5182" spans="3:5" x14ac:dyDescent="0.2">
      <c r="C5182" s="201"/>
      <c r="D5182" s="201"/>
      <c r="E5182" s="201"/>
    </row>
    <row r="5183" spans="3:5" x14ac:dyDescent="0.2">
      <c r="C5183" s="201"/>
      <c r="D5183" s="201"/>
      <c r="E5183" s="201"/>
    </row>
    <row r="5184" spans="3:5" x14ac:dyDescent="0.2">
      <c r="C5184" s="201"/>
      <c r="D5184" s="201"/>
      <c r="E5184" s="201"/>
    </row>
    <row r="5185" spans="3:5" x14ac:dyDescent="0.2">
      <c r="C5185" s="201"/>
      <c r="D5185" s="201"/>
      <c r="E5185" s="201"/>
    </row>
    <row r="5186" spans="3:5" x14ac:dyDescent="0.2">
      <c r="C5186" s="201"/>
      <c r="D5186" s="201"/>
      <c r="E5186" s="201"/>
    </row>
    <row r="5187" spans="3:5" x14ac:dyDescent="0.2">
      <c r="C5187" s="201"/>
      <c r="D5187" s="201"/>
      <c r="E5187" s="201"/>
    </row>
    <row r="5188" spans="3:5" x14ac:dyDescent="0.2">
      <c r="C5188" s="201"/>
      <c r="D5188" s="201"/>
      <c r="E5188" s="201"/>
    </row>
    <row r="5189" spans="3:5" x14ac:dyDescent="0.2">
      <c r="C5189" s="201"/>
      <c r="D5189" s="201"/>
      <c r="E5189" s="201"/>
    </row>
    <row r="5190" spans="3:5" x14ac:dyDescent="0.2">
      <c r="C5190" s="201"/>
      <c r="D5190" s="201"/>
      <c r="E5190" s="201"/>
    </row>
    <row r="5191" spans="3:5" x14ac:dyDescent="0.2">
      <c r="C5191" s="201"/>
      <c r="D5191" s="201"/>
      <c r="E5191" s="201"/>
    </row>
    <row r="5192" spans="3:5" x14ac:dyDescent="0.2">
      <c r="C5192" s="201"/>
      <c r="D5192" s="201"/>
      <c r="E5192" s="201"/>
    </row>
    <row r="5193" spans="3:5" x14ac:dyDescent="0.2">
      <c r="C5193" s="201"/>
      <c r="D5193" s="201"/>
      <c r="E5193" s="201"/>
    </row>
    <row r="5194" spans="3:5" x14ac:dyDescent="0.2">
      <c r="C5194" s="201"/>
      <c r="D5194" s="201"/>
      <c r="E5194" s="201"/>
    </row>
    <row r="5195" spans="3:5" x14ac:dyDescent="0.2">
      <c r="C5195" s="201"/>
      <c r="D5195" s="201"/>
      <c r="E5195" s="201"/>
    </row>
    <row r="5196" spans="3:5" x14ac:dyDescent="0.2">
      <c r="C5196" s="201"/>
      <c r="D5196" s="201"/>
      <c r="E5196" s="201"/>
    </row>
    <row r="5197" spans="3:5" x14ac:dyDescent="0.2">
      <c r="C5197" s="201"/>
      <c r="D5197" s="201"/>
      <c r="E5197" s="201"/>
    </row>
    <row r="5198" spans="3:5" x14ac:dyDescent="0.2">
      <c r="C5198" s="201"/>
      <c r="D5198" s="201"/>
      <c r="E5198" s="201"/>
    </row>
    <row r="5199" spans="3:5" x14ac:dyDescent="0.2">
      <c r="C5199" s="201"/>
      <c r="D5199" s="201"/>
      <c r="E5199" s="201"/>
    </row>
    <row r="5200" spans="3:5" x14ac:dyDescent="0.2">
      <c r="C5200" s="201"/>
      <c r="D5200" s="201"/>
      <c r="E5200" s="201"/>
    </row>
    <row r="5201" spans="3:5" x14ac:dyDescent="0.2">
      <c r="C5201" s="201"/>
      <c r="D5201" s="201"/>
      <c r="E5201" s="201"/>
    </row>
    <row r="5202" spans="3:5" x14ac:dyDescent="0.2">
      <c r="C5202" s="201"/>
      <c r="D5202" s="201"/>
      <c r="E5202" s="201"/>
    </row>
    <row r="5203" spans="3:5" x14ac:dyDescent="0.2">
      <c r="C5203" s="201"/>
      <c r="D5203" s="201"/>
      <c r="E5203" s="201"/>
    </row>
    <row r="5204" spans="3:5" x14ac:dyDescent="0.2">
      <c r="C5204" s="201"/>
      <c r="D5204" s="201"/>
      <c r="E5204" s="201"/>
    </row>
    <row r="5205" spans="3:5" x14ac:dyDescent="0.2">
      <c r="C5205" s="201"/>
      <c r="D5205" s="201"/>
      <c r="E5205" s="201"/>
    </row>
    <row r="5206" spans="3:5" x14ac:dyDescent="0.2">
      <c r="C5206" s="201"/>
      <c r="D5206" s="201"/>
      <c r="E5206" s="201"/>
    </row>
    <row r="5207" spans="3:5" x14ac:dyDescent="0.2">
      <c r="C5207" s="201"/>
      <c r="D5207" s="201"/>
      <c r="E5207" s="201"/>
    </row>
    <row r="5208" spans="3:5" x14ac:dyDescent="0.2">
      <c r="C5208" s="201"/>
      <c r="D5208" s="201"/>
      <c r="E5208" s="201"/>
    </row>
    <row r="5209" spans="3:5" x14ac:dyDescent="0.2">
      <c r="C5209" s="201"/>
      <c r="D5209" s="201"/>
      <c r="E5209" s="201"/>
    </row>
    <row r="5210" spans="3:5" x14ac:dyDescent="0.2">
      <c r="C5210" s="201"/>
      <c r="D5210" s="201"/>
      <c r="E5210" s="201"/>
    </row>
    <row r="5211" spans="3:5" x14ac:dyDescent="0.2">
      <c r="C5211" s="201"/>
      <c r="D5211" s="201"/>
      <c r="E5211" s="201"/>
    </row>
    <row r="5212" spans="3:5" x14ac:dyDescent="0.2">
      <c r="C5212" s="201"/>
      <c r="D5212" s="201"/>
      <c r="E5212" s="201"/>
    </row>
    <row r="5213" spans="3:5" x14ac:dyDescent="0.2">
      <c r="C5213" s="201"/>
      <c r="D5213" s="201"/>
      <c r="E5213" s="201"/>
    </row>
    <row r="5214" spans="3:5" x14ac:dyDescent="0.2">
      <c r="C5214" s="201"/>
      <c r="D5214" s="201"/>
      <c r="E5214" s="201"/>
    </row>
    <row r="5215" spans="3:5" x14ac:dyDescent="0.2">
      <c r="C5215" s="201"/>
      <c r="D5215" s="201"/>
      <c r="E5215" s="201"/>
    </row>
    <row r="5216" spans="3:5" x14ac:dyDescent="0.2">
      <c r="C5216" s="201"/>
      <c r="D5216" s="201"/>
      <c r="E5216" s="201"/>
    </row>
    <row r="5217" spans="3:5" x14ac:dyDescent="0.2">
      <c r="C5217" s="201"/>
      <c r="D5217" s="201"/>
      <c r="E5217" s="201"/>
    </row>
    <row r="5218" spans="3:5" x14ac:dyDescent="0.2">
      <c r="C5218" s="201"/>
      <c r="D5218" s="201"/>
      <c r="E5218" s="201"/>
    </row>
    <row r="5219" spans="3:5" x14ac:dyDescent="0.2">
      <c r="C5219" s="201"/>
      <c r="D5219" s="201"/>
      <c r="E5219" s="201"/>
    </row>
    <row r="5220" spans="3:5" x14ac:dyDescent="0.2">
      <c r="C5220" s="201"/>
      <c r="D5220" s="201"/>
      <c r="E5220" s="201"/>
    </row>
    <row r="5221" spans="3:5" x14ac:dyDescent="0.2">
      <c r="C5221" s="201"/>
      <c r="D5221" s="201"/>
      <c r="E5221" s="201"/>
    </row>
    <row r="5222" spans="3:5" x14ac:dyDescent="0.2">
      <c r="C5222" s="201"/>
      <c r="D5222" s="201"/>
      <c r="E5222" s="201"/>
    </row>
    <row r="5223" spans="3:5" x14ac:dyDescent="0.2">
      <c r="C5223" s="201"/>
      <c r="D5223" s="201"/>
      <c r="E5223" s="201"/>
    </row>
    <row r="5224" spans="3:5" x14ac:dyDescent="0.2">
      <c r="C5224" s="201"/>
      <c r="D5224" s="201"/>
      <c r="E5224" s="201"/>
    </row>
    <row r="5225" spans="3:5" x14ac:dyDescent="0.2">
      <c r="C5225" s="201"/>
      <c r="D5225" s="201"/>
      <c r="E5225" s="201"/>
    </row>
    <row r="5226" spans="3:5" x14ac:dyDescent="0.2">
      <c r="C5226" s="201"/>
      <c r="D5226" s="201"/>
      <c r="E5226" s="201"/>
    </row>
    <row r="5227" spans="3:5" x14ac:dyDescent="0.2">
      <c r="C5227" s="201"/>
      <c r="D5227" s="201"/>
      <c r="E5227" s="201"/>
    </row>
    <row r="5228" spans="3:5" x14ac:dyDescent="0.2">
      <c r="C5228" s="201"/>
      <c r="D5228" s="201"/>
      <c r="E5228" s="201"/>
    </row>
    <row r="5229" spans="3:5" x14ac:dyDescent="0.2">
      <c r="C5229" s="201"/>
      <c r="D5229" s="201"/>
      <c r="E5229" s="201"/>
    </row>
    <row r="5230" spans="3:5" x14ac:dyDescent="0.2">
      <c r="C5230" s="201"/>
      <c r="D5230" s="201"/>
      <c r="E5230" s="201"/>
    </row>
    <row r="5231" spans="3:5" x14ac:dyDescent="0.2">
      <c r="C5231" s="201"/>
      <c r="D5231" s="201"/>
      <c r="E5231" s="201"/>
    </row>
    <row r="5232" spans="3:5" x14ac:dyDescent="0.2">
      <c r="C5232" s="201"/>
      <c r="D5232" s="201"/>
      <c r="E5232" s="201"/>
    </row>
    <row r="5233" spans="3:5" x14ac:dyDescent="0.2">
      <c r="C5233" s="201"/>
      <c r="D5233" s="201"/>
      <c r="E5233" s="201"/>
    </row>
    <row r="5234" spans="3:5" x14ac:dyDescent="0.2">
      <c r="C5234" s="201"/>
      <c r="D5234" s="201"/>
      <c r="E5234" s="201"/>
    </row>
    <row r="5235" spans="3:5" x14ac:dyDescent="0.2">
      <c r="C5235" s="201"/>
      <c r="D5235" s="201"/>
      <c r="E5235" s="201"/>
    </row>
    <row r="5236" spans="3:5" x14ac:dyDescent="0.2">
      <c r="C5236" s="201"/>
      <c r="D5236" s="201"/>
      <c r="E5236" s="201"/>
    </row>
    <row r="5237" spans="3:5" x14ac:dyDescent="0.2">
      <c r="C5237" s="201"/>
      <c r="D5237" s="201"/>
      <c r="E5237" s="201"/>
    </row>
    <row r="5238" spans="3:5" x14ac:dyDescent="0.2">
      <c r="C5238" s="201"/>
      <c r="D5238" s="201"/>
      <c r="E5238" s="201"/>
    </row>
    <row r="5239" spans="3:5" x14ac:dyDescent="0.2">
      <c r="C5239" s="201"/>
      <c r="D5239" s="201"/>
      <c r="E5239" s="201"/>
    </row>
    <row r="5240" spans="3:5" x14ac:dyDescent="0.2">
      <c r="C5240" s="201"/>
      <c r="D5240" s="201"/>
      <c r="E5240" s="201"/>
    </row>
    <row r="5241" spans="3:5" x14ac:dyDescent="0.2">
      <c r="C5241" s="201"/>
      <c r="D5241" s="201"/>
      <c r="E5241" s="201"/>
    </row>
    <row r="5242" spans="3:5" x14ac:dyDescent="0.2">
      <c r="C5242" s="201"/>
      <c r="D5242" s="201"/>
      <c r="E5242" s="201"/>
    </row>
    <row r="5243" spans="3:5" x14ac:dyDescent="0.2">
      <c r="C5243" s="201"/>
      <c r="D5243" s="201"/>
      <c r="E5243" s="201"/>
    </row>
    <row r="5244" spans="3:5" x14ac:dyDescent="0.2">
      <c r="C5244" s="201"/>
      <c r="D5244" s="201"/>
      <c r="E5244" s="201"/>
    </row>
    <row r="5245" spans="3:5" x14ac:dyDescent="0.2">
      <c r="C5245" s="201"/>
      <c r="D5245" s="201"/>
      <c r="E5245" s="201"/>
    </row>
    <row r="5246" spans="3:5" x14ac:dyDescent="0.2">
      <c r="C5246" s="201"/>
      <c r="D5246" s="201"/>
      <c r="E5246" s="201"/>
    </row>
    <row r="5247" spans="3:5" x14ac:dyDescent="0.2">
      <c r="C5247" s="201"/>
      <c r="D5247" s="201"/>
      <c r="E5247" s="201"/>
    </row>
    <row r="5248" spans="3:5" x14ac:dyDescent="0.2">
      <c r="C5248" s="201"/>
      <c r="D5248" s="201"/>
      <c r="E5248" s="201"/>
    </row>
    <row r="5249" spans="3:5" x14ac:dyDescent="0.2">
      <c r="C5249" s="201"/>
      <c r="D5249" s="201"/>
      <c r="E5249" s="201"/>
    </row>
    <row r="5250" spans="3:5" x14ac:dyDescent="0.2">
      <c r="C5250" s="201"/>
      <c r="D5250" s="201"/>
      <c r="E5250" s="201"/>
    </row>
    <row r="5251" spans="3:5" x14ac:dyDescent="0.2">
      <c r="C5251" s="201"/>
      <c r="D5251" s="201"/>
      <c r="E5251" s="201"/>
    </row>
    <row r="5252" spans="3:5" x14ac:dyDescent="0.2">
      <c r="C5252" s="201"/>
      <c r="D5252" s="201"/>
      <c r="E5252" s="201"/>
    </row>
    <row r="5253" spans="3:5" x14ac:dyDescent="0.2">
      <c r="C5253" s="201"/>
      <c r="D5253" s="201"/>
      <c r="E5253" s="201"/>
    </row>
    <row r="5254" spans="3:5" x14ac:dyDescent="0.2">
      <c r="C5254" s="201"/>
      <c r="D5254" s="201"/>
      <c r="E5254" s="201"/>
    </row>
    <row r="5255" spans="3:5" x14ac:dyDescent="0.2">
      <c r="C5255" s="201"/>
      <c r="D5255" s="201"/>
      <c r="E5255" s="201"/>
    </row>
    <row r="5256" spans="3:5" x14ac:dyDescent="0.2">
      <c r="C5256" s="201"/>
      <c r="D5256" s="201"/>
      <c r="E5256" s="201"/>
    </row>
    <row r="5257" spans="3:5" x14ac:dyDescent="0.2">
      <c r="C5257" s="201"/>
      <c r="D5257" s="201"/>
      <c r="E5257" s="201"/>
    </row>
    <row r="5258" spans="3:5" x14ac:dyDescent="0.2">
      <c r="C5258" s="201"/>
      <c r="D5258" s="201"/>
      <c r="E5258" s="201"/>
    </row>
    <row r="5259" spans="3:5" x14ac:dyDescent="0.2">
      <c r="C5259" s="201"/>
      <c r="D5259" s="201"/>
      <c r="E5259" s="201"/>
    </row>
    <row r="5260" spans="3:5" x14ac:dyDescent="0.2">
      <c r="C5260" s="201"/>
      <c r="D5260" s="201"/>
      <c r="E5260" s="201"/>
    </row>
    <row r="5261" spans="3:5" x14ac:dyDescent="0.2">
      <c r="C5261" s="201"/>
      <c r="D5261" s="201"/>
      <c r="E5261" s="201"/>
    </row>
    <row r="5262" spans="3:5" x14ac:dyDescent="0.2">
      <c r="C5262" s="201"/>
      <c r="D5262" s="201"/>
      <c r="E5262" s="201"/>
    </row>
    <row r="5263" spans="3:5" x14ac:dyDescent="0.2">
      <c r="C5263" s="201"/>
      <c r="D5263" s="201"/>
      <c r="E5263" s="201"/>
    </row>
    <row r="5264" spans="3:5" x14ac:dyDescent="0.2">
      <c r="C5264" s="201"/>
      <c r="D5264" s="201"/>
      <c r="E5264" s="201"/>
    </row>
    <row r="5265" spans="3:5" x14ac:dyDescent="0.2">
      <c r="C5265" s="201"/>
      <c r="D5265" s="201"/>
      <c r="E5265" s="201"/>
    </row>
    <row r="5266" spans="3:5" x14ac:dyDescent="0.2">
      <c r="C5266" s="201"/>
      <c r="D5266" s="201"/>
      <c r="E5266" s="201"/>
    </row>
    <row r="5267" spans="3:5" x14ac:dyDescent="0.2">
      <c r="C5267" s="201"/>
      <c r="D5267" s="201"/>
      <c r="E5267" s="201"/>
    </row>
    <row r="5268" spans="3:5" x14ac:dyDescent="0.2">
      <c r="C5268" s="201"/>
      <c r="D5268" s="201"/>
      <c r="E5268" s="201"/>
    </row>
    <row r="5269" spans="3:5" x14ac:dyDescent="0.2">
      <c r="C5269" s="201"/>
      <c r="D5269" s="201"/>
      <c r="E5269" s="201"/>
    </row>
    <row r="5270" spans="3:5" x14ac:dyDescent="0.2">
      <c r="C5270" s="201"/>
      <c r="D5270" s="201"/>
      <c r="E5270" s="201"/>
    </row>
    <row r="5271" spans="3:5" x14ac:dyDescent="0.2">
      <c r="C5271" s="201"/>
      <c r="D5271" s="201"/>
      <c r="E5271" s="201"/>
    </row>
    <row r="5272" spans="3:5" x14ac:dyDescent="0.2">
      <c r="C5272" s="201"/>
      <c r="D5272" s="201"/>
      <c r="E5272" s="201"/>
    </row>
    <row r="5273" spans="3:5" x14ac:dyDescent="0.2">
      <c r="C5273" s="201"/>
      <c r="D5273" s="201"/>
      <c r="E5273" s="201"/>
    </row>
    <row r="5274" spans="3:5" x14ac:dyDescent="0.2">
      <c r="C5274" s="201"/>
      <c r="D5274" s="201"/>
      <c r="E5274" s="201"/>
    </row>
    <row r="5275" spans="3:5" x14ac:dyDescent="0.2">
      <c r="C5275" s="201"/>
      <c r="D5275" s="201"/>
      <c r="E5275" s="201"/>
    </row>
    <row r="5276" spans="3:5" x14ac:dyDescent="0.2">
      <c r="C5276" s="201"/>
      <c r="D5276" s="201"/>
      <c r="E5276" s="201"/>
    </row>
    <row r="5277" spans="3:5" x14ac:dyDescent="0.2">
      <c r="C5277" s="201"/>
      <c r="D5277" s="201"/>
      <c r="E5277" s="201"/>
    </row>
    <row r="5278" spans="3:5" x14ac:dyDescent="0.2">
      <c r="C5278" s="201"/>
      <c r="D5278" s="201"/>
      <c r="E5278" s="201"/>
    </row>
    <row r="5279" spans="3:5" x14ac:dyDescent="0.2">
      <c r="C5279" s="201"/>
      <c r="D5279" s="201"/>
      <c r="E5279" s="201"/>
    </row>
    <row r="5280" spans="3:5" x14ac:dyDescent="0.2">
      <c r="C5280" s="201"/>
      <c r="D5280" s="201"/>
      <c r="E5280" s="201"/>
    </row>
    <row r="5281" spans="3:5" x14ac:dyDescent="0.2">
      <c r="C5281" s="201"/>
      <c r="D5281" s="201"/>
      <c r="E5281" s="201"/>
    </row>
    <row r="5282" spans="3:5" x14ac:dyDescent="0.2">
      <c r="C5282" s="201"/>
      <c r="D5282" s="201"/>
      <c r="E5282" s="201"/>
    </row>
    <row r="5283" spans="3:5" x14ac:dyDescent="0.2">
      <c r="C5283" s="201"/>
      <c r="D5283" s="201"/>
      <c r="E5283" s="201"/>
    </row>
    <row r="5284" spans="3:5" x14ac:dyDescent="0.2">
      <c r="C5284" s="201"/>
      <c r="D5284" s="201"/>
      <c r="E5284" s="201"/>
    </row>
    <row r="5285" spans="3:5" x14ac:dyDescent="0.2">
      <c r="C5285" s="201"/>
      <c r="D5285" s="201"/>
      <c r="E5285" s="201"/>
    </row>
    <row r="5286" spans="3:5" x14ac:dyDescent="0.2">
      <c r="C5286" s="201"/>
      <c r="D5286" s="201"/>
      <c r="E5286" s="201"/>
    </row>
    <row r="5287" spans="3:5" x14ac:dyDescent="0.2">
      <c r="C5287" s="201"/>
      <c r="D5287" s="201"/>
      <c r="E5287" s="201"/>
    </row>
    <row r="5288" spans="3:5" x14ac:dyDescent="0.2">
      <c r="C5288" s="201"/>
      <c r="D5288" s="201"/>
      <c r="E5288" s="201"/>
    </row>
    <row r="5289" spans="3:5" x14ac:dyDescent="0.2">
      <c r="C5289" s="201"/>
      <c r="D5289" s="201"/>
      <c r="E5289" s="201"/>
    </row>
    <row r="5290" spans="3:5" x14ac:dyDescent="0.2">
      <c r="C5290" s="201"/>
      <c r="D5290" s="201"/>
      <c r="E5290" s="201"/>
    </row>
    <row r="5291" spans="3:5" x14ac:dyDescent="0.2">
      <c r="C5291" s="201"/>
      <c r="D5291" s="201"/>
      <c r="E5291" s="201"/>
    </row>
    <row r="5292" spans="3:5" x14ac:dyDescent="0.2">
      <c r="C5292" s="201"/>
      <c r="D5292" s="201"/>
      <c r="E5292" s="201"/>
    </row>
    <row r="5293" spans="3:5" x14ac:dyDescent="0.2">
      <c r="C5293" s="201"/>
      <c r="D5293" s="201"/>
      <c r="E5293" s="201"/>
    </row>
    <row r="5294" spans="3:5" x14ac:dyDescent="0.2">
      <c r="C5294" s="201"/>
      <c r="D5294" s="201"/>
      <c r="E5294" s="201"/>
    </row>
    <row r="5295" spans="3:5" x14ac:dyDescent="0.2">
      <c r="C5295" s="201"/>
      <c r="D5295" s="201"/>
      <c r="E5295" s="201"/>
    </row>
    <row r="5296" spans="3:5" x14ac:dyDescent="0.2">
      <c r="C5296" s="201"/>
      <c r="D5296" s="201"/>
      <c r="E5296" s="201"/>
    </row>
    <row r="5297" spans="3:5" x14ac:dyDescent="0.2">
      <c r="C5297" s="201"/>
      <c r="D5297" s="201"/>
      <c r="E5297" s="201"/>
    </row>
    <row r="5298" spans="3:5" x14ac:dyDescent="0.2">
      <c r="C5298" s="201"/>
      <c r="D5298" s="201"/>
      <c r="E5298" s="201"/>
    </row>
    <row r="5299" spans="3:5" x14ac:dyDescent="0.2">
      <c r="C5299" s="201"/>
      <c r="D5299" s="201"/>
      <c r="E5299" s="201"/>
    </row>
    <row r="5300" spans="3:5" x14ac:dyDescent="0.2">
      <c r="C5300" s="201"/>
      <c r="D5300" s="201"/>
      <c r="E5300" s="201"/>
    </row>
    <row r="5301" spans="3:5" x14ac:dyDescent="0.2">
      <c r="C5301" s="201"/>
      <c r="D5301" s="201"/>
      <c r="E5301" s="201"/>
    </row>
    <row r="5302" spans="3:5" x14ac:dyDescent="0.2">
      <c r="C5302" s="201"/>
      <c r="D5302" s="201"/>
      <c r="E5302" s="201"/>
    </row>
    <row r="5303" spans="3:5" x14ac:dyDescent="0.2">
      <c r="C5303" s="201"/>
      <c r="D5303" s="201"/>
      <c r="E5303" s="201"/>
    </row>
    <row r="5304" spans="3:5" x14ac:dyDescent="0.2">
      <c r="C5304" s="201"/>
      <c r="D5304" s="201"/>
      <c r="E5304" s="201"/>
    </row>
    <row r="5305" spans="3:5" x14ac:dyDescent="0.2">
      <c r="C5305" s="201"/>
      <c r="D5305" s="201"/>
      <c r="E5305" s="201"/>
    </row>
    <row r="5306" spans="3:5" x14ac:dyDescent="0.2">
      <c r="C5306" s="201"/>
      <c r="D5306" s="201"/>
      <c r="E5306" s="201"/>
    </row>
    <row r="5307" spans="3:5" x14ac:dyDescent="0.2">
      <c r="C5307" s="201"/>
      <c r="D5307" s="201"/>
      <c r="E5307" s="201"/>
    </row>
    <row r="5308" spans="3:5" x14ac:dyDescent="0.2">
      <c r="C5308" s="201"/>
      <c r="D5308" s="201"/>
      <c r="E5308" s="201"/>
    </row>
    <row r="5309" spans="3:5" x14ac:dyDescent="0.2">
      <c r="C5309" s="201"/>
      <c r="D5309" s="201"/>
      <c r="E5309" s="201"/>
    </row>
    <row r="5310" spans="3:5" x14ac:dyDescent="0.2">
      <c r="C5310" s="201"/>
      <c r="D5310" s="201"/>
      <c r="E5310" s="201"/>
    </row>
    <row r="5311" spans="3:5" x14ac:dyDescent="0.2">
      <c r="C5311" s="201"/>
      <c r="D5311" s="201"/>
      <c r="E5311" s="201"/>
    </row>
    <row r="5312" spans="3:5" x14ac:dyDescent="0.2">
      <c r="C5312" s="201"/>
      <c r="D5312" s="201"/>
      <c r="E5312" s="201"/>
    </row>
    <row r="5313" spans="3:5" x14ac:dyDescent="0.2">
      <c r="C5313" s="201"/>
      <c r="D5313" s="201"/>
      <c r="E5313" s="201"/>
    </row>
    <row r="5314" spans="3:5" x14ac:dyDescent="0.2">
      <c r="C5314" s="201"/>
      <c r="D5314" s="201"/>
      <c r="E5314" s="201"/>
    </row>
    <row r="5315" spans="3:5" x14ac:dyDescent="0.2">
      <c r="C5315" s="201"/>
      <c r="D5315" s="201"/>
      <c r="E5315" s="201"/>
    </row>
    <row r="5316" spans="3:5" x14ac:dyDescent="0.2">
      <c r="C5316" s="201"/>
      <c r="D5316" s="201"/>
      <c r="E5316" s="201"/>
    </row>
    <row r="5317" spans="3:5" x14ac:dyDescent="0.2">
      <c r="C5317" s="201"/>
      <c r="D5317" s="201"/>
      <c r="E5317" s="201"/>
    </row>
    <row r="5318" spans="3:5" x14ac:dyDescent="0.2">
      <c r="C5318" s="201"/>
      <c r="D5318" s="201"/>
      <c r="E5318" s="201"/>
    </row>
    <row r="5319" spans="3:5" x14ac:dyDescent="0.2">
      <c r="C5319" s="201"/>
      <c r="D5319" s="201"/>
      <c r="E5319" s="201"/>
    </row>
    <row r="5320" spans="3:5" x14ac:dyDescent="0.2">
      <c r="C5320" s="201"/>
      <c r="D5320" s="201"/>
      <c r="E5320" s="201"/>
    </row>
    <row r="5321" spans="3:5" x14ac:dyDescent="0.2">
      <c r="C5321" s="201"/>
      <c r="D5321" s="201"/>
      <c r="E5321" s="201"/>
    </row>
    <row r="5322" spans="3:5" x14ac:dyDescent="0.2">
      <c r="C5322" s="201"/>
      <c r="D5322" s="201"/>
      <c r="E5322" s="201"/>
    </row>
    <row r="5323" spans="3:5" x14ac:dyDescent="0.2">
      <c r="C5323" s="201"/>
      <c r="D5323" s="201"/>
      <c r="E5323" s="201"/>
    </row>
    <row r="5324" spans="3:5" x14ac:dyDescent="0.2">
      <c r="C5324" s="201"/>
      <c r="D5324" s="201"/>
      <c r="E5324" s="201"/>
    </row>
    <row r="5325" spans="3:5" x14ac:dyDescent="0.2">
      <c r="C5325" s="201"/>
      <c r="D5325" s="201"/>
      <c r="E5325" s="201"/>
    </row>
    <row r="5326" spans="3:5" x14ac:dyDescent="0.2">
      <c r="C5326" s="201"/>
      <c r="D5326" s="201"/>
      <c r="E5326" s="201"/>
    </row>
    <row r="5327" spans="3:5" x14ac:dyDescent="0.2">
      <c r="C5327" s="201"/>
      <c r="D5327" s="201"/>
      <c r="E5327" s="201"/>
    </row>
    <row r="5328" spans="3:5" x14ac:dyDescent="0.2">
      <c r="C5328" s="201"/>
      <c r="D5328" s="201"/>
      <c r="E5328" s="201"/>
    </row>
    <row r="5329" spans="3:5" x14ac:dyDescent="0.2">
      <c r="C5329" s="201"/>
      <c r="D5329" s="201"/>
      <c r="E5329" s="201"/>
    </row>
    <row r="5330" spans="3:5" x14ac:dyDescent="0.2">
      <c r="C5330" s="201"/>
      <c r="D5330" s="201"/>
      <c r="E5330" s="201"/>
    </row>
    <row r="5331" spans="3:5" x14ac:dyDescent="0.2">
      <c r="C5331" s="201"/>
      <c r="D5331" s="201"/>
      <c r="E5331" s="201"/>
    </row>
    <row r="5332" spans="3:5" x14ac:dyDescent="0.2">
      <c r="C5332" s="201"/>
      <c r="D5332" s="201"/>
      <c r="E5332" s="201"/>
    </row>
    <row r="5333" spans="3:5" x14ac:dyDescent="0.2">
      <c r="C5333" s="201"/>
      <c r="D5333" s="201"/>
      <c r="E5333" s="201"/>
    </row>
    <row r="5334" spans="3:5" x14ac:dyDescent="0.2">
      <c r="C5334" s="201"/>
      <c r="D5334" s="201"/>
      <c r="E5334" s="201"/>
    </row>
    <row r="5335" spans="3:5" x14ac:dyDescent="0.2">
      <c r="C5335" s="201"/>
      <c r="D5335" s="201"/>
      <c r="E5335" s="201"/>
    </row>
    <row r="5336" spans="3:5" x14ac:dyDescent="0.2">
      <c r="C5336" s="201"/>
      <c r="D5336" s="201"/>
      <c r="E5336" s="201"/>
    </row>
    <row r="5337" spans="3:5" x14ac:dyDescent="0.2">
      <c r="C5337" s="201"/>
      <c r="D5337" s="201"/>
      <c r="E5337" s="201"/>
    </row>
    <row r="5338" spans="3:5" x14ac:dyDescent="0.2">
      <c r="C5338" s="201"/>
      <c r="D5338" s="201"/>
      <c r="E5338" s="201"/>
    </row>
    <row r="5339" spans="3:5" x14ac:dyDescent="0.2">
      <c r="C5339" s="201"/>
      <c r="D5339" s="201"/>
      <c r="E5339" s="201"/>
    </row>
    <row r="5340" spans="3:5" x14ac:dyDescent="0.2">
      <c r="C5340" s="201"/>
      <c r="D5340" s="201"/>
      <c r="E5340" s="201"/>
    </row>
    <row r="5341" spans="3:5" x14ac:dyDescent="0.2">
      <c r="C5341" s="201"/>
      <c r="D5341" s="201"/>
      <c r="E5341" s="201"/>
    </row>
    <row r="5342" spans="3:5" x14ac:dyDescent="0.2">
      <c r="C5342" s="201"/>
      <c r="D5342" s="201"/>
      <c r="E5342" s="201"/>
    </row>
    <row r="5343" spans="3:5" x14ac:dyDescent="0.2">
      <c r="C5343" s="201"/>
      <c r="D5343" s="201"/>
      <c r="E5343" s="201"/>
    </row>
    <row r="5344" spans="3:5" x14ac:dyDescent="0.2">
      <c r="C5344" s="201"/>
      <c r="D5344" s="201"/>
      <c r="E5344" s="201"/>
    </row>
    <row r="5345" spans="3:5" x14ac:dyDescent="0.2">
      <c r="C5345" s="201"/>
      <c r="D5345" s="201"/>
      <c r="E5345" s="201"/>
    </row>
    <row r="5346" spans="3:5" x14ac:dyDescent="0.2">
      <c r="C5346" s="201"/>
      <c r="D5346" s="201"/>
      <c r="E5346" s="201"/>
    </row>
    <row r="5347" spans="3:5" x14ac:dyDescent="0.2">
      <c r="C5347" s="201"/>
      <c r="D5347" s="201"/>
      <c r="E5347" s="201"/>
    </row>
    <row r="5348" spans="3:5" x14ac:dyDescent="0.2">
      <c r="C5348" s="201"/>
      <c r="D5348" s="201"/>
      <c r="E5348" s="201"/>
    </row>
    <row r="5349" spans="3:5" x14ac:dyDescent="0.2">
      <c r="C5349" s="201"/>
      <c r="D5349" s="201"/>
      <c r="E5349" s="201"/>
    </row>
    <row r="5350" spans="3:5" x14ac:dyDescent="0.2">
      <c r="C5350" s="201"/>
      <c r="D5350" s="201"/>
      <c r="E5350" s="201"/>
    </row>
    <row r="5351" spans="3:5" x14ac:dyDescent="0.2">
      <c r="C5351" s="201"/>
      <c r="D5351" s="201"/>
      <c r="E5351" s="201"/>
    </row>
    <row r="5352" spans="3:5" x14ac:dyDescent="0.2">
      <c r="C5352" s="201"/>
      <c r="D5352" s="201"/>
      <c r="E5352" s="201"/>
    </row>
    <row r="5353" spans="3:5" x14ac:dyDescent="0.2">
      <c r="C5353" s="201"/>
      <c r="D5353" s="201"/>
      <c r="E5353" s="201"/>
    </row>
    <row r="5354" spans="3:5" x14ac:dyDescent="0.2">
      <c r="C5354" s="201"/>
      <c r="D5354" s="201"/>
      <c r="E5354" s="201"/>
    </row>
    <row r="5355" spans="3:5" x14ac:dyDescent="0.2">
      <c r="C5355" s="201"/>
      <c r="D5355" s="201"/>
      <c r="E5355" s="201"/>
    </row>
    <row r="5356" spans="3:5" x14ac:dyDescent="0.2">
      <c r="C5356" s="201"/>
      <c r="D5356" s="201"/>
      <c r="E5356" s="201"/>
    </row>
    <row r="5357" spans="3:5" x14ac:dyDescent="0.2">
      <c r="C5357" s="201"/>
      <c r="D5357" s="201"/>
      <c r="E5357" s="201"/>
    </row>
    <row r="5358" spans="3:5" x14ac:dyDescent="0.2">
      <c r="C5358" s="201"/>
      <c r="D5358" s="201"/>
      <c r="E5358" s="201"/>
    </row>
    <row r="5359" spans="3:5" x14ac:dyDescent="0.2">
      <c r="C5359" s="201"/>
      <c r="D5359" s="201"/>
      <c r="E5359" s="201"/>
    </row>
    <row r="5360" spans="3:5" x14ac:dyDescent="0.2">
      <c r="C5360" s="201"/>
      <c r="D5360" s="201"/>
      <c r="E5360" s="201"/>
    </row>
    <row r="5361" spans="3:5" x14ac:dyDescent="0.2">
      <c r="C5361" s="201"/>
      <c r="D5361" s="201"/>
      <c r="E5361" s="201"/>
    </row>
    <row r="5362" spans="3:5" x14ac:dyDescent="0.2">
      <c r="C5362" s="201"/>
      <c r="D5362" s="201"/>
      <c r="E5362" s="201"/>
    </row>
    <row r="5363" spans="3:5" x14ac:dyDescent="0.2">
      <c r="C5363" s="201"/>
      <c r="D5363" s="201"/>
      <c r="E5363" s="201"/>
    </row>
    <row r="5364" spans="3:5" x14ac:dyDescent="0.2">
      <c r="C5364" s="201"/>
      <c r="D5364" s="201"/>
      <c r="E5364" s="201"/>
    </row>
    <row r="5365" spans="3:5" x14ac:dyDescent="0.2">
      <c r="C5365" s="201"/>
      <c r="D5365" s="201"/>
      <c r="E5365" s="201"/>
    </row>
    <row r="5366" spans="3:5" x14ac:dyDescent="0.2">
      <c r="C5366" s="201"/>
      <c r="D5366" s="201"/>
      <c r="E5366" s="201"/>
    </row>
    <row r="5367" spans="3:5" x14ac:dyDescent="0.2">
      <c r="C5367" s="201"/>
      <c r="D5367" s="201"/>
      <c r="E5367" s="201"/>
    </row>
    <row r="5368" spans="3:5" x14ac:dyDescent="0.2">
      <c r="C5368" s="201"/>
      <c r="D5368" s="201"/>
      <c r="E5368" s="201"/>
    </row>
    <row r="5369" spans="3:5" x14ac:dyDescent="0.2">
      <c r="C5369" s="201"/>
      <c r="D5369" s="201"/>
      <c r="E5369" s="201"/>
    </row>
    <row r="5370" spans="3:5" x14ac:dyDescent="0.2">
      <c r="C5370" s="201"/>
      <c r="D5370" s="201"/>
      <c r="E5370" s="201"/>
    </row>
    <row r="5371" spans="3:5" x14ac:dyDescent="0.2">
      <c r="C5371" s="201"/>
      <c r="D5371" s="201"/>
      <c r="E5371" s="201"/>
    </row>
    <row r="5372" spans="3:5" x14ac:dyDescent="0.2">
      <c r="C5372" s="201"/>
      <c r="D5372" s="201"/>
      <c r="E5372" s="201"/>
    </row>
    <row r="5373" spans="3:5" x14ac:dyDescent="0.2">
      <c r="C5373" s="201"/>
      <c r="D5373" s="201"/>
      <c r="E5373" s="201"/>
    </row>
    <row r="5374" spans="3:5" x14ac:dyDescent="0.2">
      <c r="C5374" s="201"/>
      <c r="D5374" s="201"/>
      <c r="E5374" s="201"/>
    </row>
    <row r="5375" spans="3:5" x14ac:dyDescent="0.2">
      <c r="C5375" s="201"/>
      <c r="D5375" s="201"/>
      <c r="E5375" s="201"/>
    </row>
    <row r="5376" spans="3:5" x14ac:dyDescent="0.2">
      <c r="C5376" s="201"/>
      <c r="D5376" s="201"/>
      <c r="E5376" s="201"/>
    </row>
    <row r="5377" spans="3:5" x14ac:dyDescent="0.2">
      <c r="C5377" s="201"/>
      <c r="D5377" s="201"/>
      <c r="E5377" s="201"/>
    </row>
    <row r="5378" spans="3:5" x14ac:dyDescent="0.2">
      <c r="C5378" s="201"/>
      <c r="D5378" s="201"/>
      <c r="E5378" s="201"/>
    </row>
    <row r="5379" spans="3:5" x14ac:dyDescent="0.2">
      <c r="C5379" s="201"/>
      <c r="D5379" s="201"/>
      <c r="E5379" s="201"/>
    </row>
    <row r="5380" spans="3:5" x14ac:dyDescent="0.2">
      <c r="C5380" s="201"/>
      <c r="D5380" s="201"/>
      <c r="E5380" s="201"/>
    </row>
    <row r="5381" spans="3:5" x14ac:dyDescent="0.2">
      <c r="C5381" s="201"/>
      <c r="D5381" s="201"/>
      <c r="E5381" s="201"/>
    </row>
    <row r="5382" spans="3:5" x14ac:dyDescent="0.2">
      <c r="C5382" s="201"/>
      <c r="D5382" s="201"/>
      <c r="E5382" s="201"/>
    </row>
    <row r="5383" spans="3:5" x14ac:dyDescent="0.2">
      <c r="C5383" s="201"/>
      <c r="D5383" s="201"/>
      <c r="E5383" s="201"/>
    </row>
    <row r="5384" spans="3:5" x14ac:dyDescent="0.2">
      <c r="C5384" s="201"/>
      <c r="D5384" s="201"/>
      <c r="E5384" s="201"/>
    </row>
    <row r="5385" spans="3:5" x14ac:dyDescent="0.2">
      <c r="C5385" s="201"/>
      <c r="D5385" s="201"/>
      <c r="E5385" s="201"/>
    </row>
    <row r="5386" spans="3:5" x14ac:dyDescent="0.2">
      <c r="C5386" s="201"/>
      <c r="D5386" s="201"/>
      <c r="E5386" s="201"/>
    </row>
    <row r="5387" spans="3:5" x14ac:dyDescent="0.2">
      <c r="C5387" s="201"/>
      <c r="D5387" s="201"/>
      <c r="E5387" s="201"/>
    </row>
    <row r="5388" spans="3:5" x14ac:dyDescent="0.2">
      <c r="C5388" s="201"/>
      <c r="D5388" s="201"/>
      <c r="E5388" s="201"/>
    </row>
    <row r="5389" spans="3:5" x14ac:dyDescent="0.2">
      <c r="C5389" s="201"/>
      <c r="D5389" s="201"/>
      <c r="E5389" s="201"/>
    </row>
    <row r="5390" spans="3:5" x14ac:dyDescent="0.2">
      <c r="C5390" s="201"/>
      <c r="D5390" s="201"/>
      <c r="E5390" s="201"/>
    </row>
    <row r="5391" spans="3:5" x14ac:dyDescent="0.2">
      <c r="C5391" s="201"/>
      <c r="D5391" s="201"/>
      <c r="E5391" s="201"/>
    </row>
    <row r="5392" spans="3:5" x14ac:dyDescent="0.2">
      <c r="C5392" s="201"/>
      <c r="D5392" s="201"/>
      <c r="E5392" s="201"/>
    </row>
    <row r="5393" spans="3:5" x14ac:dyDescent="0.2">
      <c r="C5393" s="201"/>
      <c r="D5393" s="201"/>
      <c r="E5393" s="201"/>
    </row>
    <row r="5394" spans="3:5" x14ac:dyDescent="0.2">
      <c r="C5394" s="201"/>
      <c r="D5394" s="201"/>
      <c r="E5394" s="201"/>
    </row>
    <row r="5395" spans="3:5" x14ac:dyDescent="0.2">
      <c r="C5395" s="201"/>
      <c r="D5395" s="201"/>
      <c r="E5395" s="201"/>
    </row>
    <row r="5396" spans="3:5" x14ac:dyDescent="0.2">
      <c r="C5396" s="201"/>
      <c r="D5396" s="201"/>
      <c r="E5396" s="201"/>
    </row>
    <row r="5397" spans="3:5" x14ac:dyDescent="0.2">
      <c r="C5397" s="201"/>
      <c r="D5397" s="201"/>
      <c r="E5397" s="201"/>
    </row>
    <row r="5398" spans="3:5" x14ac:dyDescent="0.2">
      <c r="C5398" s="201"/>
      <c r="D5398" s="201"/>
      <c r="E5398" s="201"/>
    </row>
    <row r="5399" spans="3:5" x14ac:dyDescent="0.2">
      <c r="C5399" s="201"/>
      <c r="D5399" s="201"/>
      <c r="E5399" s="201"/>
    </row>
    <row r="5400" spans="3:5" x14ac:dyDescent="0.2">
      <c r="C5400" s="201"/>
      <c r="D5400" s="201"/>
      <c r="E5400" s="201"/>
    </row>
    <row r="5401" spans="3:5" x14ac:dyDescent="0.2">
      <c r="C5401" s="201"/>
      <c r="D5401" s="201"/>
      <c r="E5401" s="201"/>
    </row>
    <row r="5402" spans="3:5" x14ac:dyDescent="0.2">
      <c r="C5402" s="201"/>
      <c r="D5402" s="201"/>
      <c r="E5402" s="201"/>
    </row>
    <row r="5403" spans="3:5" x14ac:dyDescent="0.2">
      <c r="C5403" s="201"/>
      <c r="D5403" s="201"/>
      <c r="E5403" s="201"/>
    </row>
    <row r="5404" spans="3:5" x14ac:dyDescent="0.2">
      <c r="C5404" s="201"/>
      <c r="D5404" s="201"/>
      <c r="E5404" s="201"/>
    </row>
    <row r="5405" spans="3:5" x14ac:dyDescent="0.2">
      <c r="C5405" s="201"/>
      <c r="D5405" s="201"/>
      <c r="E5405" s="201"/>
    </row>
    <row r="5406" spans="3:5" x14ac:dyDescent="0.2">
      <c r="C5406" s="201"/>
      <c r="D5406" s="201"/>
      <c r="E5406" s="201"/>
    </row>
    <row r="5407" spans="3:5" x14ac:dyDescent="0.2">
      <c r="C5407" s="201"/>
      <c r="D5407" s="201"/>
      <c r="E5407" s="201"/>
    </row>
    <row r="5408" spans="3:5" x14ac:dyDescent="0.2">
      <c r="C5408" s="201"/>
      <c r="D5408" s="201"/>
      <c r="E5408" s="201"/>
    </row>
    <row r="5409" spans="3:5" x14ac:dyDescent="0.2">
      <c r="C5409" s="201"/>
      <c r="D5409" s="201"/>
      <c r="E5409" s="201"/>
    </row>
    <row r="5410" spans="3:5" x14ac:dyDescent="0.2">
      <c r="C5410" s="201"/>
      <c r="D5410" s="201"/>
      <c r="E5410" s="201"/>
    </row>
    <row r="5411" spans="3:5" x14ac:dyDescent="0.2">
      <c r="C5411" s="201"/>
      <c r="D5411" s="201"/>
      <c r="E5411" s="201"/>
    </row>
    <row r="5412" spans="3:5" x14ac:dyDescent="0.2">
      <c r="C5412" s="201"/>
      <c r="D5412" s="201"/>
      <c r="E5412" s="201"/>
    </row>
    <row r="5413" spans="3:5" x14ac:dyDescent="0.2">
      <c r="C5413" s="201"/>
      <c r="D5413" s="201"/>
      <c r="E5413" s="201"/>
    </row>
    <row r="5414" spans="3:5" x14ac:dyDescent="0.2">
      <c r="C5414" s="201"/>
      <c r="D5414" s="201"/>
      <c r="E5414" s="201"/>
    </row>
    <row r="5415" spans="3:5" x14ac:dyDescent="0.2">
      <c r="C5415" s="201"/>
      <c r="D5415" s="201"/>
      <c r="E5415" s="201"/>
    </row>
    <row r="5416" spans="3:5" x14ac:dyDescent="0.2">
      <c r="C5416" s="201"/>
      <c r="D5416" s="201"/>
      <c r="E5416" s="201"/>
    </row>
    <row r="5417" spans="3:5" x14ac:dyDescent="0.2">
      <c r="C5417" s="201"/>
      <c r="D5417" s="201"/>
      <c r="E5417" s="201"/>
    </row>
    <row r="5418" spans="3:5" x14ac:dyDescent="0.2">
      <c r="C5418" s="201"/>
      <c r="D5418" s="201"/>
      <c r="E5418" s="201"/>
    </row>
    <row r="5419" spans="3:5" x14ac:dyDescent="0.2">
      <c r="C5419" s="201"/>
      <c r="D5419" s="201"/>
      <c r="E5419" s="201"/>
    </row>
    <row r="5420" spans="3:5" x14ac:dyDescent="0.2">
      <c r="C5420" s="201"/>
      <c r="D5420" s="201"/>
      <c r="E5420" s="201"/>
    </row>
    <row r="5421" spans="3:5" x14ac:dyDescent="0.2">
      <c r="C5421" s="201"/>
      <c r="D5421" s="201"/>
      <c r="E5421" s="201"/>
    </row>
    <row r="5422" spans="3:5" x14ac:dyDescent="0.2">
      <c r="C5422" s="201"/>
      <c r="D5422" s="201"/>
      <c r="E5422" s="201"/>
    </row>
    <row r="5423" spans="3:5" x14ac:dyDescent="0.2">
      <c r="C5423" s="201"/>
      <c r="D5423" s="201"/>
      <c r="E5423" s="201"/>
    </row>
    <row r="5424" spans="3:5" x14ac:dyDescent="0.2">
      <c r="C5424" s="201"/>
      <c r="D5424" s="201"/>
      <c r="E5424" s="201"/>
    </row>
    <row r="5425" spans="3:5" x14ac:dyDescent="0.2">
      <c r="C5425" s="201"/>
      <c r="D5425" s="201"/>
      <c r="E5425" s="201"/>
    </row>
    <row r="5426" spans="3:5" x14ac:dyDescent="0.2">
      <c r="C5426" s="201"/>
      <c r="D5426" s="201"/>
      <c r="E5426" s="201"/>
    </row>
    <row r="5427" spans="3:5" x14ac:dyDescent="0.2">
      <c r="C5427" s="201"/>
      <c r="D5427" s="201"/>
      <c r="E5427" s="201"/>
    </row>
    <row r="5428" spans="3:5" x14ac:dyDescent="0.2">
      <c r="C5428" s="201"/>
      <c r="D5428" s="201"/>
      <c r="E5428" s="201"/>
    </row>
    <row r="5429" spans="3:5" x14ac:dyDescent="0.2">
      <c r="C5429" s="201"/>
      <c r="D5429" s="201"/>
      <c r="E5429" s="201"/>
    </row>
    <row r="5430" spans="3:5" x14ac:dyDescent="0.2">
      <c r="C5430" s="201"/>
      <c r="D5430" s="201"/>
      <c r="E5430" s="201"/>
    </row>
    <row r="5431" spans="3:5" x14ac:dyDescent="0.2">
      <c r="C5431" s="201"/>
      <c r="D5431" s="201"/>
      <c r="E5431" s="201"/>
    </row>
    <row r="5432" spans="3:5" x14ac:dyDescent="0.2">
      <c r="C5432" s="201"/>
      <c r="D5432" s="201"/>
      <c r="E5432" s="201"/>
    </row>
    <row r="5433" spans="3:5" x14ac:dyDescent="0.2">
      <c r="C5433" s="201"/>
      <c r="D5433" s="201"/>
      <c r="E5433" s="201"/>
    </row>
    <row r="5434" spans="3:5" x14ac:dyDescent="0.2">
      <c r="C5434" s="201"/>
      <c r="D5434" s="201"/>
      <c r="E5434" s="201"/>
    </row>
    <row r="5435" spans="3:5" x14ac:dyDescent="0.2">
      <c r="C5435" s="201"/>
      <c r="D5435" s="201"/>
      <c r="E5435" s="201"/>
    </row>
    <row r="5436" spans="3:5" x14ac:dyDescent="0.2">
      <c r="C5436" s="201"/>
      <c r="D5436" s="201"/>
      <c r="E5436" s="201"/>
    </row>
    <row r="5437" spans="3:5" x14ac:dyDescent="0.2">
      <c r="C5437" s="201"/>
      <c r="D5437" s="201"/>
      <c r="E5437" s="201"/>
    </row>
    <row r="5438" spans="3:5" x14ac:dyDescent="0.2">
      <c r="C5438" s="201"/>
      <c r="D5438" s="201"/>
      <c r="E5438" s="201"/>
    </row>
    <row r="5439" spans="3:5" x14ac:dyDescent="0.2">
      <c r="C5439" s="201"/>
      <c r="D5439" s="201"/>
      <c r="E5439" s="201"/>
    </row>
    <row r="5440" spans="3:5" x14ac:dyDescent="0.2">
      <c r="C5440" s="201"/>
      <c r="D5440" s="201"/>
      <c r="E5440" s="201"/>
    </row>
    <row r="5441" spans="3:5" x14ac:dyDescent="0.2">
      <c r="C5441" s="201"/>
      <c r="D5441" s="201"/>
      <c r="E5441" s="201"/>
    </row>
    <row r="5442" spans="3:5" x14ac:dyDescent="0.2">
      <c r="C5442" s="201"/>
      <c r="D5442" s="201"/>
      <c r="E5442" s="201"/>
    </row>
    <row r="5443" spans="3:5" x14ac:dyDescent="0.2">
      <c r="C5443" s="201"/>
      <c r="D5443" s="201"/>
      <c r="E5443" s="201"/>
    </row>
    <row r="5444" spans="3:5" x14ac:dyDescent="0.2">
      <c r="C5444" s="201"/>
      <c r="D5444" s="201"/>
      <c r="E5444" s="201"/>
    </row>
    <row r="5445" spans="3:5" x14ac:dyDescent="0.2">
      <c r="C5445" s="201"/>
      <c r="D5445" s="201"/>
      <c r="E5445" s="201"/>
    </row>
    <row r="5446" spans="3:5" x14ac:dyDescent="0.2">
      <c r="C5446" s="201"/>
      <c r="D5446" s="201"/>
      <c r="E5446" s="201"/>
    </row>
    <row r="5447" spans="3:5" x14ac:dyDescent="0.2">
      <c r="C5447" s="201"/>
      <c r="D5447" s="201"/>
      <c r="E5447" s="201"/>
    </row>
    <row r="5448" spans="3:5" x14ac:dyDescent="0.2">
      <c r="C5448" s="201"/>
      <c r="D5448" s="201"/>
      <c r="E5448" s="201"/>
    </row>
    <row r="5449" spans="3:5" x14ac:dyDescent="0.2">
      <c r="C5449" s="201"/>
      <c r="D5449" s="201"/>
      <c r="E5449" s="201"/>
    </row>
    <row r="5450" spans="3:5" x14ac:dyDescent="0.2">
      <c r="C5450" s="201"/>
      <c r="D5450" s="201"/>
      <c r="E5450" s="201"/>
    </row>
    <row r="5451" spans="3:5" x14ac:dyDescent="0.2">
      <c r="C5451" s="201"/>
      <c r="D5451" s="201"/>
      <c r="E5451" s="201"/>
    </row>
    <row r="5452" spans="3:5" x14ac:dyDescent="0.2">
      <c r="C5452" s="201"/>
      <c r="D5452" s="201"/>
      <c r="E5452" s="201"/>
    </row>
    <row r="5453" spans="3:5" x14ac:dyDescent="0.2">
      <c r="C5453" s="201"/>
      <c r="D5453" s="201"/>
      <c r="E5453" s="201"/>
    </row>
    <row r="5454" spans="3:5" x14ac:dyDescent="0.2">
      <c r="C5454" s="201"/>
      <c r="D5454" s="201"/>
      <c r="E5454" s="201"/>
    </row>
    <row r="5455" spans="3:5" x14ac:dyDescent="0.2">
      <c r="C5455" s="201"/>
      <c r="D5455" s="201"/>
      <c r="E5455" s="201"/>
    </row>
    <row r="5456" spans="3:5" x14ac:dyDescent="0.2">
      <c r="C5456" s="201"/>
      <c r="D5456" s="201"/>
      <c r="E5456" s="201"/>
    </row>
    <row r="5457" spans="3:5" x14ac:dyDescent="0.2">
      <c r="C5457" s="201"/>
      <c r="D5457" s="201"/>
      <c r="E5457" s="201"/>
    </row>
    <row r="5458" spans="3:5" x14ac:dyDescent="0.2">
      <c r="C5458" s="201"/>
      <c r="D5458" s="201"/>
      <c r="E5458" s="201"/>
    </row>
    <row r="5459" spans="3:5" x14ac:dyDescent="0.2">
      <c r="C5459" s="201"/>
      <c r="D5459" s="201"/>
      <c r="E5459" s="201"/>
    </row>
    <row r="5460" spans="3:5" x14ac:dyDescent="0.2">
      <c r="C5460" s="201"/>
      <c r="D5460" s="201"/>
      <c r="E5460" s="201"/>
    </row>
    <row r="5461" spans="3:5" x14ac:dyDescent="0.2">
      <c r="C5461" s="201"/>
      <c r="D5461" s="201"/>
      <c r="E5461" s="201"/>
    </row>
    <row r="5462" spans="3:5" x14ac:dyDescent="0.2">
      <c r="C5462" s="201"/>
      <c r="D5462" s="201"/>
      <c r="E5462" s="201"/>
    </row>
    <row r="5463" spans="3:5" x14ac:dyDescent="0.2">
      <c r="C5463" s="201"/>
      <c r="D5463" s="201"/>
      <c r="E5463" s="201"/>
    </row>
    <row r="5464" spans="3:5" x14ac:dyDescent="0.2">
      <c r="C5464" s="201"/>
      <c r="D5464" s="201"/>
      <c r="E5464" s="201"/>
    </row>
    <row r="5465" spans="3:5" x14ac:dyDescent="0.2">
      <c r="C5465" s="201"/>
      <c r="D5465" s="201"/>
      <c r="E5465" s="201"/>
    </row>
    <row r="5466" spans="3:5" x14ac:dyDescent="0.2">
      <c r="C5466" s="201"/>
      <c r="D5466" s="201"/>
      <c r="E5466" s="201"/>
    </row>
    <row r="5467" spans="3:5" x14ac:dyDescent="0.2">
      <c r="C5467" s="201"/>
      <c r="D5467" s="201"/>
      <c r="E5467" s="201"/>
    </row>
    <row r="5468" spans="3:5" x14ac:dyDescent="0.2">
      <c r="C5468" s="201"/>
      <c r="D5468" s="201"/>
      <c r="E5468" s="201"/>
    </row>
    <row r="5469" spans="3:5" x14ac:dyDescent="0.2">
      <c r="C5469" s="201"/>
      <c r="D5469" s="201"/>
      <c r="E5469" s="201"/>
    </row>
    <row r="5470" spans="3:5" x14ac:dyDescent="0.2">
      <c r="C5470" s="201"/>
      <c r="D5470" s="201"/>
      <c r="E5470" s="201"/>
    </row>
    <row r="5471" spans="3:5" x14ac:dyDescent="0.2">
      <c r="C5471" s="201"/>
      <c r="D5471" s="201"/>
      <c r="E5471" s="201"/>
    </row>
    <row r="5472" spans="3:5" x14ac:dyDescent="0.2">
      <c r="C5472" s="201"/>
      <c r="D5472" s="201"/>
      <c r="E5472" s="201"/>
    </row>
    <row r="5473" spans="3:5" x14ac:dyDescent="0.2">
      <c r="C5473" s="201"/>
      <c r="D5473" s="201"/>
      <c r="E5473" s="201"/>
    </row>
    <row r="5474" spans="3:5" x14ac:dyDescent="0.2">
      <c r="C5474" s="201"/>
      <c r="D5474" s="201"/>
      <c r="E5474" s="201"/>
    </row>
    <row r="5475" spans="3:5" x14ac:dyDescent="0.2">
      <c r="C5475" s="201"/>
      <c r="D5475" s="201"/>
      <c r="E5475" s="201"/>
    </row>
    <row r="5476" spans="3:5" x14ac:dyDescent="0.2">
      <c r="C5476" s="201"/>
      <c r="D5476" s="201"/>
      <c r="E5476" s="201"/>
    </row>
    <row r="5477" spans="3:5" x14ac:dyDescent="0.2">
      <c r="C5477" s="201"/>
      <c r="D5477" s="201"/>
      <c r="E5477" s="201"/>
    </row>
    <row r="5478" spans="3:5" x14ac:dyDescent="0.2">
      <c r="C5478" s="201"/>
      <c r="D5478" s="201"/>
      <c r="E5478" s="201"/>
    </row>
    <row r="5479" spans="3:5" x14ac:dyDescent="0.2">
      <c r="C5479" s="201"/>
      <c r="D5479" s="201"/>
      <c r="E5479" s="201"/>
    </row>
    <row r="5480" spans="3:5" x14ac:dyDescent="0.2">
      <c r="C5480" s="201"/>
      <c r="D5480" s="201"/>
      <c r="E5480" s="201"/>
    </row>
    <row r="5481" spans="3:5" x14ac:dyDescent="0.2">
      <c r="C5481" s="201"/>
      <c r="D5481" s="201"/>
      <c r="E5481" s="201"/>
    </row>
    <row r="5482" spans="3:5" x14ac:dyDescent="0.2">
      <c r="C5482" s="201"/>
      <c r="D5482" s="201"/>
      <c r="E5482" s="201"/>
    </row>
    <row r="5483" spans="3:5" x14ac:dyDescent="0.2">
      <c r="C5483" s="201"/>
      <c r="D5483" s="201"/>
      <c r="E5483" s="201"/>
    </row>
    <row r="5484" spans="3:5" x14ac:dyDescent="0.2">
      <c r="C5484" s="201"/>
      <c r="D5484" s="201"/>
      <c r="E5484" s="201"/>
    </row>
    <row r="5485" spans="3:5" x14ac:dyDescent="0.2">
      <c r="C5485" s="201"/>
      <c r="D5485" s="201"/>
      <c r="E5485" s="201"/>
    </row>
    <row r="5486" spans="3:5" x14ac:dyDescent="0.2">
      <c r="C5486" s="201"/>
      <c r="D5486" s="201"/>
      <c r="E5486" s="201"/>
    </row>
    <row r="5487" spans="3:5" x14ac:dyDescent="0.2">
      <c r="C5487" s="201"/>
      <c r="D5487" s="201"/>
      <c r="E5487" s="201"/>
    </row>
    <row r="5488" spans="3:5" x14ac:dyDescent="0.2">
      <c r="C5488" s="201"/>
      <c r="D5488" s="201"/>
      <c r="E5488" s="201"/>
    </row>
    <row r="5489" spans="3:5" x14ac:dyDescent="0.2">
      <c r="C5489" s="201"/>
      <c r="D5489" s="201"/>
      <c r="E5489" s="201"/>
    </row>
    <row r="5490" spans="3:5" x14ac:dyDescent="0.2">
      <c r="C5490" s="201"/>
      <c r="D5490" s="201"/>
      <c r="E5490" s="201"/>
    </row>
    <row r="5491" spans="3:5" x14ac:dyDescent="0.2">
      <c r="C5491" s="201"/>
      <c r="D5491" s="201"/>
      <c r="E5491" s="201"/>
    </row>
    <row r="5492" spans="3:5" x14ac:dyDescent="0.2">
      <c r="C5492" s="201"/>
      <c r="D5492" s="201"/>
      <c r="E5492" s="201"/>
    </row>
    <row r="5493" spans="3:5" x14ac:dyDescent="0.2">
      <c r="C5493" s="201"/>
      <c r="D5493" s="201"/>
      <c r="E5493" s="201"/>
    </row>
    <row r="5494" spans="3:5" x14ac:dyDescent="0.2">
      <c r="C5494" s="201"/>
      <c r="D5494" s="201"/>
      <c r="E5494" s="201"/>
    </row>
    <row r="5495" spans="3:5" x14ac:dyDescent="0.2">
      <c r="C5495" s="201"/>
      <c r="D5495" s="201"/>
      <c r="E5495" s="201"/>
    </row>
    <row r="5496" spans="3:5" x14ac:dyDescent="0.2">
      <c r="C5496" s="201"/>
      <c r="D5496" s="201"/>
      <c r="E5496" s="201"/>
    </row>
    <row r="5497" spans="3:5" x14ac:dyDescent="0.2">
      <c r="C5497" s="201"/>
      <c r="D5497" s="201"/>
      <c r="E5497" s="201"/>
    </row>
    <row r="5498" spans="3:5" x14ac:dyDescent="0.2">
      <c r="C5498" s="201"/>
      <c r="D5498" s="201"/>
      <c r="E5498" s="201"/>
    </row>
    <row r="5499" spans="3:5" x14ac:dyDescent="0.2">
      <c r="C5499" s="201"/>
      <c r="D5499" s="201"/>
      <c r="E5499" s="201"/>
    </row>
    <row r="5500" spans="3:5" x14ac:dyDescent="0.2">
      <c r="C5500" s="201"/>
      <c r="D5500" s="201"/>
      <c r="E5500" s="201"/>
    </row>
    <row r="5501" spans="3:5" x14ac:dyDescent="0.2">
      <c r="C5501" s="201"/>
      <c r="D5501" s="201"/>
      <c r="E5501" s="201"/>
    </row>
    <row r="5502" spans="3:5" x14ac:dyDescent="0.2">
      <c r="C5502" s="201"/>
      <c r="D5502" s="201"/>
      <c r="E5502" s="201"/>
    </row>
    <row r="5503" spans="3:5" x14ac:dyDescent="0.2">
      <c r="C5503" s="201"/>
      <c r="D5503" s="201"/>
      <c r="E5503" s="201"/>
    </row>
    <row r="5504" spans="3:5" x14ac:dyDescent="0.2">
      <c r="C5504" s="201"/>
      <c r="D5504" s="201"/>
      <c r="E5504" s="201"/>
    </row>
    <row r="5505" spans="3:5" x14ac:dyDescent="0.2">
      <c r="C5505" s="201"/>
      <c r="D5505" s="201"/>
      <c r="E5505" s="201"/>
    </row>
    <row r="5506" spans="3:5" x14ac:dyDescent="0.2">
      <c r="C5506" s="201"/>
      <c r="D5506" s="201"/>
      <c r="E5506" s="201"/>
    </row>
    <row r="5507" spans="3:5" x14ac:dyDescent="0.2">
      <c r="C5507" s="201"/>
      <c r="D5507" s="201"/>
      <c r="E5507" s="201"/>
    </row>
    <row r="5508" spans="3:5" x14ac:dyDescent="0.2">
      <c r="C5508" s="201"/>
      <c r="D5508" s="201"/>
      <c r="E5508" s="201"/>
    </row>
    <row r="5509" spans="3:5" x14ac:dyDescent="0.2">
      <c r="C5509" s="201"/>
      <c r="D5509" s="201"/>
      <c r="E5509" s="201"/>
    </row>
    <row r="5510" spans="3:5" x14ac:dyDescent="0.2">
      <c r="C5510" s="201"/>
      <c r="D5510" s="201"/>
      <c r="E5510" s="201"/>
    </row>
    <row r="5511" spans="3:5" x14ac:dyDescent="0.2">
      <c r="C5511" s="201"/>
      <c r="D5511" s="201"/>
      <c r="E5511" s="201"/>
    </row>
    <row r="5512" spans="3:5" x14ac:dyDescent="0.2">
      <c r="C5512" s="201"/>
      <c r="D5512" s="201"/>
      <c r="E5512" s="201"/>
    </row>
    <row r="5513" spans="3:5" x14ac:dyDescent="0.2">
      <c r="C5513" s="201"/>
      <c r="D5513" s="201"/>
      <c r="E5513" s="201"/>
    </row>
    <row r="5514" spans="3:5" x14ac:dyDescent="0.2">
      <c r="C5514" s="201"/>
      <c r="D5514" s="201"/>
      <c r="E5514" s="201"/>
    </row>
    <row r="5515" spans="3:5" x14ac:dyDescent="0.2">
      <c r="C5515" s="201"/>
      <c r="D5515" s="201"/>
      <c r="E5515" s="201"/>
    </row>
    <row r="5516" spans="3:5" x14ac:dyDescent="0.2">
      <c r="C5516" s="201"/>
      <c r="D5516" s="201"/>
      <c r="E5516" s="201"/>
    </row>
    <row r="5517" spans="3:5" x14ac:dyDescent="0.2">
      <c r="C5517" s="201"/>
      <c r="D5517" s="201"/>
      <c r="E5517" s="201"/>
    </row>
    <row r="5518" spans="3:5" x14ac:dyDescent="0.2">
      <c r="C5518" s="201"/>
      <c r="D5518" s="201"/>
      <c r="E5518" s="201"/>
    </row>
    <row r="5519" spans="3:5" x14ac:dyDescent="0.2">
      <c r="C5519" s="201"/>
      <c r="D5519" s="201"/>
      <c r="E5519" s="201"/>
    </row>
    <row r="5520" spans="3:5" x14ac:dyDescent="0.2">
      <c r="C5520" s="201"/>
      <c r="D5520" s="201"/>
      <c r="E5520" s="201"/>
    </row>
    <row r="5521" spans="3:5" x14ac:dyDescent="0.2">
      <c r="C5521" s="201"/>
      <c r="D5521" s="201"/>
      <c r="E5521" s="201"/>
    </row>
    <row r="5522" spans="3:5" x14ac:dyDescent="0.2">
      <c r="C5522" s="201"/>
      <c r="D5522" s="201"/>
      <c r="E5522" s="201"/>
    </row>
    <row r="5523" spans="3:5" x14ac:dyDescent="0.2">
      <c r="C5523" s="201"/>
      <c r="D5523" s="201"/>
      <c r="E5523" s="201"/>
    </row>
    <row r="5524" spans="3:5" x14ac:dyDescent="0.2">
      <c r="C5524" s="201"/>
      <c r="D5524" s="201"/>
      <c r="E5524" s="201"/>
    </row>
    <row r="5525" spans="3:5" x14ac:dyDescent="0.2">
      <c r="C5525" s="201"/>
      <c r="D5525" s="201"/>
      <c r="E5525" s="201"/>
    </row>
    <row r="5526" spans="3:5" x14ac:dyDescent="0.2">
      <c r="C5526" s="201"/>
      <c r="D5526" s="201"/>
      <c r="E5526" s="201"/>
    </row>
    <row r="5527" spans="3:5" x14ac:dyDescent="0.2">
      <c r="C5527" s="201"/>
      <c r="D5527" s="201"/>
      <c r="E5527" s="201"/>
    </row>
    <row r="5528" spans="3:5" x14ac:dyDescent="0.2">
      <c r="C5528" s="201"/>
      <c r="D5528" s="201"/>
      <c r="E5528" s="201"/>
    </row>
    <row r="5529" spans="3:5" x14ac:dyDescent="0.2">
      <c r="C5529" s="201"/>
      <c r="D5529" s="201"/>
      <c r="E5529" s="201"/>
    </row>
    <row r="5530" spans="3:5" x14ac:dyDescent="0.2">
      <c r="C5530" s="201"/>
      <c r="D5530" s="201"/>
      <c r="E5530" s="201"/>
    </row>
    <row r="5531" spans="3:5" x14ac:dyDescent="0.2">
      <c r="C5531" s="201"/>
      <c r="D5531" s="201"/>
      <c r="E5531" s="201"/>
    </row>
    <row r="5532" spans="3:5" x14ac:dyDescent="0.2">
      <c r="C5532" s="201"/>
      <c r="D5532" s="201"/>
      <c r="E5532" s="201"/>
    </row>
    <row r="5533" spans="3:5" x14ac:dyDescent="0.2">
      <c r="C5533" s="201"/>
      <c r="D5533" s="201"/>
      <c r="E5533" s="201"/>
    </row>
    <row r="5534" spans="3:5" x14ac:dyDescent="0.2">
      <c r="C5534" s="201"/>
      <c r="D5534" s="201"/>
      <c r="E5534" s="201"/>
    </row>
    <row r="5535" spans="3:5" x14ac:dyDescent="0.2">
      <c r="C5535" s="201"/>
      <c r="D5535" s="201"/>
      <c r="E5535" s="201"/>
    </row>
    <row r="5536" spans="3:5" x14ac:dyDescent="0.2">
      <c r="C5536" s="201"/>
      <c r="D5536" s="201"/>
      <c r="E5536" s="201"/>
    </row>
    <row r="5537" spans="3:5" x14ac:dyDescent="0.2">
      <c r="C5537" s="201"/>
      <c r="D5537" s="201"/>
      <c r="E5537" s="201"/>
    </row>
    <row r="5538" spans="3:5" x14ac:dyDescent="0.2">
      <c r="C5538" s="201"/>
      <c r="D5538" s="201"/>
      <c r="E5538" s="201"/>
    </row>
    <row r="5539" spans="3:5" x14ac:dyDescent="0.2">
      <c r="C5539" s="201"/>
      <c r="D5539" s="201"/>
      <c r="E5539" s="201"/>
    </row>
    <row r="5540" spans="3:5" x14ac:dyDescent="0.2">
      <c r="C5540" s="201"/>
      <c r="D5540" s="201"/>
      <c r="E5540" s="201"/>
    </row>
    <row r="5541" spans="3:5" x14ac:dyDescent="0.2">
      <c r="C5541" s="201"/>
      <c r="D5541" s="201"/>
      <c r="E5541" s="201"/>
    </row>
    <row r="5542" spans="3:5" x14ac:dyDescent="0.2">
      <c r="C5542" s="201"/>
      <c r="D5542" s="201"/>
      <c r="E5542" s="201"/>
    </row>
    <row r="5543" spans="3:5" x14ac:dyDescent="0.2">
      <c r="C5543" s="201"/>
      <c r="D5543" s="201"/>
      <c r="E5543" s="201"/>
    </row>
    <row r="5544" spans="3:5" x14ac:dyDescent="0.2">
      <c r="C5544" s="201"/>
      <c r="D5544" s="201"/>
      <c r="E5544" s="201"/>
    </row>
    <row r="5545" spans="3:5" x14ac:dyDescent="0.2">
      <c r="C5545" s="201"/>
      <c r="D5545" s="201"/>
      <c r="E5545" s="201"/>
    </row>
    <row r="5546" spans="3:5" x14ac:dyDescent="0.2">
      <c r="C5546" s="201"/>
      <c r="D5546" s="201"/>
      <c r="E5546" s="201"/>
    </row>
    <row r="5547" spans="3:5" x14ac:dyDescent="0.2">
      <c r="C5547" s="201"/>
      <c r="D5547" s="201"/>
      <c r="E5547" s="201"/>
    </row>
    <row r="5548" spans="3:5" x14ac:dyDescent="0.2">
      <c r="C5548" s="201"/>
      <c r="D5548" s="201"/>
      <c r="E5548" s="201"/>
    </row>
    <row r="5549" spans="3:5" x14ac:dyDescent="0.2">
      <c r="C5549" s="201"/>
      <c r="D5549" s="201"/>
      <c r="E5549" s="201"/>
    </row>
    <row r="5550" spans="3:5" x14ac:dyDescent="0.2">
      <c r="C5550" s="201"/>
      <c r="D5550" s="201"/>
      <c r="E5550" s="201"/>
    </row>
    <row r="5551" spans="3:5" x14ac:dyDescent="0.2">
      <c r="C5551" s="201"/>
      <c r="D5551" s="201"/>
      <c r="E5551" s="201"/>
    </row>
    <row r="5552" spans="3:5" x14ac:dyDescent="0.2">
      <c r="C5552" s="201"/>
      <c r="D5552" s="201"/>
      <c r="E5552" s="201"/>
    </row>
    <row r="5553" spans="3:5" x14ac:dyDescent="0.2">
      <c r="C5553" s="201"/>
      <c r="D5553" s="201"/>
      <c r="E5553" s="201"/>
    </row>
    <row r="5554" spans="3:5" x14ac:dyDescent="0.2">
      <c r="C5554" s="201"/>
      <c r="D5554" s="201"/>
      <c r="E5554" s="201"/>
    </row>
    <row r="5555" spans="3:5" x14ac:dyDescent="0.2">
      <c r="C5555" s="201"/>
      <c r="D5555" s="201"/>
      <c r="E5555" s="201"/>
    </row>
    <row r="5556" spans="3:5" x14ac:dyDescent="0.2">
      <c r="C5556" s="201"/>
      <c r="D5556" s="201"/>
      <c r="E5556" s="201"/>
    </row>
    <row r="5557" spans="3:5" x14ac:dyDescent="0.2">
      <c r="C5557" s="201"/>
      <c r="D5557" s="201"/>
      <c r="E5557" s="201"/>
    </row>
    <row r="5558" spans="3:5" x14ac:dyDescent="0.2">
      <c r="C5558" s="201"/>
      <c r="D5558" s="201"/>
      <c r="E5558" s="201"/>
    </row>
    <row r="5559" spans="3:5" x14ac:dyDescent="0.2">
      <c r="C5559" s="201"/>
      <c r="D5559" s="201"/>
      <c r="E5559" s="201"/>
    </row>
    <row r="5560" spans="3:5" x14ac:dyDescent="0.2">
      <c r="C5560" s="201"/>
      <c r="D5560" s="201"/>
      <c r="E5560" s="201"/>
    </row>
    <row r="5561" spans="3:5" x14ac:dyDescent="0.2">
      <c r="C5561" s="201"/>
      <c r="D5561" s="201"/>
      <c r="E5561" s="201"/>
    </row>
    <row r="5562" spans="3:5" x14ac:dyDescent="0.2">
      <c r="C5562" s="201"/>
      <c r="D5562" s="201"/>
      <c r="E5562" s="201"/>
    </row>
    <row r="5563" spans="3:5" x14ac:dyDescent="0.2">
      <c r="C5563" s="201"/>
      <c r="D5563" s="201"/>
      <c r="E5563" s="201"/>
    </row>
    <row r="5564" spans="3:5" x14ac:dyDescent="0.2">
      <c r="C5564" s="201"/>
      <c r="D5564" s="201"/>
      <c r="E5564" s="201"/>
    </row>
    <row r="5565" spans="3:5" x14ac:dyDescent="0.2">
      <c r="C5565" s="201"/>
      <c r="D5565" s="201"/>
      <c r="E5565" s="201"/>
    </row>
    <row r="5566" spans="3:5" x14ac:dyDescent="0.2">
      <c r="C5566" s="201"/>
      <c r="D5566" s="201"/>
      <c r="E5566" s="201"/>
    </row>
    <row r="5567" spans="3:5" x14ac:dyDescent="0.2">
      <c r="C5567" s="201"/>
      <c r="D5567" s="201"/>
      <c r="E5567" s="201"/>
    </row>
    <row r="5568" spans="3:5" x14ac:dyDescent="0.2">
      <c r="C5568" s="201"/>
      <c r="D5568" s="201"/>
      <c r="E5568" s="201"/>
    </row>
    <row r="5569" spans="3:5" x14ac:dyDescent="0.2">
      <c r="C5569" s="201"/>
      <c r="D5569" s="201"/>
      <c r="E5569" s="201"/>
    </row>
    <row r="5570" spans="3:5" x14ac:dyDescent="0.2">
      <c r="C5570" s="201"/>
      <c r="D5570" s="201"/>
      <c r="E5570" s="201"/>
    </row>
    <row r="5571" spans="3:5" x14ac:dyDescent="0.2">
      <c r="C5571" s="201"/>
      <c r="D5571" s="201"/>
      <c r="E5571" s="201"/>
    </row>
    <row r="5572" spans="3:5" x14ac:dyDescent="0.2">
      <c r="C5572" s="201"/>
      <c r="D5572" s="201"/>
      <c r="E5572" s="201"/>
    </row>
    <row r="5573" spans="3:5" x14ac:dyDescent="0.2">
      <c r="C5573" s="201"/>
      <c r="D5573" s="201"/>
      <c r="E5573" s="201"/>
    </row>
    <row r="5574" spans="3:5" x14ac:dyDescent="0.2">
      <c r="C5574" s="201"/>
      <c r="D5574" s="201"/>
      <c r="E5574" s="201"/>
    </row>
    <row r="5575" spans="3:5" x14ac:dyDescent="0.2">
      <c r="C5575" s="201"/>
      <c r="D5575" s="201"/>
      <c r="E5575" s="201"/>
    </row>
    <row r="5576" spans="3:5" x14ac:dyDescent="0.2">
      <c r="C5576" s="201"/>
      <c r="D5576" s="201"/>
      <c r="E5576" s="201"/>
    </row>
    <row r="5577" spans="3:5" x14ac:dyDescent="0.2">
      <c r="C5577" s="201"/>
      <c r="D5577" s="201"/>
      <c r="E5577" s="201"/>
    </row>
    <row r="5578" spans="3:5" x14ac:dyDescent="0.2">
      <c r="C5578" s="201"/>
      <c r="D5578" s="201"/>
      <c r="E5578" s="201"/>
    </row>
    <row r="5579" spans="3:5" x14ac:dyDescent="0.2">
      <c r="C5579" s="201"/>
      <c r="D5579" s="201"/>
      <c r="E5579" s="201"/>
    </row>
    <row r="5580" spans="3:5" x14ac:dyDescent="0.2">
      <c r="C5580" s="201"/>
      <c r="D5580" s="201"/>
      <c r="E5580" s="201"/>
    </row>
    <row r="5581" spans="3:5" x14ac:dyDescent="0.2">
      <c r="C5581" s="201"/>
      <c r="D5581" s="201"/>
      <c r="E5581" s="201"/>
    </row>
    <row r="5582" spans="3:5" x14ac:dyDescent="0.2">
      <c r="C5582" s="201"/>
      <c r="D5582" s="201"/>
      <c r="E5582" s="201"/>
    </row>
    <row r="5583" spans="3:5" x14ac:dyDescent="0.2">
      <c r="C5583" s="201"/>
      <c r="D5583" s="201"/>
      <c r="E5583" s="201"/>
    </row>
    <row r="5584" spans="3:5" x14ac:dyDescent="0.2">
      <c r="C5584" s="201"/>
      <c r="D5584" s="201"/>
      <c r="E5584" s="201"/>
    </row>
    <row r="5585" spans="3:5" x14ac:dyDescent="0.2">
      <c r="C5585" s="201"/>
      <c r="D5585" s="201"/>
      <c r="E5585" s="201"/>
    </row>
    <row r="5586" spans="3:5" x14ac:dyDescent="0.2">
      <c r="C5586" s="201"/>
      <c r="D5586" s="201"/>
      <c r="E5586" s="201"/>
    </row>
    <row r="5587" spans="3:5" x14ac:dyDescent="0.2">
      <c r="C5587" s="201"/>
      <c r="D5587" s="201"/>
      <c r="E5587" s="201"/>
    </row>
    <row r="5588" spans="3:5" x14ac:dyDescent="0.2">
      <c r="C5588" s="201"/>
      <c r="D5588" s="201"/>
      <c r="E5588" s="201"/>
    </row>
    <row r="5589" spans="3:5" x14ac:dyDescent="0.2">
      <c r="C5589" s="201"/>
      <c r="D5589" s="201"/>
      <c r="E5589" s="201"/>
    </row>
    <row r="5590" spans="3:5" x14ac:dyDescent="0.2">
      <c r="C5590" s="201"/>
      <c r="D5590" s="201"/>
      <c r="E5590" s="201"/>
    </row>
    <row r="5591" spans="3:5" x14ac:dyDescent="0.2">
      <c r="C5591" s="201"/>
      <c r="D5591" s="201"/>
      <c r="E5591" s="201"/>
    </row>
    <row r="5592" spans="3:5" x14ac:dyDescent="0.2">
      <c r="C5592" s="201"/>
      <c r="D5592" s="201"/>
      <c r="E5592" s="201"/>
    </row>
    <row r="5593" spans="3:5" x14ac:dyDescent="0.2">
      <c r="C5593" s="201"/>
      <c r="D5593" s="201"/>
      <c r="E5593" s="201"/>
    </row>
    <row r="5594" spans="3:5" x14ac:dyDescent="0.2">
      <c r="C5594" s="201"/>
      <c r="D5594" s="201"/>
      <c r="E5594" s="201"/>
    </row>
    <row r="5595" spans="3:5" x14ac:dyDescent="0.2">
      <c r="C5595" s="201"/>
      <c r="D5595" s="201"/>
      <c r="E5595" s="201"/>
    </row>
    <row r="5596" spans="3:5" x14ac:dyDescent="0.2">
      <c r="C5596" s="201"/>
      <c r="D5596" s="201"/>
      <c r="E5596" s="201"/>
    </row>
    <row r="5597" spans="3:5" x14ac:dyDescent="0.2">
      <c r="C5597" s="201"/>
      <c r="D5597" s="201"/>
      <c r="E5597" s="201"/>
    </row>
    <row r="5598" spans="3:5" x14ac:dyDescent="0.2">
      <c r="C5598" s="201"/>
      <c r="D5598" s="201"/>
      <c r="E5598" s="201"/>
    </row>
    <row r="5599" spans="3:5" x14ac:dyDescent="0.2">
      <c r="C5599" s="201"/>
      <c r="D5599" s="201"/>
      <c r="E5599" s="201"/>
    </row>
    <row r="5600" spans="3:5" x14ac:dyDescent="0.2">
      <c r="C5600" s="201"/>
      <c r="D5600" s="201"/>
      <c r="E5600" s="201"/>
    </row>
    <row r="5601" spans="3:5" x14ac:dyDescent="0.2">
      <c r="C5601" s="201"/>
      <c r="D5601" s="201"/>
      <c r="E5601" s="201"/>
    </row>
    <row r="5602" spans="3:5" x14ac:dyDescent="0.2">
      <c r="C5602" s="201"/>
      <c r="D5602" s="201"/>
      <c r="E5602" s="201"/>
    </row>
    <row r="5603" spans="3:5" x14ac:dyDescent="0.2">
      <c r="C5603" s="201"/>
      <c r="D5603" s="201"/>
      <c r="E5603" s="201"/>
    </row>
    <row r="5604" spans="3:5" x14ac:dyDescent="0.2">
      <c r="C5604" s="201"/>
      <c r="D5604" s="201"/>
      <c r="E5604" s="201"/>
    </row>
    <row r="5605" spans="3:5" x14ac:dyDescent="0.2">
      <c r="C5605" s="201"/>
      <c r="D5605" s="201"/>
      <c r="E5605" s="201"/>
    </row>
    <row r="5606" spans="3:5" x14ac:dyDescent="0.2">
      <c r="C5606" s="201"/>
      <c r="D5606" s="201"/>
      <c r="E5606" s="201"/>
    </row>
    <row r="5607" spans="3:5" x14ac:dyDescent="0.2">
      <c r="C5607" s="201"/>
      <c r="D5607" s="201"/>
      <c r="E5607" s="201"/>
    </row>
    <row r="5608" spans="3:5" x14ac:dyDescent="0.2">
      <c r="C5608" s="201"/>
      <c r="D5608" s="201"/>
      <c r="E5608" s="201"/>
    </row>
    <row r="5609" spans="3:5" x14ac:dyDescent="0.2">
      <c r="C5609" s="201"/>
      <c r="D5609" s="201"/>
      <c r="E5609" s="201"/>
    </row>
    <row r="5610" spans="3:5" x14ac:dyDescent="0.2">
      <c r="C5610" s="201"/>
      <c r="D5610" s="201"/>
      <c r="E5610" s="201"/>
    </row>
    <row r="5611" spans="3:5" x14ac:dyDescent="0.2">
      <c r="C5611" s="201"/>
      <c r="D5611" s="201"/>
      <c r="E5611" s="201"/>
    </row>
    <row r="5612" spans="3:5" x14ac:dyDescent="0.2">
      <c r="C5612" s="201"/>
      <c r="D5612" s="201"/>
      <c r="E5612" s="201"/>
    </row>
    <row r="5613" spans="3:5" x14ac:dyDescent="0.2">
      <c r="C5613" s="201"/>
      <c r="D5613" s="201"/>
      <c r="E5613" s="201"/>
    </row>
    <row r="5614" spans="3:5" x14ac:dyDescent="0.2">
      <c r="C5614" s="201"/>
      <c r="D5614" s="201"/>
      <c r="E5614" s="201"/>
    </row>
    <row r="5615" spans="3:5" x14ac:dyDescent="0.2">
      <c r="C5615" s="201"/>
      <c r="D5615" s="201"/>
      <c r="E5615" s="201"/>
    </row>
    <row r="5616" spans="3:5" x14ac:dyDescent="0.2">
      <c r="C5616" s="201"/>
      <c r="D5616" s="201"/>
      <c r="E5616" s="201"/>
    </row>
    <row r="5617" spans="3:5" x14ac:dyDescent="0.2">
      <c r="C5617" s="201"/>
      <c r="D5617" s="201"/>
      <c r="E5617" s="201"/>
    </row>
    <row r="5618" spans="3:5" x14ac:dyDescent="0.2">
      <c r="C5618" s="201"/>
      <c r="D5618" s="201"/>
      <c r="E5618" s="201"/>
    </row>
    <row r="5619" spans="3:5" x14ac:dyDescent="0.2">
      <c r="C5619" s="201"/>
      <c r="D5619" s="201"/>
      <c r="E5619" s="201"/>
    </row>
    <row r="5620" spans="3:5" x14ac:dyDescent="0.2">
      <c r="C5620" s="201"/>
      <c r="D5620" s="201"/>
      <c r="E5620" s="201"/>
    </row>
    <row r="5621" spans="3:5" x14ac:dyDescent="0.2">
      <c r="C5621" s="201"/>
      <c r="D5621" s="201"/>
      <c r="E5621" s="201"/>
    </row>
    <row r="5622" spans="3:5" x14ac:dyDescent="0.2">
      <c r="C5622" s="201"/>
      <c r="D5622" s="201"/>
      <c r="E5622" s="201"/>
    </row>
    <row r="5623" spans="3:5" x14ac:dyDescent="0.2">
      <c r="C5623" s="201"/>
      <c r="D5623" s="201"/>
      <c r="E5623" s="201"/>
    </row>
    <row r="5624" spans="3:5" x14ac:dyDescent="0.2">
      <c r="C5624" s="201"/>
      <c r="D5624" s="201"/>
      <c r="E5624" s="201"/>
    </row>
    <row r="5625" spans="3:5" x14ac:dyDescent="0.2">
      <c r="C5625" s="201"/>
      <c r="D5625" s="201"/>
      <c r="E5625" s="201"/>
    </row>
    <row r="5626" spans="3:5" x14ac:dyDescent="0.2">
      <c r="C5626" s="201"/>
      <c r="D5626" s="201"/>
      <c r="E5626" s="201"/>
    </row>
    <row r="5627" spans="3:5" x14ac:dyDescent="0.2">
      <c r="C5627" s="201"/>
      <c r="D5627" s="201"/>
      <c r="E5627" s="201"/>
    </row>
    <row r="5628" spans="3:5" x14ac:dyDescent="0.2">
      <c r="C5628" s="201"/>
      <c r="D5628" s="201"/>
      <c r="E5628" s="201"/>
    </row>
    <row r="5629" spans="3:5" x14ac:dyDescent="0.2">
      <c r="C5629" s="201"/>
      <c r="D5629" s="201"/>
      <c r="E5629" s="201"/>
    </row>
    <row r="5630" spans="3:5" x14ac:dyDescent="0.2">
      <c r="C5630" s="201"/>
      <c r="D5630" s="201"/>
      <c r="E5630" s="201"/>
    </row>
    <row r="5631" spans="3:5" x14ac:dyDescent="0.2">
      <c r="C5631" s="201"/>
      <c r="D5631" s="201"/>
      <c r="E5631" s="201"/>
    </row>
    <row r="5632" spans="3:5" x14ac:dyDescent="0.2">
      <c r="C5632" s="201"/>
      <c r="D5632" s="201"/>
      <c r="E5632" s="201"/>
    </row>
    <row r="5633" spans="3:5" x14ac:dyDescent="0.2">
      <c r="C5633" s="201"/>
      <c r="D5633" s="201"/>
      <c r="E5633" s="201"/>
    </row>
    <row r="5634" spans="3:5" x14ac:dyDescent="0.2">
      <c r="C5634" s="201"/>
      <c r="D5634" s="201"/>
      <c r="E5634" s="201"/>
    </row>
    <row r="5635" spans="3:5" x14ac:dyDescent="0.2">
      <c r="C5635" s="201"/>
      <c r="D5635" s="201"/>
      <c r="E5635" s="201"/>
    </row>
    <row r="5636" spans="3:5" x14ac:dyDescent="0.2">
      <c r="C5636" s="201"/>
      <c r="D5636" s="201"/>
      <c r="E5636" s="201"/>
    </row>
    <row r="5637" spans="3:5" x14ac:dyDescent="0.2">
      <c r="C5637" s="201"/>
      <c r="D5637" s="201"/>
      <c r="E5637" s="201"/>
    </row>
    <row r="5638" spans="3:5" x14ac:dyDescent="0.2">
      <c r="C5638" s="201"/>
      <c r="D5638" s="201"/>
      <c r="E5638" s="201"/>
    </row>
    <row r="5639" spans="3:5" x14ac:dyDescent="0.2">
      <c r="C5639" s="201"/>
      <c r="D5639" s="201"/>
      <c r="E5639" s="201"/>
    </row>
    <row r="5640" spans="3:5" x14ac:dyDescent="0.2">
      <c r="C5640" s="201"/>
      <c r="D5640" s="201"/>
      <c r="E5640" s="201"/>
    </row>
    <row r="5641" spans="3:5" x14ac:dyDescent="0.2">
      <c r="C5641" s="201"/>
      <c r="D5641" s="201"/>
      <c r="E5641" s="201"/>
    </row>
    <row r="5642" spans="3:5" x14ac:dyDescent="0.2">
      <c r="C5642" s="201"/>
      <c r="D5642" s="201"/>
      <c r="E5642" s="201"/>
    </row>
    <row r="5643" spans="3:5" x14ac:dyDescent="0.2">
      <c r="C5643" s="201"/>
      <c r="D5643" s="201"/>
      <c r="E5643" s="201"/>
    </row>
    <row r="5644" spans="3:5" x14ac:dyDescent="0.2">
      <c r="C5644" s="201"/>
      <c r="D5644" s="201"/>
      <c r="E5644" s="201"/>
    </row>
    <row r="5645" spans="3:5" x14ac:dyDescent="0.2">
      <c r="C5645" s="201"/>
      <c r="D5645" s="201"/>
      <c r="E5645" s="201"/>
    </row>
    <row r="5646" spans="3:5" x14ac:dyDescent="0.2">
      <c r="C5646" s="201"/>
      <c r="D5646" s="201"/>
      <c r="E5646" s="201"/>
    </row>
    <row r="5647" spans="3:5" x14ac:dyDescent="0.2">
      <c r="C5647" s="201"/>
      <c r="D5647" s="201"/>
      <c r="E5647" s="201"/>
    </row>
    <row r="5648" spans="3:5" x14ac:dyDescent="0.2">
      <c r="C5648" s="201"/>
      <c r="D5648" s="201"/>
      <c r="E5648" s="201"/>
    </row>
    <row r="5649" spans="3:5" x14ac:dyDescent="0.2">
      <c r="C5649" s="201"/>
      <c r="D5649" s="201"/>
      <c r="E5649" s="201"/>
    </row>
    <row r="5650" spans="3:5" x14ac:dyDescent="0.2">
      <c r="C5650" s="201"/>
      <c r="D5650" s="201"/>
      <c r="E5650" s="201"/>
    </row>
    <row r="5651" spans="3:5" x14ac:dyDescent="0.2">
      <c r="C5651" s="201"/>
      <c r="D5651" s="201"/>
      <c r="E5651" s="201"/>
    </row>
    <row r="5652" spans="3:5" x14ac:dyDescent="0.2">
      <c r="C5652" s="201"/>
      <c r="D5652" s="201"/>
      <c r="E5652" s="201"/>
    </row>
    <row r="5653" spans="3:5" x14ac:dyDescent="0.2">
      <c r="C5653" s="201"/>
      <c r="D5653" s="201"/>
      <c r="E5653" s="201"/>
    </row>
    <row r="5654" spans="3:5" x14ac:dyDescent="0.2">
      <c r="C5654" s="201"/>
      <c r="D5654" s="201"/>
      <c r="E5654" s="201"/>
    </row>
    <row r="5655" spans="3:5" x14ac:dyDescent="0.2">
      <c r="C5655" s="201"/>
      <c r="D5655" s="201"/>
      <c r="E5655" s="201"/>
    </row>
    <row r="5656" spans="3:5" x14ac:dyDescent="0.2">
      <c r="C5656" s="201"/>
      <c r="D5656" s="201"/>
      <c r="E5656" s="201"/>
    </row>
    <row r="5657" spans="3:5" x14ac:dyDescent="0.2">
      <c r="C5657" s="201"/>
      <c r="D5657" s="201"/>
      <c r="E5657" s="201"/>
    </row>
    <row r="5658" spans="3:5" x14ac:dyDescent="0.2">
      <c r="C5658" s="201"/>
      <c r="D5658" s="201"/>
      <c r="E5658" s="201"/>
    </row>
    <row r="5659" spans="3:5" x14ac:dyDescent="0.2">
      <c r="C5659" s="201"/>
      <c r="D5659" s="201"/>
      <c r="E5659" s="201"/>
    </row>
    <row r="5660" spans="3:5" x14ac:dyDescent="0.2">
      <c r="C5660" s="201"/>
      <c r="D5660" s="201"/>
      <c r="E5660" s="201"/>
    </row>
    <row r="5661" spans="3:5" x14ac:dyDescent="0.2">
      <c r="C5661" s="201"/>
      <c r="D5661" s="201"/>
      <c r="E5661" s="201"/>
    </row>
    <row r="5662" spans="3:5" x14ac:dyDescent="0.2">
      <c r="C5662" s="201"/>
      <c r="D5662" s="201"/>
      <c r="E5662" s="201"/>
    </row>
    <row r="5663" spans="3:5" x14ac:dyDescent="0.2">
      <c r="C5663" s="201"/>
      <c r="D5663" s="201"/>
      <c r="E5663" s="201"/>
    </row>
    <row r="5664" spans="3:5" x14ac:dyDescent="0.2">
      <c r="C5664" s="201"/>
      <c r="D5664" s="201"/>
      <c r="E5664" s="201"/>
    </row>
    <row r="5665" spans="3:5" x14ac:dyDescent="0.2">
      <c r="C5665" s="201"/>
      <c r="D5665" s="201"/>
      <c r="E5665" s="201"/>
    </row>
    <row r="5666" spans="3:5" x14ac:dyDescent="0.2">
      <c r="C5666" s="201"/>
      <c r="D5666" s="201"/>
      <c r="E5666" s="201"/>
    </row>
    <row r="5667" spans="3:5" x14ac:dyDescent="0.2">
      <c r="C5667" s="201"/>
      <c r="D5667" s="201"/>
      <c r="E5667" s="201"/>
    </row>
    <row r="5668" spans="3:5" x14ac:dyDescent="0.2">
      <c r="C5668" s="201"/>
      <c r="D5668" s="201"/>
      <c r="E5668" s="201"/>
    </row>
    <row r="5669" spans="3:5" x14ac:dyDescent="0.2">
      <c r="C5669" s="201"/>
      <c r="D5669" s="201"/>
      <c r="E5669" s="201"/>
    </row>
    <row r="5670" spans="3:5" x14ac:dyDescent="0.2">
      <c r="C5670" s="201"/>
      <c r="D5670" s="201"/>
      <c r="E5670" s="201"/>
    </row>
    <row r="5671" spans="3:5" x14ac:dyDescent="0.2">
      <c r="C5671" s="201"/>
      <c r="D5671" s="201"/>
      <c r="E5671" s="201"/>
    </row>
    <row r="5672" spans="3:5" x14ac:dyDescent="0.2">
      <c r="C5672" s="201"/>
      <c r="D5672" s="201"/>
      <c r="E5672" s="201"/>
    </row>
    <row r="5673" spans="3:5" x14ac:dyDescent="0.2">
      <c r="C5673" s="201"/>
      <c r="D5673" s="201"/>
      <c r="E5673" s="201"/>
    </row>
    <row r="5674" spans="3:5" x14ac:dyDescent="0.2">
      <c r="C5674" s="201"/>
      <c r="D5674" s="201"/>
      <c r="E5674" s="201"/>
    </row>
    <row r="5675" spans="3:5" x14ac:dyDescent="0.2">
      <c r="C5675" s="201"/>
      <c r="D5675" s="201"/>
      <c r="E5675" s="201"/>
    </row>
    <row r="5676" spans="3:5" x14ac:dyDescent="0.2">
      <c r="C5676" s="201"/>
      <c r="D5676" s="201"/>
      <c r="E5676" s="201"/>
    </row>
    <row r="5677" spans="3:5" x14ac:dyDescent="0.2">
      <c r="C5677" s="201"/>
      <c r="D5677" s="201"/>
      <c r="E5677" s="201"/>
    </row>
    <row r="5678" spans="3:5" x14ac:dyDescent="0.2">
      <c r="C5678" s="201"/>
      <c r="D5678" s="201"/>
      <c r="E5678" s="201"/>
    </row>
    <row r="5679" spans="3:5" x14ac:dyDescent="0.2">
      <c r="C5679" s="201"/>
      <c r="D5679" s="201"/>
      <c r="E5679" s="201"/>
    </row>
    <row r="5680" spans="3:5" x14ac:dyDescent="0.2">
      <c r="C5680" s="201"/>
      <c r="D5680" s="201"/>
      <c r="E5680" s="201"/>
    </row>
    <row r="5681" spans="3:5" x14ac:dyDescent="0.2">
      <c r="C5681" s="201"/>
      <c r="D5681" s="201"/>
      <c r="E5681" s="201"/>
    </row>
    <row r="5682" spans="3:5" x14ac:dyDescent="0.2">
      <c r="C5682" s="201"/>
      <c r="D5682" s="201"/>
      <c r="E5682" s="201"/>
    </row>
    <row r="5683" spans="3:5" x14ac:dyDescent="0.2">
      <c r="C5683" s="201"/>
      <c r="D5683" s="201"/>
      <c r="E5683" s="201"/>
    </row>
    <row r="5684" spans="3:5" x14ac:dyDescent="0.2">
      <c r="C5684" s="201"/>
      <c r="D5684" s="201"/>
      <c r="E5684" s="201"/>
    </row>
    <row r="5685" spans="3:5" x14ac:dyDescent="0.2">
      <c r="C5685" s="201"/>
      <c r="D5685" s="201"/>
      <c r="E5685" s="201"/>
    </row>
    <row r="5686" spans="3:5" x14ac:dyDescent="0.2">
      <c r="C5686" s="201"/>
      <c r="D5686" s="201"/>
      <c r="E5686" s="201"/>
    </row>
    <row r="5687" spans="3:5" x14ac:dyDescent="0.2">
      <c r="C5687" s="201"/>
      <c r="D5687" s="201"/>
      <c r="E5687" s="201"/>
    </row>
    <row r="5688" spans="3:5" x14ac:dyDescent="0.2">
      <c r="C5688" s="201"/>
      <c r="D5688" s="201"/>
      <c r="E5688" s="201"/>
    </row>
    <row r="5689" spans="3:5" x14ac:dyDescent="0.2">
      <c r="C5689" s="201"/>
      <c r="D5689" s="201"/>
      <c r="E5689" s="201"/>
    </row>
    <row r="5690" spans="3:5" x14ac:dyDescent="0.2">
      <c r="C5690" s="201"/>
      <c r="D5690" s="201"/>
      <c r="E5690" s="201"/>
    </row>
    <row r="5691" spans="3:5" x14ac:dyDescent="0.2">
      <c r="C5691" s="201"/>
      <c r="D5691" s="201"/>
      <c r="E5691" s="201"/>
    </row>
    <row r="5692" spans="3:5" x14ac:dyDescent="0.2">
      <c r="C5692" s="201"/>
      <c r="D5692" s="201"/>
      <c r="E5692" s="201"/>
    </row>
    <row r="5693" spans="3:5" x14ac:dyDescent="0.2">
      <c r="C5693" s="201"/>
      <c r="D5693" s="201"/>
      <c r="E5693" s="201"/>
    </row>
    <row r="5694" spans="3:5" x14ac:dyDescent="0.2">
      <c r="C5694" s="201"/>
      <c r="D5694" s="201"/>
      <c r="E5694" s="201"/>
    </row>
    <row r="5695" spans="3:5" x14ac:dyDescent="0.2">
      <c r="C5695" s="201"/>
      <c r="D5695" s="201"/>
      <c r="E5695" s="201"/>
    </row>
    <row r="5696" spans="3:5" x14ac:dyDescent="0.2">
      <c r="C5696" s="201"/>
      <c r="D5696" s="201"/>
      <c r="E5696" s="201"/>
    </row>
    <row r="5697" spans="3:5" x14ac:dyDescent="0.2">
      <c r="C5697" s="201"/>
      <c r="D5697" s="201"/>
      <c r="E5697" s="201"/>
    </row>
    <row r="5698" spans="3:5" x14ac:dyDescent="0.2">
      <c r="C5698" s="201"/>
      <c r="D5698" s="201"/>
      <c r="E5698" s="201"/>
    </row>
    <row r="5699" spans="3:5" x14ac:dyDescent="0.2">
      <c r="C5699" s="201"/>
      <c r="D5699" s="201"/>
      <c r="E5699" s="201"/>
    </row>
    <row r="5700" spans="3:5" x14ac:dyDescent="0.2">
      <c r="C5700" s="201"/>
      <c r="D5700" s="201"/>
      <c r="E5700" s="201"/>
    </row>
    <row r="5701" spans="3:5" x14ac:dyDescent="0.2">
      <c r="C5701" s="201"/>
      <c r="D5701" s="201"/>
      <c r="E5701" s="201"/>
    </row>
    <row r="5702" spans="3:5" x14ac:dyDescent="0.2">
      <c r="C5702" s="201"/>
      <c r="D5702" s="201"/>
      <c r="E5702" s="201"/>
    </row>
    <row r="5703" spans="3:5" x14ac:dyDescent="0.2">
      <c r="C5703" s="201"/>
      <c r="D5703" s="201"/>
      <c r="E5703" s="201"/>
    </row>
    <row r="5704" spans="3:5" x14ac:dyDescent="0.2">
      <c r="C5704" s="201"/>
      <c r="D5704" s="201"/>
      <c r="E5704" s="201"/>
    </row>
    <row r="5705" spans="3:5" x14ac:dyDescent="0.2">
      <c r="C5705" s="201"/>
      <c r="D5705" s="201"/>
      <c r="E5705" s="201"/>
    </row>
    <row r="5706" spans="3:5" x14ac:dyDescent="0.2">
      <c r="C5706" s="201"/>
      <c r="D5706" s="201"/>
      <c r="E5706" s="201"/>
    </row>
    <row r="5707" spans="3:5" x14ac:dyDescent="0.2">
      <c r="C5707" s="201"/>
      <c r="D5707" s="201"/>
      <c r="E5707" s="201"/>
    </row>
    <row r="5708" spans="3:5" x14ac:dyDescent="0.2">
      <c r="C5708" s="201"/>
      <c r="D5708" s="201"/>
      <c r="E5708" s="201"/>
    </row>
    <row r="5709" spans="3:5" x14ac:dyDescent="0.2">
      <c r="C5709" s="201"/>
      <c r="D5709" s="201"/>
      <c r="E5709" s="201"/>
    </row>
    <row r="5710" spans="3:5" x14ac:dyDescent="0.2">
      <c r="C5710" s="201"/>
      <c r="D5710" s="201"/>
      <c r="E5710" s="201"/>
    </row>
    <row r="5711" spans="3:5" x14ac:dyDescent="0.2">
      <c r="C5711" s="201"/>
      <c r="D5711" s="201"/>
      <c r="E5711" s="201"/>
    </row>
    <row r="5712" spans="3:5" x14ac:dyDescent="0.2">
      <c r="C5712" s="201"/>
      <c r="D5712" s="201"/>
      <c r="E5712" s="201"/>
    </row>
    <row r="5713" spans="3:5" x14ac:dyDescent="0.2">
      <c r="C5713" s="201"/>
      <c r="D5713" s="201"/>
      <c r="E5713" s="201"/>
    </row>
    <row r="5714" spans="3:5" x14ac:dyDescent="0.2">
      <c r="C5714" s="201"/>
      <c r="D5714" s="201"/>
      <c r="E5714" s="201"/>
    </row>
    <row r="5715" spans="3:5" x14ac:dyDescent="0.2">
      <c r="C5715" s="201"/>
      <c r="D5715" s="201"/>
      <c r="E5715" s="201"/>
    </row>
    <row r="5716" spans="3:5" x14ac:dyDescent="0.2">
      <c r="C5716" s="201"/>
      <c r="D5716" s="201"/>
      <c r="E5716" s="201"/>
    </row>
    <row r="5717" spans="3:5" x14ac:dyDescent="0.2">
      <c r="C5717" s="201"/>
      <c r="D5717" s="201"/>
      <c r="E5717" s="201"/>
    </row>
    <row r="5718" spans="3:5" x14ac:dyDescent="0.2">
      <c r="C5718" s="201"/>
      <c r="D5718" s="201"/>
      <c r="E5718" s="201"/>
    </row>
    <row r="5719" spans="3:5" x14ac:dyDescent="0.2">
      <c r="C5719" s="201"/>
      <c r="D5719" s="201"/>
      <c r="E5719" s="201"/>
    </row>
    <row r="5720" spans="3:5" x14ac:dyDescent="0.2">
      <c r="C5720" s="201"/>
      <c r="D5720" s="201"/>
      <c r="E5720" s="201"/>
    </row>
    <row r="5721" spans="3:5" x14ac:dyDescent="0.2">
      <c r="C5721" s="201"/>
      <c r="D5721" s="201"/>
      <c r="E5721" s="201"/>
    </row>
    <row r="5722" spans="3:5" x14ac:dyDescent="0.2">
      <c r="C5722" s="201"/>
      <c r="D5722" s="201"/>
      <c r="E5722" s="201"/>
    </row>
    <row r="5723" spans="3:5" x14ac:dyDescent="0.2">
      <c r="C5723" s="201"/>
      <c r="D5723" s="201"/>
      <c r="E5723" s="201"/>
    </row>
    <row r="5724" spans="3:5" x14ac:dyDescent="0.2">
      <c r="C5724" s="201"/>
      <c r="D5724" s="201"/>
      <c r="E5724" s="201"/>
    </row>
    <row r="5725" spans="3:5" x14ac:dyDescent="0.2">
      <c r="C5725" s="201"/>
      <c r="D5725" s="201"/>
      <c r="E5725" s="201"/>
    </row>
    <row r="5726" spans="3:5" x14ac:dyDescent="0.2">
      <c r="C5726" s="201"/>
      <c r="D5726" s="201"/>
      <c r="E5726" s="201"/>
    </row>
    <row r="5727" spans="3:5" x14ac:dyDescent="0.2">
      <c r="C5727" s="201"/>
      <c r="D5727" s="201"/>
      <c r="E5727" s="201"/>
    </row>
    <row r="5728" spans="3:5" x14ac:dyDescent="0.2">
      <c r="C5728" s="201"/>
      <c r="D5728" s="201"/>
      <c r="E5728" s="201"/>
    </row>
    <row r="5729" spans="3:5" x14ac:dyDescent="0.2">
      <c r="C5729" s="201"/>
      <c r="D5729" s="201"/>
      <c r="E5729" s="201"/>
    </row>
    <row r="5730" spans="3:5" x14ac:dyDescent="0.2">
      <c r="C5730" s="201"/>
      <c r="D5730" s="201"/>
      <c r="E5730" s="201"/>
    </row>
    <row r="5731" spans="3:5" x14ac:dyDescent="0.2">
      <c r="C5731" s="201"/>
      <c r="D5731" s="201"/>
      <c r="E5731" s="201"/>
    </row>
    <row r="5732" spans="3:5" x14ac:dyDescent="0.2">
      <c r="C5732" s="201"/>
      <c r="D5732" s="201"/>
      <c r="E5732" s="201"/>
    </row>
    <row r="5733" spans="3:5" x14ac:dyDescent="0.2">
      <c r="C5733" s="201"/>
      <c r="D5733" s="201"/>
      <c r="E5733" s="201"/>
    </row>
    <row r="5734" spans="3:5" x14ac:dyDescent="0.2">
      <c r="C5734" s="201"/>
      <c r="D5734" s="201"/>
      <c r="E5734" s="201"/>
    </row>
    <row r="5735" spans="3:5" x14ac:dyDescent="0.2">
      <c r="C5735" s="201"/>
      <c r="D5735" s="201"/>
      <c r="E5735" s="201"/>
    </row>
    <row r="5736" spans="3:5" x14ac:dyDescent="0.2">
      <c r="C5736" s="201"/>
      <c r="D5736" s="201"/>
      <c r="E5736" s="201"/>
    </row>
    <row r="5737" spans="3:5" x14ac:dyDescent="0.2">
      <c r="C5737" s="201"/>
      <c r="D5737" s="201"/>
      <c r="E5737" s="201"/>
    </row>
    <row r="5738" spans="3:5" x14ac:dyDescent="0.2">
      <c r="C5738" s="201"/>
      <c r="D5738" s="201"/>
      <c r="E5738" s="201"/>
    </row>
    <row r="5739" spans="3:5" x14ac:dyDescent="0.2">
      <c r="C5739" s="201"/>
      <c r="D5739" s="201"/>
      <c r="E5739" s="201"/>
    </row>
    <row r="5740" spans="3:5" x14ac:dyDescent="0.2">
      <c r="C5740" s="201"/>
      <c r="D5740" s="201"/>
      <c r="E5740" s="201"/>
    </row>
    <row r="5741" spans="3:5" x14ac:dyDescent="0.2">
      <c r="C5741" s="201"/>
      <c r="D5741" s="201"/>
      <c r="E5741" s="201"/>
    </row>
    <row r="5742" spans="3:5" x14ac:dyDescent="0.2">
      <c r="C5742" s="201"/>
      <c r="D5742" s="201"/>
      <c r="E5742" s="201"/>
    </row>
    <row r="5743" spans="3:5" x14ac:dyDescent="0.2">
      <c r="C5743" s="201"/>
      <c r="D5743" s="201"/>
      <c r="E5743" s="201"/>
    </row>
    <row r="5744" spans="3:5" x14ac:dyDescent="0.2">
      <c r="C5744" s="201"/>
      <c r="D5744" s="201"/>
      <c r="E5744" s="201"/>
    </row>
    <row r="5745" spans="3:5" x14ac:dyDescent="0.2">
      <c r="C5745" s="201"/>
      <c r="D5745" s="201"/>
      <c r="E5745" s="201"/>
    </row>
    <row r="5746" spans="3:5" x14ac:dyDescent="0.2">
      <c r="C5746" s="201"/>
      <c r="D5746" s="201"/>
      <c r="E5746" s="201"/>
    </row>
    <row r="5747" spans="3:5" x14ac:dyDescent="0.2">
      <c r="C5747" s="201"/>
      <c r="D5747" s="201"/>
      <c r="E5747" s="201"/>
    </row>
    <row r="5748" spans="3:5" x14ac:dyDescent="0.2">
      <c r="C5748" s="201"/>
      <c r="D5748" s="201"/>
      <c r="E5748" s="201"/>
    </row>
    <row r="5749" spans="3:5" x14ac:dyDescent="0.2">
      <c r="C5749" s="201"/>
      <c r="D5749" s="201"/>
      <c r="E5749" s="201"/>
    </row>
    <row r="5750" spans="3:5" x14ac:dyDescent="0.2">
      <c r="C5750" s="201"/>
      <c r="D5750" s="201"/>
      <c r="E5750" s="201"/>
    </row>
    <row r="5751" spans="3:5" x14ac:dyDescent="0.2">
      <c r="C5751" s="201"/>
      <c r="D5751" s="201"/>
      <c r="E5751" s="201"/>
    </row>
    <row r="5752" spans="3:5" x14ac:dyDescent="0.2">
      <c r="C5752" s="201"/>
      <c r="D5752" s="201"/>
      <c r="E5752" s="201"/>
    </row>
    <row r="5753" spans="3:5" x14ac:dyDescent="0.2">
      <c r="C5753" s="201"/>
      <c r="D5753" s="201"/>
      <c r="E5753" s="201"/>
    </row>
    <row r="5754" spans="3:5" x14ac:dyDescent="0.2">
      <c r="C5754" s="201"/>
      <c r="D5754" s="201"/>
      <c r="E5754" s="201"/>
    </row>
    <row r="5755" spans="3:5" x14ac:dyDescent="0.2">
      <c r="C5755" s="201"/>
      <c r="D5755" s="201"/>
      <c r="E5755" s="201"/>
    </row>
    <row r="5756" spans="3:5" x14ac:dyDescent="0.2">
      <c r="C5756" s="201"/>
      <c r="D5756" s="201"/>
      <c r="E5756" s="201"/>
    </row>
    <row r="5757" spans="3:5" x14ac:dyDescent="0.2">
      <c r="C5757" s="201"/>
      <c r="D5757" s="201"/>
      <c r="E5757" s="201"/>
    </row>
    <row r="5758" spans="3:5" x14ac:dyDescent="0.2">
      <c r="C5758" s="201"/>
      <c r="D5758" s="201"/>
      <c r="E5758" s="201"/>
    </row>
    <row r="5759" spans="3:5" x14ac:dyDescent="0.2">
      <c r="C5759" s="201"/>
      <c r="D5759" s="201"/>
      <c r="E5759" s="201"/>
    </row>
    <row r="5760" spans="3:5" x14ac:dyDescent="0.2">
      <c r="C5760" s="201"/>
      <c r="D5760" s="201"/>
      <c r="E5760" s="201"/>
    </row>
    <row r="5761" spans="3:5" x14ac:dyDescent="0.2">
      <c r="C5761" s="201"/>
      <c r="D5761" s="201"/>
      <c r="E5761" s="201"/>
    </row>
    <row r="5762" spans="3:5" x14ac:dyDescent="0.2">
      <c r="C5762" s="201"/>
      <c r="D5762" s="201"/>
      <c r="E5762" s="201"/>
    </row>
    <row r="5763" spans="3:5" x14ac:dyDescent="0.2">
      <c r="C5763" s="201"/>
      <c r="D5763" s="201"/>
      <c r="E5763" s="201"/>
    </row>
    <row r="5764" spans="3:5" x14ac:dyDescent="0.2">
      <c r="C5764" s="201"/>
      <c r="D5764" s="201"/>
      <c r="E5764" s="201"/>
    </row>
    <row r="5765" spans="3:5" x14ac:dyDescent="0.2">
      <c r="C5765" s="201"/>
      <c r="D5765" s="201"/>
      <c r="E5765" s="201"/>
    </row>
    <row r="5766" spans="3:5" x14ac:dyDescent="0.2">
      <c r="C5766" s="201"/>
      <c r="D5766" s="201"/>
      <c r="E5766" s="201"/>
    </row>
    <row r="5767" spans="3:5" x14ac:dyDescent="0.2">
      <c r="C5767" s="201"/>
      <c r="D5767" s="201"/>
      <c r="E5767" s="201"/>
    </row>
    <row r="5768" spans="3:5" x14ac:dyDescent="0.2">
      <c r="C5768" s="201"/>
      <c r="D5768" s="201"/>
      <c r="E5768" s="201"/>
    </row>
    <row r="5769" spans="3:5" x14ac:dyDescent="0.2">
      <c r="C5769" s="201"/>
      <c r="D5769" s="201"/>
      <c r="E5769" s="201"/>
    </row>
    <row r="5770" spans="3:5" x14ac:dyDescent="0.2">
      <c r="C5770" s="201"/>
      <c r="D5770" s="201"/>
      <c r="E5770" s="201"/>
    </row>
    <row r="5771" spans="3:5" x14ac:dyDescent="0.2">
      <c r="C5771" s="201"/>
      <c r="D5771" s="201"/>
      <c r="E5771" s="201"/>
    </row>
    <row r="5772" spans="3:5" x14ac:dyDescent="0.2">
      <c r="C5772" s="201"/>
      <c r="D5772" s="201"/>
      <c r="E5772" s="201"/>
    </row>
    <row r="5773" spans="3:5" x14ac:dyDescent="0.2">
      <c r="C5773" s="201"/>
      <c r="D5773" s="201"/>
      <c r="E5773" s="201"/>
    </row>
    <row r="5774" spans="3:5" x14ac:dyDescent="0.2">
      <c r="C5774" s="201"/>
      <c r="D5774" s="201"/>
      <c r="E5774" s="201"/>
    </row>
    <row r="5775" spans="3:5" x14ac:dyDescent="0.2">
      <c r="C5775" s="201"/>
      <c r="D5775" s="201"/>
      <c r="E5775" s="201"/>
    </row>
    <row r="5776" spans="3:5" x14ac:dyDescent="0.2">
      <c r="C5776" s="201"/>
      <c r="D5776" s="201"/>
      <c r="E5776" s="201"/>
    </row>
    <row r="5777" spans="3:5" x14ac:dyDescent="0.2">
      <c r="C5777" s="201"/>
      <c r="D5777" s="201"/>
      <c r="E5777" s="201"/>
    </row>
    <row r="5778" spans="3:5" x14ac:dyDescent="0.2">
      <c r="C5778" s="201"/>
      <c r="D5778" s="201"/>
      <c r="E5778" s="201"/>
    </row>
    <row r="5779" spans="3:5" x14ac:dyDescent="0.2">
      <c r="C5779" s="201"/>
      <c r="D5779" s="201"/>
      <c r="E5779" s="201"/>
    </row>
    <row r="5780" spans="3:5" x14ac:dyDescent="0.2">
      <c r="C5780" s="201"/>
      <c r="D5780" s="201"/>
      <c r="E5780" s="201"/>
    </row>
    <row r="5781" spans="3:5" x14ac:dyDescent="0.2">
      <c r="C5781" s="201"/>
      <c r="D5781" s="201"/>
      <c r="E5781" s="201"/>
    </row>
    <row r="5782" spans="3:5" x14ac:dyDescent="0.2">
      <c r="C5782" s="201"/>
      <c r="D5782" s="201"/>
      <c r="E5782" s="201"/>
    </row>
    <row r="5783" spans="3:5" x14ac:dyDescent="0.2">
      <c r="C5783" s="201"/>
      <c r="D5783" s="201"/>
      <c r="E5783" s="201"/>
    </row>
    <row r="5784" spans="3:5" x14ac:dyDescent="0.2">
      <c r="C5784" s="201"/>
      <c r="D5784" s="201"/>
      <c r="E5784" s="201"/>
    </row>
    <row r="5785" spans="3:5" x14ac:dyDescent="0.2">
      <c r="C5785" s="201"/>
      <c r="D5785" s="201"/>
      <c r="E5785" s="201"/>
    </row>
    <row r="5786" spans="3:5" x14ac:dyDescent="0.2">
      <c r="C5786" s="201"/>
      <c r="D5786" s="201"/>
      <c r="E5786" s="201"/>
    </row>
    <row r="5787" spans="3:5" x14ac:dyDescent="0.2">
      <c r="C5787" s="201"/>
      <c r="D5787" s="201"/>
      <c r="E5787" s="201"/>
    </row>
    <row r="5788" spans="3:5" x14ac:dyDescent="0.2">
      <c r="C5788" s="201"/>
      <c r="D5788" s="201"/>
      <c r="E5788" s="201"/>
    </row>
    <row r="5789" spans="3:5" x14ac:dyDescent="0.2">
      <c r="C5789" s="201"/>
      <c r="D5789" s="201"/>
      <c r="E5789" s="201"/>
    </row>
    <row r="5790" spans="3:5" x14ac:dyDescent="0.2">
      <c r="C5790" s="201"/>
      <c r="D5790" s="201"/>
      <c r="E5790" s="201"/>
    </row>
    <row r="5791" spans="3:5" x14ac:dyDescent="0.2">
      <c r="C5791" s="201"/>
      <c r="D5791" s="201"/>
      <c r="E5791" s="201"/>
    </row>
    <row r="5792" spans="3:5" x14ac:dyDescent="0.2">
      <c r="C5792" s="201"/>
      <c r="D5792" s="201"/>
      <c r="E5792" s="201"/>
    </row>
    <row r="5793" spans="3:5" x14ac:dyDescent="0.2">
      <c r="C5793" s="201"/>
      <c r="D5793" s="201"/>
      <c r="E5793" s="201"/>
    </row>
    <row r="5794" spans="3:5" x14ac:dyDescent="0.2">
      <c r="C5794" s="201"/>
      <c r="D5794" s="201"/>
      <c r="E5794" s="201"/>
    </row>
    <row r="5795" spans="3:5" x14ac:dyDescent="0.2">
      <c r="C5795" s="201"/>
      <c r="D5795" s="201"/>
      <c r="E5795" s="201"/>
    </row>
    <row r="5796" spans="3:5" x14ac:dyDescent="0.2">
      <c r="C5796" s="201"/>
      <c r="D5796" s="201"/>
      <c r="E5796" s="201"/>
    </row>
    <row r="5797" spans="3:5" x14ac:dyDescent="0.2">
      <c r="C5797" s="201"/>
      <c r="D5797" s="201"/>
      <c r="E5797" s="201"/>
    </row>
    <row r="5798" spans="3:5" x14ac:dyDescent="0.2">
      <c r="C5798" s="201"/>
      <c r="D5798" s="201"/>
      <c r="E5798" s="201"/>
    </row>
    <row r="5799" spans="3:5" x14ac:dyDescent="0.2">
      <c r="C5799" s="201"/>
      <c r="D5799" s="201"/>
      <c r="E5799" s="201"/>
    </row>
    <row r="5800" spans="3:5" x14ac:dyDescent="0.2">
      <c r="C5800" s="201"/>
      <c r="D5800" s="201"/>
      <c r="E5800" s="201"/>
    </row>
    <row r="5801" spans="3:5" x14ac:dyDescent="0.2">
      <c r="C5801" s="201"/>
      <c r="D5801" s="201"/>
      <c r="E5801" s="201"/>
    </row>
    <row r="5802" spans="3:5" x14ac:dyDescent="0.2">
      <c r="C5802" s="201"/>
      <c r="D5802" s="201"/>
      <c r="E5802" s="201"/>
    </row>
    <row r="5803" spans="3:5" x14ac:dyDescent="0.2">
      <c r="C5803" s="201"/>
      <c r="D5803" s="201"/>
      <c r="E5803" s="201"/>
    </row>
    <row r="5804" spans="3:5" x14ac:dyDescent="0.2">
      <c r="C5804" s="201"/>
      <c r="D5804" s="201"/>
      <c r="E5804" s="201"/>
    </row>
    <row r="5805" spans="3:5" x14ac:dyDescent="0.2">
      <c r="C5805" s="201"/>
      <c r="D5805" s="201"/>
      <c r="E5805" s="201"/>
    </row>
    <row r="5806" spans="3:5" x14ac:dyDescent="0.2">
      <c r="C5806" s="201"/>
      <c r="D5806" s="201"/>
      <c r="E5806" s="201"/>
    </row>
    <row r="5807" spans="3:5" x14ac:dyDescent="0.2">
      <c r="C5807" s="201"/>
      <c r="D5807" s="201"/>
      <c r="E5807" s="201"/>
    </row>
    <row r="5808" spans="3:5" x14ac:dyDescent="0.2">
      <c r="C5808" s="201"/>
      <c r="D5808" s="201"/>
      <c r="E5808" s="201"/>
    </row>
    <row r="5809" spans="3:5" x14ac:dyDescent="0.2">
      <c r="C5809" s="201"/>
      <c r="D5809" s="201"/>
      <c r="E5809" s="201"/>
    </row>
    <row r="5810" spans="3:5" x14ac:dyDescent="0.2">
      <c r="C5810" s="201"/>
      <c r="D5810" s="201"/>
      <c r="E5810" s="201"/>
    </row>
    <row r="5811" spans="3:5" x14ac:dyDescent="0.2">
      <c r="C5811" s="201"/>
      <c r="D5811" s="201"/>
      <c r="E5811" s="201"/>
    </row>
    <row r="5812" spans="3:5" x14ac:dyDescent="0.2">
      <c r="C5812" s="201"/>
      <c r="D5812" s="201"/>
      <c r="E5812" s="201"/>
    </row>
    <row r="5813" spans="3:5" x14ac:dyDescent="0.2">
      <c r="C5813" s="201"/>
      <c r="D5813" s="201"/>
      <c r="E5813" s="201"/>
    </row>
    <row r="5814" spans="3:5" x14ac:dyDescent="0.2">
      <c r="C5814" s="201"/>
      <c r="D5814" s="201"/>
      <c r="E5814" s="201"/>
    </row>
    <row r="5815" spans="3:5" x14ac:dyDescent="0.2">
      <c r="C5815" s="201"/>
      <c r="D5815" s="201"/>
      <c r="E5815" s="201"/>
    </row>
    <row r="5816" spans="3:5" x14ac:dyDescent="0.2">
      <c r="C5816" s="201"/>
      <c r="D5816" s="201"/>
      <c r="E5816" s="201"/>
    </row>
    <row r="5817" spans="3:5" x14ac:dyDescent="0.2">
      <c r="C5817" s="201"/>
      <c r="D5817" s="201"/>
      <c r="E5817" s="201"/>
    </row>
    <row r="5818" spans="3:5" x14ac:dyDescent="0.2">
      <c r="C5818" s="201"/>
      <c r="D5818" s="201"/>
      <c r="E5818" s="201"/>
    </row>
    <row r="5819" spans="3:5" x14ac:dyDescent="0.2">
      <c r="C5819" s="201"/>
      <c r="D5819" s="201"/>
      <c r="E5819" s="201"/>
    </row>
    <row r="5820" spans="3:5" x14ac:dyDescent="0.2">
      <c r="C5820" s="201"/>
      <c r="D5820" s="201"/>
      <c r="E5820" s="201"/>
    </row>
    <row r="5821" spans="3:5" x14ac:dyDescent="0.2">
      <c r="C5821" s="201"/>
      <c r="D5821" s="201"/>
      <c r="E5821" s="201"/>
    </row>
    <row r="5822" spans="3:5" x14ac:dyDescent="0.2">
      <c r="C5822" s="201"/>
      <c r="D5822" s="201"/>
      <c r="E5822" s="201"/>
    </row>
    <row r="5823" spans="3:5" x14ac:dyDescent="0.2">
      <c r="C5823" s="201"/>
      <c r="D5823" s="201"/>
      <c r="E5823" s="201"/>
    </row>
    <row r="5824" spans="3:5" x14ac:dyDescent="0.2">
      <c r="C5824" s="201"/>
      <c r="D5824" s="201"/>
      <c r="E5824" s="201"/>
    </row>
    <row r="5825" spans="3:5" x14ac:dyDescent="0.2">
      <c r="C5825" s="201"/>
      <c r="D5825" s="201"/>
      <c r="E5825" s="201"/>
    </row>
    <row r="5826" spans="3:5" x14ac:dyDescent="0.2">
      <c r="C5826" s="201"/>
      <c r="D5826" s="201"/>
      <c r="E5826" s="201"/>
    </row>
    <row r="5827" spans="3:5" x14ac:dyDescent="0.2">
      <c r="C5827" s="201"/>
      <c r="D5827" s="201"/>
      <c r="E5827" s="201"/>
    </row>
    <row r="5828" spans="3:5" x14ac:dyDescent="0.2">
      <c r="C5828" s="201"/>
      <c r="D5828" s="201"/>
      <c r="E5828" s="201"/>
    </row>
    <row r="5829" spans="3:5" x14ac:dyDescent="0.2">
      <c r="C5829" s="201"/>
      <c r="D5829" s="201"/>
      <c r="E5829" s="201"/>
    </row>
    <row r="5830" spans="3:5" x14ac:dyDescent="0.2">
      <c r="C5830" s="201"/>
      <c r="D5830" s="201"/>
      <c r="E5830" s="201"/>
    </row>
    <row r="5831" spans="3:5" x14ac:dyDescent="0.2">
      <c r="C5831" s="201"/>
      <c r="D5831" s="201"/>
      <c r="E5831" s="201"/>
    </row>
    <row r="5832" spans="3:5" x14ac:dyDescent="0.2">
      <c r="C5832" s="201"/>
      <c r="D5832" s="201"/>
      <c r="E5832" s="201"/>
    </row>
    <row r="5833" spans="3:5" x14ac:dyDescent="0.2">
      <c r="C5833" s="201"/>
      <c r="D5833" s="201"/>
      <c r="E5833" s="201"/>
    </row>
    <row r="5834" spans="3:5" x14ac:dyDescent="0.2">
      <c r="C5834" s="201"/>
      <c r="D5834" s="201"/>
      <c r="E5834" s="201"/>
    </row>
    <row r="5835" spans="3:5" x14ac:dyDescent="0.2">
      <c r="C5835" s="201"/>
      <c r="D5835" s="201"/>
      <c r="E5835" s="201"/>
    </row>
    <row r="5836" spans="3:5" x14ac:dyDescent="0.2">
      <c r="C5836" s="201"/>
      <c r="D5836" s="201"/>
      <c r="E5836" s="201"/>
    </row>
    <row r="5837" spans="3:5" x14ac:dyDescent="0.2">
      <c r="C5837" s="201"/>
      <c r="D5837" s="201"/>
      <c r="E5837" s="201"/>
    </row>
    <row r="5838" spans="3:5" x14ac:dyDescent="0.2">
      <c r="C5838" s="201"/>
      <c r="D5838" s="201"/>
      <c r="E5838" s="201"/>
    </row>
    <row r="5839" spans="3:5" x14ac:dyDescent="0.2">
      <c r="C5839" s="201"/>
      <c r="D5839" s="201"/>
      <c r="E5839" s="201"/>
    </row>
    <row r="5840" spans="3:5" x14ac:dyDescent="0.2">
      <c r="C5840" s="201"/>
      <c r="D5840" s="201"/>
      <c r="E5840" s="201"/>
    </row>
    <row r="5841" spans="3:5" x14ac:dyDescent="0.2">
      <c r="C5841" s="201"/>
      <c r="D5841" s="201"/>
      <c r="E5841" s="201"/>
    </row>
    <row r="5842" spans="3:5" x14ac:dyDescent="0.2">
      <c r="C5842" s="201"/>
      <c r="D5842" s="201"/>
      <c r="E5842" s="201"/>
    </row>
    <row r="5843" spans="3:5" x14ac:dyDescent="0.2">
      <c r="C5843" s="201"/>
      <c r="D5843" s="201"/>
      <c r="E5843" s="201"/>
    </row>
    <row r="5844" spans="3:5" x14ac:dyDescent="0.2">
      <c r="C5844" s="201"/>
      <c r="D5844" s="201"/>
      <c r="E5844" s="201"/>
    </row>
    <row r="5845" spans="3:5" x14ac:dyDescent="0.2">
      <c r="C5845" s="201"/>
      <c r="D5845" s="201"/>
      <c r="E5845" s="201"/>
    </row>
    <row r="5846" spans="3:5" x14ac:dyDescent="0.2">
      <c r="C5846" s="201"/>
      <c r="D5846" s="201"/>
      <c r="E5846" s="201"/>
    </row>
    <row r="5847" spans="3:5" x14ac:dyDescent="0.2">
      <c r="C5847" s="201"/>
      <c r="D5847" s="201"/>
      <c r="E5847" s="201"/>
    </row>
    <row r="5848" spans="3:5" x14ac:dyDescent="0.2">
      <c r="C5848" s="201"/>
      <c r="D5848" s="201"/>
      <c r="E5848" s="201"/>
    </row>
    <row r="5849" spans="3:5" x14ac:dyDescent="0.2">
      <c r="C5849" s="201"/>
      <c r="D5849" s="201"/>
      <c r="E5849" s="201"/>
    </row>
    <row r="5850" spans="3:5" x14ac:dyDescent="0.2">
      <c r="C5850" s="201"/>
      <c r="D5850" s="201"/>
      <c r="E5850" s="201"/>
    </row>
    <row r="5851" spans="3:5" x14ac:dyDescent="0.2">
      <c r="C5851" s="201"/>
      <c r="D5851" s="201"/>
      <c r="E5851" s="201"/>
    </row>
    <row r="5852" spans="3:5" x14ac:dyDescent="0.2">
      <c r="C5852" s="201"/>
      <c r="D5852" s="201"/>
      <c r="E5852" s="201"/>
    </row>
    <row r="5853" spans="3:5" x14ac:dyDescent="0.2">
      <c r="C5853" s="201"/>
      <c r="D5853" s="201"/>
      <c r="E5853" s="201"/>
    </row>
    <row r="5854" spans="3:5" x14ac:dyDescent="0.2">
      <c r="C5854" s="201"/>
      <c r="D5854" s="201"/>
      <c r="E5854" s="201"/>
    </row>
    <row r="5855" spans="3:5" x14ac:dyDescent="0.2">
      <c r="C5855" s="201"/>
      <c r="D5855" s="201"/>
      <c r="E5855" s="201"/>
    </row>
    <row r="5856" spans="3:5" x14ac:dyDescent="0.2">
      <c r="C5856" s="201"/>
      <c r="D5856" s="201"/>
      <c r="E5856" s="201"/>
    </row>
    <row r="5857" spans="3:5" x14ac:dyDescent="0.2">
      <c r="C5857" s="201"/>
      <c r="D5857" s="201"/>
      <c r="E5857" s="201"/>
    </row>
    <row r="5858" spans="3:5" x14ac:dyDescent="0.2">
      <c r="C5858" s="201"/>
      <c r="D5858" s="201"/>
      <c r="E5858" s="201"/>
    </row>
    <row r="5859" spans="3:5" x14ac:dyDescent="0.2">
      <c r="C5859" s="201"/>
      <c r="D5859" s="201"/>
      <c r="E5859" s="201"/>
    </row>
    <row r="5860" spans="3:5" x14ac:dyDescent="0.2">
      <c r="C5860" s="201"/>
      <c r="D5860" s="201"/>
      <c r="E5860" s="201"/>
    </row>
    <row r="5861" spans="3:5" x14ac:dyDescent="0.2">
      <c r="C5861" s="201"/>
      <c r="D5861" s="201"/>
      <c r="E5861" s="201"/>
    </row>
    <row r="5862" spans="3:5" x14ac:dyDescent="0.2">
      <c r="C5862" s="201"/>
      <c r="D5862" s="201"/>
      <c r="E5862" s="201"/>
    </row>
    <row r="5863" spans="3:5" x14ac:dyDescent="0.2">
      <c r="C5863" s="201"/>
      <c r="D5863" s="201"/>
      <c r="E5863" s="201"/>
    </row>
    <row r="5864" spans="3:5" x14ac:dyDescent="0.2">
      <c r="C5864" s="201"/>
      <c r="D5864" s="201"/>
      <c r="E5864" s="201"/>
    </row>
    <row r="5865" spans="3:5" x14ac:dyDescent="0.2">
      <c r="C5865" s="201"/>
      <c r="D5865" s="201"/>
      <c r="E5865" s="201"/>
    </row>
    <row r="5866" spans="3:5" x14ac:dyDescent="0.2">
      <c r="C5866" s="201"/>
      <c r="D5866" s="201"/>
      <c r="E5866" s="201"/>
    </row>
    <row r="5867" spans="3:5" x14ac:dyDescent="0.2">
      <c r="C5867" s="201"/>
      <c r="D5867" s="201"/>
      <c r="E5867" s="201"/>
    </row>
    <row r="5868" spans="3:5" x14ac:dyDescent="0.2">
      <c r="C5868" s="201"/>
      <c r="D5868" s="201"/>
      <c r="E5868" s="201"/>
    </row>
    <row r="5869" spans="3:5" x14ac:dyDescent="0.2">
      <c r="C5869" s="201"/>
      <c r="D5869" s="201"/>
      <c r="E5869" s="201"/>
    </row>
    <row r="5870" spans="3:5" x14ac:dyDescent="0.2">
      <c r="C5870" s="201"/>
      <c r="D5870" s="201"/>
      <c r="E5870" s="201"/>
    </row>
    <row r="5871" spans="3:5" x14ac:dyDescent="0.2">
      <c r="C5871" s="201"/>
      <c r="D5871" s="201"/>
      <c r="E5871" s="201"/>
    </row>
    <row r="5872" spans="3:5" x14ac:dyDescent="0.2">
      <c r="C5872" s="201"/>
      <c r="D5872" s="201"/>
      <c r="E5872" s="201"/>
    </row>
    <row r="5873" spans="3:5" x14ac:dyDescent="0.2">
      <c r="C5873" s="201"/>
      <c r="D5873" s="201"/>
      <c r="E5873" s="201"/>
    </row>
    <row r="5874" spans="3:5" x14ac:dyDescent="0.2">
      <c r="C5874" s="201"/>
      <c r="D5874" s="201"/>
      <c r="E5874" s="201"/>
    </row>
    <row r="5875" spans="3:5" x14ac:dyDescent="0.2">
      <c r="C5875" s="201"/>
      <c r="D5875" s="201"/>
      <c r="E5875" s="201"/>
    </row>
    <row r="5876" spans="3:5" x14ac:dyDescent="0.2">
      <c r="C5876" s="201"/>
      <c r="D5876" s="201"/>
      <c r="E5876" s="201"/>
    </row>
    <row r="5877" spans="3:5" x14ac:dyDescent="0.2">
      <c r="C5877" s="201"/>
      <c r="D5877" s="201"/>
      <c r="E5877" s="201"/>
    </row>
    <row r="5878" spans="3:5" x14ac:dyDescent="0.2">
      <c r="C5878" s="201"/>
      <c r="D5878" s="201"/>
      <c r="E5878" s="201"/>
    </row>
    <row r="5879" spans="3:5" x14ac:dyDescent="0.2">
      <c r="C5879" s="201"/>
      <c r="D5879" s="201"/>
      <c r="E5879" s="201"/>
    </row>
    <row r="5880" spans="3:5" x14ac:dyDescent="0.2">
      <c r="C5880" s="201"/>
      <c r="D5880" s="201"/>
      <c r="E5880" s="201"/>
    </row>
    <row r="5881" spans="3:5" x14ac:dyDescent="0.2">
      <c r="C5881" s="201"/>
      <c r="D5881" s="201"/>
      <c r="E5881" s="201"/>
    </row>
    <row r="5882" spans="3:5" x14ac:dyDescent="0.2">
      <c r="C5882" s="201"/>
      <c r="D5882" s="201"/>
      <c r="E5882" s="201"/>
    </row>
    <row r="5883" spans="3:5" x14ac:dyDescent="0.2">
      <c r="C5883" s="201"/>
      <c r="D5883" s="201"/>
      <c r="E5883" s="201"/>
    </row>
    <row r="5884" spans="3:5" x14ac:dyDescent="0.2">
      <c r="C5884" s="201"/>
      <c r="D5884" s="201"/>
      <c r="E5884" s="201"/>
    </row>
    <row r="5885" spans="3:5" x14ac:dyDescent="0.2">
      <c r="C5885" s="201"/>
      <c r="D5885" s="201"/>
      <c r="E5885" s="201"/>
    </row>
    <row r="5886" spans="3:5" x14ac:dyDescent="0.2">
      <c r="C5886" s="201"/>
      <c r="D5886" s="201"/>
      <c r="E5886" s="201"/>
    </row>
    <row r="5887" spans="3:5" x14ac:dyDescent="0.2">
      <c r="C5887" s="201"/>
      <c r="D5887" s="201"/>
      <c r="E5887" s="201"/>
    </row>
    <row r="5888" spans="3:5" x14ac:dyDescent="0.2">
      <c r="C5888" s="201"/>
      <c r="D5888" s="201"/>
      <c r="E5888" s="201"/>
    </row>
    <row r="5889" spans="3:5" x14ac:dyDescent="0.2">
      <c r="C5889" s="201"/>
      <c r="D5889" s="201"/>
      <c r="E5889" s="201"/>
    </row>
    <row r="5890" spans="3:5" x14ac:dyDescent="0.2">
      <c r="C5890" s="201"/>
      <c r="D5890" s="201"/>
      <c r="E5890" s="201"/>
    </row>
    <row r="5891" spans="3:5" x14ac:dyDescent="0.2">
      <c r="C5891" s="201"/>
      <c r="D5891" s="201"/>
      <c r="E5891" s="201"/>
    </row>
    <row r="5892" spans="3:5" x14ac:dyDescent="0.2">
      <c r="C5892" s="201"/>
      <c r="D5892" s="201"/>
      <c r="E5892" s="201"/>
    </row>
    <row r="5893" spans="3:5" x14ac:dyDescent="0.2">
      <c r="C5893" s="201"/>
      <c r="D5893" s="201"/>
      <c r="E5893" s="201"/>
    </row>
    <row r="5894" spans="3:5" x14ac:dyDescent="0.2">
      <c r="C5894" s="201"/>
      <c r="D5894" s="201"/>
      <c r="E5894" s="201"/>
    </row>
    <row r="5895" spans="3:5" x14ac:dyDescent="0.2">
      <c r="C5895" s="201"/>
      <c r="D5895" s="201"/>
      <c r="E5895" s="201"/>
    </row>
    <row r="5896" spans="3:5" x14ac:dyDescent="0.2">
      <c r="C5896" s="201"/>
      <c r="D5896" s="201"/>
      <c r="E5896" s="201"/>
    </row>
    <row r="5897" spans="3:5" x14ac:dyDescent="0.2">
      <c r="C5897" s="201"/>
      <c r="D5897" s="201"/>
      <c r="E5897" s="201"/>
    </row>
    <row r="5898" spans="3:5" x14ac:dyDescent="0.2">
      <c r="C5898" s="201"/>
      <c r="D5898" s="201"/>
      <c r="E5898" s="201"/>
    </row>
    <row r="5899" spans="3:5" x14ac:dyDescent="0.2">
      <c r="C5899" s="201"/>
      <c r="D5899" s="201"/>
      <c r="E5899" s="201"/>
    </row>
    <row r="5900" spans="3:5" x14ac:dyDescent="0.2">
      <c r="C5900" s="201"/>
      <c r="D5900" s="201"/>
      <c r="E5900" s="201"/>
    </row>
    <row r="5901" spans="3:5" x14ac:dyDescent="0.2">
      <c r="C5901" s="201"/>
      <c r="D5901" s="201"/>
      <c r="E5901" s="201"/>
    </row>
    <row r="5902" spans="3:5" x14ac:dyDescent="0.2">
      <c r="C5902" s="201"/>
      <c r="D5902" s="201"/>
      <c r="E5902" s="201"/>
    </row>
    <row r="5903" spans="3:5" x14ac:dyDescent="0.2">
      <c r="C5903" s="201"/>
      <c r="D5903" s="201"/>
      <c r="E5903" s="201"/>
    </row>
    <row r="5904" spans="3:5" x14ac:dyDescent="0.2">
      <c r="C5904" s="201"/>
      <c r="D5904" s="201"/>
      <c r="E5904" s="201"/>
    </row>
    <row r="5905" spans="3:5" x14ac:dyDescent="0.2">
      <c r="C5905" s="201"/>
      <c r="D5905" s="201"/>
      <c r="E5905" s="201"/>
    </row>
    <row r="5906" spans="3:5" x14ac:dyDescent="0.2">
      <c r="C5906" s="201"/>
      <c r="D5906" s="201"/>
      <c r="E5906" s="201"/>
    </row>
    <row r="5907" spans="3:5" x14ac:dyDescent="0.2">
      <c r="C5907" s="201"/>
      <c r="D5907" s="201"/>
      <c r="E5907" s="201"/>
    </row>
    <row r="5908" spans="3:5" x14ac:dyDescent="0.2">
      <c r="C5908" s="201"/>
      <c r="D5908" s="201"/>
      <c r="E5908" s="201"/>
    </row>
    <row r="5909" spans="3:5" x14ac:dyDescent="0.2">
      <c r="C5909" s="201"/>
      <c r="D5909" s="201"/>
      <c r="E5909" s="201"/>
    </row>
    <row r="5910" spans="3:5" x14ac:dyDescent="0.2">
      <c r="C5910" s="201"/>
      <c r="D5910" s="201"/>
      <c r="E5910" s="201"/>
    </row>
    <row r="5911" spans="3:5" x14ac:dyDescent="0.2">
      <c r="C5911" s="201"/>
      <c r="D5911" s="201"/>
      <c r="E5911" s="201"/>
    </row>
    <row r="5912" spans="3:5" x14ac:dyDescent="0.2">
      <c r="C5912" s="201"/>
      <c r="D5912" s="201"/>
      <c r="E5912" s="201"/>
    </row>
    <row r="5913" spans="3:5" x14ac:dyDescent="0.2">
      <c r="C5913" s="201"/>
      <c r="D5913" s="201"/>
      <c r="E5913" s="201"/>
    </row>
    <row r="5914" spans="3:5" x14ac:dyDescent="0.2">
      <c r="C5914" s="201"/>
      <c r="D5914" s="201"/>
      <c r="E5914" s="201"/>
    </row>
    <row r="5915" spans="3:5" x14ac:dyDescent="0.2">
      <c r="C5915" s="201"/>
      <c r="D5915" s="201"/>
      <c r="E5915" s="201"/>
    </row>
    <row r="5916" spans="3:5" x14ac:dyDescent="0.2">
      <c r="C5916" s="201"/>
      <c r="D5916" s="201"/>
      <c r="E5916" s="201"/>
    </row>
    <row r="5917" spans="3:5" x14ac:dyDescent="0.2">
      <c r="C5917" s="201"/>
      <c r="D5917" s="201"/>
      <c r="E5917" s="201"/>
    </row>
    <row r="5918" spans="3:5" x14ac:dyDescent="0.2">
      <c r="C5918" s="201"/>
      <c r="D5918" s="201"/>
      <c r="E5918" s="201"/>
    </row>
    <row r="5919" spans="3:5" x14ac:dyDescent="0.2">
      <c r="C5919" s="201"/>
      <c r="D5919" s="201"/>
      <c r="E5919" s="201"/>
    </row>
    <row r="5920" spans="3:5" x14ac:dyDescent="0.2">
      <c r="C5920" s="201"/>
      <c r="D5920" s="201"/>
      <c r="E5920" s="201"/>
    </row>
    <row r="5921" spans="3:5" x14ac:dyDescent="0.2">
      <c r="C5921" s="201"/>
      <c r="D5921" s="201"/>
      <c r="E5921" s="201"/>
    </row>
    <row r="5922" spans="3:5" x14ac:dyDescent="0.2">
      <c r="C5922" s="201"/>
      <c r="D5922" s="201"/>
      <c r="E5922" s="201"/>
    </row>
    <row r="5923" spans="3:5" x14ac:dyDescent="0.2">
      <c r="C5923" s="201"/>
      <c r="D5923" s="201"/>
      <c r="E5923" s="201"/>
    </row>
    <row r="5924" spans="3:5" x14ac:dyDescent="0.2">
      <c r="C5924" s="201"/>
      <c r="D5924" s="201"/>
      <c r="E5924" s="201"/>
    </row>
    <row r="5925" spans="3:5" x14ac:dyDescent="0.2">
      <c r="C5925" s="201"/>
      <c r="D5925" s="201"/>
      <c r="E5925" s="201"/>
    </row>
    <row r="5926" spans="3:5" x14ac:dyDescent="0.2">
      <c r="C5926" s="201"/>
      <c r="D5926" s="201"/>
      <c r="E5926" s="201"/>
    </row>
    <row r="5927" spans="3:5" x14ac:dyDescent="0.2">
      <c r="C5927" s="201"/>
      <c r="D5927" s="201"/>
      <c r="E5927" s="201"/>
    </row>
    <row r="5928" spans="3:5" x14ac:dyDescent="0.2">
      <c r="C5928" s="201"/>
      <c r="D5928" s="201"/>
      <c r="E5928" s="201"/>
    </row>
    <row r="5929" spans="3:5" x14ac:dyDescent="0.2">
      <c r="C5929" s="201"/>
      <c r="D5929" s="201"/>
      <c r="E5929" s="201"/>
    </row>
    <row r="5930" spans="3:5" x14ac:dyDescent="0.2">
      <c r="C5930" s="201"/>
      <c r="D5930" s="201"/>
      <c r="E5930" s="201"/>
    </row>
    <row r="5931" spans="3:5" x14ac:dyDescent="0.2">
      <c r="C5931" s="201"/>
      <c r="D5931" s="201"/>
      <c r="E5931" s="201"/>
    </row>
    <row r="5932" spans="3:5" x14ac:dyDescent="0.2">
      <c r="C5932" s="201"/>
      <c r="D5932" s="201"/>
      <c r="E5932" s="201"/>
    </row>
    <row r="5933" spans="3:5" x14ac:dyDescent="0.2">
      <c r="C5933" s="201"/>
      <c r="D5933" s="201"/>
      <c r="E5933" s="201"/>
    </row>
    <row r="5934" spans="3:5" x14ac:dyDescent="0.2">
      <c r="C5934" s="201"/>
      <c r="D5934" s="201"/>
      <c r="E5934" s="201"/>
    </row>
    <row r="5935" spans="3:5" x14ac:dyDescent="0.2">
      <c r="C5935" s="201"/>
      <c r="D5935" s="201"/>
      <c r="E5935" s="201"/>
    </row>
    <row r="5936" spans="3:5" x14ac:dyDescent="0.2">
      <c r="C5936" s="201"/>
      <c r="D5936" s="201"/>
      <c r="E5936" s="201"/>
    </row>
    <row r="5937" spans="3:5" x14ac:dyDescent="0.2">
      <c r="C5937" s="201"/>
      <c r="D5937" s="201"/>
      <c r="E5937" s="201"/>
    </row>
    <row r="5938" spans="3:5" x14ac:dyDescent="0.2">
      <c r="C5938" s="201"/>
      <c r="D5938" s="201"/>
      <c r="E5938" s="201"/>
    </row>
    <row r="5939" spans="3:5" x14ac:dyDescent="0.2">
      <c r="C5939" s="201"/>
      <c r="D5939" s="201"/>
      <c r="E5939" s="201"/>
    </row>
    <row r="5940" spans="3:5" x14ac:dyDescent="0.2">
      <c r="C5940" s="201"/>
      <c r="D5940" s="201"/>
      <c r="E5940" s="201"/>
    </row>
    <row r="5941" spans="3:5" x14ac:dyDescent="0.2">
      <c r="C5941" s="201"/>
      <c r="D5941" s="201"/>
      <c r="E5941" s="201"/>
    </row>
    <row r="5942" spans="3:5" x14ac:dyDescent="0.2">
      <c r="C5942" s="201"/>
      <c r="D5942" s="201"/>
      <c r="E5942" s="201"/>
    </row>
    <row r="5943" spans="3:5" x14ac:dyDescent="0.2">
      <c r="C5943" s="201"/>
      <c r="D5943" s="201"/>
      <c r="E5943" s="201"/>
    </row>
    <row r="5944" spans="3:5" x14ac:dyDescent="0.2">
      <c r="C5944" s="201"/>
      <c r="D5944" s="201"/>
      <c r="E5944" s="201"/>
    </row>
    <row r="5945" spans="3:5" x14ac:dyDescent="0.2">
      <c r="C5945" s="201"/>
      <c r="D5945" s="201"/>
      <c r="E5945" s="201"/>
    </row>
    <row r="5946" spans="3:5" x14ac:dyDescent="0.2">
      <c r="C5946" s="201"/>
      <c r="D5946" s="201"/>
      <c r="E5946" s="201"/>
    </row>
    <row r="5947" spans="3:5" x14ac:dyDescent="0.2">
      <c r="C5947" s="201"/>
      <c r="D5947" s="201"/>
      <c r="E5947" s="201"/>
    </row>
    <row r="5948" spans="3:5" x14ac:dyDescent="0.2">
      <c r="C5948" s="201"/>
      <c r="D5948" s="201"/>
      <c r="E5948" s="201"/>
    </row>
    <row r="5949" spans="3:5" x14ac:dyDescent="0.2">
      <c r="C5949" s="201"/>
      <c r="D5949" s="201"/>
      <c r="E5949" s="201"/>
    </row>
    <row r="5950" spans="3:5" x14ac:dyDescent="0.2">
      <c r="C5950" s="201"/>
      <c r="D5950" s="201"/>
      <c r="E5950" s="201"/>
    </row>
    <row r="5951" spans="3:5" x14ac:dyDescent="0.2">
      <c r="C5951" s="201"/>
      <c r="D5951" s="201"/>
      <c r="E5951" s="201"/>
    </row>
    <row r="5952" spans="3:5" x14ac:dyDescent="0.2">
      <c r="C5952" s="201"/>
      <c r="D5952" s="201"/>
      <c r="E5952" s="201"/>
    </row>
    <row r="5953" spans="3:5" x14ac:dyDescent="0.2">
      <c r="C5953" s="201"/>
      <c r="D5953" s="201"/>
      <c r="E5953" s="201"/>
    </row>
    <row r="5954" spans="3:5" x14ac:dyDescent="0.2">
      <c r="C5954" s="201"/>
      <c r="D5954" s="201"/>
      <c r="E5954" s="201"/>
    </row>
    <row r="5955" spans="3:5" x14ac:dyDescent="0.2">
      <c r="C5955" s="201"/>
      <c r="D5955" s="201"/>
      <c r="E5955" s="201"/>
    </row>
    <row r="5956" spans="3:5" x14ac:dyDescent="0.2">
      <c r="C5956" s="201"/>
      <c r="D5956" s="201"/>
      <c r="E5956" s="201"/>
    </row>
    <row r="5957" spans="3:5" x14ac:dyDescent="0.2">
      <c r="C5957" s="201"/>
      <c r="D5957" s="201"/>
      <c r="E5957" s="201"/>
    </row>
    <row r="5958" spans="3:5" x14ac:dyDescent="0.2">
      <c r="C5958" s="201"/>
      <c r="D5958" s="201"/>
      <c r="E5958" s="201"/>
    </row>
    <row r="5959" spans="3:5" x14ac:dyDescent="0.2">
      <c r="C5959" s="201"/>
      <c r="D5959" s="201"/>
      <c r="E5959" s="201"/>
    </row>
    <row r="5960" spans="3:5" x14ac:dyDescent="0.2">
      <c r="C5960" s="201"/>
      <c r="D5960" s="201"/>
      <c r="E5960" s="201"/>
    </row>
    <row r="5961" spans="3:5" x14ac:dyDescent="0.2">
      <c r="C5961" s="201"/>
      <c r="D5961" s="201"/>
      <c r="E5961" s="201"/>
    </row>
    <row r="5962" spans="3:5" x14ac:dyDescent="0.2">
      <c r="C5962" s="201"/>
      <c r="D5962" s="201"/>
      <c r="E5962" s="201"/>
    </row>
    <row r="5963" spans="3:5" x14ac:dyDescent="0.2">
      <c r="C5963" s="201"/>
      <c r="D5963" s="201"/>
      <c r="E5963" s="201"/>
    </row>
    <row r="5964" spans="3:5" x14ac:dyDescent="0.2">
      <c r="C5964" s="201"/>
      <c r="D5964" s="201"/>
      <c r="E5964" s="201"/>
    </row>
    <row r="5965" spans="3:5" x14ac:dyDescent="0.2">
      <c r="C5965" s="201"/>
      <c r="D5965" s="201"/>
      <c r="E5965" s="201"/>
    </row>
    <row r="5966" spans="3:5" x14ac:dyDescent="0.2">
      <c r="C5966" s="201"/>
      <c r="D5966" s="201"/>
      <c r="E5966" s="201"/>
    </row>
    <row r="5967" spans="3:5" x14ac:dyDescent="0.2">
      <c r="C5967" s="201"/>
      <c r="D5967" s="201"/>
      <c r="E5967" s="201"/>
    </row>
    <row r="5968" spans="3:5" x14ac:dyDescent="0.2">
      <c r="C5968" s="201"/>
      <c r="D5968" s="201"/>
      <c r="E5968" s="201"/>
    </row>
    <row r="5969" spans="3:5" x14ac:dyDescent="0.2">
      <c r="C5969" s="201"/>
      <c r="D5969" s="201"/>
      <c r="E5969" s="201"/>
    </row>
    <row r="5970" spans="3:5" x14ac:dyDescent="0.2">
      <c r="C5970" s="201"/>
      <c r="D5970" s="201"/>
      <c r="E5970" s="201"/>
    </row>
    <row r="5971" spans="3:5" x14ac:dyDescent="0.2">
      <c r="C5971" s="201"/>
      <c r="D5971" s="201"/>
      <c r="E5971" s="201"/>
    </row>
    <row r="5972" spans="3:5" x14ac:dyDescent="0.2">
      <c r="C5972" s="201"/>
      <c r="D5972" s="201"/>
      <c r="E5972" s="201"/>
    </row>
    <row r="5973" spans="3:5" x14ac:dyDescent="0.2">
      <c r="C5973" s="201"/>
      <c r="D5973" s="201"/>
      <c r="E5973" s="201"/>
    </row>
    <row r="5974" spans="3:5" x14ac:dyDescent="0.2">
      <c r="C5974" s="201"/>
      <c r="D5974" s="201"/>
      <c r="E5974" s="201"/>
    </row>
    <row r="5975" spans="3:5" x14ac:dyDescent="0.2">
      <c r="C5975" s="201"/>
      <c r="D5975" s="201"/>
      <c r="E5975" s="201"/>
    </row>
    <row r="5976" spans="3:5" x14ac:dyDescent="0.2">
      <c r="C5976" s="201"/>
      <c r="D5976" s="201"/>
      <c r="E5976" s="201"/>
    </row>
    <row r="5977" spans="3:5" x14ac:dyDescent="0.2">
      <c r="C5977" s="201"/>
      <c r="D5977" s="201"/>
      <c r="E5977" s="201"/>
    </row>
    <row r="5978" spans="3:5" x14ac:dyDescent="0.2">
      <c r="C5978" s="201"/>
      <c r="D5978" s="201"/>
      <c r="E5978" s="201"/>
    </row>
    <row r="5979" spans="3:5" x14ac:dyDescent="0.2">
      <c r="C5979" s="201"/>
      <c r="D5979" s="201"/>
      <c r="E5979" s="201"/>
    </row>
    <row r="5980" spans="3:5" x14ac:dyDescent="0.2">
      <c r="C5980" s="201"/>
      <c r="D5980" s="201"/>
      <c r="E5980" s="201"/>
    </row>
    <row r="5981" spans="3:5" x14ac:dyDescent="0.2">
      <c r="C5981" s="201"/>
      <c r="D5981" s="201"/>
      <c r="E5981" s="201"/>
    </row>
    <row r="5982" spans="3:5" x14ac:dyDescent="0.2">
      <c r="C5982" s="201"/>
      <c r="D5982" s="201"/>
      <c r="E5982" s="201"/>
    </row>
    <row r="5983" spans="3:5" x14ac:dyDescent="0.2">
      <c r="C5983" s="201"/>
      <c r="D5983" s="201"/>
      <c r="E5983" s="201"/>
    </row>
    <row r="5984" spans="3:5" x14ac:dyDescent="0.2">
      <c r="C5984" s="201"/>
      <c r="D5984" s="201"/>
      <c r="E5984" s="201"/>
    </row>
    <row r="5985" spans="3:5" x14ac:dyDescent="0.2">
      <c r="C5985" s="201"/>
      <c r="D5985" s="201"/>
      <c r="E5985" s="201"/>
    </row>
    <row r="5986" spans="3:5" x14ac:dyDescent="0.2">
      <c r="C5986" s="201"/>
      <c r="D5986" s="201"/>
      <c r="E5986" s="201"/>
    </row>
    <row r="5987" spans="3:5" x14ac:dyDescent="0.2">
      <c r="C5987" s="201"/>
      <c r="D5987" s="201"/>
      <c r="E5987" s="201"/>
    </row>
    <row r="5988" spans="3:5" x14ac:dyDescent="0.2">
      <c r="C5988" s="201"/>
      <c r="D5988" s="201"/>
      <c r="E5988" s="201"/>
    </row>
    <row r="5989" spans="3:5" x14ac:dyDescent="0.2">
      <c r="C5989" s="201"/>
      <c r="D5989" s="201"/>
      <c r="E5989" s="201"/>
    </row>
    <row r="5990" spans="3:5" x14ac:dyDescent="0.2">
      <c r="C5990" s="201"/>
      <c r="D5990" s="201"/>
      <c r="E5990" s="201"/>
    </row>
    <row r="5991" spans="3:5" x14ac:dyDescent="0.2">
      <c r="C5991" s="201"/>
      <c r="D5991" s="201"/>
      <c r="E5991" s="201"/>
    </row>
    <row r="5992" spans="3:5" x14ac:dyDescent="0.2">
      <c r="C5992" s="201"/>
      <c r="D5992" s="201"/>
      <c r="E5992" s="201"/>
    </row>
    <row r="5993" spans="3:5" x14ac:dyDescent="0.2">
      <c r="C5993" s="201"/>
      <c r="D5993" s="201"/>
      <c r="E5993" s="201"/>
    </row>
    <row r="5994" spans="3:5" x14ac:dyDescent="0.2">
      <c r="C5994" s="201"/>
      <c r="D5994" s="201"/>
      <c r="E5994" s="201"/>
    </row>
    <row r="5995" spans="3:5" x14ac:dyDescent="0.2">
      <c r="C5995" s="201"/>
      <c r="D5995" s="201"/>
      <c r="E5995" s="201"/>
    </row>
    <row r="5996" spans="3:5" x14ac:dyDescent="0.2">
      <c r="C5996" s="201"/>
      <c r="D5996" s="201"/>
      <c r="E5996" s="201"/>
    </row>
    <row r="5997" spans="3:5" x14ac:dyDescent="0.2">
      <c r="C5997" s="201"/>
      <c r="D5997" s="201"/>
      <c r="E5997" s="201"/>
    </row>
    <row r="5998" spans="3:5" x14ac:dyDescent="0.2">
      <c r="C5998" s="201"/>
      <c r="D5998" s="201"/>
      <c r="E5998" s="201"/>
    </row>
    <row r="5999" spans="3:5" x14ac:dyDescent="0.2">
      <c r="C5999" s="201"/>
      <c r="D5999" s="201"/>
      <c r="E5999" s="201"/>
    </row>
    <row r="6000" spans="3:5" x14ac:dyDescent="0.2">
      <c r="C6000" s="201"/>
      <c r="D6000" s="201"/>
      <c r="E6000" s="201"/>
    </row>
    <row r="6001" spans="3:5" x14ac:dyDescent="0.2">
      <c r="C6001" s="201"/>
      <c r="D6001" s="201"/>
      <c r="E6001" s="201"/>
    </row>
    <row r="6002" spans="3:5" x14ac:dyDescent="0.2">
      <c r="C6002" s="201"/>
      <c r="D6002" s="201"/>
      <c r="E6002" s="201"/>
    </row>
    <row r="6003" spans="3:5" x14ac:dyDescent="0.2">
      <c r="C6003" s="201"/>
      <c r="D6003" s="201"/>
      <c r="E6003" s="201"/>
    </row>
    <row r="6004" spans="3:5" x14ac:dyDescent="0.2">
      <c r="C6004" s="201"/>
      <c r="D6004" s="201"/>
      <c r="E6004" s="201"/>
    </row>
    <row r="6005" spans="3:5" x14ac:dyDescent="0.2">
      <c r="C6005" s="201"/>
      <c r="D6005" s="201"/>
      <c r="E6005" s="201"/>
    </row>
    <row r="6006" spans="3:5" x14ac:dyDescent="0.2">
      <c r="C6006" s="201"/>
      <c r="D6006" s="201"/>
      <c r="E6006" s="201"/>
    </row>
    <row r="6007" spans="3:5" x14ac:dyDescent="0.2">
      <c r="C6007" s="201"/>
      <c r="D6007" s="201"/>
      <c r="E6007" s="201"/>
    </row>
    <row r="6008" spans="3:5" x14ac:dyDescent="0.2">
      <c r="C6008" s="201"/>
      <c r="D6008" s="201"/>
      <c r="E6008" s="201"/>
    </row>
    <row r="6009" spans="3:5" x14ac:dyDescent="0.2">
      <c r="C6009" s="201"/>
      <c r="D6009" s="201"/>
      <c r="E6009" s="201"/>
    </row>
    <row r="6010" spans="3:5" x14ac:dyDescent="0.2">
      <c r="C6010" s="201"/>
      <c r="D6010" s="201"/>
      <c r="E6010" s="201"/>
    </row>
    <row r="6011" spans="3:5" x14ac:dyDescent="0.2">
      <c r="C6011" s="201"/>
      <c r="D6011" s="201"/>
      <c r="E6011" s="201"/>
    </row>
    <row r="6012" spans="3:5" x14ac:dyDescent="0.2">
      <c r="C6012" s="201"/>
      <c r="D6012" s="201"/>
      <c r="E6012" s="201"/>
    </row>
    <row r="6013" spans="3:5" x14ac:dyDescent="0.2">
      <c r="C6013" s="201"/>
      <c r="D6013" s="201"/>
      <c r="E6013" s="201"/>
    </row>
    <row r="6014" spans="3:5" x14ac:dyDescent="0.2">
      <c r="C6014" s="201"/>
      <c r="D6014" s="201"/>
      <c r="E6014" s="201"/>
    </row>
    <row r="6015" spans="3:5" x14ac:dyDescent="0.2">
      <c r="C6015" s="201"/>
      <c r="D6015" s="201"/>
      <c r="E6015" s="201"/>
    </row>
    <row r="6016" spans="3:5" x14ac:dyDescent="0.2">
      <c r="C6016" s="201"/>
      <c r="D6016" s="201"/>
      <c r="E6016" s="201"/>
    </row>
    <row r="6017" spans="3:5" x14ac:dyDescent="0.2">
      <c r="C6017" s="201"/>
      <c r="D6017" s="201"/>
      <c r="E6017" s="201"/>
    </row>
    <row r="6018" spans="3:5" x14ac:dyDescent="0.2">
      <c r="C6018" s="201"/>
      <c r="D6018" s="201"/>
      <c r="E6018" s="201"/>
    </row>
    <row r="6019" spans="3:5" x14ac:dyDescent="0.2">
      <c r="C6019" s="201"/>
      <c r="D6019" s="201"/>
      <c r="E6019" s="201"/>
    </row>
    <row r="6020" spans="3:5" x14ac:dyDescent="0.2">
      <c r="C6020" s="201"/>
      <c r="D6020" s="201"/>
      <c r="E6020" s="201"/>
    </row>
    <row r="6021" spans="3:5" x14ac:dyDescent="0.2">
      <c r="C6021" s="201"/>
      <c r="D6021" s="201"/>
      <c r="E6021" s="201"/>
    </row>
    <row r="6022" spans="3:5" x14ac:dyDescent="0.2">
      <c r="C6022" s="201"/>
      <c r="D6022" s="201"/>
      <c r="E6022" s="201"/>
    </row>
    <row r="6023" spans="3:5" x14ac:dyDescent="0.2">
      <c r="C6023" s="201"/>
      <c r="D6023" s="201"/>
      <c r="E6023" s="201"/>
    </row>
    <row r="6024" spans="3:5" x14ac:dyDescent="0.2">
      <c r="C6024" s="201"/>
      <c r="D6024" s="201"/>
      <c r="E6024" s="201"/>
    </row>
    <row r="6025" spans="3:5" x14ac:dyDescent="0.2">
      <c r="C6025" s="201"/>
      <c r="D6025" s="201"/>
      <c r="E6025" s="201"/>
    </row>
    <row r="6026" spans="3:5" x14ac:dyDescent="0.2">
      <c r="C6026" s="201"/>
      <c r="D6026" s="201"/>
      <c r="E6026" s="201"/>
    </row>
    <row r="6027" spans="3:5" x14ac:dyDescent="0.2">
      <c r="C6027" s="201"/>
      <c r="D6027" s="201"/>
      <c r="E6027" s="201"/>
    </row>
    <row r="6028" spans="3:5" x14ac:dyDescent="0.2">
      <c r="C6028" s="201"/>
      <c r="D6028" s="201"/>
      <c r="E6028" s="201"/>
    </row>
    <row r="6029" spans="3:5" x14ac:dyDescent="0.2">
      <c r="C6029" s="201"/>
      <c r="D6029" s="201"/>
      <c r="E6029" s="201"/>
    </row>
    <row r="6030" spans="3:5" x14ac:dyDescent="0.2">
      <c r="C6030" s="201"/>
      <c r="D6030" s="201"/>
      <c r="E6030" s="201"/>
    </row>
    <row r="6031" spans="3:5" x14ac:dyDescent="0.2">
      <c r="C6031" s="201"/>
      <c r="D6031" s="201"/>
      <c r="E6031" s="201"/>
    </row>
    <row r="6032" spans="3:5" x14ac:dyDescent="0.2">
      <c r="C6032" s="201"/>
      <c r="D6032" s="201"/>
      <c r="E6032" s="201"/>
    </row>
    <row r="6033" spans="3:5" x14ac:dyDescent="0.2">
      <c r="C6033" s="201"/>
      <c r="D6033" s="201"/>
      <c r="E6033" s="201"/>
    </row>
    <row r="6034" spans="3:5" x14ac:dyDescent="0.2">
      <c r="C6034" s="201"/>
      <c r="D6034" s="201"/>
      <c r="E6034" s="201"/>
    </row>
    <row r="6035" spans="3:5" x14ac:dyDescent="0.2">
      <c r="C6035" s="201"/>
      <c r="D6035" s="201"/>
      <c r="E6035" s="201"/>
    </row>
    <row r="6036" spans="3:5" x14ac:dyDescent="0.2">
      <c r="C6036" s="201"/>
      <c r="D6036" s="201"/>
      <c r="E6036" s="201"/>
    </row>
    <row r="6037" spans="3:5" x14ac:dyDescent="0.2">
      <c r="C6037" s="201"/>
      <c r="D6037" s="201"/>
      <c r="E6037" s="201"/>
    </row>
    <row r="6038" spans="3:5" x14ac:dyDescent="0.2">
      <c r="C6038" s="201"/>
      <c r="D6038" s="201"/>
      <c r="E6038" s="201"/>
    </row>
    <row r="6039" spans="3:5" x14ac:dyDescent="0.2">
      <c r="C6039" s="201"/>
      <c r="D6039" s="201"/>
      <c r="E6039" s="201"/>
    </row>
    <row r="6040" spans="3:5" x14ac:dyDescent="0.2">
      <c r="C6040" s="201"/>
      <c r="D6040" s="201"/>
      <c r="E6040" s="201"/>
    </row>
    <row r="6041" spans="3:5" x14ac:dyDescent="0.2">
      <c r="C6041" s="201"/>
      <c r="D6041" s="201"/>
      <c r="E6041" s="201"/>
    </row>
    <row r="6042" spans="3:5" x14ac:dyDescent="0.2">
      <c r="C6042" s="201"/>
      <c r="D6042" s="201"/>
      <c r="E6042" s="201"/>
    </row>
    <row r="6043" spans="3:5" x14ac:dyDescent="0.2">
      <c r="C6043" s="201"/>
      <c r="D6043" s="201"/>
      <c r="E6043" s="201"/>
    </row>
    <row r="6044" spans="3:5" x14ac:dyDescent="0.2">
      <c r="C6044" s="201"/>
      <c r="D6044" s="201"/>
      <c r="E6044" s="201"/>
    </row>
    <row r="6045" spans="3:5" x14ac:dyDescent="0.2">
      <c r="C6045" s="201"/>
      <c r="D6045" s="201"/>
      <c r="E6045" s="201"/>
    </row>
    <row r="6046" spans="3:5" x14ac:dyDescent="0.2">
      <c r="C6046" s="201"/>
      <c r="D6046" s="201"/>
      <c r="E6046" s="201"/>
    </row>
    <row r="6047" spans="3:5" x14ac:dyDescent="0.2">
      <c r="C6047" s="201"/>
      <c r="D6047" s="201"/>
      <c r="E6047" s="201"/>
    </row>
    <row r="6048" spans="3:5" x14ac:dyDescent="0.2">
      <c r="C6048" s="201"/>
      <c r="D6048" s="201"/>
      <c r="E6048" s="201"/>
    </row>
    <row r="6049" spans="3:5" x14ac:dyDescent="0.2">
      <c r="C6049" s="201"/>
      <c r="D6049" s="201"/>
      <c r="E6049" s="201"/>
    </row>
    <row r="6050" spans="3:5" x14ac:dyDescent="0.2">
      <c r="C6050" s="201"/>
      <c r="D6050" s="201"/>
      <c r="E6050" s="201"/>
    </row>
    <row r="6051" spans="3:5" x14ac:dyDescent="0.2">
      <c r="C6051" s="201"/>
      <c r="D6051" s="201"/>
      <c r="E6051" s="201"/>
    </row>
    <row r="6052" spans="3:5" x14ac:dyDescent="0.2">
      <c r="C6052" s="201"/>
      <c r="D6052" s="201"/>
      <c r="E6052" s="201"/>
    </row>
    <row r="6053" spans="3:5" x14ac:dyDescent="0.2">
      <c r="C6053" s="201"/>
      <c r="D6053" s="201"/>
      <c r="E6053" s="201"/>
    </row>
    <row r="6054" spans="3:5" x14ac:dyDescent="0.2">
      <c r="C6054" s="201"/>
      <c r="D6054" s="201"/>
      <c r="E6054" s="201"/>
    </row>
    <row r="6055" spans="3:5" x14ac:dyDescent="0.2">
      <c r="C6055" s="201"/>
      <c r="D6055" s="201"/>
      <c r="E6055" s="201"/>
    </row>
    <row r="6056" spans="3:5" x14ac:dyDescent="0.2">
      <c r="C6056" s="201"/>
      <c r="D6056" s="201"/>
      <c r="E6056" s="201"/>
    </row>
    <row r="6057" spans="3:5" x14ac:dyDescent="0.2">
      <c r="C6057" s="201"/>
      <c r="D6057" s="201"/>
      <c r="E6057" s="201"/>
    </row>
    <row r="6058" spans="3:5" x14ac:dyDescent="0.2">
      <c r="C6058" s="201"/>
      <c r="D6058" s="201"/>
      <c r="E6058" s="201"/>
    </row>
    <row r="6059" spans="3:5" x14ac:dyDescent="0.2">
      <c r="C6059" s="201"/>
      <c r="D6059" s="201"/>
      <c r="E6059" s="201"/>
    </row>
    <row r="6060" spans="3:5" x14ac:dyDescent="0.2">
      <c r="C6060" s="201"/>
      <c r="D6060" s="201"/>
      <c r="E6060" s="201"/>
    </row>
    <row r="6061" spans="3:5" x14ac:dyDescent="0.2">
      <c r="C6061" s="201"/>
      <c r="D6061" s="201"/>
      <c r="E6061" s="201"/>
    </row>
    <row r="6062" spans="3:5" x14ac:dyDescent="0.2">
      <c r="C6062" s="201"/>
      <c r="D6062" s="201"/>
      <c r="E6062" s="201"/>
    </row>
    <row r="6063" spans="3:5" x14ac:dyDescent="0.2">
      <c r="C6063" s="201"/>
      <c r="D6063" s="201"/>
      <c r="E6063" s="201"/>
    </row>
    <row r="6064" spans="3:5" x14ac:dyDescent="0.2">
      <c r="C6064" s="201"/>
      <c r="D6064" s="201"/>
      <c r="E6064" s="201"/>
    </row>
    <row r="6065" spans="3:5" x14ac:dyDescent="0.2">
      <c r="C6065" s="201"/>
      <c r="D6065" s="201"/>
      <c r="E6065" s="201"/>
    </row>
    <row r="6066" spans="3:5" x14ac:dyDescent="0.2">
      <c r="C6066" s="201"/>
      <c r="D6066" s="201"/>
      <c r="E6066" s="201"/>
    </row>
    <row r="6067" spans="3:5" x14ac:dyDescent="0.2">
      <c r="C6067" s="201"/>
      <c r="D6067" s="201"/>
      <c r="E6067" s="201"/>
    </row>
    <row r="6068" spans="3:5" x14ac:dyDescent="0.2">
      <c r="C6068" s="201"/>
      <c r="D6068" s="201"/>
      <c r="E6068" s="201"/>
    </row>
    <row r="6069" spans="3:5" x14ac:dyDescent="0.2">
      <c r="C6069" s="201"/>
      <c r="D6069" s="201"/>
      <c r="E6069" s="201"/>
    </row>
    <row r="6070" spans="3:5" x14ac:dyDescent="0.2">
      <c r="C6070" s="201"/>
      <c r="D6070" s="201"/>
      <c r="E6070" s="201"/>
    </row>
    <row r="6071" spans="3:5" x14ac:dyDescent="0.2">
      <c r="C6071" s="201"/>
      <c r="D6071" s="201"/>
      <c r="E6071" s="201"/>
    </row>
    <row r="6072" spans="3:5" x14ac:dyDescent="0.2">
      <c r="C6072" s="201"/>
      <c r="D6072" s="201"/>
      <c r="E6072" s="201"/>
    </row>
    <row r="6073" spans="3:5" x14ac:dyDescent="0.2">
      <c r="C6073" s="201"/>
      <c r="D6073" s="201"/>
      <c r="E6073" s="201"/>
    </row>
    <row r="6074" spans="3:5" x14ac:dyDescent="0.2">
      <c r="C6074" s="201"/>
      <c r="D6074" s="201"/>
      <c r="E6074" s="201"/>
    </row>
    <row r="6075" spans="3:5" x14ac:dyDescent="0.2">
      <c r="C6075" s="201"/>
      <c r="D6075" s="201"/>
      <c r="E6075" s="201"/>
    </row>
    <row r="6076" spans="3:5" x14ac:dyDescent="0.2">
      <c r="C6076" s="201"/>
      <c r="D6076" s="201"/>
      <c r="E6076" s="201"/>
    </row>
    <row r="6077" spans="3:5" x14ac:dyDescent="0.2">
      <c r="C6077" s="201"/>
      <c r="D6077" s="201"/>
      <c r="E6077" s="201"/>
    </row>
    <row r="6078" spans="3:5" x14ac:dyDescent="0.2">
      <c r="C6078" s="201"/>
      <c r="D6078" s="201"/>
      <c r="E6078" s="201"/>
    </row>
    <row r="6079" spans="3:5" x14ac:dyDescent="0.2">
      <c r="C6079" s="201"/>
      <c r="D6079" s="201"/>
      <c r="E6079" s="201"/>
    </row>
    <row r="6080" spans="3:5" x14ac:dyDescent="0.2">
      <c r="C6080" s="201"/>
      <c r="D6080" s="201"/>
      <c r="E6080" s="201"/>
    </row>
    <row r="6081" spans="3:5" x14ac:dyDescent="0.2">
      <c r="C6081" s="201"/>
      <c r="D6081" s="201"/>
      <c r="E6081" s="201"/>
    </row>
    <row r="6082" spans="3:5" x14ac:dyDescent="0.2">
      <c r="C6082" s="201"/>
      <c r="D6082" s="201"/>
      <c r="E6082" s="201"/>
    </row>
    <row r="6083" spans="3:5" x14ac:dyDescent="0.2">
      <c r="C6083" s="201"/>
      <c r="D6083" s="201"/>
      <c r="E6083" s="201"/>
    </row>
    <row r="6084" spans="3:5" x14ac:dyDescent="0.2">
      <c r="C6084" s="201"/>
      <c r="D6084" s="201"/>
      <c r="E6084" s="201"/>
    </row>
    <row r="6085" spans="3:5" x14ac:dyDescent="0.2">
      <c r="C6085" s="201"/>
      <c r="D6085" s="201"/>
      <c r="E6085" s="201"/>
    </row>
    <row r="6086" spans="3:5" x14ac:dyDescent="0.2">
      <c r="C6086" s="201"/>
      <c r="D6086" s="201"/>
      <c r="E6086" s="201"/>
    </row>
    <row r="6087" spans="3:5" x14ac:dyDescent="0.2">
      <c r="C6087" s="201"/>
      <c r="D6087" s="201"/>
      <c r="E6087" s="201"/>
    </row>
    <row r="6088" spans="3:5" x14ac:dyDescent="0.2">
      <c r="C6088" s="201"/>
      <c r="D6088" s="201"/>
      <c r="E6088" s="201"/>
    </row>
    <row r="6089" spans="3:5" x14ac:dyDescent="0.2">
      <c r="C6089" s="201"/>
      <c r="D6089" s="201"/>
      <c r="E6089" s="201"/>
    </row>
    <row r="6090" spans="3:5" x14ac:dyDescent="0.2">
      <c r="C6090" s="201"/>
      <c r="D6090" s="201"/>
      <c r="E6090" s="201"/>
    </row>
    <row r="6091" spans="3:5" x14ac:dyDescent="0.2">
      <c r="C6091" s="201"/>
      <c r="D6091" s="201"/>
      <c r="E6091" s="201"/>
    </row>
    <row r="6092" spans="3:5" x14ac:dyDescent="0.2">
      <c r="C6092" s="201"/>
      <c r="D6092" s="201"/>
      <c r="E6092" s="201"/>
    </row>
    <row r="6093" spans="3:5" x14ac:dyDescent="0.2">
      <c r="C6093" s="201"/>
      <c r="D6093" s="201"/>
      <c r="E6093" s="201"/>
    </row>
    <row r="6094" spans="3:5" x14ac:dyDescent="0.2">
      <c r="C6094" s="201"/>
      <c r="D6094" s="201"/>
      <c r="E6094" s="201"/>
    </row>
    <row r="6095" spans="3:5" x14ac:dyDescent="0.2">
      <c r="C6095" s="201"/>
      <c r="D6095" s="201"/>
      <c r="E6095" s="201"/>
    </row>
    <row r="6096" spans="3:5" x14ac:dyDescent="0.2">
      <c r="C6096" s="201"/>
      <c r="D6096" s="201"/>
      <c r="E6096" s="201"/>
    </row>
    <row r="6097" spans="3:5" x14ac:dyDescent="0.2">
      <c r="C6097" s="201"/>
      <c r="D6097" s="201"/>
      <c r="E6097" s="201"/>
    </row>
    <row r="6098" spans="3:5" x14ac:dyDescent="0.2">
      <c r="C6098" s="201"/>
      <c r="D6098" s="201"/>
      <c r="E6098" s="201"/>
    </row>
    <row r="6099" spans="3:5" x14ac:dyDescent="0.2">
      <c r="C6099" s="201"/>
      <c r="D6099" s="201"/>
      <c r="E6099" s="201"/>
    </row>
    <row r="6100" spans="3:5" x14ac:dyDescent="0.2">
      <c r="C6100" s="201"/>
      <c r="D6100" s="201"/>
      <c r="E6100" s="201"/>
    </row>
    <row r="6101" spans="3:5" x14ac:dyDescent="0.2">
      <c r="C6101" s="201"/>
      <c r="D6101" s="201"/>
      <c r="E6101" s="201"/>
    </row>
    <row r="6102" spans="3:5" x14ac:dyDescent="0.2">
      <c r="C6102" s="201"/>
      <c r="D6102" s="201"/>
      <c r="E6102" s="201"/>
    </row>
    <row r="6103" spans="3:5" x14ac:dyDescent="0.2">
      <c r="C6103" s="201"/>
      <c r="D6103" s="201"/>
      <c r="E6103" s="201"/>
    </row>
    <row r="6104" spans="3:5" x14ac:dyDescent="0.2">
      <c r="C6104" s="201"/>
      <c r="D6104" s="201"/>
      <c r="E6104" s="201"/>
    </row>
    <row r="6105" spans="3:5" x14ac:dyDescent="0.2">
      <c r="C6105" s="201"/>
      <c r="D6105" s="201"/>
      <c r="E6105" s="201"/>
    </row>
    <row r="6106" spans="3:5" x14ac:dyDescent="0.2">
      <c r="C6106" s="201"/>
      <c r="D6106" s="201"/>
      <c r="E6106" s="201"/>
    </row>
    <row r="6107" spans="3:5" x14ac:dyDescent="0.2">
      <c r="C6107" s="201"/>
      <c r="D6107" s="201"/>
      <c r="E6107" s="201"/>
    </row>
    <row r="6108" spans="3:5" x14ac:dyDescent="0.2">
      <c r="C6108" s="201"/>
      <c r="D6108" s="201"/>
      <c r="E6108" s="201"/>
    </row>
    <row r="6109" spans="3:5" x14ac:dyDescent="0.2">
      <c r="C6109" s="201"/>
      <c r="D6109" s="201"/>
      <c r="E6109" s="201"/>
    </row>
    <row r="6110" spans="3:5" x14ac:dyDescent="0.2">
      <c r="C6110" s="201"/>
      <c r="D6110" s="201"/>
      <c r="E6110" s="201"/>
    </row>
    <row r="6111" spans="3:5" x14ac:dyDescent="0.2">
      <c r="C6111" s="201"/>
      <c r="D6111" s="201"/>
      <c r="E6111" s="201"/>
    </row>
    <row r="6112" spans="3:5" x14ac:dyDescent="0.2">
      <c r="C6112" s="201"/>
      <c r="D6112" s="201"/>
      <c r="E6112" s="201"/>
    </row>
    <row r="6113" spans="3:5" x14ac:dyDescent="0.2">
      <c r="C6113" s="201"/>
      <c r="D6113" s="201"/>
      <c r="E6113" s="201"/>
    </row>
    <row r="6114" spans="3:5" x14ac:dyDescent="0.2">
      <c r="C6114" s="201"/>
      <c r="D6114" s="201"/>
      <c r="E6114" s="201"/>
    </row>
    <row r="6115" spans="3:5" x14ac:dyDescent="0.2">
      <c r="C6115" s="201"/>
      <c r="D6115" s="201"/>
      <c r="E6115" s="201"/>
    </row>
    <row r="6116" spans="3:5" x14ac:dyDescent="0.2">
      <c r="C6116" s="201"/>
      <c r="D6116" s="201"/>
      <c r="E6116" s="201"/>
    </row>
    <row r="6117" spans="3:5" x14ac:dyDescent="0.2">
      <c r="C6117" s="201"/>
      <c r="D6117" s="201"/>
      <c r="E6117" s="201"/>
    </row>
    <row r="6118" spans="3:5" x14ac:dyDescent="0.2">
      <c r="C6118" s="201"/>
      <c r="D6118" s="201"/>
      <c r="E6118" s="201"/>
    </row>
    <row r="6119" spans="3:5" x14ac:dyDescent="0.2">
      <c r="C6119" s="201"/>
      <c r="D6119" s="201"/>
      <c r="E6119" s="201"/>
    </row>
    <row r="6120" spans="3:5" x14ac:dyDescent="0.2">
      <c r="C6120" s="201"/>
      <c r="D6120" s="201"/>
      <c r="E6120" s="201"/>
    </row>
    <row r="6121" spans="3:5" x14ac:dyDescent="0.2">
      <c r="C6121" s="201"/>
      <c r="D6121" s="201"/>
      <c r="E6121" s="201"/>
    </row>
    <row r="6122" spans="3:5" x14ac:dyDescent="0.2">
      <c r="C6122" s="201"/>
      <c r="D6122" s="201"/>
      <c r="E6122" s="201"/>
    </row>
    <row r="6123" spans="3:5" x14ac:dyDescent="0.2">
      <c r="C6123" s="201"/>
      <c r="D6123" s="201"/>
      <c r="E6123" s="201"/>
    </row>
    <row r="6124" spans="3:5" x14ac:dyDescent="0.2">
      <c r="C6124" s="201"/>
      <c r="D6124" s="201"/>
      <c r="E6124" s="201"/>
    </row>
    <row r="6125" spans="3:5" x14ac:dyDescent="0.2">
      <c r="C6125" s="201"/>
      <c r="D6125" s="201"/>
      <c r="E6125" s="201"/>
    </row>
    <row r="6126" spans="3:5" x14ac:dyDescent="0.2">
      <c r="C6126" s="201"/>
      <c r="D6126" s="201"/>
      <c r="E6126" s="201"/>
    </row>
    <row r="6127" spans="3:5" x14ac:dyDescent="0.2">
      <c r="C6127" s="201"/>
      <c r="D6127" s="201"/>
      <c r="E6127" s="201"/>
    </row>
    <row r="6128" spans="3:5" x14ac:dyDescent="0.2">
      <c r="C6128" s="201"/>
      <c r="D6128" s="201"/>
      <c r="E6128" s="201"/>
    </row>
    <row r="6129" spans="3:5" x14ac:dyDescent="0.2">
      <c r="C6129" s="201"/>
      <c r="D6129" s="201"/>
      <c r="E6129" s="201"/>
    </row>
    <row r="6130" spans="3:5" x14ac:dyDescent="0.2">
      <c r="C6130" s="201"/>
      <c r="D6130" s="201"/>
      <c r="E6130" s="201"/>
    </row>
    <row r="6131" spans="3:5" x14ac:dyDescent="0.2">
      <c r="C6131" s="201"/>
      <c r="D6131" s="201"/>
      <c r="E6131" s="201"/>
    </row>
    <row r="6132" spans="3:5" x14ac:dyDescent="0.2">
      <c r="C6132" s="201"/>
      <c r="D6132" s="201"/>
      <c r="E6132" s="201"/>
    </row>
    <row r="6133" spans="3:5" x14ac:dyDescent="0.2">
      <c r="C6133" s="201"/>
      <c r="D6133" s="201"/>
      <c r="E6133" s="201"/>
    </row>
    <row r="6134" spans="3:5" x14ac:dyDescent="0.2">
      <c r="C6134" s="201"/>
      <c r="D6134" s="201"/>
      <c r="E6134" s="201"/>
    </row>
    <row r="6135" spans="3:5" x14ac:dyDescent="0.2">
      <c r="C6135" s="201"/>
      <c r="D6135" s="201"/>
      <c r="E6135" s="201"/>
    </row>
    <row r="6136" spans="3:5" x14ac:dyDescent="0.2">
      <c r="C6136" s="201"/>
      <c r="D6136" s="201"/>
      <c r="E6136" s="201"/>
    </row>
    <row r="6137" spans="3:5" x14ac:dyDescent="0.2">
      <c r="C6137" s="201"/>
      <c r="D6137" s="201"/>
      <c r="E6137" s="201"/>
    </row>
    <row r="6138" spans="3:5" x14ac:dyDescent="0.2">
      <c r="C6138" s="201"/>
      <c r="D6138" s="201"/>
      <c r="E6138" s="201"/>
    </row>
    <row r="6139" spans="3:5" x14ac:dyDescent="0.2">
      <c r="C6139" s="201"/>
      <c r="D6139" s="201"/>
      <c r="E6139" s="201"/>
    </row>
    <row r="6140" spans="3:5" x14ac:dyDescent="0.2">
      <c r="C6140" s="201"/>
      <c r="D6140" s="201"/>
      <c r="E6140" s="201"/>
    </row>
    <row r="6141" spans="3:5" x14ac:dyDescent="0.2">
      <c r="C6141" s="201"/>
      <c r="D6141" s="201"/>
      <c r="E6141" s="201"/>
    </row>
    <row r="6142" spans="3:5" x14ac:dyDescent="0.2">
      <c r="C6142" s="201"/>
      <c r="D6142" s="201"/>
      <c r="E6142" s="201"/>
    </row>
    <row r="6143" spans="3:5" x14ac:dyDescent="0.2">
      <c r="C6143" s="201"/>
      <c r="D6143" s="201"/>
      <c r="E6143" s="201"/>
    </row>
    <row r="6144" spans="3:5" x14ac:dyDescent="0.2">
      <c r="C6144" s="201"/>
      <c r="D6144" s="201"/>
      <c r="E6144" s="201"/>
    </row>
    <row r="6145" spans="3:5" x14ac:dyDescent="0.2">
      <c r="C6145" s="201"/>
      <c r="D6145" s="201"/>
      <c r="E6145" s="201"/>
    </row>
    <row r="6146" spans="3:5" x14ac:dyDescent="0.2">
      <c r="C6146" s="201"/>
      <c r="D6146" s="201"/>
      <c r="E6146" s="201"/>
    </row>
    <row r="6147" spans="3:5" x14ac:dyDescent="0.2">
      <c r="C6147" s="201"/>
      <c r="D6147" s="201"/>
      <c r="E6147" s="201"/>
    </row>
    <row r="6148" spans="3:5" x14ac:dyDescent="0.2">
      <c r="C6148" s="201"/>
      <c r="D6148" s="201"/>
      <c r="E6148" s="201"/>
    </row>
    <row r="6149" spans="3:5" x14ac:dyDescent="0.2">
      <c r="C6149" s="201"/>
      <c r="D6149" s="201"/>
      <c r="E6149" s="201"/>
    </row>
    <row r="6150" spans="3:5" x14ac:dyDescent="0.2">
      <c r="C6150" s="201"/>
      <c r="D6150" s="201"/>
      <c r="E6150" s="201"/>
    </row>
    <row r="6151" spans="3:5" x14ac:dyDescent="0.2">
      <c r="C6151" s="201"/>
      <c r="D6151" s="201"/>
      <c r="E6151" s="201"/>
    </row>
    <row r="6152" spans="3:5" x14ac:dyDescent="0.2">
      <c r="C6152" s="201"/>
      <c r="D6152" s="201"/>
      <c r="E6152" s="201"/>
    </row>
    <row r="6153" spans="3:5" x14ac:dyDescent="0.2">
      <c r="C6153" s="201"/>
      <c r="D6153" s="201"/>
      <c r="E6153" s="201"/>
    </row>
    <row r="6154" spans="3:5" x14ac:dyDescent="0.2">
      <c r="C6154" s="201"/>
      <c r="D6154" s="201"/>
      <c r="E6154" s="201"/>
    </row>
    <row r="6155" spans="3:5" x14ac:dyDescent="0.2">
      <c r="C6155" s="201"/>
      <c r="D6155" s="201"/>
      <c r="E6155" s="201"/>
    </row>
    <row r="6156" spans="3:5" x14ac:dyDescent="0.2">
      <c r="C6156" s="201"/>
      <c r="D6156" s="201"/>
      <c r="E6156" s="201"/>
    </row>
    <row r="6157" spans="3:5" x14ac:dyDescent="0.2">
      <c r="C6157" s="201"/>
      <c r="D6157" s="201"/>
      <c r="E6157" s="201"/>
    </row>
    <row r="6158" spans="3:5" x14ac:dyDescent="0.2">
      <c r="C6158" s="201"/>
      <c r="D6158" s="201"/>
      <c r="E6158" s="201"/>
    </row>
    <row r="6159" spans="3:5" x14ac:dyDescent="0.2">
      <c r="C6159" s="201"/>
      <c r="D6159" s="201"/>
      <c r="E6159" s="201"/>
    </row>
    <row r="6160" spans="3:5" x14ac:dyDescent="0.2">
      <c r="C6160" s="201"/>
      <c r="D6160" s="201"/>
      <c r="E6160" s="201"/>
    </row>
    <row r="6161" spans="3:5" x14ac:dyDescent="0.2">
      <c r="C6161" s="201"/>
      <c r="D6161" s="201"/>
      <c r="E6161" s="201"/>
    </row>
    <row r="6162" spans="3:5" x14ac:dyDescent="0.2">
      <c r="C6162" s="201"/>
      <c r="D6162" s="201"/>
      <c r="E6162" s="201"/>
    </row>
    <row r="6163" spans="3:5" x14ac:dyDescent="0.2">
      <c r="C6163" s="201"/>
      <c r="D6163" s="201"/>
      <c r="E6163" s="201"/>
    </row>
    <row r="6164" spans="3:5" x14ac:dyDescent="0.2">
      <c r="C6164" s="201"/>
      <c r="D6164" s="201"/>
      <c r="E6164" s="201"/>
    </row>
    <row r="6165" spans="3:5" x14ac:dyDescent="0.2">
      <c r="C6165" s="201"/>
      <c r="D6165" s="201"/>
      <c r="E6165" s="201"/>
    </row>
    <row r="6166" spans="3:5" x14ac:dyDescent="0.2">
      <c r="C6166" s="201"/>
      <c r="D6166" s="201"/>
      <c r="E6166" s="201"/>
    </row>
    <row r="6167" spans="3:5" x14ac:dyDescent="0.2">
      <c r="C6167" s="201"/>
      <c r="D6167" s="201"/>
      <c r="E6167" s="201"/>
    </row>
    <row r="6168" spans="3:5" x14ac:dyDescent="0.2">
      <c r="C6168" s="201"/>
      <c r="D6168" s="201"/>
      <c r="E6168" s="201"/>
    </row>
    <row r="6169" spans="3:5" x14ac:dyDescent="0.2">
      <c r="C6169" s="201"/>
      <c r="D6169" s="201"/>
      <c r="E6169" s="201"/>
    </row>
    <row r="6170" spans="3:5" x14ac:dyDescent="0.2">
      <c r="C6170" s="201"/>
      <c r="D6170" s="201"/>
      <c r="E6170" s="201"/>
    </row>
    <row r="6171" spans="3:5" x14ac:dyDescent="0.2">
      <c r="C6171" s="201"/>
      <c r="D6171" s="201"/>
      <c r="E6171" s="201"/>
    </row>
    <row r="6172" spans="3:5" x14ac:dyDescent="0.2">
      <c r="C6172" s="201"/>
      <c r="D6172" s="201"/>
      <c r="E6172" s="201"/>
    </row>
    <row r="6173" spans="3:5" x14ac:dyDescent="0.2">
      <c r="C6173" s="201"/>
      <c r="D6173" s="201"/>
      <c r="E6173" s="201"/>
    </row>
    <row r="6174" spans="3:5" x14ac:dyDescent="0.2">
      <c r="C6174" s="201"/>
      <c r="D6174" s="201"/>
      <c r="E6174" s="201"/>
    </row>
    <row r="6175" spans="3:5" x14ac:dyDescent="0.2">
      <c r="C6175" s="201"/>
      <c r="D6175" s="201"/>
      <c r="E6175" s="201"/>
    </row>
    <row r="6176" spans="3:5" x14ac:dyDescent="0.2">
      <c r="C6176" s="201"/>
      <c r="D6176" s="201"/>
      <c r="E6176" s="201"/>
    </row>
    <row r="6177" spans="3:5" x14ac:dyDescent="0.2">
      <c r="C6177" s="201"/>
      <c r="D6177" s="201"/>
      <c r="E6177" s="201"/>
    </row>
    <row r="6178" spans="3:5" x14ac:dyDescent="0.2">
      <c r="C6178" s="201"/>
      <c r="D6178" s="201"/>
      <c r="E6178" s="201"/>
    </row>
    <row r="6179" spans="3:5" x14ac:dyDescent="0.2">
      <c r="C6179" s="201"/>
      <c r="D6179" s="201"/>
      <c r="E6179" s="201"/>
    </row>
    <row r="6180" spans="3:5" x14ac:dyDescent="0.2">
      <c r="C6180" s="201"/>
      <c r="D6180" s="201"/>
      <c r="E6180" s="201"/>
    </row>
    <row r="6181" spans="3:5" x14ac:dyDescent="0.2">
      <c r="C6181" s="201"/>
      <c r="D6181" s="201"/>
      <c r="E6181" s="201"/>
    </row>
    <row r="6182" spans="3:5" x14ac:dyDescent="0.2">
      <c r="C6182" s="201"/>
      <c r="D6182" s="201"/>
      <c r="E6182" s="201"/>
    </row>
    <row r="6183" spans="3:5" x14ac:dyDescent="0.2">
      <c r="C6183" s="201"/>
      <c r="D6183" s="201"/>
      <c r="E6183" s="201"/>
    </row>
    <row r="6184" spans="3:5" x14ac:dyDescent="0.2">
      <c r="C6184" s="201"/>
      <c r="D6184" s="201"/>
      <c r="E6184" s="201"/>
    </row>
    <row r="6185" spans="3:5" x14ac:dyDescent="0.2">
      <c r="C6185" s="201"/>
      <c r="D6185" s="201"/>
      <c r="E6185" s="201"/>
    </row>
    <row r="6186" spans="3:5" x14ac:dyDescent="0.2">
      <c r="C6186" s="201"/>
      <c r="D6186" s="201"/>
      <c r="E6186" s="201"/>
    </row>
    <row r="6187" spans="3:5" x14ac:dyDescent="0.2">
      <c r="C6187" s="201"/>
      <c r="D6187" s="201"/>
      <c r="E6187" s="201"/>
    </row>
    <row r="6188" spans="3:5" x14ac:dyDescent="0.2">
      <c r="C6188" s="201"/>
      <c r="D6188" s="201"/>
      <c r="E6188" s="201"/>
    </row>
    <row r="6189" spans="3:5" x14ac:dyDescent="0.2">
      <c r="C6189" s="201"/>
      <c r="D6189" s="201"/>
      <c r="E6189" s="201"/>
    </row>
    <row r="6190" spans="3:5" x14ac:dyDescent="0.2">
      <c r="C6190" s="201"/>
      <c r="D6190" s="201"/>
      <c r="E6190" s="201"/>
    </row>
    <row r="6191" spans="3:5" x14ac:dyDescent="0.2">
      <c r="C6191" s="201"/>
      <c r="D6191" s="201"/>
      <c r="E6191" s="201"/>
    </row>
    <row r="6192" spans="3:5" x14ac:dyDescent="0.2">
      <c r="C6192" s="201"/>
      <c r="D6192" s="201"/>
      <c r="E6192" s="201"/>
    </row>
    <row r="6193" spans="3:5" x14ac:dyDescent="0.2">
      <c r="C6193" s="201"/>
      <c r="D6193" s="201"/>
      <c r="E6193" s="201"/>
    </row>
    <row r="6194" spans="3:5" x14ac:dyDescent="0.2">
      <c r="C6194" s="201"/>
      <c r="D6194" s="201"/>
      <c r="E6194" s="201"/>
    </row>
    <row r="6195" spans="3:5" x14ac:dyDescent="0.2">
      <c r="C6195" s="201"/>
      <c r="D6195" s="201"/>
      <c r="E6195" s="201"/>
    </row>
    <row r="6196" spans="3:5" x14ac:dyDescent="0.2">
      <c r="C6196" s="201"/>
      <c r="D6196" s="201"/>
      <c r="E6196" s="201"/>
    </row>
    <row r="6197" spans="3:5" x14ac:dyDescent="0.2">
      <c r="C6197" s="201"/>
      <c r="D6197" s="201"/>
      <c r="E6197" s="201"/>
    </row>
    <row r="6198" spans="3:5" x14ac:dyDescent="0.2">
      <c r="C6198" s="201"/>
      <c r="D6198" s="201"/>
      <c r="E6198" s="201"/>
    </row>
    <row r="6199" spans="3:5" x14ac:dyDescent="0.2">
      <c r="C6199" s="201"/>
      <c r="D6199" s="201"/>
      <c r="E6199" s="201"/>
    </row>
    <row r="6200" spans="3:5" x14ac:dyDescent="0.2">
      <c r="C6200" s="201"/>
      <c r="D6200" s="201"/>
      <c r="E6200" s="201"/>
    </row>
    <row r="6201" spans="3:5" x14ac:dyDescent="0.2">
      <c r="C6201" s="201"/>
      <c r="D6201" s="201"/>
      <c r="E6201" s="201"/>
    </row>
    <row r="6202" spans="3:5" x14ac:dyDescent="0.2">
      <c r="C6202" s="201"/>
      <c r="D6202" s="201"/>
      <c r="E6202" s="201"/>
    </row>
    <row r="6203" spans="3:5" x14ac:dyDescent="0.2">
      <c r="C6203" s="201"/>
      <c r="D6203" s="201"/>
      <c r="E6203" s="201"/>
    </row>
    <row r="6204" spans="3:5" x14ac:dyDescent="0.2">
      <c r="C6204" s="201"/>
      <c r="D6204" s="201"/>
      <c r="E6204" s="201"/>
    </row>
    <row r="6205" spans="3:5" x14ac:dyDescent="0.2">
      <c r="C6205" s="201"/>
      <c r="D6205" s="201"/>
      <c r="E6205" s="201"/>
    </row>
    <row r="6206" spans="3:5" x14ac:dyDescent="0.2">
      <c r="C6206" s="201"/>
      <c r="D6206" s="201"/>
      <c r="E6206" s="201"/>
    </row>
    <row r="6207" spans="3:5" x14ac:dyDescent="0.2">
      <c r="C6207" s="201"/>
      <c r="D6207" s="201"/>
      <c r="E6207" s="201"/>
    </row>
    <row r="6208" spans="3:5" x14ac:dyDescent="0.2">
      <c r="C6208" s="201"/>
      <c r="D6208" s="201"/>
      <c r="E6208" s="201"/>
    </row>
    <row r="6209" spans="3:5" x14ac:dyDescent="0.2">
      <c r="C6209" s="201"/>
      <c r="D6209" s="201"/>
      <c r="E6209" s="201"/>
    </row>
    <row r="6210" spans="3:5" x14ac:dyDescent="0.2">
      <c r="C6210" s="201"/>
      <c r="D6210" s="201"/>
      <c r="E6210" s="201"/>
    </row>
    <row r="6211" spans="3:5" x14ac:dyDescent="0.2">
      <c r="C6211" s="201"/>
      <c r="D6211" s="201"/>
      <c r="E6211" s="201"/>
    </row>
    <row r="6212" spans="3:5" x14ac:dyDescent="0.2">
      <c r="C6212" s="201"/>
      <c r="D6212" s="201"/>
      <c r="E6212" s="201"/>
    </row>
    <row r="6213" spans="3:5" x14ac:dyDescent="0.2">
      <c r="C6213" s="201"/>
      <c r="D6213" s="201"/>
      <c r="E6213" s="201"/>
    </row>
    <row r="6214" spans="3:5" x14ac:dyDescent="0.2">
      <c r="C6214" s="201"/>
      <c r="D6214" s="201"/>
      <c r="E6214" s="201"/>
    </row>
    <row r="6215" spans="3:5" x14ac:dyDescent="0.2">
      <c r="C6215" s="201"/>
      <c r="D6215" s="201"/>
      <c r="E6215" s="201"/>
    </row>
    <row r="6216" spans="3:5" x14ac:dyDescent="0.2">
      <c r="C6216" s="201"/>
      <c r="D6216" s="201"/>
      <c r="E6216" s="201"/>
    </row>
    <row r="6217" spans="3:5" x14ac:dyDescent="0.2">
      <c r="C6217" s="201"/>
      <c r="D6217" s="201"/>
      <c r="E6217" s="201"/>
    </row>
    <row r="6218" spans="3:5" x14ac:dyDescent="0.2">
      <c r="C6218" s="201"/>
      <c r="D6218" s="201"/>
      <c r="E6218" s="201"/>
    </row>
    <row r="6219" spans="3:5" x14ac:dyDescent="0.2">
      <c r="C6219" s="201"/>
      <c r="D6219" s="201"/>
      <c r="E6219" s="201"/>
    </row>
    <row r="6220" spans="3:5" x14ac:dyDescent="0.2">
      <c r="C6220" s="201"/>
      <c r="D6220" s="201"/>
      <c r="E6220" s="201"/>
    </row>
    <row r="6221" spans="3:5" x14ac:dyDescent="0.2">
      <c r="C6221" s="201"/>
      <c r="D6221" s="201"/>
      <c r="E6221" s="201"/>
    </row>
    <row r="6222" spans="3:5" x14ac:dyDescent="0.2">
      <c r="C6222" s="201"/>
      <c r="D6222" s="201"/>
      <c r="E6222" s="201"/>
    </row>
    <row r="6223" spans="3:5" x14ac:dyDescent="0.2">
      <c r="C6223" s="201"/>
      <c r="D6223" s="201"/>
      <c r="E6223" s="201"/>
    </row>
    <row r="6224" spans="3:5" x14ac:dyDescent="0.2">
      <c r="C6224" s="201"/>
      <c r="D6224" s="201"/>
      <c r="E6224" s="201"/>
    </row>
    <row r="6225" spans="3:5" x14ac:dyDescent="0.2">
      <c r="C6225" s="201"/>
      <c r="D6225" s="201"/>
      <c r="E6225" s="201"/>
    </row>
    <row r="6226" spans="3:5" x14ac:dyDescent="0.2">
      <c r="C6226" s="201"/>
      <c r="D6226" s="201"/>
      <c r="E6226" s="201"/>
    </row>
    <row r="6227" spans="3:5" x14ac:dyDescent="0.2">
      <c r="C6227" s="201"/>
      <c r="D6227" s="201"/>
      <c r="E6227" s="201"/>
    </row>
    <row r="6228" spans="3:5" x14ac:dyDescent="0.2">
      <c r="C6228" s="201"/>
      <c r="D6228" s="201"/>
      <c r="E6228" s="201"/>
    </row>
    <row r="6229" spans="3:5" x14ac:dyDescent="0.2">
      <c r="C6229" s="201"/>
      <c r="D6229" s="201"/>
      <c r="E6229" s="201"/>
    </row>
    <row r="6230" spans="3:5" x14ac:dyDescent="0.2">
      <c r="C6230" s="201"/>
      <c r="D6230" s="201"/>
      <c r="E6230" s="201"/>
    </row>
    <row r="6231" spans="3:5" x14ac:dyDescent="0.2">
      <c r="C6231" s="201"/>
      <c r="D6231" s="201"/>
      <c r="E6231" s="201"/>
    </row>
    <row r="6232" spans="3:5" x14ac:dyDescent="0.2">
      <c r="C6232" s="201"/>
      <c r="D6232" s="201"/>
      <c r="E6232" s="201"/>
    </row>
    <row r="6233" spans="3:5" x14ac:dyDescent="0.2">
      <c r="C6233" s="201"/>
      <c r="D6233" s="201"/>
      <c r="E6233" s="201"/>
    </row>
    <row r="6234" spans="3:5" x14ac:dyDescent="0.2">
      <c r="C6234" s="201"/>
      <c r="D6234" s="201"/>
      <c r="E6234" s="201"/>
    </row>
    <row r="6235" spans="3:5" x14ac:dyDescent="0.2">
      <c r="C6235" s="201"/>
      <c r="D6235" s="201"/>
      <c r="E6235" s="201"/>
    </row>
    <row r="6236" spans="3:5" x14ac:dyDescent="0.2">
      <c r="C6236" s="201"/>
      <c r="D6236" s="201"/>
      <c r="E6236" s="201"/>
    </row>
    <row r="6237" spans="3:5" x14ac:dyDescent="0.2">
      <c r="C6237" s="201"/>
      <c r="D6237" s="201"/>
      <c r="E6237" s="201"/>
    </row>
    <row r="6238" spans="3:5" x14ac:dyDescent="0.2">
      <c r="C6238" s="201"/>
      <c r="D6238" s="201"/>
      <c r="E6238" s="201"/>
    </row>
    <row r="6239" spans="3:5" x14ac:dyDescent="0.2">
      <c r="C6239" s="201"/>
      <c r="D6239" s="201"/>
      <c r="E6239" s="201"/>
    </row>
    <row r="6240" spans="3:5" x14ac:dyDescent="0.2">
      <c r="C6240" s="201"/>
      <c r="D6240" s="201"/>
      <c r="E6240" s="201"/>
    </row>
    <row r="6241" spans="3:5" x14ac:dyDescent="0.2">
      <c r="C6241" s="201"/>
      <c r="D6241" s="201"/>
      <c r="E6241" s="201"/>
    </row>
    <row r="6242" spans="3:5" x14ac:dyDescent="0.2">
      <c r="C6242" s="201"/>
      <c r="D6242" s="201"/>
      <c r="E6242" s="201"/>
    </row>
    <row r="6243" spans="3:5" x14ac:dyDescent="0.2">
      <c r="C6243" s="201"/>
      <c r="D6243" s="201"/>
      <c r="E6243" s="201"/>
    </row>
    <row r="6244" spans="3:5" x14ac:dyDescent="0.2">
      <c r="C6244" s="201"/>
      <c r="D6244" s="201"/>
      <c r="E6244" s="201"/>
    </row>
    <row r="6245" spans="3:5" x14ac:dyDescent="0.2">
      <c r="C6245" s="201"/>
      <c r="D6245" s="201"/>
      <c r="E6245" s="201"/>
    </row>
    <row r="6246" spans="3:5" x14ac:dyDescent="0.2">
      <c r="C6246" s="201"/>
      <c r="D6246" s="201"/>
      <c r="E6246" s="201"/>
    </row>
    <row r="6247" spans="3:5" x14ac:dyDescent="0.2">
      <c r="C6247" s="201"/>
      <c r="D6247" s="201"/>
      <c r="E6247" s="201"/>
    </row>
    <row r="6248" spans="3:5" x14ac:dyDescent="0.2">
      <c r="C6248" s="201"/>
      <c r="D6248" s="201"/>
      <c r="E6248" s="201"/>
    </row>
    <row r="6249" spans="3:5" x14ac:dyDescent="0.2">
      <c r="C6249" s="201"/>
      <c r="D6249" s="201"/>
      <c r="E6249" s="201"/>
    </row>
    <row r="6250" spans="3:5" x14ac:dyDescent="0.2">
      <c r="C6250" s="201"/>
      <c r="D6250" s="201"/>
      <c r="E6250" s="201"/>
    </row>
    <row r="6251" spans="3:5" x14ac:dyDescent="0.2">
      <c r="C6251" s="201"/>
      <c r="D6251" s="201"/>
      <c r="E6251" s="201"/>
    </row>
    <row r="6252" spans="3:5" x14ac:dyDescent="0.2">
      <c r="C6252" s="201"/>
      <c r="D6252" s="201"/>
      <c r="E6252" s="201"/>
    </row>
    <row r="6253" spans="3:5" x14ac:dyDescent="0.2">
      <c r="C6253" s="201"/>
      <c r="D6253" s="201"/>
      <c r="E6253" s="201"/>
    </row>
    <row r="6254" spans="3:5" x14ac:dyDescent="0.2">
      <c r="C6254" s="201"/>
      <c r="D6254" s="201"/>
      <c r="E6254" s="201"/>
    </row>
    <row r="6255" spans="3:5" x14ac:dyDescent="0.2">
      <c r="C6255" s="201"/>
      <c r="D6255" s="201"/>
      <c r="E6255" s="201"/>
    </row>
    <row r="6256" spans="3:5" x14ac:dyDescent="0.2">
      <c r="C6256" s="201"/>
      <c r="D6256" s="201"/>
      <c r="E6256" s="201"/>
    </row>
    <row r="6257" spans="3:5" x14ac:dyDescent="0.2">
      <c r="C6257" s="201"/>
      <c r="D6257" s="201"/>
      <c r="E6257" s="201"/>
    </row>
    <row r="6258" spans="3:5" x14ac:dyDescent="0.2">
      <c r="C6258" s="201"/>
      <c r="D6258" s="201"/>
      <c r="E6258" s="201"/>
    </row>
    <row r="6259" spans="3:5" x14ac:dyDescent="0.2">
      <c r="C6259" s="201"/>
      <c r="D6259" s="201"/>
      <c r="E6259" s="201"/>
    </row>
    <row r="6260" spans="3:5" x14ac:dyDescent="0.2">
      <c r="C6260" s="201"/>
      <c r="D6260" s="201"/>
      <c r="E6260" s="201"/>
    </row>
    <row r="6261" spans="3:5" x14ac:dyDescent="0.2">
      <c r="C6261" s="201"/>
      <c r="D6261" s="201"/>
      <c r="E6261" s="201"/>
    </row>
    <row r="6262" spans="3:5" x14ac:dyDescent="0.2">
      <c r="C6262" s="201"/>
      <c r="D6262" s="201"/>
      <c r="E6262" s="201"/>
    </row>
    <row r="6263" spans="3:5" x14ac:dyDescent="0.2">
      <c r="C6263" s="201"/>
      <c r="D6263" s="201"/>
      <c r="E6263" s="201"/>
    </row>
    <row r="6264" spans="3:5" x14ac:dyDescent="0.2">
      <c r="C6264" s="201"/>
      <c r="D6264" s="201"/>
      <c r="E6264" s="201"/>
    </row>
    <row r="6265" spans="3:5" x14ac:dyDescent="0.2">
      <c r="C6265" s="201"/>
      <c r="D6265" s="201"/>
      <c r="E6265" s="201"/>
    </row>
    <row r="6266" spans="3:5" x14ac:dyDescent="0.2">
      <c r="C6266" s="201"/>
      <c r="D6266" s="201"/>
      <c r="E6266" s="201"/>
    </row>
    <row r="6267" spans="3:5" x14ac:dyDescent="0.2">
      <c r="C6267" s="201"/>
      <c r="D6267" s="201"/>
      <c r="E6267" s="201"/>
    </row>
    <row r="6268" spans="3:5" x14ac:dyDescent="0.2">
      <c r="C6268" s="201"/>
      <c r="D6268" s="201"/>
      <c r="E6268" s="201"/>
    </row>
    <row r="6269" spans="3:5" x14ac:dyDescent="0.2">
      <c r="C6269" s="201"/>
      <c r="D6269" s="201"/>
      <c r="E6269" s="201"/>
    </row>
    <row r="6270" spans="3:5" x14ac:dyDescent="0.2">
      <c r="C6270" s="201"/>
      <c r="D6270" s="201"/>
      <c r="E6270" s="201"/>
    </row>
    <row r="6271" spans="3:5" x14ac:dyDescent="0.2">
      <c r="C6271" s="201"/>
      <c r="D6271" s="201"/>
      <c r="E6271" s="201"/>
    </row>
    <row r="6272" spans="3:5" x14ac:dyDescent="0.2">
      <c r="C6272" s="201"/>
      <c r="D6272" s="201"/>
      <c r="E6272" s="201"/>
    </row>
    <row r="6273" spans="3:5" x14ac:dyDescent="0.2">
      <c r="C6273" s="201"/>
      <c r="D6273" s="201"/>
      <c r="E6273" s="201"/>
    </row>
    <row r="6274" spans="3:5" x14ac:dyDescent="0.2">
      <c r="C6274" s="201"/>
      <c r="D6274" s="201"/>
      <c r="E6274" s="201"/>
    </row>
    <row r="6275" spans="3:5" x14ac:dyDescent="0.2">
      <c r="C6275" s="201"/>
      <c r="D6275" s="201"/>
      <c r="E6275" s="201"/>
    </row>
    <row r="6276" spans="3:5" x14ac:dyDescent="0.2">
      <c r="C6276" s="201"/>
      <c r="D6276" s="201"/>
      <c r="E6276" s="201"/>
    </row>
    <row r="6277" spans="3:5" x14ac:dyDescent="0.2">
      <c r="C6277" s="201"/>
      <c r="D6277" s="201"/>
      <c r="E6277" s="201"/>
    </row>
    <row r="6278" spans="3:5" x14ac:dyDescent="0.2">
      <c r="C6278" s="201"/>
      <c r="D6278" s="201"/>
      <c r="E6278" s="201"/>
    </row>
    <row r="6279" spans="3:5" x14ac:dyDescent="0.2">
      <c r="C6279" s="201"/>
      <c r="D6279" s="201"/>
      <c r="E6279" s="201"/>
    </row>
    <row r="6280" spans="3:5" x14ac:dyDescent="0.2">
      <c r="C6280" s="201"/>
      <c r="D6280" s="201"/>
      <c r="E6280" s="201"/>
    </row>
    <row r="6281" spans="3:5" x14ac:dyDescent="0.2">
      <c r="C6281" s="201"/>
      <c r="D6281" s="201"/>
      <c r="E6281" s="201"/>
    </row>
    <row r="6282" spans="3:5" x14ac:dyDescent="0.2">
      <c r="C6282" s="201"/>
      <c r="D6282" s="201"/>
      <c r="E6282" s="201"/>
    </row>
    <row r="6283" spans="3:5" x14ac:dyDescent="0.2">
      <c r="C6283" s="201"/>
      <c r="D6283" s="201"/>
      <c r="E6283" s="201"/>
    </row>
    <row r="6284" spans="3:5" x14ac:dyDescent="0.2">
      <c r="C6284" s="201"/>
      <c r="D6284" s="201"/>
      <c r="E6284" s="201"/>
    </row>
    <row r="6285" spans="3:5" x14ac:dyDescent="0.2">
      <c r="C6285" s="201"/>
      <c r="D6285" s="201"/>
      <c r="E6285" s="201"/>
    </row>
    <row r="6286" spans="3:5" x14ac:dyDescent="0.2">
      <c r="C6286" s="201"/>
      <c r="D6286" s="201"/>
      <c r="E6286" s="201"/>
    </row>
    <row r="6287" spans="3:5" x14ac:dyDescent="0.2">
      <c r="C6287" s="201"/>
      <c r="D6287" s="201"/>
      <c r="E6287" s="201"/>
    </row>
    <row r="6288" spans="3:5" x14ac:dyDescent="0.2">
      <c r="C6288" s="201"/>
      <c r="D6288" s="201"/>
      <c r="E6288" s="201"/>
    </row>
    <row r="6289" spans="3:5" x14ac:dyDescent="0.2">
      <c r="C6289" s="201"/>
      <c r="D6289" s="201"/>
      <c r="E6289" s="201"/>
    </row>
    <row r="6290" spans="3:5" x14ac:dyDescent="0.2">
      <c r="C6290" s="201"/>
      <c r="D6290" s="201"/>
      <c r="E6290" s="201"/>
    </row>
    <row r="6291" spans="3:5" x14ac:dyDescent="0.2">
      <c r="C6291" s="201"/>
      <c r="D6291" s="201"/>
      <c r="E6291" s="201"/>
    </row>
    <row r="6292" spans="3:5" x14ac:dyDescent="0.2">
      <c r="C6292" s="201"/>
      <c r="D6292" s="201"/>
      <c r="E6292" s="201"/>
    </row>
    <row r="6293" spans="3:5" x14ac:dyDescent="0.2">
      <c r="C6293" s="201"/>
      <c r="D6293" s="201"/>
      <c r="E6293" s="201"/>
    </row>
    <row r="6294" spans="3:5" x14ac:dyDescent="0.2">
      <c r="C6294" s="201"/>
      <c r="D6294" s="201"/>
      <c r="E6294" s="201"/>
    </row>
    <row r="6295" spans="3:5" x14ac:dyDescent="0.2">
      <c r="C6295" s="201"/>
      <c r="D6295" s="201"/>
      <c r="E6295" s="201"/>
    </row>
    <row r="6296" spans="3:5" x14ac:dyDescent="0.2">
      <c r="C6296" s="201"/>
      <c r="D6296" s="201"/>
      <c r="E6296" s="201"/>
    </row>
    <row r="6297" spans="3:5" x14ac:dyDescent="0.2">
      <c r="C6297" s="201"/>
      <c r="D6297" s="201"/>
      <c r="E6297" s="201"/>
    </row>
    <row r="6298" spans="3:5" x14ac:dyDescent="0.2">
      <c r="C6298" s="201"/>
      <c r="D6298" s="201"/>
      <c r="E6298" s="201"/>
    </row>
    <row r="6299" spans="3:5" x14ac:dyDescent="0.2">
      <c r="C6299" s="201"/>
      <c r="D6299" s="201"/>
      <c r="E6299" s="201"/>
    </row>
    <row r="6300" spans="3:5" x14ac:dyDescent="0.2">
      <c r="C6300" s="201"/>
      <c r="D6300" s="201"/>
      <c r="E6300" s="201"/>
    </row>
    <row r="6301" spans="3:5" x14ac:dyDescent="0.2">
      <c r="C6301" s="201"/>
      <c r="D6301" s="201"/>
      <c r="E6301" s="201"/>
    </row>
    <row r="6302" spans="3:5" x14ac:dyDescent="0.2">
      <c r="C6302" s="201"/>
      <c r="D6302" s="201"/>
      <c r="E6302" s="201"/>
    </row>
    <row r="6303" spans="3:5" x14ac:dyDescent="0.2">
      <c r="C6303" s="201"/>
      <c r="D6303" s="201"/>
      <c r="E6303" s="201"/>
    </row>
    <row r="6304" spans="3:5" x14ac:dyDescent="0.2">
      <c r="C6304" s="201"/>
      <c r="D6304" s="201"/>
      <c r="E6304" s="201"/>
    </row>
    <row r="6305" spans="3:5" x14ac:dyDescent="0.2">
      <c r="C6305" s="201"/>
      <c r="D6305" s="201"/>
      <c r="E6305" s="201"/>
    </row>
    <row r="6306" spans="3:5" x14ac:dyDescent="0.2">
      <c r="C6306" s="201"/>
      <c r="D6306" s="201"/>
      <c r="E6306" s="201"/>
    </row>
    <row r="6307" spans="3:5" x14ac:dyDescent="0.2">
      <c r="C6307" s="201"/>
      <c r="D6307" s="201"/>
      <c r="E6307" s="201"/>
    </row>
    <row r="6308" spans="3:5" x14ac:dyDescent="0.2">
      <c r="C6308" s="201"/>
      <c r="D6308" s="201"/>
      <c r="E6308" s="201"/>
    </row>
    <row r="6309" spans="3:5" x14ac:dyDescent="0.2">
      <c r="C6309" s="201"/>
      <c r="D6309" s="201"/>
      <c r="E6309" s="201"/>
    </row>
    <row r="6310" spans="3:5" x14ac:dyDescent="0.2">
      <c r="C6310" s="201"/>
      <c r="D6310" s="201"/>
      <c r="E6310" s="201"/>
    </row>
    <row r="6311" spans="3:5" x14ac:dyDescent="0.2">
      <c r="C6311" s="201"/>
      <c r="D6311" s="201"/>
      <c r="E6311" s="201"/>
    </row>
    <row r="6312" spans="3:5" x14ac:dyDescent="0.2">
      <c r="C6312" s="201"/>
      <c r="D6312" s="201"/>
      <c r="E6312" s="201"/>
    </row>
    <row r="6313" spans="3:5" x14ac:dyDescent="0.2">
      <c r="C6313" s="201"/>
      <c r="D6313" s="201"/>
      <c r="E6313" s="201"/>
    </row>
    <row r="6314" spans="3:5" x14ac:dyDescent="0.2">
      <c r="C6314" s="201"/>
      <c r="D6314" s="201"/>
      <c r="E6314" s="201"/>
    </row>
    <row r="6315" spans="3:5" x14ac:dyDescent="0.2">
      <c r="C6315" s="201"/>
      <c r="D6315" s="201"/>
      <c r="E6315" s="201"/>
    </row>
    <row r="6316" spans="3:5" x14ac:dyDescent="0.2">
      <c r="C6316" s="201"/>
      <c r="D6316" s="201"/>
      <c r="E6316" s="201"/>
    </row>
    <row r="6317" spans="3:5" x14ac:dyDescent="0.2">
      <c r="C6317" s="201"/>
      <c r="D6317" s="201"/>
      <c r="E6317" s="201"/>
    </row>
    <row r="6318" spans="3:5" x14ac:dyDescent="0.2">
      <c r="C6318" s="201"/>
      <c r="D6318" s="201"/>
      <c r="E6318" s="201"/>
    </row>
    <row r="6319" spans="3:5" x14ac:dyDescent="0.2">
      <c r="C6319" s="201"/>
      <c r="D6319" s="201"/>
      <c r="E6319" s="201"/>
    </row>
    <row r="6320" spans="3:5" x14ac:dyDescent="0.2">
      <c r="C6320" s="201"/>
      <c r="D6320" s="201"/>
      <c r="E6320" s="201"/>
    </row>
    <row r="6321" spans="3:5" x14ac:dyDescent="0.2">
      <c r="C6321" s="201"/>
      <c r="D6321" s="201"/>
      <c r="E6321" s="201"/>
    </row>
    <row r="6322" spans="3:5" x14ac:dyDescent="0.2">
      <c r="C6322" s="201"/>
      <c r="D6322" s="201"/>
      <c r="E6322" s="201"/>
    </row>
    <row r="6323" spans="3:5" x14ac:dyDescent="0.2">
      <c r="C6323" s="201"/>
      <c r="D6323" s="201"/>
      <c r="E6323" s="201"/>
    </row>
    <row r="6324" spans="3:5" x14ac:dyDescent="0.2">
      <c r="C6324" s="201"/>
      <c r="D6324" s="201"/>
      <c r="E6324" s="201"/>
    </row>
    <row r="6325" spans="3:5" x14ac:dyDescent="0.2">
      <c r="C6325" s="201"/>
      <c r="D6325" s="201"/>
      <c r="E6325" s="201"/>
    </row>
    <row r="6326" spans="3:5" x14ac:dyDescent="0.2">
      <c r="C6326" s="201"/>
      <c r="D6326" s="201"/>
      <c r="E6326" s="201"/>
    </row>
    <row r="6327" spans="3:5" x14ac:dyDescent="0.2">
      <c r="C6327" s="201"/>
      <c r="D6327" s="201"/>
      <c r="E6327" s="201"/>
    </row>
    <row r="6328" spans="3:5" x14ac:dyDescent="0.2">
      <c r="C6328" s="201"/>
      <c r="D6328" s="201"/>
      <c r="E6328" s="201"/>
    </row>
    <row r="6329" spans="3:5" x14ac:dyDescent="0.2">
      <c r="C6329" s="201"/>
      <c r="D6329" s="201"/>
      <c r="E6329" s="201"/>
    </row>
    <row r="6330" spans="3:5" x14ac:dyDescent="0.2">
      <c r="C6330" s="201"/>
      <c r="D6330" s="201"/>
      <c r="E6330" s="201"/>
    </row>
    <row r="6331" spans="3:5" x14ac:dyDescent="0.2">
      <c r="C6331" s="201"/>
      <c r="D6331" s="201"/>
      <c r="E6331" s="201"/>
    </row>
    <row r="6332" spans="3:5" x14ac:dyDescent="0.2">
      <c r="C6332" s="201"/>
      <c r="D6332" s="201"/>
      <c r="E6332" s="201"/>
    </row>
    <row r="6333" spans="3:5" x14ac:dyDescent="0.2">
      <c r="C6333" s="201"/>
      <c r="D6333" s="201"/>
      <c r="E6333" s="201"/>
    </row>
    <row r="6334" spans="3:5" x14ac:dyDescent="0.2">
      <c r="C6334" s="201"/>
      <c r="D6334" s="201"/>
      <c r="E6334" s="201"/>
    </row>
    <row r="6335" spans="3:5" x14ac:dyDescent="0.2">
      <c r="C6335" s="201"/>
      <c r="D6335" s="201"/>
      <c r="E6335" s="201"/>
    </row>
    <row r="6336" spans="3:5" x14ac:dyDescent="0.2">
      <c r="C6336" s="201"/>
      <c r="D6336" s="201"/>
      <c r="E6336" s="201"/>
    </row>
    <row r="6337" spans="3:5" x14ac:dyDescent="0.2">
      <c r="C6337" s="201"/>
      <c r="D6337" s="201"/>
      <c r="E6337" s="201"/>
    </row>
    <row r="6338" spans="3:5" x14ac:dyDescent="0.2">
      <c r="C6338" s="201"/>
      <c r="D6338" s="201"/>
      <c r="E6338" s="201"/>
    </row>
    <row r="6339" spans="3:5" x14ac:dyDescent="0.2">
      <c r="C6339" s="201"/>
      <c r="D6339" s="201"/>
      <c r="E6339" s="201"/>
    </row>
    <row r="6340" spans="3:5" x14ac:dyDescent="0.2">
      <c r="C6340" s="201"/>
      <c r="D6340" s="201"/>
      <c r="E6340" s="201"/>
    </row>
    <row r="6341" spans="3:5" x14ac:dyDescent="0.2">
      <c r="C6341" s="201"/>
      <c r="D6341" s="201"/>
      <c r="E6341" s="201"/>
    </row>
    <row r="6342" spans="3:5" x14ac:dyDescent="0.2">
      <c r="C6342" s="201"/>
      <c r="D6342" s="201"/>
      <c r="E6342" s="201"/>
    </row>
    <row r="6343" spans="3:5" x14ac:dyDescent="0.2">
      <c r="C6343" s="201"/>
      <c r="D6343" s="201"/>
      <c r="E6343" s="201"/>
    </row>
    <row r="6344" spans="3:5" x14ac:dyDescent="0.2">
      <c r="C6344" s="201"/>
      <c r="D6344" s="201"/>
      <c r="E6344" s="201"/>
    </row>
    <row r="6345" spans="3:5" x14ac:dyDescent="0.2">
      <c r="C6345" s="201"/>
      <c r="D6345" s="201"/>
      <c r="E6345" s="201"/>
    </row>
    <row r="6346" spans="3:5" x14ac:dyDescent="0.2">
      <c r="C6346" s="201"/>
      <c r="D6346" s="201"/>
      <c r="E6346" s="201"/>
    </row>
    <row r="6347" spans="3:5" x14ac:dyDescent="0.2">
      <c r="C6347" s="201"/>
      <c r="D6347" s="201"/>
      <c r="E6347" s="201"/>
    </row>
    <row r="6348" spans="3:5" x14ac:dyDescent="0.2">
      <c r="C6348" s="201"/>
      <c r="D6348" s="201"/>
      <c r="E6348" s="201"/>
    </row>
    <row r="6349" spans="3:5" x14ac:dyDescent="0.2">
      <c r="C6349" s="201"/>
      <c r="D6349" s="201"/>
      <c r="E6349" s="201"/>
    </row>
    <row r="6350" spans="3:5" x14ac:dyDescent="0.2">
      <c r="C6350" s="201"/>
      <c r="D6350" s="201"/>
      <c r="E6350" s="201"/>
    </row>
    <row r="6351" spans="3:5" x14ac:dyDescent="0.2">
      <c r="C6351" s="201"/>
      <c r="D6351" s="201"/>
      <c r="E6351" s="201"/>
    </row>
    <row r="6352" spans="3:5" x14ac:dyDescent="0.2">
      <c r="C6352" s="201"/>
      <c r="D6352" s="201"/>
      <c r="E6352" s="201"/>
    </row>
    <row r="6353" spans="3:5" x14ac:dyDescent="0.2">
      <c r="C6353" s="201"/>
      <c r="D6353" s="201"/>
      <c r="E6353" s="201"/>
    </row>
    <row r="6354" spans="3:5" x14ac:dyDescent="0.2">
      <c r="C6354" s="201"/>
      <c r="D6354" s="201"/>
      <c r="E6354" s="201"/>
    </row>
    <row r="6355" spans="3:5" x14ac:dyDescent="0.2">
      <c r="C6355" s="201"/>
      <c r="D6355" s="201"/>
      <c r="E6355" s="201"/>
    </row>
    <row r="6356" spans="3:5" x14ac:dyDescent="0.2">
      <c r="C6356" s="201"/>
      <c r="D6356" s="201"/>
      <c r="E6356" s="201"/>
    </row>
    <row r="6357" spans="3:5" x14ac:dyDescent="0.2">
      <c r="C6357" s="201"/>
      <c r="D6357" s="201"/>
      <c r="E6357" s="201"/>
    </row>
    <row r="6358" spans="3:5" x14ac:dyDescent="0.2">
      <c r="C6358" s="201"/>
      <c r="D6358" s="201"/>
      <c r="E6358" s="201"/>
    </row>
    <row r="6359" spans="3:5" x14ac:dyDescent="0.2">
      <c r="C6359" s="201"/>
      <c r="D6359" s="201"/>
      <c r="E6359" s="201"/>
    </row>
    <row r="6360" spans="3:5" x14ac:dyDescent="0.2">
      <c r="C6360" s="201"/>
      <c r="D6360" s="201"/>
      <c r="E6360" s="201"/>
    </row>
    <row r="6361" spans="3:5" x14ac:dyDescent="0.2">
      <c r="C6361" s="201"/>
      <c r="D6361" s="201"/>
      <c r="E6361" s="201"/>
    </row>
    <row r="6362" spans="3:5" x14ac:dyDescent="0.2">
      <c r="C6362" s="201"/>
      <c r="D6362" s="201"/>
      <c r="E6362" s="201"/>
    </row>
    <row r="6363" spans="3:5" x14ac:dyDescent="0.2">
      <c r="C6363" s="201"/>
      <c r="D6363" s="201"/>
      <c r="E6363" s="201"/>
    </row>
    <row r="6364" spans="3:5" x14ac:dyDescent="0.2">
      <c r="C6364" s="201"/>
      <c r="D6364" s="201"/>
      <c r="E6364" s="201"/>
    </row>
    <row r="6365" spans="3:5" x14ac:dyDescent="0.2">
      <c r="C6365" s="201"/>
      <c r="D6365" s="201"/>
      <c r="E6365" s="201"/>
    </row>
    <row r="6366" spans="3:5" x14ac:dyDescent="0.2">
      <c r="C6366" s="201"/>
      <c r="D6366" s="201"/>
      <c r="E6366" s="201"/>
    </row>
    <row r="6367" spans="3:5" x14ac:dyDescent="0.2">
      <c r="C6367" s="201"/>
      <c r="D6367" s="201"/>
      <c r="E6367" s="201"/>
    </row>
    <row r="6368" spans="3:5" x14ac:dyDescent="0.2">
      <c r="C6368" s="201"/>
      <c r="D6368" s="201"/>
      <c r="E6368" s="201"/>
    </row>
    <row r="6369" spans="3:5" x14ac:dyDescent="0.2">
      <c r="C6369" s="201"/>
      <c r="D6369" s="201"/>
      <c r="E6369" s="201"/>
    </row>
    <row r="6370" spans="3:5" x14ac:dyDescent="0.2">
      <c r="C6370" s="201"/>
      <c r="D6370" s="201"/>
      <c r="E6370" s="201"/>
    </row>
    <row r="6371" spans="3:5" x14ac:dyDescent="0.2">
      <c r="C6371" s="201"/>
      <c r="D6371" s="201"/>
      <c r="E6371" s="201"/>
    </row>
    <row r="6372" spans="3:5" x14ac:dyDescent="0.2">
      <c r="C6372" s="201"/>
      <c r="D6372" s="201"/>
      <c r="E6372" s="201"/>
    </row>
    <row r="6373" spans="3:5" x14ac:dyDescent="0.2">
      <c r="C6373" s="201"/>
      <c r="D6373" s="201"/>
      <c r="E6373" s="201"/>
    </row>
    <row r="6374" spans="3:5" x14ac:dyDescent="0.2">
      <c r="C6374" s="201"/>
      <c r="D6374" s="201"/>
      <c r="E6374" s="201"/>
    </row>
    <row r="6375" spans="3:5" x14ac:dyDescent="0.2">
      <c r="C6375" s="201"/>
      <c r="D6375" s="201"/>
      <c r="E6375" s="201"/>
    </row>
    <row r="6376" spans="3:5" x14ac:dyDescent="0.2">
      <c r="C6376" s="201"/>
      <c r="D6376" s="201"/>
      <c r="E6376" s="201"/>
    </row>
    <row r="6377" spans="3:5" x14ac:dyDescent="0.2">
      <c r="C6377" s="201"/>
      <c r="D6377" s="201"/>
      <c r="E6377" s="201"/>
    </row>
    <row r="6378" spans="3:5" x14ac:dyDescent="0.2">
      <c r="C6378" s="201"/>
      <c r="D6378" s="201"/>
      <c r="E6378" s="201"/>
    </row>
    <row r="6379" spans="3:5" x14ac:dyDescent="0.2">
      <c r="C6379" s="201"/>
      <c r="D6379" s="201"/>
      <c r="E6379" s="201"/>
    </row>
    <row r="6380" spans="3:5" x14ac:dyDescent="0.2">
      <c r="C6380" s="201"/>
      <c r="D6380" s="201"/>
      <c r="E6380" s="201"/>
    </row>
    <row r="6381" spans="3:5" x14ac:dyDescent="0.2">
      <c r="C6381" s="201"/>
      <c r="D6381" s="201"/>
      <c r="E6381" s="201"/>
    </row>
    <row r="6382" spans="3:5" x14ac:dyDescent="0.2">
      <c r="C6382" s="201"/>
      <c r="D6382" s="201"/>
      <c r="E6382" s="201"/>
    </row>
    <row r="6383" spans="3:5" x14ac:dyDescent="0.2">
      <c r="C6383" s="201"/>
      <c r="D6383" s="201"/>
      <c r="E6383" s="201"/>
    </row>
    <row r="6384" spans="3:5" x14ac:dyDescent="0.2">
      <c r="C6384" s="201"/>
      <c r="D6384" s="201"/>
      <c r="E6384" s="201"/>
    </row>
    <row r="6385" spans="3:5" x14ac:dyDescent="0.2">
      <c r="C6385" s="201"/>
      <c r="D6385" s="201"/>
      <c r="E6385" s="201"/>
    </row>
    <row r="6386" spans="3:5" x14ac:dyDescent="0.2">
      <c r="C6386" s="201"/>
      <c r="D6386" s="201"/>
      <c r="E6386" s="201"/>
    </row>
    <row r="6387" spans="3:5" x14ac:dyDescent="0.2">
      <c r="C6387" s="201"/>
      <c r="D6387" s="201"/>
      <c r="E6387" s="201"/>
    </row>
    <row r="6388" spans="3:5" x14ac:dyDescent="0.2">
      <c r="C6388" s="201"/>
      <c r="D6388" s="201"/>
      <c r="E6388" s="201"/>
    </row>
    <row r="6389" spans="3:5" x14ac:dyDescent="0.2">
      <c r="C6389" s="201"/>
      <c r="D6389" s="201"/>
      <c r="E6389" s="201"/>
    </row>
    <row r="6390" spans="3:5" x14ac:dyDescent="0.2">
      <c r="C6390" s="201"/>
      <c r="D6390" s="201"/>
      <c r="E6390" s="201"/>
    </row>
    <row r="6391" spans="3:5" x14ac:dyDescent="0.2">
      <c r="C6391" s="201"/>
      <c r="D6391" s="201"/>
      <c r="E6391" s="201"/>
    </row>
    <row r="6392" spans="3:5" x14ac:dyDescent="0.2">
      <c r="C6392" s="201"/>
      <c r="D6392" s="201"/>
      <c r="E6392" s="201"/>
    </row>
    <row r="6393" spans="3:5" x14ac:dyDescent="0.2">
      <c r="C6393" s="201"/>
      <c r="D6393" s="201"/>
      <c r="E6393" s="201"/>
    </row>
    <row r="6394" spans="3:5" x14ac:dyDescent="0.2">
      <c r="C6394" s="201"/>
      <c r="D6394" s="201"/>
      <c r="E6394" s="201"/>
    </row>
    <row r="6395" spans="3:5" x14ac:dyDescent="0.2">
      <c r="C6395" s="201"/>
      <c r="D6395" s="201"/>
      <c r="E6395" s="201"/>
    </row>
    <row r="6396" spans="3:5" x14ac:dyDescent="0.2">
      <c r="C6396" s="201"/>
      <c r="D6396" s="201"/>
      <c r="E6396" s="201"/>
    </row>
    <row r="6397" spans="3:5" x14ac:dyDescent="0.2">
      <c r="C6397" s="201"/>
      <c r="D6397" s="201"/>
      <c r="E6397" s="201"/>
    </row>
    <row r="6398" spans="3:5" x14ac:dyDescent="0.2">
      <c r="C6398" s="201"/>
      <c r="D6398" s="201"/>
      <c r="E6398" s="201"/>
    </row>
    <row r="6399" spans="3:5" x14ac:dyDescent="0.2">
      <c r="C6399" s="201"/>
      <c r="D6399" s="201"/>
      <c r="E6399" s="201"/>
    </row>
    <row r="6400" spans="3:5" x14ac:dyDescent="0.2">
      <c r="C6400" s="201"/>
      <c r="D6400" s="201"/>
      <c r="E6400" s="201"/>
    </row>
    <row r="6401" spans="3:5" x14ac:dyDescent="0.2">
      <c r="C6401" s="201"/>
      <c r="D6401" s="201"/>
      <c r="E6401" s="201"/>
    </row>
    <row r="6402" spans="3:5" x14ac:dyDescent="0.2">
      <c r="C6402" s="201"/>
      <c r="D6402" s="201"/>
      <c r="E6402" s="201"/>
    </row>
    <row r="6403" spans="3:5" x14ac:dyDescent="0.2">
      <c r="C6403" s="201"/>
      <c r="D6403" s="201"/>
      <c r="E6403" s="201"/>
    </row>
    <row r="6404" spans="3:5" x14ac:dyDescent="0.2">
      <c r="C6404" s="201"/>
      <c r="D6404" s="201"/>
      <c r="E6404" s="201"/>
    </row>
    <row r="6405" spans="3:5" x14ac:dyDescent="0.2">
      <c r="C6405" s="201"/>
      <c r="D6405" s="201"/>
      <c r="E6405" s="201"/>
    </row>
    <row r="6406" spans="3:5" x14ac:dyDescent="0.2">
      <c r="C6406" s="201"/>
      <c r="D6406" s="201"/>
      <c r="E6406" s="201"/>
    </row>
    <row r="6407" spans="3:5" x14ac:dyDescent="0.2">
      <c r="C6407" s="201"/>
      <c r="D6407" s="201"/>
      <c r="E6407" s="201"/>
    </row>
    <row r="6408" spans="3:5" x14ac:dyDescent="0.2">
      <c r="C6408" s="201"/>
      <c r="D6408" s="201"/>
      <c r="E6408" s="201"/>
    </row>
    <row r="6409" spans="3:5" x14ac:dyDescent="0.2">
      <c r="C6409" s="201"/>
      <c r="D6409" s="201"/>
      <c r="E6409" s="201"/>
    </row>
    <row r="6410" spans="3:5" x14ac:dyDescent="0.2">
      <c r="C6410" s="201"/>
      <c r="D6410" s="201"/>
      <c r="E6410" s="201"/>
    </row>
    <row r="6411" spans="3:5" x14ac:dyDescent="0.2">
      <c r="C6411" s="201"/>
      <c r="D6411" s="201"/>
      <c r="E6411" s="201"/>
    </row>
    <row r="6412" spans="3:5" x14ac:dyDescent="0.2">
      <c r="C6412" s="201"/>
      <c r="D6412" s="201"/>
      <c r="E6412" s="201"/>
    </row>
    <row r="6413" spans="3:5" x14ac:dyDescent="0.2">
      <c r="C6413" s="201"/>
      <c r="D6413" s="201"/>
      <c r="E6413" s="201"/>
    </row>
    <row r="6414" spans="3:5" x14ac:dyDescent="0.2">
      <c r="C6414" s="201"/>
      <c r="D6414" s="201"/>
      <c r="E6414" s="201"/>
    </row>
    <row r="6415" spans="3:5" x14ac:dyDescent="0.2">
      <c r="C6415" s="201"/>
      <c r="D6415" s="201"/>
      <c r="E6415" s="201"/>
    </row>
    <row r="6416" spans="3:5" x14ac:dyDescent="0.2">
      <c r="C6416" s="201"/>
      <c r="D6416" s="201"/>
      <c r="E6416" s="201"/>
    </row>
    <row r="6417" spans="3:5" x14ac:dyDescent="0.2">
      <c r="C6417" s="201"/>
      <c r="D6417" s="201"/>
      <c r="E6417" s="201"/>
    </row>
    <row r="6418" spans="3:5" x14ac:dyDescent="0.2">
      <c r="C6418" s="201"/>
      <c r="D6418" s="201"/>
      <c r="E6418" s="201"/>
    </row>
    <row r="6419" spans="3:5" x14ac:dyDescent="0.2">
      <c r="C6419" s="201"/>
      <c r="D6419" s="201"/>
      <c r="E6419" s="201"/>
    </row>
    <row r="6420" spans="3:5" x14ac:dyDescent="0.2">
      <c r="C6420" s="201"/>
      <c r="D6420" s="201"/>
      <c r="E6420" s="201"/>
    </row>
    <row r="6421" spans="3:5" x14ac:dyDescent="0.2">
      <c r="C6421" s="201"/>
      <c r="D6421" s="201"/>
      <c r="E6421" s="201"/>
    </row>
    <row r="6422" spans="3:5" x14ac:dyDescent="0.2">
      <c r="C6422" s="201"/>
      <c r="D6422" s="201"/>
      <c r="E6422" s="201"/>
    </row>
    <row r="6423" spans="3:5" x14ac:dyDescent="0.2">
      <c r="C6423" s="201"/>
      <c r="D6423" s="201"/>
      <c r="E6423" s="201"/>
    </row>
    <row r="6424" spans="3:5" x14ac:dyDescent="0.2">
      <c r="C6424" s="201"/>
      <c r="D6424" s="201"/>
      <c r="E6424" s="201"/>
    </row>
    <row r="6425" spans="3:5" x14ac:dyDescent="0.2">
      <c r="C6425" s="201"/>
      <c r="D6425" s="201"/>
      <c r="E6425" s="201"/>
    </row>
    <row r="6426" spans="3:5" x14ac:dyDescent="0.2">
      <c r="C6426" s="201"/>
      <c r="D6426" s="201"/>
      <c r="E6426" s="201"/>
    </row>
    <row r="6427" spans="3:5" x14ac:dyDescent="0.2">
      <c r="C6427" s="201"/>
      <c r="D6427" s="201"/>
      <c r="E6427" s="201"/>
    </row>
    <row r="6428" spans="3:5" x14ac:dyDescent="0.2">
      <c r="C6428" s="201"/>
      <c r="D6428" s="201"/>
      <c r="E6428" s="201"/>
    </row>
    <row r="6429" spans="3:5" x14ac:dyDescent="0.2">
      <c r="C6429" s="201"/>
      <c r="D6429" s="201"/>
      <c r="E6429" s="201"/>
    </row>
    <row r="6430" spans="3:5" x14ac:dyDescent="0.2">
      <c r="C6430" s="201"/>
      <c r="D6430" s="201"/>
      <c r="E6430" s="201"/>
    </row>
    <row r="6431" spans="3:5" x14ac:dyDescent="0.2">
      <c r="C6431" s="201"/>
      <c r="D6431" s="201"/>
      <c r="E6431" s="201"/>
    </row>
    <row r="6432" spans="3:5" x14ac:dyDescent="0.2">
      <c r="C6432" s="201"/>
      <c r="D6432" s="201"/>
      <c r="E6432" s="201"/>
    </row>
    <row r="6433" spans="3:5" x14ac:dyDescent="0.2">
      <c r="C6433" s="201"/>
      <c r="D6433" s="201"/>
      <c r="E6433" s="201"/>
    </row>
    <row r="6434" spans="3:5" x14ac:dyDescent="0.2">
      <c r="C6434" s="201"/>
      <c r="D6434" s="201"/>
      <c r="E6434" s="201"/>
    </row>
    <row r="6435" spans="3:5" x14ac:dyDescent="0.2">
      <c r="C6435" s="201"/>
      <c r="D6435" s="201"/>
      <c r="E6435" s="201"/>
    </row>
    <row r="6436" spans="3:5" x14ac:dyDescent="0.2">
      <c r="C6436" s="201"/>
      <c r="D6436" s="201"/>
      <c r="E6436" s="201"/>
    </row>
    <row r="6437" spans="3:5" x14ac:dyDescent="0.2">
      <c r="C6437" s="201"/>
      <c r="D6437" s="201"/>
      <c r="E6437" s="201"/>
    </row>
    <row r="6438" spans="3:5" x14ac:dyDescent="0.2">
      <c r="C6438" s="201"/>
      <c r="D6438" s="201"/>
      <c r="E6438" s="201"/>
    </row>
    <row r="6439" spans="3:5" x14ac:dyDescent="0.2">
      <c r="C6439" s="201"/>
      <c r="D6439" s="201"/>
      <c r="E6439" s="201"/>
    </row>
    <row r="6440" spans="3:5" x14ac:dyDescent="0.2">
      <c r="C6440" s="201"/>
      <c r="D6440" s="201"/>
      <c r="E6440" s="201"/>
    </row>
    <row r="6441" spans="3:5" x14ac:dyDescent="0.2">
      <c r="C6441" s="201"/>
      <c r="D6441" s="201"/>
      <c r="E6441" s="201"/>
    </row>
    <row r="6442" spans="3:5" x14ac:dyDescent="0.2">
      <c r="C6442" s="201"/>
      <c r="D6442" s="201"/>
      <c r="E6442" s="201"/>
    </row>
    <row r="6443" spans="3:5" x14ac:dyDescent="0.2">
      <c r="C6443" s="201"/>
      <c r="D6443" s="201"/>
      <c r="E6443" s="201"/>
    </row>
    <row r="6444" spans="3:5" x14ac:dyDescent="0.2">
      <c r="C6444" s="201"/>
      <c r="D6444" s="201"/>
      <c r="E6444" s="201"/>
    </row>
    <row r="6445" spans="3:5" x14ac:dyDescent="0.2">
      <c r="C6445" s="201"/>
      <c r="D6445" s="201"/>
      <c r="E6445" s="201"/>
    </row>
    <row r="6446" spans="3:5" x14ac:dyDescent="0.2">
      <c r="C6446" s="201"/>
      <c r="D6446" s="201"/>
      <c r="E6446" s="201"/>
    </row>
    <row r="6447" spans="3:5" x14ac:dyDescent="0.2">
      <c r="C6447" s="201"/>
      <c r="D6447" s="201"/>
      <c r="E6447" s="201"/>
    </row>
    <row r="6448" spans="3:5" x14ac:dyDescent="0.2">
      <c r="C6448" s="201"/>
      <c r="D6448" s="201"/>
      <c r="E6448" s="201"/>
    </row>
    <row r="6449" spans="3:5" x14ac:dyDescent="0.2">
      <c r="C6449" s="201"/>
      <c r="D6449" s="201"/>
      <c r="E6449" s="201"/>
    </row>
    <row r="6450" spans="3:5" x14ac:dyDescent="0.2">
      <c r="C6450" s="201"/>
      <c r="D6450" s="201"/>
      <c r="E6450" s="201"/>
    </row>
    <row r="6451" spans="3:5" x14ac:dyDescent="0.2">
      <c r="C6451" s="201"/>
      <c r="D6451" s="201"/>
      <c r="E6451" s="201"/>
    </row>
    <row r="6452" spans="3:5" x14ac:dyDescent="0.2">
      <c r="C6452" s="201"/>
      <c r="D6452" s="201"/>
      <c r="E6452" s="201"/>
    </row>
    <row r="6453" spans="3:5" x14ac:dyDescent="0.2">
      <c r="C6453" s="201"/>
      <c r="D6453" s="201"/>
      <c r="E6453" s="201"/>
    </row>
    <row r="6454" spans="3:5" x14ac:dyDescent="0.2">
      <c r="C6454" s="201"/>
      <c r="D6454" s="201"/>
      <c r="E6454" s="201"/>
    </row>
    <row r="6455" spans="3:5" x14ac:dyDescent="0.2">
      <c r="C6455" s="201"/>
      <c r="D6455" s="201"/>
      <c r="E6455" s="201"/>
    </row>
    <row r="6456" spans="3:5" x14ac:dyDescent="0.2">
      <c r="C6456" s="201"/>
      <c r="D6456" s="201"/>
      <c r="E6456" s="201"/>
    </row>
    <row r="6457" spans="3:5" x14ac:dyDescent="0.2">
      <c r="C6457" s="201"/>
      <c r="D6457" s="201"/>
      <c r="E6457" s="201"/>
    </row>
    <row r="6458" spans="3:5" x14ac:dyDescent="0.2">
      <c r="C6458" s="201"/>
      <c r="D6458" s="201"/>
      <c r="E6458" s="201"/>
    </row>
    <row r="6459" spans="3:5" x14ac:dyDescent="0.2">
      <c r="C6459" s="201"/>
      <c r="D6459" s="201"/>
      <c r="E6459" s="201"/>
    </row>
    <row r="6460" spans="3:5" x14ac:dyDescent="0.2">
      <c r="C6460" s="201"/>
      <c r="D6460" s="201"/>
      <c r="E6460" s="201"/>
    </row>
    <row r="6461" spans="3:5" x14ac:dyDescent="0.2">
      <c r="C6461" s="201"/>
      <c r="D6461" s="201"/>
      <c r="E6461" s="201"/>
    </row>
    <row r="6462" spans="3:5" x14ac:dyDescent="0.2">
      <c r="C6462" s="201"/>
      <c r="D6462" s="201"/>
      <c r="E6462" s="201"/>
    </row>
    <row r="6463" spans="3:5" x14ac:dyDescent="0.2">
      <c r="C6463" s="201"/>
      <c r="D6463" s="201"/>
      <c r="E6463" s="201"/>
    </row>
    <row r="6464" spans="3:5" x14ac:dyDescent="0.2">
      <c r="C6464" s="201"/>
      <c r="D6464" s="201"/>
      <c r="E6464" s="201"/>
    </row>
    <row r="6465" spans="3:5" x14ac:dyDescent="0.2">
      <c r="C6465" s="201"/>
      <c r="D6465" s="201"/>
      <c r="E6465" s="201"/>
    </row>
    <row r="6466" spans="3:5" x14ac:dyDescent="0.2">
      <c r="C6466" s="201"/>
      <c r="D6466" s="201"/>
      <c r="E6466" s="201"/>
    </row>
    <row r="6467" spans="3:5" x14ac:dyDescent="0.2">
      <c r="C6467" s="201"/>
      <c r="D6467" s="201"/>
      <c r="E6467" s="201"/>
    </row>
    <row r="6468" spans="3:5" x14ac:dyDescent="0.2">
      <c r="C6468" s="201"/>
      <c r="D6468" s="201"/>
      <c r="E6468" s="201"/>
    </row>
    <row r="6469" spans="3:5" x14ac:dyDescent="0.2">
      <c r="C6469" s="201"/>
      <c r="D6469" s="201"/>
      <c r="E6469" s="201"/>
    </row>
    <row r="6470" spans="3:5" x14ac:dyDescent="0.2">
      <c r="C6470" s="201"/>
      <c r="D6470" s="201"/>
      <c r="E6470" s="201"/>
    </row>
    <row r="6471" spans="3:5" x14ac:dyDescent="0.2">
      <c r="C6471" s="201"/>
      <c r="D6471" s="201"/>
      <c r="E6471" s="201"/>
    </row>
    <row r="6472" spans="3:5" x14ac:dyDescent="0.2">
      <c r="C6472" s="201"/>
      <c r="D6472" s="201"/>
      <c r="E6472" s="201"/>
    </row>
    <row r="6473" spans="3:5" x14ac:dyDescent="0.2">
      <c r="C6473" s="201"/>
      <c r="D6473" s="201"/>
      <c r="E6473" s="201"/>
    </row>
    <row r="6474" spans="3:5" x14ac:dyDescent="0.2">
      <c r="C6474" s="201"/>
      <c r="D6474" s="201"/>
      <c r="E6474" s="201"/>
    </row>
    <row r="6475" spans="3:5" x14ac:dyDescent="0.2">
      <c r="C6475" s="201"/>
      <c r="D6475" s="201"/>
      <c r="E6475" s="201"/>
    </row>
    <row r="6476" spans="3:5" x14ac:dyDescent="0.2">
      <c r="C6476" s="201"/>
      <c r="D6476" s="201"/>
      <c r="E6476" s="201"/>
    </row>
    <row r="6477" spans="3:5" x14ac:dyDescent="0.2">
      <c r="C6477" s="201"/>
      <c r="D6477" s="201"/>
      <c r="E6477" s="201"/>
    </row>
    <row r="6478" spans="3:5" x14ac:dyDescent="0.2">
      <c r="C6478" s="201"/>
      <c r="D6478" s="201"/>
      <c r="E6478" s="201"/>
    </row>
    <row r="6479" spans="3:5" x14ac:dyDescent="0.2">
      <c r="C6479" s="201"/>
      <c r="D6479" s="201"/>
      <c r="E6479" s="201"/>
    </row>
    <row r="6480" spans="3:5" x14ac:dyDescent="0.2">
      <c r="C6480" s="201"/>
      <c r="D6480" s="201"/>
      <c r="E6480" s="201"/>
    </row>
    <row r="6481" spans="3:5" x14ac:dyDescent="0.2">
      <c r="C6481" s="201"/>
      <c r="D6481" s="201"/>
      <c r="E6481" s="201"/>
    </row>
    <row r="6482" spans="3:5" x14ac:dyDescent="0.2">
      <c r="C6482" s="201"/>
      <c r="D6482" s="201"/>
      <c r="E6482" s="201"/>
    </row>
    <row r="6483" spans="3:5" x14ac:dyDescent="0.2">
      <c r="C6483" s="201"/>
      <c r="D6483" s="201"/>
      <c r="E6483" s="201"/>
    </row>
    <row r="6484" spans="3:5" x14ac:dyDescent="0.2">
      <c r="C6484" s="201"/>
      <c r="D6484" s="201"/>
      <c r="E6484" s="201"/>
    </row>
    <row r="6485" spans="3:5" x14ac:dyDescent="0.2">
      <c r="C6485" s="201"/>
      <c r="D6485" s="201"/>
      <c r="E6485" s="201"/>
    </row>
    <row r="6486" spans="3:5" x14ac:dyDescent="0.2">
      <c r="C6486" s="201"/>
      <c r="D6486" s="201"/>
      <c r="E6486" s="201"/>
    </row>
    <row r="6487" spans="3:5" x14ac:dyDescent="0.2">
      <c r="C6487" s="201"/>
      <c r="D6487" s="201"/>
      <c r="E6487" s="201"/>
    </row>
    <row r="6488" spans="3:5" x14ac:dyDescent="0.2">
      <c r="C6488" s="201"/>
      <c r="D6488" s="201"/>
      <c r="E6488" s="201"/>
    </row>
    <row r="6489" spans="3:5" x14ac:dyDescent="0.2">
      <c r="C6489" s="201"/>
      <c r="D6489" s="201"/>
      <c r="E6489" s="201"/>
    </row>
    <row r="6490" spans="3:5" x14ac:dyDescent="0.2">
      <c r="C6490" s="201"/>
      <c r="D6490" s="201"/>
      <c r="E6490" s="201"/>
    </row>
    <row r="6491" spans="3:5" x14ac:dyDescent="0.2">
      <c r="C6491" s="201"/>
      <c r="D6491" s="201"/>
      <c r="E6491" s="201"/>
    </row>
    <row r="6492" spans="3:5" x14ac:dyDescent="0.2">
      <c r="C6492" s="201"/>
      <c r="D6492" s="201"/>
      <c r="E6492" s="201"/>
    </row>
    <row r="6493" spans="3:5" x14ac:dyDescent="0.2">
      <c r="C6493" s="201"/>
      <c r="D6493" s="201"/>
      <c r="E6493" s="201"/>
    </row>
    <row r="6494" spans="3:5" x14ac:dyDescent="0.2">
      <c r="C6494" s="201"/>
      <c r="D6494" s="201"/>
      <c r="E6494" s="201"/>
    </row>
    <row r="6495" spans="3:5" x14ac:dyDescent="0.2">
      <c r="C6495" s="201"/>
      <c r="D6495" s="201"/>
      <c r="E6495" s="201"/>
    </row>
    <row r="6496" spans="3:5" x14ac:dyDescent="0.2">
      <c r="C6496" s="201"/>
      <c r="D6496" s="201"/>
      <c r="E6496" s="201"/>
    </row>
    <row r="6497" spans="3:5" x14ac:dyDescent="0.2">
      <c r="C6497" s="201"/>
      <c r="D6497" s="201"/>
      <c r="E6497" s="201"/>
    </row>
    <row r="6498" spans="3:5" x14ac:dyDescent="0.2">
      <c r="C6498" s="201"/>
      <c r="D6498" s="201"/>
      <c r="E6498" s="201"/>
    </row>
    <row r="6499" spans="3:5" x14ac:dyDescent="0.2">
      <c r="C6499" s="201"/>
      <c r="D6499" s="201"/>
      <c r="E6499" s="201"/>
    </row>
    <row r="6500" spans="3:5" x14ac:dyDescent="0.2">
      <c r="C6500" s="201"/>
      <c r="D6500" s="201"/>
      <c r="E6500" s="201"/>
    </row>
    <row r="6501" spans="3:5" x14ac:dyDescent="0.2">
      <c r="C6501" s="201"/>
      <c r="D6501" s="201"/>
      <c r="E6501" s="201"/>
    </row>
    <row r="6502" spans="3:5" x14ac:dyDescent="0.2">
      <c r="C6502" s="201"/>
      <c r="D6502" s="201"/>
      <c r="E6502" s="201"/>
    </row>
    <row r="6503" spans="3:5" x14ac:dyDescent="0.2">
      <c r="C6503" s="201"/>
      <c r="D6503" s="201"/>
      <c r="E6503" s="201"/>
    </row>
    <row r="6504" spans="3:5" x14ac:dyDescent="0.2">
      <c r="C6504" s="201"/>
      <c r="D6504" s="201"/>
      <c r="E6504" s="201"/>
    </row>
    <row r="6505" spans="3:5" x14ac:dyDescent="0.2">
      <c r="C6505" s="201"/>
      <c r="D6505" s="201"/>
      <c r="E6505" s="201"/>
    </row>
    <row r="6506" spans="3:5" x14ac:dyDescent="0.2">
      <c r="C6506" s="201"/>
      <c r="D6506" s="201"/>
      <c r="E6506" s="201"/>
    </row>
    <row r="6507" spans="3:5" x14ac:dyDescent="0.2">
      <c r="C6507" s="201"/>
      <c r="D6507" s="201"/>
      <c r="E6507" s="201"/>
    </row>
    <row r="6508" spans="3:5" x14ac:dyDescent="0.2">
      <c r="C6508" s="201"/>
      <c r="D6508" s="201"/>
      <c r="E6508" s="201"/>
    </row>
    <row r="6509" spans="3:5" x14ac:dyDescent="0.2">
      <c r="C6509" s="201"/>
      <c r="D6509" s="201"/>
      <c r="E6509" s="201"/>
    </row>
    <row r="6510" spans="3:5" x14ac:dyDescent="0.2">
      <c r="C6510" s="201"/>
      <c r="D6510" s="201"/>
      <c r="E6510" s="201"/>
    </row>
    <row r="6511" spans="3:5" x14ac:dyDescent="0.2">
      <c r="C6511" s="201"/>
      <c r="D6511" s="201"/>
      <c r="E6511" s="201"/>
    </row>
    <row r="6512" spans="3:5" x14ac:dyDescent="0.2">
      <c r="C6512" s="201"/>
      <c r="D6512" s="201"/>
      <c r="E6512" s="201"/>
    </row>
    <row r="6513" spans="3:5" x14ac:dyDescent="0.2">
      <c r="C6513" s="201"/>
      <c r="D6513" s="201"/>
      <c r="E6513" s="201"/>
    </row>
    <row r="6514" spans="3:5" x14ac:dyDescent="0.2">
      <c r="C6514" s="201"/>
      <c r="D6514" s="201"/>
      <c r="E6514" s="201"/>
    </row>
    <row r="6515" spans="3:5" x14ac:dyDescent="0.2">
      <c r="C6515" s="201"/>
      <c r="D6515" s="201"/>
      <c r="E6515" s="201"/>
    </row>
    <row r="6516" spans="3:5" x14ac:dyDescent="0.2">
      <c r="C6516" s="201"/>
      <c r="D6516" s="201"/>
      <c r="E6516" s="201"/>
    </row>
    <row r="6517" spans="3:5" x14ac:dyDescent="0.2">
      <c r="C6517" s="201"/>
      <c r="D6517" s="201"/>
      <c r="E6517" s="201"/>
    </row>
    <row r="6518" spans="3:5" x14ac:dyDescent="0.2">
      <c r="C6518" s="201"/>
      <c r="D6518" s="201"/>
      <c r="E6518" s="201"/>
    </row>
    <row r="6519" spans="3:5" x14ac:dyDescent="0.2">
      <c r="C6519" s="201"/>
      <c r="D6519" s="201"/>
      <c r="E6519" s="201"/>
    </row>
    <row r="6520" spans="3:5" x14ac:dyDescent="0.2">
      <c r="C6520" s="201"/>
      <c r="D6520" s="201"/>
      <c r="E6520" s="201"/>
    </row>
    <row r="6521" spans="3:5" x14ac:dyDescent="0.2">
      <c r="C6521" s="201"/>
      <c r="D6521" s="201"/>
      <c r="E6521" s="201"/>
    </row>
    <row r="6522" spans="3:5" x14ac:dyDescent="0.2">
      <c r="C6522" s="201"/>
      <c r="D6522" s="201"/>
      <c r="E6522" s="201"/>
    </row>
    <row r="6523" spans="3:5" x14ac:dyDescent="0.2">
      <c r="C6523" s="201"/>
      <c r="D6523" s="201"/>
      <c r="E6523" s="201"/>
    </row>
    <row r="6524" spans="3:5" x14ac:dyDescent="0.2">
      <c r="C6524" s="201"/>
      <c r="D6524" s="201"/>
      <c r="E6524" s="201"/>
    </row>
    <row r="6525" spans="3:5" x14ac:dyDescent="0.2">
      <c r="C6525" s="201"/>
      <c r="D6525" s="201"/>
      <c r="E6525" s="201"/>
    </row>
    <row r="6526" spans="3:5" x14ac:dyDescent="0.2">
      <c r="C6526" s="201"/>
      <c r="D6526" s="201"/>
      <c r="E6526" s="201"/>
    </row>
    <row r="6527" spans="3:5" x14ac:dyDescent="0.2">
      <c r="C6527" s="201"/>
      <c r="D6527" s="201"/>
      <c r="E6527" s="201"/>
    </row>
    <row r="6528" spans="3:5" x14ac:dyDescent="0.2">
      <c r="C6528" s="201"/>
      <c r="D6528" s="201"/>
      <c r="E6528" s="201"/>
    </row>
    <row r="6529" spans="3:5" x14ac:dyDescent="0.2">
      <c r="C6529" s="201"/>
      <c r="D6529" s="201"/>
      <c r="E6529" s="201"/>
    </row>
    <row r="6530" spans="3:5" x14ac:dyDescent="0.2">
      <c r="C6530" s="201"/>
      <c r="D6530" s="201"/>
      <c r="E6530" s="201"/>
    </row>
    <row r="6531" spans="3:5" x14ac:dyDescent="0.2">
      <c r="C6531" s="201"/>
      <c r="D6531" s="201"/>
      <c r="E6531" s="201"/>
    </row>
    <row r="6532" spans="3:5" x14ac:dyDescent="0.2">
      <c r="C6532" s="201"/>
      <c r="D6532" s="201"/>
      <c r="E6532" s="201"/>
    </row>
    <row r="6533" spans="3:5" x14ac:dyDescent="0.2">
      <c r="C6533" s="201"/>
      <c r="D6533" s="201"/>
      <c r="E6533" s="201"/>
    </row>
    <row r="6534" spans="3:5" x14ac:dyDescent="0.2">
      <c r="C6534" s="201"/>
      <c r="D6534" s="201"/>
      <c r="E6534" s="201"/>
    </row>
    <row r="6535" spans="3:5" x14ac:dyDescent="0.2">
      <c r="C6535" s="201"/>
      <c r="D6535" s="201"/>
      <c r="E6535" s="201"/>
    </row>
    <row r="6536" spans="3:5" x14ac:dyDescent="0.2">
      <c r="C6536" s="201"/>
      <c r="D6536" s="201"/>
      <c r="E6536" s="201"/>
    </row>
    <row r="6537" spans="3:5" x14ac:dyDescent="0.2">
      <c r="C6537" s="201"/>
      <c r="D6537" s="201"/>
      <c r="E6537" s="201"/>
    </row>
    <row r="6538" spans="3:5" x14ac:dyDescent="0.2">
      <c r="C6538" s="201"/>
      <c r="D6538" s="201"/>
      <c r="E6538" s="201"/>
    </row>
    <row r="6539" spans="3:5" x14ac:dyDescent="0.2">
      <c r="C6539" s="201"/>
      <c r="D6539" s="201"/>
      <c r="E6539" s="201"/>
    </row>
    <row r="6540" spans="3:5" x14ac:dyDescent="0.2">
      <c r="C6540" s="201"/>
      <c r="D6540" s="201"/>
      <c r="E6540" s="201"/>
    </row>
    <row r="6541" spans="3:5" x14ac:dyDescent="0.2">
      <c r="C6541" s="201"/>
      <c r="D6541" s="201"/>
      <c r="E6541" s="201"/>
    </row>
    <row r="6542" spans="3:5" x14ac:dyDescent="0.2">
      <c r="C6542" s="201"/>
      <c r="D6542" s="201"/>
      <c r="E6542" s="201"/>
    </row>
    <row r="6543" spans="3:5" x14ac:dyDescent="0.2">
      <c r="C6543" s="201"/>
      <c r="D6543" s="201"/>
      <c r="E6543" s="201"/>
    </row>
    <row r="6544" spans="3:5" x14ac:dyDescent="0.2">
      <c r="C6544" s="201"/>
      <c r="D6544" s="201"/>
      <c r="E6544" s="201"/>
    </row>
    <row r="6545" spans="3:5" x14ac:dyDescent="0.2">
      <c r="C6545" s="201"/>
      <c r="D6545" s="201"/>
      <c r="E6545" s="201"/>
    </row>
    <row r="6546" spans="3:5" x14ac:dyDescent="0.2">
      <c r="C6546" s="201"/>
      <c r="D6546" s="201"/>
      <c r="E6546" s="201"/>
    </row>
    <row r="6547" spans="3:5" x14ac:dyDescent="0.2">
      <c r="C6547" s="201"/>
      <c r="D6547" s="201"/>
      <c r="E6547" s="201"/>
    </row>
    <row r="6548" spans="3:5" x14ac:dyDescent="0.2">
      <c r="C6548" s="201"/>
      <c r="D6548" s="201"/>
      <c r="E6548" s="201"/>
    </row>
    <row r="6549" spans="3:5" x14ac:dyDescent="0.2">
      <c r="C6549" s="201"/>
      <c r="D6549" s="201"/>
      <c r="E6549" s="201"/>
    </row>
    <row r="6550" spans="3:5" x14ac:dyDescent="0.2">
      <c r="C6550" s="201"/>
      <c r="D6550" s="201"/>
      <c r="E6550" s="201"/>
    </row>
    <row r="6551" spans="3:5" x14ac:dyDescent="0.2">
      <c r="C6551" s="201"/>
      <c r="D6551" s="201"/>
      <c r="E6551" s="201"/>
    </row>
    <row r="6552" spans="3:5" x14ac:dyDescent="0.2">
      <c r="C6552" s="201"/>
      <c r="D6552" s="201"/>
      <c r="E6552" s="201"/>
    </row>
    <row r="6553" spans="3:5" x14ac:dyDescent="0.2">
      <c r="C6553" s="201"/>
      <c r="D6553" s="201"/>
      <c r="E6553" s="201"/>
    </row>
    <row r="6554" spans="3:5" x14ac:dyDescent="0.2">
      <c r="C6554" s="201"/>
      <c r="D6554" s="201"/>
      <c r="E6554" s="201"/>
    </row>
    <row r="6555" spans="3:5" x14ac:dyDescent="0.2">
      <c r="C6555" s="201"/>
      <c r="D6555" s="201"/>
      <c r="E6555" s="201"/>
    </row>
    <row r="6556" spans="3:5" x14ac:dyDescent="0.2">
      <c r="C6556" s="201"/>
      <c r="D6556" s="201"/>
      <c r="E6556" s="201"/>
    </row>
    <row r="6557" spans="3:5" x14ac:dyDescent="0.2">
      <c r="C6557" s="201"/>
      <c r="D6557" s="201"/>
      <c r="E6557" s="201"/>
    </row>
    <row r="6558" spans="3:5" x14ac:dyDescent="0.2">
      <c r="C6558" s="201"/>
      <c r="D6558" s="201"/>
      <c r="E6558" s="201"/>
    </row>
    <row r="6559" spans="3:5" x14ac:dyDescent="0.2">
      <c r="C6559" s="201"/>
      <c r="D6559" s="201"/>
      <c r="E6559" s="201"/>
    </row>
    <row r="6560" spans="3:5" x14ac:dyDescent="0.2">
      <c r="C6560" s="201"/>
      <c r="D6560" s="201"/>
      <c r="E6560" s="201"/>
    </row>
    <row r="6561" spans="3:5" x14ac:dyDescent="0.2">
      <c r="C6561" s="201"/>
      <c r="D6561" s="201"/>
      <c r="E6561" s="201"/>
    </row>
    <row r="6562" spans="3:5" x14ac:dyDescent="0.2">
      <c r="C6562" s="201"/>
      <c r="D6562" s="201"/>
      <c r="E6562" s="201"/>
    </row>
    <row r="6563" spans="3:5" x14ac:dyDescent="0.2">
      <c r="C6563" s="201"/>
      <c r="D6563" s="201"/>
      <c r="E6563" s="201"/>
    </row>
    <row r="6564" spans="3:5" x14ac:dyDescent="0.2">
      <c r="C6564" s="201"/>
      <c r="D6564" s="201"/>
      <c r="E6564" s="201"/>
    </row>
    <row r="6565" spans="3:5" x14ac:dyDescent="0.2">
      <c r="C6565" s="201"/>
      <c r="D6565" s="201"/>
      <c r="E6565" s="201"/>
    </row>
    <row r="6566" spans="3:5" x14ac:dyDescent="0.2">
      <c r="C6566" s="201"/>
      <c r="D6566" s="201"/>
      <c r="E6566" s="201"/>
    </row>
    <row r="6567" spans="3:5" x14ac:dyDescent="0.2">
      <c r="C6567" s="201"/>
      <c r="D6567" s="201"/>
      <c r="E6567" s="201"/>
    </row>
    <row r="6568" spans="3:5" x14ac:dyDescent="0.2">
      <c r="C6568" s="201"/>
      <c r="D6568" s="201"/>
      <c r="E6568" s="201"/>
    </row>
    <row r="6569" spans="3:5" x14ac:dyDescent="0.2">
      <c r="C6569" s="201"/>
      <c r="D6569" s="201"/>
      <c r="E6569" s="201"/>
    </row>
    <row r="6570" spans="3:5" x14ac:dyDescent="0.2">
      <c r="C6570" s="201"/>
      <c r="D6570" s="201"/>
      <c r="E6570" s="201"/>
    </row>
    <row r="6571" spans="3:5" x14ac:dyDescent="0.2">
      <c r="C6571" s="201"/>
      <c r="D6571" s="201"/>
      <c r="E6571" s="201"/>
    </row>
    <row r="6572" spans="3:5" x14ac:dyDescent="0.2">
      <c r="C6572" s="201"/>
      <c r="D6572" s="201"/>
      <c r="E6572" s="201"/>
    </row>
    <row r="6573" spans="3:5" x14ac:dyDescent="0.2">
      <c r="C6573" s="201"/>
      <c r="D6573" s="201"/>
      <c r="E6573" s="201"/>
    </row>
    <row r="6574" spans="3:5" x14ac:dyDescent="0.2">
      <c r="C6574" s="201"/>
      <c r="D6574" s="201"/>
      <c r="E6574" s="201"/>
    </row>
    <row r="6575" spans="3:5" x14ac:dyDescent="0.2">
      <c r="C6575" s="201"/>
      <c r="D6575" s="201"/>
      <c r="E6575" s="201"/>
    </row>
    <row r="6576" spans="3:5" x14ac:dyDescent="0.2">
      <c r="C6576" s="201"/>
      <c r="D6576" s="201"/>
      <c r="E6576" s="201"/>
    </row>
    <row r="6577" spans="3:5" x14ac:dyDescent="0.2">
      <c r="C6577" s="201"/>
      <c r="D6577" s="201"/>
      <c r="E6577" s="201"/>
    </row>
    <row r="6578" spans="3:5" x14ac:dyDescent="0.2">
      <c r="C6578" s="201"/>
      <c r="D6578" s="201"/>
      <c r="E6578" s="201"/>
    </row>
    <row r="6579" spans="3:5" x14ac:dyDescent="0.2">
      <c r="C6579" s="201"/>
      <c r="D6579" s="201"/>
      <c r="E6579" s="201"/>
    </row>
    <row r="6580" spans="3:5" x14ac:dyDescent="0.2">
      <c r="C6580" s="201"/>
      <c r="D6580" s="201"/>
      <c r="E6580" s="201"/>
    </row>
    <row r="6581" spans="3:5" x14ac:dyDescent="0.2">
      <c r="C6581" s="201"/>
      <c r="D6581" s="201"/>
      <c r="E6581" s="201"/>
    </row>
    <row r="6582" spans="3:5" x14ac:dyDescent="0.2">
      <c r="C6582" s="201"/>
      <c r="D6582" s="201"/>
      <c r="E6582" s="201"/>
    </row>
    <row r="6583" spans="3:5" x14ac:dyDescent="0.2">
      <c r="C6583" s="201"/>
      <c r="D6583" s="201"/>
      <c r="E6583" s="201"/>
    </row>
    <row r="6584" spans="3:5" x14ac:dyDescent="0.2">
      <c r="C6584" s="201"/>
      <c r="D6584" s="201"/>
      <c r="E6584" s="201"/>
    </row>
    <row r="6585" spans="3:5" x14ac:dyDescent="0.2">
      <c r="C6585" s="201"/>
      <c r="D6585" s="201"/>
      <c r="E6585" s="201"/>
    </row>
    <row r="6586" spans="3:5" x14ac:dyDescent="0.2">
      <c r="C6586" s="201"/>
      <c r="D6586" s="201"/>
      <c r="E6586" s="201"/>
    </row>
    <row r="6587" spans="3:5" x14ac:dyDescent="0.2">
      <c r="C6587" s="201"/>
      <c r="D6587" s="201"/>
      <c r="E6587" s="201"/>
    </row>
    <row r="6588" spans="3:5" x14ac:dyDescent="0.2">
      <c r="C6588" s="201"/>
      <c r="D6588" s="201"/>
      <c r="E6588" s="201"/>
    </row>
    <row r="6589" spans="3:5" x14ac:dyDescent="0.2">
      <c r="C6589" s="201"/>
      <c r="D6589" s="201"/>
      <c r="E6589" s="201"/>
    </row>
    <row r="6590" spans="3:5" x14ac:dyDescent="0.2">
      <c r="C6590" s="201"/>
      <c r="D6590" s="201"/>
      <c r="E6590" s="201"/>
    </row>
    <row r="6591" spans="3:5" x14ac:dyDescent="0.2">
      <c r="C6591" s="201"/>
      <c r="D6591" s="201"/>
      <c r="E6591" s="201"/>
    </row>
    <row r="6592" spans="3:5" x14ac:dyDescent="0.2">
      <c r="C6592" s="201"/>
      <c r="D6592" s="201"/>
      <c r="E6592" s="201"/>
    </row>
    <row r="6593" spans="3:5" x14ac:dyDescent="0.2">
      <c r="C6593" s="201"/>
      <c r="D6593" s="201"/>
      <c r="E6593" s="201"/>
    </row>
    <row r="6594" spans="3:5" x14ac:dyDescent="0.2">
      <c r="C6594" s="201"/>
      <c r="D6594" s="201"/>
      <c r="E6594" s="201"/>
    </row>
    <row r="6595" spans="3:5" x14ac:dyDescent="0.2">
      <c r="C6595" s="201"/>
      <c r="D6595" s="201"/>
      <c r="E6595" s="201"/>
    </row>
    <row r="6596" spans="3:5" x14ac:dyDescent="0.2">
      <c r="C6596" s="201"/>
      <c r="D6596" s="201"/>
      <c r="E6596" s="201"/>
    </row>
    <row r="6597" spans="3:5" x14ac:dyDescent="0.2">
      <c r="C6597" s="201"/>
      <c r="D6597" s="201"/>
      <c r="E6597" s="201"/>
    </row>
    <row r="6598" spans="3:5" x14ac:dyDescent="0.2">
      <c r="C6598" s="201"/>
      <c r="D6598" s="201"/>
      <c r="E6598" s="201"/>
    </row>
    <row r="6599" spans="3:5" x14ac:dyDescent="0.2">
      <c r="C6599" s="201"/>
      <c r="D6599" s="201"/>
      <c r="E6599" s="201"/>
    </row>
    <row r="6600" spans="3:5" x14ac:dyDescent="0.2">
      <c r="C6600" s="201"/>
      <c r="D6600" s="201"/>
      <c r="E6600" s="201"/>
    </row>
    <row r="6601" spans="3:5" x14ac:dyDescent="0.2">
      <c r="C6601" s="201"/>
      <c r="D6601" s="201"/>
      <c r="E6601" s="201"/>
    </row>
    <row r="6602" spans="3:5" x14ac:dyDescent="0.2">
      <c r="C6602" s="201"/>
      <c r="D6602" s="201"/>
      <c r="E6602" s="201"/>
    </row>
    <row r="6603" spans="3:5" x14ac:dyDescent="0.2">
      <c r="C6603" s="201"/>
      <c r="D6603" s="201"/>
      <c r="E6603" s="201"/>
    </row>
    <row r="6604" spans="3:5" x14ac:dyDescent="0.2">
      <c r="C6604" s="201"/>
      <c r="D6604" s="201"/>
      <c r="E6604" s="201"/>
    </row>
    <row r="6605" spans="3:5" x14ac:dyDescent="0.2">
      <c r="C6605" s="201"/>
      <c r="D6605" s="201"/>
      <c r="E6605" s="201"/>
    </row>
    <row r="6606" spans="3:5" x14ac:dyDescent="0.2">
      <c r="C6606" s="201"/>
      <c r="D6606" s="201"/>
      <c r="E6606" s="201"/>
    </row>
    <row r="6607" spans="3:5" x14ac:dyDescent="0.2">
      <c r="C6607" s="201"/>
      <c r="D6607" s="201"/>
      <c r="E6607" s="201"/>
    </row>
    <row r="6608" spans="3:5" x14ac:dyDescent="0.2">
      <c r="C6608" s="201"/>
      <c r="D6608" s="201"/>
      <c r="E6608" s="201"/>
    </row>
    <row r="6609" spans="3:5" x14ac:dyDescent="0.2">
      <c r="C6609" s="201"/>
      <c r="D6609" s="201"/>
      <c r="E6609" s="201"/>
    </row>
    <row r="6610" spans="3:5" x14ac:dyDescent="0.2">
      <c r="C6610" s="201"/>
      <c r="D6610" s="201"/>
      <c r="E6610" s="201"/>
    </row>
    <row r="6611" spans="3:5" x14ac:dyDescent="0.2">
      <c r="C6611" s="201"/>
      <c r="D6611" s="201"/>
      <c r="E6611" s="201"/>
    </row>
    <row r="6612" spans="3:5" x14ac:dyDescent="0.2">
      <c r="C6612" s="201"/>
      <c r="D6612" s="201"/>
      <c r="E6612" s="201"/>
    </row>
    <row r="6613" spans="3:5" x14ac:dyDescent="0.2">
      <c r="C6613" s="201"/>
      <c r="D6613" s="201"/>
      <c r="E6613" s="201"/>
    </row>
    <row r="6614" spans="3:5" x14ac:dyDescent="0.2">
      <c r="C6614" s="201"/>
      <c r="D6614" s="201"/>
      <c r="E6614" s="201"/>
    </row>
    <row r="6615" spans="3:5" x14ac:dyDescent="0.2">
      <c r="C6615" s="201"/>
      <c r="D6615" s="201"/>
      <c r="E6615" s="201"/>
    </row>
    <row r="6616" spans="3:5" x14ac:dyDescent="0.2">
      <c r="C6616" s="201"/>
      <c r="D6616" s="201"/>
      <c r="E6616" s="201"/>
    </row>
    <row r="6617" spans="3:5" x14ac:dyDescent="0.2">
      <c r="C6617" s="201"/>
      <c r="D6617" s="201"/>
      <c r="E6617" s="201"/>
    </row>
    <row r="6618" spans="3:5" x14ac:dyDescent="0.2">
      <c r="C6618" s="201"/>
      <c r="D6618" s="201"/>
      <c r="E6618" s="201"/>
    </row>
    <row r="6619" spans="3:5" x14ac:dyDescent="0.2">
      <c r="C6619" s="201"/>
      <c r="D6619" s="201"/>
      <c r="E6619" s="201"/>
    </row>
    <row r="6620" spans="3:5" x14ac:dyDescent="0.2">
      <c r="C6620" s="201"/>
      <c r="D6620" s="201"/>
      <c r="E6620" s="201"/>
    </row>
    <row r="6621" spans="3:5" x14ac:dyDescent="0.2">
      <c r="C6621" s="201"/>
      <c r="D6621" s="201"/>
      <c r="E6621" s="201"/>
    </row>
    <row r="6622" spans="3:5" x14ac:dyDescent="0.2">
      <c r="C6622" s="201"/>
      <c r="D6622" s="201"/>
      <c r="E6622" s="201"/>
    </row>
    <row r="6623" spans="3:5" x14ac:dyDescent="0.2">
      <c r="C6623" s="201"/>
      <c r="D6623" s="201"/>
      <c r="E6623" s="201"/>
    </row>
    <row r="6624" spans="3:5" x14ac:dyDescent="0.2">
      <c r="C6624" s="201"/>
      <c r="D6624" s="201"/>
      <c r="E6624" s="201"/>
    </row>
    <row r="6625" spans="3:5" x14ac:dyDescent="0.2">
      <c r="C6625" s="201"/>
      <c r="D6625" s="201"/>
      <c r="E6625" s="201"/>
    </row>
    <row r="6626" spans="3:5" x14ac:dyDescent="0.2">
      <c r="C6626" s="201"/>
      <c r="D6626" s="201"/>
      <c r="E6626" s="201"/>
    </row>
    <row r="6627" spans="3:5" x14ac:dyDescent="0.2">
      <c r="C6627" s="201"/>
      <c r="D6627" s="201"/>
      <c r="E6627" s="201"/>
    </row>
    <row r="6628" spans="3:5" x14ac:dyDescent="0.2">
      <c r="C6628" s="201"/>
      <c r="D6628" s="201"/>
      <c r="E6628" s="201"/>
    </row>
    <row r="6629" spans="3:5" x14ac:dyDescent="0.2">
      <c r="C6629" s="201"/>
      <c r="D6629" s="201"/>
      <c r="E6629" s="201"/>
    </row>
    <row r="6630" spans="3:5" x14ac:dyDescent="0.2">
      <c r="C6630" s="201"/>
      <c r="D6630" s="201"/>
      <c r="E6630" s="201"/>
    </row>
    <row r="6631" spans="3:5" x14ac:dyDescent="0.2">
      <c r="C6631" s="201"/>
      <c r="D6631" s="201"/>
      <c r="E6631" s="201"/>
    </row>
    <row r="6632" spans="3:5" x14ac:dyDescent="0.2">
      <c r="C6632" s="201"/>
      <c r="D6632" s="201"/>
      <c r="E6632" s="201"/>
    </row>
    <row r="6633" spans="3:5" x14ac:dyDescent="0.2">
      <c r="C6633" s="201"/>
      <c r="D6633" s="201"/>
      <c r="E6633" s="201"/>
    </row>
    <row r="6634" spans="3:5" x14ac:dyDescent="0.2">
      <c r="C6634" s="201"/>
      <c r="D6634" s="201"/>
      <c r="E6634" s="201"/>
    </row>
    <row r="6635" spans="3:5" x14ac:dyDescent="0.2">
      <c r="C6635" s="201"/>
      <c r="D6635" s="201"/>
      <c r="E6635" s="201"/>
    </row>
    <row r="6636" spans="3:5" x14ac:dyDescent="0.2">
      <c r="C6636" s="201"/>
      <c r="D6636" s="201"/>
      <c r="E6636" s="201"/>
    </row>
    <row r="6637" spans="3:5" x14ac:dyDescent="0.2">
      <c r="C6637" s="201"/>
      <c r="D6637" s="201"/>
      <c r="E6637" s="201"/>
    </row>
    <row r="6638" spans="3:5" x14ac:dyDescent="0.2">
      <c r="C6638" s="201"/>
      <c r="D6638" s="201"/>
      <c r="E6638" s="201"/>
    </row>
    <row r="6639" spans="3:5" x14ac:dyDescent="0.2">
      <c r="C6639" s="201"/>
      <c r="D6639" s="201"/>
      <c r="E6639" s="201"/>
    </row>
    <row r="6640" spans="3:5" x14ac:dyDescent="0.2">
      <c r="C6640" s="201"/>
      <c r="D6640" s="201"/>
      <c r="E6640" s="201"/>
    </row>
    <row r="6641" spans="3:5" x14ac:dyDescent="0.2">
      <c r="C6641" s="201"/>
      <c r="D6641" s="201"/>
      <c r="E6641" s="201"/>
    </row>
    <row r="6642" spans="3:5" x14ac:dyDescent="0.2">
      <c r="C6642" s="201"/>
      <c r="D6642" s="201"/>
      <c r="E6642" s="201"/>
    </row>
    <row r="6643" spans="3:5" x14ac:dyDescent="0.2">
      <c r="C6643" s="201"/>
      <c r="D6643" s="201"/>
      <c r="E6643" s="201"/>
    </row>
    <row r="6644" spans="3:5" x14ac:dyDescent="0.2">
      <c r="C6644" s="201"/>
      <c r="D6644" s="201"/>
      <c r="E6644" s="201"/>
    </row>
    <row r="6645" spans="3:5" x14ac:dyDescent="0.2">
      <c r="C6645" s="201"/>
      <c r="D6645" s="201"/>
      <c r="E6645" s="201"/>
    </row>
    <row r="6646" spans="3:5" x14ac:dyDescent="0.2">
      <c r="C6646" s="201"/>
      <c r="D6646" s="201"/>
      <c r="E6646" s="201"/>
    </row>
    <row r="6647" spans="3:5" x14ac:dyDescent="0.2">
      <c r="C6647" s="201"/>
      <c r="D6647" s="201"/>
      <c r="E6647" s="201"/>
    </row>
    <row r="6648" spans="3:5" x14ac:dyDescent="0.2">
      <c r="C6648" s="201"/>
      <c r="D6648" s="201"/>
      <c r="E6648" s="201"/>
    </row>
    <row r="6649" spans="3:5" x14ac:dyDescent="0.2">
      <c r="C6649" s="201"/>
      <c r="D6649" s="201"/>
      <c r="E6649" s="201"/>
    </row>
    <row r="6650" spans="3:5" x14ac:dyDescent="0.2">
      <c r="C6650" s="201"/>
      <c r="D6650" s="201"/>
      <c r="E6650" s="201"/>
    </row>
    <row r="6651" spans="3:5" x14ac:dyDescent="0.2">
      <c r="C6651" s="201"/>
      <c r="D6651" s="201"/>
      <c r="E6651" s="201"/>
    </row>
    <row r="6652" spans="3:5" x14ac:dyDescent="0.2">
      <c r="C6652" s="201"/>
      <c r="D6652" s="201"/>
      <c r="E6652" s="201"/>
    </row>
    <row r="6653" spans="3:5" x14ac:dyDescent="0.2">
      <c r="C6653" s="201"/>
      <c r="D6653" s="201"/>
      <c r="E6653" s="201"/>
    </row>
    <row r="6654" spans="3:5" x14ac:dyDescent="0.2">
      <c r="C6654" s="201"/>
      <c r="D6654" s="201"/>
      <c r="E6654" s="201"/>
    </row>
    <row r="6655" spans="3:5" x14ac:dyDescent="0.2">
      <c r="C6655" s="201"/>
      <c r="D6655" s="201"/>
      <c r="E6655" s="201"/>
    </row>
    <row r="6656" spans="3:5" x14ac:dyDescent="0.2">
      <c r="C6656" s="201"/>
      <c r="D6656" s="201"/>
      <c r="E6656" s="201"/>
    </row>
    <row r="6657" spans="3:5" x14ac:dyDescent="0.2">
      <c r="C6657" s="201"/>
      <c r="D6657" s="201"/>
      <c r="E6657" s="201"/>
    </row>
    <row r="6658" spans="3:5" x14ac:dyDescent="0.2">
      <c r="C6658" s="201"/>
      <c r="D6658" s="201"/>
      <c r="E6658" s="201"/>
    </row>
    <row r="6659" spans="3:5" x14ac:dyDescent="0.2">
      <c r="C6659" s="201"/>
      <c r="D6659" s="201"/>
      <c r="E6659" s="201"/>
    </row>
    <row r="6660" spans="3:5" x14ac:dyDescent="0.2">
      <c r="C6660" s="201"/>
      <c r="D6660" s="201"/>
      <c r="E6660" s="201"/>
    </row>
    <row r="6661" spans="3:5" x14ac:dyDescent="0.2">
      <c r="C6661" s="201"/>
      <c r="D6661" s="201"/>
      <c r="E6661" s="201"/>
    </row>
    <row r="6662" spans="3:5" x14ac:dyDescent="0.2">
      <c r="C6662" s="201"/>
      <c r="D6662" s="201"/>
      <c r="E6662" s="201"/>
    </row>
    <row r="6663" spans="3:5" x14ac:dyDescent="0.2">
      <c r="C6663" s="201"/>
      <c r="D6663" s="201"/>
      <c r="E6663" s="201"/>
    </row>
    <row r="6664" spans="3:5" x14ac:dyDescent="0.2">
      <c r="C6664" s="201"/>
      <c r="D6664" s="201"/>
      <c r="E6664" s="201"/>
    </row>
    <row r="6665" spans="3:5" x14ac:dyDescent="0.2">
      <c r="C6665" s="201"/>
      <c r="D6665" s="201"/>
      <c r="E6665" s="201"/>
    </row>
    <row r="6666" spans="3:5" x14ac:dyDescent="0.2">
      <c r="C6666" s="201"/>
      <c r="D6666" s="201"/>
      <c r="E6666" s="201"/>
    </row>
    <row r="6667" spans="3:5" x14ac:dyDescent="0.2">
      <c r="C6667" s="201"/>
      <c r="D6667" s="201"/>
      <c r="E6667" s="201"/>
    </row>
    <row r="6668" spans="3:5" x14ac:dyDescent="0.2">
      <c r="C6668" s="201"/>
      <c r="D6668" s="201"/>
      <c r="E6668" s="201"/>
    </row>
    <row r="6669" spans="3:5" x14ac:dyDescent="0.2">
      <c r="C6669" s="201"/>
      <c r="D6669" s="201"/>
      <c r="E6669" s="201"/>
    </row>
    <row r="6670" spans="3:5" x14ac:dyDescent="0.2">
      <c r="C6670" s="201"/>
      <c r="D6670" s="201"/>
      <c r="E6670" s="201"/>
    </row>
    <row r="6671" spans="3:5" x14ac:dyDescent="0.2">
      <c r="C6671" s="201"/>
      <c r="D6671" s="201"/>
      <c r="E6671" s="201"/>
    </row>
    <row r="6672" spans="3:5" x14ac:dyDescent="0.2">
      <c r="C6672" s="201"/>
      <c r="D6672" s="201"/>
      <c r="E6672" s="201"/>
    </row>
    <row r="6673" spans="3:5" x14ac:dyDescent="0.2">
      <c r="C6673" s="201"/>
      <c r="D6673" s="201"/>
      <c r="E6673" s="201"/>
    </row>
    <row r="6674" spans="3:5" x14ac:dyDescent="0.2">
      <c r="C6674" s="201"/>
      <c r="D6674" s="201"/>
      <c r="E6674" s="201"/>
    </row>
    <row r="6675" spans="3:5" x14ac:dyDescent="0.2">
      <c r="C6675" s="201"/>
      <c r="D6675" s="201"/>
      <c r="E6675" s="201"/>
    </row>
    <row r="6676" spans="3:5" x14ac:dyDescent="0.2">
      <c r="C6676" s="201"/>
      <c r="D6676" s="201"/>
      <c r="E6676" s="201"/>
    </row>
    <row r="6677" spans="3:5" x14ac:dyDescent="0.2">
      <c r="C6677" s="201"/>
      <c r="D6677" s="201"/>
      <c r="E6677" s="201"/>
    </row>
    <row r="6678" spans="3:5" x14ac:dyDescent="0.2">
      <c r="C6678" s="201"/>
      <c r="D6678" s="201"/>
      <c r="E6678" s="201"/>
    </row>
    <row r="6679" spans="3:5" x14ac:dyDescent="0.2">
      <c r="C6679" s="201"/>
      <c r="D6679" s="201"/>
      <c r="E6679" s="201"/>
    </row>
    <row r="6680" spans="3:5" x14ac:dyDescent="0.2">
      <c r="C6680" s="201"/>
      <c r="D6680" s="201"/>
      <c r="E6680" s="201"/>
    </row>
    <row r="6681" spans="3:5" x14ac:dyDescent="0.2">
      <c r="C6681" s="201"/>
      <c r="D6681" s="201"/>
      <c r="E6681" s="201"/>
    </row>
    <row r="6682" spans="3:5" x14ac:dyDescent="0.2">
      <c r="C6682" s="201"/>
      <c r="D6682" s="201"/>
      <c r="E6682" s="201"/>
    </row>
    <row r="6683" spans="3:5" x14ac:dyDescent="0.2">
      <c r="C6683" s="201"/>
      <c r="D6683" s="201"/>
      <c r="E6683" s="201"/>
    </row>
    <row r="6684" spans="3:5" x14ac:dyDescent="0.2">
      <c r="C6684" s="201"/>
      <c r="D6684" s="201"/>
      <c r="E6684" s="201"/>
    </row>
    <row r="6685" spans="3:5" x14ac:dyDescent="0.2">
      <c r="C6685" s="201"/>
      <c r="D6685" s="201"/>
      <c r="E6685" s="201"/>
    </row>
    <row r="6686" spans="3:5" x14ac:dyDescent="0.2">
      <c r="C6686" s="201"/>
      <c r="D6686" s="201"/>
      <c r="E6686" s="201"/>
    </row>
    <row r="6687" spans="3:5" x14ac:dyDescent="0.2">
      <c r="C6687" s="201"/>
      <c r="D6687" s="201"/>
      <c r="E6687" s="201"/>
    </row>
    <row r="6688" spans="3:5" x14ac:dyDescent="0.2">
      <c r="C6688" s="201"/>
      <c r="D6688" s="201"/>
      <c r="E6688" s="201"/>
    </row>
    <row r="6689" spans="3:5" x14ac:dyDescent="0.2">
      <c r="C6689" s="201"/>
      <c r="D6689" s="201"/>
      <c r="E6689" s="201"/>
    </row>
    <row r="6690" spans="3:5" x14ac:dyDescent="0.2">
      <c r="C6690" s="201"/>
      <c r="D6690" s="201"/>
      <c r="E6690" s="201"/>
    </row>
    <row r="6691" spans="3:5" x14ac:dyDescent="0.2">
      <c r="C6691" s="201"/>
      <c r="D6691" s="201"/>
      <c r="E6691" s="201"/>
    </row>
    <row r="6692" spans="3:5" x14ac:dyDescent="0.2">
      <c r="C6692" s="201"/>
      <c r="D6692" s="201"/>
      <c r="E6692" s="201"/>
    </row>
    <row r="6693" spans="3:5" x14ac:dyDescent="0.2">
      <c r="C6693" s="201"/>
      <c r="D6693" s="201"/>
      <c r="E6693" s="201"/>
    </row>
    <row r="6694" spans="3:5" x14ac:dyDescent="0.2">
      <c r="C6694" s="201"/>
      <c r="D6694" s="201"/>
      <c r="E6694" s="201"/>
    </row>
    <row r="6695" spans="3:5" x14ac:dyDescent="0.2">
      <c r="C6695" s="201"/>
      <c r="D6695" s="201"/>
      <c r="E6695" s="201"/>
    </row>
    <row r="6696" spans="3:5" x14ac:dyDescent="0.2">
      <c r="C6696" s="201"/>
      <c r="D6696" s="201"/>
      <c r="E6696" s="201"/>
    </row>
    <row r="6697" spans="3:5" x14ac:dyDescent="0.2">
      <c r="C6697" s="201"/>
      <c r="D6697" s="201"/>
      <c r="E6697" s="201"/>
    </row>
    <row r="6698" spans="3:5" x14ac:dyDescent="0.2">
      <c r="C6698" s="201"/>
      <c r="D6698" s="201"/>
      <c r="E6698" s="201"/>
    </row>
    <row r="6699" spans="3:5" x14ac:dyDescent="0.2">
      <c r="C6699" s="201"/>
      <c r="D6699" s="201"/>
      <c r="E6699" s="201"/>
    </row>
    <row r="6700" spans="3:5" x14ac:dyDescent="0.2">
      <c r="C6700" s="201"/>
      <c r="D6700" s="201"/>
      <c r="E6700" s="201"/>
    </row>
    <row r="6701" spans="3:5" x14ac:dyDescent="0.2">
      <c r="C6701" s="201"/>
      <c r="D6701" s="201"/>
      <c r="E6701" s="201"/>
    </row>
    <row r="6702" spans="3:5" x14ac:dyDescent="0.2">
      <c r="C6702" s="201"/>
      <c r="D6702" s="201"/>
      <c r="E6702" s="201"/>
    </row>
    <row r="6703" spans="3:5" x14ac:dyDescent="0.2">
      <c r="C6703" s="201"/>
      <c r="D6703" s="201"/>
      <c r="E6703" s="201"/>
    </row>
    <row r="6704" spans="3:5" x14ac:dyDescent="0.2">
      <c r="C6704" s="201"/>
      <c r="D6704" s="201"/>
      <c r="E6704" s="201"/>
    </row>
    <row r="6705" spans="3:5" x14ac:dyDescent="0.2">
      <c r="C6705" s="201"/>
      <c r="D6705" s="201"/>
      <c r="E6705" s="201"/>
    </row>
    <row r="6706" spans="3:5" x14ac:dyDescent="0.2">
      <c r="C6706" s="201"/>
      <c r="D6706" s="201"/>
      <c r="E6706" s="201"/>
    </row>
    <row r="6707" spans="3:5" x14ac:dyDescent="0.2">
      <c r="C6707" s="201"/>
      <c r="D6707" s="201"/>
      <c r="E6707" s="201"/>
    </row>
    <row r="6708" spans="3:5" x14ac:dyDescent="0.2">
      <c r="C6708" s="201"/>
      <c r="D6708" s="201"/>
      <c r="E6708" s="201"/>
    </row>
    <row r="6709" spans="3:5" x14ac:dyDescent="0.2">
      <c r="C6709" s="201"/>
      <c r="D6709" s="201"/>
      <c r="E6709" s="201"/>
    </row>
    <row r="6710" spans="3:5" x14ac:dyDescent="0.2">
      <c r="C6710" s="201"/>
      <c r="D6710" s="201"/>
      <c r="E6710" s="201"/>
    </row>
    <row r="6711" spans="3:5" x14ac:dyDescent="0.2">
      <c r="C6711" s="201"/>
      <c r="D6711" s="201"/>
      <c r="E6711" s="201"/>
    </row>
    <row r="6712" spans="3:5" x14ac:dyDescent="0.2">
      <c r="C6712" s="201"/>
      <c r="D6712" s="201"/>
      <c r="E6712" s="201"/>
    </row>
    <row r="6713" spans="3:5" x14ac:dyDescent="0.2">
      <c r="C6713" s="201"/>
      <c r="D6713" s="201"/>
      <c r="E6713" s="201"/>
    </row>
    <row r="6714" spans="3:5" x14ac:dyDescent="0.2">
      <c r="C6714" s="201"/>
      <c r="D6714" s="201"/>
      <c r="E6714" s="201"/>
    </row>
    <row r="6715" spans="3:5" x14ac:dyDescent="0.2">
      <c r="C6715" s="201"/>
      <c r="D6715" s="201"/>
      <c r="E6715" s="201"/>
    </row>
    <row r="6716" spans="3:5" x14ac:dyDescent="0.2">
      <c r="C6716" s="201"/>
      <c r="D6716" s="201"/>
      <c r="E6716" s="201"/>
    </row>
    <row r="6717" spans="3:5" x14ac:dyDescent="0.2">
      <c r="C6717" s="201"/>
      <c r="D6717" s="201"/>
      <c r="E6717" s="201"/>
    </row>
    <row r="6718" spans="3:5" x14ac:dyDescent="0.2">
      <c r="C6718" s="201"/>
      <c r="D6718" s="201"/>
      <c r="E6718" s="201"/>
    </row>
    <row r="6719" spans="3:5" x14ac:dyDescent="0.2">
      <c r="C6719" s="201"/>
      <c r="D6719" s="201"/>
      <c r="E6719" s="201"/>
    </row>
    <row r="6720" spans="3:5" x14ac:dyDescent="0.2">
      <c r="C6720" s="201"/>
      <c r="D6720" s="201"/>
      <c r="E6720" s="201"/>
    </row>
    <row r="6721" spans="3:5" x14ac:dyDescent="0.2">
      <c r="C6721" s="201"/>
      <c r="D6721" s="201"/>
      <c r="E6721" s="201"/>
    </row>
    <row r="6722" spans="3:5" x14ac:dyDescent="0.2">
      <c r="C6722" s="201"/>
      <c r="D6722" s="201"/>
      <c r="E6722" s="201"/>
    </row>
    <row r="6723" spans="3:5" x14ac:dyDescent="0.2">
      <c r="C6723" s="201"/>
      <c r="D6723" s="201"/>
      <c r="E6723" s="201"/>
    </row>
    <row r="6724" spans="3:5" x14ac:dyDescent="0.2">
      <c r="C6724" s="201"/>
      <c r="D6724" s="201"/>
      <c r="E6724" s="201"/>
    </row>
    <row r="6725" spans="3:5" x14ac:dyDescent="0.2">
      <c r="C6725" s="201"/>
      <c r="D6725" s="201"/>
      <c r="E6725" s="201"/>
    </row>
    <row r="6726" spans="3:5" x14ac:dyDescent="0.2">
      <c r="C6726" s="201"/>
      <c r="D6726" s="201"/>
      <c r="E6726" s="201"/>
    </row>
    <row r="6727" spans="3:5" x14ac:dyDescent="0.2">
      <c r="C6727" s="201"/>
      <c r="D6727" s="201"/>
      <c r="E6727" s="201"/>
    </row>
    <row r="6728" spans="3:5" x14ac:dyDescent="0.2">
      <c r="C6728" s="201"/>
      <c r="D6728" s="201"/>
      <c r="E6728" s="201"/>
    </row>
    <row r="6729" spans="3:5" x14ac:dyDescent="0.2">
      <c r="C6729" s="201"/>
      <c r="D6729" s="201"/>
      <c r="E6729" s="201"/>
    </row>
    <row r="6730" spans="3:5" x14ac:dyDescent="0.2">
      <c r="C6730" s="201"/>
      <c r="D6730" s="201"/>
      <c r="E6730" s="201"/>
    </row>
    <row r="6731" spans="3:5" x14ac:dyDescent="0.2">
      <c r="C6731" s="201"/>
      <c r="D6731" s="201"/>
      <c r="E6731" s="201"/>
    </row>
    <row r="6732" spans="3:5" x14ac:dyDescent="0.2">
      <c r="C6732" s="201"/>
      <c r="D6732" s="201"/>
      <c r="E6732" s="201"/>
    </row>
    <row r="6733" spans="3:5" x14ac:dyDescent="0.2">
      <c r="C6733" s="201"/>
      <c r="D6733" s="201"/>
      <c r="E6733" s="201"/>
    </row>
    <row r="6734" spans="3:5" x14ac:dyDescent="0.2">
      <c r="C6734" s="201"/>
      <c r="D6734" s="201"/>
      <c r="E6734" s="201"/>
    </row>
    <row r="6735" spans="3:5" x14ac:dyDescent="0.2">
      <c r="C6735" s="201"/>
      <c r="D6735" s="201"/>
      <c r="E6735" s="201"/>
    </row>
    <row r="6736" spans="3:5" x14ac:dyDescent="0.2">
      <c r="C6736" s="201"/>
      <c r="D6736" s="201"/>
      <c r="E6736" s="201"/>
    </row>
    <row r="6737" spans="3:5" x14ac:dyDescent="0.2">
      <c r="C6737" s="201"/>
      <c r="D6737" s="201"/>
      <c r="E6737" s="201"/>
    </row>
    <row r="6738" spans="3:5" x14ac:dyDescent="0.2">
      <c r="C6738" s="201"/>
      <c r="D6738" s="201"/>
      <c r="E6738" s="201"/>
    </row>
    <row r="6739" spans="3:5" x14ac:dyDescent="0.2">
      <c r="C6739" s="201"/>
      <c r="D6739" s="201"/>
      <c r="E6739" s="201"/>
    </row>
    <row r="6740" spans="3:5" x14ac:dyDescent="0.2">
      <c r="C6740" s="201"/>
      <c r="D6740" s="201"/>
      <c r="E6740" s="201"/>
    </row>
    <row r="6741" spans="3:5" x14ac:dyDescent="0.2">
      <c r="C6741" s="201"/>
      <c r="D6741" s="201"/>
      <c r="E6741" s="201"/>
    </row>
    <row r="6742" spans="3:5" x14ac:dyDescent="0.2">
      <c r="C6742" s="201"/>
      <c r="D6742" s="201"/>
      <c r="E6742" s="201"/>
    </row>
    <row r="6743" spans="3:5" x14ac:dyDescent="0.2">
      <c r="C6743" s="201"/>
      <c r="D6743" s="201"/>
      <c r="E6743" s="201"/>
    </row>
    <row r="6744" spans="3:5" x14ac:dyDescent="0.2">
      <c r="C6744" s="201"/>
      <c r="D6744" s="201"/>
      <c r="E6744" s="201"/>
    </row>
    <row r="6745" spans="3:5" x14ac:dyDescent="0.2">
      <c r="C6745" s="201"/>
      <c r="D6745" s="201"/>
      <c r="E6745" s="201"/>
    </row>
    <row r="6746" spans="3:5" x14ac:dyDescent="0.2">
      <c r="C6746" s="201"/>
      <c r="D6746" s="201"/>
      <c r="E6746" s="201"/>
    </row>
    <row r="6747" spans="3:5" x14ac:dyDescent="0.2">
      <c r="C6747" s="201"/>
      <c r="D6747" s="201"/>
      <c r="E6747" s="201"/>
    </row>
    <row r="6748" spans="3:5" x14ac:dyDescent="0.2">
      <c r="C6748" s="201"/>
      <c r="D6748" s="201"/>
      <c r="E6748" s="201"/>
    </row>
    <row r="6749" spans="3:5" x14ac:dyDescent="0.2">
      <c r="C6749" s="201"/>
      <c r="D6749" s="201"/>
      <c r="E6749" s="201"/>
    </row>
    <row r="6750" spans="3:5" x14ac:dyDescent="0.2">
      <c r="C6750" s="201"/>
      <c r="D6750" s="201"/>
      <c r="E6750" s="201"/>
    </row>
    <row r="6751" spans="3:5" x14ac:dyDescent="0.2">
      <c r="C6751" s="201"/>
      <c r="D6751" s="201"/>
      <c r="E6751" s="201"/>
    </row>
    <row r="6752" spans="3:5" x14ac:dyDescent="0.2">
      <c r="C6752" s="201"/>
      <c r="D6752" s="201"/>
      <c r="E6752" s="201"/>
    </row>
    <row r="6753" spans="3:5" x14ac:dyDescent="0.2">
      <c r="C6753" s="201"/>
      <c r="D6753" s="201"/>
      <c r="E6753" s="201"/>
    </row>
    <row r="6754" spans="3:5" x14ac:dyDescent="0.2">
      <c r="C6754" s="201"/>
      <c r="D6754" s="201"/>
      <c r="E6754" s="201"/>
    </row>
    <row r="6755" spans="3:5" x14ac:dyDescent="0.2">
      <c r="C6755" s="201"/>
      <c r="D6755" s="201"/>
      <c r="E6755" s="201"/>
    </row>
    <row r="6756" spans="3:5" x14ac:dyDescent="0.2">
      <c r="C6756" s="201"/>
      <c r="D6756" s="201"/>
      <c r="E6756" s="201"/>
    </row>
    <row r="6757" spans="3:5" x14ac:dyDescent="0.2">
      <c r="C6757" s="201"/>
      <c r="D6757" s="201"/>
      <c r="E6757" s="201"/>
    </row>
    <row r="6758" spans="3:5" x14ac:dyDescent="0.2">
      <c r="C6758" s="201"/>
      <c r="D6758" s="201"/>
      <c r="E6758" s="201"/>
    </row>
    <row r="6759" spans="3:5" x14ac:dyDescent="0.2">
      <c r="C6759" s="201"/>
      <c r="D6759" s="201"/>
      <c r="E6759" s="201"/>
    </row>
    <row r="6760" spans="3:5" x14ac:dyDescent="0.2">
      <c r="C6760" s="201"/>
      <c r="D6760" s="201"/>
      <c r="E6760" s="201"/>
    </row>
    <row r="6761" spans="3:5" x14ac:dyDescent="0.2">
      <c r="C6761" s="201"/>
      <c r="D6761" s="201"/>
      <c r="E6761" s="201"/>
    </row>
    <row r="6762" spans="3:5" x14ac:dyDescent="0.2">
      <c r="C6762" s="201"/>
      <c r="D6762" s="201"/>
      <c r="E6762" s="201"/>
    </row>
    <row r="6763" spans="3:5" x14ac:dyDescent="0.2">
      <c r="C6763" s="201"/>
      <c r="D6763" s="201"/>
      <c r="E6763" s="201"/>
    </row>
    <row r="6764" spans="3:5" x14ac:dyDescent="0.2">
      <c r="C6764" s="201"/>
      <c r="D6764" s="201"/>
      <c r="E6764" s="201"/>
    </row>
    <row r="6765" spans="3:5" x14ac:dyDescent="0.2">
      <c r="C6765" s="201"/>
      <c r="D6765" s="201"/>
      <c r="E6765" s="201"/>
    </row>
    <row r="6766" spans="3:5" x14ac:dyDescent="0.2">
      <c r="C6766" s="201"/>
      <c r="D6766" s="201"/>
      <c r="E6766" s="201"/>
    </row>
    <row r="6767" spans="3:5" x14ac:dyDescent="0.2">
      <c r="C6767" s="201"/>
      <c r="D6767" s="201"/>
      <c r="E6767" s="201"/>
    </row>
    <row r="6768" spans="3:5" x14ac:dyDescent="0.2">
      <c r="C6768" s="201"/>
      <c r="D6768" s="201"/>
      <c r="E6768" s="201"/>
    </row>
    <row r="6769" spans="3:5" x14ac:dyDescent="0.2">
      <c r="C6769" s="201"/>
      <c r="D6769" s="201"/>
      <c r="E6769" s="201"/>
    </row>
    <row r="6770" spans="3:5" x14ac:dyDescent="0.2">
      <c r="C6770" s="201"/>
      <c r="D6770" s="201"/>
      <c r="E6770" s="201"/>
    </row>
    <row r="6771" spans="3:5" x14ac:dyDescent="0.2">
      <c r="C6771" s="201"/>
      <c r="D6771" s="201"/>
      <c r="E6771" s="201"/>
    </row>
    <row r="6772" spans="3:5" x14ac:dyDescent="0.2">
      <c r="C6772" s="201"/>
      <c r="D6772" s="201"/>
      <c r="E6772" s="201"/>
    </row>
    <row r="6773" spans="3:5" x14ac:dyDescent="0.2">
      <c r="C6773" s="201"/>
      <c r="D6773" s="201"/>
      <c r="E6773" s="201"/>
    </row>
    <row r="6774" spans="3:5" x14ac:dyDescent="0.2">
      <c r="C6774" s="201"/>
      <c r="D6774" s="201"/>
      <c r="E6774" s="201"/>
    </row>
    <row r="6775" spans="3:5" x14ac:dyDescent="0.2">
      <c r="C6775" s="201"/>
      <c r="D6775" s="201"/>
      <c r="E6775" s="201"/>
    </row>
    <row r="6776" spans="3:5" x14ac:dyDescent="0.2">
      <c r="C6776" s="201"/>
      <c r="D6776" s="201"/>
      <c r="E6776" s="201"/>
    </row>
    <row r="6777" spans="3:5" x14ac:dyDescent="0.2">
      <c r="C6777" s="201"/>
      <c r="D6777" s="201"/>
      <c r="E6777" s="201"/>
    </row>
    <row r="6778" spans="3:5" x14ac:dyDescent="0.2">
      <c r="C6778" s="201"/>
      <c r="D6778" s="201"/>
      <c r="E6778" s="201"/>
    </row>
    <row r="6779" spans="3:5" x14ac:dyDescent="0.2">
      <c r="C6779" s="201"/>
      <c r="D6779" s="201"/>
      <c r="E6779" s="201"/>
    </row>
    <row r="6780" spans="3:5" x14ac:dyDescent="0.2">
      <c r="C6780" s="201"/>
      <c r="D6780" s="201"/>
      <c r="E6780" s="201"/>
    </row>
    <row r="6781" spans="3:5" x14ac:dyDescent="0.2">
      <c r="C6781" s="201"/>
      <c r="D6781" s="201"/>
      <c r="E6781" s="201"/>
    </row>
    <row r="6782" spans="3:5" x14ac:dyDescent="0.2">
      <c r="C6782" s="201"/>
      <c r="D6782" s="201"/>
      <c r="E6782" s="201"/>
    </row>
    <row r="6783" spans="3:5" x14ac:dyDescent="0.2">
      <c r="C6783" s="201"/>
      <c r="D6783" s="201"/>
      <c r="E6783" s="201"/>
    </row>
    <row r="6784" spans="3:5" x14ac:dyDescent="0.2">
      <c r="C6784" s="201"/>
      <c r="D6784" s="201"/>
      <c r="E6784" s="201"/>
    </row>
    <row r="6785" spans="3:5" x14ac:dyDescent="0.2">
      <c r="C6785" s="201"/>
      <c r="D6785" s="201"/>
      <c r="E6785" s="201"/>
    </row>
    <row r="6786" spans="3:5" x14ac:dyDescent="0.2">
      <c r="C6786" s="201"/>
      <c r="D6786" s="201"/>
      <c r="E6786" s="201"/>
    </row>
    <row r="6787" spans="3:5" x14ac:dyDescent="0.2">
      <c r="C6787" s="201"/>
      <c r="D6787" s="201"/>
      <c r="E6787" s="201"/>
    </row>
    <row r="6788" spans="3:5" x14ac:dyDescent="0.2">
      <c r="C6788" s="201"/>
      <c r="D6788" s="201"/>
      <c r="E6788" s="201"/>
    </row>
    <row r="6789" spans="3:5" x14ac:dyDescent="0.2">
      <c r="C6789" s="201"/>
      <c r="D6789" s="201"/>
      <c r="E6789" s="201"/>
    </row>
    <row r="6790" spans="3:5" x14ac:dyDescent="0.2">
      <c r="C6790" s="201"/>
      <c r="D6790" s="201"/>
      <c r="E6790" s="201"/>
    </row>
    <row r="6791" spans="3:5" x14ac:dyDescent="0.2">
      <c r="C6791" s="201"/>
      <c r="D6791" s="201"/>
      <c r="E6791" s="201"/>
    </row>
    <row r="6792" spans="3:5" x14ac:dyDescent="0.2">
      <c r="C6792" s="201"/>
      <c r="D6792" s="201"/>
      <c r="E6792" s="201"/>
    </row>
    <row r="6793" spans="3:5" x14ac:dyDescent="0.2">
      <c r="C6793" s="201"/>
      <c r="D6793" s="201"/>
      <c r="E6793" s="201"/>
    </row>
    <row r="6794" spans="3:5" x14ac:dyDescent="0.2">
      <c r="C6794" s="201"/>
      <c r="D6794" s="201"/>
      <c r="E6794" s="201"/>
    </row>
    <row r="6795" spans="3:5" x14ac:dyDescent="0.2">
      <c r="C6795" s="201"/>
      <c r="D6795" s="201"/>
      <c r="E6795" s="201"/>
    </row>
    <row r="6796" spans="3:5" x14ac:dyDescent="0.2">
      <c r="C6796" s="201"/>
      <c r="D6796" s="201"/>
      <c r="E6796" s="201"/>
    </row>
    <row r="6797" spans="3:5" x14ac:dyDescent="0.2">
      <c r="C6797" s="201"/>
      <c r="D6797" s="201"/>
      <c r="E6797" s="201"/>
    </row>
    <row r="6798" spans="3:5" x14ac:dyDescent="0.2">
      <c r="C6798" s="201"/>
      <c r="D6798" s="201"/>
      <c r="E6798" s="201"/>
    </row>
    <row r="6799" spans="3:5" x14ac:dyDescent="0.2">
      <c r="C6799" s="201"/>
      <c r="D6799" s="201"/>
      <c r="E6799" s="201"/>
    </row>
    <row r="6800" spans="3:5" x14ac:dyDescent="0.2">
      <c r="C6800" s="201"/>
      <c r="D6800" s="201"/>
      <c r="E6800" s="201"/>
    </row>
    <row r="6801" spans="3:5" x14ac:dyDescent="0.2">
      <c r="C6801" s="201"/>
      <c r="D6801" s="201"/>
      <c r="E6801" s="201"/>
    </row>
    <row r="6802" spans="3:5" x14ac:dyDescent="0.2">
      <c r="C6802" s="201"/>
      <c r="D6802" s="201"/>
      <c r="E6802" s="201"/>
    </row>
    <row r="6803" spans="3:5" x14ac:dyDescent="0.2">
      <c r="C6803" s="201"/>
      <c r="D6803" s="201"/>
      <c r="E6803" s="201"/>
    </row>
    <row r="6804" spans="3:5" x14ac:dyDescent="0.2">
      <c r="C6804" s="201"/>
      <c r="D6804" s="201"/>
      <c r="E6804" s="201"/>
    </row>
    <row r="6805" spans="3:5" x14ac:dyDescent="0.2">
      <c r="C6805" s="201"/>
      <c r="D6805" s="201"/>
      <c r="E6805" s="201"/>
    </row>
    <row r="6806" spans="3:5" x14ac:dyDescent="0.2">
      <c r="C6806" s="201"/>
      <c r="D6806" s="201"/>
      <c r="E6806" s="201"/>
    </row>
    <row r="6807" spans="3:5" x14ac:dyDescent="0.2">
      <c r="C6807" s="201"/>
      <c r="D6807" s="201"/>
      <c r="E6807" s="201"/>
    </row>
    <row r="6808" spans="3:5" x14ac:dyDescent="0.2">
      <c r="C6808" s="201"/>
      <c r="D6808" s="201"/>
      <c r="E6808" s="201"/>
    </row>
    <row r="6809" spans="3:5" x14ac:dyDescent="0.2">
      <c r="C6809" s="201"/>
      <c r="D6809" s="201"/>
      <c r="E6809" s="201"/>
    </row>
    <row r="6810" spans="3:5" x14ac:dyDescent="0.2">
      <c r="C6810" s="201"/>
      <c r="D6810" s="201"/>
      <c r="E6810" s="201"/>
    </row>
    <row r="6811" spans="3:5" x14ac:dyDescent="0.2">
      <c r="C6811" s="201"/>
      <c r="D6811" s="201"/>
      <c r="E6811" s="201"/>
    </row>
    <row r="6812" spans="3:5" x14ac:dyDescent="0.2">
      <c r="C6812" s="201"/>
      <c r="D6812" s="201"/>
      <c r="E6812" s="201"/>
    </row>
    <row r="6813" spans="3:5" x14ac:dyDescent="0.2">
      <c r="C6813" s="201"/>
      <c r="D6813" s="201"/>
      <c r="E6813" s="201"/>
    </row>
    <row r="6814" spans="3:5" x14ac:dyDescent="0.2">
      <c r="C6814" s="201"/>
      <c r="D6814" s="201"/>
      <c r="E6814" s="201"/>
    </row>
    <row r="6815" spans="3:5" x14ac:dyDescent="0.2">
      <c r="C6815" s="201"/>
      <c r="D6815" s="201"/>
      <c r="E6815" s="201"/>
    </row>
    <row r="6816" spans="3:5" x14ac:dyDescent="0.2">
      <c r="C6816" s="201"/>
      <c r="D6816" s="201"/>
      <c r="E6816" s="201"/>
    </row>
    <row r="6817" spans="3:5" x14ac:dyDescent="0.2">
      <c r="C6817" s="201"/>
      <c r="D6817" s="201"/>
      <c r="E6817" s="201"/>
    </row>
    <row r="6818" spans="3:5" x14ac:dyDescent="0.2">
      <c r="C6818" s="201"/>
      <c r="D6818" s="201"/>
      <c r="E6818" s="201"/>
    </row>
    <row r="6819" spans="3:5" x14ac:dyDescent="0.2">
      <c r="C6819" s="201"/>
      <c r="D6819" s="201"/>
      <c r="E6819" s="201"/>
    </row>
    <row r="6820" spans="3:5" x14ac:dyDescent="0.2">
      <c r="C6820" s="201"/>
      <c r="D6820" s="201"/>
      <c r="E6820" s="201"/>
    </row>
    <row r="6821" spans="3:5" x14ac:dyDescent="0.2">
      <c r="C6821" s="201"/>
      <c r="D6821" s="201"/>
      <c r="E6821" s="201"/>
    </row>
    <row r="6822" spans="3:5" x14ac:dyDescent="0.2">
      <c r="C6822" s="201"/>
      <c r="D6822" s="201"/>
      <c r="E6822" s="201"/>
    </row>
    <row r="6823" spans="3:5" x14ac:dyDescent="0.2">
      <c r="C6823" s="201"/>
      <c r="D6823" s="201"/>
      <c r="E6823" s="201"/>
    </row>
    <row r="6824" spans="3:5" x14ac:dyDescent="0.2">
      <c r="C6824" s="201"/>
      <c r="D6824" s="201"/>
      <c r="E6824" s="201"/>
    </row>
    <row r="6825" spans="3:5" x14ac:dyDescent="0.2">
      <c r="C6825" s="201"/>
      <c r="D6825" s="201"/>
      <c r="E6825" s="201"/>
    </row>
    <row r="6826" spans="3:5" x14ac:dyDescent="0.2">
      <c r="C6826" s="201"/>
      <c r="D6826" s="201"/>
      <c r="E6826" s="201"/>
    </row>
    <row r="6827" spans="3:5" x14ac:dyDescent="0.2">
      <c r="C6827" s="201"/>
      <c r="D6827" s="201"/>
      <c r="E6827" s="201"/>
    </row>
    <row r="6828" spans="3:5" x14ac:dyDescent="0.2">
      <c r="C6828" s="201"/>
      <c r="D6828" s="201"/>
      <c r="E6828" s="201"/>
    </row>
    <row r="6829" spans="3:5" x14ac:dyDescent="0.2">
      <c r="C6829" s="201"/>
      <c r="D6829" s="201"/>
      <c r="E6829" s="201"/>
    </row>
    <row r="6830" spans="3:5" x14ac:dyDescent="0.2">
      <c r="C6830" s="201"/>
      <c r="D6830" s="201"/>
      <c r="E6830" s="201"/>
    </row>
    <row r="6831" spans="3:5" x14ac:dyDescent="0.2">
      <c r="C6831" s="201"/>
      <c r="D6831" s="201"/>
      <c r="E6831" s="201"/>
    </row>
    <row r="6832" spans="3:5" x14ac:dyDescent="0.2">
      <c r="C6832" s="201"/>
      <c r="D6832" s="201"/>
      <c r="E6832" s="201"/>
    </row>
    <row r="6833" spans="3:5" x14ac:dyDescent="0.2">
      <c r="C6833" s="201"/>
      <c r="D6833" s="201"/>
      <c r="E6833" s="201"/>
    </row>
    <row r="6834" spans="3:5" x14ac:dyDescent="0.2">
      <c r="C6834" s="201"/>
      <c r="D6834" s="201"/>
      <c r="E6834" s="201"/>
    </row>
    <row r="6835" spans="3:5" x14ac:dyDescent="0.2">
      <c r="C6835" s="201"/>
      <c r="D6835" s="201"/>
      <c r="E6835" s="201"/>
    </row>
    <row r="6836" spans="3:5" x14ac:dyDescent="0.2">
      <c r="C6836" s="201"/>
      <c r="D6836" s="201"/>
      <c r="E6836" s="201"/>
    </row>
    <row r="6837" spans="3:5" x14ac:dyDescent="0.2">
      <c r="C6837" s="201"/>
      <c r="D6837" s="201"/>
      <c r="E6837" s="201"/>
    </row>
    <row r="6838" spans="3:5" x14ac:dyDescent="0.2">
      <c r="C6838" s="201"/>
      <c r="D6838" s="201"/>
      <c r="E6838" s="201"/>
    </row>
    <row r="6839" spans="3:5" x14ac:dyDescent="0.2">
      <c r="C6839" s="201"/>
      <c r="D6839" s="201"/>
      <c r="E6839" s="201"/>
    </row>
    <row r="6840" spans="3:5" x14ac:dyDescent="0.2">
      <c r="C6840" s="201"/>
      <c r="D6840" s="201"/>
      <c r="E6840" s="201"/>
    </row>
    <row r="6841" spans="3:5" x14ac:dyDescent="0.2">
      <c r="C6841" s="201"/>
      <c r="D6841" s="201"/>
      <c r="E6841" s="201"/>
    </row>
    <row r="6842" spans="3:5" x14ac:dyDescent="0.2">
      <c r="C6842" s="201"/>
      <c r="D6842" s="201"/>
      <c r="E6842" s="201"/>
    </row>
    <row r="6843" spans="3:5" x14ac:dyDescent="0.2">
      <c r="C6843" s="201"/>
      <c r="D6843" s="201"/>
      <c r="E6843" s="201"/>
    </row>
    <row r="6844" spans="3:5" x14ac:dyDescent="0.2">
      <c r="C6844" s="201"/>
      <c r="D6844" s="201"/>
      <c r="E6844" s="201"/>
    </row>
    <row r="6845" spans="3:5" x14ac:dyDescent="0.2">
      <c r="C6845" s="201"/>
      <c r="D6845" s="201"/>
      <c r="E6845" s="201"/>
    </row>
    <row r="6846" spans="3:5" x14ac:dyDescent="0.2">
      <c r="C6846" s="201"/>
      <c r="D6846" s="201"/>
      <c r="E6846" s="201"/>
    </row>
    <row r="6847" spans="3:5" x14ac:dyDescent="0.2">
      <c r="C6847" s="201"/>
      <c r="D6847" s="201"/>
      <c r="E6847" s="201"/>
    </row>
    <row r="6848" spans="3:5" x14ac:dyDescent="0.2">
      <c r="C6848" s="201"/>
      <c r="D6848" s="201"/>
      <c r="E6848" s="201"/>
    </row>
    <row r="6849" spans="3:5" x14ac:dyDescent="0.2">
      <c r="C6849" s="201"/>
      <c r="D6849" s="201"/>
      <c r="E6849" s="201"/>
    </row>
    <row r="6850" spans="3:5" x14ac:dyDescent="0.2">
      <c r="C6850" s="201"/>
      <c r="D6850" s="201"/>
      <c r="E6850" s="201"/>
    </row>
    <row r="6851" spans="3:5" x14ac:dyDescent="0.2">
      <c r="C6851" s="201"/>
      <c r="D6851" s="201"/>
      <c r="E6851" s="201"/>
    </row>
    <row r="6852" spans="3:5" x14ac:dyDescent="0.2">
      <c r="C6852" s="201"/>
      <c r="D6852" s="201"/>
      <c r="E6852" s="201"/>
    </row>
    <row r="6853" spans="3:5" x14ac:dyDescent="0.2">
      <c r="C6853" s="201"/>
      <c r="D6853" s="201"/>
      <c r="E6853" s="201"/>
    </row>
    <row r="6854" spans="3:5" x14ac:dyDescent="0.2">
      <c r="C6854" s="201"/>
      <c r="D6854" s="201"/>
      <c r="E6854" s="201"/>
    </row>
    <row r="6855" spans="3:5" x14ac:dyDescent="0.2">
      <c r="C6855" s="201"/>
      <c r="D6855" s="201"/>
      <c r="E6855" s="201"/>
    </row>
    <row r="6856" spans="3:5" x14ac:dyDescent="0.2">
      <c r="C6856" s="201"/>
      <c r="D6856" s="201"/>
      <c r="E6856" s="201"/>
    </row>
    <row r="6857" spans="3:5" x14ac:dyDescent="0.2">
      <c r="C6857" s="201"/>
      <c r="D6857" s="201"/>
      <c r="E6857" s="201"/>
    </row>
    <row r="6858" spans="3:5" x14ac:dyDescent="0.2">
      <c r="C6858" s="201"/>
      <c r="D6858" s="201"/>
      <c r="E6858" s="201"/>
    </row>
    <row r="6859" spans="3:5" x14ac:dyDescent="0.2">
      <c r="C6859" s="201"/>
      <c r="D6859" s="201"/>
      <c r="E6859" s="201"/>
    </row>
    <row r="6860" spans="3:5" x14ac:dyDescent="0.2">
      <c r="C6860" s="201"/>
      <c r="D6860" s="201"/>
      <c r="E6860" s="201"/>
    </row>
    <row r="6861" spans="3:5" x14ac:dyDescent="0.2">
      <c r="C6861" s="201"/>
      <c r="D6861" s="201"/>
      <c r="E6861" s="201"/>
    </row>
    <row r="6862" spans="3:5" x14ac:dyDescent="0.2">
      <c r="C6862" s="201"/>
      <c r="D6862" s="201"/>
      <c r="E6862" s="201"/>
    </row>
    <row r="6863" spans="3:5" x14ac:dyDescent="0.2">
      <c r="C6863" s="201"/>
      <c r="D6863" s="201"/>
      <c r="E6863" s="201"/>
    </row>
    <row r="6864" spans="3:5" x14ac:dyDescent="0.2">
      <c r="C6864" s="201"/>
      <c r="D6864" s="201"/>
      <c r="E6864" s="201"/>
    </row>
    <row r="6865" spans="3:5" x14ac:dyDescent="0.2">
      <c r="C6865" s="201"/>
      <c r="D6865" s="201"/>
      <c r="E6865" s="201"/>
    </row>
    <row r="6866" spans="3:5" x14ac:dyDescent="0.2">
      <c r="C6866" s="201"/>
      <c r="D6866" s="201"/>
      <c r="E6866" s="201"/>
    </row>
    <row r="6867" spans="3:5" x14ac:dyDescent="0.2">
      <c r="C6867" s="201"/>
      <c r="D6867" s="201"/>
      <c r="E6867" s="201"/>
    </row>
    <row r="6868" spans="3:5" x14ac:dyDescent="0.2">
      <c r="C6868" s="201"/>
      <c r="D6868" s="201"/>
      <c r="E6868" s="201"/>
    </row>
    <row r="6869" spans="3:5" x14ac:dyDescent="0.2">
      <c r="C6869" s="201"/>
      <c r="D6869" s="201"/>
      <c r="E6869" s="201"/>
    </row>
    <row r="6870" spans="3:5" x14ac:dyDescent="0.2">
      <c r="C6870" s="201"/>
      <c r="D6870" s="201"/>
      <c r="E6870" s="201"/>
    </row>
    <row r="6871" spans="3:5" x14ac:dyDescent="0.2">
      <c r="C6871" s="201"/>
      <c r="D6871" s="201"/>
      <c r="E6871" s="201"/>
    </row>
    <row r="6872" spans="3:5" x14ac:dyDescent="0.2">
      <c r="C6872" s="201"/>
      <c r="D6872" s="201"/>
      <c r="E6872" s="201"/>
    </row>
    <row r="6873" spans="3:5" x14ac:dyDescent="0.2">
      <c r="C6873" s="201"/>
      <c r="D6873" s="201"/>
      <c r="E6873" s="201"/>
    </row>
    <row r="6874" spans="3:5" x14ac:dyDescent="0.2">
      <c r="C6874" s="201"/>
      <c r="D6874" s="201"/>
      <c r="E6874" s="201"/>
    </row>
    <row r="6875" spans="3:5" x14ac:dyDescent="0.2">
      <c r="C6875" s="201"/>
      <c r="D6875" s="201"/>
      <c r="E6875" s="201"/>
    </row>
    <row r="6876" spans="3:5" x14ac:dyDescent="0.2">
      <c r="C6876" s="201"/>
      <c r="D6876" s="201"/>
      <c r="E6876" s="201"/>
    </row>
    <row r="6877" spans="3:5" x14ac:dyDescent="0.2">
      <c r="C6877" s="201"/>
      <c r="D6877" s="201"/>
      <c r="E6877" s="201"/>
    </row>
    <row r="6878" spans="3:5" x14ac:dyDescent="0.2">
      <c r="C6878" s="201"/>
      <c r="D6878" s="201"/>
      <c r="E6878" s="201"/>
    </row>
    <row r="6879" spans="3:5" x14ac:dyDescent="0.2">
      <c r="C6879" s="201"/>
      <c r="D6879" s="201"/>
      <c r="E6879" s="201"/>
    </row>
    <row r="6880" spans="3:5" x14ac:dyDescent="0.2">
      <c r="C6880" s="201"/>
      <c r="D6880" s="201"/>
      <c r="E6880" s="201"/>
    </row>
    <row r="6881" spans="3:5" x14ac:dyDescent="0.2">
      <c r="C6881" s="201"/>
      <c r="D6881" s="201"/>
      <c r="E6881" s="201"/>
    </row>
    <row r="6882" spans="3:5" x14ac:dyDescent="0.2">
      <c r="C6882" s="201"/>
      <c r="D6882" s="201"/>
      <c r="E6882" s="201"/>
    </row>
    <row r="6883" spans="3:5" x14ac:dyDescent="0.2">
      <c r="C6883" s="201"/>
      <c r="D6883" s="201"/>
      <c r="E6883" s="201"/>
    </row>
    <row r="6884" spans="3:5" x14ac:dyDescent="0.2">
      <c r="C6884" s="201"/>
      <c r="D6884" s="201"/>
      <c r="E6884" s="201"/>
    </row>
    <row r="6885" spans="3:5" x14ac:dyDescent="0.2">
      <c r="C6885" s="201"/>
      <c r="D6885" s="201"/>
      <c r="E6885" s="201"/>
    </row>
    <row r="6886" spans="3:5" x14ac:dyDescent="0.2">
      <c r="C6886" s="201"/>
      <c r="D6886" s="201"/>
      <c r="E6886" s="201"/>
    </row>
    <row r="6887" spans="3:5" x14ac:dyDescent="0.2">
      <c r="C6887" s="201"/>
      <c r="D6887" s="201"/>
      <c r="E6887" s="201"/>
    </row>
    <row r="6888" spans="3:5" x14ac:dyDescent="0.2">
      <c r="C6888" s="201"/>
      <c r="D6888" s="201"/>
      <c r="E6888" s="201"/>
    </row>
    <row r="6889" spans="3:5" x14ac:dyDescent="0.2">
      <c r="C6889" s="201"/>
      <c r="D6889" s="201"/>
      <c r="E6889" s="201"/>
    </row>
    <row r="6890" spans="3:5" x14ac:dyDescent="0.2">
      <c r="C6890" s="201"/>
      <c r="D6890" s="201"/>
      <c r="E6890" s="201"/>
    </row>
    <row r="6891" spans="3:5" x14ac:dyDescent="0.2">
      <c r="C6891" s="201"/>
      <c r="D6891" s="201"/>
      <c r="E6891" s="201"/>
    </row>
    <row r="6892" spans="3:5" x14ac:dyDescent="0.2">
      <c r="C6892" s="201"/>
      <c r="D6892" s="201"/>
      <c r="E6892" s="201"/>
    </row>
    <row r="6893" spans="3:5" x14ac:dyDescent="0.2">
      <c r="C6893" s="201"/>
      <c r="D6893" s="201"/>
      <c r="E6893" s="201"/>
    </row>
    <row r="6894" spans="3:5" x14ac:dyDescent="0.2">
      <c r="C6894" s="201"/>
      <c r="D6894" s="201"/>
      <c r="E6894" s="201"/>
    </row>
    <row r="6895" spans="3:5" x14ac:dyDescent="0.2">
      <c r="C6895" s="201"/>
      <c r="D6895" s="201"/>
      <c r="E6895" s="201"/>
    </row>
    <row r="6896" spans="3:5" x14ac:dyDescent="0.2">
      <c r="C6896" s="201"/>
      <c r="D6896" s="201"/>
      <c r="E6896" s="201"/>
    </row>
    <row r="6897" spans="3:5" x14ac:dyDescent="0.2">
      <c r="C6897" s="201"/>
      <c r="D6897" s="201"/>
      <c r="E6897" s="201"/>
    </row>
    <row r="6898" spans="3:5" x14ac:dyDescent="0.2">
      <c r="C6898" s="201"/>
      <c r="D6898" s="201"/>
      <c r="E6898" s="201"/>
    </row>
    <row r="6899" spans="3:5" x14ac:dyDescent="0.2">
      <c r="C6899" s="201"/>
      <c r="D6899" s="201"/>
      <c r="E6899" s="201"/>
    </row>
    <row r="6900" spans="3:5" x14ac:dyDescent="0.2">
      <c r="C6900" s="201"/>
      <c r="D6900" s="201"/>
      <c r="E6900" s="201"/>
    </row>
    <row r="6901" spans="3:5" x14ac:dyDescent="0.2">
      <c r="C6901" s="201"/>
      <c r="D6901" s="201"/>
      <c r="E6901" s="201"/>
    </row>
    <row r="6902" spans="3:5" x14ac:dyDescent="0.2">
      <c r="C6902" s="201"/>
      <c r="D6902" s="201"/>
      <c r="E6902" s="201"/>
    </row>
    <row r="6903" spans="3:5" x14ac:dyDescent="0.2">
      <c r="C6903" s="201"/>
      <c r="D6903" s="201"/>
      <c r="E6903" s="201"/>
    </row>
    <row r="6904" spans="3:5" x14ac:dyDescent="0.2">
      <c r="C6904" s="201"/>
      <c r="D6904" s="201"/>
      <c r="E6904" s="201"/>
    </row>
    <row r="6905" spans="3:5" x14ac:dyDescent="0.2">
      <c r="C6905" s="201"/>
      <c r="D6905" s="201"/>
      <c r="E6905" s="201"/>
    </row>
    <row r="6906" spans="3:5" x14ac:dyDescent="0.2">
      <c r="C6906" s="201"/>
      <c r="D6906" s="201"/>
      <c r="E6906" s="201"/>
    </row>
    <row r="6907" spans="3:5" x14ac:dyDescent="0.2">
      <c r="C6907" s="201"/>
      <c r="D6907" s="201"/>
      <c r="E6907" s="201"/>
    </row>
    <row r="6908" spans="3:5" x14ac:dyDescent="0.2">
      <c r="C6908" s="201"/>
      <c r="D6908" s="201"/>
      <c r="E6908" s="201"/>
    </row>
    <row r="6909" spans="3:5" x14ac:dyDescent="0.2">
      <c r="C6909" s="201"/>
      <c r="D6909" s="201"/>
      <c r="E6909" s="201"/>
    </row>
    <row r="6910" spans="3:5" x14ac:dyDescent="0.2">
      <c r="C6910" s="201"/>
      <c r="D6910" s="201"/>
      <c r="E6910" s="201"/>
    </row>
    <row r="6911" spans="3:5" x14ac:dyDescent="0.2">
      <c r="C6911" s="201"/>
      <c r="D6911" s="201"/>
      <c r="E6911" s="201"/>
    </row>
    <row r="6912" spans="3:5" x14ac:dyDescent="0.2">
      <c r="C6912" s="201"/>
      <c r="D6912" s="201"/>
      <c r="E6912" s="201"/>
    </row>
    <row r="6913" spans="3:5" x14ac:dyDescent="0.2">
      <c r="C6913" s="201"/>
      <c r="D6913" s="201"/>
      <c r="E6913" s="201"/>
    </row>
    <row r="6914" spans="3:5" x14ac:dyDescent="0.2">
      <c r="C6914" s="201"/>
      <c r="D6914" s="201"/>
      <c r="E6914" s="201"/>
    </row>
    <row r="6915" spans="3:5" x14ac:dyDescent="0.2">
      <c r="C6915" s="201"/>
      <c r="D6915" s="201"/>
      <c r="E6915" s="201"/>
    </row>
    <row r="6916" spans="3:5" x14ac:dyDescent="0.2">
      <c r="C6916" s="201"/>
      <c r="D6916" s="201"/>
      <c r="E6916" s="201"/>
    </row>
    <row r="6917" spans="3:5" x14ac:dyDescent="0.2">
      <c r="C6917" s="201"/>
      <c r="D6917" s="201"/>
      <c r="E6917" s="201"/>
    </row>
    <row r="6918" spans="3:5" x14ac:dyDescent="0.2">
      <c r="C6918" s="201"/>
      <c r="D6918" s="201"/>
      <c r="E6918" s="201"/>
    </row>
    <row r="6919" spans="3:5" x14ac:dyDescent="0.2">
      <c r="C6919" s="201"/>
      <c r="D6919" s="201"/>
      <c r="E6919" s="201"/>
    </row>
    <row r="6920" spans="3:5" x14ac:dyDescent="0.2">
      <c r="C6920" s="201"/>
      <c r="D6920" s="201"/>
      <c r="E6920" s="201"/>
    </row>
    <row r="6921" spans="3:5" x14ac:dyDescent="0.2">
      <c r="C6921" s="201"/>
      <c r="D6921" s="201"/>
      <c r="E6921" s="201"/>
    </row>
    <row r="6922" spans="3:5" x14ac:dyDescent="0.2">
      <c r="C6922" s="201"/>
      <c r="D6922" s="201"/>
      <c r="E6922" s="201"/>
    </row>
    <row r="6923" spans="3:5" x14ac:dyDescent="0.2">
      <c r="C6923" s="201"/>
      <c r="D6923" s="201"/>
      <c r="E6923" s="201"/>
    </row>
    <row r="6924" spans="3:5" x14ac:dyDescent="0.2">
      <c r="C6924" s="201"/>
      <c r="D6924" s="201"/>
      <c r="E6924" s="201"/>
    </row>
    <row r="6925" spans="3:5" x14ac:dyDescent="0.2">
      <c r="C6925" s="201"/>
      <c r="D6925" s="201"/>
      <c r="E6925" s="201"/>
    </row>
    <row r="6926" spans="3:5" x14ac:dyDescent="0.2">
      <c r="C6926" s="201"/>
      <c r="D6926" s="201"/>
      <c r="E6926" s="201"/>
    </row>
    <row r="6927" spans="3:5" x14ac:dyDescent="0.2">
      <c r="C6927" s="201"/>
      <c r="D6927" s="201"/>
      <c r="E6927" s="201"/>
    </row>
    <row r="6928" spans="3:5" x14ac:dyDescent="0.2">
      <c r="C6928" s="201"/>
      <c r="D6928" s="201"/>
      <c r="E6928" s="201"/>
    </row>
    <row r="6929" spans="3:5" x14ac:dyDescent="0.2">
      <c r="C6929" s="201"/>
      <c r="D6929" s="201"/>
      <c r="E6929" s="201"/>
    </row>
    <row r="6930" spans="3:5" x14ac:dyDescent="0.2">
      <c r="C6930" s="201"/>
      <c r="D6930" s="201"/>
      <c r="E6930" s="201"/>
    </row>
    <row r="6931" spans="3:5" x14ac:dyDescent="0.2">
      <c r="C6931" s="201"/>
      <c r="D6931" s="201"/>
      <c r="E6931" s="201"/>
    </row>
    <row r="6932" spans="3:5" x14ac:dyDescent="0.2">
      <c r="C6932" s="201"/>
      <c r="D6932" s="201"/>
      <c r="E6932" s="201"/>
    </row>
    <row r="6933" spans="3:5" x14ac:dyDescent="0.2">
      <c r="C6933" s="201"/>
      <c r="D6933" s="201"/>
      <c r="E6933" s="201"/>
    </row>
    <row r="6934" spans="3:5" x14ac:dyDescent="0.2">
      <c r="C6934" s="201"/>
      <c r="D6934" s="201"/>
      <c r="E6934" s="201"/>
    </row>
    <row r="6935" spans="3:5" x14ac:dyDescent="0.2">
      <c r="C6935" s="201"/>
      <c r="D6935" s="201"/>
      <c r="E6935" s="201"/>
    </row>
    <row r="6936" spans="3:5" x14ac:dyDescent="0.2">
      <c r="C6936" s="201"/>
      <c r="D6936" s="201"/>
      <c r="E6936" s="201"/>
    </row>
    <row r="6937" spans="3:5" x14ac:dyDescent="0.2">
      <c r="C6937" s="201"/>
      <c r="D6937" s="201"/>
      <c r="E6937" s="201"/>
    </row>
    <row r="6938" spans="3:5" x14ac:dyDescent="0.2">
      <c r="C6938" s="201"/>
      <c r="D6938" s="201"/>
      <c r="E6938" s="201"/>
    </row>
    <row r="6939" spans="3:5" x14ac:dyDescent="0.2">
      <c r="C6939" s="201"/>
      <c r="D6939" s="201"/>
      <c r="E6939" s="201"/>
    </row>
    <row r="6940" spans="3:5" x14ac:dyDescent="0.2">
      <c r="C6940" s="201"/>
      <c r="D6940" s="201"/>
      <c r="E6940" s="201"/>
    </row>
    <row r="6941" spans="3:5" x14ac:dyDescent="0.2">
      <c r="C6941" s="201"/>
      <c r="D6941" s="201"/>
      <c r="E6941" s="201"/>
    </row>
    <row r="6942" spans="3:5" x14ac:dyDescent="0.2">
      <c r="C6942" s="201"/>
      <c r="D6942" s="201"/>
      <c r="E6942" s="201"/>
    </row>
    <row r="6943" spans="3:5" x14ac:dyDescent="0.2">
      <c r="C6943" s="201"/>
      <c r="D6943" s="201"/>
      <c r="E6943" s="201"/>
    </row>
    <row r="6944" spans="3:5" x14ac:dyDescent="0.2">
      <c r="C6944" s="201"/>
      <c r="D6944" s="201"/>
      <c r="E6944" s="201"/>
    </row>
    <row r="6945" spans="3:5" x14ac:dyDescent="0.2">
      <c r="C6945" s="201"/>
      <c r="D6945" s="201"/>
      <c r="E6945" s="201"/>
    </row>
    <row r="6946" spans="3:5" x14ac:dyDescent="0.2">
      <c r="C6946" s="201"/>
      <c r="D6946" s="201"/>
      <c r="E6946" s="201"/>
    </row>
    <row r="6947" spans="3:5" x14ac:dyDescent="0.2">
      <c r="C6947" s="201"/>
      <c r="D6947" s="201"/>
      <c r="E6947" s="201"/>
    </row>
    <row r="6948" spans="3:5" x14ac:dyDescent="0.2">
      <c r="C6948" s="201"/>
      <c r="D6948" s="201"/>
      <c r="E6948" s="201"/>
    </row>
    <row r="6949" spans="3:5" x14ac:dyDescent="0.2">
      <c r="C6949" s="201"/>
      <c r="D6949" s="201"/>
      <c r="E6949" s="201"/>
    </row>
    <row r="6950" spans="3:5" x14ac:dyDescent="0.2">
      <c r="C6950" s="201"/>
      <c r="D6950" s="201"/>
      <c r="E6950" s="201"/>
    </row>
    <row r="6951" spans="3:5" x14ac:dyDescent="0.2">
      <c r="C6951" s="201"/>
      <c r="D6951" s="201"/>
      <c r="E6951" s="201"/>
    </row>
    <row r="6952" spans="3:5" x14ac:dyDescent="0.2">
      <c r="C6952" s="201"/>
      <c r="D6952" s="201"/>
      <c r="E6952" s="201"/>
    </row>
    <row r="6953" spans="3:5" x14ac:dyDescent="0.2">
      <c r="C6953" s="201"/>
      <c r="D6953" s="201"/>
      <c r="E6953" s="201"/>
    </row>
    <row r="6954" spans="3:5" x14ac:dyDescent="0.2">
      <c r="C6954" s="201"/>
      <c r="D6954" s="201"/>
      <c r="E6954" s="201"/>
    </row>
    <row r="6955" spans="3:5" x14ac:dyDescent="0.2">
      <c r="C6955" s="201"/>
      <c r="D6955" s="201"/>
      <c r="E6955" s="201"/>
    </row>
    <row r="6956" spans="3:5" x14ac:dyDescent="0.2">
      <c r="C6956" s="201"/>
      <c r="D6956" s="201"/>
      <c r="E6956" s="201"/>
    </row>
    <row r="6957" spans="3:5" x14ac:dyDescent="0.2">
      <c r="C6957" s="201"/>
      <c r="D6957" s="201"/>
      <c r="E6957" s="201"/>
    </row>
    <row r="6958" spans="3:5" x14ac:dyDescent="0.2">
      <c r="C6958" s="201"/>
      <c r="D6958" s="201"/>
      <c r="E6958" s="201"/>
    </row>
    <row r="6959" spans="3:5" x14ac:dyDescent="0.2">
      <c r="C6959" s="201"/>
      <c r="D6959" s="201"/>
      <c r="E6959" s="201"/>
    </row>
    <row r="6960" spans="3:5" x14ac:dyDescent="0.2">
      <c r="C6960" s="201"/>
      <c r="D6960" s="201"/>
      <c r="E6960" s="201"/>
    </row>
    <row r="6961" spans="3:5" x14ac:dyDescent="0.2">
      <c r="C6961" s="201"/>
      <c r="D6961" s="201"/>
      <c r="E6961" s="201"/>
    </row>
    <row r="6962" spans="3:5" x14ac:dyDescent="0.2">
      <c r="C6962" s="201"/>
      <c r="D6962" s="201"/>
      <c r="E6962" s="201"/>
    </row>
    <row r="6963" spans="3:5" x14ac:dyDescent="0.2">
      <c r="C6963" s="201"/>
      <c r="D6963" s="201"/>
      <c r="E6963" s="201"/>
    </row>
    <row r="6964" spans="3:5" x14ac:dyDescent="0.2">
      <c r="C6964" s="201"/>
      <c r="D6964" s="201"/>
      <c r="E6964" s="201"/>
    </row>
    <row r="6965" spans="3:5" x14ac:dyDescent="0.2">
      <c r="C6965" s="201"/>
      <c r="D6965" s="201"/>
      <c r="E6965" s="201"/>
    </row>
    <row r="6966" spans="3:5" x14ac:dyDescent="0.2">
      <c r="C6966" s="201"/>
      <c r="D6966" s="201"/>
      <c r="E6966" s="201"/>
    </row>
    <row r="6967" spans="3:5" x14ac:dyDescent="0.2">
      <c r="C6967" s="201"/>
      <c r="D6967" s="201"/>
      <c r="E6967" s="201"/>
    </row>
    <row r="6968" spans="3:5" x14ac:dyDescent="0.2">
      <c r="C6968" s="201"/>
      <c r="D6968" s="201"/>
      <c r="E6968" s="201"/>
    </row>
    <row r="6969" spans="3:5" x14ac:dyDescent="0.2">
      <c r="C6969" s="201"/>
      <c r="D6969" s="201"/>
      <c r="E6969" s="201"/>
    </row>
    <row r="6970" spans="3:5" x14ac:dyDescent="0.2">
      <c r="C6970" s="201"/>
      <c r="D6970" s="201"/>
      <c r="E6970" s="201"/>
    </row>
    <row r="6971" spans="3:5" x14ac:dyDescent="0.2">
      <c r="C6971" s="201"/>
      <c r="D6971" s="201"/>
      <c r="E6971" s="201"/>
    </row>
    <row r="6972" spans="3:5" x14ac:dyDescent="0.2">
      <c r="C6972" s="201"/>
      <c r="D6972" s="201"/>
      <c r="E6972" s="201"/>
    </row>
    <row r="6973" spans="3:5" x14ac:dyDescent="0.2">
      <c r="C6973" s="201"/>
      <c r="D6973" s="201"/>
      <c r="E6973" s="201"/>
    </row>
    <row r="6974" spans="3:5" x14ac:dyDescent="0.2">
      <c r="C6974" s="201"/>
      <c r="D6974" s="201"/>
      <c r="E6974" s="201"/>
    </row>
    <row r="6975" spans="3:5" x14ac:dyDescent="0.2">
      <c r="C6975" s="201"/>
      <c r="D6975" s="201"/>
      <c r="E6975" s="201"/>
    </row>
    <row r="6976" spans="3:5" x14ac:dyDescent="0.2">
      <c r="C6976" s="201"/>
      <c r="D6976" s="201"/>
      <c r="E6976" s="201"/>
    </row>
    <row r="6977" spans="3:5" x14ac:dyDescent="0.2">
      <c r="C6977" s="201"/>
      <c r="D6977" s="201"/>
      <c r="E6977" s="201"/>
    </row>
    <row r="6978" spans="3:5" x14ac:dyDescent="0.2">
      <c r="C6978" s="201"/>
      <c r="D6978" s="201"/>
      <c r="E6978" s="201"/>
    </row>
    <row r="6979" spans="3:5" x14ac:dyDescent="0.2">
      <c r="C6979" s="201"/>
      <c r="D6979" s="201"/>
      <c r="E6979" s="201"/>
    </row>
    <row r="6980" spans="3:5" x14ac:dyDescent="0.2">
      <c r="C6980" s="201"/>
      <c r="D6980" s="201"/>
      <c r="E6980" s="201"/>
    </row>
    <row r="6981" spans="3:5" x14ac:dyDescent="0.2">
      <c r="C6981" s="201"/>
      <c r="D6981" s="201"/>
      <c r="E6981" s="201"/>
    </row>
    <row r="6982" spans="3:5" x14ac:dyDescent="0.2">
      <c r="C6982" s="201"/>
      <c r="D6982" s="201"/>
      <c r="E6982" s="201"/>
    </row>
    <row r="6983" spans="3:5" x14ac:dyDescent="0.2">
      <c r="C6983" s="201"/>
      <c r="D6983" s="201"/>
      <c r="E6983" s="201"/>
    </row>
    <row r="6984" spans="3:5" x14ac:dyDescent="0.2">
      <c r="C6984" s="201"/>
      <c r="D6984" s="201"/>
      <c r="E6984" s="201"/>
    </row>
    <row r="6985" spans="3:5" x14ac:dyDescent="0.2">
      <c r="C6985" s="201"/>
      <c r="D6985" s="201"/>
      <c r="E6985" s="201"/>
    </row>
    <row r="6986" spans="3:5" x14ac:dyDescent="0.2">
      <c r="C6986" s="201"/>
      <c r="D6986" s="201"/>
      <c r="E6986" s="201"/>
    </row>
    <row r="6987" spans="3:5" x14ac:dyDescent="0.2">
      <c r="C6987" s="201"/>
      <c r="D6987" s="201"/>
      <c r="E6987" s="201"/>
    </row>
    <row r="6988" spans="3:5" x14ac:dyDescent="0.2">
      <c r="C6988" s="201"/>
      <c r="D6988" s="201"/>
      <c r="E6988" s="201"/>
    </row>
    <row r="6989" spans="3:5" x14ac:dyDescent="0.2">
      <c r="C6989" s="201"/>
      <c r="D6989" s="201"/>
      <c r="E6989" s="201"/>
    </row>
    <row r="6990" spans="3:5" x14ac:dyDescent="0.2">
      <c r="C6990" s="201"/>
      <c r="D6990" s="201"/>
      <c r="E6990" s="201"/>
    </row>
    <row r="6991" spans="3:5" x14ac:dyDescent="0.2">
      <c r="C6991" s="201"/>
      <c r="D6991" s="201"/>
      <c r="E6991" s="201"/>
    </row>
    <row r="6992" spans="3:5" x14ac:dyDescent="0.2">
      <c r="C6992" s="201"/>
      <c r="D6992" s="201"/>
      <c r="E6992" s="201"/>
    </row>
    <row r="6993" spans="3:5" x14ac:dyDescent="0.2">
      <c r="C6993" s="201"/>
      <c r="D6993" s="201"/>
      <c r="E6993" s="201"/>
    </row>
    <row r="6994" spans="3:5" x14ac:dyDescent="0.2">
      <c r="C6994" s="201"/>
      <c r="D6994" s="201"/>
      <c r="E6994" s="201"/>
    </row>
    <row r="6995" spans="3:5" x14ac:dyDescent="0.2">
      <c r="C6995" s="201"/>
      <c r="D6995" s="201"/>
      <c r="E6995" s="201"/>
    </row>
    <row r="6996" spans="3:5" x14ac:dyDescent="0.2">
      <c r="C6996" s="201"/>
      <c r="D6996" s="201"/>
      <c r="E6996" s="201"/>
    </row>
    <row r="6997" spans="3:5" x14ac:dyDescent="0.2">
      <c r="C6997" s="201"/>
      <c r="D6997" s="201"/>
      <c r="E6997" s="201"/>
    </row>
    <row r="6998" spans="3:5" x14ac:dyDescent="0.2">
      <c r="C6998" s="201"/>
      <c r="D6998" s="201"/>
      <c r="E6998" s="201"/>
    </row>
    <row r="6999" spans="3:5" x14ac:dyDescent="0.2">
      <c r="C6999" s="201"/>
      <c r="D6999" s="201"/>
      <c r="E6999" s="201"/>
    </row>
    <row r="7000" spans="3:5" x14ac:dyDescent="0.2">
      <c r="C7000" s="201"/>
      <c r="D7000" s="201"/>
      <c r="E7000" s="201"/>
    </row>
    <row r="7001" spans="3:5" x14ac:dyDescent="0.2">
      <c r="C7001" s="201"/>
      <c r="D7001" s="201"/>
      <c r="E7001" s="201"/>
    </row>
    <row r="7002" spans="3:5" x14ac:dyDescent="0.2">
      <c r="C7002" s="201"/>
      <c r="D7002" s="201"/>
      <c r="E7002" s="201"/>
    </row>
    <row r="7003" spans="3:5" x14ac:dyDescent="0.2">
      <c r="C7003" s="201"/>
      <c r="D7003" s="201"/>
      <c r="E7003" s="201"/>
    </row>
    <row r="7004" spans="3:5" x14ac:dyDescent="0.2">
      <c r="C7004" s="201"/>
      <c r="D7004" s="201"/>
      <c r="E7004" s="201"/>
    </row>
    <row r="7005" spans="3:5" x14ac:dyDescent="0.2">
      <c r="C7005" s="201"/>
      <c r="D7005" s="201"/>
      <c r="E7005" s="201"/>
    </row>
    <row r="7006" spans="3:5" x14ac:dyDescent="0.2">
      <c r="C7006" s="201"/>
      <c r="D7006" s="201"/>
      <c r="E7006" s="201"/>
    </row>
    <row r="7007" spans="3:5" x14ac:dyDescent="0.2">
      <c r="C7007" s="201"/>
      <c r="D7007" s="201"/>
      <c r="E7007" s="201"/>
    </row>
    <row r="7008" spans="3:5" x14ac:dyDescent="0.2">
      <c r="C7008" s="201"/>
      <c r="D7008" s="201"/>
      <c r="E7008" s="201"/>
    </row>
    <row r="7009" spans="3:5" x14ac:dyDescent="0.2">
      <c r="C7009" s="201"/>
      <c r="D7009" s="201"/>
      <c r="E7009" s="201"/>
    </row>
    <row r="7010" spans="3:5" x14ac:dyDescent="0.2">
      <c r="C7010" s="201"/>
      <c r="D7010" s="201"/>
      <c r="E7010" s="201"/>
    </row>
    <row r="7011" spans="3:5" x14ac:dyDescent="0.2">
      <c r="C7011" s="201"/>
      <c r="D7011" s="201"/>
      <c r="E7011" s="201"/>
    </row>
    <row r="7012" spans="3:5" x14ac:dyDescent="0.2">
      <c r="C7012" s="201"/>
      <c r="D7012" s="201"/>
      <c r="E7012" s="201"/>
    </row>
    <row r="7013" spans="3:5" x14ac:dyDescent="0.2">
      <c r="C7013" s="201"/>
      <c r="D7013" s="201"/>
      <c r="E7013" s="201"/>
    </row>
    <row r="7014" spans="3:5" x14ac:dyDescent="0.2">
      <c r="C7014" s="201"/>
      <c r="D7014" s="201"/>
      <c r="E7014" s="201"/>
    </row>
    <row r="7015" spans="3:5" x14ac:dyDescent="0.2">
      <c r="C7015" s="201"/>
      <c r="D7015" s="201"/>
      <c r="E7015" s="201"/>
    </row>
    <row r="7016" spans="3:5" x14ac:dyDescent="0.2">
      <c r="C7016" s="201"/>
      <c r="D7016" s="201"/>
      <c r="E7016" s="201"/>
    </row>
    <row r="7017" spans="3:5" x14ac:dyDescent="0.2">
      <c r="C7017" s="201"/>
      <c r="D7017" s="201"/>
      <c r="E7017" s="201"/>
    </row>
    <row r="7018" spans="3:5" x14ac:dyDescent="0.2">
      <c r="C7018" s="201"/>
      <c r="D7018" s="201"/>
      <c r="E7018" s="201"/>
    </row>
    <row r="7019" spans="3:5" x14ac:dyDescent="0.2">
      <c r="C7019" s="201"/>
      <c r="D7019" s="201"/>
      <c r="E7019" s="201"/>
    </row>
    <row r="7020" spans="3:5" x14ac:dyDescent="0.2">
      <c r="C7020" s="201"/>
      <c r="D7020" s="201"/>
      <c r="E7020" s="201"/>
    </row>
    <row r="7021" spans="3:5" x14ac:dyDescent="0.2">
      <c r="C7021" s="201"/>
      <c r="D7021" s="201"/>
      <c r="E7021" s="201"/>
    </row>
    <row r="7022" spans="3:5" x14ac:dyDescent="0.2">
      <c r="C7022" s="201"/>
      <c r="D7022" s="201"/>
      <c r="E7022" s="201"/>
    </row>
    <row r="7023" spans="3:5" x14ac:dyDescent="0.2">
      <c r="C7023" s="201"/>
      <c r="D7023" s="201"/>
      <c r="E7023" s="201"/>
    </row>
    <row r="7024" spans="3:5" x14ac:dyDescent="0.2">
      <c r="C7024" s="201"/>
      <c r="D7024" s="201"/>
      <c r="E7024" s="201"/>
    </row>
    <row r="7025" spans="3:5" x14ac:dyDescent="0.2">
      <c r="C7025" s="201"/>
      <c r="D7025" s="201"/>
      <c r="E7025" s="201"/>
    </row>
    <row r="7026" spans="3:5" x14ac:dyDescent="0.2">
      <c r="C7026" s="201"/>
      <c r="D7026" s="201"/>
      <c r="E7026" s="201"/>
    </row>
    <row r="7027" spans="3:5" x14ac:dyDescent="0.2">
      <c r="C7027" s="201"/>
      <c r="D7027" s="201"/>
      <c r="E7027" s="201"/>
    </row>
    <row r="7028" spans="3:5" x14ac:dyDescent="0.2">
      <c r="C7028" s="201"/>
      <c r="D7028" s="201"/>
      <c r="E7028" s="201"/>
    </row>
    <row r="7029" spans="3:5" x14ac:dyDescent="0.2">
      <c r="C7029" s="201"/>
      <c r="D7029" s="201"/>
      <c r="E7029" s="201"/>
    </row>
    <row r="7030" spans="3:5" x14ac:dyDescent="0.2">
      <c r="C7030" s="201"/>
      <c r="D7030" s="201"/>
      <c r="E7030" s="201"/>
    </row>
    <row r="7031" spans="3:5" x14ac:dyDescent="0.2">
      <c r="C7031" s="201"/>
      <c r="D7031" s="201"/>
      <c r="E7031" s="201"/>
    </row>
    <row r="7032" spans="3:5" x14ac:dyDescent="0.2">
      <c r="C7032" s="201"/>
      <c r="D7032" s="201"/>
      <c r="E7032" s="201"/>
    </row>
    <row r="7033" spans="3:5" x14ac:dyDescent="0.2">
      <c r="C7033" s="201"/>
      <c r="D7033" s="201"/>
      <c r="E7033" s="201"/>
    </row>
    <row r="7034" spans="3:5" x14ac:dyDescent="0.2">
      <c r="C7034" s="201"/>
      <c r="D7034" s="201"/>
      <c r="E7034" s="201"/>
    </row>
    <row r="7035" spans="3:5" x14ac:dyDescent="0.2">
      <c r="C7035" s="201"/>
      <c r="D7035" s="201"/>
      <c r="E7035" s="201"/>
    </row>
    <row r="7036" spans="3:5" x14ac:dyDescent="0.2">
      <c r="C7036" s="201"/>
      <c r="D7036" s="201"/>
      <c r="E7036" s="201"/>
    </row>
    <row r="7037" spans="3:5" x14ac:dyDescent="0.2">
      <c r="C7037" s="201"/>
      <c r="D7037" s="201"/>
      <c r="E7037" s="201"/>
    </row>
    <row r="7038" spans="3:5" x14ac:dyDescent="0.2">
      <c r="C7038" s="201"/>
      <c r="D7038" s="201"/>
      <c r="E7038" s="201"/>
    </row>
    <row r="7039" spans="3:5" x14ac:dyDescent="0.2">
      <c r="C7039" s="201"/>
      <c r="D7039" s="201"/>
      <c r="E7039" s="201"/>
    </row>
    <row r="7040" spans="3:5" x14ac:dyDescent="0.2">
      <c r="C7040" s="201"/>
      <c r="D7040" s="201"/>
      <c r="E7040" s="201"/>
    </row>
    <row r="7041" spans="3:5" x14ac:dyDescent="0.2">
      <c r="C7041" s="201"/>
      <c r="D7041" s="201"/>
      <c r="E7041" s="201"/>
    </row>
    <row r="7042" spans="3:5" x14ac:dyDescent="0.2">
      <c r="C7042" s="201"/>
      <c r="D7042" s="201"/>
      <c r="E7042" s="201"/>
    </row>
    <row r="7043" spans="3:5" x14ac:dyDescent="0.2">
      <c r="C7043" s="201"/>
      <c r="D7043" s="201"/>
      <c r="E7043" s="201"/>
    </row>
    <row r="7044" spans="3:5" x14ac:dyDescent="0.2">
      <c r="C7044" s="201"/>
      <c r="D7044" s="201"/>
      <c r="E7044" s="201"/>
    </row>
    <row r="7045" spans="3:5" x14ac:dyDescent="0.2">
      <c r="C7045" s="201"/>
      <c r="D7045" s="201"/>
      <c r="E7045" s="201"/>
    </row>
    <row r="7046" spans="3:5" x14ac:dyDescent="0.2">
      <c r="C7046" s="201"/>
      <c r="D7046" s="201"/>
      <c r="E7046" s="201"/>
    </row>
    <row r="7047" spans="3:5" x14ac:dyDescent="0.2">
      <c r="C7047" s="201"/>
      <c r="D7047" s="201"/>
      <c r="E7047" s="201"/>
    </row>
    <row r="7048" spans="3:5" x14ac:dyDescent="0.2">
      <c r="C7048" s="201"/>
      <c r="D7048" s="201"/>
      <c r="E7048" s="201"/>
    </row>
    <row r="7049" spans="3:5" x14ac:dyDescent="0.2">
      <c r="C7049" s="201"/>
      <c r="D7049" s="201"/>
      <c r="E7049" s="201"/>
    </row>
    <row r="7050" spans="3:5" x14ac:dyDescent="0.2">
      <c r="C7050" s="201"/>
      <c r="D7050" s="201"/>
      <c r="E7050" s="201"/>
    </row>
    <row r="7051" spans="3:5" x14ac:dyDescent="0.2">
      <c r="C7051" s="201"/>
      <c r="D7051" s="201"/>
      <c r="E7051" s="201"/>
    </row>
    <row r="7052" spans="3:5" x14ac:dyDescent="0.2">
      <c r="C7052" s="201"/>
      <c r="D7052" s="201"/>
      <c r="E7052" s="201"/>
    </row>
    <row r="7053" spans="3:5" x14ac:dyDescent="0.2">
      <c r="C7053" s="201"/>
      <c r="D7053" s="201"/>
      <c r="E7053" s="201"/>
    </row>
    <row r="7054" spans="3:5" x14ac:dyDescent="0.2">
      <c r="C7054" s="201"/>
      <c r="D7054" s="201"/>
      <c r="E7054" s="201"/>
    </row>
    <row r="7055" spans="3:5" x14ac:dyDescent="0.2">
      <c r="C7055" s="201"/>
      <c r="D7055" s="201"/>
      <c r="E7055" s="201"/>
    </row>
    <row r="7056" spans="3:5" x14ac:dyDescent="0.2">
      <c r="C7056" s="201"/>
      <c r="D7056" s="201"/>
      <c r="E7056" s="201"/>
    </row>
    <row r="7057" spans="3:5" x14ac:dyDescent="0.2">
      <c r="C7057" s="201"/>
      <c r="D7057" s="201"/>
      <c r="E7057" s="201"/>
    </row>
    <row r="7058" spans="3:5" x14ac:dyDescent="0.2">
      <c r="C7058" s="201"/>
      <c r="D7058" s="201"/>
      <c r="E7058" s="201"/>
    </row>
    <row r="7059" spans="3:5" x14ac:dyDescent="0.2">
      <c r="C7059" s="201"/>
      <c r="D7059" s="201"/>
      <c r="E7059" s="201"/>
    </row>
    <row r="7060" spans="3:5" x14ac:dyDescent="0.2">
      <c r="C7060" s="201"/>
      <c r="D7060" s="201"/>
      <c r="E7060" s="201"/>
    </row>
    <row r="7061" spans="3:5" x14ac:dyDescent="0.2">
      <c r="C7061" s="201"/>
      <c r="D7061" s="201"/>
      <c r="E7061" s="201"/>
    </row>
    <row r="7062" spans="3:5" x14ac:dyDescent="0.2">
      <c r="C7062" s="201"/>
      <c r="D7062" s="201"/>
      <c r="E7062" s="201"/>
    </row>
    <row r="7063" spans="3:5" x14ac:dyDescent="0.2">
      <c r="C7063" s="201"/>
      <c r="D7063" s="201"/>
      <c r="E7063" s="201"/>
    </row>
    <row r="7064" spans="3:5" x14ac:dyDescent="0.2">
      <c r="C7064" s="201"/>
      <c r="D7064" s="201"/>
      <c r="E7064" s="201"/>
    </row>
    <row r="7065" spans="3:5" x14ac:dyDescent="0.2">
      <c r="C7065" s="201"/>
      <c r="D7065" s="201"/>
      <c r="E7065" s="201"/>
    </row>
    <row r="7066" spans="3:5" x14ac:dyDescent="0.2">
      <c r="C7066" s="201"/>
      <c r="D7066" s="201"/>
      <c r="E7066" s="201"/>
    </row>
    <row r="7067" spans="3:5" x14ac:dyDescent="0.2">
      <c r="C7067" s="201"/>
      <c r="D7067" s="201"/>
      <c r="E7067" s="201"/>
    </row>
    <row r="7068" spans="3:5" x14ac:dyDescent="0.2">
      <c r="C7068" s="201"/>
      <c r="D7068" s="201"/>
      <c r="E7068" s="201"/>
    </row>
    <row r="7069" spans="3:5" x14ac:dyDescent="0.2">
      <c r="C7069" s="201"/>
      <c r="D7069" s="201"/>
      <c r="E7069" s="201"/>
    </row>
    <row r="7070" spans="3:5" x14ac:dyDescent="0.2">
      <c r="C7070" s="201"/>
      <c r="D7070" s="201"/>
      <c r="E7070" s="201"/>
    </row>
    <row r="7071" spans="3:5" x14ac:dyDescent="0.2">
      <c r="C7071" s="201"/>
      <c r="D7071" s="201"/>
      <c r="E7071" s="201"/>
    </row>
    <row r="7072" spans="3:5" x14ac:dyDescent="0.2">
      <c r="C7072" s="201"/>
      <c r="D7072" s="201"/>
      <c r="E7072" s="201"/>
    </row>
    <row r="7073" spans="3:5" x14ac:dyDescent="0.2">
      <c r="C7073" s="201"/>
      <c r="D7073" s="201"/>
      <c r="E7073" s="201"/>
    </row>
    <row r="7074" spans="3:5" x14ac:dyDescent="0.2">
      <c r="C7074" s="201"/>
      <c r="D7074" s="201"/>
      <c r="E7074" s="201"/>
    </row>
    <row r="7075" spans="3:5" x14ac:dyDescent="0.2">
      <c r="C7075" s="201"/>
      <c r="D7075" s="201"/>
      <c r="E7075" s="201"/>
    </row>
    <row r="7076" spans="3:5" x14ac:dyDescent="0.2">
      <c r="C7076" s="201"/>
      <c r="D7076" s="201"/>
      <c r="E7076" s="201"/>
    </row>
    <row r="7077" spans="3:5" x14ac:dyDescent="0.2">
      <c r="C7077" s="201"/>
      <c r="D7077" s="201"/>
      <c r="E7077" s="201"/>
    </row>
    <row r="7078" spans="3:5" x14ac:dyDescent="0.2">
      <c r="C7078" s="201"/>
      <c r="D7078" s="201"/>
      <c r="E7078" s="201"/>
    </row>
    <row r="7079" spans="3:5" x14ac:dyDescent="0.2">
      <c r="C7079" s="201"/>
      <c r="D7079" s="201"/>
      <c r="E7079" s="201"/>
    </row>
    <row r="7080" spans="3:5" x14ac:dyDescent="0.2">
      <c r="C7080" s="201"/>
      <c r="D7080" s="201"/>
      <c r="E7080" s="201"/>
    </row>
    <row r="7081" spans="3:5" x14ac:dyDescent="0.2">
      <c r="C7081" s="201"/>
      <c r="D7081" s="201"/>
      <c r="E7081" s="201"/>
    </row>
    <row r="7082" spans="3:5" x14ac:dyDescent="0.2">
      <c r="C7082" s="201"/>
      <c r="D7082" s="201"/>
      <c r="E7082" s="201"/>
    </row>
    <row r="7083" spans="3:5" x14ac:dyDescent="0.2">
      <c r="C7083" s="201"/>
      <c r="D7083" s="201"/>
      <c r="E7083" s="201"/>
    </row>
    <row r="7084" spans="3:5" x14ac:dyDescent="0.2">
      <c r="C7084" s="201"/>
      <c r="D7084" s="201"/>
      <c r="E7084" s="201"/>
    </row>
    <row r="7085" spans="3:5" x14ac:dyDescent="0.2">
      <c r="C7085" s="201"/>
      <c r="D7085" s="201"/>
      <c r="E7085" s="201"/>
    </row>
    <row r="7086" spans="3:5" x14ac:dyDescent="0.2">
      <c r="C7086" s="201"/>
      <c r="D7086" s="201"/>
      <c r="E7086" s="201"/>
    </row>
    <row r="7087" spans="3:5" x14ac:dyDescent="0.2">
      <c r="C7087" s="201"/>
      <c r="D7087" s="201"/>
      <c r="E7087" s="201"/>
    </row>
    <row r="7088" spans="3:5" x14ac:dyDescent="0.2">
      <c r="C7088" s="201"/>
      <c r="D7088" s="201"/>
      <c r="E7088" s="201"/>
    </row>
    <row r="7089" spans="3:5" x14ac:dyDescent="0.2">
      <c r="C7089" s="201"/>
      <c r="D7089" s="201"/>
      <c r="E7089" s="201"/>
    </row>
    <row r="7090" spans="3:5" x14ac:dyDescent="0.2">
      <c r="C7090" s="201"/>
      <c r="D7090" s="201"/>
      <c r="E7090" s="201"/>
    </row>
    <row r="7091" spans="3:5" x14ac:dyDescent="0.2">
      <c r="C7091" s="201"/>
      <c r="D7091" s="201"/>
      <c r="E7091" s="201"/>
    </row>
    <row r="7092" spans="3:5" x14ac:dyDescent="0.2">
      <c r="C7092" s="201"/>
      <c r="D7092" s="201"/>
      <c r="E7092" s="201"/>
    </row>
    <row r="7093" spans="3:5" x14ac:dyDescent="0.2">
      <c r="C7093" s="201"/>
      <c r="D7093" s="201"/>
      <c r="E7093" s="201"/>
    </row>
    <row r="7094" spans="3:5" x14ac:dyDescent="0.2">
      <c r="C7094" s="201"/>
      <c r="D7094" s="201"/>
      <c r="E7094" s="201"/>
    </row>
    <row r="7095" spans="3:5" x14ac:dyDescent="0.2">
      <c r="C7095" s="201"/>
      <c r="D7095" s="201"/>
      <c r="E7095" s="201"/>
    </row>
    <row r="7096" spans="3:5" x14ac:dyDescent="0.2">
      <c r="C7096" s="201"/>
      <c r="D7096" s="201"/>
      <c r="E7096" s="201"/>
    </row>
    <row r="7097" spans="3:5" x14ac:dyDescent="0.2">
      <c r="C7097" s="201"/>
      <c r="D7097" s="201"/>
      <c r="E7097" s="201"/>
    </row>
    <row r="7098" spans="3:5" x14ac:dyDescent="0.2">
      <c r="C7098" s="201"/>
      <c r="D7098" s="201"/>
      <c r="E7098" s="201"/>
    </row>
    <row r="7099" spans="3:5" x14ac:dyDescent="0.2">
      <c r="C7099" s="201"/>
      <c r="D7099" s="201"/>
      <c r="E7099" s="201"/>
    </row>
    <row r="7100" spans="3:5" x14ac:dyDescent="0.2">
      <c r="C7100" s="201"/>
      <c r="D7100" s="201"/>
      <c r="E7100" s="201"/>
    </row>
    <row r="7101" spans="3:5" x14ac:dyDescent="0.2">
      <c r="C7101" s="201"/>
      <c r="D7101" s="201"/>
      <c r="E7101" s="201"/>
    </row>
    <row r="7102" spans="3:5" x14ac:dyDescent="0.2">
      <c r="C7102" s="201"/>
      <c r="D7102" s="201"/>
      <c r="E7102" s="201"/>
    </row>
    <row r="7103" spans="3:5" x14ac:dyDescent="0.2">
      <c r="C7103" s="201"/>
      <c r="D7103" s="201"/>
      <c r="E7103" s="201"/>
    </row>
    <row r="7104" spans="3:5" x14ac:dyDescent="0.2">
      <c r="C7104" s="201"/>
      <c r="D7104" s="201"/>
      <c r="E7104" s="201"/>
    </row>
    <row r="7105" spans="3:5" x14ac:dyDescent="0.2">
      <c r="C7105" s="201"/>
      <c r="D7105" s="201"/>
      <c r="E7105" s="201"/>
    </row>
    <row r="7106" spans="3:5" x14ac:dyDescent="0.2">
      <c r="C7106" s="201"/>
      <c r="D7106" s="201"/>
      <c r="E7106" s="201"/>
    </row>
    <row r="7107" spans="3:5" x14ac:dyDescent="0.2">
      <c r="C7107" s="201"/>
      <c r="D7107" s="201"/>
      <c r="E7107" s="201"/>
    </row>
    <row r="7108" spans="3:5" x14ac:dyDescent="0.2">
      <c r="C7108" s="201"/>
      <c r="D7108" s="201"/>
      <c r="E7108" s="201"/>
    </row>
    <row r="7109" spans="3:5" x14ac:dyDescent="0.2">
      <c r="C7109" s="201"/>
      <c r="D7109" s="201"/>
      <c r="E7109" s="201"/>
    </row>
    <row r="7110" spans="3:5" x14ac:dyDescent="0.2">
      <c r="C7110" s="201"/>
      <c r="D7110" s="201"/>
      <c r="E7110" s="201"/>
    </row>
    <row r="7111" spans="3:5" x14ac:dyDescent="0.2">
      <c r="C7111" s="201"/>
      <c r="D7111" s="201"/>
      <c r="E7111" s="201"/>
    </row>
    <row r="7112" spans="3:5" x14ac:dyDescent="0.2">
      <c r="C7112" s="201"/>
      <c r="D7112" s="201"/>
      <c r="E7112" s="201"/>
    </row>
    <row r="7113" spans="3:5" x14ac:dyDescent="0.2">
      <c r="C7113" s="201"/>
      <c r="D7113" s="201"/>
      <c r="E7113" s="201"/>
    </row>
    <row r="7114" spans="3:5" x14ac:dyDescent="0.2">
      <c r="C7114" s="201"/>
      <c r="D7114" s="201"/>
      <c r="E7114" s="201"/>
    </row>
    <row r="7115" spans="3:5" x14ac:dyDescent="0.2">
      <c r="C7115" s="201"/>
      <c r="D7115" s="201"/>
      <c r="E7115" s="201"/>
    </row>
    <row r="7116" spans="3:5" x14ac:dyDescent="0.2">
      <c r="C7116" s="201"/>
      <c r="D7116" s="201"/>
      <c r="E7116" s="201"/>
    </row>
    <row r="7117" spans="3:5" x14ac:dyDescent="0.2">
      <c r="C7117" s="201"/>
      <c r="D7117" s="201"/>
      <c r="E7117" s="201"/>
    </row>
    <row r="7118" spans="3:5" x14ac:dyDescent="0.2">
      <c r="C7118" s="201"/>
      <c r="D7118" s="201"/>
      <c r="E7118" s="201"/>
    </row>
    <row r="7119" spans="3:5" x14ac:dyDescent="0.2">
      <c r="C7119" s="201"/>
      <c r="D7119" s="201"/>
      <c r="E7119" s="201"/>
    </row>
    <row r="7120" spans="3:5" x14ac:dyDescent="0.2">
      <c r="C7120" s="201"/>
      <c r="D7120" s="201"/>
      <c r="E7120" s="201"/>
    </row>
    <row r="7121" spans="3:5" x14ac:dyDescent="0.2">
      <c r="C7121" s="201"/>
      <c r="D7121" s="201"/>
      <c r="E7121" s="201"/>
    </row>
    <row r="7122" spans="3:5" x14ac:dyDescent="0.2">
      <c r="C7122" s="201"/>
      <c r="D7122" s="201"/>
      <c r="E7122" s="201"/>
    </row>
    <row r="7123" spans="3:5" x14ac:dyDescent="0.2">
      <c r="C7123" s="201"/>
      <c r="D7123" s="201"/>
      <c r="E7123" s="201"/>
    </row>
    <row r="7124" spans="3:5" x14ac:dyDescent="0.2">
      <c r="C7124" s="201"/>
      <c r="D7124" s="201"/>
      <c r="E7124" s="201"/>
    </row>
    <row r="7125" spans="3:5" x14ac:dyDescent="0.2">
      <c r="C7125" s="201"/>
      <c r="D7125" s="201"/>
      <c r="E7125" s="201"/>
    </row>
    <row r="7126" spans="3:5" x14ac:dyDescent="0.2">
      <c r="C7126" s="201"/>
      <c r="D7126" s="201"/>
      <c r="E7126" s="201"/>
    </row>
    <row r="7127" spans="3:5" x14ac:dyDescent="0.2">
      <c r="C7127" s="201"/>
      <c r="D7127" s="201"/>
      <c r="E7127" s="201"/>
    </row>
    <row r="7128" spans="3:5" x14ac:dyDescent="0.2">
      <c r="C7128" s="201"/>
      <c r="D7128" s="201"/>
      <c r="E7128" s="201"/>
    </row>
    <row r="7129" spans="3:5" x14ac:dyDescent="0.2">
      <c r="C7129" s="201"/>
      <c r="D7129" s="201"/>
      <c r="E7129" s="201"/>
    </row>
    <row r="7130" spans="3:5" x14ac:dyDescent="0.2">
      <c r="C7130" s="201"/>
      <c r="D7130" s="201"/>
      <c r="E7130" s="201"/>
    </row>
    <row r="7131" spans="3:5" x14ac:dyDescent="0.2">
      <c r="C7131" s="201"/>
      <c r="D7131" s="201"/>
      <c r="E7131" s="201"/>
    </row>
    <row r="7132" spans="3:5" x14ac:dyDescent="0.2">
      <c r="C7132" s="201"/>
      <c r="D7132" s="201"/>
      <c r="E7132" s="201"/>
    </row>
    <row r="7133" spans="3:5" x14ac:dyDescent="0.2">
      <c r="C7133" s="201"/>
      <c r="D7133" s="201"/>
      <c r="E7133" s="201"/>
    </row>
    <row r="7134" spans="3:5" x14ac:dyDescent="0.2">
      <c r="C7134" s="201"/>
      <c r="D7134" s="201"/>
      <c r="E7134" s="201"/>
    </row>
    <row r="7135" spans="3:5" x14ac:dyDescent="0.2">
      <c r="C7135" s="201"/>
      <c r="D7135" s="201"/>
      <c r="E7135" s="201"/>
    </row>
    <row r="7136" spans="3:5" x14ac:dyDescent="0.2">
      <c r="C7136" s="201"/>
      <c r="D7136" s="201"/>
      <c r="E7136" s="201"/>
    </row>
    <row r="7137" spans="3:5" x14ac:dyDescent="0.2">
      <c r="C7137" s="201"/>
      <c r="D7137" s="201"/>
      <c r="E7137" s="201"/>
    </row>
    <row r="7138" spans="3:5" x14ac:dyDescent="0.2">
      <c r="C7138" s="201"/>
      <c r="D7138" s="201"/>
      <c r="E7138" s="201"/>
    </row>
    <row r="7139" spans="3:5" x14ac:dyDescent="0.2">
      <c r="C7139" s="201"/>
      <c r="D7139" s="201"/>
      <c r="E7139" s="201"/>
    </row>
    <row r="7140" spans="3:5" x14ac:dyDescent="0.2">
      <c r="C7140" s="201"/>
      <c r="D7140" s="201"/>
      <c r="E7140" s="201"/>
    </row>
    <row r="7141" spans="3:5" x14ac:dyDescent="0.2">
      <c r="C7141" s="201"/>
      <c r="D7141" s="201"/>
      <c r="E7141" s="201"/>
    </row>
    <row r="7142" spans="3:5" x14ac:dyDescent="0.2">
      <c r="C7142" s="201"/>
      <c r="D7142" s="201"/>
      <c r="E7142" s="201"/>
    </row>
    <row r="7143" spans="3:5" x14ac:dyDescent="0.2">
      <c r="C7143" s="201"/>
      <c r="D7143" s="201"/>
      <c r="E7143" s="201"/>
    </row>
    <row r="7144" spans="3:5" x14ac:dyDescent="0.2">
      <c r="C7144" s="201"/>
      <c r="D7144" s="201"/>
      <c r="E7144" s="201"/>
    </row>
    <row r="7145" spans="3:5" x14ac:dyDescent="0.2">
      <c r="C7145" s="201"/>
      <c r="D7145" s="201"/>
      <c r="E7145" s="201"/>
    </row>
    <row r="7146" spans="3:5" x14ac:dyDescent="0.2">
      <c r="C7146" s="201"/>
      <c r="D7146" s="201"/>
      <c r="E7146" s="201"/>
    </row>
    <row r="7147" spans="3:5" x14ac:dyDescent="0.2">
      <c r="C7147" s="201"/>
      <c r="D7147" s="201"/>
      <c r="E7147" s="201"/>
    </row>
    <row r="7148" spans="3:5" x14ac:dyDescent="0.2">
      <c r="C7148" s="201"/>
      <c r="D7148" s="201"/>
      <c r="E7148" s="201"/>
    </row>
    <row r="7149" spans="3:5" x14ac:dyDescent="0.2">
      <c r="C7149" s="201"/>
      <c r="D7149" s="201"/>
      <c r="E7149" s="201"/>
    </row>
    <row r="7150" spans="3:5" x14ac:dyDescent="0.2">
      <c r="C7150" s="201"/>
      <c r="D7150" s="201"/>
      <c r="E7150" s="201"/>
    </row>
    <row r="7151" spans="3:5" x14ac:dyDescent="0.2">
      <c r="C7151" s="201"/>
      <c r="D7151" s="201"/>
      <c r="E7151" s="201"/>
    </row>
    <row r="7152" spans="3:5" x14ac:dyDescent="0.2">
      <c r="C7152" s="201"/>
      <c r="D7152" s="201"/>
      <c r="E7152" s="201"/>
    </row>
    <row r="7153" spans="3:5" x14ac:dyDescent="0.2">
      <c r="C7153" s="201"/>
      <c r="D7153" s="201"/>
      <c r="E7153" s="201"/>
    </row>
    <row r="7154" spans="3:5" x14ac:dyDescent="0.2">
      <c r="C7154" s="201"/>
      <c r="D7154" s="201"/>
      <c r="E7154" s="201"/>
    </row>
    <row r="7155" spans="3:5" x14ac:dyDescent="0.2">
      <c r="C7155" s="201"/>
      <c r="D7155" s="201"/>
      <c r="E7155" s="201"/>
    </row>
    <row r="7156" spans="3:5" x14ac:dyDescent="0.2">
      <c r="C7156" s="201"/>
      <c r="D7156" s="201"/>
      <c r="E7156" s="201"/>
    </row>
    <row r="7157" spans="3:5" x14ac:dyDescent="0.2">
      <c r="C7157" s="201"/>
      <c r="D7157" s="201"/>
      <c r="E7157" s="201"/>
    </row>
    <row r="7158" spans="3:5" x14ac:dyDescent="0.2">
      <c r="C7158" s="201"/>
      <c r="D7158" s="201"/>
      <c r="E7158" s="201"/>
    </row>
    <row r="7159" spans="3:5" x14ac:dyDescent="0.2">
      <c r="C7159" s="201"/>
      <c r="D7159" s="201"/>
      <c r="E7159" s="201"/>
    </row>
    <row r="7160" spans="3:5" x14ac:dyDescent="0.2">
      <c r="C7160" s="201"/>
      <c r="D7160" s="201"/>
      <c r="E7160" s="201"/>
    </row>
    <row r="7161" spans="3:5" x14ac:dyDescent="0.2">
      <c r="C7161" s="201"/>
      <c r="D7161" s="201"/>
      <c r="E7161" s="201"/>
    </row>
    <row r="7162" spans="3:5" x14ac:dyDescent="0.2">
      <c r="C7162" s="201"/>
      <c r="D7162" s="201"/>
      <c r="E7162" s="201"/>
    </row>
    <row r="7163" spans="3:5" x14ac:dyDescent="0.2">
      <c r="C7163" s="201"/>
      <c r="D7163" s="201"/>
      <c r="E7163" s="201"/>
    </row>
    <row r="7164" spans="3:5" x14ac:dyDescent="0.2">
      <c r="C7164" s="201"/>
      <c r="D7164" s="201"/>
      <c r="E7164" s="201"/>
    </row>
    <row r="7165" spans="3:5" x14ac:dyDescent="0.2">
      <c r="C7165" s="201"/>
      <c r="D7165" s="201"/>
      <c r="E7165" s="201"/>
    </row>
    <row r="7166" spans="3:5" x14ac:dyDescent="0.2">
      <c r="C7166" s="201"/>
      <c r="D7166" s="201"/>
      <c r="E7166" s="201"/>
    </row>
    <row r="7167" spans="3:5" x14ac:dyDescent="0.2">
      <c r="C7167" s="201"/>
      <c r="D7167" s="201"/>
      <c r="E7167" s="201"/>
    </row>
    <row r="7168" spans="3:5" x14ac:dyDescent="0.2">
      <c r="C7168" s="201"/>
      <c r="D7168" s="201"/>
      <c r="E7168" s="201"/>
    </row>
    <row r="7169" spans="3:5" x14ac:dyDescent="0.2">
      <c r="C7169" s="201"/>
      <c r="D7169" s="201"/>
      <c r="E7169" s="201"/>
    </row>
    <row r="7170" spans="3:5" x14ac:dyDescent="0.2">
      <c r="C7170" s="201"/>
      <c r="D7170" s="201"/>
      <c r="E7170" s="201"/>
    </row>
    <row r="7171" spans="3:5" x14ac:dyDescent="0.2">
      <c r="C7171" s="201"/>
      <c r="D7171" s="201"/>
      <c r="E7171" s="201"/>
    </row>
    <row r="7172" spans="3:5" x14ac:dyDescent="0.2">
      <c r="C7172" s="201"/>
      <c r="D7172" s="201"/>
      <c r="E7172" s="201"/>
    </row>
    <row r="7173" spans="3:5" x14ac:dyDescent="0.2">
      <c r="C7173" s="201"/>
      <c r="D7173" s="201"/>
      <c r="E7173" s="201"/>
    </row>
    <row r="7174" spans="3:5" x14ac:dyDescent="0.2">
      <c r="C7174" s="201"/>
      <c r="D7174" s="201"/>
      <c r="E7174" s="201"/>
    </row>
    <row r="7175" spans="3:5" x14ac:dyDescent="0.2">
      <c r="C7175" s="201"/>
      <c r="D7175" s="201"/>
      <c r="E7175" s="201"/>
    </row>
    <row r="7176" spans="3:5" x14ac:dyDescent="0.2">
      <c r="C7176" s="201"/>
      <c r="D7176" s="201"/>
      <c r="E7176" s="201"/>
    </row>
    <row r="7177" spans="3:5" x14ac:dyDescent="0.2">
      <c r="C7177" s="201"/>
      <c r="D7177" s="201"/>
      <c r="E7177" s="201"/>
    </row>
    <row r="7178" spans="3:5" x14ac:dyDescent="0.2">
      <c r="C7178" s="201"/>
      <c r="D7178" s="201"/>
      <c r="E7178" s="201"/>
    </row>
    <row r="7179" spans="3:5" x14ac:dyDescent="0.2">
      <c r="C7179" s="201"/>
      <c r="D7179" s="201"/>
      <c r="E7179" s="201"/>
    </row>
    <row r="7180" spans="3:5" x14ac:dyDescent="0.2">
      <c r="C7180" s="201"/>
      <c r="D7180" s="201"/>
      <c r="E7180" s="201"/>
    </row>
    <row r="7181" spans="3:5" x14ac:dyDescent="0.2">
      <c r="C7181" s="201"/>
      <c r="D7181" s="201"/>
      <c r="E7181" s="201"/>
    </row>
    <row r="7182" spans="3:5" x14ac:dyDescent="0.2">
      <c r="C7182" s="201"/>
      <c r="D7182" s="201"/>
      <c r="E7182" s="201"/>
    </row>
    <row r="7183" spans="3:5" x14ac:dyDescent="0.2">
      <c r="C7183" s="201"/>
      <c r="D7183" s="201"/>
      <c r="E7183" s="201"/>
    </row>
    <row r="7184" spans="3:5" x14ac:dyDescent="0.2">
      <c r="C7184" s="201"/>
      <c r="D7184" s="201"/>
      <c r="E7184" s="201"/>
    </row>
    <row r="7185" spans="3:5" x14ac:dyDescent="0.2">
      <c r="C7185" s="201"/>
      <c r="D7185" s="201"/>
      <c r="E7185" s="201"/>
    </row>
    <row r="7186" spans="3:5" x14ac:dyDescent="0.2">
      <c r="C7186" s="201"/>
      <c r="D7186" s="201"/>
      <c r="E7186" s="201"/>
    </row>
    <row r="7187" spans="3:5" x14ac:dyDescent="0.2">
      <c r="C7187" s="201"/>
      <c r="D7187" s="201"/>
      <c r="E7187" s="201"/>
    </row>
    <row r="7188" spans="3:5" x14ac:dyDescent="0.2">
      <c r="C7188" s="201"/>
      <c r="D7188" s="201"/>
      <c r="E7188" s="201"/>
    </row>
    <row r="7189" spans="3:5" x14ac:dyDescent="0.2">
      <c r="C7189" s="201"/>
      <c r="D7189" s="201"/>
      <c r="E7189" s="201"/>
    </row>
    <row r="7190" spans="3:5" x14ac:dyDescent="0.2">
      <c r="C7190" s="201"/>
      <c r="D7190" s="201"/>
      <c r="E7190" s="201"/>
    </row>
    <row r="7191" spans="3:5" x14ac:dyDescent="0.2">
      <c r="C7191" s="201"/>
      <c r="D7191" s="201"/>
      <c r="E7191" s="201"/>
    </row>
    <row r="7192" spans="3:5" x14ac:dyDescent="0.2">
      <c r="C7192" s="201"/>
      <c r="D7192" s="201"/>
      <c r="E7192" s="201"/>
    </row>
    <row r="7193" spans="3:5" x14ac:dyDescent="0.2">
      <c r="C7193" s="201"/>
      <c r="D7193" s="201"/>
      <c r="E7193" s="201"/>
    </row>
    <row r="7194" spans="3:5" x14ac:dyDescent="0.2">
      <c r="C7194" s="201"/>
      <c r="D7194" s="201"/>
      <c r="E7194" s="201"/>
    </row>
    <row r="7195" spans="3:5" x14ac:dyDescent="0.2">
      <c r="C7195" s="201"/>
      <c r="D7195" s="201"/>
      <c r="E7195" s="201"/>
    </row>
    <row r="7196" spans="3:5" x14ac:dyDescent="0.2">
      <c r="C7196" s="201"/>
      <c r="D7196" s="201"/>
      <c r="E7196" s="201"/>
    </row>
    <row r="7197" spans="3:5" x14ac:dyDescent="0.2">
      <c r="C7197" s="201"/>
      <c r="D7197" s="201"/>
      <c r="E7197" s="201"/>
    </row>
    <row r="7198" spans="3:5" x14ac:dyDescent="0.2">
      <c r="C7198" s="201"/>
      <c r="D7198" s="201"/>
      <c r="E7198" s="201"/>
    </row>
    <row r="7199" spans="3:5" x14ac:dyDescent="0.2">
      <c r="C7199" s="201"/>
      <c r="D7199" s="201"/>
      <c r="E7199" s="201"/>
    </row>
    <row r="7200" spans="3:5" x14ac:dyDescent="0.2">
      <c r="C7200" s="201"/>
      <c r="D7200" s="201"/>
      <c r="E7200" s="201"/>
    </row>
    <row r="7201" spans="3:5" x14ac:dyDescent="0.2">
      <c r="C7201" s="201"/>
      <c r="D7201" s="201"/>
      <c r="E7201" s="201"/>
    </row>
    <row r="7202" spans="3:5" x14ac:dyDescent="0.2">
      <c r="C7202" s="201"/>
      <c r="D7202" s="201"/>
      <c r="E7202" s="201"/>
    </row>
    <row r="7203" spans="3:5" x14ac:dyDescent="0.2">
      <c r="C7203" s="201"/>
      <c r="D7203" s="201"/>
      <c r="E7203" s="201"/>
    </row>
    <row r="7204" spans="3:5" x14ac:dyDescent="0.2">
      <c r="C7204" s="201"/>
      <c r="D7204" s="201"/>
      <c r="E7204" s="201"/>
    </row>
    <row r="7205" spans="3:5" x14ac:dyDescent="0.2">
      <c r="C7205" s="201"/>
      <c r="D7205" s="201"/>
      <c r="E7205" s="201"/>
    </row>
    <row r="7206" spans="3:5" x14ac:dyDescent="0.2">
      <c r="C7206" s="201"/>
      <c r="D7206" s="201"/>
      <c r="E7206" s="201"/>
    </row>
    <row r="7207" spans="3:5" x14ac:dyDescent="0.2">
      <c r="C7207" s="201"/>
      <c r="D7207" s="201"/>
      <c r="E7207" s="201"/>
    </row>
    <row r="7208" spans="3:5" x14ac:dyDescent="0.2">
      <c r="C7208" s="201"/>
      <c r="D7208" s="201"/>
      <c r="E7208" s="201"/>
    </row>
    <row r="7209" spans="3:5" x14ac:dyDescent="0.2">
      <c r="C7209" s="201"/>
      <c r="D7209" s="201"/>
      <c r="E7209" s="201"/>
    </row>
    <row r="7210" spans="3:5" x14ac:dyDescent="0.2">
      <c r="C7210" s="201"/>
      <c r="D7210" s="201"/>
      <c r="E7210" s="201"/>
    </row>
    <row r="7211" spans="3:5" x14ac:dyDescent="0.2">
      <c r="C7211" s="201"/>
      <c r="D7211" s="201"/>
      <c r="E7211" s="201"/>
    </row>
    <row r="7212" spans="3:5" x14ac:dyDescent="0.2">
      <c r="C7212" s="201"/>
      <c r="D7212" s="201"/>
      <c r="E7212" s="201"/>
    </row>
    <row r="7213" spans="3:5" x14ac:dyDescent="0.2">
      <c r="C7213" s="201"/>
      <c r="D7213" s="201"/>
      <c r="E7213" s="201"/>
    </row>
    <row r="7214" spans="3:5" x14ac:dyDescent="0.2">
      <c r="C7214" s="201"/>
      <c r="D7214" s="201"/>
      <c r="E7214" s="201"/>
    </row>
    <row r="7215" spans="3:5" x14ac:dyDescent="0.2">
      <c r="C7215" s="201"/>
      <c r="D7215" s="201"/>
      <c r="E7215" s="201"/>
    </row>
    <row r="7216" spans="3:5" x14ac:dyDescent="0.2">
      <c r="C7216" s="201"/>
      <c r="D7216" s="201"/>
      <c r="E7216" s="201"/>
    </row>
    <row r="7217" spans="3:5" x14ac:dyDescent="0.2">
      <c r="C7217" s="201"/>
      <c r="D7217" s="201"/>
      <c r="E7217" s="201"/>
    </row>
    <row r="7218" spans="3:5" x14ac:dyDescent="0.2">
      <c r="C7218" s="201"/>
      <c r="D7218" s="201"/>
      <c r="E7218" s="201"/>
    </row>
    <row r="7219" spans="3:5" x14ac:dyDescent="0.2">
      <c r="C7219" s="201"/>
      <c r="D7219" s="201"/>
      <c r="E7219" s="201"/>
    </row>
    <row r="7220" spans="3:5" x14ac:dyDescent="0.2">
      <c r="C7220" s="201"/>
      <c r="D7220" s="201"/>
      <c r="E7220" s="201"/>
    </row>
    <row r="7221" spans="3:5" x14ac:dyDescent="0.2">
      <c r="C7221" s="201"/>
      <c r="D7221" s="201"/>
      <c r="E7221" s="201"/>
    </row>
    <row r="7222" spans="3:5" x14ac:dyDescent="0.2">
      <c r="C7222" s="201"/>
      <c r="D7222" s="201"/>
      <c r="E7222" s="201"/>
    </row>
    <row r="7223" spans="3:5" x14ac:dyDescent="0.2">
      <c r="C7223" s="201"/>
      <c r="D7223" s="201"/>
      <c r="E7223" s="201"/>
    </row>
    <row r="7224" spans="3:5" x14ac:dyDescent="0.2">
      <c r="C7224" s="201"/>
      <c r="D7224" s="201"/>
      <c r="E7224" s="201"/>
    </row>
    <row r="7225" spans="3:5" x14ac:dyDescent="0.2">
      <c r="C7225" s="201"/>
      <c r="D7225" s="201"/>
      <c r="E7225" s="201"/>
    </row>
    <row r="7226" spans="3:5" x14ac:dyDescent="0.2">
      <c r="C7226" s="201"/>
      <c r="D7226" s="201"/>
      <c r="E7226" s="201"/>
    </row>
    <row r="7227" spans="3:5" x14ac:dyDescent="0.2">
      <c r="C7227" s="201"/>
      <c r="D7227" s="201"/>
      <c r="E7227" s="201"/>
    </row>
    <row r="7228" spans="3:5" x14ac:dyDescent="0.2">
      <c r="C7228" s="201"/>
      <c r="D7228" s="201"/>
      <c r="E7228" s="201"/>
    </row>
    <row r="7229" spans="3:5" x14ac:dyDescent="0.2">
      <c r="C7229" s="201"/>
      <c r="D7229" s="201"/>
      <c r="E7229" s="201"/>
    </row>
    <row r="7230" spans="3:5" x14ac:dyDescent="0.2">
      <c r="C7230" s="201"/>
      <c r="D7230" s="201"/>
      <c r="E7230" s="201"/>
    </row>
    <row r="7231" spans="3:5" x14ac:dyDescent="0.2">
      <c r="C7231" s="201"/>
      <c r="D7231" s="201"/>
      <c r="E7231" s="201"/>
    </row>
    <row r="7232" spans="3:5" x14ac:dyDescent="0.2">
      <c r="C7232" s="201"/>
      <c r="D7232" s="201"/>
      <c r="E7232" s="201"/>
    </row>
    <row r="7233" spans="3:5" x14ac:dyDescent="0.2">
      <c r="C7233" s="201"/>
      <c r="D7233" s="201"/>
      <c r="E7233" s="201"/>
    </row>
    <row r="7234" spans="3:5" x14ac:dyDescent="0.2">
      <c r="C7234" s="201"/>
      <c r="D7234" s="201"/>
      <c r="E7234" s="201"/>
    </row>
    <row r="7235" spans="3:5" x14ac:dyDescent="0.2">
      <c r="C7235" s="201"/>
      <c r="D7235" s="201"/>
      <c r="E7235" s="201"/>
    </row>
    <row r="7236" spans="3:5" x14ac:dyDescent="0.2">
      <c r="C7236" s="201"/>
      <c r="D7236" s="201"/>
      <c r="E7236" s="201"/>
    </row>
    <row r="7237" spans="3:5" x14ac:dyDescent="0.2">
      <c r="C7237" s="201"/>
      <c r="D7237" s="201"/>
      <c r="E7237" s="201"/>
    </row>
    <row r="7238" spans="3:5" x14ac:dyDescent="0.2">
      <c r="C7238" s="201"/>
      <c r="D7238" s="201"/>
      <c r="E7238" s="201"/>
    </row>
    <row r="7239" spans="3:5" x14ac:dyDescent="0.2">
      <c r="C7239" s="201"/>
      <c r="D7239" s="201"/>
      <c r="E7239" s="201"/>
    </row>
    <row r="7240" spans="3:5" x14ac:dyDescent="0.2">
      <c r="C7240" s="201"/>
      <c r="D7240" s="201"/>
      <c r="E7240" s="201"/>
    </row>
    <row r="7241" spans="3:5" x14ac:dyDescent="0.2">
      <c r="C7241" s="201"/>
      <c r="D7241" s="201"/>
      <c r="E7241" s="201"/>
    </row>
    <row r="7242" spans="3:5" x14ac:dyDescent="0.2">
      <c r="C7242" s="201"/>
      <c r="D7242" s="201"/>
      <c r="E7242" s="201"/>
    </row>
    <row r="7243" spans="3:5" x14ac:dyDescent="0.2">
      <c r="C7243" s="201"/>
      <c r="D7243" s="201"/>
      <c r="E7243" s="201"/>
    </row>
    <row r="7244" spans="3:5" x14ac:dyDescent="0.2">
      <c r="C7244" s="201"/>
      <c r="D7244" s="201"/>
      <c r="E7244" s="201"/>
    </row>
    <row r="7245" spans="3:5" x14ac:dyDescent="0.2">
      <c r="C7245" s="201"/>
      <c r="D7245" s="201"/>
      <c r="E7245" s="201"/>
    </row>
    <row r="7246" spans="3:5" x14ac:dyDescent="0.2">
      <c r="C7246" s="201"/>
      <c r="D7246" s="201"/>
      <c r="E7246" s="201"/>
    </row>
    <row r="7247" spans="3:5" x14ac:dyDescent="0.2">
      <c r="C7247" s="201"/>
      <c r="D7247" s="201"/>
      <c r="E7247" s="201"/>
    </row>
    <row r="7248" spans="3:5" x14ac:dyDescent="0.2">
      <c r="C7248" s="201"/>
      <c r="D7248" s="201"/>
      <c r="E7248" s="201"/>
    </row>
    <row r="7249" spans="3:5" x14ac:dyDescent="0.2">
      <c r="C7249" s="201"/>
      <c r="D7249" s="201"/>
      <c r="E7249" s="201"/>
    </row>
    <row r="7250" spans="3:5" x14ac:dyDescent="0.2">
      <c r="C7250" s="201"/>
      <c r="D7250" s="201"/>
      <c r="E7250" s="201"/>
    </row>
    <row r="7251" spans="3:5" x14ac:dyDescent="0.2">
      <c r="C7251" s="201"/>
      <c r="D7251" s="201"/>
      <c r="E7251" s="201"/>
    </row>
    <row r="7252" spans="3:5" x14ac:dyDescent="0.2">
      <c r="C7252" s="201"/>
      <c r="D7252" s="201"/>
      <c r="E7252" s="201"/>
    </row>
    <row r="7253" spans="3:5" x14ac:dyDescent="0.2">
      <c r="C7253" s="201"/>
      <c r="D7253" s="201"/>
      <c r="E7253" s="201"/>
    </row>
    <row r="7254" spans="3:5" x14ac:dyDescent="0.2">
      <c r="C7254" s="201"/>
      <c r="D7254" s="201"/>
      <c r="E7254" s="201"/>
    </row>
    <row r="7255" spans="3:5" x14ac:dyDescent="0.2">
      <c r="C7255" s="201"/>
      <c r="D7255" s="201"/>
      <c r="E7255" s="201"/>
    </row>
    <row r="7256" spans="3:5" x14ac:dyDescent="0.2">
      <c r="C7256" s="201"/>
      <c r="D7256" s="201"/>
      <c r="E7256" s="201"/>
    </row>
    <row r="7257" spans="3:5" x14ac:dyDescent="0.2">
      <c r="C7257" s="201"/>
      <c r="D7257" s="201"/>
      <c r="E7257" s="201"/>
    </row>
    <row r="7258" spans="3:5" x14ac:dyDescent="0.2">
      <c r="C7258" s="201"/>
      <c r="D7258" s="201"/>
      <c r="E7258" s="201"/>
    </row>
    <row r="7259" spans="3:5" x14ac:dyDescent="0.2">
      <c r="C7259" s="201"/>
      <c r="D7259" s="201"/>
      <c r="E7259" s="201"/>
    </row>
    <row r="7260" spans="3:5" x14ac:dyDescent="0.2">
      <c r="C7260" s="201"/>
      <c r="D7260" s="201"/>
      <c r="E7260" s="201"/>
    </row>
    <row r="7261" spans="3:5" x14ac:dyDescent="0.2">
      <c r="C7261" s="201"/>
      <c r="D7261" s="201"/>
      <c r="E7261" s="201"/>
    </row>
    <row r="7262" spans="3:5" x14ac:dyDescent="0.2">
      <c r="C7262" s="201"/>
      <c r="D7262" s="201"/>
      <c r="E7262" s="201"/>
    </row>
    <row r="7263" spans="3:5" x14ac:dyDescent="0.2">
      <c r="C7263" s="201"/>
      <c r="D7263" s="201"/>
      <c r="E7263" s="201"/>
    </row>
    <row r="7264" spans="3:5" x14ac:dyDescent="0.2">
      <c r="C7264" s="201"/>
      <c r="D7264" s="201"/>
      <c r="E7264" s="201"/>
    </row>
    <row r="7265" spans="3:5" x14ac:dyDescent="0.2">
      <c r="C7265" s="201"/>
      <c r="D7265" s="201"/>
      <c r="E7265" s="201"/>
    </row>
    <row r="7266" spans="3:5" x14ac:dyDescent="0.2">
      <c r="C7266" s="201"/>
      <c r="D7266" s="201"/>
      <c r="E7266" s="201"/>
    </row>
    <row r="7267" spans="3:5" x14ac:dyDescent="0.2">
      <c r="C7267" s="201"/>
      <c r="D7267" s="201"/>
      <c r="E7267" s="201"/>
    </row>
    <row r="7268" spans="3:5" x14ac:dyDescent="0.2">
      <c r="C7268" s="201"/>
      <c r="D7268" s="201"/>
      <c r="E7268" s="201"/>
    </row>
    <row r="7269" spans="3:5" x14ac:dyDescent="0.2">
      <c r="C7269" s="201"/>
      <c r="D7269" s="201"/>
      <c r="E7269" s="201"/>
    </row>
    <row r="7270" spans="3:5" x14ac:dyDescent="0.2">
      <c r="C7270" s="201"/>
      <c r="D7270" s="201"/>
      <c r="E7270" s="201"/>
    </row>
    <row r="7271" spans="3:5" x14ac:dyDescent="0.2">
      <c r="C7271" s="201"/>
      <c r="D7271" s="201"/>
      <c r="E7271" s="201"/>
    </row>
    <row r="7272" spans="3:5" x14ac:dyDescent="0.2">
      <c r="C7272" s="201"/>
      <c r="D7272" s="201"/>
      <c r="E7272" s="201"/>
    </row>
    <row r="7273" spans="3:5" x14ac:dyDescent="0.2">
      <c r="C7273" s="201"/>
      <c r="D7273" s="201"/>
      <c r="E7273" s="201"/>
    </row>
    <row r="7274" spans="3:5" x14ac:dyDescent="0.2">
      <c r="C7274" s="201"/>
      <c r="D7274" s="201"/>
      <c r="E7274" s="201"/>
    </row>
    <row r="7275" spans="3:5" x14ac:dyDescent="0.2">
      <c r="C7275" s="201"/>
      <c r="D7275" s="201"/>
      <c r="E7275" s="201"/>
    </row>
    <row r="7276" spans="3:5" x14ac:dyDescent="0.2">
      <c r="C7276" s="201"/>
      <c r="D7276" s="201"/>
      <c r="E7276" s="201"/>
    </row>
    <row r="7277" spans="3:5" x14ac:dyDescent="0.2">
      <c r="C7277" s="201"/>
      <c r="D7277" s="201"/>
      <c r="E7277" s="201"/>
    </row>
    <row r="7278" spans="3:5" x14ac:dyDescent="0.2">
      <c r="C7278" s="201"/>
      <c r="D7278" s="201"/>
      <c r="E7278" s="201"/>
    </row>
    <row r="7279" spans="3:5" x14ac:dyDescent="0.2">
      <c r="C7279" s="201"/>
      <c r="D7279" s="201"/>
      <c r="E7279" s="201"/>
    </row>
    <row r="7280" spans="3:5" x14ac:dyDescent="0.2">
      <c r="C7280" s="201"/>
      <c r="D7280" s="201"/>
      <c r="E7280" s="201"/>
    </row>
    <row r="7281" spans="3:5" x14ac:dyDescent="0.2">
      <c r="C7281" s="201"/>
      <c r="D7281" s="201"/>
      <c r="E7281" s="201"/>
    </row>
    <row r="7282" spans="3:5" x14ac:dyDescent="0.2">
      <c r="C7282" s="201"/>
      <c r="D7282" s="201"/>
      <c r="E7282" s="201"/>
    </row>
    <row r="7283" spans="3:5" x14ac:dyDescent="0.2">
      <c r="C7283" s="201"/>
      <c r="D7283" s="201"/>
      <c r="E7283" s="201"/>
    </row>
    <row r="7284" spans="3:5" x14ac:dyDescent="0.2">
      <c r="C7284" s="201"/>
      <c r="D7284" s="201"/>
      <c r="E7284" s="201"/>
    </row>
    <row r="7285" spans="3:5" x14ac:dyDescent="0.2">
      <c r="C7285" s="201"/>
      <c r="D7285" s="201"/>
      <c r="E7285" s="201"/>
    </row>
    <row r="7286" spans="3:5" x14ac:dyDescent="0.2">
      <c r="C7286" s="201"/>
      <c r="D7286" s="201"/>
      <c r="E7286" s="201"/>
    </row>
    <row r="7287" spans="3:5" x14ac:dyDescent="0.2">
      <c r="C7287" s="201"/>
      <c r="D7287" s="201"/>
      <c r="E7287" s="201"/>
    </row>
    <row r="7288" spans="3:5" x14ac:dyDescent="0.2">
      <c r="C7288" s="201"/>
      <c r="D7288" s="201"/>
      <c r="E7288" s="201"/>
    </row>
    <row r="7289" spans="3:5" x14ac:dyDescent="0.2">
      <c r="C7289" s="201"/>
      <c r="D7289" s="201"/>
      <c r="E7289" s="201"/>
    </row>
    <row r="7290" spans="3:5" x14ac:dyDescent="0.2">
      <c r="C7290" s="201"/>
      <c r="D7290" s="201"/>
      <c r="E7290" s="201"/>
    </row>
    <row r="7291" spans="3:5" x14ac:dyDescent="0.2">
      <c r="C7291" s="201"/>
      <c r="D7291" s="201"/>
      <c r="E7291" s="201"/>
    </row>
    <row r="7292" spans="3:5" x14ac:dyDescent="0.2">
      <c r="C7292" s="201"/>
      <c r="D7292" s="201"/>
      <c r="E7292" s="201"/>
    </row>
    <row r="7293" spans="3:5" x14ac:dyDescent="0.2">
      <c r="C7293" s="201"/>
      <c r="D7293" s="201"/>
      <c r="E7293" s="201"/>
    </row>
    <row r="7294" spans="3:5" x14ac:dyDescent="0.2">
      <c r="C7294" s="201"/>
      <c r="D7294" s="201"/>
      <c r="E7294" s="201"/>
    </row>
    <row r="7295" spans="3:5" x14ac:dyDescent="0.2">
      <c r="C7295" s="201"/>
      <c r="D7295" s="201"/>
      <c r="E7295" s="201"/>
    </row>
    <row r="7296" spans="3:5" x14ac:dyDescent="0.2">
      <c r="C7296" s="201"/>
      <c r="D7296" s="201"/>
      <c r="E7296" s="201"/>
    </row>
    <row r="7297" spans="3:5" x14ac:dyDescent="0.2">
      <c r="C7297" s="201"/>
      <c r="D7297" s="201"/>
      <c r="E7297" s="201"/>
    </row>
    <row r="7298" spans="3:5" x14ac:dyDescent="0.2">
      <c r="C7298" s="201"/>
      <c r="D7298" s="201"/>
      <c r="E7298" s="201"/>
    </row>
    <row r="7299" spans="3:5" x14ac:dyDescent="0.2">
      <c r="C7299" s="201"/>
      <c r="D7299" s="201"/>
      <c r="E7299" s="201"/>
    </row>
    <row r="7300" spans="3:5" x14ac:dyDescent="0.2">
      <c r="C7300" s="201"/>
      <c r="D7300" s="201"/>
      <c r="E7300" s="201"/>
    </row>
    <row r="7301" spans="3:5" x14ac:dyDescent="0.2">
      <c r="C7301" s="201"/>
      <c r="D7301" s="201"/>
      <c r="E7301" s="201"/>
    </row>
    <row r="7302" spans="3:5" x14ac:dyDescent="0.2">
      <c r="C7302" s="201"/>
      <c r="D7302" s="201"/>
      <c r="E7302" s="201"/>
    </row>
    <row r="7303" spans="3:5" x14ac:dyDescent="0.2">
      <c r="C7303" s="201"/>
      <c r="D7303" s="201"/>
      <c r="E7303" s="201"/>
    </row>
    <row r="7304" spans="3:5" x14ac:dyDescent="0.2">
      <c r="C7304" s="201"/>
      <c r="D7304" s="201"/>
      <c r="E7304" s="201"/>
    </row>
    <row r="7305" spans="3:5" x14ac:dyDescent="0.2">
      <c r="C7305" s="201"/>
      <c r="D7305" s="201"/>
      <c r="E7305" s="201"/>
    </row>
    <row r="7306" spans="3:5" x14ac:dyDescent="0.2">
      <c r="C7306" s="201"/>
      <c r="D7306" s="201"/>
      <c r="E7306" s="201"/>
    </row>
    <row r="7307" spans="3:5" x14ac:dyDescent="0.2">
      <c r="C7307" s="201"/>
      <c r="D7307" s="201"/>
      <c r="E7307" s="201"/>
    </row>
    <row r="7308" spans="3:5" x14ac:dyDescent="0.2">
      <c r="C7308" s="201"/>
      <c r="D7308" s="201"/>
      <c r="E7308" s="201"/>
    </row>
    <row r="7309" spans="3:5" x14ac:dyDescent="0.2">
      <c r="C7309" s="201"/>
      <c r="D7309" s="201"/>
      <c r="E7309" s="201"/>
    </row>
    <row r="7310" spans="3:5" x14ac:dyDescent="0.2">
      <c r="C7310" s="201"/>
      <c r="D7310" s="201"/>
      <c r="E7310" s="201"/>
    </row>
    <row r="7311" spans="3:5" x14ac:dyDescent="0.2">
      <c r="C7311" s="201"/>
      <c r="D7311" s="201"/>
      <c r="E7311" s="201"/>
    </row>
    <row r="7312" spans="3:5" x14ac:dyDescent="0.2">
      <c r="C7312" s="201"/>
      <c r="D7312" s="201"/>
      <c r="E7312" s="201"/>
    </row>
    <row r="7313" spans="3:5" x14ac:dyDescent="0.2">
      <c r="C7313" s="201"/>
      <c r="D7313" s="201"/>
      <c r="E7313" s="201"/>
    </row>
    <row r="7314" spans="3:5" x14ac:dyDescent="0.2">
      <c r="C7314" s="201"/>
      <c r="D7314" s="201"/>
      <c r="E7314" s="201"/>
    </row>
    <row r="7315" spans="3:5" x14ac:dyDescent="0.2">
      <c r="C7315" s="201"/>
      <c r="D7315" s="201"/>
      <c r="E7315" s="201"/>
    </row>
    <row r="7316" spans="3:5" x14ac:dyDescent="0.2">
      <c r="C7316" s="201"/>
      <c r="D7316" s="201"/>
      <c r="E7316" s="201"/>
    </row>
    <row r="7317" spans="3:5" x14ac:dyDescent="0.2">
      <c r="C7317" s="201"/>
      <c r="D7317" s="201"/>
      <c r="E7317" s="201"/>
    </row>
    <row r="7318" spans="3:5" x14ac:dyDescent="0.2">
      <c r="C7318" s="201"/>
      <c r="D7318" s="201"/>
      <c r="E7318" s="201"/>
    </row>
    <row r="7319" spans="3:5" x14ac:dyDescent="0.2">
      <c r="C7319" s="201"/>
      <c r="D7319" s="201"/>
      <c r="E7319" s="201"/>
    </row>
    <row r="7320" spans="3:5" x14ac:dyDescent="0.2">
      <c r="C7320" s="201"/>
      <c r="D7320" s="201"/>
      <c r="E7320" s="201"/>
    </row>
    <row r="7321" spans="3:5" x14ac:dyDescent="0.2">
      <c r="C7321" s="201"/>
      <c r="D7321" s="201"/>
      <c r="E7321" s="201"/>
    </row>
    <row r="7322" spans="3:5" x14ac:dyDescent="0.2">
      <c r="C7322" s="201"/>
      <c r="D7322" s="201"/>
      <c r="E7322" s="201"/>
    </row>
    <row r="7323" spans="3:5" x14ac:dyDescent="0.2">
      <c r="C7323" s="201"/>
      <c r="D7323" s="201"/>
      <c r="E7323" s="201"/>
    </row>
    <row r="7324" spans="3:5" x14ac:dyDescent="0.2">
      <c r="C7324" s="201"/>
      <c r="D7324" s="201"/>
      <c r="E7324" s="201"/>
    </row>
    <row r="7325" spans="3:5" x14ac:dyDescent="0.2">
      <c r="C7325" s="201"/>
      <c r="D7325" s="201"/>
      <c r="E7325" s="201"/>
    </row>
    <row r="7326" spans="3:5" x14ac:dyDescent="0.2">
      <c r="C7326" s="201"/>
      <c r="D7326" s="201"/>
      <c r="E7326" s="201"/>
    </row>
    <row r="7327" spans="3:5" x14ac:dyDescent="0.2">
      <c r="C7327" s="201"/>
      <c r="D7327" s="201"/>
      <c r="E7327" s="201"/>
    </row>
    <row r="7328" spans="3:5" x14ac:dyDescent="0.2">
      <c r="C7328" s="201"/>
      <c r="D7328" s="201"/>
      <c r="E7328" s="201"/>
    </row>
    <row r="7329" spans="3:5" x14ac:dyDescent="0.2">
      <c r="C7329" s="201"/>
      <c r="D7329" s="201"/>
      <c r="E7329" s="201"/>
    </row>
    <row r="7330" spans="3:5" x14ac:dyDescent="0.2">
      <c r="C7330" s="201"/>
      <c r="D7330" s="201"/>
      <c r="E7330" s="201"/>
    </row>
    <row r="7331" spans="3:5" x14ac:dyDescent="0.2">
      <c r="C7331" s="201"/>
      <c r="D7331" s="201"/>
      <c r="E7331" s="201"/>
    </row>
    <row r="7332" spans="3:5" x14ac:dyDescent="0.2">
      <c r="C7332" s="201"/>
      <c r="D7332" s="201"/>
      <c r="E7332" s="201"/>
    </row>
    <row r="7333" spans="3:5" x14ac:dyDescent="0.2">
      <c r="C7333" s="201"/>
      <c r="D7333" s="201"/>
      <c r="E7333" s="201"/>
    </row>
    <row r="7334" spans="3:5" x14ac:dyDescent="0.2">
      <c r="C7334" s="201"/>
      <c r="D7334" s="201"/>
      <c r="E7334" s="201"/>
    </row>
    <row r="7335" spans="3:5" x14ac:dyDescent="0.2">
      <c r="C7335" s="201"/>
      <c r="D7335" s="201"/>
      <c r="E7335" s="201"/>
    </row>
    <row r="7336" spans="3:5" x14ac:dyDescent="0.2">
      <c r="C7336" s="201"/>
      <c r="D7336" s="201"/>
      <c r="E7336" s="201"/>
    </row>
    <row r="7337" spans="3:5" x14ac:dyDescent="0.2">
      <c r="C7337" s="201"/>
      <c r="D7337" s="201"/>
      <c r="E7337" s="201"/>
    </row>
    <row r="7338" spans="3:5" x14ac:dyDescent="0.2">
      <c r="C7338" s="201"/>
      <c r="D7338" s="201"/>
      <c r="E7338" s="201"/>
    </row>
    <row r="7339" spans="3:5" x14ac:dyDescent="0.2">
      <c r="C7339" s="201"/>
      <c r="D7339" s="201"/>
      <c r="E7339" s="201"/>
    </row>
    <row r="7340" spans="3:5" x14ac:dyDescent="0.2">
      <c r="C7340" s="201"/>
      <c r="D7340" s="201"/>
      <c r="E7340" s="201"/>
    </row>
    <row r="7341" spans="3:5" x14ac:dyDescent="0.2">
      <c r="C7341" s="201"/>
      <c r="D7341" s="201"/>
      <c r="E7341" s="201"/>
    </row>
    <row r="7342" spans="3:5" x14ac:dyDescent="0.2">
      <c r="C7342" s="201"/>
      <c r="D7342" s="201"/>
      <c r="E7342" s="201"/>
    </row>
    <row r="7343" spans="3:5" x14ac:dyDescent="0.2">
      <c r="C7343" s="201"/>
      <c r="D7343" s="201"/>
      <c r="E7343" s="201"/>
    </row>
    <row r="7344" spans="3:5" x14ac:dyDescent="0.2">
      <c r="C7344" s="201"/>
      <c r="D7344" s="201"/>
      <c r="E7344" s="201"/>
    </row>
    <row r="7345" spans="3:5" x14ac:dyDescent="0.2">
      <c r="C7345" s="201"/>
      <c r="D7345" s="201"/>
      <c r="E7345" s="201"/>
    </row>
    <row r="7346" spans="3:5" x14ac:dyDescent="0.2">
      <c r="C7346" s="201"/>
      <c r="D7346" s="201"/>
      <c r="E7346" s="201"/>
    </row>
    <row r="7347" spans="3:5" x14ac:dyDescent="0.2">
      <c r="C7347" s="201"/>
      <c r="D7347" s="201"/>
      <c r="E7347" s="201"/>
    </row>
    <row r="7348" spans="3:5" x14ac:dyDescent="0.2">
      <c r="C7348" s="201"/>
      <c r="D7348" s="201"/>
      <c r="E7348" s="201"/>
    </row>
    <row r="7349" spans="3:5" x14ac:dyDescent="0.2">
      <c r="C7349" s="201"/>
      <c r="D7349" s="201"/>
      <c r="E7349" s="201"/>
    </row>
    <row r="7350" spans="3:5" x14ac:dyDescent="0.2">
      <c r="C7350" s="201"/>
      <c r="D7350" s="201"/>
      <c r="E7350" s="201"/>
    </row>
    <row r="7351" spans="3:5" x14ac:dyDescent="0.2">
      <c r="C7351" s="201"/>
      <c r="D7351" s="201"/>
      <c r="E7351" s="201"/>
    </row>
    <row r="7352" spans="3:5" x14ac:dyDescent="0.2">
      <c r="C7352" s="201"/>
      <c r="D7352" s="201"/>
      <c r="E7352" s="201"/>
    </row>
    <row r="7353" spans="3:5" x14ac:dyDescent="0.2">
      <c r="C7353" s="201"/>
      <c r="D7353" s="201"/>
      <c r="E7353" s="201"/>
    </row>
    <row r="7354" spans="3:5" x14ac:dyDescent="0.2">
      <c r="C7354" s="201"/>
      <c r="D7354" s="201"/>
      <c r="E7354" s="201"/>
    </row>
    <row r="7355" spans="3:5" x14ac:dyDescent="0.2">
      <c r="C7355" s="201"/>
      <c r="D7355" s="201"/>
      <c r="E7355" s="201"/>
    </row>
    <row r="7356" spans="3:5" x14ac:dyDescent="0.2">
      <c r="C7356" s="201"/>
      <c r="D7356" s="201"/>
      <c r="E7356" s="201"/>
    </row>
    <row r="7357" spans="3:5" x14ac:dyDescent="0.2">
      <c r="C7357" s="201"/>
      <c r="D7357" s="201"/>
      <c r="E7357" s="201"/>
    </row>
    <row r="7358" spans="3:5" x14ac:dyDescent="0.2">
      <c r="C7358" s="201"/>
      <c r="D7358" s="201"/>
      <c r="E7358" s="201"/>
    </row>
    <row r="7359" spans="3:5" x14ac:dyDescent="0.2">
      <c r="C7359" s="201"/>
      <c r="D7359" s="201"/>
      <c r="E7359" s="201"/>
    </row>
    <row r="7360" spans="3:5" x14ac:dyDescent="0.2">
      <c r="C7360" s="201"/>
      <c r="D7360" s="201"/>
      <c r="E7360" s="201"/>
    </row>
    <row r="7361" spans="3:5" x14ac:dyDescent="0.2">
      <c r="C7361" s="201"/>
      <c r="D7361" s="201"/>
      <c r="E7361" s="201"/>
    </row>
    <row r="7362" spans="3:5" x14ac:dyDescent="0.2">
      <c r="C7362" s="201"/>
      <c r="D7362" s="201"/>
      <c r="E7362" s="201"/>
    </row>
    <row r="7363" spans="3:5" x14ac:dyDescent="0.2">
      <c r="C7363" s="201"/>
      <c r="D7363" s="201"/>
      <c r="E7363" s="201"/>
    </row>
    <row r="7364" spans="3:5" x14ac:dyDescent="0.2">
      <c r="C7364" s="201"/>
      <c r="D7364" s="201"/>
      <c r="E7364" s="201"/>
    </row>
    <row r="7365" spans="3:5" x14ac:dyDescent="0.2">
      <c r="C7365" s="201"/>
      <c r="D7365" s="201"/>
      <c r="E7365" s="201"/>
    </row>
    <row r="7366" spans="3:5" x14ac:dyDescent="0.2">
      <c r="C7366" s="201"/>
      <c r="D7366" s="201"/>
      <c r="E7366" s="201"/>
    </row>
    <row r="7367" spans="3:5" x14ac:dyDescent="0.2">
      <c r="C7367" s="201"/>
      <c r="D7367" s="201"/>
      <c r="E7367" s="201"/>
    </row>
    <row r="7368" spans="3:5" x14ac:dyDescent="0.2">
      <c r="C7368" s="201"/>
      <c r="D7368" s="201"/>
      <c r="E7368" s="201"/>
    </row>
    <row r="7369" spans="3:5" x14ac:dyDescent="0.2">
      <c r="C7369" s="201"/>
      <c r="D7369" s="201"/>
      <c r="E7369" s="201"/>
    </row>
    <row r="7370" spans="3:5" x14ac:dyDescent="0.2">
      <c r="C7370" s="201"/>
      <c r="D7370" s="201"/>
      <c r="E7370" s="201"/>
    </row>
    <row r="7371" spans="3:5" x14ac:dyDescent="0.2">
      <c r="C7371" s="201"/>
      <c r="D7371" s="201"/>
      <c r="E7371" s="201"/>
    </row>
    <row r="7372" spans="3:5" x14ac:dyDescent="0.2">
      <c r="C7372" s="201"/>
      <c r="D7372" s="201"/>
      <c r="E7372" s="201"/>
    </row>
    <row r="7373" spans="3:5" x14ac:dyDescent="0.2">
      <c r="C7373" s="201"/>
      <c r="D7373" s="201"/>
      <c r="E7373" s="201"/>
    </row>
    <row r="7374" spans="3:5" x14ac:dyDescent="0.2">
      <c r="C7374" s="201"/>
      <c r="D7374" s="201"/>
      <c r="E7374" s="201"/>
    </row>
    <row r="7375" spans="3:5" x14ac:dyDescent="0.2">
      <c r="C7375" s="201"/>
      <c r="D7375" s="201"/>
      <c r="E7375" s="201"/>
    </row>
    <row r="7376" spans="3:5" x14ac:dyDescent="0.2">
      <c r="C7376" s="201"/>
      <c r="D7376" s="201"/>
      <c r="E7376" s="201"/>
    </row>
    <row r="7377" spans="3:5" x14ac:dyDescent="0.2">
      <c r="C7377" s="201"/>
      <c r="D7377" s="201"/>
      <c r="E7377" s="201"/>
    </row>
    <row r="7378" spans="3:5" x14ac:dyDescent="0.2">
      <c r="C7378" s="201"/>
      <c r="D7378" s="201"/>
      <c r="E7378" s="201"/>
    </row>
    <row r="7379" spans="3:5" x14ac:dyDescent="0.2">
      <c r="C7379" s="201"/>
      <c r="D7379" s="201"/>
      <c r="E7379" s="201"/>
    </row>
    <row r="7380" spans="3:5" x14ac:dyDescent="0.2">
      <c r="C7380" s="201"/>
      <c r="D7380" s="201"/>
      <c r="E7380" s="201"/>
    </row>
    <row r="7381" spans="3:5" x14ac:dyDescent="0.2">
      <c r="C7381" s="201"/>
      <c r="D7381" s="201"/>
      <c r="E7381" s="201"/>
    </row>
    <row r="7382" spans="3:5" x14ac:dyDescent="0.2">
      <c r="C7382" s="201"/>
      <c r="D7382" s="201"/>
      <c r="E7382" s="201"/>
    </row>
    <row r="7383" spans="3:5" x14ac:dyDescent="0.2">
      <c r="C7383" s="201"/>
      <c r="D7383" s="201"/>
      <c r="E7383" s="201"/>
    </row>
    <row r="7384" spans="3:5" x14ac:dyDescent="0.2">
      <c r="C7384" s="201"/>
      <c r="D7384" s="201"/>
      <c r="E7384" s="201"/>
    </row>
    <row r="7385" spans="3:5" x14ac:dyDescent="0.2">
      <c r="C7385" s="201"/>
      <c r="D7385" s="201"/>
      <c r="E7385" s="201"/>
    </row>
    <row r="7386" spans="3:5" x14ac:dyDescent="0.2">
      <c r="C7386" s="201"/>
      <c r="D7386" s="201"/>
      <c r="E7386" s="201"/>
    </row>
    <row r="7387" spans="3:5" x14ac:dyDescent="0.2">
      <c r="C7387" s="201"/>
      <c r="D7387" s="201"/>
      <c r="E7387" s="201"/>
    </row>
    <row r="7388" spans="3:5" x14ac:dyDescent="0.2">
      <c r="C7388" s="201"/>
      <c r="D7388" s="201"/>
      <c r="E7388" s="201"/>
    </row>
    <row r="7389" spans="3:5" x14ac:dyDescent="0.2">
      <c r="C7389" s="201"/>
      <c r="D7389" s="201"/>
      <c r="E7389" s="201"/>
    </row>
    <row r="7390" spans="3:5" x14ac:dyDescent="0.2">
      <c r="C7390" s="201"/>
      <c r="D7390" s="201"/>
      <c r="E7390" s="201"/>
    </row>
    <row r="7391" spans="3:5" x14ac:dyDescent="0.2">
      <c r="C7391" s="201"/>
      <c r="D7391" s="201"/>
      <c r="E7391" s="201"/>
    </row>
    <row r="7392" spans="3:5" x14ac:dyDescent="0.2">
      <c r="C7392" s="201"/>
      <c r="D7392" s="201"/>
      <c r="E7392" s="201"/>
    </row>
    <row r="7393" spans="3:5" x14ac:dyDescent="0.2">
      <c r="C7393" s="201"/>
      <c r="D7393" s="201"/>
      <c r="E7393" s="201"/>
    </row>
    <row r="7394" spans="3:5" x14ac:dyDescent="0.2">
      <c r="C7394" s="201"/>
      <c r="D7394" s="201"/>
      <c r="E7394" s="201"/>
    </row>
    <row r="7395" spans="3:5" x14ac:dyDescent="0.2">
      <c r="C7395" s="201"/>
      <c r="D7395" s="201"/>
      <c r="E7395" s="201"/>
    </row>
    <row r="7396" spans="3:5" x14ac:dyDescent="0.2">
      <c r="C7396" s="201"/>
      <c r="D7396" s="201"/>
      <c r="E7396" s="201"/>
    </row>
    <row r="7397" spans="3:5" x14ac:dyDescent="0.2">
      <c r="C7397" s="201"/>
      <c r="D7397" s="201"/>
      <c r="E7397" s="201"/>
    </row>
    <row r="7398" spans="3:5" x14ac:dyDescent="0.2">
      <c r="C7398" s="201"/>
      <c r="D7398" s="201"/>
      <c r="E7398" s="201"/>
    </row>
    <row r="7399" spans="3:5" x14ac:dyDescent="0.2">
      <c r="C7399" s="201"/>
      <c r="D7399" s="201"/>
      <c r="E7399" s="201"/>
    </row>
    <row r="7400" spans="3:5" x14ac:dyDescent="0.2">
      <c r="C7400" s="201"/>
      <c r="D7400" s="201"/>
      <c r="E7400" s="201"/>
    </row>
    <row r="7401" spans="3:5" x14ac:dyDescent="0.2">
      <c r="C7401" s="201"/>
      <c r="D7401" s="201"/>
      <c r="E7401" s="201"/>
    </row>
    <row r="7402" spans="3:5" x14ac:dyDescent="0.2">
      <c r="C7402" s="201"/>
      <c r="D7402" s="201"/>
      <c r="E7402" s="201"/>
    </row>
    <row r="7403" spans="3:5" x14ac:dyDescent="0.2">
      <c r="C7403" s="201"/>
      <c r="D7403" s="201"/>
      <c r="E7403" s="201"/>
    </row>
    <row r="7404" spans="3:5" x14ac:dyDescent="0.2">
      <c r="C7404" s="201"/>
      <c r="D7404" s="201"/>
      <c r="E7404" s="201"/>
    </row>
    <row r="7405" spans="3:5" x14ac:dyDescent="0.2">
      <c r="C7405" s="201"/>
      <c r="D7405" s="201"/>
      <c r="E7405" s="201"/>
    </row>
    <row r="7406" spans="3:5" x14ac:dyDescent="0.2">
      <c r="C7406" s="201"/>
      <c r="D7406" s="201"/>
      <c r="E7406" s="201"/>
    </row>
    <row r="7407" spans="3:5" x14ac:dyDescent="0.2">
      <c r="C7407" s="201"/>
      <c r="D7407" s="201"/>
      <c r="E7407" s="201"/>
    </row>
    <row r="7408" spans="3:5" x14ac:dyDescent="0.2">
      <c r="C7408" s="201"/>
      <c r="D7408" s="201"/>
      <c r="E7408" s="201"/>
    </row>
    <row r="7409" spans="3:5" x14ac:dyDescent="0.2">
      <c r="C7409" s="201"/>
      <c r="D7409" s="201"/>
      <c r="E7409" s="201"/>
    </row>
    <row r="7410" spans="3:5" x14ac:dyDescent="0.2">
      <c r="C7410" s="201"/>
      <c r="D7410" s="201"/>
      <c r="E7410" s="201"/>
    </row>
    <row r="7411" spans="3:5" x14ac:dyDescent="0.2">
      <c r="C7411" s="201"/>
      <c r="D7411" s="201"/>
      <c r="E7411" s="201"/>
    </row>
    <row r="7412" spans="3:5" x14ac:dyDescent="0.2">
      <c r="C7412" s="201"/>
      <c r="D7412" s="201"/>
      <c r="E7412" s="201"/>
    </row>
    <row r="7413" spans="3:5" x14ac:dyDescent="0.2">
      <c r="C7413" s="201"/>
      <c r="D7413" s="201"/>
      <c r="E7413" s="201"/>
    </row>
    <row r="7414" spans="3:5" x14ac:dyDescent="0.2">
      <c r="C7414" s="201"/>
      <c r="D7414" s="201"/>
      <c r="E7414" s="201"/>
    </row>
    <row r="7415" spans="3:5" x14ac:dyDescent="0.2">
      <c r="C7415" s="201"/>
      <c r="D7415" s="201"/>
      <c r="E7415" s="201"/>
    </row>
    <row r="7416" spans="3:5" x14ac:dyDescent="0.2">
      <c r="C7416" s="201"/>
      <c r="D7416" s="201"/>
      <c r="E7416" s="201"/>
    </row>
    <row r="7417" spans="3:5" x14ac:dyDescent="0.2">
      <c r="C7417" s="201"/>
      <c r="D7417" s="201"/>
      <c r="E7417" s="201"/>
    </row>
    <row r="7418" spans="3:5" x14ac:dyDescent="0.2">
      <c r="C7418" s="201"/>
      <c r="D7418" s="201"/>
      <c r="E7418" s="201"/>
    </row>
    <row r="7419" spans="3:5" x14ac:dyDescent="0.2">
      <c r="C7419" s="201"/>
      <c r="D7419" s="201"/>
      <c r="E7419" s="201"/>
    </row>
    <row r="7420" spans="3:5" x14ac:dyDescent="0.2">
      <c r="C7420" s="201"/>
      <c r="D7420" s="201"/>
      <c r="E7420" s="201"/>
    </row>
    <row r="7421" spans="3:5" x14ac:dyDescent="0.2">
      <c r="C7421" s="201"/>
      <c r="D7421" s="201"/>
      <c r="E7421" s="201"/>
    </row>
    <row r="7422" spans="3:5" x14ac:dyDescent="0.2">
      <c r="C7422" s="201"/>
      <c r="D7422" s="201"/>
      <c r="E7422" s="201"/>
    </row>
    <row r="7423" spans="3:5" x14ac:dyDescent="0.2">
      <c r="C7423" s="201"/>
      <c r="D7423" s="201"/>
      <c r="E7423" s="201"/>
    </row>
    <row r="7424" spans="3:5" x14ac:dyDescent="0.2">
      <c r="C7424" s="201"/>
      <c r="D7424" s="201"/>
      <c r="E7424" s="201"/>
    </row>
    <row r="7425" spans="3:5" x14ac:dyDescent="0.2">
      <c r="C7425" s="201"/>
      <c r="D7425" s="201"/>
      <c r="E7425" s="201"/>
    </row>
    <row r="7426" spans="3:5" x14ac:dyDescent="0.2">
      <c r="C7426" s="201"/>
      <c r="D7426" s="201"/>
      <c r="E7426" s="201"/>
    </row>
    <row r="7427" spans="3:5" x14ac:dyDescent="0.2">
      <c r="C7427" s="201"/>
      <c r="D7427" s="201"/>
      <c r="E7427" s="201"/>
    </row>
    <row r="7428" spans="3:5" x14ac:dyDescent="0.2">
      <c r="C7428" s="201"/>
      <c r="D7428" s="201"/>
      <c r="E7428" s="201"/>
    </row>
    <row r="7429" spans="3:5" x14ac:dyDescent="0.2">
      <c r="C7429" s="201"/>
      <c r="D7429" s="201"/>
      <c r="E7429" s="201"/>
    </row>
    <row r="7430" spans="3:5" x14ac:dyDescent="0.2">
      <c r="C7430" s="201"/>
      <c r="D7430" s="201"/>
      <c r="E7430" s="201"/>
    </row>
    <row r="7431" spans="3:5" x14ac:dyDescent="0.2">
      <c r="C7431" s="201"/>
      <c r="D7431" s="201"/>
      <c r="E7431" s="201"/>
    </row>
    <row r="7432" spans="3:5" x14ac:dyDescent="0.2">
      <c r="C7432" s="201"/>
      <c r="D7432" s="201"/>
      <c r="E7432" s="201"/>
    </row>
    <row r="7433" spans="3:5" x14ac:dyDescent="0.2">
      <c r="C7433" s="201"/>
      <c r="D7433" s="201"/>
      <c r="E7433" s="201"/>
    </row>
    <row r="7434" spans="3:5" x14ac:dyDescent="0.2">
      <c r="C7434" s="201"/>
      <c r="D7434" s="201"/>
      <c r="E7434" s="201"/>
    </row>
    <row r="7435" spans="3:5" x14ac:dyDescent="0.2">
      <c r="C7435" s="201"/>
      <c r="D7435" s="201"/>
      <c r="E7435" s="201"/>
    </row>
    <row r="7436" spans="3:5" x14ac:dyDescent="0.2">
      <c r="C7436" s="201"/>
      <c r="D7436" s="201"/>
      <c r="E7436" s="201"/>
    </row>
    <row r="7437" spans="3:5" x14ac:dyDescent="0.2">
      <c r="C7437" s="201"/>
      <c r="D7437" s="201"/>
      <c r="E7437" s="201"/>
    </row>
    <row r="7438" spans="3:5" x14ac:dyDescent="0.2">
      <c r="C7438" s="201"/>
      <c r="D7438" s="201"/>
      <c r="E7438" s="201"/>
    </row>
    <row r="7439" spans="3:5" x14ac:dyDescent="0.2">
      <c r="C7439" s="201"/>
      <c r="D7439" s="201"/>
      <c r="E7439" s="201"/>
    </row>
    <row r="7440" spans="3:5" x14ac:dyDescent="0.2">
      <c r="C7440" s="201"/>
      <c r="D7440" s="201"/>
      <c r="E7440" s="201"/>
    </row>
    <row r="7441" spans="3:5" x14ac:dyDescent="0.2">
      <c r="C7441" s="201"/>
      <c r="D7441" s="201"/>
      <c r="E7441" s="201"/>
    </row>
    <row r="7442" spans="3:5" x14ac:dyDescent="0.2">
      <c r="C7442" s="201"/>
      <c r="D7442" s="201"/>
      <c r="E7442" s="201"/>
    </row>
    <row r="7443" spans="3:5" x14ac:dyDescent="0.2">
      <c r="C7443" s="201"/>
      <c r="D7443" s="201"/>
      <c r="E7443" s="201"/>
    </row>
    <row r="7444" spans="3:5" x14ac:dyDescent="0.2">
      <c r="C7444" s="201"/>
      <c r="D7444" s="201"/>
      <c r="E7444" s="201"/>
    </row>
    <row r="7445" spans="3:5" x14ac:dyDescent="0.2">
      <c r="C7445" s="201"/>
      <c r="D7445" s="201"/>
      <c r="E7445" s="201"/>
    </row>
    <row r="7446" spans="3:5" x14ac:dyDescent="0.2">
      <c r="C7446" s="201"/>
      <c r="D7446" s="201"/>
      <c r="E7446" s="201"/>
    </row>
    <row r="7447" spans="3:5" x14ac:dyDescent="0.2">
      <c r="C7447" s="201"/>
      <c r="D7447" s="201"/>
      <c r="E7447" s="201"/>
    </row>
    <row r="7448" spans="3:5" x14ac:dyDescent="0.2">
      <c r="C7448" s="201"/>
      <c r="D7448" s="201"/>
      <c r="E7448" s="201"/>
    </row>
    <row r="7449" spans="3:5" x14ac:dyDescent="0.2">
      <c r="C7449" s="201"/>
      <c r="D7449" s="201"/>
      <c r="E7449" s="201"/>
    </row>
    <row r="7450" spans="3:5" x14ac:dyDescent="0.2">
      <c r="C7450" s="201"/>
      <c r="D7450" s="201"/>
      <c r="E7450" s="201"/>
    </row>
    <row r="7451" spans="3:5" x14ac:dyDescent="0.2">
      <c r="C7451" s="201"/>
      <c r="D7451" s="201"/>
      <c r="E7451" s="201"/>
    </row>
    <row r="7452" spans="3:5" x14ac:dyDescent="0.2">
      <c r="C7452" s="201"/>
      <c r="D7452" s="201"/>
      <c r="E7452" s="201"/>
    </row>
    <row r="7453" spans="3:5" x14ac:dyDescent="0.2">
      <c r="C7453" s="201"/>
      <c r="D7453" s="201"/>
      <c r="E7453" s="201"/>
    </row>
    <row r="7454" spans="3:5" x14ac:dyDescent="0.2">
      <c r="C7454" s="201"/>
      <c r="D7454" s="201"/>
      <c r="E7454" s="201"/>
    </row>
    <row r="7455" spans="3:5" x14ac:dyDescent="0.2">
      <c r="C7455" s="201"/>
      <c r="D7455" s="201"/>
      <c r="E7455" s="201"/>
    </row>
    <row r="7456" spans="3:5" x14ac:dyDescent="0.2">
      <c r="C7456" s="201"/>
      <c r="D7456" s="201"/>
      <c r="E7456" s="201"/>
    </row>
    <row r="7457" spans="3:5" x14ac:dyDescent="0.2">
      <c r="C7457" s="201"/>
      <c r="D7457" s="201"/>
      <c r="E7457" s="201"/>
    </row>
    <row r="7458" spans="3:5" x14ac:dyDescent="0.2">
      <c r="C7458" s="201"/>
      <c r="D7458" s="201"/>
      <c r="E7458" s="201"/>
    </row>
    <row r="7459" spans="3:5" x14ac:dyDescent="0.2">
      <c r="C7459" s="201"/>
      <c r="D7459" s="201"/>
      <c r="E7459" s="201"/>
    </row>
    <row r="7460" spans="3:5" x14ac:dyDescent="0.2">
      <c r="C7460" s="201"/>
      <c r="D7460" s="201"/>
      <c r="E7460" s="201"/>
    </row>
    <row r="7461" spans="3:5" x14ac:dyDescent="0.2">
      <c r="C7461" s="201"/>
      <c r="D7461" s="201"/>
      <c r="E7461" s="201"/>
    </row>
    <row r="7462" spans="3:5" x14ac:dyDescent="0.2">
      <c r="C7462" s="201"/>
      <c r="D7462" s="201"/>
      <c r="E7462" s="201"/>
    </row>
    <row r="7463" spans="3:5" x14ac:dyDescent="0.2">
      <c r="C7463" s="201"/>
      <c r="D7463" s="201"/>
      <c r="E7463" s="201"/>
    </row>
    <row r="7464" spans="3:5" x14ac:dyDescent="0.2">
      <c r="C7464" s="201"/>
      <c r="D7464" s="201"/>
      <c r="E7464" s="201"/>
    </row>
    <row r="7465" spans="3:5" x14ac:dyDescent="0.2">
      <c r="C7465" s="201"/>
      <c r="D7465" s="201"/>
      <c r="E7465" s="201"/>
    </row>
    <row r="7466" spans="3:5" x14ac:dyDescent="0.2">
      <c r="C7466" s="201"/>
      <c r="D7466" s="201"/>
      <c r="E7466" s="201"/>
    </row>
    <row r="7467" spans="3:5" x14ac:dyDescent="0.2">
      <c r="C7467" s="201"/>
      <c r="D7467" s="201"/>
      <c r="E7467" s="201"/>
    </row>
    <row r="7468" spans="3:5" x14ac:dyDescent="0.2">
      <c r="C7468" s="201"/>
      <c r="D7468" s="201"/>
      <c r="E7468" s="201"/>
    </row>
    <row r="7469" spans="3:5" x14ac:dyDescent="0.2">
      <c r="C7469" s="201"/>
      <c r="D7469" s="201"/>
      <c r="E7469" s="201"/>
    </row>
    <row r="7470" spans="3:5" x14ac:dyDescent="0.2">
      <c r="C7470" s="201"/>
      <c r="D7470" s="201"/>
      <c r="E7470" s="201"/>
    </row>
    <row r="7471" spans="3:5" x14ac:dyDescent="0.2">
      <c r="C7471" s="201"/>
      <c r="D7471" s="201"/>
      <c r="E7471" s="201"/>
    </row>
    <row r="7472" spans="3:5" x14ac:dyDescent="0.2">
      <c r="C7472" s="201"/>
      <c r="D7472" s="201"/>
      <c r="E7472" s="201"/>
    </row>
    <row r="7473" spans="3:5" x14ac:dyDescent="0.2">
      <c r="C7473" s="201"/>
      <c r="D7473" s="201"/>
      <c r="E7473" s="201"/>
    </row>
    <row r="7474" spans="3:5" x14ac:dyDescent="0.2">
      <c r="C7474" s="201"/>
      <c r="D7474" s="201"/>
      <c r="E7474" s="201"/>
    </row>
    <row r="7475" spans="3:5" x14ac:dyDescent="0.2">
      <c r="C7475" s="201"/>
      <c r="D7475" s="201"/>
      <c r="E7475" s="201"/>
    </row>
    <row r="7476" spans="3:5" x14ac:dyDescent="0.2">
      <c r="C7476" s="201"/>
      <c r="D7476" s="201"/>
      <c r="E7476" s="201"/>
    </row>
    <row r="7477" spans="3:5" x14ac:dyDescent="0.2">
      <c r="C7477" s="201"/>
      <c r="D7477" s="201"/>
      <c r="E7477" s="201"/>
    </row>
    <row r="7478" spans="3:5" x14ac:dyDescent="0.2">
      <c r="C7478" s="201"/>
      <c r="D7478" s="201"/>
      <c r="E7478" s="201"/>
    </row>
    <row r="7479" spans="3:5" x14ac:dyDescent="0.2">
      <c r="C7479" s="201"/>
      <c r="D7479" s="201"/>
      <c r="E7479" s="201"/>
    </row>
    <row r="7480" spans="3:5" x14ac:dyDescent="0.2">
      <c r="C7480" s="201"/>
      <c r="D7480" s="201"/>
      <c r="E7480" s="201"/>
    </row>
    <row r="7481" spans="3:5" x14ac:dyDescent="0.2">
      <c r="C7481" s="201"/>
      <c r="D7481" s="201"/>
      <c r="E7481" s="201"/>
    </row>
    <row r="7482" spans="3:5" x14ac:dyDescent="0.2">
      <c r="C7482" s="201"/>
      <c r="D7482" s="201"/>
      <c r="E7482" s="201"/>
    </row>
    <row r="7483" spans="3:5" x14ac:dyDescent="0.2">
      <c r="C7483" s="201"/>
      <c r="D7483" s="201"/>
      <c r="E7483" s="201"/>
    </row>
    <row r="7484" spans="3:5" x14ac:dyDescent="0.2">
      <c r="C7484" s="201"/>
      <c r="D7484" s="201"/>
      <c r="E7484" s="201"/>
    </row>
    <row r="7485" spans="3:5" x14ac:dyDescent="0.2">
      <c r="C7485" s="201"/>
      <c r="D7485" s="201"/>
      <c r="E7485" s="201"/>
    </row>
    <row r="7486" spans="3:5" x14ac:dyDescent="0.2">
      <c r="C7486" s="201"/>
      <c r="D7486" s="201"/>
      <c r="E7486" s="201"/>
    </row>
    <row r="7487" spans="3:5" x14ac:dyDescent="0.2">
      <c r="C7487" s="201"/>
      <c r="D7487" s="201"/>
      <c r="E7487" s="201"/>
    </row>
    <row r="7488" spans="3:5" x14ac:dyDescent="0.2">
      <c r="C7488" s="201"/>
      <c r="D7488" s="201"/>
      <c r="E7488" s="201"/>
    </row>
    <row r="7489" spans="3:5" x14ac:dyDescent="0.2">
      <c r="C7489" s="201"/>
      <c r="D7489" s="201"/>
      <c r="E7489" s="201"/>
    </row>
    <row r="7490" spans="3:5" x14ac:dyDescent="0.2">
      <c r="C7490" s="201"/>
      <c r="D7490" s="201"/>
      <c r="E7490" s="201"/>
    </row>
    <row r="7491" spans="3:5" x14ac:dyDescent="0.2">
      <c r="C7491" s="201"/>
      <c r="D7491" s="201"/>
      <c r="E7491" s="201"/>
    </row>
    <row r="7492" spans="3:5" x14ac:dyDescent="0.2">
      <c r="C7492" s="201"/>
      <c r="D7492" s="201"/>
      <c r="E7492" s="201"/>
    </row>
    <row r="7493" spans="3:5" x14ac:dyDescent="0.2">
      <c r="C7493" s="201"/>
      <c r="D7493" s="201"/>
      <c r="E7493" s="201"/>
    </row>
    <row r="7494" spans="3:5" x14ac:dyDescent="0.2">
      <c r="C7494" s="201"/>
      <c r="D7494" s="201"/>
      <c r="E7494" s="201"/>
    </row>
    <row r="7495" spans="3:5" x14ac:dyDescent="0.2">
      <c r="C7495" s="201"/>
      <c r="D7495" s="201"/>
      <c r="E7495" s="201"/>
    </row>
    <row r="7496" spans="3:5" x14ac:dyDescent="0.2">
      <c r="C7496" s="201"/>
      <c r="D7496" s="201"/>
      <c r="E7496" s="201"/>
    </row>
    <row r="7497" spans="3:5" x14ac:dyDescent="0.2">
      <c r="C7497" s="201"/>
      <c r="D7497" s="201"/>
      <c r="E7497" s="201"/>
    </row>
    <row r="7498" spans="3:5" x14ac:dyDescent="0.2">
      <c r="C7498" s="201"/>
      <c r="D7498" s="201"/>
      <c r="E7498" s="201"/>
    </row>
    <row r="7499" spans="3:5" x14ac:dyDescent="0.2">
      <c r="C7499" s="201"/>
      <c r="D7499" s="201"/>
      <c r="E7499" s="201"/>
    </row>
    <row r="7500" spans="3:5" x14ac:dyDescent="0.2">
      <c r="C7500" s="201"/>
      <c r="D7500" s="201"/>
      <c r="E7500" s="201"/>
    </row>
    <row r="7501" spans="3:5" x14ac:dyDescent="0.2">
      <c r="C7501" s="201"/>
      <c r="D7501" s="201"/>
      <c r="E7501" s="201"/>
    </row>
    <row r="7502" spans="3:5" x14ac:dyDescent="0.2">
      <c r="C7502" s="201"/>
      <c r="D7502" s="201"/>
      <c r="E7502" s="201"/>
    </row>
    <row r="7503" spans="3:5" x14ac:dyDescent="0.2">
      <c r="C7503" s="201"/>
      <c r="D7503" s="201"/>
      <c r="E7503" s="201"/>
    </row>
    <row r="7504" spans="3:5" x14ac:dyDescent="0.2">
      <c r="C7504" s="201"/>
      <c r="D7504" s="201"/>
      <c r="E7504" s="201"/>
    </row>
    <row r="7505" spans="3:5" x14ac:dyDescent="0.2">
      <c r="C7505" s="201"/>
      <c r="D7505" s="201"/>
      <c r="E7505" s="201"/>
    </row>
    <row r="7506" spans="3:5" x14ac:dyDescent="0.2">
      <c r="C7506" s="201"/>
      <c r="D7506" s="201"/>
      <c r="E7506" s="201"/>
    </row>
    <row r="7507" spans="3:5" x14ac:dyDescent="0.2">
      <c r="C7507" s="201"/>
      <c r="D7507" s="201"/>
      <c r="E7507" s="201"/>
    </row>
    <row r="7508" spans="3:5" x14ac:dyDescent="0.2">
      <c r="C7508" s="201"/>
      <c r="D7508" s="201"/>
      <c r="E7508" s="201"/>
    </row>
    <row r="7509" spans="3:5" x14ac:dyDescent="0.2">
      <c r="C7509" s="201"/>
      <c r="D7509" s="201"/>
      <c r="E7509" s="201"/>
    </row>
    <row r="7510" spans="3:5" x14ac:dyDescent="0.2">
      <c r="C7510" s="201"/>
      <c r="D7510" s="201"/>
      <c r="E7510" s="201"/>
    </row>
    <row r="7511" spans="3:5" x14ac:dyDescent="0.2">
      <c r="C7511" s="201"/>
      <c r="D7511" s="201"/>
      <c r="E7511" s="201"/>
    </row>
    <row r="7512" spans="3:5" x14ac:dyDescent="0.2">
      <c r="C7512" s="201"/>
      <c r="D7512" s="201"/>
      <c r="E7512" s="201"/>
    </row>
    <row r="7513" spans="3:5" x14ac:dyDescent="0.2">
      <c r="C7513" s="201"/>
      <c r="D7513" s="201"/>
      <c r="E7513" s="201"/>
    </row>
    <row r="7514" spans="3:5" x14ac:dyDescent="0.2">
      <c r="C7514" s="201"/>
      <c r="D7514" s="201"/>
      <c r="E7514" s="201"/>
    </row>
    <row r="7515" spans="3:5" x14ac:dyDescent="0.2">
      <c r="C7515" s="201"/>
      <c r="D7515" s="201"/>
      <c r="E7515" s="201"/>
    </row>
    <row r="7516" spans="3:5" x14ac:dyDescent="0.2">
      <c r="C7516" s="201"/>
      <c r="D7516" s="201"/>
      <c r="E7516" s="201"/>
    </row>
    <row r="7517" spans="3:5" x14ac:dyDescent="0.2">
      <c r="C7517" s="201"/>
      <c r="D7517" s="201"/>
      <c r="E7517" s="201"/>
    </row>
    <row r="7518" spans="3:5" x14ac:dyDescent="0.2">
      <c r="C7518" s="201"/>
      <c r="D7518" s="201"/>
      <c r="E7518" s="201"/>
    </row>
    <row r="7519" spans="3:5" x14ac:dyDescent="0.2">
      <c r="C7519" s="201"/>
      <c r="D7519" s="201"/>
      <c r="E7519" s="201"/>
    </row>
    <row r="7520" spans="3:5" x14ac:dyDescent="0.2">
      <c r="C7520" s="201"/>
      <c r="D7520" s="201"/>
      <c r="E7520" s="201"/>
    </row>
    <row r="7521" spans="3:5" x14ac:dyDescent="0.2">
      <c r="C7521" s="201"/>
      <c r="D7521" s="201"/>
      <c r="E7521" s="201"/>
    </row>
    <row r="7522" spans="3:5" x14ac:dyDescent="0.2">
      <c r="C7522" s="201"/>
      <c r="D7522" s="201"/>
      <c r="E7522" s="201"/>
    </row>
    <row r="7523" spans="3:5" x14ac:dyDescent="0.2">
      <c r="C7523" s="201"/>
      <c r="D7523" s="201"/>
      <c r="E7523" s="201"/>
    </row>
    <row r="7524" spans="3:5" x14ac:dyDescent="0.2">
      <c r="C7524" s="201"/>
      <c r="D7524" s="201"/>
      <c r="E7524" s="201"/>
    </row>
    <row r="7525" spans="3:5" x14ac:dyDescent="0.2">
      <c r="C7525" s="201"/>
      <c r="D7525" s="201"/>
      <c r="E7525" s="201"/>
    </row>
    <row r="7526" spans="3:5" x14ac:dyDescent="0.2">
      <c r="C7526" s="201"/>
      <c r="D7526" s="201"/>
      <c r="E7526" s="201"/>
    </row>
    <row r="7527" spans="3:5" x14ac:dyDescent="0.2">
      <c r="C7527" s="201"/>
      <c r="D7527" s="201"/>
      <c r="E7527" s="201"/>
    </row>
    <row r="7528" spans="3:5" x14ac:dyDescent="0.2">
      <c r="C7528" s="201"/>
      <c r="D7528" s="201"/>
      <c r="E7528" s="201"/>
    </row>
    <row r="7529" spans="3:5" x14ac:dyDescent="0.2">
      <c r="C7529" s="201"/>
      <c r="D7529" s="201"/>
      <c r="E7529" s="201"/>
    </row>
    <row r="7530" spans="3:5" x14ac:dyDescent="0.2">
      <c r="C7530" s="201"/>
      <c r="D7530" s="201"/>
      <c r="E7530" s="201"/>
    </row>
    <row r="7531" spans="3:5" x14ac:dyDescent="0.2">
      <c r="C7531" s="201"/>
      <c r="D7531" s="201"/>
      <c r="E7531" s="201"/>
    </row>
    <row r="7532" spans="3:5" x14ac:dyDescent="0.2">
      <c r="C7532" s="201"/>
      <c r="D7532" s="201"/>
      <c r="E7532" s="201"/>
    </row>
    <row r="7533" spans="3:5" x14ac:dyDescent="0.2">
      <c r="C7533" s="201"/>
      <c r="D7533" s="201"/>
      <c r="E7533" s="201"/>
    </row>
    <row r="7534" spans="3:5" x14ac:dyDescent="0.2">
      <c r="C7534" s="201"/>
      <c r="D7534" s="201"/>
      <c r="E7534" s="201"/>
    </row>
    <row r="7535" spans="3:5" x14ac:dyDescent="0.2">
      <c r="C7535" s="201"/>
      <c r="D7535" s="201"/>
      <c r="E7535" s="201"/>
    </row>
    <row r="7536" spans="3:5" x14ac:dyDescent="0.2">
      <c r="C7536" s="201"/>
      <c r="D7536" s="201"/>
      <c r="E7536" s="201"/>
    </row>
    <row r="7537" spans="3:5" x14ac:dyDescent="0.2">
      <c r="C7537" s="201"/>
      <c r="D7537" s="201"/>
      <c r="E7537" s="201"/>
    </row>
    <row r="7538" spans="3:5" x14ac:dyDescent="0.2">
      <c r="C7538" s="201"/>
      <c r="D7538" s="201"/>
      <c r="E7538" s="201"/>
    </row>
    <row r="7539" spans="3:5" x14ac:dyDescent="0.2">
      <c r="C7539" s="201"/>
      <c r="D7539" s="201"/>
      <c r="E7539" s="201"/>
    </row>
    <row r="7540" spans="3:5" x14ac:dyDescent="0.2">
      <c r="C7540" s="201"/>
      <c r="D7540" s="201"/>
      <c r="E7540" s="201"/>
    </row>
    <row r="7541" spans="3:5" x14ac:dyDescent="0.2">
      <c r="C7541" s="201"/>
      <c r="D7541" s="201"/>
      <c r="E7541" s="201"/>
    </row>
    <row r="7542" spans="3:5" x14ac:dyDescent="0.2">
      <c r="C7542" s="201"/>
      <c r="D7542" s="201"/>
      <c r="E7542" s="201"/>
    </row>
    <row r="7543" spans="3:5" x14ac:dyDescent="0.2">
      <c r="C7543" s="201"/>
      <c r="D7543" s="201"/>
      <c r="E7543" s="201"/>
    </row>
    <row r="7544" spans="3:5" x14ac:dyDescent="0.2">
      <c r="C7544" s="201"/>
      <c r="D7544" s="201"/>
      <c r="E7544" s="201"/>
    </row>
    <row r="7545" spans="3:5" x14ac:dyDescent="0.2">
      <c r="C7545" s="201"/>
      <c r="D7545" s="201"/>
      <c r="E7545" s="201"/>
    </row>
    <row r="7546" spans="3:5" x14ac:dyDescent="0.2">
      <c r="C7546" s="201"/>
      <c r="D7546" s="201"/>
      <c r="E7546" s="201"/>
    </row>
    <row r="7547" spans="3:5" x14ac:dyDescent="0.2">
      <c r="C7547" s="201"/>
      <c r="D7547" s="201"/>
      <c r="E7547" s="201"/>
    </row>
    <row r="7548" spans="3:5" x14ac:dyDescent="0.2">
      <c r="C7548" s="201"/>
      <c r="D7548" s="201"/>
      <c r="E7548" s="201"/>
    </row>
    <row r="7549" spans="3:5" x14ac:dyDescent="0.2">
      <c r="C7549" s="201"/>
      <c r="D7549" s="201"/>
      <c r="E7549" s="201"/>
    </row>
    <row r="7550" spans="3:5" x14ac:dyDescent="0.2">
      <c r="C7550" s="201"/>
      <c r="D7550" s="201"/>
      <c r="E7550" s="201"/>
    </row>
    <row r="7551" spans="3:5" x14ac:dyDescent="0.2">
      <c r="C7551" s="201"/>
      <c r="D7551" s="201"/>
      <c r="E7551" s="201"/>
    </row>
    <row r="7552" spans="3:5" x14ac:dyDescent="0.2">
      <c r="C7552" s="201"/>
      <c r="D7552" s="201"/>
      <c r="E7552" s="201"/>
    </row>
    <row r="7553" spans="3:5" x14ac:dyDescent="0.2">
      <c r="C7553" s="201"/>
      <c r="D7553" s="201"/>
      <c r="E7553" s="201"/>
    </row>
    <row r="7554" spans="3:5" x14ac:dyDescent="0.2">
      <c r="C7554" s="201"/>
      <c r="D7554" s="201"/>
      <c r="E7554" s="201"/>
    </row>
    <row r="7555" spans="3:5" x14ac:dyDescent="0.2">
      <c r="C7555" s="201"/>
      <c r="D7555" s="201"/>
      <c r="E7555" s="201"/>
    </row>
    <row r="7556" spans="3:5" x14ac:dyDescent="0.2">
      <c r="C7556" s="201"/>
      <c r="D7556" s="201"/>
      <c r="E7556" s="201"/>
    </row>
    <row r="7557" spans="3:5" x14ac:dyDescent="0.2">
      <c r="C7557" s="201"/>
      <c r="D7557" s="201"/>
      <c r="E7557" s="201"/>
    </row>
    <row r="7558" spans="3:5" x14ac:dyDescent="0.2">
      <c r="C7558" s="201"/>
      <c r="D7558" s="201"/>
      <c r="E7558" s="201"/>
    </row>
    <row r="7559" spans="3:5" x14ac:dyDescent="0.2">
      <c r="C7559" s="201"/>
      <c r="D7559" s="201"/>
      <c r="E7559" s="201"/>
    </row>
    <row r="7560" spans="3:5" x14ac:dyDescent="0.2">
      <c r="C7560" s="201"/>
      <c r="D7560" s="201"/>
      <c r="E7560" s="201"/>
    </row>
    <row r="7561" spans="3:5" x14ac:dyDescent="0.2">
      <c r="C7561" s="201"/>
      <c r="D7561" s="201"/>
      <c r="E7561" s="201"/>
    </row>
    <row r="7562" spans="3:5" x14ac:dyDescent="0.2">
      <c r="C7562" s="201"/>
      <c r="D7562" s="201"/>
      <c r="E7562" s="201"/>
    </row>
    <row r="7563" spans="3:5" x14ac:dyDescent="0.2">
      <c r="C7563" s="201"/>
      <c r="D7563" s="201"/>
      <c r="E7563" s="201"/>
    </row>
    <row r="7564" spans="3:5" x14ac:dyDescent="0.2">
      <c r="C7564" s="201"/>
      <c r="D7564" s="201"/>
      <c r="E7564" s="201"/>
    </row>
    <row r="7565" spans="3:5" x14ac:dyDescent="0.2">
      <c r="C7565" s="201"/>
      <c r="D7565" s="201"/>
      <c r="E7565" s="201"/>
    </row>
    <row r="7566" spans="3:5" x14ac:dyDescent="0.2">
      <c r="C7566" s="201"/>
      <c r="D7566" s="201"/>
      <c r="E7566" s="201"/>
    </row>
    <row r="7567" spans="3:5" x14ac:dyDescent="0.2">
      <c r="C7567" s="201"/>
      <c r="D7567" s="201"/>
      <c r="E7567" s="201"/>
    </row>
    <row r="7568" spans="3:5" x14ac:dyDescent="0.2">
      <c r="C7568" s="201"/>
      <c r="D7568" s="201"/>
      <c r="E7568" s="201"/>
    </row>
    <row r="7569" spans="3:5" x14ac:dyDescent="0.2">
      <c r="C7569" s="201"/>
      <c r="D7569" s="201"/>
      <c r="E7569" s="201"/>
    </row>
    <row r="7570" spans="3:5" x14ac:dyDescent="0.2">
      <c r="C7570" s="201"/>
      <c r="D7570" s="201"/>
      <c r="E7570" s="201"/>
    </row>
    <row r="7571" spans="3:5" x14ac:dyDescent="0.2">
      <c r="C7571" s="201"/>
      <c r="D7571" s="201"/>
      <c r="E7571" s="201"/>
    </row>
    <row r="7572" spans="3:5" x14ac:dyDescent="0.2">
      <c r="C7572" s="201"/>
      <c r="D7572" s="201"/>
      <c r="E7572" s="201"/>
    </row>
    <row r="7573" spans="3:5" x14ac:dyDescent="0.2">
      <c r="C7573" s="201"/>
      <c r="D7573" s="201"/>
      <c r="E7573" s="201"/>
    </row>
    <row r="7574" spans="3:5" x14ac:dyDescent="0.2">
      <c r="C7574" s="201"/>
      <c r="D7574" s="201"/>
      <c r="E7574" s="201"/>
    </row>
    <row r="7575" spans="3:5" x14ac:dyDescent="0.2">
      <c r="C7575" s="201"/>
      <c r="D7575" s="201"/>
      <c r="E7575" s="201"/>
    </row>
    <row r="7576" spans="3:5" x14ac:dyDescent="0.2">
      <c r="C7576" s="201"/>
      <c r="D7576" s="201"/>
      <c r="E7576" s="201"/>
    </row>
    <row r="7577" spans="3:5" x14ac:dyDescent="0.2">
      <c r="C7577" s="201"/>
      <c r="D7577" s="201"/>
      <c r="E7577" s="201"/>
    </row>
    <row r="7578" spans="3:5" x14ac:dyDescent="0.2">
      <c r="C7578" s="201"/>
      <c r="D7578" s="201"/>
      <c r="E7578" s="201"/>
    </row>
    <row r="7579" spans="3:5" x14ac:dyDescent="0.2">
      <c r="C7579" s="201"/>
      <c r="D7579" s="201"/>
      <c r="E7579" s="201"/>
    </row>
    <row r="7580" spans="3:5" x14ac:dyDescent="0.2">
      <c r="C7580" s="201"/>
      <c r="D7580" s="201"/>
      <c r="E7580" s="201"/>
    </row>
    <row r="7581" spans="3:5" x14ac:dyDescent="0.2">
      <c r="C7581" s="201"/>
      <c r="D7581" s="201"/>
      <c r="E7581" s="201"/>
    </row>
    <row r="7582" spans="3:5" x14ac:dyDescent="0.2">
      <c r="C7582" s="201"/>
      <c r="D7582" s="201"/>
      <c r="E7582" s="201"/>
    </row>
    <row r="7583" spans="3:5" x14ac:dyDescent="0.2">
      <c r="C7583" s="201"/>
      <c r="D7583" s="201"/>
      <c r="E7583" s="201"/>
    </row>
    <row r="7584" spans="3:5" x14ac:dyDescent="0.2">
      <c r="C7584" s="201"/>
      <c r="D7584" s="201"/>
      <c r="E7584" s="201"/>
    </row>
    <row r="7585" spans="3:5" x14ac:dyDescent="0.2">
      <c r="C7585" s="201"/>
      <c r="D7585" s="201"/>
      <c r="E7585" s="201"/>
    </row>
    <row r="7586" spans="3:5" x14ac:dyDescent="0.2">
      <c r="C7586" s="201"/>
      <c r="D7586" s="201"/>
      <c r="E7586" s="201"/>
    </row>
    <row r="7587" spans="3:5" x14ac:dyDescent="0.2">
      <c r="C7587" s="201"/>
      <c r="D7587" s="201"/>
      <c r="E7587" s="201"/>
    </row>
    <row r="7588" spans="3:5" x14ac:dyDescent="0.2">
      <c r="C7588" s="201"/>
      <c r="D7588" s="201"/>
      <c r="E7588" s="201"/>
    </row>
    <row r="7589" spans="3:5" x14ac:dyDescent="0.2">
      <c r="C7589" s="201"/>
      <c r="D7589" s="201"/>
      <c r="E7589" s="201"/>
    </row>
    <row r="7590" spans="3:5" x14ac:dyDescent="0.2">
      <c r="C7590" s="201"/>
      <c r="D7590" s="201"/>
      <c r="E7590" s="201"/>
    </row>
    <row r="7591" spans="3:5" x14ac:dyDescent="0.2">
      <c r="C7591" s="201"/>
      <c r="D7591" s="201"/>
      <c r="E7591" s="201"/>
    </row>
    <row r="7592" spans="3:5" x14ac:dyDescent="0.2">
      <c r="C7592" s="201"/>
      <c r="D7592" s="201"/>
      <c r="E7592" s="201"/>
    </row>
    <row r="7593" spans="3:5" x14ac:dyDescent="0.2">
      <c r="C7593" s="201"/>
      <c r="D7593" s="201"/>
      <c r="E7593" s="201"/>
    </row>
    <row r="7594" spans="3:5" x14ac:dyDescent="0.2">
      <c r="C7594" s="201"/>
      <c r="D7594" s="201"/>
      <c r="E7594" s="201"/>
    </row>
    <row r="7595" spans="3:5" x14ac:dyDescent="0.2">
      <c r="C7595" s="201"/>
      <c r="D7595" s="201"/>
      <c r="E7595" s="201"/>
    </row>
    <row r="7596" spans="3:5" x14ac:dyDescent="0.2">
      <c r="C7596" s="201"/>
      <c r="D7596" s="201"/>
      <c r="E7596" s="201"/>
    </row>
    <row r="7597" spans="3:5" x14ac:dyDescent="0.2">
      <c r="C7597" s="201"/>
      <c r="D7597" s="201"/>
      <c r="E7597" s="201"/>
    </row>
    <row r="7598" spans="3:5" x14ac:dyDescent="0.2">
      <c r="C7598" s="201"/>
      <c r="D7598" s="201"/>
      <c r="E7598" s="201"/>
    </row>
    <row r="7599" spans="3:5" x14ac:dyDescent="0.2">
      <c r="C7599" s="201"/>
      <c r="D7599" s="201"/>
      <c r="E7599" s="201"/>
    </row>
    <row r="7600" spans="3:5" x14ac:dyDescent="0.2">
      <c r="C7600" s="201"/>
      <c r="D7600" s="201"/>
      <c r="E7600" s="201"/>
    </row>
    <row r="7601" spans="3:5" x14ac:dyDescent="0.2">
      <c r="C7601" s="201"/>
      <c r="D7601" s="201"/>
      <c r="E7601" s="201"/>
    </row>
    <row r="7602" spans="3:5" x14ac:dyDescent="0.2">
      <c r="C7602" s="201"/>
      <c r="D7602" s="201"/>
      <c r="E7602" s="201"/>
    </row>
    <row r="7603" spans="3:5" x14ac:dyDescent="0.2">
      <c r="C7603" s="201"/>
      <c r="D7603" s="201"/>
      <c r="E7603" s="201"/>
    </row>
    <row r="7604" spans="3:5" x14ac:dyDescent="0.2">
      <c r="C7604" s="201"/>
      <c r="D7604" s="201"/>
      <c r="E7604" s="201"/>
    </row>
    <row r="7605" spans="3:5" x14ac:dyDescent="0.2">
      <c r="C7605" s="201"/>
      <c r="D7605" s="201"/>
      <c r="E7605" s="201"/>
    </row>
    <row r="7606" spans="3:5" x14ac:dyDescent="0.2">
      <c r="C7606" s="201"/>
      <c r="D7606" s="201"/>
      <c r="E7606" s="201"/>
    </row>
    <row r="7607" spans="3:5" x14ac:dyDescent="0.2">
      <c r="C7607" s="201"/>
      <c r="D7607" s="201"/>
      <c r="E7607" s="201"/>
    </row>
    <row r="7608" spans="3:5" x14ac:dyDescent="0.2">
      <c r="C7608" s="201"/>
      <c r="D7608" s="201"/>
      <c r="E7608" s="201"/>
    </row>
    <row r="7609" spans="3:5" x14ac:dyDescent="0.2">
      <c r="C7609" s="201"/>
      <c r="D7609" s="201"/>
      <c r="E7609" s="201"/>
    </row>
    <row r="7610" spans="3:5" x14ac:dyDescent="0.2">
      <c r="C7610" s="201"/>
      <c r="D7610" s="201"/>
      <c r="E7610" s="201"/>
    </row>
    <row r="7611" spans="3:5" x14ac:dyDescent="0.2">
      <c r="C7611" s="201"/>
      <c r="D7611" s="201"/>
      <c r="E7611" s="201"/>
    </row>
    <row r="7612" spans="3:5" x14ac:dyDescent="0.2">
      <c r="C7612" s="201"/>
      <c r="D7612" s="201"/>
      <c r="E7612" s="201"/>
    </row>
    <row r="7613" spans="3:5" x14ac:dyDescent="0.2">
      <c r="C7613" s="201"/>
      <c r="D7613" s="201"/>
      <c r="E7613" s="201"/>
    </row>
    <row r="7614" spans="3:5" x14ac:dyDescent="0.2">
      <c r="C7614" s="201"/>
      <c r="D7614" s="201"/>
      <c r="E7614" s="201"/>
    </row>
    <row r="7615" spans="3:5" x14ac:dyDescent="0.2">
      <c r="C7615" s="201"/>
      <c r="D7615" s="201"/>
      <c r="E7615" s="201"/>
    </row>
    <row r="7616" spans="3:5" x14ac:dyDescent="0.2">
      <c r="C7616" s="201"/>
      <c r="D7616" s="201"/>
      <c r="E7616" s="201"/>
    </row>
    <row r="7617" spans="3:5" x14ac:dyDescent="0.2">
      <c r="C7617" s="201"/>
      <c r="D7617" s="201"/>
      <c r="E7617" s="201"/>
    </row>
    <row r="7618" spans="3:5" x14ac:dyDescent="0.2">
      <c r="C7618" s="201"/>
      <c r="D7618" s="201"/>
      <c r="E7618" s="201"/>
    </row>
    <row r="7619" spans="3:5" x14ac:dyDescent="0.2">
      <c r="C7619" s="201"/>
      <c r="D7619" s="201"/>
      <c r="E7619" s="201"/>
    </row>
    <row r="7620" spans="3:5" x14ac:dyDescent="0.2">
      <c r="C7620" s="201"/>
      <c r="D7620" s="201"/>
      <c r="E7620" s="201"/>
    </row>
    <row r="7621" spans="3:5" x14ac:dyDescent="0.2">
      <c r="C7621" s="201"/>
      <c r="D7621" s="201"/>
      <c r="E7621" s="201"/>
    </row>
    <row r="7622" spans="3:5" x14ac:dyDescent="0.2">
      <c r="C7622" s="201"/>
      <c r="D7622" s="201"/>
      <c r="E7622" s="201"/>
    </row>
    <row r="7623" spans="3:5" x14ac:dyDescent="0.2">
      <c r="C7623" s="201"/>
      <c r="D7623" s="201"/>
      <c r="E7623" s="201"/>
    </row>
    <row r="7624" spans="3:5" x14ac:dyDescent="0.2">
      <c r="C7624" s="201"/>
      <c r="D7624" s="201"/>
      <c r="E7624" s="201"/>
    </row>
    <row r="7625" spans="3:5" x14ac:dyDescent="0.2">
      <c r="C7625" s="201"/>
      <c r="D7625" s="201"/>
      <c r="E7625" s="201"/>
    </row>
    <row r="7626" spans="3:5" x14ac:dyDescent="0.2">
      <c r="C7626" s="201"/>
      <c r="D7626" s="201"/>
      <c r="E7626" s="201"/>
    </row>
    <row r="7627" spans="3:5" x14ac:dyDescent="0.2">
      <c r="C7627" s="201"/>
      <c r="D7627" s="201"/>
      <c r="E7627" s="201"/>
    </row>
    <row r="7628" spans="3:5" x14ac:dyDescent="0.2">
      <c r="C7628" s="201"/>
      <c r="D7628" s="201"/>
      <c r="E7628" s="201"/>
    </row>
    <row r="7629" spans="3:5" x14ac:dyDescent="0.2">
      <c r="C7629" s="201"/>
      <c r="D7629" s="201"/>
      <c r="E7629" s="201"/>
    </row>
    <row r="7630" spans="3:5" x14ac:dyDescent="0.2">
      <c r="C7630" s="201"/>
      <c r="D7630" s="201"/>
      <c r="E7630" s="201"/>
    </row>
    <row r="7631" spans="3:5" x14ac:dyDescent="0.2">
      <c r="C7631" s="201"/>
      <c r="D7631" s="201"/>
      <c r="E7631" s="201"/>
    </row>
    <row r="7632" spans="3:5" x14ac:dyDescent="0.2">
      <c r="C7632" s="201"/>
      <c r="D7632" s="201"/>
      <c r="E7632" s="201"/>
    </row>
    <row r="7633" spans="3:5" x14ac:dyDescent="0.2">
      <c r="C7633" s="201"/>
      <c r="D7633" s="201"/>
      <c r="E7633" s="201"/>
    </row>
    <row r="7634" spans="3:5" x14ac:dyDescent="0.2">
      <c r="C7634" s="201"/>
      <c r="D7634" s="201"/>
      <c r="E7634" s="201"/>
    </row>
    <row r="7635" spans="3:5" x14ac:dyDescent="0.2">
      <c r="C7635" s="201"/>
      <c r="D7635" s="201"/>
      <c r="E7635" s="201"/>
    </row>
    <row r="7636" spans="3:5" x14ac:dyDescent="0.2">
      <c r="C7636" s="201"/>
      <c r="D7636" s="201"/>
      <c r="E7636" s="201"/>
    </row>
    <row r="7637" spans="3:5" x14ac:dyDescent="0.2">
      <c r="C7637" s="201"/>
      <c r="D7637" s="201"/>
      <c r="E7637" s="201"/>
    </row>
    <row r="7638" spans="3:5" x14ac:dyDescent="0.2">
      <c r="C7638" s="201"/>
      <c r="D7638" s="201"/>
      <c r="E7638" s="201"/>
    </row>
    <row r="7639" spans="3:5" x14ac:dyDescent="0.2">
      <c r="C7639" s="201"/>
      <c r="D7639" s="201"/>
      <c r="E7639" s="201"/>
    </row>
    <row r="7640" spans="3:5" x14ac:dyDescent="0.2">
      <c r="C7640" s="201"/>
      <c r="D7640" s="201"/>
      <c r="E7640" s="201"/>
    </row>
    <row r="7641" spans="3:5" x14ac:dyDescent="0.2">
      <c r="C7641" s="201"/>
      <c r="D7641" s="201"/>
      <c r="E7641" s="201"/>
    </row>
    <row r="7642" spans="3:5" x14ac:dyDescent="0.2">
      <c r="C7642" s="201"/>
      <c r="D7642" s="201"/>
      <c r="E7642" s="201"/>
    </row>
    <row r="7643" spans="3:5" x14ac:dyDescent="0.2">
      <c r="C7643" s="201"/>
      <c r="D7643" s="201"/>
      <c r="E7643" s="201"/>
    </row>
    <row r="7644" spans="3:5" x14ac:dyDescent="0.2">
      <c r="C7644" s="201"/>
      <c r="D7644" s="201"/>
      <c r="E7644" s="201"/>
    </row>
    <row r="7645" spans="3:5" x14ac:dyDescent="0.2">
      <c r="C7645" s="201"/>
      <c r="D7645" s="201"/>
      <c r="E7645" s="201"/>
    </row>
    <row r="7646" spans="3:5" x14ac:dyDescent="0.2">
      <c r="C7646" s="201"/>
      <c r="D7646" s="201"/>
      <c r="E7646" s="201"/>
    </row>
    <row r="7647" spans="3:5" x14ac:dyDescent="0.2">
      <c r="C7647" s="201"/>
      <c r="D7647" s="201"/>
      <c r="E7647" s="201"/>
    </row>
    <row r="7648" spans="3:5" x14ac:dyDescent="0.2">
      <c r="C7648" s="201"/>
      <c r="D7648" s="201"/>
      <c r="E7648" s="201"/>
    </row>
    <row r="7649" spans="3:5" x14ac:dyDescent="0.2">
      <c r="C7649" s="201"/>
      <c r="D7649" s="201"/>
      <c r="E7649" s="201"/>
    </row>
    <row r="7650" spans="3:5" x14ac:dyDescent="0.2">
      <c r="C7650" s="201"/>
      <c r="D7650" s="201"/>
      <c r="E7650" s="201"/>
    </row>
    <row r="7651" spans="3:5" x14ac:dyDescent="0.2">
      <c r="C7651" s="201"/>
      <c r="D7651" s="201"/>
      <c r="E7651" s="201"/>
    </row>
    <row r="7652" spans="3:5" x14ac:dyDescent="0.2">
      <c r="C7652" s="201"/>
      <c r="D7652" s="201"/>
      <c r="E7652" s="201"/>
    </row>
    <row r="7653" spans="3:5" x14ac:dyDescent="0.2">
      <c r="C7653" s="201"/>
      <c r="D7653" s="201"/>
      <c r="E7653" s="201"/>
    </row>
    <row r="7654" spans="3:5" x14ac:dyDescent="0.2">
      <c r="C7654" s="201"/>
      <c r="D7654" s="201"/>
      <c r="E7654" s="201"/>
    </row>
    <row r="7655" spans="3:5" x14ac:dyDescent="0.2">
      <c r="C7655" s="201"/>
      <c r="D7655" s="201"/>
      <c r="E7655" s="201"/>
    </row>
    <row r="7656" spans="3:5" x14ac:dyDescent="0.2">
      <c r="C7656" s="201"/>
      <c r="D7656" s="201"/>
      <c r="E7656" s="201"/>
    </row>
    <row r="7657" spans="3:5" x14ac:dyDescent="0.2">
      <c r="C7657" s="201"/>
      <c r="D7657" s="201"/>
      <c r="E7657" s="201"/>
    </row>
    <row r="7658" spans="3:5" x14ac:dyDescent="0.2">
      <c r="C7658" s="201"/>
      <c r="D7658" s="201"/>
      <c r="E7658" s="201"/>
    </row>
    <row r="7659" spans="3:5" x14ac:dyDescent="0.2">
      <c r="C7659" s="201"/>
      <c r="D7659" s="201"/>
      <c r="E7659" s="201"/>
    </row>
    <row r="7660" spans="3:5" x14ac:dyDescent="0.2">
      <c r="C7660" s="201"/>
      <c r="D7660" s="201"/>
      <c r="E7660" s="201"/>
    </row>
    <row r="7661" spans="3:5" x14ac:dyDescent="0.2">
      <c r="C7661" s="201"/>
      <c r="D7661" s="201"/>
      <c r="E7661" s="201"/>
    </row>
    <row r="7662" spans="3:5" x14ac:dyDescent="0.2">
      <c r="C7662" s="201"/>
      <c r="D7662" s="201"/>
      <c r="E7662" s="201"/>
    </row>
    <row r="7663" spans="3:5" x14ac:dyDescent="0.2">
      <c r="C7663" s="201"/>
      <c r="D7663" s="201"/>
      <c r="E7663" s="201"/>
    </row>
    <row r="7664" spans="3:5" x14ac:dyDescent="0.2">
      <c r="C7664" s="201"/>
      <c r="D7664" s="201"/>
      <c r="E7664" s="201"/>
    </row>
    <row r="7665" spans="3:5" x14ac:dyDescent="0.2">
      <c r="C7665" s="201"/>
      <c r="D7665" s="201"/>
      <c r="E7665" s="201"/>
    </row>
    <row r="7666" spans="3:5" x14ac:dyDescent="0.2">
      <c r="C7666" s="201"/>
      <c r="D7666" s="201"/>
      <c r="E7666" s="201"/>
    </row>
    <row r="7667" spans="3:5" x14ac:dyDescent="0.2">
      <c r="C7667" s="201"/>
      <c r="D7667" s="201"/>
      <c r="E7667" s="201"/>
    </row>
    <row r="7668" spans="3:5" x14ac:dyDescent="0.2">
      <c r="C7668" s="201"/>
      <c r="D7668" s="201"/>
      <c r="E7668" s="201"/>
    </row>
    <row r="7669" spans="3:5" x14ac:dyDescent="0.2">
      <c r="C7669" s="201"/>
      <c r="D7669" s="201"/>
      <c r="E7669" s="201"/>
    </row>
    <row r="7670" spans="3:5" x14ac:dyDescent="0.2">
      <c r="C7670" s="201"/>
      <c r="D7670" s="201"/>
      <c r="E7670" s="201"/>
    </row>
    <row r="7671" spans="3:5" x14ac:dyDescent="0.2">
      <c r="C7671" s="201"/>
      <c r="D7671" s="201"/>
      <c r="E7671" s="201"/>
    </row>
    <row r="7672" spans="3:5" x14ac:dyDescent="0.2">
      <c r="C7672" s="201"/>
      <c r="D7672" s="201"/>
      <c r="E7672" s="201"/>
    </row>
    <row r="7673" spans="3:5" x14ac:dyDescent="0.2">
      <c r="C7673" s="201"/>
      <c r="D7673" s="201"/>
      <c r="E7673" s="201"/>
    </row>
    <row r="7674" spans="3:5" x14ac:dyDescent="0.2">
      <c r="C7674" s="201"/>
      <c r="D7674" s="201"/>
      <c r="E7674" s="201"/>
    </row>
    <row r="7675" spans="3:5" x14ac:dyDescent="0.2">
      <c r="C7675" s="201"/>
      <c r="D7675" s="201"/>
      <c r="E7675" s="201"/>
    </row>
    <row r="7676" spans="3:5" x14ac:dyDescent="0.2">
      <c r="C7676" s="201"/>
      <c r="D7676" s="201"/>
      <c r="E7676" s="201"/>
    </row>
    <row r="7677" spans="3:5" x14ac:dyDescent="0.2">
      <c r="C7677" s="201"/>
      <c r="D7677" s="201"/>
      <c r="E7677" s="201"/>
    </row>
    <row r="7678" spans="3:5" x14ac:dyDescent="0.2">
      <c r="C7678" s="201"/>
      <c r="D7678" s="201"/>
      <c r="E7678" s="201"/>
    </row>
    <row r="7679" spans="3:5" x14ac:dyDescent="0.2">
      <c r="C7679" s="201"/>
      <c r="D7679" s="201"/>
      <c r="E7679" s="201"/>
    </row>
    <row r="7680" spans="3:5" x14ac:dyDescent="0.2">
      <c r="C7680" s="201"/>
      <c r="D7680" s="201"/>
      <c r="E7680" s="201"/>
    </row>
    <row r="7681" spans="3:5" x14ac:dyDescent="0.2">
      <c r="C7681" s="201"/>
      <c r="D7681" s="201"/>
      <c r="E7681" s="201"/>
    </row>
    <row r="7682" spans="3:5" x14ac:dyDescent="0.2">
      <c r="C7682" s="201"/>
      <c r="D7682" s="201"/>
      <c r="E7682" s="201"/>
    </row>
    <row r="7683" spans="3:5" x14ac:dyDescent="0.2">
      <c r="C7683" s="201"/>
      <c r="D7683" s="201"/>
      <c r="E7683" s="201"/>
    </row>
    <row r="7684" spans="3:5" x14ac:dyDescent="0.2">
      <c r="C7684" s="201"/>
      <c r="D7684" s="201"/>
      <c r="E7684" s="201"/>
    </row>
    <row r="7685" spans="3:5" x14ac:dyDescent="0.2">
      <c r="C7685" s="201"/>
      <c r="D7685" s="201"/>
      <c r="E7685" s="201"/>
    </row>
    <row r="7686" spans="3:5" x14ac:dyDescent="0.2">
      <c r="C7686" s="201"/>
      <c r="D7686" s="201"/>
      <c r="E7686" s="201"/>
    </row>
    <row r="7687" spans="3:5" x14ac:dyDescent="0.2">
      <c r="C7687" s="201"/>
      <c r="D7687" s="201"/>
      <c r="E7687" s="201"/>
    </row>
    <row r="7688" spans="3:5" x14ac:dyDescent="0.2">
      <c r="C7688" s="201"/>
      <c r="D7688" s="201"/>
      <c r="E7688" s="201"/>
    </row>
    <row r="7689" spans="3:5" x14ac:dyDescent="0.2">
      <c r="C7689" s="201"/>
      <c r="D7689" s="201"/>
      <c r="E7689" s="201"/>
    </row>
    <row r="7690" spans="3:5" x14ac:dyDescent="0.2">
      <c r="C7690" s="201"/>
      <c r="D7690" s="201"/>
      <c r="E7690" s="201"/>
    </row>
    <row r="7691" spans="3:5" x14ac:dyDescent="0.2">
      <c r="C7691" s="201"/>
      <c r="D7691" s="201"/>
      <c r="E7691" s="201"/>
    </row>
    <row r="7692" spans="3:5" x14ac:dyDescent="0.2">
      <c r="C7692" s="201"/>
      <c r="D7692" s="201"/>
      <c r="E7692" s="201"/>
    </row>
    <row r="7693" spans="3:5" x14ac:dyDescent="0.2">
      <c r="C7693" s="201"/>
      <c r="D7693" s="201"/>
      <c r="E7693" s="201"/>
    </row>
    <row r="7694" spans="3:5" x14ac:dyDescent="0.2">
      <c r="C7694" s="201"/>
      <c r="D7694" s="201"/>
      <c r="E7694" s="201"/>
    </row>
    <row r="7695" spans="3:5" x14ac:dyDescent="0.2">
      <c r="C7695" s="201"/>
      <c r="D7695" s="201"/>
      <c r="E7695" s="201"/>
    </row>
    <row r="7696" spans="3:5" x14ac:dyDescent="0.2">
      <c r="C7696" s="201"/>
      <c r="D7696" s="201"/>
      <c r="E7696" s="201"/>
    </row>
    <row r="7697" spans="3:5" x14ac:dyDescent="0.2">
      <c r="C7697" s="201"/>
      <c r="D7697" s="201"/>
      <c r="E7697" s="201"/>
    </row>
    <row r="7698" spans="3:5" x14ac:dyDescent="0.2">
      <c r="C7698" s="201"/>
      <c r="D7698" s="201"/>
      <c r="E7698" s="201"/>
    </row>
    <row r="7699" spans="3:5" x14ac:dyDescent="0.2">
      <c r="C7699" s="201"/>
      <c r="D7699" s="201"/>
      <c r="E7699" s="201"/>
    </row>
    <row r="7700" spans="3:5" x14ac:dyDescent="0.2">
      <c r="C7700" s="201"/>
      <c r="D7700" s="201"/>
      <c r="E7700" s="201"/>
    </row>
    <row r="7701" spans="3:5" x14ac:dyDescent="0.2">
      <c r="C7701" s="201"/>
      <c r="D7701" s="201"/>
      <c r="E7701" s="201"/>
    </row>
    <row r="7702" spans="3:5" x14ac:dyDescent="0.2">
      <c r="C7702" s="201"/>
      <c r="D7702" s="201"/>
      <c r="E7702" s="201"/>
    </row>
    <row r="7703" spans="3:5" x14ac:dyDescent="0.2">
      <c r="C7703" s="201"/>
      <c r="D7703" s="201"/>
      <c r="E7703" s="201"/>
    </row>
    <row r="7704" spans="3:5" x14ac:dyDescent="0.2">
      <c r="C7704" s="201"/>
      <c r="D7704" s="201"/>
      <c r="E7704" s="201"/>
    </row>
    <row r="7705" spans="3:5" x14ac:dyDescent="0.2">
      <c r="C7705" s="201"/>
      <c r="D7705" s="201"/>
      <c r="E7705" s="201"/>
    </row>
    <row r="7706" spans="3:5" x14ac:dyDescent="0.2">
      <c r="C7706" s="201"/>
      <c r="D7706" s="201"/>
      <c r="E7706" s="201"/>
    </row>
    <row r="7707" spans="3:5" x14ac:dyDescent="0.2">
      <c r="C7707" s="201"/>
      <c r="D7707" s="201"/>
      <c r="E7707" s="201"/>
    </row>
    <row r="7708" spans="3:5" x14ac:dyDescent="0.2">
      <c r="C7708" s="201"/>
      <c r="D7708" s="201"/>
      <c r="E7708" s="201"/>
    </row>
    <row r="7709" spans="3:5" x14ac:dyDescent="0.2">
      <c r="C7709" s="201"/>
      <c r="D7709" s="201"/>
      <c r="E7709" s="201"/>
    </row>
    <row r="7710" spans="3:5" x14ac:dyDescent="0.2">
      <c r="C7710" s="201"/>
      <c r="D7710" s="201"/>
      <c r="E7710" s="201"/>
    </row>
    <row r="7711" spans="3:5" x14ac:dyDescent="0.2">
      <c r="C7711" s="201"/>
      <c r="D7711" s="201"/>
      <c r="E7711" s="201"/>
    </row>
    <row r="7712" spans="3:5" x14ac:dyDescent="0.2">
      <c r="C7712" s="201"/>
      <c r="D7712" s="201"/>
      <c r="E7712" s="201"/>
    </row>
    <row r="7713" spans="3:5" x14ac:dyDescent="0.2">
      <c r="C7713" s="201"/>
      <c r="D7713" s="201"/>
      <c r="E7713" s="201"/>
    </row>
    <row r="7714" spans="3:5" x14ac:dyDescent="0.2">
      <c r="C7714" s="201"/>
      <c r="D7714" s="201"/>
      <c r="E7714" s="201"/>
    </row>
    <row r="7715" spans="3:5" x14ac:dyDescent="0.2">
      <c r="C7715" s="201"/>
      <c r="D7715" s="201"/>
      <c r="E7715" s="201"/>
    </row>
    <row r="7716" spans="3:5" x14ac:dyDescent="0.2">
      <c r="C7716" s="201"/>
      <c r="D7716" s="201"/>
      <c r="E7716" s="201"/>
    </row>
    <row r="7717" spans="3:5" x14ac:dyDescent="0.2">
      <c r="C7717" s="201"/>
      <c r="D7717" s="201"/>
      <c r="E7717" s="201"/>
    </row>
    <row r="7718" spans="3:5" x14ac:dyDescent="0.2">
      <c r="C7718" s="201"/>
      <c r="D7718" s="201"/>
      <c r="E7718" s="201"/>
    </row>
    <row r="7719" spans="3:5" x14ac:dyDescent="0.2">
      <c r="C7719" s="201"/>
      <c r="D7719" s="201"/>
      <c r="E7719" s="201"/>
    </row>
    <row r="7720" spans="3:5" x14ac:dyDescent="0.2">
      <c r="C7720" s="201"/>
      <c r="D7720" s="201"/>
      <c r="E7720" s="201"/>
    </row>
    <row r="7721" spans="3:5" x14ac:dyDescent="0.2">
      <c r="C7721" s="201"/>
      <c r="D7721" s="201"/>
      <c r="E7721" s="201"/>
    </row>
    <row r="7722" spans="3:5" x14ac:dyDescent="0.2">
      <c r="C7722" s="201"/>
      <c r="D7722" s="201"/>
      <c r="E7722" s="201"/>
    </row>
    <row r="7723" spans="3:5" x14ac:dyDescent="0.2">
      <c r="C7723" s="201"/>
      <c r="D7723" s="201"/>
      <c r="E7723" s="201"/>
    </row>
    <row r="7724" spans="3:5" x14ac:dyDescent="0.2">
      <c r="C7724" s="201"/>
      <c r="D7724" s="201"/>
      <c r="E7724" s="201"/>
    </row>
    <row r="7725" spans="3:5" x14ac:dyDescent="0.2">
      <c r="C7725" s="201"/>
      <c r="D7725" s="201"/>
      <c r="E7725" s="201"/>
    </row>
    <row r="7726" spans="3:5" x14ac:dyDescent="0.2">
      <c r="C7726" s="201"/>
      <c r="D7726" s="201"/>
      <c r="E7726" s="201"/>
    </row>
    <row r="7727" spans="3:5" x14ac:dyDescent="0.2">
      <c r="C7727" s="201"/>
      <c r="D7727" s="201"/>
      <c r="E7727" s="201"/>
    </row>
    <row r="7728" spans="3:5" x14ac:dyDescent="0.2">
      <c r="C7728" s="201"/>
      <c r="D7728" s="201"/>
      <c r="E7728" s="201"/>
    </row>
    <row r="7729" spans="3:5" x14ac:dyDescent="0.2">
      <c r="C7729" s="201"/>
      <c r="D7729" s="201"/>
      <c r="E7729" s="201"/>
    </row>
    <row r="7730" spans="3:5" x14ac:dyDescent="0.2">
      <c r="C7730" s="201"/>
      <c r="D7730" s="201"/>
      <c r="E7730" s="201"/>
    </row>
    <row r="7731" spans="3:5" x14ac:dyDescent="0.2">
      <c r="C7731" s="201"/>
      <c r="D7731" s="201"/>
      <c r="E7731" s="201"/>
    </row>
    <row r="7732" spans="3:5" x14ac:dyDescent="0.2">
      <c r="C7732" s="201"/>
      <c r="D7732" s="201"/>
      <c r="E7732" s="201"/>
    </row>
    <row r="7733" spans="3:5" x14ac:dyDescent="0.2">
      <c r="C7733" s="201"/>
      <c r="D7733" s="201"/>
      <c r="E7733" s="201"/>
    </row>
    <row r="7734" spans="3:5" x14ac:dyDescent="0.2">
      <c r="C7734" s="201"/>
      <c r="D7734" s="201"/>
      <c r="E7734" s="201"/>
    </row>
    <row r="7735" spans="3:5" x14ac:dyDescent="0.2">
      <c r="C7735" s="201"/>
      <c r="D7735" s="201"/>
      <c r="E7735" s="201"/>
    </row>
    <row r="7736" spans="3:5" x14ac:dyDescent="0.2">
      <c r="C7736" s="201"/>
      <c r="D7736" s="201"/>
      <c r="E7736" s="201"/>
    </row>
    <row r="7737" spans="3:5" x14ac:dyDescent="0.2">
      <c r="C7737" s="201"/>
      <c r="D7737" s="201"/>
      <c r="E7737" s="201"/>
    </row>
    <row r="7738" spans="3:5" x14ac:dyDescent="0.2">
      <c r="C7738" s="201"/>
      <c r="D7738" s="201"/>
      <c r="E7738" s="201"/>
    </row>
    <row r="7739" spans="3:5" x14ac:dyDescent="0.2">
      <c r="C7739" s="201"/>
      <c r="D7739" s="201"/>
      <c r="E7739" s="201"/>
    </row>
    <row r="7740" spans="3:5" x14ac:dyDescent="0.2">
      <c r="C7740" s="201"/>
      <c r="D7740" s="201"/>
      <c r="E7740" s="201"/>
    </row>
    <row r="7741" spans="3:5" x14ac:dyDescent="0.2">
      <c r="C7741" s="201"/>
      <c r="D7741" s="201"/>
      <c r="E7741" s="201"/>
    </row>
    <row r="7742" spans="3:5" x14ac:dyDescent="0.2">
      <c r="C7742" s="201"/>
      <c r="D7742" s="201"/>
      <c r="E7742" s="201"/>
    </row>
    <row r="7743" spans="3:5" x14ac:dyDescent="0.2">
      <c r="C7743" s="201"/>
      <c r="D7743" s="201"/>
      <c r="E7743" s="201"/>
    </row>
    <row r="7744" spans="3:5" x14ac:dyDescent="0.2">
      <c r="C7744" s="201"/>
      <c r="D7744" s="201"/>
      <c r="E7744" s="201"/>
    </row>
    <row r="7745" spans="3:5" x14ac:dyDescent="0.2">
      <c r="C7745" s="201"/>
      <c r="D7745" s="201"/>
      <c r="E7745" s="201"/>
    </row>
    <row r="7746" spans="3:5" x14ac:dyDescent="0.2">
      <c r="C7746" s="201"/>
      <c r="D7746" s="201"/>
      <c r="E7746" s="201"/>
    </row>
    <row r="7747" spans="3:5" x14ac:dyDescent="0.2">
      <c r="C7747" s="201"/>
      <c r="D7747" s="201"/>
      <c r="E7747" s="201"/>
    </row>
    <row r="7748" spans="3:5" x14ac:dyDescent="0.2">
      <c r="C7748" s="201"/>
      <c r="D7748" s="201"/>
      <c r="E7748" s="201"/>
    </row>
    <row r="7749" spans="3:5" x14ac:dyDescent="0.2">
      <c r="C7749" s="201"/>
      <c r="D7749" s="201"/>
      <c r="E7749" s="201"/>
    </row>
    <row r="7750" spans="3:5" x14ac:dyDescent="0.2">
      <c r="C7750" s="201"/>
      <c r="D7750" s="201"/>
      <c r="E7750" s="201"/>
    </row>
    <row r="7751" spans="3:5" x14ac:dyDescent="0.2">
      <c r="C7751" s="201"/>
      <c r="D7751" s="201"/>
      <c r="E7751" s="201"/>
    </row>
    <row r="7752" spans="3:5" x14ac:dyDescent="0.2">
      <c r="C7752" s="201"/>
      <c r="D7752" s="201"/>
      <c r="E7752" s="201"/>
    </row>
    <row r="7753" spans="3:5" x14ac:dyDescent="0.2">
      <c r="C7753" s="201"/>
      <c r="D7753" s="201"/>
      <c r="E7753" s="201"/>
    </row>
    <row r="7754" spans="3:5" x14ac:dyDescent="0.2">
      <c r="C7754" s="201"/>
      <c r="D7754" s="201"/>
      <c r="E7754" s="201"/>
    </row>
    <row r="7755" spans="3:5" x14ac:dyDescent="0.2">
      <c r="C7755" s="201"/>
      <c r="D7755" s="201"/>
      <c r="E7755" s="201"/>
    </row>
    <row r="7756" spans="3:5" x14ac:dyDescent="0.2">
      <c r="C7756" s="201"/>
      <c r="D7756" s="201"/>
      <c r="E7756" s="201"/>
    </row>
    <row r="7757" spans="3:5" x14ac:dyDescent="0.2">
      <c r="C7757" s="201"/>
      <c r="D7757" s="201"/>
      <c r="E7757" s="201"/>
    </row>
    <row r="7758" spans="3:5" x14ac:dyDescent="0.2">
      <c r="C7758" s="201"/>
      <c r="D7758" s="201"/>
      <c r="E7758" s="201"/>
    </row>
    <row r="7759" spans="3:5" x14ac:dyDescent="0.2">
      <c r="C7759" s="201"/>
      <c r="D7759" s="201"/>
      <c r="E7759" s="201"/>
    </row>
    <row r="7760" spans="3:5" x14ac:dyDescent="0.2">
      <c r="C7760" s="201"/>
      <c r="D7760" s="201"/>
      <c r="E7760" s="201"/>
    </row>
    <row r="7761" spans="3:5" x14ac:dyDescent="0.2">
      <c r="C7761" s="201"/>
      <c r="D7761" s="201"/>
      <c r="E7761" s="201"/>
    </row>
    <row r="7762" spans="3:5" x14ac:dyDescent="0.2">
      <c r="C7762" s="201"/>
      <c r="D7762" s="201"/>
      <c r="E7762" s="201"/>
    </row>
    <row r="7763" spans="3:5" x14ac:dyDescent="0.2">
      <c r="C7763" s="201"/>
      <c r="D7763" s="201"/>
      <c r="E7763" s="201"/>
    </row>
    <row r="7764" spans="3:5" x14ac:dyDescent="0.2">
      <c r="C7764" s="201"/>
      <c r="D7764" s="201"/>
      <c r="E7764" s="201"/>
    </row>
    <row r="7765" spans="3:5" x14ac:dyDescent="0.2">
      <c r="C7765" s="201"/>
      <c r="D7765" s="201"/>
      <c r="E7765" s="201"/>
    </row>
    <row r="7766" spans="3:5" x14ac:dyDescent="0.2">
      <c r="C7766" s="201"/>
      <c r="D7766" s="201"/>
      <c r="E7766" s="201"/>
    </row>
    <row r="7767" spans="3:5" x14ac:dyDescent="0.2">
      <c r="C7767" s="201"/>
      <c r="D7767" s="201"/>
      <c r="E7767" s="201"/>
    </row>
    <row r="7768" spans="3:5" x14ac:dyDescent="0.2">
      <c r="C7768" s="201"/>
      <c r="D7768" s="201"/>
      <c r="E7768" s="201"/>
    </row>
    <row r="7769" spans="3:5" x14ac:dyDescent="0.2">
      <c r="C7769" s="201"/>
      <c r="D7769" s="201"/>
      <c r="E7769" s="201"/>
    </row>
    <row r="7770" spans="3:5" x14ac:dyDescent="0.2">
      <c r="C7770" s="201"/>
      <c r="D7770" s="201"/>
      <c r="E7770" s="201"/>
    </row>
    <row r="7771" spans="3:5" x14ac:dyDescent="0.2">
      <c r="C7771" s="201"/>
      <c r="D7771" s="201"/>
      <c r="E7771" s="201"/>
    </row>
    <row r="7772" spans="3:5" x14ac:dyDescent="0.2">
      <c r="C7772" s="201"/>
      <c r="D7772" s="201"/>
      <c r="E7772" s="201"/>
    </row>
    <row r="7773" spans="3:5" x14ac:dyDescent="0.2">
      <c r="C7773" s="201"/>
      <c r="D7773" s="201"/>
      <c r="E7773" s="201"/>
    </row>
    <row r="7774" spans="3:5" x14ac:dyDescent="0.2">
      <c r="C7774" s="201"/>
      <c r="D7774" s="201"/>
      <c r="E7774" s="201"/>
    </row>
    <row r="7775" spans="3:5" x14ac:dyDescent="0.2">
      <c r="C7775" s="201"/>
      <c r="D7775" s="201"/>
      <c r="E7775" s="201"/>
    </row>
    <row r="7776" spans="3:5" x14ac:dyDescent="0.2">
      <c r="C7776" s="201"/>
      <c r="D7776" s="201"/>
      <c r="E7776" s="201"/>
    </row>
    <row r="7777" spans="3:5" x14ac:dyDescent="0.2">
      <c r="C7777" s="201"/>
      <c r="D7777" s="201"/>
      <c r="E7777" s="201"/>
    </row>
    <row r="7778" spans="3:5" x14ac:dyDescent="0.2">
      <c r="C7778" s="201"/>
      <c r="D7778" s="201"/>
      <c r="E7778" s="201"/>
    </row>
    <row r="7779" spans="3:5" x14ac:dyDescent="0.2">
      <c r="C7779" s="201"/>
      <c r="D7779" s="201"/>
      <c r="E7779" s="201"/>
    </row>
    <row r="7780" spans="3:5" x14ac:dyDescent="0.2">
      <c r="C7780" s="201"/>
      <c r="D7780" s="201"/>
      <c r="E7780" s="201"/>
    </row>
    <row r="7781" spans="3:5" x14ac:dyDescent="0.2">
      <c r="C7781" s="201"/>
      <c r="D7781" s="201"/>
      <c r="E7781" s="201"/>
    </row>
    <row r="7782" spans="3:5" x14ac:dyDescent="0.2">
      <c r="C7782" s="201"/>
      <c r="D7782" s="201"/>
      <c r="E7782" s="201"/>
    </row>
    <row r="7783" spans="3:5" x14ac:dyDescent="0.2">
      <c r="C7783" s="201"/>
      <c r="D7783" s="201"/>
      <c r="E7783" s="201"/>
    </row>
    <row r="7784" spans="3:5" x14ac:dyDescent="0.2">
      <c r="C7784" s="201"/>
      <c r="D7784" s="201"/>
      <c r="E7784" s="201"/>
    </row>
    <row r="7785" spans="3:5" x14ac:dyDescent="0.2">
      <c r="C7785" s="201"/>
      <c r="D7785" s="201"/>
      <c r="E7785" s="201"/>
    </row>
    <row r="7786" spans="3:5" x14ac:dyDescent="0.2">
      <c r="C7786" s="201"/>
      <c r="D7786" s="201"/>
      <c r="E7786" s="201"/>
    </row>
    <row r="7787" spans="3:5" x14ac:dyDescent="0.2">
      <c r="C7787" s="201"/>
      <c r="D7787" s="201"/>
      <c r="E7787" s="201"/>
    </row>
    <row r="7788" spans="3:5" x14ac:dyDescent="0.2">
      <c r="C7788" s="201"/>
      <c r="D7788" s="201"/>
      <c r="E7788" s="201"/>
    </row>
    <row r="7789" spans="3:5" x14ac:dyDescent="0.2">
      <c r="C7789" s="201"/>
      <c r="D7789" s="201"/>
      <c r="E7789" s="201"/>
    </row>
    <row r="7790" spans="3:5" x14ac:dyDescent="0.2">
      <c r="C7790" s="201"/>
      <c r="D7790" s="201"/>
      <c r="E7790" s="201"/>
    </row>
    <row r="7791" spans="3:5" x14ac:dyDescent="0.2">
      <c r="C7791" s="201"/>
      <c r="D7791" s="201"/>
      <c r="E7791" s="201"/>
    </row>
    <row r="7792" spans="3:5" x14ac:dyDescent="0.2">
      <c r="C7792" s="201"/>
      <c r="D7792" s="201"/>
      <c r="E7792" s="201"/>
    </row>
    <row r="7793" spans="3:5" x14ac:dyDescent="0.2">
      <c r="C7793" s="201"/>
      <c r="D7793" s="201"/>
      <c r="E7793" s="201"/>
    </row>
    <row r="7794" spans="3:5" x14ac:dyDescent="0.2">
      <c r="C7794" s="201"/>
      <c r="D7794" s="201"/>
      <c r="E7794" s="201"/>
    </row>
    <row r="7795" spans="3:5" x14ac:dyDescent="0.2">
      <c r="C7795" s="201"/>
      <c r="D7795" s="201"/>
      <c r="E7795" s="201"/>
    </row>
    <row r="7796" spans="3:5" x14ac:dyDescent="0.2">
      <c r="C7796" s="201"/>
      <c r="D7796" s="201"/>
      <c r="E7796" s="201"/>
    </row>
    <row r="7797" spans="3:5" x14ac:dyDescent="0.2">
      <c r="C7797" s="201"/>
      <c r="D7797" s="201"/>
      <c r="E7797" s="201"/>
    </row>
    <row r="7798" spans="3:5" x14ac:dyDescent="0.2">
      <c r="C7798" s="201"/>
      <c r="D7798" s="201"/>
      <c r="E7798" s="201"/>
    </row>
    <row r="7799" spans="3:5" x14ac:dyDescent="0.2">
      <c r="C7799" s="201"/>
      <c r="D7799" s="201"/>
      <c r="E7799" s="201"/>
    </row>
    <row r="7800" spans="3:5" x14ac:dyDescent="0.2">
      <c r="C7800" s="201"/>
      <c r="D7800" s="201"/>
      <c r="E7800" s="201"/>
    </row>
    <row r="7801" spans="3:5" x14ac:dyDescent="0.2">
      <c r="C7801" s="201"/>
      <c r="D7801" s="201"/>
      <c r="E7801" s="201"/>
    </row>
    <row r="7802" spans="3:5" x14ac:dyDescent="0.2">
      <c r="C7802" s="201"/>
      <c r="D7802" s="201"/>
      <c r="E7802" s="201"/>
    </row>
    <row r="7803" spans="3:5" x14ac:dyDescent="0.2">
      <c r="C7803" s="201"/>
      <c r="D7803" s="201"/>
      <c r="E7803" s="201"/>
    </row>
    <row r="7804" spans="3:5" x14ac:dyDescent="0.2">
      <c r="C7804" s="201"/>
      <c r="D7804" s="201"/>
      <c r="E7804" s="201"/>
    </row>
    <row r="7805" spans="3:5" x14ac:dyDescent="0.2">
      <c r="C7805" s="201"/>
      <c r="D7805" s="201"/>
      <c r="E7805" s="201"/>
    </row>
    <row r="7806" spans="3:5" x14ac:dyDescent="0.2">
      <c r="C7806" s="201"/>
      <c r="D7806" s="201"/>
      <c r="E7806" s="201"/>
    </row>
    <row r="7807" spans="3:5" x14ac:dyDescent="0.2">
      <c r="C7807" s="201"/>
      <c r="D7807" s="201"/>
      <c r="E7807" s="201"/>
    </row>
    <row r="7808" spans="3:5" x14ac:dyDescent="0.2">
      <c r="C7808" s="201"/>
      <c r="D7808" s="201"/>
      <c r="E7808" s="201"/>
    </row>
    <row r="7809" spans="3:5" x14ac:dyDescent="0.2">
      <c r="C7809" s="201"/>
      <c r="D7809" s="201"/>
      <c r="E7809" s="201"/>
    </row>
    <row r="7810" spans="3:5" x14ac:dyDescent="0.2">
      <c r="C7810" s="201"/>
      <c r="D7810" s="201"/>
      <c r="E7810" s="201"/>
    </row>
    <row r="7811" spans="3:5" x14ac:dyDescent="0.2">
      <c r="C7811" s="201"/>
      <c r="D7811" s="201"/>
      <c r="E7811" s="201"/>
    </row>
    <row r="7812" spans="3:5" x14ac:dyDescent="0.2">
      <c r="C7812" s="201"/>
      <c r="D7812" s="201"/>
      <c r="E7812" s="201"/>
    </row>
    <row r="7813" spans="3:5" x14ac:dyDescent="0.2">
      <c r="C7813" s="201"/>
      <c r="D7813" s="201"/>
      <c r="E7813" s="201"/>
    </row>
    <row r="7814" spans="3:5" x14ac:dyDescent="0.2">
      <c r="C7814" s="201"/>
      <c r="D7814" s="201"/>
      <c r="E7814" s="201"/>
    </row>
    <row r="7815" spans="3:5" x14ac:dyDescent="0.2">
      <c r="C7815" s="201"/>
      <c r="D7815" s="201"/>
      <c r="E7815" s="201"/>
    </row>
    <row r="7816" spans="3:5" x14ac:dyDescent="0.2">
      <c r="C7816" s="201"/>
      <c r="D7816" s="201"/>
      <c r="E7816" s="201"/>
    </row>
    <row r="7817" spans="3:5" x14ac:dyDescent="0.2">
      <c r="C7817" s="201"/>
      <c r="D7817" s="201"/>
      <c r="E7817" s="201"/>
    </row>
    <row r="7818" spans="3:5" x14ac:dyDescent="0.2">
      <c r="C7818" s="201"/>
      <c r="D7818" s="201"/>
      <c r="E7818" s="201"/>
    </row>
    <row r="7819" spans="3:5" x14ac:dyDescent="0.2">
      <c r="C7819" s="201"/>
      <c r="D7819" s="201"/>
      <c r="E7819" s="201"/>
    </row>
    <row r="7820" spans="3:5" x14ac:dyDescent="0.2">
      <c r="C7820" s="201"/>
      <c r="D7820" s="201"/>
      <c r="E7820" s="201"/>
    </row>
    <row r="7821" spans="3:5" x14ac:dyDescent="0.2">
      <c r="C7821" s="201"/>
      <c r="D7821" s="201"/>
      <c r="E7821" s="201"/>
    </row>
    <row r="7822" spans="3:5" x14ac:dyDescent="0.2">
      <c r="C7822" s="201"/>
      <c r="D7822" s="201"/>
      <c r="E7822" s="201"/>
    </row>
    <row r="7823" spans="3:5" x14ac:dyDescent="0.2">
      <c r="C7823" s="201"/>
      <c r="D7823" s="201"/>
      <c r="E7823" s="201"/>
    </row>
    <row r="7824" spans="3:5" x14ac:dyDescent="0.2">
      <c r="C7824" s="201"/>
      <c r="D7824" s="201"/>
      <c r="E7824" s="201"/>
    </row>
    <row r="7825" spans="3:5" x14ac:dyDescent="0.2">
      <c r="C7825" s="201"/>
      <c r="D7825" s="201"/>
      <c r="E7825" s="201"/>
    </row>
    <row r="7826" spans="3:5" x14ac:dyDescent="0.2">
      <c r="C7826" s="201"/>
      <c r="D7826" s="201"/>
      <c r="E7826" s="201"/>
    </row>
    <row r="7827" spans="3:5" x14ac:dyDescent="0.2">
      <c r="C7827" s="201"/>
      <c r="D7827" s="201"/>
      <c r="E7827" s="201"/>
    </row>
    <row r="7828" spans="3:5" x14ac:dyDescent="0.2">
      <c r="C7828" s="201"/>
      <c r="D7828" s="201"/>
      <c r="E7828" s="201"/>
    </row>
    <row r="7829" spans="3:5" x14ac:dyDescent="0.2">
      <c r="C7829" s="201"/>
      <c r="D7829" s="201"/>
      <c r="E7829" s="201"/>
    </row>
    <row r="7830" spans="3:5" x14ac:dyDescent="0.2">
      <c r="C7830" s="201"/>
      <c r="D7830" s="201"/>
      <c r="E7830" s="201"/>
    </row>
    <row r="7831" spans="3:5" x14ac:dyDescent="0.2">
      <c r="C7831" s="201"/>
      <c r="D7831" s="201"/>
      <c r="E7831" s="201"/>
    </row>
    <row r="7832" spans="3:5" x14ac:dyDescent="0.2">
      <c r="C7832" s="201"/>
      <c r="D7832" s="201"/>
      <c r="E7832" s="201"/>
    </row>
    <row r="7833" spans="3:5" x14ac:dyDescent="0.2">
      <c r="C7833" s="201"/>
      <c r="D7833" s="201"/>
      <c r="E7833" s="201"/>
    </row>
    <row r="7834" spans="3:5" x14ac:dyDescent="0.2">
      <c r="C7834" s="201"/>
      <c r="D7834" s="201"/>
      <c r="E7834" s="201"/>
    </row>
    <row r="7835" spans="3:5" x14ac:dyDescent="0.2">
      <c r="C7835" s="201"/>
      <c r="D7835" s="201"/>
      <c r="E7835" s="201"/>
    </row>
    <row r="7836" spans="3:5" x14ac:dyDescent="0.2">
      <c r="C7836" s="201"/>
      <c r="D7836" s="201"/>
      <c r="E7836" s="201"/>
    </row>
    <row r="7837" spans="3:5" x14ac:dyDescent="0.2">
      <c r="C7837" s="201"/>
      <c r="D7837" s="201"/>
      <c r="E7837" s="201"/>
    </row>
    <row r="7838" spans="3:5" x14ac:dyDescent="0.2">
      <c r="C7838" s="201"/>
      <c r="D7838" s="201"/>
      <c r="E7838" s="201"/>
    </row>
    <row r="7839" spans="3:5" x14ac:dyDescent="0.2">
      <c r="C7839" s="201"/>
      <c r="D7839" s="201"/>
      <c r="E7839" s="201"/>
    </row>
    <row r="7840" spans="3:5" x14ac:dyDescent="0.2">
      <c r="C7840" s="201"/>
      <c r="D7840" s="201"/>
      <c r="E7840" s="201"/>
    </row>
    <row r="7841" spans="3:5" x14ac:dyDescent="0.2">
      <c r="C7841" s="201"/>
      <c r="D7841" s="201"/>
      <c r="E7841" s="201"/>
    </row>
    <row r="7842" spans="3:5" x14ac:dyDescent="0.2">
      <c r="C7842" s="201"/>
      <c r="D7842" s="201"/>
      <c r="E7842" s="201"/>
    </row>
    <row r="7843" spans="3:5" x14ac:dyDescent="0.2">
      <c r="C7843" s="201"/>
      <c r="D7843" s="201"/>
      <c r="E7843" s="201"/>
    </row>
    <row r="7844" spans="3:5" x14ac:dyDescent="0.2">
      <c r="C7844" s="201"/>
      <c r="D7844" s="201"/>
      <c r="E7844" s="201"/>
    </row>
    <row r="7845" spans="3:5" x14ac:dyDescent="0.2">
      <c r="C7845" s="201"/>
      <c r="D7845" s="201"/>
      <c r="E7845" s="201"/>
    </row>
    <row r="7846" spans="3:5" x14ac:dyDescent="0.2">
      <c r="C7846" s="201"/>
      <c r="D7846" s="201"/>
      <c r="E7846" s="201"/>
    </row>
    <row r="7847" spans="3:5" x14ac:dyDescent="0.2">
      <c r="C7847" s="201"/>
      <c r="D7847" s="201"/>
      <c r="E7847" s="201"/>
    </row>
    <row r="7848" spans="3:5" x14ac:dyDescent="0.2">
      <c r="C7848" s="201"/>
      <c r="D7848" s="201"/>
      <c r="E7848" s="201"/>
    </row>
    <row r="7849" spans="3:5" x14ac:dyDescent="0.2">
      <c r="C7849" s="201"/>
      <c r="D7849" s="201"/>
      <c r="E7849" s="201"/>
    </row>
    <row r="7850" spans="3:5" x14ac:dyDescent="0.2">
      <c r="C7850" s="201"/>
      <c r="D7850" s="201"/>
      <c r="E7850" s="201"/>
    </row>
    <row r="7851" spans="3:5" x14ac:dyDescent="0.2">
      <c r="C7851" s="201"/>
      <c r="D7851" s="201"/>
      <c r="E7851" s="201"/>
    </row>
    <row r="7852" spans="3:5" x14ac:dyDescent="0.2">
      <c r="C7852" s="201"/>
      <c r="D7852" s="201"/>
      <c r="E7852" s="201"/>
    </row>
    <row r="7853" spans="3:5" x14ac:dyDescent="0.2">
      <c r="C7853" s="201"/>
      <c r="D7853" s="201"/>
      <c r="E7853" s="201"/>
    </row>
    <row r="7854" spans="3:5" x14ac:dyDescent="0.2">
      <c r="C7854" s="201"/>
      <c r="D7854" s="201"/>
      <c r="E7854" s="201"/>
    </row>
    <row r="7855" spans="3:5" x14ac:dyDescent="0.2">
      <c r="C7855" s="201"/>
      <c r="D7855" s="201"/>
      <c r="E7855" s="201"/>
    </row>
    <row r="7856" spans="3:5" x14ac:dyDescent="0.2">
      <c r="C7856" s="201"/>
      <c r="D7856" s="201"/>
      <c r="E7856" s="201"/>
    </row>
    <row r="7857" spans="3:5" x14ac:dyDescent="0.2">
      <c r="C7857" s="201"/>
      <c r="D7857" s="201"/>
      <c r="E7857" s="201"/>
    </row>
    <row r="7858" spans="3:5" x14ac:dyDescent="0.2">
      <c r="C7858" s="201"/>
      <c r="D7858" s="201"/>
      <c r="E7858" s="201"/>
    </row>
    <row r="7859" spans="3:5" x14ac:dyDescent="0.2">
      <c r="C7859" s="201"/>
      <c r="D7859" s="201"/>
      <c r="E7859" s="201"/>
    </row>
    <row r="7860" spans="3:5" x14ac:dyDescent="0.2">
      <c r="C7860" s="201"/>
      <c r="D7860" s="201"/>
      <c r="E7860" s="201"/>
    </row>
    <row r="7861" spans="3:5" x14ac:dyDescent="0.2">
      <c r="C7861" s="201"/>
      <c r="D7861" s="201"/>
      <c r="E7861" s="201"/>
    </row>
    <row r="7862" spans="3:5" x14ac:dyDescent="0.2">
      <c r="C7862" s="201"/>
      <c r="D7862" s="201"/>
      <c r="E7862" s="201"/>
    </row>
    <row r="7863" spans="3:5" x14ac:dyDescent="0.2">
      <c r="C7863" s="201"/>
      <c r="D7863" s="201"/>
      <c r="E7863" s="201"/>
    </row>
    <row r="7864" spans="3:5" x14ac:dyDescent="0.2">
      <c r="C7864" s="201"/>
      <c r="D7864" s="201"/>
      <c r="E7864" s="201"/>
    </row>
    <row r="7865" spans="3:5" x14ac:dyDescent="0.2">
      <c r="C7865" s="201"/>
      <c r="D7865" s="201"/>
      <c r="E7865" s="201"/>
    </row>
    <row r="7866" spans="3:5" x14ac:dyDescent="0.2">
      <c r="C7866" s="201"/>
      <c r="D7866" s="201"/>
      <c r="E7866" s="201"/>
    </row>
    <row r="7867" spans="3:5" x14ac:dyDescent="0.2">
      <c r="C7867" s="201"/>
      <c r="D7867" s="201"/>
      <c r="E7867" s="201"/>
    </row>
    <row r="7868" spans="3:5" x14ac:dyDescent="0.2">
      <c r="C7868" s="201"/>
      <c r="D7868" s="201"/>
      <c r="E7868" s="201"/>
    </row>
    <row r="7869" spans="3:5" x14ac:dyDescent="0.2">
      <c r="C7869" s="201"/>
      <c r="D7869" s="201"/>
      <c r="E7869" s="201"/>
    </row>
    <row r="7870" spans="3:5" x14ac:dyDescent="0.2">
      <c r="C7870" s="201"/>
      <c r="D7870" s="201"/>
      <c r="E7870" s="201"/>
    </row>
    <row r="7871" spans="3:5" x14ac:dyDescent="0.2">
      <c r="C7871" s="201"/>
      <c r="D7871" s="201"/>
      <c r="E7871" s="201"/>
    </row>
    <row r="7872" spans="3:5" x14ac:dyDescent="0.2">
      <c r="C7872" s="201"/>
      <c r="D7872" s="201"/>
      <c r="E7872" s="201"/>
    </row>
    <row r="7873" spans="3:5" x14ac:dyDescent="0.2">
      <c r="C7873" s="201"/>
      <c r="D7873" s="201"/>
      <c r="E7873" s="201"/>
    </row>
    <row r="7874" spans="3:5" x14ac:dyDescent="0.2">
      <c r="C7874" s="201"/>
      <c r="D7874" s="201"/>
      <c r="E7874" s="201"/>
    </row>
    <row r="7875" spans="3:5" x14ac:dyDescent="0.2">
      <c r="C7875" s="201"/>
      <c r="D7875" s="201"/>
      <c r="E7875" s="201"/>
    </row>
    <row r="7876" spans="3:5" x14ac:dyDescent="0.2">
      <c r="C7876" s="201"/>
      <c r="D7876" s="201"/>
      <c r="E7876" s="201"/>
    </row>
    <row r="7877" spans="3:5" x14ac:dyDescent="0.2">
      <c r="C7877" s="201"/>
      <c r="D7877" s="201"/>
      <c r="E7877" s="201"/>
    </row>
    <row r="7878" spans="3:5" x14ac:dyDescent="0.2">
      <c r="C7878" s="201"/>
      <c r="D7878" s="201"/>
      <c r="E7878" s="201"/>
    </row>
    <row r="7879" spans="3:5" x14ac:dyDescent="0.2">
      <c r="C7879" s="201"/>
      <c r="D7879" s="201"/>
      <c r="E7879" s="201"/>
    </row>
    <row r="7880" spans="3:5" x14ac:dyDescent="0.2">
      <c r="C7880" s="201"/>
      <c r="D7880" s="201"/>
      <c r="E7880" s="201"/>
    </row>
    <row r="7881" spans="3:5" x14ac:dyDescent="0.2">
      <c r="C7881" s="201"/>
      <c r="D7881" s="201"/>
      <c r="E7881" s="201"/>
    </row>
    <row r="7882" spans="3:5" x14ac:dyDescent="0.2">
      <c r="C7882" s="201"/>
      <c r="D7882" s="201"/>
      <c r="E7882" s="201"/>
    </row>
    <row r="7883" spans="3:5" x14ac:dyDescent="0.2">
      <c r="C7883" s="201"/>
      <c r="D7883" s="201"/>
      <c r="E7883" s="201"/>
    </row>
    <row r="7884" spans="3:5" x14ac:dyDescent="0.2">
      <c r="C7884" s="201"/>
      <c r="D7884" s="201"/>
      <c r="E7884" s="201"/>
    </row>
    <row r="7885" spans="3:5" x14ac:dyDescent="0.2">
      <c r="C7885" s="201"/>
      <c r="D7885" s="201"/>
      <c r="E7885" s="201"/>
    </row>
    <row r="7886" spans="3:5" x14ac:dyDescent="0.2">
      <c r="C7886" s="201"/>
      <c r="D7886" s="201"/>
      <c r="E7886" s="201"/>
    </row>
    <row r="7887" spans="3:5" x14ac:dyDescent="0.2">
      <c r="C7887" s="201"/>
      <c r="D7887" s="201"/>
      <c r="E7887" s="201"/>
    </row>
    <row r="7888" spans="3:5" x14ac:dyDescent="0.2">
      <c r="C7888" s="201"/>
      <c r="D7888" s="201"/>
      <c r="E7888" s="201"/>
    </row>
    <row r="7889" spans="3:5" x14ac:dyDescent="0.2">
      <c r="C7889" s="201"/>
      <c r="D7889" s="201"/>
      <c r="E7889" s="201"/>
    </row>
    <row r="7890" spans="3:5" x14ac:dyDescent="0.2">
      <c r="C7890" s="201"/>
      <c r="D7890" s="201"/>
      <c r="E7890" s="201"/>
    </row>
    <row r="7891" spans="3:5" x14ac:dyDescent="0.2">
      <c r="C7891" s="201"/>
      <c r="D7891" s="201"/>
      <c r="E7891" s="201"/>
    </row>
    <row r="7892" spans="3:5" x14ac:dyDescent="0.2">
      <c r="C7892" s="201"/>
      <c r="D7892" s="201"/>
      <c r="E7892" s="201"/>
    </row>
    <row r="7893" spans="3:5" x14ac:dyDescent="0.2">
      <c r="C7893" s="201"/>
      <c r="D7893" s="201"/>
      <c r="E7893" s="201"/>
    </row>
    <row r="7894" spans="3:5" x14ac:dyDescent="0.2">
      <c r="C7894" s="201"/>
      <c r="D7894" s="201"/>
      <c r="E7894" s="201"/>
    </row>
    <row r="7895" spans="3:5" x14ac:dyDescent="0.2">
      <c r="C7895" s="201"/>
      <c r="D7895" s="201"/>
      <c r="E7895" s="201"/>
    </row>
    <row r="7896" spans="3:5" x14ac:dyDescent="0.2">
      <c r="C7896" s="201"/>
      <c r="D7896" s="201"/>
      <c r="E7896" s="201"/>
    </row>
    <row r="7897" spans="3:5" x14ac:dyDescent="0.2">
      <c r="C7897" s="201"/>
      <c r="D7897" s="201"/>
      <c r="E7897" s="201"/>
    </row>
    <row r="7898" spans="3:5" x14ac:dyDescent="0.2">
      <c r="C7898" s="201"/>
      <c r="D7898" s="201"/>
      <c r="E7898" s="201"/>
    </row>
    <row r="7899" spans="3:5" x14ac:dyDescent="0.2">
      <c r="C7899" s="201"/>
      <c r="D7899" s="201"/>
      <c r="E7899" s="201"/>
    </row>
    <row r="7900" spans="3:5" x14ac:dyDescent="0.2">
      <c r="C7900" s="201"/>
      <c r="D7900" s="201"/>
      <c r="E7900" s="201"/>
    </row>
    <row r="7901" spans="3:5" x14ac:dyDescent="0.2">
      <c r="C7901" s="201"/>
      <c r="D7901" s="201"/>
      <c r="E7901" s="201"/>
    </row>
    <row r="7902" spans="3:5" x14ac:dyDescent="0.2">
      <c r="C7902" s="201"/>
      <c r="D7902" s="201"/>
      <c r="E7902" s="201"/>
    </row>
    <row r="7903" spans="3:5" x14ac:dyDescent="0.2">
      <c r="C7903" s="201"/>
      <c r="D7903" s="201"/>
      <c r="E7903" s="201"/>
    </row>
    <row r="7904" spans="3:5" x14ac:dyDescent="0.2">
      <c r="C7904" s="201"/>
      <c r="D7904" s="201"/>
      <c r="E7904" s="201"/>
    </row>
    <row r="7905" spans="3:5" x14ac:dyDescent="0.2">
      <c r="C7905" s="201"/>
      <c r="D7905" s="201"/>
      <c r="E7905" s="201"/>
    </row>
    <row r="7906" spans="3:5" x14ac:dyDescent="0.2">
      <c r="C7906" s="201"/>
      <c r="D7906" s="201"/>
      <c r="E7906" s="201"/>
    </row>
    <row r="7907" spans="3:5" x14ac:dyDescent="0.2">
      <c r="C7907" s="201"/>
      <c r="D7907" s="201"/>
      <c r="E7907" s="201"/>
    </row>
    <row r="7908" spans="3:5" x14ac:dyDescent="0.2">
      <c r="C7908" s="201"/>
      <c r="D7908" s="201"/>
      <c r="E7908" s="201"/>
    </row>
    <row r="7909" spans="3:5" x14ac:dyDescent="0.2">
      <c r="C7909" s="201"/>
      <c r="D7909" s="201"/>
      <c r="E7909" s="201"/>
    </row>
    <row r="7910" spans="3:5" x14ac:dyDescent="0.2">
      <c r="C7910" s="201"/>
      <c r="D7910" s="201"/>
      <c r="E7910" s="201"/>
    </row>
    <row r="7911" spans="3:5" x14ac:dyDescent="0.2">
      <c r="C7911" s="201"/>
      <c r="D7911" s="201"/>
      <c r="E7911" s="201"/>
    </row>
    <row r="7912" spans="3:5" x14ac:dyDescent="0.2">
      <c r="C7912" s="201"/>
      <c r="D7912" s="201"/>
      <c r="E7912" s="201"/>
    </row>
    <row r="7913" spans="3:5" x14ac:dyDescent="0.2">
      <c r="C7913" s="201"/>
      <c r="D7913" s="201"/>
      <c r="E7913" s="201"/>
    </row>
    <row r="7914" spans="3:5" x14ac:dyDescent="0.2">
      <c r="C7914" s="201"/>
      <c r="D7914" s="201"/>
      <c r="E7914" s="201"/>
    </row>
    <row r="7915" spans="3:5" x14ac:dyDescent="0.2">
      <c r="C7915" s="201"/>
      <c r="D7915" s="201"/>
      <c r="E7915" s="201"/>
    </row>
    <row r="7916" spans="3:5" x14ac:dyDescent="0.2">
      <c r="C7916" s="201"/>
      <c r="D7916" s="201"/>
      <c r="E7916" s="201"/>
    </row>
    <row r="7917" spans="3:5" x14ac:dyDescent="0.2">
      <c r="C7917" s="201"/>
      <c r="D7917" s="201"/>
      <c r="E7917" s="201"/>
    </row>
    <row r="7918" spans="3:5" x14ac:dyDescent="0.2">
      <c r="C7918" s="201"/>
      <c r="D7918" s="201"/>
      <c r="E7918" s="201"/>
    </row>
    <row r="7919" spans="3:5" x14ac:dyDescent="0.2">
      <c r="C7919" s="201"/>
      <c r="D7919" s="201"/>
      <c r="E7919" s="201"/>
    </row>
    <row r="7920" spans="3:5" x14ac:dyDescent="0.2">
      <c r="C7920" s="201"/>
      <c r="D7920" s="201"/>
      <c r="E7920" s="201"/>
    </row>
    <row r="7921" spans="3:5" x14ac:dyDescent="0.2">
      <c r="C7921" s="201"/>
      <c r="D7921" s="201"/>
      <c r="E7921" s="201"/>
    </row>
    <row r="7922" spans="3:5" x14ac:dyDescent="0.2">
      <c r="C7922" s="201"/>
      <c r="D7922" s="201"/>
      <c r="E7922" s="201"/>
    </row>
    <row r="7923" spans="3:5" x14ac:dyDescent="0.2">
      <c r="C7923" s="201"/>
      <c r="D7923" s="201"/>
      <c r="E7923" s="201"/>
    </row>
    <row r="7924" spans="3:5" x14ac:dyDescent="0.2">
      <c r="C7924" s="201"/>
      <c r="D7924" s="201"/>
      <c r="E7924" s="201"/>
    </row>
    <row r="7925" spans="3:5" x14ac:dyDescent="0.2">
      <c r="C7925" s="201"/>
      <c r="D7925" s="201"/>
      <c r="E7925" s="201"/>
    </row>
    <row r="7926" spans="3:5" x14ac:dyDescent="0.2">
      <c r="C7926" s="201"/>
      <c r="D7926" s="201"/>
      <c r="E7926" s="201"/>
    </row>
    <row r="7927" spans="3:5" x14ac:dyDescent="0.2">
      <c r="C7927" s="201"/>
      <c r="D7927" s="201"/>
      <c r="E7927" s="201"/>
    </row>
    <row r="7928" spans="3:5" x14ac:dyDescent="0.2">
      <c r="C7928" s="201"/>
      <c r="D7928" s="201"/>
      <c r="E7928" s="201"/>
    </row>
    <row r="7929" spans="3:5" x14ac:dyDescent="0.2">
      <c r="C7929" s="201"/>
      <c r="D7929" s="201"/>
      <c r="E7929" s="201"/>
    </row>
    <row r="7930" spans="3:5" x14ac:dyDescent="0.2">
      <c r="C7930" s="201"/>
      <c r="D7930" s="201"/>
      <c r="E7930" s="201"/>
    </row>
    <row r="7931" spans="3:5" x14ac:dyDescent="0.2">
      <c r="C7931" s="201"/>
      <c r="D7931" s="201"/>
      <c r="E7931" s="201"/>
    </row>
    <row r="7932" spans="3:5" x14ac:dyDescent="0.2">
      <c r="C7932" s="201"/>
      <c r="D7932" s="201"/>
      <c r="E7932" s="201"/>
    </row>
    <row r="7933" spans="3:5" x14ac:dyDescent="0.2">
      <c r="C7933" s="201"/>
      <c r="D7933" s="201"/>
      <c r="E7933" s="201"/>
    </row>
    <row r="7934" spans="3:5" x14ac:dyDescent="0.2">
      <c r="C7934" s="201"/>
      <c r="D7934" s="201"/>
      <c r="E7934" s="201"/>
    </row>
    <row r="7935" spans="3:5" x14ac:dyDescent="0.2">
      <c r="C7935" s="201"/>
      <c r="D7935" s="201"/>
      <c r="E7935" s="201"/>
    </row>
    <row r="7936" spans="3:5" x14ac:dyDescent="0.2">
      <c r="C7936" s="201"/>
      <c r="D7936" s="201"/>
      <c r="E7936" s="201"/>
    </row>
    <row r="7937" spans="3:5" x14ac:dyDescent="0.2">
      <c r="C7937" s="201"/>
      <c r="D7937" s="201"/>
      <c r="E7937" s="201"/>
    </row>
    <row r="7938" spans="3:5" x14ac:dyDescent="0.2">
      <c r="C7938" s="201"/>
      <c r="D7938" s="201"/>
      <c r="E7938" s="201"/>
    </row>
    <row r="7939" spans="3:5" x14ac:dyDescent="0.2">
      <c r="C7939" s="201"/>
      <c r="D7939" s="201"/>
      <c r="E7939" s="201"/>
    </row>
    <row r="7940" spans="3:5" x14ac:dyDescent="0.2">
      <c r="C7940" s="201"/>
      <c r="D7940" s="201"/>
      <c r="E7940" s="201"/>
    </row>
    <row r="7941" spans="3:5" x14ac:dyDescent="0.2">
      <c r="C7941" s="201"/>
      <c r="D7941" s="201"/>
      <c r="E7941" s="201"/>
    </row>
    <row r="7942" spans="3:5" x14ac:dyDescent="0.2">
      <c r="C7942" s="201"/>
      <c r="D7942" s="201"/>
      <c r="E7942" s="201"/>
    </row>
    <row r="7943" spans="3:5" x14ac:dyDescent="0.2">
      <c r="C7943" s="201"/>
      <c r="D7943" s="201"/>
      <c r="E7943" s="201"/>
    </row>
    <row r="7944" spans="3:5" x14ac:dyDescent="0.2">
      <c r="C7944" s="201"/>
      <c r="D7944" s="201"/>
      <c r="E7944" s="201"/>
    </row>
    <row r="7945" spans="3:5" x14ac:dyDescent="0.2">
      <c r="C7945" s="201"/>
      <c r="D7945" s="201"/>
      <c r="E7945" s="201"/>
    </row>
    <row r="7946" spans="3:5" x14ac:dyDescent="0.2">
      <c r="C7946" s="201"/>
      <c r="D7946" s="201"/>
      <c r="E7946" s="201"/>
    </row>
    <row r="7947" spans="3:5" x14ac:dyDescent="0.2">
      <c r="C7947" s="201"/>
      <c r="D7947" s="201"/>
      <c r="E7947" s="201"/>
    </row>
    <row r="7948" spans="3:5" x14ac:dyDescent="0.2">
      <c r="C7948" s="201"/>
      <c r="D7948" s="201"/>
      <c r="E7948" s="201"/>
    </row>
    <row r="7949" spans="3:5" x14ac:dyDescent="0.2">
      <c r="C7949" s="201"/>
      <c r="D7949" s="201"/>
      <c r="E7949" s="201"/>
    </row>
    <row r="7950" spans="3:5" x14ac:dyDescent="0.2">
      <c r="C7950" s="201"/>
      <c r="D7950" s="201"/>
      <c r="E7950" s="201"/>
    </row>
    <row r="7951" spans="3:5" x14ac:dyDescent="0.2">
      <c r="C7951" s="201"/>
      <c r="D7951" s="201"/>
      <c r="E7951" s="201"/>
    </row>
    <row r="7952" spans="3:5" x14ac:dyDescent="0.2">
      <c r="C7952" s="201"/>
      <c r="D7952" s="201"/>
      <c r="E7952" s="201"/>
    </row>
    <row r="7953" spans="3:5" x14ac:dyDescent="0.2">
      <c r="C7953" s="201"/>
      <c r="D7953" s="201"/>
      <c r="E7953" s="201"/>
    </row>
    <row r="7954" spans="3:5" x14ac:dyDescent="0.2">
      <c r="C7954" s="201"/>
      <c r="D7954" s="201"/>
      <c r="E7954" s="201"/>
    </row>
    <row r="7955" spans="3:5" x14ac:dyDescent="0.2">
      <c r="C7955" s="201"/>
      <c r="D7955" s="201"/>
      <c r="E7955" s="201"/>
    </row>
    <row r="7956" spans="3:5" x14ac:dyDescent="0.2">
      <c r="C7956" s="201"/>
      <c r="D7956" s="201"/>
      <c r="E7956" s="201"/>
    </row>
    <row r="7957" spans="3:5" x14ac:dyDescent="0.2">
      <c r="C7957" s="201"/>
      <c r="D7957" s="201"/>
      <c r="E7957" s="201"/>
    </row>
    <row r="7958" spans="3:5" x14ac:dyDescent="0.2">
      <c r="C7958" s="201"/>
      <c r="D7958" s="201"/>
      <c r="E7958" s="201"/>
    </row>
    <row r="7959" spans="3:5" x14ac:dyDescent="0.2">
      <c r="C7959" s="201"/>
      <c r="D7959" s="201"/>
      <c r="E7959" s="201"/>
    </row>
    <row r="7960" spans="3:5" x14ac:dyDescent="0.2">
      <c r="C7960" s="201"/>
      <c r="D7960" s="201"/>
      <c r="E7960" s="201"/>
    </row>
    <row r="7961" spans="3:5" x14ac:dyDescent="0.2">
      <c r="C7961" s="201"/>
      <c r="D7961" s="201"/>
      <c r="E7961" s="201"/>
    </row>
    <row r="7962" spans="3:5" x14ac:dyDescent="0.2">
      <c r="C7962" s="201"/>
      <c r="D7962" s="201"/>
      <c r="E7962" s="201"/>
    </row>
    <row r="7963" spans="3:5" x14ac:dyDescent="0.2">
      <c r="C7963" s="201"/>
      <c r="D7963" s="201"/>
      <c r="E7963" s="201"/>
    </row>
    <row r="7964" spans="3:5" x14ac:dyDescent="0.2">
      <c r="C7964" s="201"/>
      <c r="D7964" s="201"/>
      <c r="E7964" s="201"/>
    </row>
    <row r="7965" spans="3:5" x14ac:dyDescent="0.2">
      <c r="C7965" s="201"/>
      <c r="D7965" s="201"/>
      <c r="E7965" s="201"/>
    </row>
    <row r="7966" spans="3:5" x14ac:dyDescent="0.2">
      <c r="C7966" s="201"/>
      <c r="D7966" s="201"/>
      <c r="E7966" s="201"/>
    </row>
    <row r="7967" spans="3:5" x14ac:dyDescent="0.2">
      <c r="C7967" s="201"/>
      <c r="D7967" s="201"/>
      <c r="E7967" s="201"/>
    </row>
    <row r="7968" spans="3:5" x14ac:dyDescent="0.2">
      <c r="C7968" s="201"/>
      <c r="D7968" s="201"/>
      <c r="E7968" s="201"/>
    </row>
    <row r="7969" spans="3:5" x14ac:dyDescent="0.2">
      <c r="C7969" s="201"/>
      <c r="D7969" s="201"/>
      <c r="E7969" s="201"/>
    </row>
    <row r="7970" spans="3:5" x14ac:dyDescent="0.2">
      <c r="C7970" s="201"/>
      <c r="D7970" s="201"/>
      <c r="E7970" s="201"/>
    </row>
    <row r="7971" spans="3:5" x14ac:dyDescent="0.2">
      <c r="C7971" s="201"/>
      <c r="D7971" s="201"/>
      <c r="E7971" s="201"/>
    </row>
    <row r="7972" spans="3:5" x14ac:dyDescent="0.2">
      <c r="C7972" s="201"/>
      <c r="D7972" s="201"/>
      <c r="E7972" s="201"/>
    </row>
    <row r="7973" spans="3:5" x14ac:dyDescent="0.2">
      <c r="C7973" s="201"/>
      <c r="D7973" s="201"/>
      <c r="E7973" s="201"/>
    </row>
    <row r="7974" spans="3:5" x14ac:dyDescent="0.2">
      <c r="C7974" s="201"/>
      <c r="D7974" s="201"/>
      <c r="E7974" s="201"/>
    </row>
    <row r="7975" spans="3:5" x14ac:dyDescent="0.2">
      <c r="C7975" s="201"/>
      <c r="D7975" s="201"/>
      <c r="E7975" s="201"/>
    </row>
    <row r="7976" spans="3:5" x14ac:dyDescent="0.2">
      <c r="C7976" s="201"/>
      <c r="D7976" s="201"/>
      <c r="E7976" s="201"/>
    </row>
    <row r="7977" spans="3:5" x14ac:dyDescent="0.2">
      <c r="C7977" s="201"/>
      <c r="D7977" s="201"/>
      <c r="E7977" s="201"/>
    </row>
    <row r="7978" spans="3:5" x14ac:dyDescent="0.2">
      <c r="C7978" s="201"/>
      <c r="D7978" s="201"/>
      <c r="E7978" s="201"/>
    </row>
    <row r="7979" spans="3:5" x14ac:dyDescent="0.2">
      <c r="C7979" s="201"/>
      <c r="D7979" s="201"/>
      <c r="E7979" s="201"/>
    </row>
    <row r="7980" spans="3:5" x14ac:dyDescent="0.2">
      <c r="C7980" s="201"/>
      <c r="D7980" s="201"/>
      <c r="E7980" s="201"/>
    </row>
    <row r="7981" spans="3:5" x14ac:dyDescent="0.2">
      <c r="C7981" s="201"/>
      <c r="D7981" s="201"/>
      <c r="E7981" s="201"/>
    </row>
    <row r="7982" spans="3:5" x14ac:dyDescent="0.2">
      <c r="C7982" s="201"/>
      <c r="D7982" s="201"/>
      <c r="E7982" s="201"/>
    </row>
    <row r="7983" spans="3:5" x14ac:dyDescent="0.2">
      <c r="C7983" s="201"/>
      <c r="D7983" s="201"/>
      <c r="E7983" s="201"/>
    </row>
    <row r="7984" spans="3:5" x14ac:dyDescent="0.2">
      <c r="C7984" s="201"/>
      <c r="D7984" s="201"/>
      <c r="E7984" s="201"/>
    </row>
    <row r="7985" spans="3:5" x14ac:dyDescent="0.2">
      <c r="C7985" s="201"/>
      <c r="D7985" s="201"/>
      <c r="E7985" s="201"/>
    </row>
    <row r="7986" spans="3:5" x14ac:dyDescent="0.2">
      <c r="C7986" s="201"/>
      <c r="D7986" s="201"/>
      <c r="E7986" s="201"/>
    </row>
    <row r="7987" spans="3:5" x14ac:dyDescent="0.2">
      <c r="C7987" s="201"/>
      <c r="D7987" s="201"/>
      <c r="E7987" s="201"/>
    </row>
    <row r="7988" spans="3:5" x14ac:dyDescent="0.2">
      <c r="C7988" s="201"/>
      <c r="D7988" s="201"/>
      <c r="E7988" s="201"/>
    </row>
    <row r="7989" spans="3:5" x14ac:dyDescent="0.2">
      <c r="C7989" s="201"/>
      <c r="D7989" s="201"/>
      <c r="E7989" s="201"/>
    </row>
    <row r="7990" spans="3:5" x14ac:dyDescent="0.2">
      <c r="C7990" s="201"/>
      <c r="D7990" s="201"/>
      <c r="E7990" s="201"/>
    </row>
    <row r="7991" spans="3:5" x14ac:dyDescent="0.2">
      <c r="C7991" s="201"/>
      <c r="D7991" s="201"/>
      <c r="E7991" s="201"/>
    </row>
    <row r="7992" spans="3:5" x14ac:dyDescent="0.2">
      <c r="C7992" s="201"/>
      <c r="D7992" s="201"/>
      <c r="E7992" s="201"/>
    </row>
    <row r="7993" spans="3:5" x14ac:dyDescent="0.2">
      <c r="C7993" s="201"/>
      <c r="D7993" s="201"/>
      <c r="E7993" s="201"/>
    </row>
    <row r="7994" spans="3:5" x14ac:dyDescent="0.2">
      <c r="C7994" s="201"/>
      <c r="D7994" s="201"/>
      <c r="E7994" s="201"/>
    </row>
    <row r="7995" spans="3:5" x14ac:dyDescent="0.2">
      <c r="C7995" s="201"/>
      <c r="D7995" s="201"/>
      <c r="E7995" s="201"/>
    </row>
    <row r="7996" spans="3:5" x14ac:dyDescent="0.2">
      <c r="C7996" s="201"/>
      <c r="D7996" s="201"/>
      <c r="E7996" s="201"/>
    </row>
    <row r="7997" spans="3:5" x14ac:dyDescent="0.2">
      <c r="C7997" s="201"/>
      <c r="D7997" s="201"/>
      <c r="E7997" s="201"/>
    </row>
    <row r="7998" spans="3:5" x14ac:dyDescent="0.2">
      <c r="C7998" s="201"/>
      <c r="D7998" s="201"/>
      <c r="E7998" s="201"/>
    </row>
    <row r="7999" spans="3:5" x14ac:dyDescent="0.2">
      <c r="C7999" s="201"/>
      <c r="D7999" s="201"/>
      <c r="E7999" s="201"/>
    </row>
    <row r="8000" spans="3:5" x14ac:dyDescent="0.2">
      <c r="C8000" s="201"/>
      <c r="D8000" s="201"/>
      <c r="E8000" s="201"/>
    </row>
    <row r="8001" spans="3:5" x14ac:dyDescent="0.2">
      <c r="C8001" s="201"/>
      <c r="D8001" s="201"/>
      <c r="E8001" s="201"/>
    </row>
    <row r="8002" spans="3:5" x14ac:dyDescent="0.2">
      <c r="C8002" s="201"/>
      <c r="D8002" s="201"/>
      <c r="E8002" s="201"/>
    </row>
    <row r="8003" spans="3:5" x14ac:dyDescent="0.2">
      <c r="C8003" s="201"/>
      <c r="D8003" s="201"/>
      <c r="E8003" s="201"/>
    </row>
    <row r="8004" spans="3:5" x14ac:dyDescent="0.2">
      <c r="C8004" s="201"/>
      <c r="D8004" s="201"/>
      <c r="E8004" s="201"/>
    </row>
    <row r="8005" spans="3:5" x14ac:dyDescent="0.2">
      <c r="C8005" s="201"/>
      <c r="D8005" s="201"/>
      <c r="E8005" s="201"/>
    </row>
    <row r="8006" spans="3:5" x14ac:dyDescent="0.2">
      <c r="C8006" s="201"/>
      <c r="D8006" s="201"/>
      <c r="E8006" s="201"/>
    </row>
    <row r="8007" spans="3:5" x14ac:dyDescent="0.2">
      <c r="C8007" s="201"/>
      <c r="D8007" s="201"/>
      <c r="E8007" s="201"/>
    </row>
    <row r="8008" spans="3:5" x14ac:dyDescent="0.2">
      <c r="C8008" s="201"/>
      <c r="D8008" s="201"/>
      <c r="E8008" s="201"/>
    </row>
    <row r="8009" spans="3:5" x14ac:dyDescent="0.2">
      <c r="C8009" s="201"/>
      <c r="D8009" s="201"/>
      <c r="E8009" s="201"/>
    </row>
    <row r="8010" spans="3:5" x14ac:dyDescent="0.2">
      <c r="C8010" s="201"/>
      <c r="D8010" s="201"/>
      <c r="E8010" s="201"/>
    </row>
    <row r="8011" spans="3:5" x14ac:dyDescent="0.2">
      <c r="C8011" s="201"/>
      <c r="D8011" s="201"/>
      <c r="E8011" s="201"/>
    </row>
    <row r="8012" spans="3:5" x14ac:dyDescent="0.2">
      <c r="C8012" s="201"/>
      <c r="D8012" s="201"/>
      <c r="E8012" s="201"/>
    </row>
    <row r="8013" spans="3:5" x14ac:dyDescent="0.2">
      <c r="C8013" s="201"/>
      <c r="D8013" s="201"/>
      <c r="E8013" s="201"/>
    </row>
    <row r="8014" spans="3:5" x14ac:dyDescent="0.2">
      <c r="C8014" s="201"/>
      <c r="D8014" s="201"/>
      <c r="E8014" s="201"/>
    </row>
    <row r="8015" spans="3:5" x14ac:dyDescent="0.2">
      <c r="C8015" s="201"/>
      <c r="D8015" s="201"/>
      <c r="E8015" s="201"/>
    </row>
    <row r="8016" spans="3:5" x14ac:dyDescent="0.2">
      <c r="C8016" s="201"/>
      <c r="D8016" s="201"/>
      <c r="E8016" s="201"/>
    </row>
    <row r="8017" spans="3:5" x14ac:dyDescent="0.2">
      <c r="C8017" s="201"/>
      <c r="D8017" s="201"/>
      <c r="E8017" s="201"/>
    </row>
    <row r="8018" spans="3:5" x14ac:dyDescent="0.2">
      <c r="C8018" s="201"/>
      <c r="D8018" s="201"/>
      <c r="E8018" s="201"/>
    </row>
    <row r="8019" spans="3:5" x14ac:dyDescent="0.2">
      <c r="C8019" s="201"/>
      <c r="D8019" s="201"/>
      <c r="E8019" s="201"/>
    </row>
    <row r="8020" spans="3:5" x14ac:dyDescent="0.2">
      <c r="C8020" s="201"/>
      <c r="D8020" s="201"/>
      <c r="E8020" s="201"/>
    </row>
    <row r="8021" spans="3:5" x14ac:dyDescent="0.2">
      <c r="C8021" s="201"/>
      <c r="D8021" s="201"/>
      <c r="E8021" s="201"/>
    </row>
    <row r="8022" spans="3:5" x14ac:dyDescent="0.2">
      <c r="C8022" s="201"/>
      <c r="D8022" s="201"/>
      <c r="E8022" s="201"/>
    </row>
    <row r="8023" spans="3:5" x14ac:dyDescent="0.2">
      <c r="C8023" s="201"/>
      <c r="D8023" s="201"/>
      <c r="E8023" s="201"/>
    </row>
    <row r="8024" spans="3:5" x14ac:dyDescent="0.2">
      <c r="C8024" s="201"/>
      <c r="D8024" s="201"/>
      <c r="E8024" s="201"/>
    </row>
    <row r="8025" spans="3:5" x14ac:dyDescent="0.2">
      <c r="C8025" s="201"/>
      <c r="D8025" s="201"/>
      <c r="E8025" s="201"/>
    </row>
    <row r="8026" spans="3:5" x14ac:dyDescent="0.2">
      <c r="C8026" s="201"/>
      <c r="D8026" s="201"/>
      <c r="E8026" s="201"/>
    </row>
    <row r="8027" spans="3:5" x14ac:dyDescent="0.2">
      <c r="C8027" s="201"/>
      <c r="D8027" s="201"/>
      <c r="E8027" s="201"/>
    </row>
    <row r="8028" spans="3:5" x14ac:dyDescent="0.2">
      <c r="C8028" s="201"/>
      <c r="D8028" s="201"/>
      <c r="E8028" s="201"/>
    </row>
    <row r="8029" spans="3:5" x14ac:dyDescent="0.2">
      <c r="C8029" s="201"/>
      <c r="D8029" s="201"/>
      <c r="E8029" s="201"/>
    </row>
    <row r="8030" spans="3:5" x14ac:dyDescent="0.2">
      <c r="C8030" s="201"/>
      <c r="D8030" s="201"/>
      <c r="E8030" s="201"/>
    </row>
    <row r="8031" spans="3:5" x14ac:dyDescent="0.2">
      <c r="C8031" s="201"/>
      <c r="D8031" s="201"/>
      <c r="E8031" s="201"/>
    </row>
    <row r="8032" spans="3:5" x14ac:dyDescent="0.2">
      <c r="C8032" s="201"/>
      <c r="D8032" s="201"/>
      <c r="E8032" s="201"/>
    </row>
    <row r="8033" spans="3:5" x14ac:dyDescent="0.2">
      <c r="C8033" s="201"/>
      <c r="D8033" s="201"/>
      <c r="E8033" s="201"/>
    </row>
    <row r="8034" spans="3:5" x14ac:dyDescent="0.2">
      <c r="C8034" s="201"/>
      <c r="D8034" s="201"/>
      <c r="E8034" s="201"/>
    </row>
    <row r="8035" spans="3:5" x14ac:dyDescent="0.2">
      <c r="C8035" s="201"/>
      <c r="D8035" s="201"/>
      <c r="E8035" s="201"/>
    </row>
    <row r="8036" spans="3:5" x14ac:dyDescent="0.2">
      <c r="C8036" s="201"/>
      <c r="D8036" s="201"/>
      <c r="E8036" s="201"/>
    </row>
    <row r="8037" spans="3:5" x14ac:dyDescent="0.2">
      <c r="C8037" s="201"/>
      <c r="D8037" s="201"/>
      <c r="E8037" s="201"/>
    </row>
    <row r="8038" spans="3:5" x14ac:dyDescent="0.2">
      <c r="C8038" s="201"/>
      <c r="D8038" s="201"/>
      <c r="E8038" s="201"/>
    </row>
    <row r="8039" spans="3:5" x14ac:dyDescent="0.2">
      <c r="C8039" s="201"/>
      <c r="D8039" s="201"/>
      <c r="E8039" s="201"/>
    </row>
    <row r="8040" spans="3:5" x14ac:dyDescent="0.2">
      <c r="C8040" s="201"/>
      <c r="D8040" s="201"/>
      <c r="E8040" s="201"/>
    </row>
    <row r="8041" spans="3:5" x14ac:dyDescent="0.2">
      <c r="C8041" s="201"/>
      <c r="D8041" s="201"/>
      <c r="E8041" s="201"/>
    </row>
    <row r="8042" spans="3:5" x14ac:dyDescent="0.2">
      <c r="C8042" s="201"/>
      <c r="D8042" s="201"/>
      <c r="E8042" s="201"/>
    </row>
    <row r="8043" spans="3:5" x14ac:dyDescent="0.2">
      <c r="C8043" s="201"/>
      <c r="D8043" s="201"/>
      <c r="E8043" s="201"/>
    </row>
    <row r="8044" spans="3:5" x14ac:dyDescent="0.2">
      <c r="C8044" s="201"/>
      <c r="D8044" s="201"/>
      <c r="E8044" s="201"/>
    </row>
    <row r="8045" spans="3:5" x14ac:dyDescent="0.2">
      <c r="C8045" s="201"/>
      <c r="D8045" s="201"/>
      <c r="E8045" s="201"/>
    </row>
    <row r="8046" spans="3:5" x14ac:dyDescent="0.2">
      <c r="C8046" s="201"/>
      <c r="D8046" s="201"/>
      <c r="E8046" s="201"/>
    </row>
    <row r="8047" spans="3:5" x14ac:dyDescent="0.2">
      <c r="C8047" s="201"/>
      <c r="D8047" s="201"/>
      <c r="E8047" s="201"/>
    </row>
    <row r="8048" spans="3:5" x14ac:dyDescent="0.2">
      <c r="C8048" s="201"/>
      <c r="D8048" s="201"/>
      <c r="E8048" s="201"/>
    </row>
    <row r="8049" spans="3:5" x14ac:dyDescent="0.2">
      <c r="C8049" s="201"/>
      <c r="D8049" s="201"/>
      <c r="E8049" s="201"/>
    </row>
    <row r="8050" spans="3:5" x14ac:dyDescent="0.2">
      <c r="C8050" s="201"/>
      <c r="D8050" s="201"/>
      <c r="E8050" s="201"/>
    </row>
    <row r="8051" spans="3:5" x14ac:dyDescent="0.2">
      <c r="C8051" s="201"/>
      <c r="D8051" s="201"/>
      <c r="E8051" s="201"/>
    </row>
    <row r="8052" spans="3:5" x14ac:dyDescent="0.2">
      <c r="C8052" s="201"/>
      <c r="D8052" s="201"/>
      <c r="E8052" s="201"/>
    </row>
    <row r="8053" spans="3:5" x14ac:dyDescent="0.2">
      <c r="C8053" s="201"/>
      <c r="D8053" s="201"/>
      <c r="E8053" s="201"/>
    </row>
    <row r="8054" spans="3:5" x14ac:dyDescent="0.2">
      <c r="C8054" s="201"/>
      <c r="D8054" s="201"/>
      <c r="E8054" s="201"/>
    </row>
    <row r="8055" spans="3:5" x14ac:dyDescent="0.2">
      <c r="C8055" s="201"/>
      <c r="D8055" s="201"/>
      <c r="E8055" s="201"/>
    </row>
    <row r="8056" spans="3:5" x14ac:dyDescent="0.2">
      <c r="C8056" s="201"/>
      <c r="D8056" s="201"/>
      <c r="E8056" s="201"/>
    </row>
    <row r="8057" spans="3:5" x14ac:dyDescent="0.2">
      <c r="C8057" s="201"/>
      <c r="D8057" s="201"/>
      <c r="E8057" s="201"/>
    </row>
    <row r="8058" spans="3:5" x14ac:dyDescent="0.2">
      <c r="C8058" s="201"/>
      <c r="D8058" s="201"/>
      <c r="E8058" s="201"/>
    </row>
    <row r="8059" spans="3:5" x14ac:dyDescent="0.2">
      <c r="C8059" s="201"/>
      <c r="D8059" s="201"/>
      <c r="E8059" s="201"/>
    </row>
    <row r="8060" spans="3:5" x14ac:dyDescent="0.2">
      <c r="C8060" s="201"/>
      <c r="D8060" s="201"/>
      <c r="E8060" s="201"/>
    </row>
    <row r="8061" spans="3:5" x14ac:dyDescent="0.2">
      <c r="C8061" s="201"/>
      <c r="D8061" s="201"/>
      <c r="E8061" s="201"/>
    </row>
    <row r="8062" spans="3:5" x14ac:dyDescent="0.2">
      <c r="C8062" s="201"/>
      <c r="D8062" s="201"/>
      <c r="E8062" s="201"/>
    </row>
    <row r="8063" spans="3:5" x14ac:dyDescent="0.2">
      <c r="C8063" s="201"/>
      <c r="D8063" s="201"/>
      <c r="E8063" s="201"/>
    </row>
    <row r="8064" spans="3:5" x14ac:dyDescent="0.2">
      <c r="C8064" s="201"/>
      <c r="D8064" s="201"/>
      <c r="E8064" s="201"/>
    </row>
    <row r="8065" spans="3:5" x14ac:dyDescent="0.2">
      <c r="C8065" s="201"/>
      <c r="D8065" s="201"/>
      <c r="E8065" s="201"/>
    </row>
    <row r="8066" spans="3:5" x14ac:dyDescent="0.2">
      <c r="C8066" s="201"/>
      <c r="D8066" s="201"/>
      <c r="E8066" s="201"/>
    </row>
    <row r="8067" spans="3:5" x14ac:dyDescent="0.2">
      <c r="C8067" s="201"/>
      <c r="D8067" s="201"/>
      <c r="E8067" s="201"/>
    </row>
    <row r="8068" spans="3:5" x14ac:dyDescent="0.2">
      <c r="C8068" s="201"/>
      <c r="D8068" s="201"/>
      <c r="E8068" s="201"/>
    </row>
    <row r="8069" spans="3:5" x14ac:dyDescent="0.2">
      <c r="C8069" s="201"/>
      <c r="D8069" s="201"/>
      <c r="E8069" s="201"/>
    </row>
    <row r="8070" spans="3:5" x14ac:dyDescent="0.2">
      <c r="C8070" s="201"/>
      <c r="D8070" s="201"/>
      <c r="E8070" s="201"/>
    </row>
    <row r="8071" spans="3:5" x14ac:dyDescent="0.2">
      <c r="C8071" s="201"/>
      <c r="D8071" s="201"/>
      <c r="E8071" s="201"/>
    </row>
    <row r="8072" spans="3:5" x14ac:dyDescent="0.2">
      <c r="C8072" s="201"/>
      <c r="D8072" s="201"/>
      <c r="E8072" s="201"/>
    </row>
    <row r="8073" spans="3:5" x14ac:dyDescent="0.2">
      <c r="C8073" s="201"/>
      <c r="D8073" s="201"/>
      <c r="E8073" s="201"/>
    </row>
    <row r="8074" spans="3:5" x14ac:dyDescent="0.2">
      <c r="C8074" s="201"/>
      <c r="D8074" s="201"/>
      <c r="E8074" s="201"/>
    </row>
    <row r="8075" spans="3:5" x14ac:dyDescent="0.2">
      <c r="C8075" s="201"/>
      <c r="D8075" s="201"/>
      <c r="E8075" s="201"/>
    </row>
    <row r="8076" spans="3:5" x14ac:dyDescent="0.2">
      <c r="C8076" s="201"/>
      <c r="D8076" s="201"/>
      <c r="E8076" s="201"/>
    </row>
    <row r="8077" spans="3:5" x14ac:dyDescent="0.2">
      <c r="C8077" s="201"/>
      <c r="D8077" s="201"/>
      <c r="E8077" s="201"/>
    </row>
    <row r="8078" spans="3:5" x14ac:dyDescent="0.2">
      <c r="C8078" s="201"/>
      <c r="D8078" s="201"/>
      <c r="E8078" s="201"/>
    </row>
    <row r="8079" spans="3:5" x14ac:dyDescent="0.2">
      <c r="C8079" s="201"/>
      <c r="D8079" s="201"/>
      <c r="E8079" s="201"/>
    </row>
    <row r="8080" spans="3:5" x14ac:dyDescent="0.2">
      <c r="C8080" s="201"/>
      <c r="D8080" s="201"/>
      <c r="E8080" s="201"/>
    </row>
    <row r="8081" spans="3:5" x14ac:dyDescent="0.2">
      <c r="C8081" s="201"/>
      <c r="D8081" s="201"/>
      <c r="E8081" s="201"/>
    </row>
    <row r="8082" spans="3:5" x14ac:dyDescent="0.2">
      <c r="C8082" s="201"/>
      <c r="D8082" s="201"/>
      <c r="E8082" s="201"/>
    </row>
    <row r="8083" spans="3:5" x14ac:dyDescent="0.2">
      <c r="C8083" s="201"/>
      <c r="D8083" s="201"/>
      <c r="E8083" s="201"/>
    </row>
    <row r="8084" spans="3:5" x14ac:dyDescent="0.2">
      <c r="C8084" s="201"/>
      <c r="D8084" s="201"/>
      <c r="E8084" s="201"/>
    </row>
    <row r="8085" spans="3:5" x14ac:dyDescent="0.2">
      <c r="C8085" s="201"/>
      <c r="D8085" s="201"/>
      <c r="E8085" s="201"/>
    </row>
    <row r="8086" spans="3:5" x14ac:dyDescent="0.2">
      <c r="C8086" s="201"/>
      <c r="D8086" s="201"/>
      <c r="E8086" s="201"/>
    </row>
    <row r="8087" spans="3:5" x14ac:dyDescent="0.2">
      <c r="C8087" s="201"/>
      <c r="D8087" s="201"/>
      <c r="E8087" s="201"/>
    </row>
    <row r="8088" spans="3:5" x14ac:dyDescent="0.2">
      <c r="C8088" s="201"/>
      <c r="D8088" s="201"/>
      <c r="E8088" s="201"/>
    </row>
    <row r="8089" spans="3:5" x14ac:dyDescent="0.2">
      <c r="C8089" s="201"/>
      <c r="D8089" s="201"/>
      <c r="E8089" s="201"/>
    </row>
    <row r="8090" spans="3:5" x14ac:dyDescent="0.2">
      <c r="C8090" s="201"/>
      <c r="D8090" s="201"/>
      <c r="E8090" s="201"/>
    </row>
    <row r="8091" spans="3:5" x14ac:dyDescent="0.2">
      <c r="C8091" s="201"/>
      <c r="D8091" s="201"/>
      <c r="E8091" s="201"/>
    </row>
    <row r="8092" spans="3:5" x14ac:dyDescent="0.2">
      <c r="C8092" s="201"/>
      <c r="D8092" s="201"/>
      <c r="E8092" s="201"/>
    </row>
    <row r="8093" spans="3:5" x14ac:dyDescent="0.2">
      <c r="C8093" s="201"/>
      <c r="D8093" s="201"/>
      <c r="E8093" s="201"/>
    </row>
    <row r="8094" spans="3:5" x14ac:dyDescent="0.2">
      <c r="C8094" s="201"/>
      <c r="D8094" s="201"/>
      <c r="E8094" s="201"/>
    </row>
    <row r="8095" spans="3:5" x14ac:dyDescent="0.2">
      <c r="C8095" s="201"/>
      <c r="D8095" s="201"/>
      <c r="E8095" s="201"/>
    </row>
    <row r="8096" spans="3:5" x14ac:dyDescent="0.2">
      <c r="C8096" s="201"/>
      <c r="D8096" s="201"/>
      <c r="E8096" s="201"/>
    </row>
    <row r="8097" spans="3:5" x14ac:dyDescent="0.2">
      <c r="C8097" s="201"/>
      <c r="D8097" s="201"/>
      <c r="E8097" s="201"/>
    </row>
    <row r="8098" spans="3:5" x14ac:dyDescent="0.2">
      <c r="C8098" s="201"/>
      <c r="D8098" s="201"/>
      <c r="E8098" s="201"/>
    </row>
    <row r="8099" spans="3:5" x14ac:dyDescent="0.2">
      <c r="C8099" s="201"/>
      <c r="D8099" s="201"/>
      <c r="E8099" s="201"/>
    </row>
    <row r="8100" spans="3:5" x14ac:dyDescent="0.2">
      <c r="C8100" s="201"/>
      <c r="D8100" s="201"/>
      <c r="E8100" s="201"/>
    </row>
    <row r="8101" spans="3:5" x14ac:dyDescent="0.2">
      <c r="C8101" s="201"/>
      <c r="D8101" s="201"/>
      <c r="E8101" s="201"/>
    </row>
    <row r="8102" spans="3:5" x14ac:dyDescent="0.2">
      <c r="C8102" s="201"/>
      <c r="D8102" s="201"/>
      <c r="E8102" s="201"/>
    </row>
    <row r="8103" spans="3:5" x14ac:dyDescent="0.2">
      <c r="C8103" s="201"/>
      <c r="D8103" s="201"/>
      <c r="E8103" s="201"/>
    </row>
    <row r="8104" spans="3:5" x14ac:dyDescent="0.2">
      <c r="C8104" s="201"/>
      <c r="D8104" s="201"/>
      <c r="E8104" s="201"/>
    </row>
    <row r="8105" spans="3:5" x14ac:dyDescent="0.2">
      <c r="C8105" s="201"/>
      <c r="D8105" s="201"/>
      <c r="E8105" s="201"/>
    </row>
    <row r="8106" spans="3:5" x14ac:dyDescent="0.2">
      <c r="C8106" s="201"/>
      <c r="D8106" s="201"/>
      <c r="E8106" s="201"/>
    </row>
    <row r="8107" spans="3:5" x14ac:dyDescent="0.2">
      <c r="C8107" s="201"/>
      <c r="D8107" s="201"/>
      <c r="E8107" s="201"/>
    </row>
    <row r="8108" spans="3:5" x14ac:dyDescent="0.2">
      <c r="C8108" s="201"/>
      <c r="D8108" s="201"/>
      <c r="E8108" s="201"/>
    </row>
    <row r="8109" spans="3:5" x14ac:dyDescent="0.2">
      <c r="C8109" s="201"/>
      <c r="D8109" s="201"/>
      <c r="E8109" s="201"/>
    </row>
    <row r="8110" spans="3:5" x14ac:dyDescent="0.2">
      <c r="C8110" s="201"/>
      <c r="D8110" s="201"/>
      <c r="E8110" s="201"/>
    </row>
    <row r="8111" spans="3:5" x14ac:dyDescent="0.2">
      <c r="C8111" s="201"/>
      <c r="D8111" s="201"/>
      <c r="E8111" s="201"/>
    </row>
    <row r="8112" spans="3:5" x14ac:dyDescent="0.2">
      <c r="C8112" s="201"/>
      <c r="D8112" s="201"/>
      <c r="E8112" s="201"/>
    </row>
    <row r="8113" spans="3:5" x14ac:dyDescent="0.2">
      <c r="C8113" s="201"/>
      <c r="D8113" s="201"/>
      <c r="E8113" s="201"/>
    </row>
    <row r="8114" spans="3:5" x14ac:dyDescent="0.2">
      <c r="C8114" s="201"/>
      <c r="D8114" s="201"/>
      <c r="E8114" s="201"/>
    </row>
    <row r="8115" spans="3:5" x14ac:dyDescent="0.2">
      <c r="C8115" s="201"/>
      <c r="D8115" s="201"/>
      <c r="E8115" s="201"/>
    </row>
    <row r="8116" spans="3:5" x14ac:dyDescent="0.2">
      <c r="C8116" s="201"/>
      <c r="D8116" s="201"/>
      <c r="E8116" s="201"/>
    </row>
    <row r="8117" spans="3:5" x14ac:dyDescent="0.2">
      <c r="C8117" s="201"/>
      <c r="D8117" s="201"/>
      <c r="E8117" s="201"/>
    </row>
    <row r="8118" spans="3:5" x14ac:dyDescent="0.2">
      <c r="C8118" s="201"/>
      <c r="D8118" s="201"/>
      <c r="E8118" s="201"/>
    </row>
    <row r="8119" spans="3:5" x14ac:dyDescent="0.2">
      <c r="C8119" s="201"/>
      <c r="D8119" s="201"/>
      <c r="E8119" s="201"/>
    </row>
    <row r="8120" spans="3:5" x14ac:dyDescent="0.2">
      <c r="C8120" s="201"/>
      <c r="D8120" s="201"/>
      <c r="E8120" s="201"/>
    </row>
    <row r="8121" spans="3:5" x14ac:dyDescent="0.2">
      <c r="C8121" s="201"/>
      <c r="D8121" s="201"/>
      <c r="E8121" s="201"/>
    </row>
    <row r="8122" spans="3:5" x14ac:dyDescent="0.2">
      <c r="C8122" s="201"/>
      <c r="D8122" s="201"/>
      <c r="E8122" s="201"/>
    </row>
    <row r="8123" spans="3:5" x14ac:dyDescent="0.2">
      <c r="C8123" s="201"/>
      <c r="D8123" s="201"/>
      <c r="E8123" s="201"/>
    </row>
    <row r="8124" spans="3:5" x14ac:dyDescent="0.2">
      <c r="C8124" s="201"/>
      <c r="D8124" s="201"/>
      <c r="E8124" s="201"/>
    </row>
    <row r="8125" spans="3:5" x14ac:dyDescent="0.2">
      <c r="C8125" s="201"/>
      <c r="D8125" s="201"/>
      <c r="E8125" s="201"/>
    </row>
    <row r="8126" spans="3:5" x14ac:dyDescent="0.2">
      <c r="C8126" s="201"/>
      <c r="D8126" s="201"/>
      <c r="E8126" s="201"/>
    </row>
    <row r="8127" spans="3:5" x14ac:dyDescent="0.2">
      <c r="C8127" s="201"/>
      <c r="D8127" s="201"/>
      <c r="E8127" s="201"/>
    </row>
    <row r="8128" spans="3:5" x14ac:dyDescent="0.2">
      <c r="C8128" s="201"/>
      <c r="D8128" s="201"/>
      <c r="E8128" s="201"/>
    </row>
    <row r="8129" spans="3:5" x14ac:dyDescent="0.2">
      <c r="C8129" s="201"/>
      <c r="D8129" s="201"/>
      <c r="E8129" s="201"/>
    </row>
    <row r="8130" spans="3:5" x14ac:dyDescent="0.2">
      <c r="C8130" s="201"/>
      <c r="D8130" s="201"/>
      <c r="E8130" s="201"/>
    </row>
    <row r="8131" spans="3:5" x14ac:dyDescent="0.2">
      <c r="C8131" s="201"/>
      <c r="D8131" s="201"/>
      <c r="E8131" s="201"/>
    </row>
    <row r="8132" spans="3:5" x14ac:dyDescent="0.2">
      <c r="C8132" s="201"/>
      <c r="D8132" s="201"/>
      <c r="E8132" s="201"/>
    </row>
    <row r="8133" spans="3:5" x14ac:dyDescent="0.2">
      <c r="C8133" s="201"/>
      <c r="D8133" s="201"/>
      <c r="E8133" s="201"/>
    </row>
    <row r="8134" spans="3:5" x14ac:dyDescent="0.2">
      <c r="C8134" s="201"/>
      <c r="D8134" s="201"/>
      <c r="E8134" s="201"/>
    </row>
    <row r="8135" spans="3:5" x14ac:dyDescent="0.2">
      <c r="C8135" s="201"/>
      <c r="D8135" s="201"/>
      <c r="E8135" s="201"/>
    </row>
    <row r="8136" spans="3:5" x14ac:dyDescent="0.2">
      <c r="C8136" s="201"/>
      <c r="D8136" s="201"/>
      <c r="E8136" s="201"/>
    </row>
    <row r="8137" spans="3:5" x14ac:dyDescent="0.2">
      <c r="C8137" s="201"/>
      <c r="D8137" s="201"/>
      <c r="E8137" s="201"/>
    </row>
    <row r="8138" spans="3:5" x14ac:dyDescent="0.2">
      <c r="C8138" s="201"/>
      <c r="D8138" s="201"/>
      <c r="E8138" s="201"/>
    </row>
    <row r="8139" spans="3:5" x14ac:dyDescent="0.2">
      <c r="C8139" s="201"/>
      <c r="D8139" s="201"/>
      <c r="E8139" s="201"/>
    </row>
    <row r="8140" spans="3:5" x14ac:dyDescent="0.2">
      <c r="C8140" s="201"/>
      <c r="D8140" s="201"/>
      <c r="E8140" s="201"/>
    </row>
    <row r="8141" spans="3:5" x14ac:dyDescent="0.2">
      <c r="C8141" s="201"/>
      <c r="D8141" s="201"/>
      <c r="E8141" s="201"/>
    </row>
    <row r="8142" spans="3:5" x14ac:dyDescent="0.2">
      <c r="C8142" s="201"/>
      <c r="D8142" s="201"/>
      <c r="E8142" s="201"/>
    </row>
    <row r="8143" spans="3:5" x14ac:dyDescent="0.2">
      <c r="C8143" s="201"/>
      <c r="D8143" s="201"/>
      <c r="E8143" s="201"/>
    </row>
    <row r="8144" spans="3:5" x14ac:dyDescent="0.2">
      <c r="C8144" s="201"/>
      <c r="D8144" s="201"/>
      <c r="E8144" s="201"/>
    </row>
    <row r="8145" spans="3:5" x14ac:dyDescent="0.2">
      <c r="C8145" s="201"/>
      <c r="D8145" s="201"/>
      <c r="E8145" s="201"/>
    </row>
    <row r="8146" spans="3:5" x14ac:dyDescent="0.2">
      <c r="C8146" s="201"/>
      <c r="D8146" s="201"/>
      <c r="E8146" s="201"/>
    </row>
    <row r="8147" spans="3:5" x14ac:dyDescent="0.2">
      <c r="C8147" s="201"/>
      <c r="D8147" s="201"/>
      <c r="E8147" s="201"/>
    </row>
    <row r="8148" spans="3:5" x14ac:dyDescent="0.2">
      <c r="C8148" s="201"/>
      <c r="D8148" s="201"/>
      <c r="E8148" s="201"/>
    </row>
    <row r="8149" spans="3:5" x14ac:dyDescent="0.2">
      <c r="C8149" s="201"/>
      <c r="D8149" s="201"/>
      <c r="E8149" s="201"/>
    </row>
    <row r="8150" spans="3:5" x14ac:dyDescent="0.2">
      <c r="C8150" s="201"/>
      <c r="D8150" s="201"/>
      <c r="E8150" s="201"/>
    </row>
    <row r="8151" spans="3:5" x14ac:dyDescent="0.2">
      <c r="C8151" s="201"/>
      <c r="D8151" s="201"/>
      <c r="E8151" s="201"/>
    </row>
    <row r="8152" spans="3:5" x14ac:dyDescent="0.2">
      <c r="C8152" s="201"/>
      <c r="D8152" s="201"/>
      <c r="E8152" s="201"/>
    </row>
    <row r="8153" spans="3:5" x14ac:dyDescent="0.2">
      <c r="C8153" s="201"/>
      <c r="D8153" s="201"/>
      <c r="E8153" s="201"/>
    </row>
    <row r="8154" spans="3:5" x14ac:dyDescent="0.2">
      <c r="C8154" s="201"/>
      <c r="D8154" s="201"/>
      <c r="E8154" s="201"/>
    </row>
    <row r="8155" spans="3:5" x14ac:dyDescent="0.2">
      <c r="C8155" s="201"/>
      <c r="D8155" s="201"/>
      <c r="E8155" s="201"/>
    </row>
    <row r="8156" spans="3:5" x14ac:dyDescent="0.2">
      <c r="C8156" s="201"/>
      <c r="D8156" s="201"/>
      <c r="E8156" s="201"/>
    </row>
    <row r="8157" spans="3:5" x14ac:dyDescent="0.2">
      <c r="C8157" s="201"/>
      <c r="D8157" s="201"/>
      <c r="E8157" s="201"/>
    </row>
    <row r="8158" spans="3:5" x14ac:dyDescent="0.2">
      <c r="C8158" s="201"/>
      <c r="D8158" s="201"/>
      <c r="E8158" s="201"/>
    </row>
    <row r="8159" spans="3:5" x14ac:dyDescent="0.2">
      <c r="C8159" s="201"/>
      <c r="D8159" s="201"/>
      <c r="E8159" s="201"/>
    </row>
    <row r="8160" spans="3:5" x14ac:dyDescent="0.2">
      <c r="C8160" s="201"/>
      <c r="D8160" s="201"/>
      <c r="E8160" s="201"/>
    </row>
    <row r="8161" spans="3:5" x14ac:dyDescent="0.2">
      <c r="C8161" s="201"/>
      <c r="D8161" s="201"/>
      <c r="E8161" s="201"/>
    </row>
    <row r="8162" spans="3:5" x14ac:dyDescent="0.2">
      <c r="C8162" s="201"/>
      <c r="D8162" s="201"/>
      <c r="E8162" s="201"/>
    </row>
    <row r="8163" spans="3:5" x14ac:dyDescent="0.2">
      <c r="C8163" s="201"/>
      <c r="D8163" s="201"/>
      <c r="E8163" s="201"/>
    </row>
    <row r="8164" spans="3:5" x14ac:dyDescent="0.2">
      <c r="C8164" s="201"/>
      <c r="D8164" s="201"/>
      <c r="E8164" s="201"/>
    </row>
    <row r="8165" spans="3:5" x14ac:dyDescent="0.2">
      <c r="C8165" s="201"/>
      <c r="D8165" s="201"/>
      <c r="E8165" s="201"/>
    </row>
    <row r="8166" spans="3:5" x14ac:dyDescent="0.2">
      <c r="C8166" s="201"/>
      <c r="D8166" s="201"/>
      <c r="E8166" s="201"/>
    </row>
    <row r="8167" spans="3:5" x14ac:dyDescent="0.2">
      <c r="C8167" s="201"/>
      <c r="D8167" s="201"/>
      <c r="E8167" s="201"/>
    </row>
    <row r="8168" spans="3:5" x14ac:dyDescent="0.2">
      <c r="C8168" s="201"/>
      <c r="D8168" s="201"/>
      <c r="E8168" s="201"/>
    </row>
    <row r="8169" spans="3:5" x14ac:dyDescent="0.2">
      <c r="C8169" s="201"/>
      <c r="D8169" s="201"/>
      <c r="E8169" s="201"/>
    </row>
    <row r="8170" spans="3:5" x14ac:dyDescent="0.2">
      <c r="C8170" s="201"/>
      <c r="D8170" s="201"/>
      <c r="E8170" s="201"/>
    </row>
    <row r="8171" spans="3:5" x14ac:dyDescent="0.2">
      <c r="C8171" s="201"/>
      <c r="D8171" s="201"/>
      <c r="E8171" s="201"/>
    </row>
    <row r="8172" spans="3:5" x14ac:dyDescent="0.2">
      <c r="C8172" s="201"/>
      <c r="D8172" s="201"/>
      <c r="E8172" s="201"/>
    </row>
    <row r="8173" spans="3:5" x14ac:dyDescent="0.2">
      <c r="C8173" s="201"/>
      <c r="D8173" s="201"/>
      <c r="E8173" s="201"/>
    </row>
    <row r="8174" spans="3:5" x14ac:dyDescent="0.2">
      <c r="C8174" s="201"/>
      <c r="D8174" s="201"/>
      <c r="E8174" s="201"/>
    </row>
    <row r="8175" spans="3:5" x14ac:dyDescent="0.2">
      <c r="C8175" s="201"/>
      <c r="D8175" s="201"/>
      <c r="E8175" s="201"/>
    </row>
    <row r="8176" spans="3:5" x14ac:dyDescent="0.2">
      <c r="C8176" s="201"/>
      <c r="D8176" s="201"/>
      <c r="E8176" s="201"/>
    </row>
    <row r="8177" spans="3:5" x14ac:dyDescent="0.2">
      <c r="C8177" s="201"/>
      <c r="D8177" s="201"/>
      <c r="E8177" s="201"/>
    </row>
    <row r="8178" spans="3:5" x14ac:dyDescent="0.2">
      <c r="C8178" s="201"/>
      <c r="D8178" s="201"/>
      <c r="E8178" s="201"/>
    </row>
    <row r="8179" spans="3:5" x14ac:dyDescent="0.2">
      <c r="C8179" s="201"/>
      <c r="D8179" s="201"/>
      <c r="E8179" s="201"/>
    </row>
    <row r="8180" spans="3:5" x14ac:dyDescent="0.2">
      <c r="C8180" s="201"/>
      <c r="D8180" s="201"/>
      <c r="E8180" s="201"/>
    </row>
    <row r="8181" spans="3:5" x14ac:dyDescent="0.2">
      <c r="C8181" s="201"/>
      <c r="D8181" s="201"/>
      <c r="E8181" s="201"/>
    </row>
    <row r="8182" spans="3:5" x14ac:dyDescent="0.2">
      <c r="C8182" s="201"/>
      <c r="D8182" s="201"/>
      <c r="E8182" s="201"/>
    </row>
    <row r="8183" spans="3:5" x14ac:dyDescent="0.2">
      <c r="C8183" s="201"/>
      <c r="D8183" s="201"/>
      <c r="E8183" s="201"/>
    </row>
    <row r="8184" spans="3:5" x14ac:dyDescent="0.2">
      <c r="C8184" s="201"/>
      <c r="D8184" s="201"/>
      <c r="E8184" s="201"/>
    </row>
    <row r="8185" spans="3:5" x14ac:dyDescent="0.2">
      <c r="C8185" s="201"/>
      <c r="D8185" s="201"/>
      <c r="E8185" s="201"/>
    </row>
    <row r="8186" spans="3:5" x14ac:dyDescent="0.2">
      <c r="C8186" s="201"/>
      <c r="D8186" s="201"/>
      <c r="E8186" s="201"/>
    </row>
    <row r="8187" spans="3:5" x14ac:dyDescent="0.2">
      <c r="C8187" s="201"/>
      <c r="D8187" s="201"/>
      <c r="E8187" s="201"/>
    </row>
    <row r="8188" spans="3:5" x14ac:dyDescent="0.2">
      <c r="C8188" s="201"/>
      <c r="D8188" s="201"/>
      <c r="E8188" s="201"/>
    </row>
    <row r="8189" spans="3:5" x14ac:dyDescent="0.2">
      <c r="C8189" s="201"/>
      <c r="D8189" s="201"/>
      <c r="E8189" s="201"/>
    </row>
    <row r="8190" spans="3:5" x14ac:dyDescent="0.2">
      <c r="C8190" s="201"/>
      <c r="D8190" s="201"/>
      <c r="E8190" s="201"/>
    </row>
    <row r="8191" spans="3:5" x14ac:dyDescent="0.2">
      <c r="C8191" s="201"/>
      <c r="D8191" s="201"/>
      <c r="E8191" s="201"/>
    </row>
    <row r="8192" spans="3:5" x14ac:dyDescent="0.2">
      <c r="C8192" s="201"/>
      <c r="D8192" s="201"/>
      <c r="E8192" s="201"/>
    </row>
    <row r="8193" spans="3:5" x14ac:dyDescent="0.2">
      <c r="C8193" s="201"/>
      <c r="D8193" s="201"/>
      <c r="E8193" s="201"/>
    </row>
    <row r="8194" spans="3:5" x14ac:dyDescent="0.2">
      <c r="C8194" s="201"/>
      <c r="D8194" s="201"/>
      <c r="E8194" s="201"/>
    </row>
    <row r="8195" spans="3:5" x14ac:dyDescent="0.2">
      <c r="C8195" s="201"/>
      <c r="D8195" s="201"/>
      <c r="E8195" s="201"/>
    </row>
    <row r="8196" spans="3:5" x14ac:dyDescent="0.2">
      <c r="C8196" s="201"/>
      <c r="D8196" s="201"/>
      <c r="E8196" s="201"/>
    </row>
    <row r="8197" spans="3:5" x14ac:dyDescent="0.2">
      <c r="C8197" s="201"/>
      <c r="D8197" s="201"/>
      <c r="E8197" s="201"/>
    </row>
    <row r="8198" spans="3:5" x14ac:dyDescent="0.2">
      <c r="C8198" s="201"/>
      <c r="D8198" s="201"/>
      <c r="E8198" s="201"/>
    </row>
    <row r="8199" spans="3:5" x14ac:dyDescent="0.2">
      <c r="C8199" s="201"/>
      <c r="D8199" s="201"/>
      <c r="E8199" s="201"/>
    </row>
    <row r="8200" spans="3:5" x14ac:dyDescent="0.2">
      <c r="C8200" s="201"/>
      <c r="D8200" s="201"/>
      <c r="E8200" s="201"/>
    </row>
    <row r="8201" spans="3:5" x14ac:dyDescent="0.2">
      <c r="C8201" s="201"/>
      <c r="D8201" s="201"/>
      <c r="E8201" s="201"/>
    </row>
    <row r="8202" spans="3:5" x14ac:dyDescent="0.2">
      <c r="C8202" s="201"/>
      <c r="D8202" s="201"/>
      <c r="E8202" s="201"/>
    </row>
    <row r="8203" spans="3:5" x14ac:dyDescent="0.2">
      <c r="C8203" s="201"/>
      <c r="D8203" s="201"/>
      <c r="E8203" s="201"/>
    </row>
    <row r="8204" spans="3:5" x14ac:dyDescent="0.2">
      <c r="C8204" s="201"/>
      <c r="D8204" s="201"/>
      <c r="E8204" s="201"/>
    </row>
    <row r="8205" spans="3:5" x14ac:dyDescent="0.2">
      <c r="C8205" s="201"/>
      <c r="D8205" s="201"/>
      <c r="E8205" s="201"/>
    </row>
    <row r="8206" spans="3:5" x14ac:dyDescent="0.2">
      <c r="C8206" s="201"/>
      <c r="D8206" s="201"/>
      <c r="E8206" s="201"/>
    </row>
    <row r="8207" spans="3:5" x14ac:dyDescent="0.2">
      <c r="C8207" s="201"/>
      <c r="D8207" s="201"/>
      <c r="E8207" s="201"/>
    </row>
    <row r="8208" spans="3:5" x14ac:dyDescent="0.2">
      <c r="C8208" s="201"/>
      <c r="D8208" s="201"/>
      <c r="E8208" s="201"/>
    </row>
    <row r="8209" spans="3:5" x14ac:dyDescent="0.2">
      <c r="C8209" s="201"/>
      <c r="D8209" s="201"/>
      <c r="E8209" s="201"/>
    </row>
    <row r="8210" spans="3:5" x14ac:dyDescent="0.2">
      <c r="C8210" s="201"/>
      <c r="D8210" s="201"/>
      <c r="E8210" s="201"/>
    </row>
    <row r="8211" spans="3:5" x14ac:dyDescent="0.2">
      <c r="C8211" s="201"/>
      <c r="D8211" s="201"/>
      <c r="E8211" s="201"/>
    </row>
    <row r="8212" spans="3:5" x14ac:dyDescent="0.2">
      <c r="C8212" s="201"/>
      <c r="D8212" s="201"/>
      <c r="E8212" s="201"/>
    </row>
    <row r="8213" spans="3:5" x14ac:dyDescent="0.2">
      <c r="C8213" s="201"/>
      <c r="D8213" s="201"/>
      <c r="E8213" s="201"/>
    </row>
    <row r="8214" spans="3:5" x14ac:dyDescent="0.2">
      <c r="C8214" s="201"/>
      <c r="D8214" s="201"/>
      <c r="E8214" s="201"/>
    </row>
    <row r="8215" spans="3:5" x14ac:dyDescent="0.2">
      <c r="C8215" s="201"/>
      <c r="D8215" s="201"/>
      <c r="E8215" s="201"/>
    </row>
    <row r="8216" spans="3:5" x14ac:dyDescent="0.2">
      <c r="C8216" s="201"/>
      <c r="D8216" s="201"/>
      <c r="E8216" s="201"/>
    </row>
    <row r="8217" spans="3:5" x14ac:dyDescent="0.2">
      <c r="C8217" s="201"/>
      <c r="D8217" s="201"/>
      <c r="E8217" s="201"/>
    </row>
    <row r="8218" spans="3:5" x14ac:dyDescent="0.2">
      <c r="C8218" s="201"/>
      <c r="D8218" s="201"/>
      <c r="E8218" s="201"/>
    </row>
    <row r="8219" spans="3:5" x14ac:dyDescent="0.2">
      <c r="C8219" s="201"/>
      <c r="D8219" s="201"/>
      <c r="E8219" s="201"/>
    </row>
    <row r="8220" spans="3:5" x14ac:dyDescent="0.2">
      <c r="C8220" s="201"/>
      <c r="D8220" s="201"/>
      <c r="E8220" s="201"/>
    </row>
    <row r="8221" spans="3:5" x14ac:dyDescent="0.2">
      <c r="C8221" s="201"/>
      <c r="D8221" s="201"/>
      <c r="E8221" s="201"/>
    </row>
    <row r="8222" spans="3:5" x14ac:dyDescent="0.2">
      <c r="C8222" s="201"/>
      <c r="D8222" s="201"/>
      <c r="E8222" s="201"/>
    </row>
    <row r="8223" spans="3:5" x14ac:dyDescent="0.2">
      <c r="C8223" s="201"/>
      <c r="D8223" s="201"/>
      <c r="E8223" s="201"/>
    </row>
    <row r="8224" spans="3:5" x14ac:dyDescent="0.2">
      <c r="C8224" s="201"/>
      <c r="D8224" s="201"/>
      <c r="E8224" s="201"/>
    </row>
    <row r="8225" spans="3:5" x14ac:dyDescent="0.2">
      <c r="C8225" s="201"/>
      <c r="D8225" s="201"/>
      <c r="E8225" s="201"/>
    </row>
    <row r="8226" spans="3:5" x14ac:dyDescent="0.2">
      <c r="C8226" s="201"/>
      <c r="D8226" s="201"/>
      <c r="E8226" s="201"/>
    </row>
    <row r="8227" spans="3:5" x14ac:dyDescent="0.2">
      <c r="C8227" s="201"/>
      <c r="D8227" s="201"/>
      <c r="E8227" s="201"/>
    </row>
    <row r="8228" spans="3:5" x14ac:dyDescent="0.2">
      <c r="C8228" s="201"/>
      <c r="D8228" s="201"/>
      <c r="E8228" s="201"/>
    </row>
    <row r="8229" spans="3:5" x14ac:dyDescent="0.2">
      <c r="C8229" s="201"/>
      <c r="D8229" s="201"/>
      <c r="E8229" s="201"/>
    </row>
    <row r="8230" spans="3:5" x14ac:dyDescent="0.2">
      <c r="C8230" s="201"/>
      <c r="D8230" s="201"/>
      <c r="E8230" s="201"/>
    </row>
    <row r="8231" spans="3:5" x14ac:dyDescent="0.2">
      <c r="C8231" s="201"/>
      <c r="D8231" s="201"/>
      <c r="E8231" s="201"/>
    </row>
    <row r="8232" spans="3:5" x14ac:dyDescent="0.2">
      <c r="C8232" s="201"/>
      <c r="D8232" s="201"/>
      <c r="E8232" s="201"/>
    </row>
    <row r="8233" spans="3:5" x14ac:dyDescent="0.2">
      <c r="C8233" s="201"/>
      <c r="D8233" s="201"/>
      <c r="E8233" s="201"/>
    </row>
    <row r="8234" spans="3:5" x14ac:dyDescent="0.2">
      <c r="C8234" s="201"/>
      <c r="D8234" s="201"/>
      <c r="E8234" s="201"/>
    </row>
    <row r="8235" spans="3:5" x14ac:dyDescent="0.2">
      <c r="C8235" s="201"/>
      <c r="D8235" s="201"/>
      <c r="E8235" s="201"/>
    </row>
    <row r="8236" spans="3:5" x14ac:dyDescent="0.2">
      <c r="C8236" s="201"/>
      <c r="D8236" s="201"/>
      <c r="E8236" s="201"/>
    </row>
    <row r="8237" spans="3:5" x14ac:dyDescent="0.2">
      <c r="C8237" s="201"/>
      <c r="D8237" s="201"/>
      <c r="E8237" s="201"/>
    </row>
    <row r="8238" spans="3:5" x14ac:dyDescent="0.2">
      <c r="C8238" s="201"/>
      <c r="D8238" s="201"/>
      <c r="E8238" s="201"/>
    </row>
    <row r="8239" spans="3:5" x14ac:dyDescent="0.2">
      <c r="C8239" s="201"/>
      <c r="D8239" s="201"/>
      <c r="E8239" s="201"/>
    </row>
    <row r="8240" spans="3:5" x14ac:dyDescent="0.2">
      <c r="C8240" s="201"/>
      <c r="D8240" s="201"/>
      <c r="E8240" s="201"/>
    </row>
    <row r="8241" spans="3:5" x14ac:dyDescent="0.2">
      <c r="C8241" s="201"/>
      <c r="D8241" s="201"/>
      <c r="E8241" s="201"/>
    </row>
    <row r="8242" spans="3:5" x14ac:dyDescent="0.2">
      <c r="C8242" s="201"/>
      <c r="D8242" s="201"/>
      <c r="E8242" s="201"/>
    </row>
    <row r="8243" spans="3:5" x14ac:dyDescent="0.2">
      <c r="C8243" s="201"/>
      <c r="D8243" s="201"/>
      <c r="E8243" s="201"/>
    </row>
    <row r="8244" spans="3:5" x14ac:dyDescent="0.2">
      <c r="C8244" s="201"/>
      <c r="D8244" s="201"/>
      <c r="E8244" s="201"/>
    </row>
    <row r="8245" spans="3:5" x14ac:dyDescent="0.2">
      <c r="C8245" s="201"/>
      <c r="D8245" s="201"/>
      <c r="E8245" s="201"/>
    </row>
    <row r="8246" spans="3:5" x14ac:dyDescent="0.2">
      <c r="C8246" s="201"/>
      <c r="D8246" s="201"/>
      <c r="E8246" s="201"/>
    </row>
    <row r="8247" spans="3:5" x14ac:dyDescent="0.2">
      <c r="C8247" s="201"/>
      <c r="D8247" s="201"/>
      <c r="E8247" s="201"/>
    </row>
    <row r="8248" spans="3:5" x14ac:dyDescent="0.2">
      <c r="C8248" s="201"/>
      <c r="D8248" s="201"/>
      <c r="E8248" s="201"/>
    </row>
    <row r="8249" spans="3:5" x14ac:dyDescent="0.2">
      <c r="C8249" s="201"/>
      <c r="D8249" s="201"/>
      <c r="E8249" s="201"/>
    </row>
    <row r="8250" spans="3:5" x14ac:dyDescent="0.2">
      <c r="C8250" s="201"/>
      <c r="D8250" s="201"/>
      <c r="E8250" s="201"/>
    </row>
    <row r="8251" spans="3:5" x14ac:dyDescent="0.2">
      <c r="C8251" s="201"/>
      <c r="D8251" s="201"/>
      <c r="E8251" s="201"/>
    </row>
    <row r="8252" spans="3:5" x14ac:dyDescent="0.2">
      <c r="C8252" s="201"/>
      <c r="D8252" s="201"/>
      <c r="E8252" s="201"/>
    </row>
    <row r="8253" spans="3:5" x14ac:dyDescent="0.2">
      <c r="C8253" s="201"/>
      <c r="D8253" s="201"/>
      <c r="E8253" s="201"/>
    </row>
    <row r="8254" spans="3:5" x14ac:dyDescent="0.2">
      <c r="C8254" s="201"/>
      <c r="D8254" s="201"/>
      <c r="E8254" s="201"/>
    </row>
    <row r="8255" spans="3:5" x14ac:dyDescent="0.2">
      <c r="C8255" s="201"/>
      <c r="D8255" s="201"/>
      <c r="E8255" s="201"/>
    </row>
    <row r="8256" spans="3:5" x14ac:dyDescent="0.2">
      <c r="C8256" s="201"/>
      <c r="D8256" s="201"/>
      <c r="E8256" s="201"/>
    </row>
    <row r="8257" spans="3:5" x14ac:dyDescent="0.2">
      <c r="C8257" s="201"/>
      <c r="D8257" s="201"/>
      <c r="E8257" s="201"/>
    </row>
    <row r="8258" spans="3:5" x14ac:dyDescent="0.2">
      <c r="C8258" s="201"/>
      <c r="D8258" s="201"/>
      <c r="E8258" s="201"/>
    </row>
    <row r="8259" spans="3:5" x14ac:dyDescent="0.2">
      <c r="C8259" s="201"/>
      <c r="D8259" s="201"/>
      <c r="E8259" s="201"/>
    </row>
    <row r="8260" spans="3:5" x14ac:dyDescent="0.2">
      <c r="C8260" s="201"/>
      <c r="D8260" s="201"/>
      <c r="E8260" s="201"/>
    </row>
    <row r="8261" spans="3:5" x14ac:dyDescent="0.2">
      <c r="C8261" s="201"/>
      <c r="D8261" s="201"/>
      <c r="E8261" s="201"/>
    </row>
    <row r="8262" spans="3:5" x14ac:dyDescent="0.2">
      <c r="C8262" s="201"/>
      <c r="D8262" s="201"/>
      <c r="E8262" s="201"/>
    </row>
    <row r="8263" spans="3:5" x14ac:dyDescent="0.2">
      <c r="C8263" s="201"/>
      <c r="D8263" s="201"/>
      <c r="E8263" s="201"/>
    </row>
    <row r="8264" spans="3:5" x14ac:dyDescent="0.2">
      <c r="C8264" s="201"/>
      <c r="D8264" s="201"/>
      <c r="E8264" s="201"/>
    </row>
    <row r="8265" spans="3:5" x14ac:dyDescent="0.2">
      <c r="C8265" s="201"/>
      <c r="D8265" s="201"/>
      <c r="E8265" s="201"/>
    </row>
    <row r="8266" spans="3:5" x14ac:dyDescent="0.2">
      <c r="C8266" s="201"/>
      <c r="D8266" s="201"/>
      <c r="E8266" s="201"/>
    </row>
    <row r="8267" spans="3:5" x14ac:dyDescent="0.2">
      <c r="C8267" s="201"/>
      <c r="D8267" s="201"/>
      <c r="E8267" s="201"/>
    </row>
    <row r="8268" spans="3:5" x14ac:dyDescent="0.2">
      <c r="C8268" s="201"/>
      <c r="D8268" s="201"/>
      <c r="E8268" s="201"/>
    </row>
    <row r="8269" spans="3:5" x14ac:dyDescent="0.2">
      <c r="C8269" s="201"/>
      <c r="D8269" s="201"/>
      <c r="E8269" s="201"/>
    </row>
    <row r="8270" spans="3:5" x14ac:dyDescent="0.2">
      <c r="C8270" s="201"/>
      <c r="D8270" s="201"/>
      <c r="E8270" s="201"/>
    </row>
    <row r="8271" spans="3:5" x14ac:dyDescent="0.2">
      <c r="C8271" s="201"/>
      <c r="D8271" s="201"/>
      <c r="E8271" s="201"/>
    </row>
    <row r="8272" spans="3:5" x14ac:dyDescent="0.2">
      <c r="C8272" s="201"/>
      <c r="D8272" s="201"/>
      <c r="E8272" s="201"/>
    </row>
    <row r="8273" spans="3:5" x14ac:dyDescent="0.2">
      <c r="C8273" s="201"/>
      <c r="D8273" s="201"/>
      <c r="E8273" s="201"/>
    </row>
    <row r="8274" spans="3:5" x14ac:dyDescent="0.2">
      <c r="C8274" s="201"/>
      <c r="D8274" s="201"/>
      <c r="E8274" s="201"/>
    </row>
    <row r="8275" spans="3:5" x14ac:dyDescent="0.2">
      <c r="C8275" s="201"/>
      <c r="D8275" s="201"/>
      <c r="E8275" s="201"/>
    </row>
    <row r="8276" spans="3:5" x14ac:dyDescent="0.2">
      <c r="C8276" s="201"/>
      <c r="D8276" s="201"/>
      <c r="E8276" s="201"/>
    </row>
    <row r="8277" spans="3:5" x14ac:dyDescent="0.2">
      <c r="C8277" s="201"/>
      <c r="D8277" s="201"/>
      <c r="E8277" s="201"/>
    </row>
    <row r="8278" spans="3:5" x14ac:dyDescent="0.2">
      <c r="C8278" s="201"/>
      <c r="D8278" s="201"/>
      <c r="E8278" s="201"/>
    </row>
    <row r="8279" spans="3:5" x14ac:dyDescent="0.2">
      <c r="C8279" s="201"/>
      <c r="D8279" s="201"/>
      <c r="E8279" s="201"/>
    </row>
    <row r="8280" spans="3:5" x14ac:dyDescent="0.2">
      <c r="C8280" s="201"/>
      <c r="D8280" s="201"/>
      <c r="E8280" s="201"/>
    </row>
    <row r="8281" spans="3:5" x14ac:dyDescent="0.2">
      <c r="C8281" s="201"/>
      <c r="D8281" s="201"/>
      <c r="E8281" s="201"/>
    </row>
    <row r="8282" spans="3:5" x14ac:dyDescent="0.2">
      <c r="C8282" s="201"/>
      <c r="D8282" s="201"/>
      <c r="E8282" s="201"/>
    </row>
    <row r="8283" spans="3:5" x14ac:dyDescent="0.2">
      <c r="C8283" s="201"/>
      <c r="D8283" s="201"/>
      <c r="E8283" s="201"/>
    </row>
    <row r="8284" spans="3:5" x14ac:dyDescent="0.2">
      <c r="C8284" s="201"/>
      <c r="D8284" s="201"/>
      <c r="E8284" s="201"/>
    </row>
    <row r="8285" spans="3:5" x14ac:dyDescent="0.2">
      <c r="C8285" s="201"/>
      <c r="D8285" s="201"/>
      <c r="E8285" s="201"/>
    </row>
    <row r="8286" spans="3:5" x14ac:dyDescent="0.2">
      <c r="C8286" s="201"/>
      <c r="D8286" s="201"/>
      <c r="E8286" s="201"/>
    </row>
    <row r="8287" spans="3:5" x14ac:dyDescent="0.2">
      <c r="C8287" s="201"/>
      <c r="D8287" s="201"/>
      <c r="E8287" s="201"/>
    </row>
    <row r="8288" spans="3:5" x14ac:dyDescent="0.2">
      <c r="C8288" s="201"/>
      <c r="D8288" s="201"/>
      <c r="E8288" s="201"/>
    </row>
    <row r="8289" spans="3:5" x14ac:dyDescent="0.2">
      <c r="C8289" s="201"/>
      <c r="D8289" s="201"/>
      <c r="E8289" s="201"/>
    </row>
    <row r="8290" spans="3:5" x14ac:dyDescent="0.2">
      <c r="C8290" s="201"/>
      <c r="D8290" s="201"/>
      <c r="E8290" s="201"/>
    </row>
    <row r="8291" spans="3:5" x14ac:dyDescent="0.2">
      <c r="C8291" s="201"/>
      <c r="D8291" s="201"/>
      <c r="E8291" s="201"/>
    </row>
    <row r="8292" spans="3:5" x14ac:dyDescent="0.2">
      <c r="C8292" s="201"/>
      <c r="D8292" s="201"/>
      <c r="E8292" s="201"/>
    </row>
    <row r="8293" spans="3:5" x14ac:dyDescent="0.2">
      <c r="C8293" s="201"/>
      <c r="D8293" s="201"/>
      <c r="E8293" s="201"/>
    </row>
    <row r="8294" spans="3:5" x14ac:dyDescent="0.2">
      <c r="C8294" s="201"/>
      <c r="D8294" s="201"/>
      <c r="E8294" s="201"/>
    </row>
    <row r="8295" spans="3:5" x14ac:dyDescent="0.2">
      <c r="C8295" s="201"/>
      <c r="D8295" s="201"/>
      <c r="E8295" s="201"/>
    </row>
    <row r="8296" spans="3:5" x14ac:dyDescent="0.2">
      <c r="C8296" s="201"/>
      <c r="D8296" s="201"/>
      <c r="E8296" s="201"/>
    </row>
    <row r="8297" spans="3:5" x14ac:dyDescent="0.2">
      <c r="C8297" s="201"/>
      <c r="D8297" s="201"/>
      <c r="E8297" s="201"/>
    </row>
    <row r="8298" spans="3:5" x14ac:dyDescent="0.2">
      <c r="C8298" s="201"/>
      <c r="D8298" s="201"/>
      <c r="E8298" s="201"/>
    </row>
    <row r="8299" spans="3:5" x14ac:dyDescent="0.2">
      <c r="C8299" s="201"/>
      <c r="D8299" s="201"/>
      <c r="E8299" s="201"/>
    </row>
    <row r="8300" spans="3:5" x14ac:dyDescent="0.2">
      <c r="C8300" s="201"/>
      <c r="D8300" s="201"/>
      <c r="E8300" s="201"/>
    </row>
    <row r="8301" spans="3:5" x14ac:dyDescent="0.2">
      <c r="C8301" s="201"/>
      <c r="D8301" s="201"/>
      <c r="E8301" s="201"/>
    </row>
    <row r="8302" spans="3:5" x14ac:dyDescent="0.2">
      <c r="C8302" s="201"/>
      <c r="D8302" s="201"/>
      <c r="E8302" s="201"/>
    </row>
    <row r="8303" spans="3:5" x14ac:dyDescent="0.2">
      <c r="C8303" s="201"/>
      <c r="D8303" s="201"/>
      <c r="E8303" s="201"/>
    </row>
    <row r="8304" spans="3:5" x14ac:dyDescent="0.2">
      <c r="C8304" s="201"/>
      <c r="D8304" s="201"/>
      <c r="E8304" s="201"/>
    </row>
    <row r="8305" spans="3:5" x14ac:dyDescent="0.2">
      <c r="C8305" s="201"/>
      <c r="D8305" s="201"/>
      <c r="E8305" s="201"/>
    </row>
    <row r="8306" spans="3:5" x14ac:dyDescent="0.2">
      <c r="C8306" s="201"/>
      <c r="D8306" s="201"/>
      <c r="E8306" s="201"/>
    </row>
    <row r="8307" spans="3:5" x14ac:dyDescent="0.2">
      <c r="C8307" s="201"/>
      <c r="D8307" s="201"/>
      <c r="E8307" s="201"/>
    </row>
    <row r="8308" spans="3:5" x14ac:dyDescent="0.2">
      <c r="C8308" s="201"/>
      <c r="D8308" s="201"/>
      <c r="E8308" s="201"/>
    </row>
    <row r="8309" spans="3:5" x14ac:dyDescent="0.2">
      <c r="C8309" s="201"/>
      <c r="D8309" s="201"/>
      <c r="E8309" s="201"/>
    </row>
    <row r="8310" spans="3:5" x14ac:dyDescent="0.2">
      <c r="C8310" s="201"/>
      <c r="D8310" s="201"/>
      <c r="E8310" s="201"/>
    </row>
    <row r="8311" spans="3:5" x14ac:dyDescent="0.2">
      <c r="C8311" s="201"/>
      <c r="D8311" s="201"/>
      <c r="E8311" s="201"/>
    </row>
    <row r="8312" spans="3:5" x14ac:dyDescent="0.2">
      <c r="C8312" s="201"/>
      <c r="D8312" s="201"/>
      <c r="E8312" s="201"/>
    </row>
    <row r="8313" spans="3:5" x14ac:dyDescent="0.2">
      <c r="C8313" s="201"/>
      <c r="D8313" s="201"/>
      <c r="E8313" s="201"/>
    </row>
    <row r="8314" spans="3:5" x14ac:dyDescent="0.2">
      <c r="C8314" s="201"/>
      <c r="D8314" s="201"/>
      <c r="E8314" s="201"/>
    </row>
    <row r="8315" spans="3:5" x14ac:dyDescent="0.2">
      <c r="C8315" s="201"/>
      <c r="D8315" s="201"/>
      <c r="E8315" s="201"/>
    </row>
    <row r="8316" spans="3:5" x14ac:dyDescent="0.2">
      <c r="C8316" s="201"/>
      <c r="D8316" s="201"/>
      <c r="E8316" s="201"/>
    </row>
    <row r="8317" spans="3:5" x14ac:dyDescent="0.2">
      <c r="C8317" s="201"/>
      <c r="D8317" s="201"/>
      <c r="E8317" s="201"/>
    </row>
    <row r="8318" spans="3:5" x14ac:dyDescent="0.2">
      <c r="C8318" s="201"/>
      <c r="D8318" s="201"/>
      <c r="E8318" s="201"/>
    </row>
    <row r="8319" spans="3:5" x14ac:dyDescent="0.2">
      <c r="C8319" s="201"/>
      <c r="D8319" s="201"/>
      <c r="E8319" s="201"/>
    </row>
    <row r="8320" spans="3:5" x14ac:dyDescent="0.2">
      <c r="C8320" s="201"/>
      <c r="D8320" s="201"/>
      <c r="E8320" s="201"/>
    </row>
    <row r="8321" spans="3:5" x14ac:dyDescent="0.2">
      <c r="C8321" s="201"/>
      <c r="D8321" s="201"/>
      <c r="E8321" s="201"/>
    </row>
    <row r="8322" spans="3:5" x14ac:dyDescent="0.2">
      <c r="C8322" s="201"/>
      <c r="D8322" s="201"/>
      <c r="E8322" s="201"/>
    </row>
    <row r="8323" spans="3:5" x14ac:dyDescent="0.2">
      <c r="C8323" s="201"/>
      <c r="D8323" s="201"/>
      <c r="E8323" s="201"/>
    </row>
    <row r="8324" spans="3:5" x14ac:dyDescent="0.2">
      <c r="C8324" s="201"/>
      <c r="D8324" s="201"/>
      <c r="E8324" s="201"/>
    </row>
    <row r="8325" spans="3:5" x14ac:dyDescent="0.2">
      <c r="C8325" s="201"/>
      <c r="D8325" s="201"/>
      <c r="E8325" s="201"/>
    </row>
    <row r="8326" spans="3:5" x14ac:dyDescent="0.2">
      <c r="C8326" s="201"/>
      <c r="D8326" s="201"/>
      <c r="E8326" s="201"/>
    </row>
    <row r="8327" spans="3:5" x14ac:dyDescent="0.2">
      <c r="C8327" s="201"/>
      <c r="D8327" s="201"/>
      <c r="E8327" s="201"/>
    </row>
    <row r="8328" spans="3:5" x14ac:dyDescent="0.2">
      <c r="C8328" s="201"/>
      <c r="D8328" s="201"/>
      <c r="E8328" s="201"/>
    </row>
    <row r="8329" spans="3:5" x14ac:dyDescent="0.2">
      <c r="C8329" s="201"/>
      <c r="D8329" s="201"/>
      <c r="E8329" s="201"/>
    </row>
    <row r="8330" spans="3:5" x14ac:dyDescent="0.2">
      <c r="C8330" s="201"/>
      <c r="D8330" s="201"/>
      <c r="E8330" s="201"/>
    </row>
    <row r="8331" spans="3:5" x14ac:dyDescent="0.2">
      <c r="C8331" s="201"/>
      <c r="D8331" s="201"/>
      <c r="E8331" s="201"/>
    </row>
    <row r="8332" spans="3:5" x14ac:dyDescent="0.2">
      <c r="C8332" s="201"/>
      <c r="D8332" s="201"/>
      <c r="E8332" s="201"/>
    </row>
    <row r="8333" spans="3:5" x14ac:dyDescent="0.2">
      <c r="C8333" s="201"/>
      <c r="D8333" s="201"/>
      <c r="E8333" s="201"/>
    </row>
    <row r="8334" spans="3:5" x14ac:dyDescent="0.2">
      <c r="C8334" s="201"/>
      <c r="D8334" s="201"/>
      <c r="E8334" s="201"/>
    </row>
    <row r="8335" spans="3:5" x14ac:dyDescent="0.2">
      <c r="C8335" s="201"/>
      <c r="D8335" s="201"/>
      <c r="E8335" s="201"/>
    </row>
    <row r="8336" spans="3:5" x14ac:dyDescent="0.2">
      <c r="C8336" s="201"/>
      <c r="D8336" s="201"/>
      <c r="E8336" s="201"/>
    </row>
    <row r="8337" spans="3:5" x14ac:dyDescent="0.2">
      <c r="C8337" s="201"/>
      <c r="D8337" s="201"/>
      <c r="E8337" s="201"/>
    </row>
    <row r="8338" spans="3:5" x14ac:dyDescent="0.2">
      <c r="C8338" s="201"/>
      <c r="D8338" s="201"/>
      <c r="E8338" s="201"/>
    </row>
    <row r="8339" spans="3:5" x14ac:dyDescent="0.2">
      <c r="C8339" s="201"/>
      <c r="D8339" s="201"/>
      <c r="E8339" s="201"/>
    </row>
    <row r="8340" spans="3:5" x14ac:dyDescent="0.2">
      <c r="C8340" s="201"/>
      <c r="D8340" s="201"/>
      <c r="E8340" s="201"/>
    </row>
    <row r="8341" spans="3:5" x14ac:dyDescent="0.2">
      <c r="C8341" s="201"/>
      <c r="D8341" s="201"/>
      <c r="E8341" s="201"/>
    </row>
    <row r="8342" spans="3:5" x14ac:dyDescent="0.2">
      <c r="C8342" s="201"/>
      <c r="D8342" s="201"/>
      <c r="E8342" s="201"/>
    </row>
    <row r="8343" spans="3:5" x14ac:dyDescent="0.2">
      <c r="C8343" s="201"/>
      <c r="D8343" s="201"/>
      <c r="E8343" s="201"/>
    </row>
    <row r="8344" spans="3:5" x14ac:dyDescent="0.2">
      <c r="C8344" s="201"/>
      <c r="D8344" s="201"/>
      <c r="E8344" s="201"/>
    </row>
    <row r="8345" spans="3:5" x14ac:dyDescent="0.2">
      <c r="C8345" s="201"/>
      <c r="D8345" s="201"/>
      <c r="E8345" s="201"/>
    </row>
    <row r="8346" spans="3:5" x14ac:dyDescent="0.2">
      <c r="C8346" s="201"/>
      <c r="D8346" s="201"/>
      <c r="E8346" s="201"/>
    </row>
    <row r="8347" spans="3:5" x14ac:dyDescent="0.2">
      <c r="C8347" s="201"/>
      <c r="D8347" s="201"/>
      <c r="E8347" s="201"/>
    </row>
    <row r="8348" spans="3:5" x14ac:dyDescent="0.2">
      <c r="C8348" s="201"/>
      <c r="D8348" s="201"/>
      <c r="E8348" s="201"/>
    </row>
    <row r="8349" spans="3:5" x14ac:dyDescent="0.2">
      <c r="C8349" s="201"/>
      <c r="D8349" s="201"/>
      <c r="E8349" s="201"/>
    </row>
    <row r="8350" spans="3:5" x14ac:dyDescent="0.2">
      <c r="C8350" s="201"/>
      <c r="D8350" s="201"/>
      <c r="E8350" s="201"/>
    </row>
    <row r="8351" spans="3:5" x14ac:dyDescent="0.2">
      <c r="C8351" s="201"/>
      <c r="D8351" s="201"/>
      <c r="E8351" s="201"/>
    </row>
    <row r="8352" spans="3:5" x14ac:dyDescent="0.2">
      <c r="C8352" s="201"/>
      <c r="D8352" s="201"/>
      <c r="E8352" s="201"/>
    </row>
    <row r="8353" spans="3:5" x14ac:dyDescent="0.2">
      <c r="C8353" s="201"/>
      <c r="D8353" s="201"/>
      <c r="E8353" s="201"/>
    </row>
    <row r="8354" spans="3:5" x14ac:dyDescent="0.2">
      <c r="C8354" s="201"/>
      <c r="D8354" s="201"/>
      <c r="E8354" s="201"/>
    </row>
    <row r="8355" spans="3:5" x14ac:dyDescent="0.2">
      <c r="C8355" s="201"/>
      <c r="D8355" s="201"/>
      <c r="E8355" s="201"/>
    </row>
    <row r="8356" spans="3:5" x14ac:dyDescent="0.2">
      <c r="C8356" s="201"/>
      <c r="D8356" s="201"/>
      <c r="E8356" s="201"/>
    </row>
    <row r="8357" spans="3:5" x14ac:dyDescent="0.2">
      <c r="C8357" s="201"/>
      <c r="D8357" s="201"/>
      <c r="E8357" s="201"/>
    </row>
    <row r="8358" spans="3:5" x14ac:dyDescent="0.2">
      <c r="C8358" s="201"/>
      <c r="D8358" s="201"/>
      <c r="E8358" s="201"/>
    </row>
    <row r="8359" spans="3:5" x14ac:dyDescent="0.2">
      <c r="C8359" s="201"/>
      <c r="D8359" s="201"/>
      <c r="E8359" s="201"/>
    </row>
    <row r="8360" spans="3:5" x14ac:dyDescent="0.2">
      <c r="C8360" s="201"/>
      <c r="D8360" s="201"/>
      <c r="E8360" s="201"/>
    </row>
    <row r="8361" spans="3:5" x14ac:dyDescent="0.2">
      <c r="C8361" s="201"/>
      <c r="D8361" s="201"/>
      <c r="E8361" s="201"/>
    </row>
    <row r="8362" spans="3:5" x14ac:dyDescent="0.2">
      <c r="C8362" s="201"/>
      <c r="D8362" s="201"/>
      <c r="E8362" s="201"/>
    </row>
    <row r="8363" spans="3:5" x14ac:dyDescent="0.2">
      <c r="C8363" s="201"/>
      <c r="D8363" s="201"/>
      <c r="E8363" s="201"/>
    </row>
    <row r="8364" spans="3:5" x14ac:dyDescent="0.2">
      <c r="C8364" s="201"/>
      <c r="D8364" s="201"/>
      <c r="E8364" s="201"/>
    </row>
    <row r="8365" spans="3:5" x14ac:dyDescent="0.2">
      <c r="C8365" s="201"/>
      <c r="D8365" s="201"/>
      <c r="E8365" s="201"/>
    </row>
    <row r="8366" spans="3:5" x14ac:dyDescent="0.2">
      <c r="C8366" s="201"/>
      <c r="D8366" s="201"/>
      <c r="E8366" s="201"/>
    </row>
    <row r="8367" spans="3:5" x14ac:dyDescent="0.2">
      <c r="C8367" s="201"/>
      <c r="D8367" s="201"/>
      <c r="E8367" s="201"/>
    </row>
    <row r="8368" spans="3:5" x14ac:dyDescent="0.2">
      <c r="C8368" s="201"/>
      <c r="D8368" s="201"/>
      <c r="E8368" s="201"/>
    </row>
    <row r="8369" spans="3:5" x14ac:dyDescent="0.2">
      <c r="C8369" s="201"/>
      <c r="D8369" s="201"/>
      <c r="E8369" s="201"/>
    </row>
    <row r="8370" spans="3:5" x14ac:dyDescent="0.2">
      <c r="C8370" s="201"/>
      <c r="D8370" s="201"/>
      <c r="E8370" s="201"/>
    </row>
    <row r="8371" spans="3:5" x14ac:dyDescent="0.2">
      <c r="C8371" s="201"/>
      <c r="D8371" s="201"/>
      <c r="E8371" s="201"/>
    </row>
    <row r="8372" spans="3:5" x14ac:dyDescent="0.2">
      <c r="C8372" s="201"/>
      <c r="D8372" s="201"/>
      <c r="E8372" s="201"/>
    </row>
    <row r="8373" spans="3:5" x14ac:dyDescent="0.2">
      <c r="C8373" s="201"/>
      <c r="D8373" s="201"/>
      <c r="E8373" s="201"/>
    </row>
    <row r="8374" spans="3:5" x14ac:dyDescent="0.2">
      <c r="C8374" s="201"/>
      <c r="D8374" s="201"/>
      <c r="E8374" s="201"/>
    </row>
    <row r="8375" spans="3:5" x14ac:dyDescent="0.2">
      <c r="C8375" s="201"/>
      <c r="D8375" s="201"/>
      <c r="E8375" s="201"/>
    </row>
    <row r="8376" spans="3:5" x14ac:dyDescent="0.2">
      <c r="C8376" s="201"/>
      <c r="D8376" s="201"/>
      <c r="E8376" s="201"/>
    </row>
    <row r="8377" spans="3:5" x14ac:dyDescent="0.2">
      <c r="C8377" s="201"/>
      <c r="D8377" s="201"/>
      <c r="E8377" s="201"/>
    </row>
    <row r="8378" spans="3:5" x14ac:dyDescent="0.2">
      <c r="C8378" s="201"/>
      <c r="D8378" s="201"/>
      <c r="E8378" s="201"/>
    </row>
    <row r="8379" spans="3:5" x14ac:dyDescent="0.2">
      <c r="C8379" s="201"/>
      <c r="D8379" s="201"/>
      <c r="E8379" s="201"/>
    </row>
    <row r="8380" spans="3:5" x14ac:dyDescent="0.2">
      <c r="C8380" s="201"/>
      <c r="D8380" s="201"/>
      <c r="E8380" s="201"/>
    </row>
    <row r="8381" spans="3:5" x14ac:dyDescent="0.2">
      <c r="C8381" s="201"/>
      <c r="D8381" s="201"/>
      <c r="E8381" s="201"/>
    </row>
    <row r="8382" spans="3:5" x14ac:dyDescent="0.2">
      <c r="C8382" s="201"/>
      <c r="D8382" s="201"/>
      <c r="E8382" s="201"/>
    </row>
    <row r="8383" spans="3:5" x14ac:dyDescent="0.2">
      <c r="C8383" s="201"/>
      <c r="D8383" s="201"/>
      <c r="E8383" s="201"/>
    </row>
    <row r="8384" spans="3:5" x14ac:dyDescent="0.2">
      <c r="C8384" s="201"/>
      <c r="D8384" s="201"/>
      <c r="E8384" s="201"/>
    </row>
    <row r="8385" spans="3:5" x14ac:dyDescent="0.2">
      <c r="C8385" s="201"/>
      <c r="D8385" s="201"/>
      <c r="E8385" s="201"/>
    </row>
    <row r="8386" spans="3:5" x14ac:dyDescent="0.2">
      <c r="C8386" s="201"/>
      <c r="D8386" s="201"/>
      <c r="E8386" s="201"/>
    </row>
    <row r="8387" spans="3:5" x14ac:dyDescent="0.2">
      <c r="C8387" s="201"/>
      <c r="D8387" s="201"/>
      <c r="E8387" s="201"/>
    </row>
    <row r="8388" spans="3:5" x14ac:dyDescent="0.2">
      <c r="C8388" s="201"/>
      <c r="D8388" s="201"/>
      <c r="E8388" s="201"/>
    </row>
    <row r="8389" spans="3:5" x14ac:dyDescent="0.2">
      <c r="C8389" s="201"/>
      <c r="D8389" s="201"/>
      <c r="E8389" s="201"/>
    </row>
    <row r="8390" spans="3:5" x14ac:dyDescent="0.2">
      <c r="C8390" s="201"/>
      <c r="D8390" s="201"/>
      <c r="E8390" s="201"/>
    </row>
    <row r="8391" spans="3:5" x14ac:dyDescent="0.2">
      <c r="C8391" s="201"/>
      <c r="D8391" s="201"/>
      <c r="E8391" s="201"/>
    </row>
    <row r="8392" spans="3:5" x14ac:dyDescent="0.2">
      <c r="C8392" s="201"/>
      <c r="D8392" s="201"/>
      <c r="E8392" s="201"/>
    </row>
    <row r="8393" spans="3:5" x14ac:dyDescent="0.2">
      <c r="C8393" s="201"/>
      <c r="D8393" s="201"/>
      <c r="E8393" s="201"/>
    </row>
    <row r="8394" spans="3:5" x14ac:dyDescent="0.2">
      <c r="C8394" s="201"/>
      <c r="D8394" s="201"/>
      <c r="E8394" s="201"/>
    </row>
    <row r="8395" spans="3:5" x14ac:dyDescent="0.2">
      <c r="C8395" s="201"/>
      <c r="D8395" s="201"/>
      <c r="E8395" s="201"/>
    </row>
    <row r="8396" spans="3:5" x14ac:dyDescent="0.2">
      <c r="C8396" s="201"/>
      <c r="D8396" s="201"/>
      <c r="E8396" s="201"/>
    </row>
    <row r="8397" spans="3:5" x14ac:dyDescent="0.2">
      <c r="C8397" s="201"/>
      <c r="D8397" s="201"/>
      <c r="E8397" s="201"/>
    </row>
    <row r="8398" spans="3:5" x14ac:dyDescent="0.2">
      <c r="C8398" s="201"/>
      <c r="D8398" s="201"/>
      <c r="E8398" s="201"/>
    </row>
    <row r="8399" spans="3:5" x14ac:dyDescent="0.2">
      <c r="C8399" s="201"/>
      <c r="D8399" s="201"/>
      <c r="E8399" s="201"/>
    </row>
    <row r="8400" spans="3:5" x14ac:dyDescent="0.2">
      <c r="C8400" s="201"/>
      <c r="D8400" s="201"/>
      <c r="E8400" s="201"/>
    </row>
    <row r="8401" spans="3:5" x14ac:dyDescent="0.2">
      <c r="C8401" s="201"/>
      <c r="D8401" s="201"/>
      <c r="E8401" s="201"/>
    </row>
    <row r="8402" spans="3:5" x14ac:dyDescent="0.2">
      <c r="C8402" s="201"/>
      <c r="D8402" s="201"/>
      <c r="E8402" s="201"/>
    </row>
    <row r="8403" spans="3:5" x14ac:dyDescent="0.2">
      <c r="C8403" s="201"/>
      <c r="D8403" s="201"/>
      <c r="E8403" s="201"/>
    </row>
    <row r="8404" spans="3:5" x14ac:dyDescent="0.2">
      <c r="C8404" s="201"/>
      <c r="D8404" s="201"/>
      <c r="E8404" s="201"/>
    </row>
    <row r="8405" spans="3:5" x14ac:dyDescent="0.2">
      <c r="C8405" s="201"/>
      <c r="D8405" s="201"/>
      <c r="E8405" s="201"/>
    </row>
    <row r="8406" spans="3:5" x14ac:dyDescent="0.2">
      <c r="C8406" s="201"/>
      <c r="D8406" s="201"/>
      <c r="E8406" s="201"/>
    </row>
    <row r="8407" spans="3:5" x14ac:dyDescent="0.2">
      <c r="C8407" s="201"/>
      <c r="D8407" s="201"/>
      <c r="E8407" s="201"/>
    </row>
    <row r="8408" spans="3:5" x14ac:dyDescent="0.2">
      <c r="C8408" s="201"/>
      <c r="D8408" s="201"/>
      <c r="E8408" s="201"/>
    </row>
    <row r="8409" spans="3:5" x14ac:dyDescent="0.2">
      <c r="C8409" s="201"/>
      <c r="D8409" s="201"/>
      <c r="E8409" s="201"/>
    </row>
    <row r="8410" spans="3:5" x14ac:dyDescent="0.2">
      <c r="C8410" s="201"/>
      <c r="D8410" s="201"/>
      <c r="E8410" s="201"/>
    </row>
    <row r="8411" spans="3:5" x14ac:dyDescent="0.2">
      <c r="C8411" s="201"/>
      <c r="D8411" s="201"/>
      <c r="E8411" s="201"/>
    </row>
    <row r="8412" spans="3:5" x14ac:dyDescent="0.2">
      <c r="C8412" s="201"/>
      <c r="D8412" s="201"/>
      <c r="E8412" s="201"/>
    </row>
    <row r="8413" spans="3:5" x14ac:dyDescent="0.2">
      <c r="C8413" s="201"/>
      <c r="D8413" s="201"/>
      <c r="E8413" s="201"/>
    </row>
    <row r="8414" spans="3:5" x14ac:dyDescent="0.2">
      <c r="C8414" s="201"/>
      <c r="D8414" s="201"/>
      <c r="E8414" s="201"/>
    </row>
    <row r="8415" spans="3:5" x14ac:dyDescent="0.2">
      <c r="C8415" s="201"/>
      <c r="D8415" s="201"/>
      <c r="E8415" s="201"/>
    </row>
    <row r="8416" spans="3:5" x14ac:dyDescent="0.2">
      <c r="C8416" s="201"/>
      <c r="D8416" s="201"/>
      <c r="E8416" s="201"/>
    </row>
    <row r="8417" spans="3:5" x14ac:dyDescent="0.2">
      <c r="C8417" s="201"/>
      <c r="D8417" s="201"/>
      <c r="E8417" s="201"/>
    </row>
    <row r="8418" spans="3:5" x14ac:dyDescent="0.2">
      <c r="C8418" s="201"/>
      <c r="D8418" s="201"/>
      <c r="E8418" s="201"/>
    </row>
    <row r="8419" spans="3:5" x14ac:dyDescent="0.2">
      <c r="C8419" s="201"/>
      <c r="D8419" s="201"/>
      <c r="E8419" s="201"/>
    </row>
    <row r="8420" spans="3:5" x14ac:dyDescent="0.2">
      <c r="C8420" s="201"/>
      <c r="D8420" s="201"/>
      <c r="E8420" s="201"/>
    </row>
    <row r="8421" spans="3:5" x14ac:dyDescent="0.2">
      <c r="C8421" s="201"/>
      <c r="D8421" s="201"/>
      <c r="E8421" s="201"/>
    </row>
    <row r="8422" spans="3:5" x14ac:dyDescent="0.2">
      <c r="C8422" s="201"/>
      <c r="D8422" s="201"/>
      <c r="E8422" s="201"/>
    </row>
    <row r="8423" spans="3:5" x14ac:dyDescent="0.2">
      <c r="C8423" s="201"/>
      <c r="D8423" s="201"/>
      <c r="E8423" s="201"/>
    </row>
    <row r="8424" spans="3:5" x14ac:dyDescent="0.2">
      <c r="C8424" s="201"/>
      <c r="D8424" s="201"/>
      <c r="E8424" s="201"/>
    </row>
    <row r="8425" spans="3:5" x14ac:dyDescent="0.2">
      <c r="C8425" s="201"/>
      <c r="D8425" s="201"/>
      <c r="E8425" s="201"/>
    </row>
    <row r="8426" spans="3:5" x14ac:dyDescent="0.2">
      <c r="C8426" s="201"/>
      <c r="D8426" s="201"/>
      <c r="E8426" s="201"/>
    </row>
    <row r="8427" spans="3:5" x14ac:dyDescent="0.2">
      <c r="C8427" s="201"/>
      <c r="D8427" s="201"/>
      <c r="E8427" s="201"/>
    </row>
    <row r="8428" spans="3:5" x14ac:dyDescent="0.2">
      <c r="C8428" s="201"/>
      <c r="D8428" s="201"/>
      <c r="E8428" s="201"/>
    </row>
    <row r="8429" spans="3:5" x14ac:dyDescent="0.2">
      <c r="C8429" s="201"/>
      <c r="D8429" s="201"/>
      <c r="E8429" s="201"/>
    </row>
    <row r="8430" spans="3:5" x14ac:dyDescent="0.2">
      <c r="C8430" s="201"/>
      <c r="D8430" s="201"/>
      <c r="E8430" s="201"/>
    </row>
    <row r="8431" spans="3:5" x14ac:dyDescent="0.2">
      <c r="C8431" s="201"/>
      <c r="D8431" s="201"/>
      <c r="E8431" s="201"/>
    </row>
    <row r="8432" spans="3:5" x14ac:dyDescent="0.2">
      <c r="C8432" s="201"/>
      <c r="D8432" s="201"/>
      <c r="E8432" s="201"/>
    </row>
    <row r="8433" spans="3:5" x14ac:dyDescent="0.2">
      <c r="C8433" s="201"/>
      <c r="D8433" s="201"/>
      <c r="E8433" s="201"/>
    </row>
    <row r="8434" spans="3:5" x14ac:dyDescent="0.2">
      <c r="C8434" s="201"/>
      <c r="D8434" s="201"/>
      <c r="E8434" s="201"/>
    </row>
    <row r="8435" spans="3:5" x14ac:dyDescent="0.2">
      <c r="C8435" s="201"/>
      <c r="D8435" s="201"/>
      <c r="E8435" s="201"/>
    </row>
    <row r="8436" spans="3:5" x14ac:dyDescent="0.2">
      <c r="C8436" s="201"/>
      <c r="D8436" s="201"/>
      <c r="E8436" s="201"/>
    </row>
    <row r="8437" spans="3:5" x14ac:dyDescent="0.2">
      <c r="C8437" s="201"/>
      <c r="D8437" s="201"/>
      <c r="E8437" s="201"/>
    </row>
    <row r="8438" spans="3:5" x14ac:dyDescent="0.2">
      <c r="C8438" s="201"/>
      <c r="D8438" s="201"/>
      <c r="E8438" s="201"/>
    </row>
    <row r="8439" spans="3:5" x14ac:dyDescent="0.2">
      <c r="C8439" s="201"/>
      <c r="D8439" s="201"/>
      <c r="E8439" s="201"/>
    </row>
    <row r="8440" spans="3:5" x14ac:dyDescent="0.2">
      <c r="C8440" s="201"/>
      <c r="D8440" s="201"/>
      <c r="E8440" s="201"/>
    </row>
    <row r="8441" spans="3:5" x14ac:dyDescent="0.2">
      <c r="C8441" s="201"/>
      <c r="D8441" s="201"/>
      <c r="E8441" s="201"/>
    </row>
    <row r="8442" spans="3:5" x14ac:dyDescent="0.2">
      <c r="C8442" s="201"/>
      <c r="D8442" s="201"/>
      <c r="E8442" s="201"/>
    </row>
    <row r="8443" spans="3:5" x14ac:dyDescent="0.2">
      <c r="C8443" s="201"/>
      <c r="D8443" s="201"/>
      <c r="E8443" s="201"/>
    </row>
    <row r="8444" spans="3:5" x14ac:dyDescent="0.2">
      <c r="C8444" s="201"/>
      <c r="D8444" s="201"/>
      <c r="E8444" s="201"/>
    </row>
    <row r="8445" spans="3:5" x14ac:dyDescent="0.2">
      <c r="C8445" s="201"/>
      <c r="D8445" s="201"/>
      <c r="E8445" s="201"/>
    </row>
    <row r="8446" spans="3:5" x14ac:dyDescent="0.2">
      <c r="C8446" s="201"/>
      <c r="D8446" s="201"/>
      <c r="E8446" s="201"/>
    </row>
    <row r="8447" spans="3:5" x14ac:dyDescent="0.2">
      <c r="C8447" s="201"/>
      <c r="D8447" s="201"/>
      <c r="E8447" s="201"/>
    </row>
    <row r="8448" spans="3:5" x14ac:dyDescent="0.2">
      <c r="C8448" s="201"/>
      <c r="D8448" s="201"/>
      <c r="E8448" s="201"/>
    </row>
    <row r="8449" spans="3:5" x14ac:dyDescent="0.2">
      <c r="C8449" s="201"/>
      <c r="D8449" s="201"/>
      <c r="E8449" s="201"/>
    </row>
    <row r="8450" spans="3:5" x14ac:dyDescent="0.2">
      <c r="C8450" s="201"/>
      <c r="D8450" s="201"/>
      <c r="E8450" s="201"/>
    </row>
    <row r="8451" spans="3:5" x14ac:dyDescent="0.2">
      <c r="C8451" s="201"/>
      <c r="D8451" s="201"/>
      <c r="E8451" s="201"/>
    </row>
    <row r="8452" spans="3:5" x14ac:dyDescent="0.2">
      <c r="C8452" s="201"/>
      <c r="D8452" s="201"/>
      <c r="E8452" s="201"/>
    </row>
    <row r="8453" spans="3:5" x14ac:dyDescent="0.2">
      <c r="C8453" s="201"/>
      <c r="D8453" s="201"/>
      <c r="E8453" s="201"/>
    </row>
    <row r="8454" spans="3:5" x14ac:dyDescent="0.2">
      <c r="C8454" s="201"/>
      <c r="D8454" s="201"/>
      <c r="E8454" s="201"/>
    </row>
    <row r="8455" spans="3:5" x14ac:dyDescent="0.2">
      <c r="C8455" s="201"/>
      <c r="D8455" s="201"/>
      <c r="E8455" s="201"/>
    </row>
    <row r="8456" spans="3:5" x14ac:dyDescent="0.2">
      <c r="C8456" s="201"/>
      <c r="D8456" s="201"/>
      <c r="E8456" s="201"/>
    </row>
    <row r="8457" spans="3:5" x14ac:dyDescent="0.2">
      <c r="C8457" s="201"/>
      <c r="D8457" s="201"/>
      <c r="E8457" s="201"/>
    </row>
    <row r="8458" spans="3:5" x14ac:dyDescent="0.2">
      <c r="C8458" s="201"/>
      <c r="D8458" s="201"/>
      <c r="E8458" s="201"/>
    </row>
    <row r="8459" spans="3:5" x14ac:dyDescent="0.2">
      <c r="C8459" s="201"/>
      <c r="D8459" s="201"/>
      <c r="E8459" s="201"/>
    </row>
    <row r="8460" spans="3:5" x14ac:dyDescent="0.2">
      <c r="C8460" s="201"/>
      <c r="D8460" s="201"/>
      <c r="E8460" s="201"/>
    </row>
    <row r="8461" spans="3:5" x14ac:dyDescent="0.2">
      <c r="C8461" s="201"/>
      <c r="D8461" s="201"/>
      <c r="E8461" s="201"/>
    </row>
    <row r="8462" spans="3:5" x14ac:dyDescent="0.2">
      <c r="C8462" s="201"/>
      <c r="D8462" s="201"/>
      <c r="E8462" s="201"/>
    </row>
    <row r="8463" spans="3:5" x14ac:dyDescent="0.2">
      <c r="C8463" s="201"/>
      <c r="D8463" s="201"/>
      <c r="E8463" s="201"/>
    </row>
    <row r="8464" spans="3:5" x14ac:dyDescent="0.2">
      <c r="C8464" s="201"/>
      <c r="D8464" s="201"/>
      <c r="E8464" s="201"/>
    </row>
    <row r="8465" spans="3:5" x14ac:dyDescent="0.2">
      <c r="C8465" s="201"/>
      <c r="D8465" s="201"/>
      <c r="E8465" s="201"/>
    </row>
    <row r="8466" spans="3:5" x14ac:dyDescent="0.2">
      <c r="C8466" s="201"/>
      <c r="D8466" s="201"/>
      <c r="E8466" s="201"/>
    </row>
    <row r="8467" spans="3:5" x14ac:dyDescent="0.2">
      <c r="C8467" s="201"/>
      <c r="D8467" s="201"/>
      <c r="E8467" s="201"/>
    </row>
    <row r="8468" spans="3:5" x14ac:dyDescent="0.2">
      <c r="C8468" s="201"/>
      <c r="D8468" s="201"/>
      <c r="E8468" s="201"/>
    </row>
    <row r="8469" spans="3:5" x14ac:dyDescent="0.2">
      <c r="C8469" s="201"/>
      <c r="D8469" s="201"/>
      <c r="E8469" s="201"/>
    </row>
    <row r="8470" spans="3:5" x14ac:dyDescent="0.2">
      <c r="C8470" s="201"/>
      <c r="D8470" s="201"/>
      <c r="E8470" s="201"/>
    </row>
    <row r="8471" spans="3:5" x14ac:dyDescent="0.2">
      <c r="C8471" s="201"/>
      <c r="D8471" s="201"/>
      <c r="E8471" s="201"/>
    </row>
    <row r="8472" spans="3:5" x14ac:dyDescent="0.2">
      <c r="C8472" s="201"/>
      <c r="D8472" s="201"/>
      <c r="E8472" s="201"/>
    </row>
    <row r="8473" spans="3:5" x14ac:dyDescent="0.2">
      <c r="C8473" s="201"/>
      <c r="D8473" s="201"/>
      <c r="E8473" s="201"/>
    </row>
    <row r="8474" spans="3:5" x14ac:dyDescent="0.2">
      <c r="C8474" s="201"/>
      <c r="D8474" s="201"/>
      <c r="E8474" s="201"/>
    </row>
    <row r="8475" spans="3:5" x14ac:dyDescent="0.2">
      <c r="C8475" s="201"/>
      <c r="D8475" s="201"/>
      <c r="E8475" s="201"/>
    </row>
    <row r="8476" spans="3:5" x14ac:dyDescent="0.2">
      <c r="C8476" s="201"/>
      <c r="D8476" s="201"/>
      <c r="E8476" s="201"/>
    </row>
    <row r="8477" spans="3:5" x14ac:dyDescent="0.2">
      <c r="C8477" s="201"/>
      <c r="D8477" s="201"/>
      <c r="E8477" s="201"/>
    </row>
    <row r="8478" spans="3:5" x14ac:dyDescent="0.2">
      <c r="C8478" s="201"/>
      <c r="D8478" s="201"/>
      <c r="E8478" s="201"/>
    </row>
    <row r="8479" spans="3:5" x14ac:dyDescent="0.2">
      <c r="C8479" s="201"/>
      <c r="D8479" s="201"/>
      <c r="E8479" s="201"/>
    </row>
    <row r="8480" spans="3:5" x14ac:dyDescent="0.2">
      <c r="C8480" s="201"/>
      <c r="D8480" s="201"/>
      <c r="E8480" s="201"/>
    </row>
    <row r="8481" spans="3:5" x14ac:dyDescent="0.2">
      <c r="C8481" s="201"/>
      <c r="D8481" s="201"/>
      <c r="E8481" s="201"/>
    </row>
    <row r="8482" spans="3:5" x14ac:dyDescent="0.2">
      <c r="C8482" s="201"/>
      <c r="D8482" s="201"/>
      <c r="E8482" s="201"/>
    </row>
    <row r="8483" spans="3:5" x14ac:dyDescent="0.2">
      <c r="C8483" s="201"/>
      <c r="D8483" s="201"/>
      <c r="E8483" s="201"/>
    </row>
    <row r="8484" spans="3:5" x14ac:dyDescent="0.2">
      <c r="C8484" s="201"/>
      <c r="D8484" s="201"/>
      <c r="E8484" s="201"/>
    </row>
    <row r="8485" spans="3:5" x14ac:dyDescent="0.2">
      <c r="C8485" s="201"/>
      <c r="D8485" s="201"/>
      <c r="E8485" s="201"/>
    </row>
    <row r="8486" spans="3:5" x14ac:dyDescent="0.2">
      <c r="C8486" s="201"/>
      <c r="D8486" s="201"/>
      <c r="E8486" s="201"/>
    </row>
    <row r="8487" spans="3:5" x14ac:dyDescent="0.2">
      <c r="C8487" s="201"/>
      <c r="D8487" s="201"/>
      <c r="E8487" s="201"/>
    </row>
    <row r="8488" spans="3:5" x14ac:dyDescent="0.2">
      <c r="C8488" s="201"/>
      <c r="D8488" s="201"/>
      <c r="E8488" s="201"/>
    </row>
    <row r="8489" spans="3:5" x14ac:dyDescent="0.2">
      <c r="C8489" s="201"/>
      <c r="D8489" s="201"/>
      <c r="E8489" s="201"/>
    </row>
    <row r="8490" spans="3:5" x14ac:dyDescent="0.2">
      <c r="C8490" s="201"/>
      <c r="D8490" s="201"/>
      <c r="E8490" s="201"/>
    </row>
    <row r="8491" spans="3:5" x14ac:dyDescent="0.2">
      <c r="C8491" s="201"/>
      <c r="D8491" s="201"/>
      <c r="E8491" s="201"/>
    </row>
    <row r="8492" spans="3:5" x14ac:dyDescent="0.2">
      <c r="C8492" s="201"/>
      <c r="D8492" s="201"/>
      <c r="E8492" s="201"/>
    </row>
    <row r="8493" spans="3:5" x14ac:dyDescent="0.2">
      <c r="C8493" s="201"/>
      <c r="D8493" s="201"/>
      <c r="E8493" s="201"/>
    </row>
    <row r="8494" spans="3:5" x14ac:dyDescent="0.2">
      <c r="C8494" s="201"/>
      <c r="D8494" s="201"/>
      <c r="E8494" s="201"/>
    </row>
    <row r="8495" spans="3:5" x14ac:dyDescent="0.2">
      <c r="C8495" s="201"/>
      <c r="D8495" s="201"/>
      <c r="E8495" s="201"/>
    </row>
    <row r="8496" spans="3:5" x14ac:dyDescent="0.2">
      <c r="C8496" s="201"/>
      <c r="D8496" s="201"/>
      <c r="E8496" s="201"/>
    </row>
    <row r="8497" spans="3:5" x14ac:dyDescent="0.2">
      <c r="C8497" s="201"/>
      <c r="D8497" s="201"/>
      <c r="E8497" s="201"/>
    </row>
    <row r="8498" spans="3:5" x14ac:dyDescent="0.2">
      <c r="C8498" s="201"/>
      <c r="D8498" s="201"/>
      <c r="E8498" s="201"/>
    </row>
    <row r="8499" spans="3:5" x14ac:dyDescent="0.2">
      <c r="C8499" s="201"/>
      <c r="D8499" s="201"/>
      <c r="E8499" s="201"/>
    </row>
    <row r="8500" spans="3:5" x14ac:dyDescent="0.2">
      <c r="C8500" s="201"/>
      <c r="D8500" s="201"/>
      <c r="E8500" s="201"/>
    </row>
    <row r="8501" spans="3:5" x14ac:dyDescent="0.2">
      <c r="C8501" s="201"/>
      <c r="D8501" s="201"/>
      <c r="E8501" s="201"/>
    </row>
    <row r="8502" spans="3:5" x14ac:dyDescent="0.2">
      <c r="C8502" s="201"/>
      <c r="D8502" s="201"/>
      <c r="E8502" s="201"/>
    </row>
    <row r="8503" spans="3:5" x14ac:dyDescent="0.2">
      <c r="C8503" s="201"/>
      <c r="D8503" s="201"/>
      <c r="E8503" s="201"/>
    </row>
    <row r="8504" spans="3:5" x14ac:dyDescent="0.2">
      <c r="C8504" s="201"/>
      <c r="D8504" s="201"/>
      <c r="E8504" s="201"/>
    </row>
    <row r="8505" spans="3:5" x14ac:dyDescent="0.2">
      <c r="C8505" s="201"/>
      <c r="D8505" s="201"/>
      <c r="E8505" s="201"/>
    </row>
    <row r="8506" spans="3:5" x14ac:dyDescent="0.2">
      <c r="C8506" s="201"/>
      <c r="D8506" s="201"/>
      <c r="E8506" s="201"/>
    </row>
    <row r="8507" spans="3:5" x14ac:dyDescent="0.2">
      <c r="C8507" s="201"/>
      <c r="D8507" s="201"/>
      <c r="E8507" s="201"/>
    </row>
    <row r="8508" spans="3:5" x14ac:dyDescent="0.2">
      <c r="C8508" s="201"/>
      <c r="D8508" s="201"/>
      <c r="E8508" s="201"/>
    </row>
    <row r="8509" spans="3:5" x14ac:dyDescent="0.2">
      <c r="C8509" s="201"/>
      <c r="D8509" s="201"/>
      <c r="E8509" s="201"/>
    </row>
    <row r="8510" spans="3:5" x14ac:dyDescent="0.2">
      <c r="C8510" s="201"/>
      <c r="D8510" s="201"/>
      <c r="E8510" s="201"/>
    </row>
    <row r="8511" spans="3:5" x14ac:dyDescent="0.2">
      <c r="C8511" s="201"/>
      <c r="D8511" s="201"/>
      <c r="E8511" s="201"/>
    </row>
    <row r="8512" spans="3:5" x14ac:dyDescent="0.2">
      <c r="C8512" s="201"/>
      <c r="D8512" s="201"/>
      <c r="E8512" s="201"/>
    </row>
    <row r="8513" spans="3:5" x14ac:dyDescent="0.2">
      <c r="C8513" s="201"/>
      <c r="D8513" s="201"/>
      <c r="E8513" s="201"/>
    </row>
    <row r="8514" spans="3:5" x14ac:dyDescent="0.2">
      <c r="C8514" s="201"/>
      <c r="D8514" s="201"/>
      <c r="E8514" s="201"/>
    </row>
    <row r="8515" spans="3:5" x14ac:dyDescent="0.2">
      <c r="C8515" s="201"/>
      <c r="D8515" s="201"/>
      <c r="E8515" s="201"/>
    </row>
    <row r="8516" spans="3:5" x14ac:dyDescent="0.2">
      <c r="C8516" s="201"/>
      <c r="D8516" s="201"/>
      <c r="E8516" s="201"/>
    </row>
    <row r="8517" spans="3:5" x14ac:dyDescent="0.2">
      <c r="C8517" s="201"/>
      <c r="D8517" s="201"/>
      <c r="E8517" s="201"/>
    </row>
    <row r="8518" spans="3:5" x14ac:dyDescent="0.2">
      <c r="C8518" s="201"/>
      <c r="D8518" s="201"/>
      <c r="E8518" s="201"/>
    </row>
    <row r="8519" spans="3:5" x14ac:dyDescent="0.2">
      <c r="C8519" s="201"/>
      <c r="D8519" s="201"/>
      <c r="E8519" s="201"/>
    </row>
    <row r="8520" spans="3:5" x14ac:dyDescent="0.2">
      <c r="C8520" s="201"/>
      <c r="D8520" s="201"/>
      <c r="E8520" s="201"/>
    </row>
    <row r="8521" spans="3:5" x14ac:dyDescent="0.2">
      <c r="C8521" s="201"/>
      <c r="D8521" s="201"/>
      <c r="E8521" s="201"/>
    </row>
    <row r="8522" spans="3:5" x14ac:dyDescent="0.2">
      <c r="C8522" s="201"/>
      <c r="D8522" s="201"/>
      <c r="E8522" s="201"/>
    </row>
    <row r="8523" spans="3:5" x14ac:dyDescent="0.2">
      <c r="C8523" s="201"/>
      <c r="D8523" s="201"/>
      <c r="E8523" s="201"/>
    </row>
    <row r="8524" spans="3:5" x14ac:dyDescent="0.2">
      <c r="C8524" s="201"/>
      <c r="D8524" s="201"/>
      <c r="E8524" s="201"/>
    </row>
    <row r="8525" spans="3:5" x14ac:dyDescent="0.2">
      <c r="C8525" s="201"/>
      <c r="D8525" s="201"/>
      <c r="E8525" s="201"/>
    </row>
    <row r="8526" spans="3:5" x14ac:dyDescent="0.2">
      <c r="C8526" s="201"/>
      <c r="D8526" s="201"/>
      <c r="E8526" s="201"/>
    </row>
    <row r="8527" spans="3:5" x14ac:dyDescent="0.2">
      <c r="C8527" s="201"/>
      <c r="D8527" s="201"/>
      <c r="E8527" s="201"/>
    </row>
    <row r="8528" spans="3:5" x14ac:dyDescent="0.2">
      <c r="C8528" s="201"/>
      <c r="D8528" s="201"/>
      <c r="E8528" s="201"/>
    </row>
    <row r="8529" spans="3:5" x14ac:dyDescent="0.2">
      <c r="C8529" s="201"/>
      <c r="D8529" s="201"/>
      <c r="E8529" s="201"/>
    </row>
    <row r="8530" spans="3:5" x14ac:dyDescent="0.2">
      <c r="C8530" s="201"/>
      <c r="D8530" s="201"/>
      <c r="E8530" s="201"/>
    </row>
    <row r="8531" spans="3:5" x14ac:dyDescent="0.2">
      <c r="C8531" s="201"/>
      <c r="D8531" s="201"/>
      <c r="E8531" s="201"/>
    </row>
    <row r="8532" spans="3:5" x14ac:dyDescent="0.2">
      <c r="C8532" s="201"/>
      <c r="D8532" s="201"/>
      <c r="E8532" s="201"/>
    </row>
    <row r="8533" spans="3:5" x14ac:dyDescent="0.2">
      <c r="C8533" s="201"/>
      <c r="D8533" s="201"/>
      <c r="E8533" s="201"/>
    </row>
    <row r="8534" spans="3:5" x14ac:dyDescent="0.2">
      <c r="C8534" s="201"/>
      <c r="D8534" s="201"/>
      <c r="E8534" s="201"/>
    </row>
    <row r="8535" spans="3:5" x14ac:dyDescent="0.2">
      <c r="C8535" s="201"/>
      <c r="D8535" s="201"/>
      <c r="E8535" s="201"/>
    </row>
    <row r="8536" spans="3:5" x14ac:dyDescent="0.2">
      <c r="C8536" s="201"/>
      <c r="D8536" s="201"/>
      <c r="E8536" s="201"/>
    </row>
    <row r="8537" spans="3:5" x14ac:dyDescent="0.2">
      <c r="C8537" s="201"/>
      <c r="D8537" s="201"/>
      <c r="E8537" s="201"/>
    </row>
    <row r="8538" spans="3:5" x14ac:dyDescent="0.2">
      <c r="C8538" s="201"/>
      <c r="D8538" s="201"/>
      <c r="E8538" s="201"/>
    </row>
    <row r="8539" spans="3:5" x14ac:dyDescent="0.2">
      <c r="C8539" s="201"/>
      <c r="D8539" s="201"/>
      <c r="E8539" s="201"/>
    </row>
    <row r="8540" spans="3:5" x14ac:dyDescent="0.2">
      <c r="C8540" s="201"/>
      <c r="D8540" s="201"/>
      <c r="E8540" s="201"/>
    </row>
    <row r="8541" spans="3:5" x14ac:dyDescent="0.2">
      <c r="C8541" s="201"/>
      <c r="D8541" s="201"/>
      <c r="E8541" s="201"/>
    </row>
    <row r="8542" spans="3:5" x14ac:dyDescent="0.2">
      <c r="C8542" s="201"/>
      <c r="D8542" s="201"/>
      <c r="E8542" s="201"/>
    </row>
    <row r="8543" spans="3:5" x14ac:dyDescent="0.2">
      <c r="C8543" s="201"/>
      <c r="D8543" s="201"/>
      <c r="E8543" s="201"/>
    </row>
    <row r="8544" spans="3:5" x14ac:dyDescent="0.2">
      <c r="C8544" s="201"/>
      <c r="D8544" s="201"/>
      <c r="E8544" s="201"/>
    </row>
    <row r="8545" spans="3:5" x14ac:dyDescent="0.2">
      <c r="C8545" s="201"/>
      <c r="D8545" s="201"/>
      <c r="E8545" s="201"/>
    </row>
    <row r="8546" spans="3:5" x14ac:dyDescent="0.2">
      <c r="C8546" s="201"/>
      <c r="D8546" s="201"/>
      <c r="E8546" s="201"/>
    </row>
    <row r="8547" spans="3:5" x14ac:dyDescent="0.2">
      <c r="C8547" s="201"/>
      <c r="D8547" s="201"/>
      <c r="E8547" s="201"/>
    </row>
    <row r="8548" spans="3:5" x14ac:dyDescent="0.2">
      <c r="C8548" s="201"/>
      <c r="D8548" s="201"/>
      <c r="E8548" s="201"/>
    </row>
    <row r="8549" spans="3:5" x14ac:dyDescent="0.2">
      <c r="C8549" s="201"/>
      <c r="D8549" s="201"/>
      <c r="E8549" s="201"/>
    </row>
    <row r="8550" spans="3:5" x14ac:dyDescent="0.2">
      <c r="C8550" s="201"/>
      <c r="D8550" s="201"/>
      <c r="E8550" s="201"/>
    </row>
    <row r="8551" spans="3:5" x14ac:dyDescent="0.2">
      <c r="C8551" s="201"/>
      <c r="D8551" s="201"/>
      <c r="E8551" s="201"/>
    </row>
    <row r="8552" spans="3:5" x14ac:dyDescent="0.2">
      <c r="C8552" s="201"/>
      <c r="D8552" s="201"/>
      <c r="E8552" s="201"/>
    </row>
    <row r="8553" spans="3:5" x14ac:dyDescent="0.2">
      <c r="C8553" s="201"/>
      <c r="D8553" s="201"/>
      <c r="E8553" s="201"/>
    </row>
    <row r="8554" spans="3:5" x14ac:dyDescent="0.2">
      <c r="C8554" s="201"/>
      <c r="D8554" s="201"/>
      <c r="E8554" s="201"/>
    </row>
    <row r="8555" spans="3:5" x14ac:dyDescent="0.2">
      <c r="C8555" s="201"/>
      <c r="D8555" s="201"/>
      <c r="E8555" s="201"/>
    </row>
    <row r="8556" spans="3:5" x14ac:dyDescent="0.2">
      <c r="C8556" s="201"/>
      <c r="D8556" s="201"/>
      <c r="E8556" s="201"/>
    </row>
    <row r="8557" spans="3:5" x14ac:dyDescent="0.2">
      <c r="C8557" s="201"/>
      <c r="D8557" s="201"/>
      <c r="E8557" s="201"/>
    </row>
    <row r="8558" spans="3:5" x14ac:dyDescent="0.2">
      <c r="C8558" s="201"/>
      <c r="D8558" s="201"/>
      <c r="E8558" s="201"/>
    </row>
    <row r="8559" spans="3:5" x14ac:dyDescent="0.2">
      <c r="C8559" s="201"/>
      <c r="D8559" s="201"/>
      <c r="E8559" s="201"/>
    </row>
    <row r="8560" spans="3:5" x14ac:dyDescent="0.2">
      <c r="C8560" s="201"/>
      <c r="D8560" s="201"/>
      <c r="E8560" s="201"/>
    </row>
    <row r="8561" spans="3:5" x14ac:dyDescent="0.2">
      <c r="C8561" s="201"/>
      <c r="D8561" s="201"/>
      <c r="E8561" s="201"/>
    </row>
    <row r="8562" spans="3:5" x14ac:dyDescent="0.2">
      <c r="C8562" s="201"/>
      <c r="D8562" s="201"/>
      <c r="E8562" s="201"/>
    </row>
    <row r="8563" spans="3:5" x14ac:dyDescent="0.2">
      <c r="C8563" s="201"/>
      <c r="D8563" s="201"/>
      <c r="E8563" s="201"/>
    </row>
    <row r="8564" spans="3:5" x14ac:dyDescent="0.2">
      <c r="C8564" s="201"/>
      <c r="D8564" s="201"/>
      <c r="E8564" s="201"/>
    </row>
    <row r="8565" spans="3:5" x14ac:dyDescent="0.2">
      <c r="C8565" s="201"/>
      <c r="D8565" s="201"/>
      <c r="E8565" s="201"/>
    </row>
    <row r="8566" spans="3:5" x14ac:dyDescent="0.2">
      <c r="C8566" s="201"/>
      <c r="D8566" s="201"/>
      <c r="E8566" s="201"/>
    </row>
    <row r="8567" spans="3:5" x14ac:dyDescent="0.2">
      <c r="C8567" s="201"/>
      <c r="D8567" s="201"/>
      <c r="E8567" s="201"/>
    </row>
    <row r="8568" spans="3:5" x14ac:dyDescent="0.2">
      <c r="C8568" s="201"/>
      <c r="D8568" s="201"/>
      <c r="E8568" s="201"/>
    </row>
    <row r="8569" spans="3:5" x14ac:dyDescent="0.2">
      <c r="C8569" s="201"/>
      <c r="D8569" s="201"/>
      <c r="E8569" s="201"/>
    </row>
    <row r="8570" spans="3:5" x14ac:dyDescent="0.2">
      <c r="C8570" s="201"/>
      <c r="D8570" s="201"/>
      <c r="E8570" s="201"/>
    </row>
    <row r="8571" spans="3:5" x14ac:dyDescent="0.2">
      <c r="C8571" s="201"/>
      <c r="D8571" s="201"/>
      <c r="E8571" s="201"/>
    </row>
    <row r="8572" spans="3:5" x14ac:dyDescent="0.2">
      <c r="C8572" s="201"/>
      <c r="D8572" s="201"/>
      <c r="E8572" s="201"/>
    </row>
    <row r="8573" spans="3:5" x14ac:dyDescent="0.2">
      <c r="C8573" s="201"/>
      <c r="D8573" s="201"/>
      <c r="E8573" s="201"/>
    </row>
    <row r="8574" spans="3:5" x14ac:dyDescent="0.2">
      <c r="C8574" s="201"/>
      <c r="D8574" s="201"/>
      <c r="E8574" s="201"/>
    </row>
    <row r="8575" spans="3:5" x14ac:dyDescent="0.2">
      <c r="C8575" s="201"/>
      <c r="D8575" s="201"/>
      <c r="E8575" s="201"/>
    </row>
    <row r="8576" spans="3:5" x14ac:dyDescent="0.2">
      <c r="C8576" s="201"/>
      <c r="D8576" s="201"/>
      <c r="E8576" s="201"/>
    </row>
    <row r="8577" spans="3:5" x14ac:dyDescent="0.2">
      <c r="C8577" s="201"/>
      <c r="D8577" s="201"/>
      <c r="E8577" s="201"/>
    </row>
    <row r="8578" spans="3:5" x14ac:dyDescent="0.2">
      <c r="C8578" s="201"/>
      <c r="D8578" s="201"/>
      <c r="E8578" s="201"/>
    </row>
    <row r="8579" spans="3:5" x14ac:dyDescent="0.2">
      <c r="C8579" s="201"/>
      <c r="D8579" s="201"/>
      <c r="E8579" s="201"/>
    </row>
    <row r="8580" spans="3:5" x14ac:dyDescent="0.2">
      <c r="C8580" s="201"/>
      <c r="D8580" s="201"/>
      <c r="E8580" s="201"/>
    </row>
    <row r="8581" spans="3:5" x14ac:dyDescent="0.2">
      <c r="C8581" s="201"/>
      <c r="D8581" s="201"/>
      <c r="E8581" s="201"/>
    </row>
    <row r="8582" spans="3:5" x14ac:dyDescent="0.2">
      <c r="C8582" s="201"/>
      <c r="D8582" s="201"/>
      <c r="E8582" s="201"/>
    </row>
    <row r="8583" spans="3:5" x14ac:dyDescent="0.2">
      <c r="C8583" s="201"/>
      <c r="D8583" s="201"/>
      <c r="E8583" s="201"/>
    </row>
    <row r="8584" spans="3:5" x14ac:dyDescent="0.2">
      <c r="C8584" s="201"/>
      <c r="D8584" s="201"/>
      <c r="E8584" s="201"/>
    </row>
    <row r="8585" spans="3:5" x14ac:dyDescent="0.2">
      <c r="C8585" s="201"/>
      <c r="D8585" s="201"/>
      <c r="E8585" s="201"/>
    </row>
    <row r="8586" spans="3:5" x14ac:dyDescent="0.2">
      <c r="C8586" s="201"/>
      <c r="D8586" s="201"/>
      <c r="E8586" s="201"/>
    </row>
    <row r="8587" spans="3:5" x14ac:dyDescent="0.2">
      <c r="C8587" s="201"/>
      <c r="D8587" s="201"/>
      <c r="E8587" s="201"/>
    </row>
    <row r="8588" spans="3:5" x14ac:dyDescent="0.2">
      <c r="C8588" s="201"/>
      <c r="D8588" s="201"/>
      <c r="E8588" s="201"/>
    </row>
    <row r="8589" spans="3:5" x14ac:dyDescent="0.2">
      <c r="C8589" s="201"/>
      <c r="D8589" s="201"/>
      <c r="E8589" s="201"/>
    </row>
    <row r="8590" spans="3:5" x14ac:dyDescent="0.2">
      <c r="C8590" s="201"/>
      <c r="D8590" s="201"/>
      <c r="E8590" s="201"/>
    </row>
    <row r="8591" spans="3:5" x14ac:dyDescent="0.2">
      <c r="C8591" s="201"/>
      <c r="D8591" s="201"/>
      <c r="E8591" s="201"/>
    </row>
    <row r="8592" spans="3:5" x14ac:dyDescent="0.2">
      <c r="C8592" s="201"/>
      <c r="D8592" s="201"/>
      <c r="E8592" s="201"/>
    </row>
    <row r="8593" spans="3:5" x14ac:dyDescent="0.2">
      <c r="C8593" s="201"/>
      <c r="D8593" s="201"/>
      <c r="E8593" s="201"/>
    </row>
    <row r="8594" spans="3:5" x14ac:dyDescent="0.2">
      <c r="C8594" s="201"/>
      <c r="D8594" s="201"/>
      <c r="E8594" s="201"/>
    </row>
    <row r="8595" spans="3:5" x14ac:dyDescent="0.2">
      <c r="C8595" s="201"/>
      <c r="D8595" s="201"/>
      <c r="E8595" s="201"/>
    </row>
    <row r="8596" spans="3:5" x14ac:dyDescent="0.2">
      <c r="C8596" s="201"/>
      <c r="D8596" s="201"/>
      <c r="E8596" s="201"/>
    </row>
    <row r="8597" spans="3:5" x14ac:dyDescent="0.2">
      <c r="C8597" s="201"/>
      <c r="D8597" s="201"/>
      <c r="E8597" s="201"/>
    </row>
    <row r="8598" spans="3:5" x14ac:dyDescent="0.2">
      <c r="C8598" s="201"/>
      <c r="D8598" s="201"/>
      <c r="E8598" s="201"/>
    </row>
    <row r="8599" spans="3:5" x14ac:dyDescent="0.2">
      <c r="C8599" s="201"/>
      <c r="D8599" s="201"/>
      <c r="E8599" s="201"/>
    </row>
    <row r="8600" spans="3:5" x14ac:dyDescent="0.2">
      <c r="C8600" s="201"/>
      <c r="D8600" s="201"/>
      <c r="E8600" s="201"/>
    </row>
    <row r="8601" spans="3:5" x14ac:dyDescent="0.2">
      <c r="C8601" s="201"/>
      <c r="D8601" s="201"/>
      <c r="E8601" s="201"/>
    </row>
    <row r="8602" spans="3:5" x14ac:dyDescent="0.2">
      <c r="C8602" s="201"/>
      <c r="D8602" s="201"/>
      <c r="E8602" s="201"/>
    </row>
    <row r="8603" spans="3:5" x14ac:dyDescent="0.2">
      <c r="C8603" s="201"/>
      <c r="D8603" s="201"/>
      <c r="E8603" s="201"/>
    </row>
    <row r="8604" spans="3:5" x14ac:dyDescent="0.2">
      <c r="C8604" s="201"/>
      <c r="D8604" s="201"/>
      <c r="E8604" s="201"/>
    </row>
    <row r="8605" spans="3:5" x14ac:dyDescent="0.2">
      <c r="C8605" s="201"/>
      <c r="D8605" s="201"/>
      <c r="E8605" s="201"/>
    </row>
    <row r="8606" spans="3:5" x14ac:dyDescent="0.2">
      <c r="C8606" s="201"/>
      <c r="D8606" s="201"/>
      <c r="E8606" s="201"/>
    </row>
    <row r="8607" spans="3:5" x14ac:dyDescent="0.2">
      <c r="C8607" s="201"/>
      <c r="D8607" s="201"/>
      <c r="E8607" s="201"/>
    </row>
    <row r="8608" spans="3:5" x14ac:dyDescent="0.2">
      <c r="C8608" s="201"/>
      <c r="D8608" s="201"/>
      <c r="E8608" s="201"/>
    </row>
    <row r="8609" spans="3:5" x14ac:dyDescent="0.2">
      <c r="C8609" s="201"/>
      <c r="D8609" s="201"/>
      <c r="E8609" s="201"/>
    </row>
    <row r="8610" spans="3:5" x14ac:dyDescent="0.2">
      <c r="C8610" s="201"/>
      <c r="D8610" s="201"/>
      <c r="E8610" s="201"/>
    </row>
    <row r="8611" spans="3:5" x14ac:dyDescent="0.2">
      <c r="C8611" s="201"/>
      <c r="D8611" s="201"/>
      <c r="E8611" s="201"/>
    </row>
    <row r="8612" spans="3:5" x14ac:dyDescent="0.2">
      <c r="C8612" s="201"/>
      <c r="D8612" s="201"/>
      <c r="E8612" s="201"/>
    </row>
    <row r="8613" spans="3:5" x14ac:dyDescent="0.2">
      <c r="C8613" s="201"/>
      <c r="D8613" s="201"/>
      <c r="E8613" s="201"/>
    </row>
    <row r="8614" spans="3:5" x14ac:dyDescent="0.2">
      <c r="C8614" s="201"/>
      <c r="D8614" s="201"/>
      <c r="E8614" s="201"/>
    </row>
    <row r="8615" spans="3:5" x14ac:dyDescent="0.2">
      <c r="C8615" s="201"/>
      <c r="D8615" s="201"/>
      <c r="E8615" s="201"/>
    </row>
    <row r="8616" spans="3:5" x14ac:dyDescent="0.2">
      <c r="C8616" s="201"/>
      <c r="D8616" s="201"/>
      <c r="E8616" s="201"/>
    </row>
    <row r="8617" spans="3:5" x14ac:dyDescent="0.2">
      <c r="C8617" s="201"/>
      <c r="D8617" s="201"/>
      <c r="E8617" s="201"/>
    </row>
    <row r="8618" spans="3:5" x14ac:dyDescent="0.2">
      <c r="C8618" s="201"/>
      <c r="D8618" s="201"/>
      <c r="E8618" s="201"/>
    </row>
    <row r="8619" spans="3:5" x14ac:dyDescent="0.2">
      <c r="C8619" s="201"/>
      <c r="D8619" s="201"/>
      <c r="E8619" s="201"/>
    </row>
    <row r="8620" spans="3:5" x14ac:dyDescent="0.2">
      <c r="C8620" s="201"/>
      <c r="D8620" s="201"/>
      <c r="E8620" s="201"/>
    </row>
    <row r="8621" spans="3:5" x14ac:dyDescent="0.2">
      <c r="C8621" s="201"/>
      <c r="D8621" s="201"/>
      <c r="E8621" s="201"/>
    </row>
    <row r="8622" spans="3:5" x14ac:dyDescent="0.2">
      <c r="C8622" s="201"/>
      <c r="D8622" s="201"/>
      <c r="E8622" s="201"/>
    </row>
    <row r="8623" spans="3:5" x14ac:dyDescent="0.2">
      <c r="C8623" s="201"/>
      <c r="D8623" s="201"/>
      <c r="E8623" s="201"/>
    </row>
    <row r="8624" spans="3:5" x14ac:dyDescent="0.2">
      <c r="C8624" s="201"/>
      <c r="D8624" s="201"/>
      <c r="E8624" s="201"/>
    </row>
    <row r="8625" spans="3:5" x14ac:dyDescent="0.2">
      <c r="C8625" s="201"/>
      <c r="D8625" s="201"/>
      <c r="E8625" s="201"/>
    </row>
    <row r="8626" spans="3:5" x14ac:dyDescent="0.2">
      <c r="C8626" s="201"/>
      <c r="D8626" s="201"/>
      <c r="E8626" s="201"/>
    </row>
    <row r="8627" spans="3:5" x14ac:dyDescent="0.2">
      <c r="C8627" s="201"/>
      <c r="D8627" s="201"/>
      <c r="E8627" s="201"/>
    </row>
    <row r="8628" spans="3:5" x14ac:dyDescent="0.2">
      <c r="C8628" s="201"/>
      <c r="D8628" s="201"/>
      <c r="E8628" s="201"/>
    </row>
    <row r="8629" spans="3:5" x14ac:dyDescent="0.2">
      <c r="C8629" s="201"/>
      <c r="D8629" s="201"/>
      <c r="E8629" s="201"/>
    </row>
    <row r="8630" spans="3:5" x14ac:dyDescent="0.2">
      <c r="C8630" s="201"/>
      <c r="D8630" s="201"/>
      <c r="E8630" s="201"/>
    </row>
    <row r="8631" spans="3:5" x14ac:dyDescent="0.2">
      <c r="C8631" s="201"/>
      <c r="D8631" s="201"/>
      <c r="E8631" s="201"/>
    </row>
    <row r="8632" spans="3:5" x14ac:dyDescent="0.2">
      <c r="C8632" s="201"/>
      <c r="D8632" s="201"/>
      <c r="E8632" s="201"/>
    </row>
    <row r="8633" spans="3:5" x14ac:dyDescent="0.2">
      <c r="C8633" s="201"/>
      <c r="D8633" s="201"/>
      <c r="E8633" s="201"/>
    </row>
    <row r="8634" spans="3:5" x14ac:dyDescent="0.2">
      <c r="C8634" s="201"/>
      <c r="D8634" s="201"/>
      <c r="E8634" s="201"/>
    </row>
    <row r="8635" spans="3:5" x14ac:dyDescent="0.2">
      <c r="C8635" s="201"/>
      <c r="D8635" s="201"/>
      <c r="E8635" s="201"/>
    </row>
    <row r="8636" spans="3:5" x14ac:dyDescent="0.2">
      <c r="C8636" s="201"/>
      <c r="D8636" s="201"/>
      <c r="E8636" s="201"/>
    </row>
    <row r="8637" spans="3:5" x14ac:dyDescent="0.2">
      <c r="C8637" s="201"/>
      <c r="D8637" s="201"/>
      <c r="E8637" s="201"/>
    </row>
    <row r="8638" spans="3:5" x14ac:dyDescent="0.2">
      <c r="C8638" s="201"/>
      <c r="D8638" s="201"/>
      <c r="E8638" s="201"/>
    </row>
    <row r="8639" spans="3:5" x14ac:dyDescent="0.2">
      <c r="C8639" s="201"/>
      <c r="D8639" s="201"/>
      <c r="E8639" s="201"/>
    </row>
    <row r="8640" spans="3:5" x14ac:dyDescent="0.2">
      <c r="C8640" s="201"/>
      <c r="D8640" s="201"/>
      <c r="E8640" s="201"/>
    </row>
    <row r="8641" spans="3:5" x14ac:dyDescent="0.2">
      <c r="C8641" s="201"/>
      <c r="D8641" s="201"/>
      <c r="E8641" s="201"/>
    </row>
    <row r="8642" spans="3:5" x14ac:dyDescent="0.2">
      <c r="C8642" s="201"/>
      <c r="D8642" s="201"/>
      <c r="E8642" s="201"/>
    </row>
    <row r="8643" spans="3:5" x14ac:dyDescent="0.2">
      <c r="C8643" s="201"/>
      <c r="D8643" s="201"/>
      <c r="E8643" s="201"/>
    </row>
    <row r="8644" spans="3:5" x14ac:dyDescent="0.2">
      <c r="C8644" s="201"/>
      <c r="D8644" s="201"/>
      <c r="E8644" s="201"/>
    </row>
    <row r="8645" spans="3:5" x14ac:dyDescent="0.2">
      <c r="C8645" s="201"/>
      <c r="D8645" s="201"/>
      <c r="E8645" s="201"/>
    </row>
    <row r="8646" spans="3:5" x14ac:dyDescent="0.2">
      <c r="C8646" s="201"/>
      <c r="D8646" s="201"/>
      <c r="E8646" s="201"/>
    </row>
    <row r="8647" spans="3:5" x14ac:dyDescent="0.2">
      <c r="C8647" s="201"/>
      <c r="D8647" s="201"/>
      <c r="E8647" s="201"/>
    </row>
    <row r="8648" spans="3:5" x14ac:dyDescent="0.2">
      <c r="C8648" s="201"/>
      <c r="D8648" s="201"/>
      <c r="E8648" s="201"/>
    </row>
    <row r="8649" spans="3:5" x14ac:dyDescent="0.2">
      <c r="C8649" s="201"/>
      <c r="D8649" s="201"/>
      <c r="E8649" s="201"/>
    </row>
    <row r="8650" spans="3:5" x14ac:dyDescent="0.2">
      <c r="C8650" s="201"/>
      <c r="D8650" s="201"/>
      <c r="E8650" s="201"/>
    </row>
    <row r="8651" spans="3:5" x14ac:dyDescent="0.2">
      <c r="C8651" s="201"/>
      <c r="D8651" s="201"/>
      <c r="E8651" s="201"/>
    </row>
    <row r="8652" spans="3:5" x14ac:dyDescent="0.2">
      <c r="C8652" s="201"/>
      <c r="D8652" s="201"/>
      <c r="E8652" s="201"/>
    </row>
    <row r="8653" spans="3:5" x14ac:dyDescent="0.2">
      <c r="C8653" s="201"/>
      <c r="D8653" s="201"/>
      <c r="E8653" s="201"/>
    </row>
    <row r="8654" spans="3:5" x14ac:dyDescent="0.2">
      <c r="C8654" s="201"/>
      <c r="D8654" s="201"/>
      <c r="E8654" s="201"/>
    </row>
    <row r="8655" spans="3:5" x14ac:dyDescent="0.2">
      <c r="C8655" s="201"/>
      <c r="D8655" s="201"/>
      <c r="E8655" s="201"/>
    </row>
    <row r="8656" spans="3:5" x14ac:dyDescent="0.2">
      <c r="C8656" s="201"/>
      <c r="D8656" s="201"/>
      <c r="E8656" s="201"/>
    </row>
    <row r="8657" spans="3:5" x14ac:dyDescent="0.2">
      <c r="C8657" s="201"/>
      <c r="D8657" s="201"/>
      <c r="E8657" s="201"/>
    </row>
    <row r="8658" spans="3:5" x14ac:dyDescent="0.2">
      <c r="C8658" s="201"/>
      <c r="D8658" s="201"/>
      <c r="E8658" s="201"/>
    </row>
    <row r="8659" spans="3:5" x14ac:dyDescent="0.2">
      <c r="C8659" s="201"/>
      <c r="D8659" s="201"/>
      <c r="E8659" s="201"/>
    </row>
    <row r="8660" spans="3:5" x14ac:dyDescent="0.2">
      <c r="C8660" s="201"/>
      <c r="D8660" s="201"/>
      <c r="E8660" s="201"/>
    </row>
    <row r="8661" spans="3:5" x14ac:dyDescent="0.2">
      <c r="C8661" s="201"/>
      <c r="D8661" s="201"/>
      <c r="E8661" s="201"/>
    </row>
    <row r="8662" spans="3:5" x14ac:dyDescent="0.2">
      <c r="C8662" s="201"/>
      <c r="D8662" s="201"/>
      <c r="E8662" s="201"/>
    </row>
    <row r="8663" spans="3:5" x14ac:dyDescent="0.2">
      <c r="C8663" s="201"/>
      <c r="D8663" s="201"/>
      <c r="E8663" s="201"/>
    </row>
    <row r="8664" spans="3:5" x14ac:dyDescent="0.2">
      <c r="C8664" s="201"/>
      <c r="D8664" s="201"/>
      <c r="E8664" s="201"/>
    </row>
    <row r="8665" spans="3:5" x14ac:dyDescent="0.2">
      <c r="C8665" s="201"/>
      <c r="D8665" s="201"/>
      <c r="E8665" s="201"/>
    </row>
    <row r="8666" spans="3:5" x14ac:dyDescent="0.2">
      <c r="C8666" s="201"/>
      <c r="D8666" s="201"/>
      <c r="E8666" s="201"/>
    </row>
    <row r="8667" spans="3:5" x14ac:dyDescent="0.2">
      <c r="C8667" s="201"/>
      <c r="D8667" s="201"/>
      <c r="E8667" s="201"/>
    </row>
    <row r="8668" spans="3:5" x14ac:dyDescent="0.2">
      <c r="C8668" s="201"/>
      <c r="D8668" s="201"/>
      <c r="E8668" s="201"/>
    </row>
    <row r="8669" spans="3:5" x14ac:dyDescent="0.2">
      <c r="C8669" s="201"/>
      <c r="D8669" s="201"/>
      <c r="E8669" s="201"/>
    </row>
    <row r="8670" spans="3:5" x14ac:dyDescent="0.2">
      <c r="C8670" s="201"/>
      <c r="D8670" s="201"/>
      <c r="E8670" s="201"/>
    </row>
    <row r="8671" spans="3:5" x14ac:dyDescent="0.2">
      <c r="C8671" s="201"/>
      <c r="D8671" s="201"/>
      <c r="E8671" s="201"/>
    </row>
    <row r="8672" spans="3:5" x14ac:dyDescent="0.2">
      <c r="C8672" s="201"/>
      <c r="D8672" s="201"/>
      <c r="E8672" s="201"/>
    </row>
    <row r="8673" spans="3:5" x14ac:dyDescent="0.2">
      <c r="C8673" s="201"/>
      <c r="D8673" s="201"/>
      <c r="E8673" s="201"/>
    </row>
    <row r="8674" spans="3:5" x14ac:dyDescent="0.2">
      <c r="C8674" s="201"/>
      <c r="D8674" s="201"/>
      <c r="E8674" s="201"/>
    </row>
    <row r="8675" spans="3:5" x14ac:dyDescent="0.2">
      <c r="C8675" s="201"/>
      <c r="D8675" s="201"/>
      <c r="E8675" s="201"/>
    </row>
    <row r="8676" spans="3:5" x14ac:dyDescent="0.2">
      <c r="C8676" s="201"/>
      <c r="D8676" s="201"/>
      <c r="E8676" s="201"/>
    </row>
    <row r="8677" spans="3:5" x14ac:dyDescent="0.2">
      <c r="C8677" s="201"/>
      <c r="D8677" s="201"/>
      <c r="E8677" s="201"/>
    </row>
    <row r="8678" spans="3:5" x14ac:dyDescent="0.2">
      <c r="C8678" s="201"/>
      <c r="D8678" s="201"/>
      <c r="E8678" s="201"/>
    </row>
    <row r="8679" spans="3:5" x14ac:dyDescent="0.2">
      <c r="C8679" s="201"/>
      <c r="D8679" s="201"/>
      <c r="E8679" s="201"/>
    </row>
    <row r="8680" spans="3:5" x14ac:dyDescent="0.2">
      <c r="C8680" s="201"/>
      <c r="D8680" s="201"/>
      <c r="E8680" s="201"/>
    </row>
    <row r="8681" spans="3:5" x14ac:dyDescent="0.2">
      <c r="C8681" s="201"/>
      <c r="D8681" s="201"/>
      <c r="E8681" s="201"/>
    </row>
    <row r="8682" spans="3:5" x14ac:dyDescent="0.2">
      <c r="C8682" s="201"/>
      <c r="D8682" s="201"/>
      <c r="E8682" s="201"/>
    </row>
    <row r="8683" spans="3:5" x14ac:dyDescent="0.2">
      <c r="C8683" s="201"/>
      <c r="D8683" s="201"/>
      <c r="E8683" s="201"/>
    </row>
    <row r="8684" spans="3:5" x14ac:dyDescent="0.2">
      <c r="C8684" s="201"/>
      <c r="D8684" s="201"/>
      <c r="E8684" s="201"/>
    </row>
    <row r="8685" spans="3:5" x14ac:dyDescent="0.2">
      <c r="C8685" s="201"/>
      <c r="D8685" s="201"/>
      <c r="E8685" s="201"/>
    </row>
    <row r="8686" spans="3:5" x14ac:dyDescent="0.2">
      <c r="C8686" s="201"/>
      <c r="D8686" s="201"/>
      <c r="E8686" s="201"/>
    </row>
    <row r="8687" spans="3:5" x14ac:dyDescent="0.2">
      <c r="C8687" s="201"/>
      <c r="D8687" s="201"/>
      <c r="E8687" s="201"/>
    </row>
    <row r="8688" spans="3:5" x14ac:dyDescent="0.2">
      <c r="C8688" s="201"/>
      <c r="D8688" s="201"/>
      <c r="E8688" s="201"/>
    </row>
    <row r="8689" spans="3:5" x14ac:dyDescent="0.2">
      <c r="C8689" s="201"/>
      <c r="D8689" s="201"/>
      <c r="E8689" s="201"/>
    </row>
    <row r="8690" spans="3:5" x14ac:dyDescent="0.2">
      <c r="C8690" s="201"/>
      <c r="D8690" s="201"/>
      <c r="E8690" s="201"/>
    </row>
    <row r="8691" spans="3:5" x14ac:dyDescent="0.2">
      <c r="C8691" s="201"/>
      <c r="D8691" s="201"/>
      <c r="E8691" s="201"/>
    </row>
    <row r="8692" spans="3:5" x14ac:dyDescent="0.2">
      <c r="C8692" s="201"/>
      <c r="D8692" s="201"/>
      <c r="E8692" s="201"/>
    </row>
    <row r="8693" spans="3:5" x14ac:dyDescent="0.2">
      <c r="C8693" s="201"/>
      <c r="D8693" s="201"/>
      <c r="E8693" s="201"/>
    </row>
    <row r="8694" spans="3:5" x14ac:dyDescent="0.2">
      <c r="C8694" s="201"/>
      <c r="D8694" s="201"/>
      <c r="E8694" s="201"/>
    </row>
    <row r="8695" spans="3:5" x14ac:dyDescent="0.2">
      <c r="C8695" s="201"/>
      <c r="D8695" s="201"/>
      <c r="E8695" s="201"/>
    </row>
    <row r="8696" spans="3:5" x14ac:dyDescent="0.2">
      <c r="C8696" s="201"/>
      <c r="D8696" s="201"/>
      <c r="E8696" s="201"/>
    </row>
    <row r="8697" spans="3:5" x14ac:dyDescent="0.2">
      <c r="C8697" s="201"/>
      <c r="D8697" s="201"/>
      <c r="E8697" s="201"/>
    </row>
    <row r="8698" spans="3:5" x14ac:dyDescent="0.2">
      <c r="C8698" s="201"/>
      <c r="D8698" s="201"/>
      <c r="E8698" s="201"/>
    </row>
    <row r="8699" spans="3:5" x14ac:dyDescent="0.2">
      <c r="C8699" s="201"/>
      <c r="D8699" s="201"/>
      <c r="E8699" s="201"/>
    </row>
    <row r="8700" spans="3:5" x14ac:dyDescent="0.2">
      <c r="C8700" s="201"/>
      <c r="D8700" s="201"/>
      <c r="E8700" s="201"/>
    </row>
    <row r="8701" spans="3:5" x14ac:dyDescent="0.2">
      <c r="C8701" s="201"/>
      <c r="D8701" s="201"/>
      <c r="E8701" s="201"/>
    </row>
    <row r="8702" spans="3:5" x14ac:dyDescent="0.2">
      <c r="C8702" s="201"/>
      <c r="D8702" s="201"/>
      <c r="E8702" s="201"/>
    </row>
    <row r="8703" spans="3:5" x14ac:dyDescent="0.2">
      <c r="C8703" s="201"/>
      <c r="D8703" s="201"/>
      <c r="E8703" s="201"/>
    </row>
    <row r="8704" spans="3:5" x14ac:dyDescent="0.2">
      <c r="C8704" s="201"/>
      <c r="D8704" s="201"/>
      <c r="E8704" s="201"/>
    </row>
    <row r="8705" spans="3:5" x14ac:dyDescent="0.2">
      <c r="C8705" s="201"/>
      <c r="D8705" s="201"/>
      <c r="E8705" s="201"/>
    </row>
    <row r="8706" spans="3:5" x14ac:dyDescent="0.2">
      <c r="C8706" s="201"/>
      <c r="D8706" s="201"/>
      <c r="E8706" s="201"/>
    </row>
    <row r="8707" spans="3:5" x14ac:dyDescent="0.2">
      <c r="C8707" s="201"/>
      <c r="D8707" s="201"/>
      <c r="E8707" s="201"/>
    </row>
    <row r="8708" spans="3:5" x14ac:dyDescent="0.2">
      <c r="C8708" s="201"/>
      <c r="D8708" s="201"/>
      <c r="E8708" s="201"/>
    </row>
    <row r="8709" spans="3:5" x14ac:dyDescent="0.2">
      <c r="C8709" s="201"/>
      <c r="D8709" s="201"/>
      <c r="E8709" s="201"/>
    </row>
    <row r="8710" spans="3:5" x14ac:dyDescent="0.2">
      <c r="C8710" s="201"/>
      <c r="D8710" s="201"/>
      <c r="E8710" s="201"/>
    </row>
    <row r="8711" spans="3:5" x14ac:dyDescent="0.2">
      <c r="C8711" s="201"/>
      <c r="D8711" s="201"/>
      <c r="E8711" s="201"/>
    </row>
    <row r="8712" spans="3:5" x14ac:dyDescent="0.2">
      <c r="C8712" s="201"/>
      <c r="D8712" s="201"/>
      <c r="E8712" s="201"/>
    </row>
    <row r="8713" spans="3:5" x14ac:dyDescent="0.2">
      <c r="C8713" s="201"/>
      <c r="D8713" s="201"/>
      <c r="E8713" s="201"/>
    </row>
    <row r="8714" spans="3:5" x14ac:dyDescent="0.2">
      <c r="C8714" s="201"/>
      <c r="D8714" s="201"/>
      <c r="E8714" s="201"/>
    </row>
    <row r="8715" spans="3:5" x14ac:dyDescent="0.2">
      <c r="C8715" s="201"/>
      <c r="D8715" s="201"/>
      <c r="E8715" s="201"/>
    </row>
    <row r="8716" spans="3:5" x14ac:dyDescent="0.2">
      <c r="C8716" s="201"/>
      <c r="D8716" s="201"/>
      <c r="E8716" s="201"/>
    </row>
    <row r="8717" spans="3:5" x14ac:dyDescent="0.2">
      <c r="C8717" s="201"/>
      <c r="D8717" s="201"/>
      <c r="E8717" s="201"/>
    </row>
    <row r="8718" spans="3:5" x14ac:dyDescent="0.2">
      <c r="C8718" s="201"/>
      <c r="D8718" s="201"/>
      <c r="E8718" s="201"/>
    </row>
    <row r="8719" spans="3:5" x14ac:dyDescent="0.2">
      <c r="C8719" s="201"/>
      <c r="D8719" s="201"/>
      <c r="E8719" s="201"/>
    </row>
    <row r="8720" spans="3:5" x14ac:dyDescent="0.2">
      <c r="C8720" s="201"/>
      <c r="D8720" s="201"/>
      <c r="E8720" s="201"/>
    </row>
    <row r="8721" spans="3:5" x14ac:dyDescent="0.2">
      <c r="C8721" s="201"/>
      <c r="D8721" s="201"/>
      <c r="E8721" s="201"/>
    </row>
    <row r="8722" spans="3:5" x14ac:dyDescent="0.2">
      <c r="C8722" s="201"/>
      <c r="D8722" s="201"/>
      <c r="E8722" s="201"/>
    </row>
    <row r="8723" spans="3:5" x14ac:dyDescent="0.2">
      <c r="C8723" s="201"/>
      <c r="D8723" s="201"/>
      <c r="E8723" s="201"/>
    </row>
    <row r="8724" spans="3:5" x14ac:dyDescent="0.2">
      <c r="C8724" s="201"/>
      <c r="D8724" s="201"/>
      <c r="E8724" s="201"/>
    </row>
    <row r="8725" spans="3:5" x14ac:dyDescent="0.2">
      <c r="C8725" s="201"/>
      <c r="D8725" s="201"/>
      <c r="E8725" s="201"/>
    </row>
    <row r="8726" spans="3:5" x14ac:dyDescent="0.2">
      <c r="C8726" s="201"/>
      <c r="D8726" s="201"/>
      <c r="E8726" s="201"/>
    </row>
    <row r="8727" spans="3:5" x14ac:dyDescent="0.2">
      <c r="C8727" s="201"/>
      <c r="D8727" s="201"/>
      <c r="E8727" s="201"/>
    </row>
    <row r="8728" spans="3:5" x14ac:dyDescent="0.2">
      <c r="C8728" s="201"/>
      <c r="D8728" s="201"/>
      <c r="E8728" s="201"/>
    </row>
    <row r="8729" spans="3:5" x14ac:dyDescent="0.2">
      <c r="C8729" s="201"/>
      <c r="D8729" s="201"/>
      <c r="E8729" s="201"/>
    </row>
    <row r="8730" spans="3:5" x14ac:dyDescent="0.2">
      <c r="C8730" s="201"/>
      <c r="D8730" s="201"/>
      <c r="E8730" s="201"/>
    </row>
    <row r="8731" spans="3:5" x14ac:dyDescent="0.2">
      <c r="C8731" s="201"/>
      <c r="D8731" s="201"/>
      <c r="E8731" s="201"/>
    </row>
    <row r="8732" spans="3:5" x14ac:dyDescent="0.2">
      <c r="C8732" s="201"/>
      <c r="D8732" s="201"/>
      <c r="E8732" s="201"/>
    </row>
    <row r="8733" spans="3:5" x14ac:dyDescent="0.2">
      <c r="C8733" s="201"/>
      <c r="D8733" s="201"/>
      <c r="E8733" s="201"/>
    </row>
    <row r="8734" spans="3:5" x14ac:dyDescent="0.2">
      <c r="C8734" s="201"/>
      <c r="D8734" s="201"/>
      <c r="E8734" s="201"/>
    </row>
    <row r="8735" spans="3:5" x14ac:dyDescent="0.2">
      <c r="C8735" s="201"/>
      <c r="D8735" s="201"/>
      <c r="E8735" s="201"/>
    </row>
    <row r="8736" spans="3:5" x14ac:dyDescent="0.2">
      <c r="C8736" s="201"/>
      <c r="D8736" s="201"/>
      <c r="E8736" s="201"/>
    </row>
    <row r="8737" spans="3:5" x14ac:dyDescent="0.2">
      <c r="C8737" s="201"/>
      <c r="D8737" s="201"/>
      <c r="E8737" s="201"/>
    </row>
    <row r="8738" spans="3:5" x14ac:dyDescent="0.2">
      <c r="C8738" s="201"/>
      <c r="D8738" s="201"/>
      <c r="E8738" s="201"/>
    </row>
    <row r="8739" spans="3:5" x14ac:dyDescent="0.2">
      <c r="C8739" s="201"/>
      <c r="D8739" s="201"/>
      <c r="E8739" s="201"/>
    </row>
    <row r="8740" spans="3:5" x14ac:dyDescent="0.2">
      <c r="C8740" s="201"/>
      <c r="D8740" s="201"/>
      <c r="E8740" s="201"/>
    </row>
    <row r="8741" spans="3:5" x14ac:dyDescent="0.2">
      <c r="C8741" s="201"/>
      <c r="D8741" s="201"/>
      <c r="E8741" s="201"/>
    </row>
    <row r="8742" spans="3:5" x14ac:dyDescent="0.2">
      <c r="C8742" s="201"/>
      <c r="D8742" s="201"/>
      <c r="E8742" s="201"/>
    </row>
    <row r="8743" spans="3:5" x14ac:dyDescent="0.2">
      <c r="C8743" s="201"/>
      <c r="D8743" s="201"/>
      <c r="E8743" s="201"/>
    </row>
    <row r="8744" spans="3:5" x14ac:dyDescent="0.2">
      <c r="C8744" s="201"/>
      <c r="D8744" s="201"/>
      <c r="E8744" s="201"/>
    </row>
    <row r="8745" spans="3:5" x14ac:dyDescent="0.2">
      <c r="C8745" s="201"/>
      <c r="D8745" s="201"/>
      <c r="E8745" s="201"/>
    </row>
    <row r="8746" spans="3:5" x14ac:dyDescent="0.2">
      <c r="C8746" s="201"/>
      <c r="D8746" s="201"/>
      <c r="E8746" s="201"/>
    </row>
    <row r="8747" spans="3:5" x14ac:dyDescent="0.2">
      <c r="C8747" s="201"/>
      <c r="D8747" s="201"/>
      <c r="E8747" s="201"/>
    </row>
    <row r="8748" spans="3:5" x14ac:dyDescent="0.2">
      <c r="C8748" s="201"/>
      <c r="D8748" s="201"/>
      <c r="E8748" s="201"/>
    </row>
    <row r="8749" spans="3:5" x14ac:dyDescent="0.2">
      <c r="C8749" s="201"/>
      <c r="D8749" s="201"/>
      <c r="E8749" s="201"/>
    </row>
    <row r="8750" spans="3:5" x14ac:dyDescent="0.2">
      <c r="C8750" s="201"/>
      <c r="D8750" s="201"/>
      <c r="E8750" s="201"/>
    </row>
    <row r="8751" spans="3:5" x14ac:dyDescent="0.2">
      <c r="C8751" s="201"/>
      <c r="D8751" s="201"/>
      <c r="E8751" s="201"/>
    </row>
    <row r="8752" spans="3:5" x14ac:dyDescent="0.2">
      <c r="C8752" s="201"/>
      <c r="D8752" s="201"/>
      <c r="E8752" s="201"/>
    </row>
    <row r="8753" spans="3:5" x14ac:dyDescent="0.2">
      <c r="C8753" s="201"/>
      <c r="D8753" s="201"/>
      <c r="E8753" s="201"/>
    </row>
    <row r="8754" spans="3:5" x14ac:dyDescent="0.2">
      <c r="C8754" s="201"/>
      <c r="D8754" s="201"/>
      <c r="E8754" s="201"/>
    </row>
    <row r="8755" spans="3:5" x14ac:dyDescent="0.2">
      <c r="C8755" s="201"/>
      <c r="D8755" s="201"/>
      <c r="E8755" s="201"/>
    </row>
    <row r="8756" spans="3:5" x14ac:dyDescent="0.2">
      <c r="C8756" s="201"/>
      <c r="D8756" s="201"/>
      <c r="E8756" s="201"/>
    </row>
    <row r="8757" spans="3:5" x14ac:dyDescent="0.2">
      <c r="C8757" s="201"/>
      <c r="D8757" s="201"/>
      <c r="E8757" s="201"/>
    </row>
    <row r="8758" spans="3:5" x14ac:dyDescent="0.2">
      <c r="C8758" s="201"/>
      <c r="D8758" s="201"/>
      <c r="E8758" s="201"/>
    </row>
    <row r="8759" spans="3:5" x14ac:dyDescent="0.2">
      <c r="C8759" s="201"/>
      <c r="D8759" s="201"/>
      <c r="E8759" s="201"/>
    </row>
    <row r="8760" spans="3:5" x14ac:dyDescent="0.2">
      <c r="C8760" s="201"/>
      <c r="D8760" s="201"/>
      <c r="E8760" s="201"/>
    </row>
    <row r="8761" spans="3:5" x14ac:dyDescent="0.2">
      <c r="C8761" s="201"/>
      <c r="D8761" s="201"/>
      <c r="E8761" s="201"/>
    </row>
    <row r="8762" spans="3:5" x14ac:dyDescent="0.2">
      <c r="C8762" s="201"/>
      <c r="D8762" s="201"/>
      <c r="E8762" s="201"/>
    </row>
    <row r="8763" spans="3:5" x14ac:dyDescent="0.2">
      <c r="C8763" s="201"/>
      <c r="D8763" s="201"/>
      <c r="E8763" s="201"/>
    </row>
    <row r="8764" spans="3:5" x14ac:dyDescent="0.2">
      <c r="C8764" s="201"/>
      <c r="D8764" s="201"/>
      <c r="E8764" s="201"/>
    </row>
    <row r="8765" spans="3:5" x14ac:dyDescent="0.2">
      <c r="C8765" s="201"/>
      <c r="D8765" s="201"/>
      <c r="E8765" s="201"/>
    </row>
    <row r="8766" spans="3:5" x14ac:dyDescent="0.2">
      <c r="C8766" s="201"/>
      <c r="D8766" s="201"/>
      <c r="E8766" s="201"/>
    </row>
    <row r="8767" spans="3:5" x14ac:dyDescent="0.2">
      <c r="C8767" s="201"/>
      <c r="D8767" s="201"/>
      <c r="E8767" s="201"/>
    </row>
    <row r="8768" spans="3:5" x14ac:dyDescent="0.2">
      <c r="C8768" s="201"/>
      <c r="D8768" s="201"/>
      <c r="E8768" s="201"/>
    </row>
    <row r="8769" spans="3:5" x14ac:dyDescent="0.2">
      <c r="C8769" s="201"/>
      <c r="D8769" s="201"/>
      <c r="E8769" s="201"/>
    </row>
    <row r="8770" spans="3:5" x14ac:dyDescent="0.2">
      <c r="C8770" s="201"/>
      <c r="D8770" s="201"/>
      <c r="E8770" s="201"/>
    </row>
    <row r="8771" spans="3:5" x14ac:dyDescent="0.2">
      <c r="C8771" s="201"/>
      <c r="D8771" s="201"/>
      <c r="E8771" s="201"/>
    </row>
    <row r="8772" spans="3:5" x14ac:dyDescent="0.2">
      <c r="C8772" s="201"/>
      <c r="D8772" s="201"/>
      <c r="E8772" s="201"/>
    </row>
    <row r="8773" spans="3:5" x14ac:dyDescent="0.2">
      <c r="C8773" s="201"/>
      <c r="D8773" s="201"/>
      <c r="E8773" s="201"/>
    </row>
    <row r="8774" spans="3:5" x14ac:dyDescent="0.2">
      <c r="C8774" s="201"/>
      <c r="D8774" s="201"/>
      <c r="E8774" s="201"/>
    </row>
    <row r="8775" spans="3:5" x14ac:dyDescent="0.2">
      <c r="C8775" s="201"/>
      <c r="D8775" s="201"/>
      <c r="E8775" s="201"/>
    </row>
    <row r="8776" spans="3:5" x14ac:dyDescent="0.2">
      <c r="C8776" s="201"/>
      <c r="D8776" s="201"/>
      <c r="E8776" s="201"/>
    </row>
    <row r="8777" spans="3:5" x14ac:dyDescent="0.2">
      <c r="C8777" s="201"/>
      <c r="D8777" s="201"/>
      <c r="E8777" s="201"/>
    </row>
    <row r="8778" spans="3:5" x14ac:dyDescent="0.2">
      <c r="C8778" s="201"/>
      <c r="D8778" s="201"/>
      <c r="E8778" s="201"/>
    </row>
    <row r="8779" spans="3:5" x14ac:dyDescent="0.2">
      <c r="C8779" s="201"/>
      <c r="D8779" s="201"/>
      <c r="E8779" s="201"/>
    </row>
    <row r="8780" spans="3:5" x14ac:dyDescent="0.2">
      <c r="C8780" s="201"/>
      <c r="D8780" s="201"/>
      <c r="E8780" s="201"/>
    </row>
    <row r="8781" spans="3:5" x14ac:dyDescent="0.2">
      <c r="C8781" s="201"/>
      <c r="D8781" s="201"/>
      <c r="E8781" s="201"/>
    </row>
    <row r="8782" spans="3:5" x14ac:dyDescent="0.2">
      <c r="C8782" s="201"/>
      <c r="D8782" s="201"/>
      <c r="E8782" s="201"/>
    </row>
    <row r="8783" spans="3:5" x14ac:dyDescent="0.2">
      <c r="C8783" s="201"/>
      <c r="D8783" s="201"/>
      <c r="E8783" s="201"/>
    </row>
    <row r="8784" spans="3:5" x14ac:dyDescent="0.2">
      <c r="C8784" s="201"/>
      <c r="D8784" s="201"/>
      <c r="E8784" s="201"/>
    </row>
    <row r="8785" spans="3:5" x14ac:dyDescent="0.2">
      <c r="C8785" s="201"/>
      <c r="D8785" s="201"/>
      <c r="E8785" s="201"/>
    </row>
    <row r="8786" spans="3:5" x14ac:dyDescent="0.2">
      <c r="C8786" s="201"/>
      <c r="D8786" s="201"/>
      <c r="E8786" s="201"/>
    </row>
    <row r="8787" spans="3:5" x14ac:dyDescent="0.2">
      <c r="C8787" s="201"/>
      <c r="D8787" s="201"/>
      <c r="E8787" s="201"/>
    </row>
    <row r="8788" spans="3:5" x14ac:dyDescent="0.2">
      <c r="C8788" s="201"/>
      <c r="D8788" s="201"/>
      <c r="E8788" s="201"/>
    </row>
    <row r="8789" spans="3:5" x14ac:dyDescent="0.2">
      <c r="C8789" s="201"/>
      <c r="D8789" s="201"/>
      <c r="E8789" s="201"/>
    </row>
    <row r="8790" spans="3:5" x14ac:dyDescent="0.2">
      <c r="C8790" s="201"/>
      <c r="D8790" s="201"/>
      <c r="E8790" s="201"/>
    </row>
    <row r="8791" spans="3:5" x14ac:dyDescent="0.2">
      <c r="C8791" s="201"/>
      <c r="D8791" s="201"/>
      <c r="E8791" s="201"/>
    </row>
    <row r="8792" spans="3:5" x14ac:dyDescent="0.2">
      <c r="C8792" s="201"/>
      <c r="D8792" s="201"/>
      <c r="E8792" s="201"/>
    </row>
    <row r="8793" spans="3:5" x14ac:dyDescent="0.2">
      <c r="C8793" s="201"/>
      <c r="D8793" s="201"/>
      <c r="E8793" s="201"/>
    </row>
    <row r="8794" spans="3:5" x14ac:dyDescent="0.2">
      <c r="C8794" s="201"/>
      <c r="D8794" s="201"/>
      <c r="E8794" s="201"/>
    </row>
    <row r="8795" spans="3:5" x14ac:dyDescent="0.2">
      <c r="C8795" s="201"/>
      <c r="D8795" s="201"/>
      <c r="E8795" s="201"/>
    </row>
    <row r="8796" spans="3:5" x14ac:dyDescent="0.2">
      <c r="C8796" s="201"/>
      <c r="D8796" s="201"/>
      <c r="E8796" s="201"/>
    </row>
    <row r="8797" spans="3:5" x14ac:dyDescent="0.2">
      <c r="C8797" s="201"/>
      <c r="D8797" s="201"/>
      <c r="E8797" s="201"/>
    </row>
    <row r="8798" spans="3:5" x14ac:dyDescent="0.2">
      <c r="C8798" s="201"/>
      <c r="D8798" s="201"/>
      <c r="E8798" s="201"/>
    </row>
    <row r="8799" spans="3:5" x14ac:dyDescent="0.2">
      <c r="C8799" s="201"/>
      <c r="D8799" s="201"/>
      <c r="E8799" s="201"/>
    </row>
    <row r="8800" spans="3:5" x14ac:dyDescent="0.2">
      <c r="C8800" s="201"/>
      <c r="D8800" s="201"/>
      <c r="E8800" s="201"/>
    </row>
    <row r="8801" spans="3:5" x14ac:dyDescent="0.2">
      <c r="C8801" s="201"/>
      <c r="D8801" s="201"/>
      <c r="E8801" s="201"/>
    </row>
    <row r="8802" spans="3:5" x14ac:dyDescent="0.2">
      <c r="C8802" s="201"/>
      <c r="D8802" s="201"/>
      <c r="E8802" s="201"/>
    </row>
    <row r="8803" spans="3:5" x14ac:dyDescent="0.2">
      <c r="C8803" s="201"/>
      <c r="D8803" s="201"/>
      <c r="E8803" s="201"/>
    </row>
    <row r="8804" spans="3:5" x14ac:dyDescent="0.2">
      <c r="C8804" s="201"/>
      <c r="D8804" s="201"/>
      <c r="E8804" s="201"/>
    </row>
    <row r="8805" spans="3:5" x14ac:dyDescent="0.2">
      <c r="C8805" s="201"/>
      <c r="D8805" s="201"/>
      <c r="E8805" s="201"/>
    </row>
    <row r="8806" spans="3:5" x14ac:dyDescent="0.2">
      <c r="C8806" s="201"/>
      <c r="D8806" s="201"/>
      <c r="E8806" s="201"/>
    </row>
    <row r="8807" spans="3:5" x14ac:dyDescent="0.2">
      <c r="C8807" s="201"/>
      <c r="D8807" s="201"/>
      <c r="E8807" s="201"/>
    </row>
    <row r="8808" spans="3:5" x14ac:dyDescent="0.2">
      <c r="C8808" s="201"/>
      <c r="D8808" s="201"/>
      <c r="E8808" s="201"/>
    </row>
    <row r="8809" spans="3:5" x14ac:dyDescent="0.2">
      <c r="C8809" s="201"/>
      <c r="D8809" s="201"/>
      <c r="E8809" s="201"/>
    </row>
    <row r="8810" spans="3:5" x14ac:dyDescent="0.2">
      <c r="C8810" s="201"/>
      <c r="D8810" s="201"/>
      <c r="E8810" s="201"/>
    </row>
    <row r="8811" spans="3:5" x14ac:dyDescent="0.2">
      <c r="C8811" s="201"/>
      <c r="D8811" s="201"/>
      <c r="E8811" s="201"/>
    </row>
    <row r="8812" spans="3:5" x14ac:dyDescent="0.2">
      <c r="C8812" s="201"/>
      <c r="D8812" s="201"/>
      <c r="E8812" s="201"/>
    </row>
    <row r="8813" spans="3:5" x14ac:dyDescent="0.2">
      <c r="C8813" s="201"/>
      <c r="D8813" s="201"/>
      <c r="E8813" s="201"/>
    </row>
    <row r="8814" spans="3:5" x14ac:dyDescent="0.2">
      <c r="C8814" s="201"/>
      <c r="D8814" s="201"/>
      <c r="E8814" s="201"/>
    </row>
    <row r="8815" spans="3:5" x14ac:dyDescent="0.2">
      <c r="C8815" s="201"/>
      <c r="D8815" s="201"/>
      <c r="E8815" s="201"/>
    </row>
    <row r="8816" spans="3:5" x14ac:dyDescent="0.2">
      <c r="C8816" s="201"/>
      <c r="D8816" s="201"/>
      <c r="E8816" s="201"/>
    </row>
    <row r="8817" spans="3:5" x14ac:dyDescent="0.2">
      <c r="C8817" s="201"/>
      <c r="D8817" s="201"/>
      <c r="E8817" s="201"/>
    </row>
    <row r="8818" spans="3:5" x14ac:dyDescent="0.2">
      <c r="C8818" s="201"/>
      <c r="D8818" s="201"/>
      <c r="E8818" s="201"/>
    </row>
    <row r="8819" spans="3:5" x14ac:dyDescent="0.2">
      <c r="C8819" s="201"/>
      <c r="D8819" s="201"/>
      <c r="E8819" s="201"/>
    </row>
    <row r="8820" spans="3:5" x14ac:dyDescent="0.2">
      <c r="C8820" s="201"/>
      <c r="D8820" s="201"/>
      <c r="E8820" s="201"/>
    </row>
    <row r="8821" spans="3:5" x14ac:dyDescent="0.2">
      <c r="C8821" s="201"/>
      <c r="D8821" s="201"/>
      <c r="E8821" s="201"/>
    </row>
    <row r="8822" spans="3:5" x14ac:dyDescent="0.2">
      <c r="C8822" s="201"/>
      <c r="D8822" s="201"/>
      <c r="E8822" s="201"/>
    </row>
    <row r="8823" spans="3:5" x14ac:dyDescent="0.2">
      <c r="C8823" s="201"/>
      <c r="D8823" s="201"/>
      <c r="E8823" s="201"/>
    </row>
    <row r="8824" spans="3:5" x14ac:dyDescent="0.2">
      <c r="C8824" s="201"/>
      <c r="D8824" s="201"/>
      <c r="E8824" s="201"/>
    </row>
    <row r="8825" spans="3:5" x14ac:dyDescent="0.2">
      <c r="C8825" s="201"/>
      <c r="D8825" s="201"/>
      <c r="E8825" s="201"/>
    </row>
    <row r="8826" spans="3:5" x14ac:dyDescent="0.2">
      <c r="C8826" s="201"/>
      <c r="D8826" s="201"/>
      <c r="E8826" s="201"/>
    </row>
    <row r="8827" spans="3:5" x14ac:dyDescent="0.2">
      <c r="C8827" s="201"/>
      <c r="D8827" s="201"/>
      <c r="E8827" s="201"/>
    </row>
    <row r="8828" spans="3:5" x14ac:dyDescent="0.2">
      <c r="C8828" s="201"/>
      <c r="D8828" s="201"/>
      <c r="E8828" s="201"/>
    </row>
    <row r="8829" spans="3:5" x14ac:dyDescent="0.2">
      <c r="C8829" s="201"/>
      <c r="D8829" s="201"/>
      <c r="E8829" s="201"/>
    </row>
    <row r="8830" spans="3:5" x14ac:dyDescent="0.2">
      <c r="C8830" s="201"/>
      <c r="D8830" s="201"/>
      <c r="E8830" s="201"/>
    </row>
    <row r="8831" spans="3:5" x14ac:dyDescent="0.2">
      <c r="C8831" s="201"/>
      <c r="D8831" s="201"/>
      <c r="E8831" s="201"/>
    </row>
    <row r="8832" spans="3:5" x14ac:dyDescent="0.2">
      <c r="C8832" s="201"/>
      <c r="D8832" s="201"/>
      <c r="E8832" s="201"/>
    </row>
    <row r="8833" spans="3:5" x14ac:dyDescent="0.2">
      <c r="C8833" s="201"/>
      <c r="D8833" s="201"/>
      <c r="E8833" s="201"/>
    </row>
    <row r="8834" spans="3:5" x14ac:dyDescent="0.2">
      <c r="C8834" s="201"/>
      <c r="D8834" s="201"/>
      <c r="E8834" s="201"/>
    </row>
    <row r="8835" spans="3:5" x14ac:dyDescent="0.2">
      <c r="C8835" s="201"/>
      <c r="D8835" s="201"/>
      <c r="E8835" s="201"/>
    </row>
    <row r="8836" spans="3:5" x14ac:dyDescent="0.2">
      <c r="C8836" s="201"/>
      <c r="D8836" s="201"/>
      <c r="E8836" s="201"/>
    </row>
    <row r="8837" spans="3:5" x14ac:dyDescent="0.2">
      <c r="C8837" s="201"/>
      <c r="D8837" s="201"/>
      <c r="E8837" s="201"/>
    </row>
    <row r="8838" spans="3:5" x14ac:dyDescent="0.2">
      <c r="C8838" s="201"/>
      <c r="D8838" s="201"/>
      <c r="E8838" s="201"/>
    </row>
    <row r="8839" spans="3:5" x14ac:dyDescent="0.2">
      <c r="C8839" s="201"/>
      <c r="D8839" s="201"/>
      <c r="E8839" s="201"/>
    </row>
    <row r="8840" spans="3:5" x14ac:dyDescent="0.2">
      <c r="C8840" s="201"/>
      <c r="D8840" s="201"/>
      <c r="E8840" s="201"/>
    </row>
    <row r="8841" spans="3:5" x14ac:dyDescent="0.2">
      <c r="C8841" s="201"/>
      <c r="D8841" s="201"/>
      <c r="E8841" s="201"/>
    </row>
    <row r="8842" spans="3:5" x14ac:dyDescent="0.2">
      <c r="C8842" s="201"/>
      <c r="D8842" s="201"/>
      <c r="E8842" s="201"/>
    </row>
    <row r="8843" spans="3:5" x14ac:dyDescent="0.2">
      <c r="C8843" s="201"/>
      <c r="D8843" s="201"/>
      <c r="E8843" s="201"/>
    </row>
    <row r="8844" spans="3:5" x14ac:dyDescent="0.2">
      <c r="C8844" s="201"/>
      <c r="D8844" s="201"/>
      <c r="E8844" s="201"/>
    </row>
    <row r="8845" spans="3:5" x14ac:dyDescent="0.2">
      <c r="C8845" s="201"/>
      <c r="D8845" s="201"/>
      <c r="E8845" s="201"/>
    </row>
    <row r="8846" spans="3:5" x14ac:dyDescent="0.2">
      <c r="C8846" s="201"/>
      <c r="D8846" s="201"/>
      <c r="E8846" s="201"/>
    </row>
    <row r="8847" spans="3:5" x14ac:dyDescent="0.2">
      <c r="C8847" s="201"/>
      <c r="D8847" s="201"/>
      <c r="E8847" s="201"/>
    </row>
    <row r="8848" spans="3:5" x14ac:dyDescent="0.2">
      <c r="C8848" s="201"/>
      <c r="D8848" s="201"/>
      <c r="E8848" s="201"/>
    </row>
    <row r="8849" spans="3:5" x14ac:dyDescent="0.2">
      <c r="C8849" s="201"/>
      <c r="D8849" s="201"/>
      <c r="E8849" s="201"/>
    </row>
    <row r="8850" spans="3:5" x14ac:dyDescent="0.2">
      <c r="C8850" s="201"/>
      <c r="D8850" s="201"/>
      <c r="E8850" s="201"/>
    </row>
    <row r="8851" spans="3:5" x14ac:dyDescent="0.2">
      <c r="C8851" s="201"/>
      <c r="D8851" s="201"/>
      <c r="E8851" s="201"/>
    </row>
    <row r="8852" spans="3:5" x14ac:dyDescent="0.2">
      <c r="C8852" s="201"/>
      <c r="D8852" s="201"/>
      <c r="E8852" s="201"/>
    </row>
    <row r="8853" spans="3:5" x14ac:dyDescent="0.2">
      <c r="C8853" s="201"/>
      <c r="D8853" s="201"/>
      <c r="E8853" s="201"/>
    </row>
    <row r="8854" spans="3:5" x14ac:dyDescent="0.2">
      <c r="C8854" s="201"/>
      <c r="D8854" s="201"/>
      <c r="E8854" s="201"/>
    </row>
    <row r="8855" spans="3:5" x14ac:dyDescent="0.2">
      <c r="C8855" s="201"/>
      <c r="D8855" s="201"/>
      <c r="E8855" s="201"/>
    </row>
    <row r="8856" spans="3:5" x14ac:dyDescent="0.2">
      <c r="C8856" s="201"/>
      <c r="D8856" s="201"/>
      <c r="E8856" s="201"/>
    </row>
    <row r="8857" spans="3:5" x14ac:dyDescent="0.2">
      <c r="C8857" s="201"/>
      <c r="D8857" s="201"/>
      <c r="E8857" s="201"/>
    </row>
    <row r="8858" spans="3:5" x14ac:dyDescent="0.2">
      <c r="C8858" s="201"/>
      <c r="D8858" s="201"/>
      <c r="E8858" s="201"/>
    </row>
    <row r="8859" spans="3:5" x14ac:dyDescent="0.2">
      <c r="C8859" s="201"/>
      <c r="D8859" s="201"/>
      <c r="E8859" s="201"/>
    </row>
    <row r="8860" spans="3:5" x14ac:dyDescent="0.2">
      <c r="C8860" s="201"/>
      <c r="D8860" s="201"/>
      <c r="E8860" s="201"/>
    </row>
    <row r="8861" spans="3:5" x14ac:dyDescent="0.2">
      <c r="C8861" s="201"/>
      <c r="D8861" s="201"/>
      <c r="E8861" s="201"/>
    </row>
    <row r="8862" spans="3:5" x14ac:dyDescent="0.2">
      <c r="C8862" s="201"/>
      <c r="D8862" s="201"/>
      <c r="E8862" s="201"/>
    </row>
    <row r="8863" spans="3:5" x14ac:dyDescent="0.2">
      <c r="C8863" s="201"/>
      <c r="D8863" s="201"/>
      <c r="E8863" s="201"/>
    </row>
    <row r="8864" spans="3:5" x14ac:dyDescent="0.2">
      <c r="C8864" s="201"/>
      <c r="D8864" s="201"/>
      <c r="E8864" s="201"/>
    </row>
    <row r="8865" spans="3:5" x14ac:dyDescent="0.2">
      <c r="C8865" s="201"/>
      <c r="D8865" s="201"/>
      <c r="E8865" s="201"/>
    </row>
    <row r="8866" spans="3:5" x14ac:dyDescent="0.2">
      <c r="C8866" s="201"/>
      <c r="D8866" s="201"/>
      <c r="E8866" s="201"/>
    </row>
    <row r="8867" spans="3:5" x14ac:dyDescent="0.2">
      <c r="C8867" s="201"/>
      <c r="D8867" s="201"/>
      <c r="E8867" s="201"/>
    </row>
    <row r="8868" spans="3:5" x14ac:dyDescent="0.2">
      <c r="C8868" s="201"/>
      <c r="D8868" s="201"/>
      <c r="E8868" s="201"/>
    </row>
    <row r="8869" spans="3:5" x14ac:dyDescent="0.2">
      <c r="C8869" s="201"/>
      <c r="D8869" s="201"/>
      <c r="E8869" s="201"/>
    </row>
    <row r="8870" spans="3:5" x14ac:dyDescent="0.2">
      <c r="C8870" s="201"/>
      <c r="D8870" s="201"/>
      <c r="E8870" s="201"/>
    </row>
    <row r="8871" spans="3:5" x14ac:dyDescent="0.2">
      <c r="C8871" s="201"/>
      <c r="D8871" s="201"/>
      <c r="E8871" s="201"/>
    </row>
    <row r="8872" spans="3:5" x14ac:dyDescent="0.2">
      <c r="C8872" s="201"/>
      <c r="D8872" s="201"/>
      <c r="E8872" s="201"/>
    </row>
    <row r="8873" spans="3:5" x14ac:dyDescent="0.2">
      <c r="C8873" s="201"/>
      <c r="D8873" s="201"/>
      <c r="E8873" s="201"/>
    </row>
    <row r="8874" spans="3:5" x14ac:dyDescent="0.2">
      <c r="C8874" s="201"/>
      <c r="D8874" s="201"/>
      <c r="E8874" s="201"/>
    </row>
    <row r="8875" spans="3:5" x14ac:dyDescent="0.2">
      <c r="C8875" s="201"/>
      <c r="D8875" s="201"/>
      <c r="E8875" s="201"/>
    </row>
    <row r="8876" spans="3:5" x14ac:dyDescent="0.2">
      <c r="C8876" s="201"/>
      <c r="D8876" s="201"/>
      <c r="E8876" s="201"/>
    </row>
    <row r="8877" spans="3:5" x14ac:dyDescent="0.2">
      <c r="C8877" s="201"/>
      <c r="D8877" s="201"/>
      <c r="E8877" s="201"/>
    </row>
    <row r="8878" spans="3:5" x14ac:dyDescent="0.2">
      <c r="C8878" s="201"/>
      <c r="D8878" s="201"/>
      <c r="E8878" s="201"/>
    </row>
    <row r="8879" spans="3:5" x14ac:dyDescent="0.2">
      <c r="C8879" s="201"/>
      <c r="D8879" s="201"/>
      <c r="E8879" s="201"/>
    </row>
    <row r="8880" spans="3:5" x14ac:dyDescent="0.2">
      <c r="C8880" s="201"/>
      <c r="D8880" s="201"/>
      <c r="E8880" s="201"/>
    </row>
    <row r="8881" spans="3:5" x14ac:dyDescent="0.2">
      <c r="C8881" s="201"/>
      <c r="D8881" s="201"/>
      <c r="E8881" s="201"/>
    </row>
    <row r="8882" spans="3:5" x14ac:dyDescent="0.2">
      <c r="C8882" s="201"/>
      <c r="D8882" s="201"/>
      <c r="E8882" s="201"/>
    </row>
    <row r="8883" spans="3:5" x14ac:dyDescent="0.2">
      <c r="C8883" s="201"/>
      <c r="D8883" s="201"/>
      <c r="E8883" s="201"/>
    </row>
    <row r="8884" spans="3:5" x14ac:dyDescent="0.2">
      <c r="C8884" s="201"/>
      <c r="D8884" s="201"/>
      <c r="E8884" s="201"/>
    </row>
    <row r="8885" spans="3:5" x14ac:dyDescent="0.2">
      <c r="C8885" s="201"/>
      <c r="D8885" s="201"/>
      <c r="E8885" s="201"/>
    </row>
    <row r="8886" spans="3:5" x14ac:dyDescent="0.2">
      <c r="C8886" s="201"/>
      <c r="D8886" s="201"/>
      <c r="E8886" s="201"/>
    </row>
    <row r="8887" spans="3:5" x14ac:dyDescent="0.2">
      <c r="C8887" s="201"/>
      <c r="D8887" s="201"/>
      <c r="E8887" s="201"/>
    </row>
    <row r="8888" spans="3:5" x14ac:dyDescent="0.2">
      <c r="C8888" s="201"/>
      <c r="D8888" s="201"/>
      <c r="E8888" s="201"/>
    </row>
    <row r="8889" spans="3:5" x14ac:dyDescent="0.2">
      <c r="C8889" s="201"/>
      <c r="D8889" s="201"/>
      <c r="E8889" s="201"/>
    </row>
    <row r="8890" spans="3:5" x14ac:dyDescent="0.2">
      <c r="C8890" s="201"/>
      <c r="D8890" s="201"/>
      <c r="E8890" s="201"/>
    </row>
    <row r="8891" spans="3:5" x14ac:dyDescent="0.2">
      <c r="C8891" s="201"/>
      <c r="D8891" s="201"/>
      <c r="E8891" s="201"/>
    </row>
    <row r="8892" spans="3:5" x14ac:dyDescent="0.2">
      <c r="C8892" s="201"/>
      <c r="D8892" s="201"/>
      <c r="E8892" s="201"/>
    </row>
    <row r="8893" spans="3:5" x14ac:dyDescent="0.2">
      <c r="C8893" s="201"/>
      <c r="D8893" s="201"/>
      <c r="E8893" s="201"/>
    </row>
    <row r="8894" spans="3:5" x14ac:dyDescent="0.2">
      <c r="C8894" s="201"/>
      <c r="D8894" s="201"/>
      <c r="E8894" s="201"/>
    </row>
    <row r="8895" spans="3:5" x14ac:dyDescent="0.2">
      <c r="C8895" s="201"/>
      <c r="D8895" s="201"/>
      <c r="E8895" s="201"/>
    </row>
    <row r="8896" spans="3:5" x14ac:dyDescent="0.2">
      <c r="C8896" s="201"/>
      <c r="D8896" s="201"/>
      <c r="E8896" s="201"/>
    </row>
    <row r="8897" spans="3:5" x14ac:dyDescent="0.2">
      <c r="C8897" s="201"/>
      <c r="D8897" s="201"/>
      <c r="E8897" s="201"/>
    </row>
    <row r="8898" spans="3:5" x14ac:dyDescent="0.2">
      <c r="C8898" s="201"/>
      <c r="D8898" s="201"/>
      <c r="E8898" s="201"/>
    </row>
    <row r="8899" spans="3:5" x14ac:dyDescent="0.2">
      <c r="C8899" s="201"/>
      <c r="D8899" s="201"/>
      <c r="E8899" s="201"/>
    </row>
    <row r="8900" spans="3:5" x14ac:dyDescent="0.2">
      <c r="C8900" s="201"/>
      <c r="D8900" s="201"/>
      <c r="E8900" s="201"/>
    </row>
    <row r="8901" spans="3:5" x14ac:dyDescent="0.2">
      <c r="C8901" s="201"/>
      <c r="D8901" s="201"/>
      <c r="E8901" s="201"/>
    </row>
    <row r="8902" spans="3:5" x14ac:dyDescent="0.2">
      <c r="C8902" s="201"/>
      <c r="D8902" s="201"/>
      <c r="E8902" s="201"/>
    </row>
    <row r="8903" spans="3:5" x14ac:dyDescent="0.2">
      <c r="C8903" s="201"/>
      <c r="D8903" s="201"/>
      <c r="E8903" s="201"/>
    </row>
    <row r="8904" spans="3:5" x14ac:dyDescent="0.2">
      <c r="C8904" s="201"/>
      <c r="D8904" s="201"/>
      <c r="E8904" s="201"/>
    </row>
    <row r="8905" spans="3:5" x14ac:dyDescent="0.2">
      <c r="C8905" s="201"/>
      <c r="D8905" s="201"/>
      <c r="E8905" s="201"/>
    </row>
    <row r="8906" spans="3:5" x14ac:dyDescent="0.2">
      <c r="C8906" s="201"/>
      <c r="D8906" s="201"/>
      <c r="E8906" s="201"/>
    </row>
    <row r="8907" spans="3:5" x14ac:dyDescent="0.2">
      <c r="C8907" s="201"/>
      <c r="D8907" s="201"/>
      <c r="E8907" s="201"/>
    </row>
    <row r="8908" spans="3:5" x14ac:dyDescent="0.2">
      <c r="C8908" s="201"/>
      <c r="D8908" s="201"/>
      <c r="E8908" s="201"/>
    </row>
    <row r="8909" spans="3:5" x14ac:dyDescent="0.2">
      <c r="C8909" s="201"/>
      <c r="D8909" s="201"/>
      <c r="E8909" s="201"/>
    </row>
    <row r="8910" spans="3:5" x14ac:dyDescent="0.2">
      <c r="C8910" s="201"/>
      <c r="D8910" s="201"/>
      <c r="E8910" s="201"/>
    </row>
    <row r="8911" spans="3:5" x14ac:dyDescent="0.2">
      <c r="C8911" s="201"/>
      <c r="D8911" s="201"/>
      <c r="E8911" s="201"/>
    </row>
    <row r="8912" spans="3:5" x14ac:dyDescent="0.2">
      <c r="C8912" s="201"/>
      <c r="D8912" s="201"/>
      <c r="E8912" s="201"/>
    </row>
    <row r="8913" spans="3:5" x14ac:dyDescent="0.2">
      <c r="C8913" s="201"/>
      <c r="D8913" s="201"/>
      <c r="E8913" s="201"/>
    </row>
    <row r="8914" spans="3:5" x14ac:dyDescent="0.2">
      <c r="C8914" s="201"/>
      <c r="D8914" s="201"/>
      <c r="E8914" s="201"/>
    </row>
    <row r="8915" spans="3:5" x14ac:dyDescent="0.2">
      <c r="C8915" s="201"/>
      <c r="D8915" s="201"/>
      <c r="E8915" s="201"/>
    </row>
    <row r="8916" spans="3:5" x14ac:dyDescent="0.2">
      <c r="C8916" s="201"/>
      <c r="D8916" s="201"/>
      <c r="E8916" s="201"/>
    </row>
    <row r="8917" spans="3:5" x14ac:dyDescent="0.2">
      <c r="C8917" s="201"/>
      <c r="D8917" s="201"/>
      <c r="E8917" s="201"/>
    </row>
    <row r="8918" spans="3:5" x14ac:dyDescent="0.2">
      <c r="C8918" s="201"/>
      <c r="D8918" s="201"/>
      <c r="E8918" s="201"/>
    </row>
    <row r="8919" spans="3:5" x14ac:dyDescent="0.2">
      <c r="C8919" s="201"/>
      <c r="D8919" s="201"/>
      <c r="E8919" s="201"/>
    </row>
    <row r="8920" spans="3:5" x14ac:dyDescent="0.2">
      <c r="C8920" s="201"/>
      <c r="D8920" s="201"/>
      <c r="E8920" s="201"/>
    </row>
    <row r="8921" spans="3:5" x14ac:dyDescent="0.2">
      <c r="C8921" s="201"/>
      <c r="D8921" s="201"/>
      <c r="E8921" s="201"/>
    </row>
    <row r="8922" spans="3:5" x14ac:dyDescent="0.2">
      <c r="C8922" s="201"/>
      <c r="D8922" s="201"/>
      <c r="E8922" s="201"/>
    </row>
    <row r="8923" spans="3:5" x14ac:dyDescent="0.2">
      <c r="C8923" s="201"/>
      <c r="D8923" s="201"/>
      <c r="E8923" s="201"/>
    </row>
    <row r="8924" spans="3:5" x14ac:dyDescent="0.2">
      <c r="C8924" s="201"/>
      <c r="D8924" s="201"/>
      <c r="E8924" s="201"/>
    </row>
    <row r="8925" spans="3:5" x14ac:dyDescent="0.2">
      <c r="C8925" s="201"/>
      <c r="D8925" s="201"/>
      <c r="E8925" s="201"/>
    </row>
    <row r="8926" spans="3:5" x14ac:dyDescent="0.2">
      <c r="C8926" s="201"/>
      <c r="D8926" s="201"/>
      <c r="E8926" s="201"/>
    </row>
    <row r="8927" spans="3:5" x14ac:dyDescent="0.2">
      <c r="C8927" s="201"/>
      <c r="D8927" s="201"/>
      <c r="E8927" s="201"/>
    </row>
    <row r="8928" spans="3:5" x14ac:dyDescent="0.2">
      <c r="C8928" s="201"/>
      <c r="D8928" s="201"/>
      <c r="E8928" s="201"/>
    </row>
    <row r="8929" spans="3:5" x14ac:dyDescent="0.2">
      <c r="C8929" s="201"/>
      <c r="D8929" s="201"/>
      <c r="E8929" s="201"/>
    </row>
    <row r="8930" spans="3:5" x14ac:dyDescent="0.2">
      <c r="C8930" s="201"/>
      <c r="D8930" s="201"/>
      <c r="E8930" s="201"/>
    </row>
    <row r="8931" spans="3:5" x14ac:dyDescent="0.2">
      <c r="C8931" s="201"/>
      <c r="D8931" s="201"/>
      <c r="E8931" s="201"/>
    </row>
    <row r="8932" spans="3:5" x14ac:dyDescent="0.2">
      <c r="C8932" s="201"/>
      <c r="D8932" s="201"/>
      <c r="E8932" s="201"/>
    </row>
    <row r="8933" spans="3:5" x14ac:dyDescent="0.2">
      <c r="C8933" s="201"/>
      <c r="D8933" s="201"/>
      <c r="E8933" s="201"/>
    </row>
    <row r="8934" spans="3:5" x14ac:dyDescent="0.2">
      <c r="C8934" s="201"/>
      <c r="D8934" s="201"/>
      <c r="E8934" s="201"/>
    </row>
    <row r="8935" spans="3:5" x14ac:dyDescent="0.2">
      <c r="C8935" s="201"/>
      <c r="D8935" s="201"/>
      <c r="E8935" s="201"/>
    </row>
    <row r="8936" spans="3:5" x14ac:dyDescent="0.2">
      <c r="C8936" s="201"/>
      <c r="D8936" s="201"/>
      <c r="E8936" s="201"/>
    </row>
    <row r="8937" spans="3:5" x14ac:dyDescent="0.2">
      <c r="C8937" s="201"/>
      <c r="D8937" s="201"/>
      <c r="E8937" s="201"/>
    </row>
    <row r="8938" spans="3:5" x14ac:dyDescent="0.2">
      <c r="C8938" s="201"/>
      <c r="D8938" s="201"/>
      <c r="E8938" s="201"/>
    </row>
    <row r="8939" spans="3:5" x14ac:dyDescent="0.2">
      <c r="C8939" s="201"/>
      <c r="D8939" s="201"/>
      <c r="E8939" s="201"/>
    </row>
    <row r="8940" spans="3:5" x14ac:dyDescent="0.2">
      <c r="C8940" s="201"/>
      <c r="D8940" s="201"/>
      <c r="E8940" s="201"/>
    </row>
    <row r="8941" spans="3:5" x14ac:dyDescent="0.2">
      <c r="C8941" s="201"/>
      <c r="D8941" s="201"/>
      <c r="E8941" s="201"/>
    </row>
    <row r="8942" spans="3:5" x14ac:dyDescent="0.2">
      <c r="C8942" s="201"/>
      <c r="D8942" s="201"/>
      <c r="E8942" s="201"/>
    </row>
    <row r="8943" spans="3:5" x14ac:dyDescent="0.2">
      <c r="C8943" s="201"/>
      <c r="D8943" s="201"/>
      <c r="E8943" s="201"/>
    </row>
    <row r="8944" spans="3:5" x14ac:dyDescent="0.2">
      <c r="C8944" s="201"/>
      <c r="D8944" s="201"/>
      <c r="E8944" s="201"/>
    </row>
    <row r="8945" spans="3:5" x14ac:dyDescent="0.2">
      <c r="C8945" s="201"/>
      <c r="D8945" s="201"/>
      <c r="E8945" s="201"/>
    </row>
    <row r="8946" spans="3:5" x14ac:dyDescent="0.2">
      <c r="C8946" s="201"/>
      <c r="D8946" s="201"/>
      <c r="E8946" s="201"/>
    </row>
    <row r="8947" spans="3:5" x14ac:dyDescent="0.2">
      <c r="C8947" s="201"/>
      <c r="D8947" s="201"/>
      <c r="E8947" s="201"/>
    </row>
    <row r="8948" spans="3:5" x14ac:dyDescent="0.2">
      <c r="C8948" s="201"/>
      <c r="D8948" s="201"/>
      <c r="E8948" s="201"/>
    </row>
    <row r="8949" spans="3:5" x14ac:dyDescent="0.2">
      <c r="C8949" s="201"/>
      <c r="D8949" s="201"/>
      <c r="E8949" s="201"/>
    </row>
    <row r="8950" spans="3:5" x14ac:dyDescent="0.2">
      <c r="C8950" s="201"/>
      <c r="D8950" s="201"/>
      <c r="E8950" s="201"/>
    </row>
    <row r="8951" spans="3:5" x14ac:dyDescent="0.2">
      <c r="C8951" s="201"/>
      <c r="D8951" s="201"/>
      <c r="E8951" s="201"/>
    </row>
    <row r="8952" spans="3:5" x14ac:dyDescent="0.2">
      <c r="C8952" s="201"/>
      <c r="D8952" s="201"/>
      <c r="E8952" s="201"/>
    </row>
    <row r="8953" spans="3:5" x14ac:dyDescent="0.2">
      <c r="C8953" s="201"/>
      <c r="D8953" s="201"/>
      <c r="E8953" s="201"/>
    </row>
    <row r="8954" spans="3:5" x14ac:dyDescent="0.2">
      <c r="C8954" s="201"/>
      <c r="D8954" s="201"/>
      <c r="E8954" s="201"/>
    </row>
    <row r="8955" spans="3:5" x14ac:dyDescent="0.2">
      <c r="C8955" s="201"/>
      <c r="D8955" s="201"/>
      <c r="E8955" s="201"/>
    </row>
    <row r="8956" spans="3:5" x14ac:dyDescent="0.2">
      <c r="C8956" s="201"/>
      <c r="D8956" s="201"/>
      <c r="E8956" s="201"/>
    </row>
    <row r="8957" spans="3:5" x14ac:dyDescent="0.2">
      <c r="C8957" s="201"/>
      <c r="D8957" s="201"/>
      <c r="E8957" s="201"/>
    </row>
    <row r="8958" spans="3:5" x14ac:dyDescent="0.2">
      <c r="C8958" s="201"/>
      <c r="D8958" s="201"/>
      <c r="E8958" s="201"/>
    </row>
    <row r="8959" spans="3:5" x14ac:dyDescent="0.2">
      <c r="C8959" s="201"/>
      <c r="D8959" s="201"/>
      <c r="E8959" s="201"/>
    </row>
    <row r="8960" spans="3:5" x14ac:dyDescent="0.2">
      <c r="C8960" s="201"/>
      <c r="D8960" s="201"/>
      <c r="E8960" s="201"/>
    </row>
    <row r="8961" spans="3:5" x14ac:dyDescent="0.2">
      <c r="C8961" s="201"/>
      <c r="D8961" s="201"/>
      <c r="E8961" s="201"/>
    </row>
    <row r="8962" spans="3:5" x14ac:dyDescent="0.2">
      <c r="C8962" s="201"/>
      <c r="D8962" s="201"/>
      <c r="E8962" s="201"/>
    </row>
    <row r="8963" spans="3:5" x14ac:dyDescent="0.2">
      <c r="C8963" s="201"/>
      <c r="D8963" s="201"/>
      <c r="E8963" s="201"/>
    </row>
    <row r="8964" spans="3:5" x14ac:dyDescent="0.2">
      <c r="C8964" s="201"/>
      <c r="D8964" s="201"/>
      <c r="E8964" s="201"/>
    </row>
    <row r="8965" spans="3:5" x14ac:dyDescent="0.2">
      <c r="C8965" s="201"/>
      <c r="D8965" s="201"/>
      <c r="E8965" s="201"/>
    </row>
    <row r="8966" spans="3:5" x14ac:dyDescent="0.2">
      <c r="C8966" s="201"/>
      <c r="D8966" s="201"/>
      <c r="E8966" s="201"/>
    </row>
    <row r="8967" spans="3:5" x14ac:dyDescent="0.2">
      <c r="C8967" s="201"/>
      <c r="D8967" s="201"/>
      <c r="E8967" s="201"/>
    </row>
    <row r="8968" spans="3:5" x14ac:dyDescent="0.2">
      <c r="C8968" s="201"/>
      <c r="D8968" s="201"/>
      <c r="E8968" s="201"/>
    </row>
    <row r="8969" spans="3:5" x14ac:dyDescent="0.2">
      <c r="C8969" s="201"/>
      <c r="D8969" s="201"/>
      <c r="E8969" s="201"/>
    </row>
    <row r="8970" spans="3:5" x14ac:dyDescent="0.2">
      <c r="C8970" s="201"/>
      <c r="D8970" s="201"/>
      <c r="E8970" s="201"/>
    </row>
    <row r="8971" spans="3:5" x14ac:dyDescent="0.2">
      <c r="C8971" s="201"/>
      <c r="D8971" s="201"/>
      <c r="E8971" s="201"/>
    </row>
    <row r="8972" spans="3:5" x14ac:dyDescent="0.2">
      <c r="C8972" s="201"/>
      <c r="D8972" s="201"/>
      <c r="E8972" s="201"/>
    </row>
    <row r="8973" spans="3:5" x14ac:dyDescent="0.2">
      <c r="C8973" s="201"/>
      <c r="D8973" s="201"/>
      <c r="E8973" s="201"/>
    </row>
    <row r="8974" spans="3:5" x14ac:dyDescent="0.2">
      <c r="C8974" s="201"/>
      <c r="D8974" s="201"/>
      <c r="E8974" s="201"/>
    </row>
    <row r="8975" spans="3:5" x14ac:dyDescent="0.2">
      <c r="C8975" s="201"/>
      <c r="D8975" s="201"/>
      <c r="E8975" s="201"/>
    </row>
    <row r="8976" spans="3:5" x14ac:dyDescent="0.2">
      <c r="C8976" s="201"/>
      <c r="D8976" s="201"/>
      <c r="E8976" s="201"/>
    </row>
    <row r="8977" spans="3:5" x14ac:dyDescent="0.2">
      <c r="C8977" s="201"/>
      <c r="D8977" s="201"/>
      <c r="E8977" s="201"/>
    </row>
    <row r="8978" spans="3:5" x14ac:dyDescent="0.2">
      <c r="C8978" s="201"/>
      <c r="D8978" s="201"/>
      <c r="E8978" s="201"/>
    </row>
    <row r="8979" spans="3:5" x14ac:dyDescent="0.2">
      <c r="C8979" s="201"/>
      <c r="D8979" s="201"/>
      <c r="E8979" s="201"/>
    </row>
    <row r="8980" spans="3:5" x14ac:dyDescent="0.2">
      <c r="C8980" s="201"/>
      <c r="D8980" s="201"/>
      <c r="E8980" s="201"/>
    </row>
    <row r="8981" spans="3:5" x14ac:dyDescent="0.2">
      <c r="C8981" s="201"/>
      <c r="D8981" s="201"/>
      <c r="E8981" s="201"/>
    </row>
    <row r="8982" spans="3:5" x14ac:dyDescent="0.2">
      <c r="C8982" s="201"/>
      <c r="D8982" s="201"/>
      <c r="E8982" s="201"/>
    </row>
    <row r="8983" spans="3:5" x14ac:dyDescent="0.2">
      <c r="C8983" s="201"/>
      <c r="D8983" s="201"/>
      <c r="E8983" s="201"/>
    </row>
    <row r="8984" spans="3:5" x14ac:dyDescent="0.2">
      <c r="C8984" s="201"/>
      <c r="D8984" s="201"/>
      <c r="E8984" s="201"/>
    </row>
    <row r="8985" spans="3:5" x14ac:dyDescent="0.2">
      <c r="C8985" s="201"/>
      <c r="D8985" s="201"/>
      <c r="E8985" s="201"/>
    </row>
    <row r="8986" spans="3:5" x14ac:dyDescent="0.2">
      <c r="C8986" s="201"/>
      <c r="D8986" s="201"/>
      <c r="E8986" s="201"/>
    </row>
    <row r="8987" spans="3:5" x14ac:dyDescent="0.2">
      <c r="C8987" s="201"/>
      <c r="D8987" s="201"/>
      <c r="E8987" s="201"/>
    </row>
    <row r="8988" spans="3:5" x14ac:dyDescent="0.2">
      <c r="C8988" s="201"/>
      <c r="D8988" s="201"/>
      <c r="E8988" s="201"/>
    </row>
    <row r="8989" spans="3:5" x14ac:dyDescent="0.2">
      <c r="C8989" s="201"/>
      <c r="D8989" s="201"/>
      <c r="E8989" s="201"/>
    </row>
    <row r="8990" spans="3:5" x14ac:dyDescent="0.2">
      <c r="C8990" s="201"/>
      <c r="D8990" s="201"/>
      <c r="E8990" s="201"/>
    </row>
    <row r="8991" spans="3:5" x14ac:dyDescent="0.2">
      <c r="C8991" s="201"/>
      <c r="D8991" s="201"/>
      <c r="E8991" s="201"/>
    </row>
    <row r="8992" spans="3:5" x14ac:dyDescent="0.2">
      <c r="C8992" s="201"/>
      <c r="D8992" s="201"/>
      <c r="E8992" s="201"/>
    </row>
    <row r="8993" spans="3:5" x14ac:dyDescent="0.2">
      <c r="C8993" s="201"/>
      <c r="D8993" s="201"/>
      <c r="E8993" s="201"/>
    </row>
    <row r="8994" spans="3:5" x14ac:dyDescent="0.2">
      <c r="C8994" s="201"/>
      <c r="D8994" s="201"/>
      <c r="E8994" s="201"/>
    </row>
    <row r="8995" spans="3:5" x14ac:dyDescent="0.2">
      <c r="C8995" s="201"/>
      <c r="D8995" s="201"/>
      <c r="E8995" s="201"/>
    </row>
    <row r="8996" spans="3:5" x14ac:dyDescent="0.2">
      <c r="C8996" s="201"/>
      <c r="D8996" s="201"/>
      <c r="E8996" s="201"/>
    </row>
    <row r="8997" spans="3:5" x14ac:dyDescent="0.2">
      <c r="C8997" s="201"/>
      <c r="D8997" s="201"/>
      <c r="E8997" s="201"/>
    </row>
    <row r="8998" spans="3:5" x14ac:dyDescent="0.2">
      <c r="C8998" s="201"/>
      <c r="D8998" s="201"/>
      <c r="E8998" s="201"/>
    </row>
    <row r="8999" spans="3:5" x14ac:dyDescent="0.2">
      <c r="C8999" s="201"/>
      <c r="D8999" s="201"/>
      <c r="E8999" s="201"/>
    </row>
    <row r="9000" spans="3:5" x14ac:dyDescent="0.2">
      <c r="C9000" s="201"/>
      <c r="D9000" s="201"/>
      <c r="E9000" s="201"/>
    </row>
    <row r="9001" spans="3:5" x14ac:dyDescent="0.2">
      <c r="C9001" s="201"/>
      <c r="D9001" s="201"/>
      <c r="E9001" s="201"/>
    </row>
    <row r="9002" spans="3:5" x14ac:dyDescent="0.2">
      <c r="C9002" s="201"/>
      <c r="D9002" s="201"/>
      <c r="E9002" s="201"/>
    </row>
    <row r="9003" spans="3:5" x14ac:dyDescent="0.2">
      <c r="C9003" s="201"/>
      <c r="D9003" s="201"/>
      <c r="E9003" s="201"/>
    </row>
    <row r="9004" spans="3:5" x14ac:dyDescent="0.2">
      <c r="C9004" s="201"/>
      <c r="D9004" s="201"/>
      <c r="E9004" s="201"/>
    </row>
    <row r="9005" spans="3:5" x14ac:dyDescent="0.2">
      <c r="C9005" s="201"/>
      <c r="D9005" s="201"/>
      <c r="E9005" s="201"/>
    </row>
    <row r="9006" spans="3:5" x14ac:dyDescent="0.2">
      <c r="C9006" s="201"/>
      <c r="D9006" s="201"/>
      <c r="E9006" s="201"/>
    </row>
    <row r="9007" spans="3:5" x14ac:dyDescent="0.2">
      <c r="C9007" s="201"/>
      <c r="D9007" s="201"/>
      <c r="E9007" s="201"/>
    </row>
    <row r="9008" spans="3:5" x14ac:dyDescent="0.2">
      <c r="C9008" s="201"/>
      <c r="D9008" s="201"/>
      <c r="E9008" s="201"/>
    </row>
    <row r="9009" spans="3:5" x14ac:dyDescent="0.2">
      <c r="C9009" s="201"/>
      <c r="D9009" s="201"/>
      <c r="E9009" s="201"/>
    </row>
    <row r="9010" spans="3:5" x14ac:dyDescent="0.2">
      <c r="C9010" s="201"/>
      <c r="D9010" s="201"/>
      <c r="E9010" s="201"/>
    </row>
    <row r="9011" spans="3:5" x14ac:dyDescent="0.2">
      <c r="C9011" s="201"/>
      <c r="D9011" s="201"/>
      <c r="E9011" s="201"/>
    </row>
    <row r="9012" spans="3:5" x14ac:dyDescent="0.2">
      <c r="C9012" s="201"/>
      <c r="D9012" s="201"/>
      <c r="E9012" s="201"/>
    </row>
    <row r="9013" spans="3:5" x14ac:dyDescent="0.2">
      <c r="C9013" s="201"/>
      <c r="D9013" s="201"/>
      <c r="E9013" s="201"/>
    </row>
    <row r="9014" spans="3:5" x14ac:dyDescent="0.2">
      <c r="C9014" s="201"/>
      <c r="D9014" s="201"/>
      <c r="E9014" s="201"/>
    </row>
    <row r="9015" spans="3:5" x14ac:dyDescent="0.2">
      <c r="C9015" s="201"/>
      <c r="D9015" s="201"/>
      <c r="E9015" s="201"/>
    </row>
    <row r="9016" spans="3:5" x14ac:dyDescent="0.2">
      <c r="C9016" s="201"/>
      <c r="D9016" s="201"/>
      <c r="E9016" s="201"/>
    </row>
    <row r="9017" spans="3:5" x14ac:dyDescent="0.2">
      <c r="C9017" s="201"/>
      <c r="D9017" s="201"/>
      <c r="E9017" s="201"/>
    </row>
    <row r="9018" spans="3:5" x14ac:dyDescent="0.2">
      <c r="C9018" s="201"/>
      <c r="D9018" s="201"/>
      <c r="E9018" s="201"/>
    </row>
    <row r="9019" spans="3:5" x14ac:dyDescent="0.2">
      <c r="C9019" s="201"/>
      <c r="D9019" s="201"/>
      <c r="E9019" s="201"/>
    </row>
    <row r="9020" spans="3:5" x14ac:dyDescent="0.2">
      <c r="C9020" s="201"/>
      <c r="D9020" s="201"/>
      <c r="E9020" s="201"/>
    </row>
    <row r="9021" spans="3:5" x14ac:dyDescent="0.2">
      <c r="C9021" s="201"/>
      <c r="D9021" s="201"/>
      <c r="E9021" s="201"/>
    </row>
    <row r="9022" spans="3:5" x14ac:dyDescent="0.2">
      <c r="C9022" s="201"/>
      <c r="D9022" s="201"/>
      <c r="E9022" s="201"/>
    </row>
    <row r="9023" spans="3:5" x14ac:dyDescent="0.2">
      <c r="C9023" s="201"/>
      <c r="D9023" s="201"/>
      <c r="E9023" s="201"/>
    </row>
    <row r="9024" spans="3:5" x14ac:dyDescent="0.2">
      <c r="C9024" s="201"/>
      <c r="D9024" s="201"/>
      <c r="E9024" s="201"/>
    </row>
    <row r="9025" spans="3:5" x14ac:dyDescent="0.2">
      <c r="C9025" s="201"/>
      <c r="D9025" s="201"/>
      <c r="E9025" s="201"/>
    </row>
    <row r="9026" spans="3:5" x14ac:dyDescent="0.2">
      <c r="C9026" s="201"/>
      <c r="D9026" s="201"/>
      <c r="E9026" s="201"/>
    </row>
    <row r="9027" spans="3:5" x14ac:dyDescent="0.2">
      <c r="C9027" s="201"/>
      <c r="D9027" s="201"/>
      <c r="E9027" s="201"/>
    </row>
    <row r="9028" spans="3:5" x14ac:dyDescent="0.2">
      <c r="C9028" s="201"/>
      <c r="D9028" s="201"/>
      <c r="E9028" s="201"/>
    </row>
    <row r="9029" spans="3:5" x14ac:dyDescent="0.2">
      <c r="C9029" s="201"/>
      <c r="D9029" s="201"/>
      <c r="E9029" s="201"/>
    </row>
    <row r="9030" spans="3:5" x14ac:dyDescent="0.2">
      <c r="C9030" s="201"/>
      <c r="D9030" s="201"/>
      <c r="E9030" s="201"/>
    </row>
    <row r="9031" spans="3:5" x14ac:dyDescent="0.2">
      <c r="C9031" s="201"/>
      <c r="D9031" s="201"/>
      <c r="E9031" s="201"/>
    </row>
    <row r="9032" spans="3:5" x14ac:dyDescent="0.2">
      <c r="C9032" s="201"/>
      <c r="D9032" s="201"/>
      <c r="E9032" s="201"/>
    </row>
    <row r="9033" spans="3:5" x14ac:dyDescent="0.2">
      <c r="C9033" s="201"/>
      <c r="D9033" s="201"/>
      <c r="E9033" s="201"/>
    </row>
    <row r="9034" spans="3:5" x14ac:dyDescent="0.2">
      <c r="C9034" s="201"/>
      <c r="D9034" s="201"/>
      <c r="E9034" s="201"/>
    </row>
    <row r="9035" spans="3:5" x14ac:dyDescent="0.2">
      <c r="C9035" s="201"/>
      <c r="D9035" s="201"/>
      <c r="E9035" s="201"/>
    </row>
    <row r="9036" spans="3:5" x14ac:dyDescent="0.2">
      <c r="C9036" s="201"/>
      <c r="D9036" s="201"/>
      <c r="E9036" s="201"/>
    </row>
    <row r="9037" spans="3:5" x14ac:dyDescent="0.2">
      <c r="C9037" s="201"/>
      <c r="D9037" s="201"/>
      <c r="E9037" s="201"/>
    </row>
    <row r="9038" spans="3:5" x14ac:dyDescent="0.2">
      <c r="C9038" s="201"/>
      <c r="D9038" s="201"/>
      <c r="E9038" s="201"/>
    </row>
    <row r="9039" spans="3:5" x14ac:dyDescent="0.2">
      <c r="C9039" s="201"/>
      <c r="D9039" s="201"/>
      <c r="E9039" s="201"/>
    </row>
    <row r="9040" spans="3:5" x14ac:dyDescent="0.2">
      <c r="C9040" s="201"/>
      <c r="D9040" s="201"/>
      <c r="E9040" s="201"/>
    </row>
    <row r="9041" spans="3:5" x14ac:dyDescent="0.2">
      <c r="C9041" s="201"/>
      <c r="D9041" s="201"/>
      <c r="E9041" s="201"/>
    </row>
    <row r="9042" spans="3:5" x14ac:dyDescent="0.2">
      <c r="C9042" s="201"/>
      <c r="D9042" s="201"/>
      <c r="E9042" s="201"/>
    </row>
    <row r="9043" spans="3:5" x14ac:dyDescent="0.2">
      <c r="C9043" s="201"/>
      <c r="D9043" s="201"/>
      <c r="E9043" s="201"/>
    </row>
    <row r="9044" spans="3:5" x14ac:dyDescent="0.2">
      <c r="C9044" s="201"/>
      <c r="D9044" s="201"/>
      <c r="E9044" s="201"/>
    </row>
    <row r="9045" spans="3:5" x14ac:dyDescent="0.2">
      <c r="C9045" s="201"/>
      <c r="D9045" s="201"/>
      <c r="E9045" s="201"/>
    </row>
    <row r="9046" spans="3:5" x14ac:dyDescent="0.2">
      <c r="C9046" s="201"/>
      <c r="D9046" s="201"/>
      <c r="E9046" s="201"/>
    </row>
    <row r="9047" spans="3:5" x14ac:dyDescent="0.2">
      <c r="C9047" s="201"/>
      <c r="D9047" s="201"/>
      <c r="E9047" s="201"/>
    </row>
    <row r="9048" spans="3:5" x14ac:dyDescent="0.2">
      <c r="C9048" s="201"/>
      <c r="D9048" s="201"/>
      <c r="E9048" s="201"/>
    </row>
    <row r="9049" spans="3:5" x14ac:dyDescent="0.2">
      <c r="C9049" s="201"/>
      <c r="D9049" s="201"/>
      <c r="E9049" s="201"/>
    </row>
    <row r="9050" spans="3:5" x14ac:dyDescent="0.2">
      <c r="C9050" s="201"/>
      <c r="D9050" s="201"/>
      <c r="E9050" s="201"/>
    </row>
    <row r="9051" spans="3:5" x14ac:dyDescent="0.2">
      <c r="C9051" s="201"/>
      <c r="D9051" s="201"/>
      <c r="E9051" s="201"/>
    </row>
    <row r="9052" spans="3:5" x14ac:dyDescent="0.2">
      <c r="C9052" s="201"/>
      <c r="D9052" s="201"/>
      <c r="E9052" s="201"/>
    </row>
    <row r="9053" spans="3:5" x14ac:dyDescent="0.2">
      <c r="C9053" s="201"/>
      <c r="D9053" s="201"/>
      <c r="E9053" s="201"/>
    </row>
    <row r="9054" spans="3:5" x14ac:dyDescent="0.2">
      <c r="C9054" s="201"/>
      <c r="D9054" s="201"/>
      <c r="E9054" s="201"/>
    </row>
    <row r="9055" spans="3:5" x14ac:dyDescent="0.2">
      <c r="C9055" s="201"/>
      <c r="D9055" s="201"/>
      <c r="E9055" s="201"/>
    </row>
    <row r="9056" spans="3:5" x14ac:dyDescent="0.2">
      <c r="C9056" s="201"/>
      <c r="D9056" s="201"/>
      <c r="E9056" s="201"/>
    </row>
    <row r="9057" spans="3:5" x14ac:dyDescent="0.2">
      <c r="C9057" s="201"/>
      <c r="D9057" s="201"/>
      <c r="E9057" s="201"/>
    </row>
    <row r="9058" spans="3:5" x14ac:dyDescent="0.2">
      <c r="C9058" s="201"/>
      <c r="D9058" s="201"/>
      <c r="E9058" s="201"/>
    </row>
    <row r="9059" spans="3:5" x14ac:dyDescent="0.2">
      <c r="C9059" s="201"/>
      <c r="D9059" s="201"/>
      <c r="E9059" s="201"/>
    </row>
    <row r="9060" spans="3:5" x14ac:dyDescent="0.2">
      <c r="C9060" s="201"/>
      <c r="D9060" s="201"/>
      <c r="E9060" s="201"/>
    </row>
    <row r="9061" spans="3:5" x14ac:dyDescent="0.2">
      <c r="C9061" s="201"/>
      <c r="D9061" s="201"/>
      <c r="E9061" s="201"/>
    </row>
    <row r="9062" spans="3:5" x14ac:dyDescent="0.2">
      <c r="C9062" s="201"/>
      <c r="D9062" s="201"/>
      <c r="E9062" s="201"/>
    </row>
    <row r="9063" spans="3:5" x14ac:dyDescent="0.2">
      <c r="C9063" s="201"/>
      <c r="D9063" s="201"/>
      <c r="E9063" s="201"/>
    </row>
    <row r="9064" spans="3:5" x14ac:dyDescent="0.2">
      <c r="C9064" s="201"/>
      <c r="D9064" s="201"/>
      <c r="E9064" s="201"/>
    </row>
    <row r="9065" spans="3:5" x14ac:dyDescent="0.2">
      <c r="C9065" s="201"/>
      <c r="D9065" s="201"/>
      <c r="E9065" s="201"/>
    </row>
    <row r="9066" spans="3:5" x14ac:dyDescent="0.2">
      <c r="C9066" s="201"/>
      <c r="D9066" s="201"/>
      <c r="E9066" s="201"/>
    </row>
    <row r="9067" spans="3:5" x14ac:dyDescent="0.2">
      <c r="C9067" s="201"/>
      <c r="D9067" s="201"/>
      <c r="E9067" s="201"/>
    </row>
    <row r="9068" spans="3:5" x14ac:dyDescent="0.2">
      <c r="C9068" s="201"/>
      <c r="D9068" s="201"/>
      <c r="E9068" s="201"/>
    </row>
    <row r="9069" spans="3:5" x14ac:dyDescent="0.2">
      <c r="C9069" s="201"/>
      <c r="D9069" s="201"/>
      <c r="E9069" s="201"/>
    </row>
    <row r="9070" spans="3:5" x14ac:dyDescent="0.2">
      <c r="C9070" s="201"/>
      <c r="D9070" s="201"/>
      <c r="E9070" s="201"/>
    </row>
    <row r="9071" spans="3:5" x14ac:dyDescent="0.2">
      <c r="C9071" s="201"/>
      <c r="D9071" s="201"/>
      <c r="E9071" s="201"/>
    </row>
    <row r="9072" spans="3:5" x14ac:dyDescent="0.2">
      <c r="C9072" s="201"/>
      <c r="D9072" s="201"/>
      <c r="E9072" s="201"/>
    </row>
    <row r="9073" spans="3:5" x14ac:dyDescent="0.2">
      <c r="C9073" s="201"/>
      <c r="D9073" s="201"/>
      <c r="E9073" s="201"/>
    </row>
    <row r="9074" spans="3:5" x14ac:dyDescent="0.2">
      <c r="C9074" s="201"/>
      <c r="D9074" s="201"/>
      <c r="E9074" s="201"/>
    </row>
    <row r="9075" spans="3:5" x14ac:dyDescent="0.2">
      <c r="C9075" s="201"/>
      <c r="D9075" s="201"/>
      <c r="E9075" s="201"/>
    </row>
    <row r="9076" spans="3:5" x14ac:dyDescent="0.2">
      <c r="C9076" s="201"/>
      <c r="D9076" s="201"/>
      <c r="E9076" s="201"/>
    </row>
    <row r="9077" spans="3:5" x14ac:dyDescent="0.2">
      <c r="C9077" s="201"/>
      <c r="D9077" s="201"/>
      <c r="E9077" s="201"/>
    </row>
    <row r="9078" spans="3:5" x14ac:dyDescent="0.2">
      <c r="C9078" s="201"/>
      <c r="D9078" s="201"/>
      <c r="E9078" s="201"/>
    </row>
    <row r="9079" spans="3:5" x14ac:dyDescent="0.2">
      <c r="C9079" s="201"/>
      <c r="D9079" s="201"/>
      <c r="E9079" s="201"/>
    </row>
    <row r="9080" spans="3:5" x14ac:dyDescent="0.2">
      <c r="C9080" s="201"/>
      <c r="D9080" s="201"/>
      <c r="E9080" s="201"/>
    </row>
    <row r="9081" spans="3:5" x14ac:dyDescent="0.2">
      <c r="C9081" s="201"/>
      <c r="D9081" s="201"/>
      <c r="E9081" s="201"/>
    </row>
    <row r="9082" spans="3:5" x14ac:dyDescent="0.2">
      <c r="C9082" s="201"/>
      <c r="D9082" s="201"/>
      <c r="E9082" s="201"/>
    </row>
    <row r="9083" spans="3:5" x14ac:dyDescent="0.2">
      <c r="C9083" s="201"/>
      <c r="D9083" s="201"/>
      <c r="E9083" s="201"/>
    </row>
    <row r="9084" spans="3:5" x14ac:dyDescent="0.2">
      <c r="C9084" s="201"/>
      <c r="D9084" s="201"/>
      <c r="E9084" s="201"/>
    </row>
    <row r="9085" spans="3:5" x14ac:dyDescent="0.2">
      <c r="C9085" s="201"/>
      <c r="D9085" s="201"/>
      <c r="E9085" s="201"/>
    </row>
    <row r="9086" spans="3:5" x14ac:dyDescent="0.2">
      <c r="C9086" s="201"/>
      <c r="D9086" s="201"/>
      <c r="E9086" s="201"/>
    </row>
    <row r="9087" spans="3:5" x14ac:dyDescent="0.2">
      <c r="C9087" s="201"/>
      <c r="D9087" s="201"/>
      <c r="E9087" s="201"/>
    </row>
    <row r="9088" spans="3:5" x14ac:dyDescent="0.2">
      <c r="C9088" s="201"/>
      <c r="D9088" s="201"/>
      <c r="E9088" s="201"/>
    </row>
    <row r="9089" spans="3:5" x14ac:dyDescent="0.2">
      <c r="C9089" s="201"/>
      <c r="D9089" s="201"/>
      <c r="E9089" s="201"/>
    </row>
    <row r="9090" spans="3:5" x14ac:dyDescent="0.2">
      <c r="C9090" s="201"/>
      <c r="D9090" s="201"/>
      <c r="E9090" s="201"/>
    </row>
    <row r="9091" spans="3:5" x14ac:dyDescent="0.2">
      <c r="C9091" s="201"/>
      <c r="D9091" s="201"/>
      <c r="E9091" s="201"/>
    </row>
    <row r="9092" spans="3:5" x14ac:dyDescent="0.2">
      <c r="C9092" s="201"/>
      <c r="D9092" s="201"/>
      <c r="E9092" s="201"/>
    </row>
    <row r="9093" spans="3:5" x14ac:dyDescent="0.2">
      <c r="C9093" s="201"/>
      <c r="D9093" s="201"/>
      <c r="E9093" s="201"/>
    </row>
    <row r="9094" spans="3:5" x14ac:dyDescent="0.2">
      <c r="C9094" s="201"/>
      <c r="D9094" s="201"/>
      <c r="E9094" s="201"/>
    </row>
    <row r="9095" spans="3:5" x14ac:dyDescent="0.2">
      <c r="C9095" s="201"/>
      <c r="D9095" s="201"/>
      <c r="E9095" s="201"/>
    </row>
    <row r="9096" spans="3:5" x14ac:dyDescent="0.2">
      <c r="C9096" s="201"/>
      <c r="D9096" s="201"/>
      <c r="E9096" s="201"/>
    </row>
    <row r="9097" spans="3:5" x14ac:dyDescent="0.2">
      <c r="C9097" s="201"/>
      <c r="D9097" s="201"/>
      <c r="E9097" s="201"/>
    </row>
    <row r="9098" spans="3:5" x14ac:dyDescent="0.2">
      <c r="C9098" s="201"/>
      <c r="D9098" s="201"/>
      <c r="E9098" s="201"/>
    </row>
    <row r="9099" spans="3:5" x14ac:dyDescent="0.2">
      <c r="C9099" s="201"/>
      <c r="D9099" s="201"/>
      <c r="E9099" s="201"/>
    </row>
    <row r="9100" spans="3:5" x14ac:dyDescent="0.2">
      <c r="C9100" s="201"/>
      <c r="D9100" s="201"/>
      <c r="E9100" s="201"/>
    </row>
    <row r="9101" spans="3:5" x14ac:dyDescent="0.2">
      <c r="C9101" s="201"/>
      <c r="D9101" s="201"/>
      <c r="E9101" s="201"/>
    </row>
    <row r="9102" spans="3:5" x14ac:dyDescent="0.2">
      <c r="C9102" s="201"/>
      <c r="D9102" s="201"/>
      <c r="E9102" s="201"/>
    </row>
    <row r="9103" spans="3:5" x14ac:dyDescent="0.2">
      <c r="C9103" s="201"/>
      <c r="D9103" s="201"/>
      <c r="E9103" s="201"/>
    </row>
    <row r="9104" spans="3:5" x14ac:dyDescent="0.2">
      <c r="C9104" s="201"/>
      <c r="D9104" s="201"/>
      <c r="E9104" s="201"/>
    </row>
    <row r="9105" spans="3:5" x14ac:dyDescent="0.2">
      <c r="C9105" s="201"/>
      <c r="D9105" s="201"/>
      <c r="E9105" s="201"/>
    </row>
    <row r="9106" spans="3:5" x14ac:dyDescent="0.2">
      <c r="C9106" s="201"/>
      <c r="D9106" s="201"/>
      <c r="E9106" s="201"/>
    </row>
    <row r="9107" spans="3:5" x14ac:dyDescent="0.2">
      <c r="C9107" s="201"/>
      <c r="D9107" s="201"/>
      <c r="E9107" s="201"/>
    </row>
    <row r="9108" spans="3:5" x14ac:dyDescent="0.2">
      <c r="C9108" s="201"/>
      <c r="D9108" s="201"/>
      <c r="E9108" s="201"/>
    </row>
    <row r="9109" spans="3:5" x14ac:dyDescent="0.2">
      <c r="C9109" s="201"/>
      <c r="D9109" s="201"/>
      <c r="E9109" s="201"/>
    </row>
    <row r="9110" spans="3:5" x14ac:dyDescent="0.2">
      <c r="C9110" s="201"/>
      <c r="D9110" s="201"/>
      <c r="E9110" s="201"/>
    </row>
    <row r="9111" spans="3:5" x14ac:dyDescent="0.2">
      <c r="C9111" s="201"/>
      <c r="D9111" s="201"/>
      <c r="E9111" s="201"/>
    </row>
    <row r="9112" spans="3:5" x14ac:dyDescent="0.2">
      <c r="C9112" s="201"/>
      <c r="D9112" s="201"/>
      <c r="E9112" s="201"/>
    </row>
    <row r="9113" spans="3:5" x14ac:dyDescent="0.2">
      <c r="C9113" s="201"/>
      <c r="D9113" s="201"/>
      <c r="E9113" s="201"/>
    </row>
    <row r="9114" spans="3:5" x14ac:dyDescent="0.2">
      <c r="C9114" s="201"/>
      <c r="D9114" s="201"/>
      <c r="E9114" s="201"/>
    </row>
    <row r="9115" spans="3:5" x14ac:dyDescent="0.2">
      <c r="C9115" s="201"/>
      <c r="D9115" s="201"/>
      <c r="E9115" s="201"/>
    </row>
    <row r="9116" spans="3:5" x14ac:dyDescent="0.2">
      <c r="C9116" s="201"/>
      <c r="D9116" s="201"/>
      <c r="E9116" s="201"/>
    </row>
    <row r="9117" spans="3:5" x14ac:dyDescent="0.2">
      <c r="C9117" s="201"/>
      <c r="D9117" s="201"/>
      <c r="E9117" s="201"/>
    </row>
    <row r="9118" spans="3:5" x14ac:dyDescent="0.2">
      <c r="C9118" s="201"/>
      <c r="D9118" s="201"/>
      <c r="E9118" s="201"/>
    </row>
    <row r="9119" spans="3:5" x14ac:dyDescent="0.2">
      <c r="C9119" s="201"/>
      <c r="D9119" s="201"/>
      <c r="E9119" s="201"/>
    </row>
    <row r="9120" spans="3:5" x14ac:dyDescent="0.2">
      <c r="C9120" s="201"/>
      <c r="D9120" s="201"/>
      <c r="E9120" s="201"/>
    </row>
    <row r="9121" spans="3:5" x14ac:dyDescent="0.2">
      <c r="C9121" s="201"/>
      <c r="D9121" s="201"/>
      <c r="E9121" s="201"/>
    </row>
    <row r="9122" spans="3:5" x14ac:dyDescent="0.2">
      <c r="C9122" s="201"/>
      <c r="D9122" s="201"/>
      <c r="E9122" s="201"/>
    </row>
    <row r="9123" spans="3:5" x14ac:dyDescent="0.2">
      <c r="C9123" s="201"/>
      <c r="D9123" s="201"/>
      <c r="E9123" s="201"/>
    </row>
    <row r="9124" spans="3:5" x14ac:dyDescent="0.2">
      <c r="C9124" s="201"/>
      <c r="D9124" s="201"/>
      <c r="E9124" s="201"/>
    </row>
    <row r="9125" spans="3:5" x14ac:dyDescent="0.2">
      <c r="C9125" s="201"/>
      <c r="D9125" s="201"/>
      <c r="E9125" s="201"/>
    </row>
    <row r="9126" spans="3:5" x14ac:dyDescent="0.2">
      <c r="C9126" s="201"/>
      <c r="D9126" s="201"/>
      <c r="E9126" s="201"/>
    </row>
    <row r="9127" spans="3:5" x14ac:dyDescent="0.2">
      <c r="C9127" s="201"/>
      <c r="D9127" s="201"/>
      <c r="E9127" s="201"/>
    </row>
    <row r="9128" spans="3:5" x14ac:dyDescent="0.2">
      <c r="C9128" s="201"/>
      <c r="D9128" s="201"/>
      <c r="E9128" s="201"/>
    </row>
    <row r="9129" spans="3:5" x14ac:dyDescent="0.2">
      <c r="C9129" s="201"/>
      <c r="D9129" s="201"/>
      <c r="E9129" s="201"/>
    </row>
    <row r="9130" spans="3:5" x14ac:dyDescent="0.2">
      <c r="C9130" s="201"/>
      <c r="D9130" s="201"/>
      <c r="E9130" s="201"/>
    </row>
    <row r="9131" spans="3:5" x14ac:dyDescent="0.2">
      <c r="C9131" s="201"/>
      <c r="D9131" s="201"/>
      <c r="E9131" s="201"/>
    </row>
    <row r="9132" spans="3:5" x14ac:dyDescent="0.2">
      <c r="C9132" s="201"/>
      <c r="D9132" s="201"/>
      <c r="E9132" s="201"/>
    </row>
    <row r="9133" spans="3:5" x14ac:dyDescent="0.2">
      <c r="C9133" s="201"/>
      <c r="D9133" s="201"/>
      <c r="E9133" s="201"/>
    </row>
    <row r="9134" spans="3:5" x14ac:dyDescent="0.2">
      <c r="C9134" s="201"/>
      <c r="D9134" s="201"/>
      <c r="E9134" s="201"/>
    </row>
    <row r="9135" spans="3:5" x14ac:dyDescent="0.2">
      <c r="C9135" s="201"/>
      <c r="D9135" s="201"/>
      <c r="E9135" s="201"/>
    </row>
    <row r="9136" spans="3:5" x14ac:dyDescent="0.2">
      <c r="C9136" s="201"/>
      <c r="D9136" s="201"/>
      <c r="E9136" s="201"/>
    </row>
    <row r="9137" spans="3:5" x14ac:dyDescent="0.2">
      <c r="C9137" s="201"/>
      <c r="D9137" s="201"/>
      <c r="E9137" s="201"/>
    </row>
    <row r="9138" spans="3:5" x14ac:dyDescent="0.2">
      <c r="C9138" s="201"/>
      <c r="D9138" s="201"/>
      <c r="E9138" s="201"/>
    </row>
    <row r="9139" spans="3:5" x14ac:dyDescent="0.2">
      <c r="C9139" s="201"/>
      <c r="D9139" s="201"/>
      <c r="E9139" s="201"/>
    </row>
    <row r="9140" spans="3:5" x14ac:dyDescent="0.2">
      <c r="C9140" s="201"/>
      <c r="D9140" s="201"/>
      <c r="E9140" s="201"/>
    </row>
    <row r="9141" spans="3:5" x14ac:dyDescent="0.2">
      <c r="C9141" s="201"/>
      <c r="D9141" s="201"/>
      <c r="E9141" s="201"/>
    </row>
    <row r="9142" spans="3:5" x14ac:dyDescent="0.2">
      <c r="C9142" s="201"/>
      <c r="D9142" s="201"/>
      <c r="E9142" s="201"/>
    </row>
    <row r="9143" spans="3:5" x14ac:dyDescent="0.2">
      <c r="C9143" s="201"/>
      <c r="D9143" s="201"/>
      <c r="E9143" s="201"/>
    </row>
    <row r="9144" spans="3:5" x14ac:dyDescent="0.2">
      <c r="C9144" s="201"/>
      <c r="D9144" s="201"/>
      <c r="E9144" s="201"/>
    </row>
    <row r="9145" spans="3:5" x14ac:dyDescent="0.2">
      <c r="C9145" s="201"/>
      <c r="D9145" s="201"/>
      <c r="E9145" s="201"/>
    </row>
    <row r="9146" spans="3:5" x14ac:dyDescent="0.2">
      <c r="C9146" s="201"/>
      <c r="D9146" s="201"/>
      <c r="E9146" s="201"/>
    </row>
    <row r="9147" spans="3:5" x14ac:dyDescent="0.2">
      <c r="C9147" s="201"/>
      <c r="D9147" s="201"/>
      <c r="E9147" s="201"/>
    </row>
    <row r="9148" spans="3:5" x14ac:dyDescent="0.2">
      <c r="C9148" s="201"/>
      <c r="D9148" s="201"/>
      <c r="E9148" s="201"/>
    </row>
    <row r="9149" spans="3:5" x14ac:dyDescent="0.2">
      <c r="C9149" s="201"/>
      <c r="D9149" s="201"/>
      <c r="E9149" s="201"/>
    </row>
    <row r="9150" spans="3:5" x14ac:dyDescent="0.2">
      <c r="C9150" s="201"/>
      <c r="D9150" s="201"/>
      <c r="E9150" s="201"/>
    </row>
    <row r="9151" spans="3:5" x14ac:dyDescent="0.2">
      <c r="C9151" s="201"/>
      <c r="D9151" s="201"/>
      <c r="E9151" s="201"/>
    </row>
    <row r="9152" spans="3:5" x14ac:dyDescent="0.2">
      <c r="C9152" s="201"/>
      <c r="D9152" s="201"/>
      <c r="E9152" s="201"/>
    </row>
    <row r="9153" spans="3:5" x14ac:dyDescent="0.2">
      <c r="C9153" s="201"/>
      <c r="D9153" s="201"/>
      <c r="E9153" s="201"/>
    </row>
    <row r="9154" spans="3:5" x14ac:dyDescent="0.2">
      <c r="C9154" s="201"/>
      <c r="D9154" s="201"/>
      <c r="E9154" s="201"/>
    </row>
    <row r="9155" spans="3:5" x14ac:dyDescent="0.2">
      <c r="C9155" s="201"/>
      <c r="D9155" s="201"/>
      <c r="E9155" s="201"/>
    </row>
    <row r="9156" spans="3:5" x14ac:dyDescent="0.2">
      <c r="C9156" s="201"/>
      <c r="D9156" s="201"/>
      <c r="E9156" s="201"/>
    </row>
    <row r="9157" spans="3:5" x14ac:dyDescent="0.2">
      <c r="C9157" s="201"/>
      <c r="D9157" s="201"/>
      <c r="E9157" s="201"/>
    </row>
    <row r="9158" spans="3:5" x14ac:dyDescent="0.2">
      <c r="C9158" s="201"/>
      <c r="D9158" s="201"/>
      <c r="E9158" s="201"/>
    </row>
    <row r="9159" spans="3:5" x14ac:dyDescent="0.2">
      <c r="C9159" s="201"/>
      <c r="D9159" s="201"/>
      <c r="E9159" s="201"/>
    </row>
    <row r="9160" spans="3:5" x14ac:dyDescent="0.2">
      <c r="C9160" s="201"/>
      <c r="D9160" s="201"/>
      <c r="E9160" s="201"/>
    </row>
    <row r="9161" spans="3:5" x14ac:dyDescent="0.2">
      <c r="C9161" s="201"/>
      <c r="D9161" s="201"/>
      <c r="E9161" s="201"/>
    </row>
    <row r="9162" spans="3:5" x14ac:dyDescent="0.2">
      <c r="C9162" s="201"/>
      <c r="D9162" s="201"/>
      <c r="E9162" s="201"/>
    </row>
    <row r="9163" spans="3:5" x14ac:dyDescent="0.2">
      <c r="C9163" s="201"/>
      <c r="D9163" s="201"/>
      <c r="E9163" s="201"/>
    </row>
    <row r="9164" spans="3:5" x14ac:dyDescent="0.2">
      <c r="C9164" s="201"/>
      <c r="D9164" s="201"/>
      <c r="E9164" s="201"/>
    </row>
    <row r="9165" spans="3:5" x14ac:dyDescent="0.2">
      <c r="C9165" s="201"/>
      <c r="D9165" s="201"/>
      <c r="E9165" s="201"/>
    </row>
    <row r="9166" spans="3:5" x14ac:dyDescent="0.2">
      <c r="C9166" s="201"/>
      <c r="D9166" s="201"/>
      <c r="E9166" s="201"/>
    </row>
    <row r="9167" spans="3:5" x14ac:dyDescent="0.2">
      <c r="C9167" s="201"/>
      <c r="D9167" s="201"/>
      <c r="E9167" s="201"/>
    </row>
    <row r="9168" spans="3:5" x14ac:dyDescent="0.2">
      <c r="C9168" s="201"/>
      <c r="D9168" s="201"/>
      <c r="E9168" s="201"/>
    </row>
    <row r="9169" spans="3:5" x14ac:dyDescent="0.2">
      <c r="C9169" s="201"/>
      <c r="D9169" s="201"/>
      <c r="E9169" s="201"/>
    </row>
    <row r="9170" spans="3:5" x14ac:dyDescent="0.2">
      <c r="C9170" s="201"/>
      <c r="D9170" s="201"/>
      <c r="E9170" s="201"/>
    </row>
    <row r="9171" spans="3:5" x14ac:dyDescent="0.2">
      <c r="C9171" s="201"/>
      <c r="D9171" s="201"/>
      <c r="E9171" s="201"/>
    </row>
    <row r="9172" spans="3:5" x14ac:dyDescent="0.2">
      <c r="C9172" s="201"/>
      <c r="D9172" s="201"/>
      <c r="E9172" s="201"/>
    </row>
    <row r="9173" spans="3:5" x14ac:dyDescent="0.2">
      <c r="C9173" s="201"/>
      <c r="D9173" s="201"/>
      <c r="E9173" s="201"/>
    </row>
    <row r="9174" spans="3:5" x14ac:dyDescent="0.2">
      <c r="C9174" s="201"/>
      <c r="D9174" s="201"/>
      <c r="E9174" s="201"/>
    </row>
    <row r="9175" spans="3:5" x14ac:dyDescent="0.2">
      <c r="C9175" s="201"/>
      <c r="D9175" s="201"/>
      <c r="E9175" s="201"/>
    </row>
    <row r="9176" spans="3:5" x14ac:dyDescent="0.2">
      <c r="C9176" s="201"/>
      <c r="D9176" s="201"/>
      <c r="E9176" s="201"/>
    </row>
    <row r="9177" spans="3:5" x14ac:dyDescent="0.2">
      <c r="C9177" s="201"/>
      <c r="D9177" s="201"/>
      <c r="E9177" s="201"/>
    </row>
    <row r="9178" spans="3:5" x14ac:dyDescent="0.2">
      <c r="C9178" s="201"/>
      <c r="D9178" s="201"/>
      <c r="E9178" s="201"/>
    </row>
    <row r="9179" spans="3:5" x14ac:dyDescent="0.2">
      <c r="C9179" s="201"/>
      <c r="D9179" s="201"/>
      <c r="E9179" s="201"/>
    </row>
    <row r="9180" spans="3:5" x14ac:dyDescent="0.2">
      <c r="C9180" s="201"/>
      <c r="D9180" s="201"/>
      <c r="E9180" s="201"/>
    </row>
    <row r="9181" spans="3:5" x14ac:dyDescent="0.2">
      <c r="C9181" s="201"/>
      <c r="D9181" s="201"/>
      <c r="E9181" s="201"/>
    </row>
    <row r="9182" spans="3:5" x14ac:dyDescent="0.2">
      <c r="C9182" s="201"/>
      <c r="D9182" s="201"/>
      <c r="E9182" s="201"/>
    </row>
    <row r="9183" spans="3:5" x14ac:dyDescent="0.2">
      <c r="C9183" s="201"/>
      <c r="D9183" s="201"/>
      <c r="E9183" s="201"/>
    </row>
    <row r="9184" spans="3:5" x14ac:dyDescent="0.2">
      <c r="C9184" s="201"/>
      <c r="D9184" s="201"/>
      <c r="E9184" s="201"/>
    </row>
    <row r="9185" spans="3:5" x14ac:dyDescent="0.2">
      <c r="C9185" s="201"/>
      <c r="D9185" s="201"/>
      <c r="E9185" s="201"/>
    </row>
    <row r="9186" spans="3:5" x14ac:dyDescent="0.2">
      <c r="C9186" s="201"/>
      <c r="D9186" s="201"/>
      <c r="E9186" s="201"/>
    </row>
    <row r="9187" spans="3:5" x14ac:dyDescent="0.2">
      <c r="C9187" s="201"/>
      <c r="D9187" s="201"/>
      <c r="E9187" s="201"/>
    </row>
    <row r="9188" spans="3:5" x14ac:dyDescent="0.2">
      <c r="C9188" s="201"/>
      <c r="D9188" s="201"/>
      <c r="E9188" s="201"/>
    </row>
    <row r="9189" spans="3:5" x14ac:dyDescent="0.2">
      <c r="C9189" s="201"/>
      <c r="D9189" s="201"/>
      <c r="E9189" s="201"/>
    </row>
    <row r="9190" spans="3:5" x14ac:dyDescent="0.2">
      <c r="C9190" s="201"/>
      <c r="D9190" s="201"/>
      <c r="E9190" s="201"/>
    </row>
    <row r="9191" spans="3:5" x14ac:dyDescent="0.2">
      <c r="C9191" s="201"/>
      <c r="D9191" s="201"/>
      <c r="E9191" s="201"/>
    </row>
    <row r="9192" spans="3:5" x14ac:dyDescent="0.2">
      <c r="C9192" s="201"/>
      <c r="D9192" s="201"/>
      <c r="E9192" s="201"/>
    </row>
    <row r="9193" spans="3:5" x14ac:dyDescent="0.2">
      <c r="C9193" s="201"/>
      <c r="D9193" s="201"/>
      <c r="E9193" s="201"/>
    </row>
    <row r="9194" spans="3:5" x14ac:dyDescent="0.2">
      <c r="C9194" s="201"/>
      <c r="D9194" s="201"/>
      <c r="E9194" s="201"/>
    </row>
    <row r="9195" spans="3:5" x14ac:dyDescent="0.2">
      <c r="C9195" s="201"/>
      <c r="D9195" s="201"/>
      <c r="E9195" s="201"/>
    </row>
    <row r="9196" spans="3:5" x14ac:dyDescent="0.2">
      <c r="C9196" s="201"/>
      <c r="D9196" s="201"/>
      <c r="E9196" s="201"/>
    </row>
    <row r="9197" spans="3:5" x14ac:dyDescent="0.2">
      <c r="C9197" s="201"/>
      <c r="D9197" s="201"/>
      <c r="E9197" s="201"/>
    </row>
    <row r="9198" spans="3:5" x14ac:dyDescent="0.2">
      <c r="C9198" s="201"/>
      <c r="D9198" s="201"/>
      <c r="E9198" s="201"/>
    </row>
    <row r="9199" spans="3:5" x14ac:dyDescent="0.2">
      <c r="C9199" s="201"/>
      <c r="D9199" s="201"/>
      <c r="E9199" s="201"/>
    </row>
    <row r="9200" spans="3:5" x14ac:dyDescent="0.2">
      <c r="C9200" s="201"/>
      <c r="D9200" s="201"/>
      <c r="E9200" s="201"/>
    </row>
    <row r="9201" spans="3:5" x14ac:dyDescent="0.2">
      <c r="C9201" s="201"/>
      <c r="D9201" s="201"/>
      <c r="E9201" s="201"/>
    </row>
    <row r="9202" spans="3:5" x14ac:dyDescent="0.2">
      <c r="C9202" s="201"/>
      <c r="D9202" s="201"/>
      <c r="E9202" s="201"/>
    </row>
    <row r="9203" spans="3:5" x14ac:dyDescent="0.2">
      <c r="C9203" s="201"/>
      <c r="D9203" s="201"/>
      <c r="E9203" s="201"/>
    </row>
    <row r="9204" spans="3:5" x14ac:dyDescent="0.2">
      <c r="C9204" s="201"/>
      <c r="D9204" s="201"/>
      <c r="E9204" s="201"/>
    </row>
    <row r="9205" spans="3:5" x14ac:dyDescent="0.2">
      <c r="C9205" s="201"/>
      <c r="D9205" s="201"/>
      <c r="E9205" s="201"/>
    </row>
    <row r="9206" spans="3:5" x14ac:dyDescent="0.2">
      <c r="C9206" s="201"/>
      <c r="D9206" s="201"/>
      <c r="E9206" s="201"/>
    </row>
    <row r="9207" spans="3:5" x14ac:dyDescent="0.2">
      <c r="C9207" s="201"/>
      <c r="D9207" s="201"/>
      <c r="E9207" s="201"/>
    </row>
    <row r="9208" spans="3:5" x14ac:dyDescent="0.2">
      <c r="C9208" s="201"/>
      <c r="D9208" s="201"/>
      <c r="E9208" s="201"/>
    </row>
    <row r="9209" spans="3:5" x14ac:dyDescent="0.2">
      <c r="C9209" s="201"/>
      <c r="D9209" s="201"/>
      <c r="E9209" s="201"/>
    </row>
    <row r="9210" spans="3:5" x14ac:dyDescent="0.2">
      <c r="C9210" s="201"/>
      <c r="D9210" s="201"/>
      <c r="E9210" s="201"/>
    </row>
    <row r="9211" spans="3:5" x14ac:dyDescent="0.2">
      <c r="C9211" s="201"/>
      <c r="D9211" s="201"/>
      <c r="E9211" s="201"/>
    </row>
    <row r="9212" spans="3:5" x14ac:dyDescent="0.2">
      <c r="C9212" s="201"/>
      <c r="D9212" s="201"/>
      <c r="E9212" s="201"/>
    </row>
    <row r="9213" spans="3:5" x14ac:dyDescent="0.2">
      <c r="C9213" s="201"/>
      <c r="D9213" s="201"/>
      <c r="E9213" s="201"/>
    </row>
    <row r="9214" spans="3:5" x14ac:dyDescent="0.2">
      <c r="C9214" s="201"/>
      <c r="D9214" s="201"/>
      <c r="E9214" s="201"/>
    </row>
    <row r="9215" spans="3:5" x14ac:dyDescent="0.2">
      <c r="C9215" s="201"/>
      <c r="D9215" s="201"/>
      <c r="E9215" s="201"/>
    </row>
    <row r="9216" spans="3:5" x14ac:dyDescent="0.2">
      <c r="C9216" s="201"/>
      <c r="D9216" s="201"/>
      <c r="E9216" s="201"/>
    </row>
    <row r="9217" spans="3:5" x14ac:dyDescent="0.2">
      <c r="C9217" s="201"/>
      <c r="D9217" s="201"/>
      <c r="E9217" s="201"/>
    </row>
    <row r="9218" spans="3:5" x14ac:dyDescent="0.2">
      <c r="C9218" s="201"/>
      <c r="D9218" s="201"/>
      <c r="E9218" s="201"/>
    </row>
    <row r="9219" spans="3:5" x14ac:dyDescent="0.2">
      <c r="C9219" s="201"/>
      <c r="D9219" s="201"/>
      <c r="E9219" s="201"/>
    </row>
    <row r="9220" spans="3:5" x14ac:dyDescent="0.2">
      <c r="C9220" s="201"/>
      <c r="D9220" s="201"/>
      <c r="E9220" s="201"/>
    </row>
    <row r="9221" spans="3:5" x14ac:dyDescent="0.2">
      <c r="C9221" s="201"/>
      <c r="D9221" s="201"/>
      <c r="E9221" s="201"/>
    </row>
    <row r="9222" spans="3:5" x14ac:dyDescent="0.2">
      <c r="C9222" s="201"/>
      <c r="D9222" s="201"/>
      <c r="E9222" s="201"/>
    </row>
    <row r="9223" spans="3:5" x14ac:dyDescent="0.2">
      <c r="C9223" s="201"/>
      <c r="D9223" s="201"/>
      <c r="E9223" s="201"/>
    </row>
    <row r="9224" spans="3:5" x14ac:dyDescent="0.2">
      <c r="C9224" s="201"/>
      <c r="D9224" s="201"/>
      <c r="E9224" s="201"/>
    </row>
    <row r="9225" spans="3:5" x14ac:dyDescent="0.2">
      <c r="C9225" s="201"/>
      <c r="D9225" s="201"/>
      <c r="E9225" s="201"/>
    </row>
    <row r="9226" spans="3:5" x14ac:dyDescent="0.2">
      <c r="C9226" s="201"/>
      <c r="D9226" s="201"/>
      <c r="E9226" s="201"/>
    </row>
    <row r="9227" spans="3:5" x14ac:dyDescent="0.2">
      <c r="C9227" s="201"/>
      <c r="D9227" s="201"/>
      <c r="E9227" s="201"/>
    </row>
    <row r="9228" spans="3:5" x14ac:dyDescent="0.2">
      <c r="C9228" s="201"/>
      <c r="D9228" s="201"/>
      <c r="E9228" s="201"/>
    </row>
    <row r="9229" spans="3:5" x14ac:dyDescent="0.2">
      <c r="C9229" s="201"/>
      <c r="D9229" s="201"/>
      <c r="E9229" s="201"/>
    </row>
    <row r="9230" spans="3:5" x14ac:dyDescent="0.2">
      <c r="C9230" s="201"/>
      <c r="D9230" s="201"/>
      <c r="E9230" s="201"/>
    </row>
    <row r="9231" spans="3:5" x14ac:dyDescent="0.2">
      <c r="C9231" s="201"/>
      <c r="D9231" s="201"/>
      <c r="E9231" s="201"/>
    </row>
    <row r="9232" spans="3:5" x14ac:dyDescent="0.2">
      <c r="C9232" s="201"/>
      <c r="D9232" s="201"/>
      <c r="E9232" s="201"/>
    </row>
    <row r="9233" spans="3:5" x14ac:dyDescent="0.2">
      <c r="C9233" s="201"/>
      <c r="D9233" s="201"/>
      <c r="E9233" s="201"/>
    </row>
    <row r="9234" spans="3:5" x14ac:dyDescent="0.2">
      <c r="C9234" s="201"/>
      <c r="D9234" s="201"/>
      <c r="E9234" s="201"/>
    </row>
    <row r="9235" spans="3:5" x14ac:dyDescent="0.2">
      <c r="C9235" s="201"/>
      <c r="D9235" s="201"/>
      <c r="E9235" s="201"/>
    </row>
    <row r="9236" spans="3:5" x14ac:dyDescent="0.2">
      <c r="C9236" s="201"/>
      <c r="D9236" s="201"/>
      <c r="E9236" s="201"/>
    </row>
    <row r="9237" spans="3:5" x14ac:dyDescent="0.2">
      <c r="C9237" s="201"/>
      <c r="D9237" s="201"/>
      <c r="E9237" s="201"/>
    </row>
    <row r="9238" spans="3:5" x14ac:dyDescent="0.2">
      <c r="C9238" s="201"/>
      <c r="D9238" s="201"/>
      <c r="E9238" s="201"/>
    </row>
    <row r="9239" spans="3:5" x14ac:dyDescent="0.2">
      <c r="C9239" s="201"/>
      <c r="D9239" s="201"/>
      <c r="E9239" s="201"/>
    </row>
    <row r="9240" spans="3:5" x14ac:dyDescent="0.2">
      <c r="C9240" s="201"/>
      <c r="D9240" s="201"/>
      <c r="E9240" s="201"/>
    </row>
    <row r="9241" spans="3:5" x14ac:dyDescent="0.2">
      <c r="C9241" s="201"/>
      <c r="D9241" s="201"/>
      <c r="E9241" s="201"/>
    </row>
    <row r="9242" spans="3:5" x14ac:dyDescent="0.2">
      <c r="C9242" s="201"/>
      <c r="D9242" s="201"/>
      <c r="E9242" s="201"/>
    </row>
    <row r="9243" spans="3:5" x14ac:dyDescent="0.2">
      <c r="C9243" s="201"/>
      <c r="D9243" s="201"/>
      <c r="E9243" s="201"/>
    </row>
    <row r="9244" spans="3:5" x14ac:dyDescent="0.2">
      <c r="C9244" s="201"/>
      <c r="D9244" s="201"/>
      <c r="E9244" s="201"/>
    </row>
    <row r="9245" spans="3:5" x14ac:dyDescent="0.2">
      <c r="C9245" s="201"/>
      <c r="D9245" s="201"/>
      <c r="E9245" s="201"/>
    </row>
    <row r="9246" spans="3:5" x14ac:dyDescent="0.2">
      <c r="C9246" s="201"/>
      <c r="D9246" s="201"/>
      <c r="E9246" s="201"/>
    </row>
    <row r="9247" spans="3:5" x14ac:dyDescent="0.2">
      <c r="C9247" s="201"/>
      <c r="D9247" s="201"/>
      <c r="E9247" s="201"/>
    </row>
    <row r="9248" spans="3:5" x14ac:dyDescent="0.2">
      <c r="C9248" s="201"/>
      <c r="D9248" s="201"/>
      <c r="E9248" s="201"/>
    </row>
    <row r="9249" spans="3:5" x14ac:dyDescent="0.2">
      <c r="C9249" s="201"/>
      <c r="D9249" s="201"/>
      <c r="E9249" s="201"/>
    </row>
    <row r="9250" spans="3:5" x14ac:dyDescent="0.2">
      <c r="C9250" s="201"/>
      <c r="D9250" s="201"/>
      <c r="E9250" s="201"/>
    </row>
    <row r="9251" spans="3:5" x14ac:dyDescent="0.2">
      <c r="C9251" s="201"/>
      <c r="D9251" s="201"/>
      <c r="E9251" s="201"/>
    </row>
    <row r="9252" spans="3:5" x14ac:dyDescent="0.2">
      <c r="C9252" s="201"/>
      <c r="D9252" s="201"/>
      <c r="E9252" s="201"/>
    </row>
    <row r="9253" spans="3:5" x14ac:dyDescent="0.2">
      <c r="C9253" s="201"/>
      <c r="D9253" s="201"/>
      <c r="E9253" s="201"/>
    </row>
    <row r="9254" spans="3:5" x14ac:dyDescent="0.2">
      <c r="C9254" s="201"/>
      <c r="D9254" s="201"/>
      <c r="E9254" s="201"/>
    </row>
    <row r="9255" spans="3:5" x14ac:dyDescent="0.2">
      <c r="C9255" s="201"/>
      <c r="D9255" s="201"/>
      <c r="E9255" s="201"/>
    </row>
    <row r="9256" spans="3:5" x14ac:dyDescent="0.2">
      <c r="C9256" s="201"/>
      <c r="D9256" s="201"/>
      <c r="E9256" s="201"/>
    </row>
    <row r="9257" spans="3:5" x14ac:dyDescent="0.2">
      <c r="C9257" s="201"/>
      <c r="D9257" s="201"/>
      <c r="E9257" s="201"/>
    </row>
    <row r="9258" spans="3:5" x14ac:dyDescent="0.2">
      <c r="C9258" s="201"/>
      <c r="D9258" s="201"/>
      <c r="E9258" s="201"/>
    </row>
    <row r="9259" spans="3:5" x14ac:dyDescent="0.2">
      <c r="C9259" s="201"/>
      <c r="D9259" s="201"/>
      <c r="E9259" s="201"/>
    </row>
    <row r="9260" spans="3:5" x14ac:dyDescent="0.2">
      <c r="C9260" s="201"/>
      <c r="D9260" s="201"/>
      <c r="E9260" s="201"/>
    </row>
    <row r="9261" spans="3:5" x14ac:dyDescent="0.2">
      <c r="C9261" s="201"/>
      <c r="D9261" s="201"/>
      <c r="E9261" s="201"/>
    </row>
    <row r="9262" spans="3:5" x14ac:dyDescent="0.2">
      <c r="C9262" s="201"/>
      <c r="D9262" s="201"/>
      <c r="E9262" s="201"/>
    </row>
    <row r="9263" spans="3:5" x14ac:dyDescent="0.2">
      <c r="C9263" s="201"/>
      <c r="D9263" s="201"/>
      <c r="E9263" s="201"/>
    </row>
    <row r="9264" spans="3:5" x14ac:dyDescent="0.2">
      <c r="C9264" s="201"/>
      <c r="D9264" s="201"/>
      <c r="E9264" s="201"/>
    </row>
    <row r="9265" spans="3:5" x14ac:dyDescent="0.2">
      <c r="C9265" s="201"/>
      <c r="D9265" s="201"/>
      <c r="E9265" s="201"/>
    </row>
    <row r="9266" spans="3:5" x14ac:dyDescent="0.2">
      <c r="C9266" s="201"/>
      <c r="D9266" s="201"/>
      <c r="E9266" s="201"/>
    </row>
    <row r="9267" spans="3:5" x14ac:dyDescent="0.2">
      <c r="C9267" s="201"/>
      <c r="D9267" s="201"/>
      <c r="E9267" s="201"/>
    </row>
    <row r="9268" spans="3:5" x14ac:dyDescent="0.2">
      <c r="C9268" s="201"/>
      <c r="D9268" s="201"/>
      <c r="E9268" s="201"/>
    </row>
    <row r="9269" spans="3:5" x14ac:dyDescent="0.2">
      <c r="C9269" s="201"/>
      <c r="D9269" s="201"/>
      <c r="E9269" s="201"/>
    </row>
    <row r="9270" spans="3:5" x14ac:dyDescent="0.2">
      <c r="C9270" s="201"/>
      <c r="D9270" s="201"/>
      <c r="E9270" s="201"/>
    </row>
    <row r="9271" spans="3:5" x14ac:dyDescent="0.2">
      <c r="C9271" s="201"/>
      <c r="D9271" s="201"/>
      <c r="E9271" s="201"/>
    </row>
    <row r="9272" spans="3:5" x14ac:dyDescent="0.2">
      <c r="C9272" s="201"/>
      <c r="D9272" s="201"/>
      <c r="E9272" s="201"/>
    </row>
    <row r="9273" spans="3:5" x14ac:dyDescent="0.2">
      <c r="C9273" s="201"/>
      <c r="D9273" s="201"/>
      <c r="E9273" s="201"/>
    </row>
    <row r="9274" spans="3:5" x14ac:dyDescent="0.2">
      <c r="C9274" s="201"/>
      <c r="D9274" s="201"/>
      <c r="E9274" s="201"/>
    </row>
    <row r="9275" spans="3:5" x14ac:dyDescent="0.2">
      <c r="C9275" s="201"/>
      <c r="D9275" s="201"/>
      <c r="E9275" s="201"/>
    </row>
    <row r="9276" spans="3:5" x14ac:dyDescent="0.2">
      <c r="C9276" s="201"/>
      <c r="D9276" s="201"/>
      <c r="E9276" s="201"/>
    </row>
    <row r="9277" spans="3:5" x14ac:dyDescent="0.2">
      <c r="C9277" s="201"/>
      <c r="D9277" s="201"/>
      <c r="E9277" s="201"/>
    </row>
    <row r="9278" spans="3:5" x14ac:dyDescent="0.2">
      <c r="C9278" s="201"/>
      <c r="D9278" s="201"/>
      <c r="E9278" s="201"/>
    </row>
    <row r="9279" spans="3:5" x14ac:dyDescent="0.2">
      <c r="C9279" s="201"/>
      <c r="D9279" s="201"/>
      <c r="E9279" s="201"/>
    </row>
    <row r="9280" spans="3:5" x14ac:dyDescent="0.2">
      <c r="C9280" s="201"/>
      <c r="D9280" s="201"/>
      <c r="E9280" s="201"/>
    </row>
    <row r="9281" spans="3:5" x14ac:dyDescent="0.2">
      <c r="C9281" s="201"/>
      <c r="D9281" s="201"/>
      <c r="E9281" s="201"/>
    </row>
    <row r="9282" spans="3:5" x14ac:dyDescent="0.2">
      <c r="C9282" s="201"/>
      <c r="D9282" s="201"/>
      <c r="E9282" s="201"/>
    </row>
    <row r="9283" spans="3:5" x14ac:dyDescent="0.2">
      <c r="C9283" s="201"/>
      <c r="D9283" s="201"/>
      <c r="E9283" s="201"/>
    </row>
    <row r="9284" spans="3:5" x14ac:dyDescent="0.2">
      <c r="C9284" s="201"/>
      <c r="D9284" s="201"/>
      <c r="E9284" s="201"/>
    </row>
    <row r="9285" spans="3:5" x14ac:dyDescent="0.2">
      <c r="C9285" s="201"/>
      <c r="D9285" s="201"/>
      <c r="E9285" s="201"/>
    </row>
    <row r="9286" spans="3:5" x14ac:dyDescent="0.2">
      <c r="C9286" s="201"/>
      <c r="D9286" s="201"/>
      <c r="E9286" s="201"/>
    </row>
    <row r="9287" spans="3:5" x14ac:dyDescent="0.2">
      <c r="C9287" s="201"/>
      <c r="D9287" s="201"/>
      <c r="E9287" s="201"/>
    </row>
    <row r="9288" spans="3:5" x14ac:dyDescent="0.2">
      <c r="C9288" s="201"/>
      <c r="D9288" s="201"/>
      <c r="E9288" s="201"/>
    </row>
    <row r="9289" spans="3:5" x14ac:dyDescent="0.2">
      <c r="C9289" s="201"/>
      <c r="D9289" s="201"/>
      <c r="E9289" s="201"/>
    </row>
    <row r="9290" spans="3:5" x14ac:dyDescent="0.2">
      <c r="C9290" s="201"/>
      <c r="D9290" s="201"/>
      <c r="E9290" s="201"/>
    </row>
    <row r="9291" spans="3:5" x14ac:dyDescent="0.2">
      <c r="C9291" s="201"/>
      <c r="D9291" s="201"/>
      <c r="E9291" s="201"/>
    </row>
    <row r="9292" spans="3:5" x14ac:dyDescent="0.2">
      <c r="C9292" s="201"/>
      <c r="D9292" s="201"/>
      <c r="E9292" s="201"/>
    </row>
    <row r="9293" spans="3:5" x14ac:dyDescent="0.2">
      <c r="C9293" s="201"/>
      <c r="D9293" s="201"/>
      <c r="E9293" s="201"/>
    </row>
    <row r="9294" spans="3:5" x14ac:dyDescent="0.2">
      <c r="C9294" s="201"/>
      <c r="D9294" s="201"/>
      <c r="E9294" s="201"/>
    </row>
    <row r="9295" spans="3:5" x14ac:dyDescent="0.2">
      <c r="C9295" s="201"/>
      <c r="D9295" s="201"/>
      <c r="E9295" s="201"/>
    </row>
    <row r="9296" spans="3:5" x14ac:dyDescent="0.2">
      <c r="C9296" s="201"/>
      <c r="D9296" s="201"/>
      <c r="E9296" s="201"/>
    </row>
    <row r="9297" spans="3:5" x14ac:dyDescent="0.2">
      <c r="C9297" s="201"/>
      <c r="D9297" s="201"/>
      <c r="E9297" s="201"/>
    </row>
    <row r="9298" spans="3:5" x14ac:dyDescent="0.2">
      <c r="C9298" s="201"/>
      <c r="D9298" s="201"/>
      <c r="E9298" s="201"/>
    </row>
    <row r="9299" spans="3:5" x14ac:dyDescent="0.2">
      <c r="C9299" s="201"/>
      <c r="D9299" s="201"/>
      <c r="E9299" s="201"/>
    </row>
    <row r="9300" spans="3:5" x14ac:dyDescent="0.2">
      <c r="C9300" s="201"/>
      <c r="D9300" s="201"/>
      <c r="E9300" s="201"/>
    </row>
    <row r="9301" spans="3:5" x14ac:dyDescent="0.2">
      <c r="C9301" s="201"/>
      <c r="D9301" s="201"/>
      <c r="E9301" s="201"/>
    </row>
    <row r="9302" spans="3:5" x14ac:dyDescent="0.2">
      <c r="C9302" s="201"/>
      <c r="D9302" s="201"/>
      <c r="E9302" s="201"/>
    </row>
    <row r="9303" spans="3:5" x14ac:dyDescent="0.2">
      <c r="C9303" s="201"/>
      <c r="D9303" s="201"/>
      <c r="E9303" s="201"/>
    </row>
    <row r="9304" spans="3:5" x14ac:dyDescent="0.2">
      <c r="C9304" s="201"/>
      <c r="D9304" s="201"/>
      <c r="E9304" s="201"/>
    </row>
    <row r="9305" spans="3:5" x14ac:dyDescent="0.2">
      <c r="C9305" s="201"/>
      <c r="D9305" s="201"/>
      <c r="E9305" s="201"/>
    </row>
    <row r="9306" spans="3:5" x14ac:dyDescent="0.2">
      <c r="C9306" s="201"/>
      <c r="D9306" s="201"/>
      <c r="E9306" s="201"/>
    </row>
    <row r="9307" spans="3:5" x14ac:dyDescent="0.2">
      <c r="C9307" s="201"/>
      <c r="D9307" s="201"/>
      <c r="E9307" s="201"/>
    </row>
    <row r="9308" spans="3:5" x14ac:dyDescent="0.2">
      <c r="C9308" s="201"/>
      <c r="D9308" s="201"/>
      <c r="E9308" s="201"/>
    </row>
    <row r="9309" spans="3:5" x14ac:dyDescent="0.2">
      <c r="C9309" s="201"/>
      <c r="D9309" s="201"/>
      <c r="E9309" s="201"/>
    </row>
    <row r="9310" spans="3:5" x14ac:dyDescent="0.2">
      <c r="C9310" s="201"/>
      <c r="D9310" s="201"/>
      <c r="E9310" s="201"/>
    </row>
    <row r="9311" spans="3:5" x14ac:dyDescent="0.2">
      <c r="C9311" s="201"/>
      <c r="D9311" s="201"/>
      <c r="E9311" s="201"/>
    </row>
    <row r="9312" spans="3:5" x14ac:dyDescent="0.2">
      <c r="C9312" s="201"/>
      <c r="D9312" s="201"/>
      <c r="E9312" s="201"/>
    </row>
    <row r="9313" spans="3:5" x14ac:dyDescent="0.2">
      <c r="C9313" s="201"/>
      <c r="D9313" s="201"/>
      <c r="E9313" s="201"/>
    </row>
    <row r="9314" spans="3:5" x14ac:dyDescent="0.2">
      <c r="C9314" s="201"/>
      <c r="D9314" s="201"/>
      <c r="E9314" s="201"/>
    </row>
    <row r="9315" spans="3:5" x14ac:dyDescent="0.2">
      <c r="C9315" s="201"/>
      <c r="D9315" s="201"/>
      <c r="E9315" s="201"/>
    </row>
    <row r="9316" spans="3:5" x14ac:dyDescent="0.2">
      <c r="C9316" s="201"/>
      <c r="D9316" s="201"/>
      <c r="E9316" s="201"/>
    </row>
    <row r="9317" spans="3:5" x14ac:dyDescent="0.2">
      <c r="C9317" s="201"/>
      <c r="D9317" s="201"/>
      <c r="E9317" s="201"/>
    </row>
    <row r="9318" spans="3:5" x14ac:dyDescent="0.2">
      <c r="C9318" s="201"/>
      <c r="D9318" s="201"/>
      <c r="E9318" s="201"/>
    </row>
    <row r="9319" spans="3:5" x14ac:dyDescent="0.2">
      <c r="C9319" s="201"/>
      <c r="D9319" s="201"/>
      <c r="E9319" s="201"/>
    </row>
    <row r="9320" spans="3:5" x14ac:dyDescent="0.2">
      <c r="C9320" s="201"/>
      <c r="D9320" s="201"/>
      <c r="E9320" s="201"/>
    </row>
    <row r="9321" spans="3:5" x14ac:dyDescent="0.2">
      <c r="C9321" s="201"/>
      <c r="D9321" s="201"/>
      <c r="E9321" s="201"/>
    </row>
    <row r="9322" spans="3:5" x14ac:dyDescent="0.2">
      <c r="C9322" s="201"/>
      <c r="D9322" s="201"/>
      <c r="E9322" s="201"/>
    </row>
    <row r="9323" spans="3:5" x14ac:dyDescent="0.2">
      <c r="C9323" s="201"/>
      <c r="D9323" s="201"/>
      <c r="E9323" s="201"/>
    </row>
    <row r="9324" spans="3:5" x14ac:dyDescent="0.2">
      <c r="C9324" s="201"/>
      <c r="D9324" s="201"/>
      <c r="E9324" s="201"/>
    </row>
    <row r="9325" spans="3:5" x14ac:dyDescent="0.2">
      <c r="C9325" s="201"/>
      <c r="D9325" s="201"/>
      <c r="E9325" s="201"/>
    </row>
    <row r="9326" spans="3:5" x14ac:dyDescent="0.2">
      <c r="C9326" s="201"/>
      <c r="D9326" s="201"/>
      <c r="E9326" s="201"/>
    </row>
    <row r="9327" spans="3:5" x14ac:dyDescent="0.2">
      <c r="C9327" s="201"/>
      <c r="D9327" s="201"/>
      <c r="E9327" s="201"/>
    </row>
    <row r="9328" spans="3:5" x14ac:dyDescent="0.2">
      <c r="C9328" s="201"/>
      <c r="D9328" s="201"/>
      <c r="E9328" s="201"/>
    </row>
    <row r="9329" spans="3:5" x14ac:dyDescent="0.2">
      <c r="C9329" s="201"/>
      <c r="D9329" s="201"/>
      <c r="E9329" s="201"/>
    </row>
    <row r="9330" spans="3:5" x14ac:dyDescent="0.2">
      <c r="C9330" s="201"/>
      <c r="D9330" s="201"/>
      <c r="E9330" s="201"/>
    </row>
    <row r="9331" spans="3:5" x14ac:dyDescent="0.2">
      <c r="C9331" s="201"/>
      <c r="D9331" s="201"/>
      <c r="E9331" s="201"/>
    </row>
    <row r="9332" spans="3:5" x14ac:dyDescent="0.2">
      <c r="C9332" s="201"/>
      <c r="D9332" s="201"/>
      <c r="E9332" s="201"/>
    </row>
    <row r="9333" spans="3:5" x14ac:dyDescent="0.2">
      <c r="C9333" s="201"/>
      <c r="D9333" s="201"/>
      <c r="E9333" s="201"/>
    </row>
    <row r="9334" spans="3:5" x14ac:dyDescent="0.2">
      <c r="C9334" s="201"/>
      <c r="D9334" s="201"/>
      <c r="E9334" s="201"/>
    </row>
    <row r="9335" spans="3:5" x14ac:dyDescent="0.2">
      <c r="C9335" s="201"/>
      <c r="D9335" s="201"/>
      <c r="E9335" s="201"/>
    </row>
    <row r="9336" spans="3:5" x14ac:dyDescent="0.2">
      <c r="C9336" s="201"/>
      <c r="D9336" s="201"/>
      <c r="E9336" s="201"/>
    </row>
    <row r="9337" spans="3:5" x14ac:dyDescent="0.2">
      <c r="C9337" s="201"/>
      <c r="D9337" s="201"/>
      <c r="E9337" s="201"/>
    </row>
    <row r="9338" spans="3:5" x14ac:dyDescent="0.2">
      <c r="C9338" s="201"/>
      <c r="D9338" s="201"/>
      <c r="E9338" s="201"/>
    </row>
    <row r="9339" spans="3:5" x14ac:dyDescent="0.2">
      <c r="C9339" s="201"/>
      <c r="D9339" s="201"/>
      <c r="E9339" s="201"/>
    </row>
    <row r="9340" spans="3:5" x14ac:dyDescent="0.2">
      <c r="C9340" s="201"/>
      <c r="D9340" s="201"/>
      <c r="E9340" s="201"/>
    </row>
    <row r="9341" spans="3:5" x14ac:dyDescent="0.2">
      <c r="C9341" s="201"/>
      <c r="D9341" s="201"/>
      <c r="E9341" s="201"/>
    </row>
    <row r="9342" spans="3:5" x14ac:dyDescent="0.2">
      <c r="C9342" s="201"/>
      <c r="D9342" s="201"/>
      <c r="E9342" s="201"/>
    </row>
    <row r="9343" spans="3:5" x14ac:dyDescent="0.2">
      <c r="C9343" s="201"/>
      <c r="D9343" s="201"/>
      <c r="E9343" s="201"/>
    </row>
    <row r="9344" spans="3:5" x14ac:dyDescent="0.2">
      <c r="C9344" s="201"/>
      <c r="D9344" s="201"/>
      <c r="E9344" s="201"/>
    </row>
    <row r="9345" spans="3:5" x14ac:dyDescent="0.2">
      <c r="C9345" s="201"/>
      <c r="D9345" s="201"/>
      <c r="E9345" s="201"/>
    </row>
    <row r="9346" spans="3:5" x14ac:dyDescent="0.2">
      <c r="C9346" s="201"/>
      <c r="D9346" s="201"/>
      <c r="E9346" s="201"/>
    </row>
    <row r="9347" spans="3:5" x14ac:dyDescent="0.2">
      <c r="C9347" s="201"/>
      <c r="D9347" s="201"/>
      <c r="E9347" s="201"/>
    </row>
    <row r="9348" spans="3:5" x14ac:dyDescent="0.2">
      <c r="C9348" s="201"/>
      <c r="D9348" s="201"/>
      <c r="E9348" s="201"/>
    </row>
    <row r="9349" spans="3:5" x14ac:dyDescent="0.2">
      <c r="C9349" s="201"/>
      <c r="D9349" s="201"/>
      <c r="E9349" s="201"/>
    </row>
    <row r="9350" spans="3:5" x14ac:dyDescent="0.2">
      <c r="C9350" s="201"/>
      <c r="D9350" s="201"/>
      <c r="E9350" s="201"/>
    </row>
    <row r="9351" spans="3:5" x14ac:dyDescent="0.2">
      <c r="C9351" s="201"/>
      <c r="D9351" s="201"/>
      <c r="E9351" s="201"/>
    </row>
    <row r="9352" spans="3:5" x14ac:dyDescent="0.2">
      <c r="C9352" s="201"/>
      <c r="D9352" s="201"/>
      <c r="E9352" s="201"/>
    </row>
    <row r="9353" spans="3:5" x14ac:dyDescent="0.2">
      <c r="C9353" s="201"/>
      <c r="D9353" s="201"/>
      <c r="E9353" s="201"/>
    </row>
    <row r="9354" spans="3:5" x14ac:dyDescent="0.2">
      <c r="C9354" s="201"/>
      <c r="D9354" s="201"/>
      <c r="E9354" s="201"/>
    </row>
    <row r="9355" spans="3:5" x14ac:dyDescent="0.2">
      <c r="C9355" s="201"/>
      <c r="D9355" s="201"/>
      <c r="E9355" s="201"/>
    </row>
    <row r="9356" spans="3:5" x14ac:dyDescent="0.2">
      <c r="C9356" s="201"/>
      <c r="D9356" s="201"/>
      <c r="E9356" s="201"/>
    </row>
    <row r="9357" spans="3:5" x14ac:dyDescent="0.2">
      <c r="C9357" s="201"/>
      <c r="D9357" s="201"/>
      <c r="E9357" s="201"/>
    </row>
    <row r="9358" spans="3:5" x14ac:dyDescent="0.2">
      <c r="C9358" s="201"/>
      <c r="D9358" s="201"/>
      <c r="E9358" s="201"/>
    </row>
    <row r="9359" spans="3:5" x14ac:dyDescent="0.2">
      <c r="C9359" s="201"/>
      <c r="D9359" s="201"/>
      <c r="E9359" s="201"/>
    </row>
    <row r="9360" spans="3:5" x14ac:dyDescent="0.2">
      <c r="C9360" s="201"/>
      <c r="D9360" s="201"/>
      <c r="E9360" s="201"/>
    </row>
    <row r="9361" spans="3:5" x14ac:dyDescent="0.2">
      <c r="C9361" s="201"/>
      <c r="D9361" s="201"/>
      <c r="E9361" s="201"/>
    </row>
    <row r="9362" spans="3:5" x14ac:dyDescent="0.2">
      <c r="C9362" s="201"/>
      <c r="D9362" s="201"/>
      <c r="E9362" s="201"/>
    </row>
    <row r="9363" spans="3:5" x14ac:dyDescent="0.2">
      <c r="C9363" s="201"/>
      <c r="D9363" s="201"/>
      <c r="E9363" s="201"/>
    </row>
    <row r="9364" spans="3:5" x14ac:dyDescent="0.2">
      <c r="C9364" s="201"/>
      <c r="D9364" s="201"/>
      <c r="E9364" s="201"/>
    </row>
    <row r="9365" spans="3:5" x14ac:dyDescent="0.2">
      <c r="C9365" s="201"/>
      <c r="D9365" s="201"/>
      <c r="E9365" s="201"/>
    </row>
    <row r="9366" spans="3:5" x14ac:dyDescent="0.2">
      <c r="C9366" s="201"/>
      <c r="D9366" s="201"/>
      <c r="E9366" s="201"/>
    </row>
    <row r="9367" spans="3:5" x14ac:dyDescent="0.2">
      <c r="C9367" s="201"/>
      <c r="D9367" s="201"/>
      <c r="E9367" s="201"/>
    </row>
    <row r="9368" spans="3:5" x14ac:dyDescent="0.2">
      <c r="C9368" s="201"/>
      <c r="D9368" s="201"/>
      <c r="E9368" s="201"/>
    </row>
    <row r="9369" spans="3:5" x14ac:dyDescent="0.2">
      <c r="C9369" s="201"/>
      <c r="D9369" s="201"/>
      <c r="E9369" s="201"/>
    </row>
    <row r="9370" spans="3:5" x14ac:dyDescent="0.2">
      <c r="C9370" s="201"/>
      <c r="D9370" s="201"/>
      <c r="E9370" s="201"/>
    </row>
    <row r="9371" spans="3:5" x14ac:dyDescent="0.2">
      <c r="C9371" s="201"/>
      <c r="D9371" s="201"/>
      <c r="E9371" s="201"/>
    </row>
    <row r="9372" spans="3:5" x14ac:dyDescent="0.2">
      <c r="C9372" s="201"/>
      <c r="D9372" s="201"/>
      <c r="E9372" s="201"/>
    </row>
    <row r="9373" spans="3:5" x14ac:dyDescent="0.2">
      <c r="C9373" s="201"/>
      <c r="D9373" s="201"/>
      <c r="E9373" s="201"/>
    </row>
    <row r="9374" spans="3:5" x14ac:dyDescent="0.2">
      <c r="C9374" s="201"/>
      <c r="D9374" s="201"/>
      <c r="E9374" s="201"/>
    </row>
    <row r="9375" spans="3:5" x14ac:dyDescent="0.2">
      <c r="C9375" s="201"/>
      <c r="D9375" s="201"/>
      <c r="E9375" s="201"/>
    </row>
    <row r="9376" spans="3:5" x14ac:dyDescent="0.2">
      <c r="C9376" s="201"/>
      <c r="D9376" s="201"/>
      <c r="E9376" s="201"/>
    </row>
    <row r="9377" spans="3:5" x14ac:dyDescent="0.2">
      <c r="C9377" s="201"/>
      <c r="D9377" s="201"/>
      <c r="E9377" s="201"/>
    </row>
    <row r="9378" spans="3:5" x14ac:dyDescent="0.2">
      <c r="C9378" s="201"/>
      <c r="D9378" s="201"/>
      <c r="E9378" s="201"/>
    </row>
    <row r="9379" spans="3:5" x14ac:dyDescent="0.2">
      <c r="C9379" s="201"/>
      <c r="D9379" s="201"/>
      <c r="E9379" s="201"/>
    </row>
    <row r="9380" spans="3:5" x14ac:dyDescent="0.2">
      <c r="C9380" s="201"/>
      <c r="D9380" s="201"/>
      <c r="E9380" s="201"/>
    </row>
    <row r="9381" spans="3:5" x14ac:dyDescent="0.2">
      <c r="C9381" s="201"/>
      <c r="D9381" s="201"/>
      <c r="E9381" s="201"/>
    </row>
    <row r="9382" spans="3:5" x14ac:dyDescent="0.2">
      <c r="C9382" s="201"/>
      <c r="D9382" s="201"/>
      <c r="E9382" s="201"/>
    </row>
    <row r="9383" spans="3:5" x14ac:dyDescent="0.2">
      <c r="C9383" s="201"/>
      <c r="D9383" s="201"/>
      <c r="E9383" s="201"/>
    </row>
    <row r="9384" spans="3:5" x14ac:dyDescent="0.2">
      <c r="C9384" s="201"/>
      <c r="D9384" s="201"/>
      <c r="E9384" s="201"/>
    </row>
    <row r="9385" spans="3:5" x14ac:dyDescent="0.2">
      <c r="C9385" s="201"/>
      <c r="D9385" s="201"/>
      <c r="E9385" s="201"/>
    </row>
    <row r="9386" spans="3:5" x14ac:dyDescent="0.2">
      <c r="C9386" s="201"/>
      <c r="D9386" s="201"/>
      <c r="E9386" s="201"/>
    </row>
    <row r="9387" spans="3:5" x14ac:dyDescent="0.2">
      <c r="C9387" s="201"/>
      <c r="D9387" s="201"/>
      <c r="E9387" s="201"/>
    </row>
    <row r="9388" spans="3:5" x14ac:dyDescent="0.2">
      <c r="C9388" s="201"/>
      <c r="D9388" s="201"/>
      <c r="E9388" s="201"/>
    </row>
    <row r="9389" spans="3:5" x14ac:dyDescent="0.2">
      <c r="C9389" s="201"/>
      <c r="D9389" s="201"/>
      <c r="E9389" s="201"/>
    </row>
    <row r="9390" spans="3:5" x14ac:dyDescent="0.2">
      <c r="C9390" s="201"/>
      <c r="D9390" s="201"/>
      <c r="E9390" s="201"/>
    </row>
    <row r="9391" spans="3:5" x14ac:dyDescent="0.2">
      <c r="C9391" s="201"/>
      <c r="D9391" s="201"/>
      <c r="E9391" s="201"/>
    </row>
    <row r="9392" spans="3:5" x14ac:dyDescent="0.2">
      <c r="C9392" s="201"/>
      <c r="D9392" s="201"/>
      <c r="E9392" s="201"/>
    </row>
    <row r="9393" spans="3:5" x14ac:dyDescent="0.2">
      <c r="C9393" s="201"/>
      <c r="D9393" s="201"/>
      <c r="E9393" s="201"/>
    </row>
    <row r="9394" spans="3:5" x14ac:dyDescent="0.2">
      <c r="C9394" s="201"/>
      <c r="D9394" s="201"/>
      <c r="E9394" s="201"/>
    </row>
    <row r="9395" spans="3:5" x14ac:dyDescent="0.2">
      <c r="C9395" s="201"/>
      <c r="D9395" s="201"/>
      <c r="E9395" s="201"/>
    </row>
    <row r="9396" spans="3:5" x14ac:dyDescent="0.2">
      <c r="C9396" s="201"/>
      <c r="D9396" s="201"/>
      <c r="E9396" s="201"/>
    </row>
    <row r="9397" spans="3:5" x14ac:dyDescent="0.2">
      <c r="C9397" s="201"/>
      <c r="D9397" s="201"/>
      <c r="E9397" s="201"/>
    </row>
    <row r="9398" spans="3:5" x14ac:dyDescent="0.2">
      <c r="C9398" s="201"/>
      <c r="D9398" s="201"/>
      <c r="E9398" s="201"/>
    </row>
    <row r="9399" spans="3:5" x14ac:dyDescent="0.2">
      <c r="C9399" s="201"/>
      <c r="D9399" s="201"/>
      <c r="E9399" s="201"/>
    </row>
    <row r="9400" spans="3:5" x14ac:dyDescent="0.2">
      <c r="C9400" s="201"/>
      <c r="D9400" s="201"/>
      <c r="E9400" s="201"/>
    </row>
    <row r="9401" spans="3:5" x14ac:dyDescent="0.2">
      <c r="C9401" s="201"/>
      <c r="D9401" s="201"/>
      <c r="E9401" s="201"/>
    </row>
    <row r="9402" spans="3:5" x14ac:dyDescent="0.2">
      <c r="C9402" s="201"/>
      <c r="D9402" s="201"/>
      <c r="E9402" s="201"/>
    </row>
    <row r="9403" spans="3:5" x14ac:dyDescent="0.2">
      <c r="C9403" s="201"/>
      <c r="D9403" s="201"/>
      <c r="E9403" s="201"/>
    </row>
    <row r="9404" spans="3:5" x14ac:dyDescent="0.2">
      <c r="C9404" s="201"/>
      <c r="D9404" s="201"/>
      <c r="E9404" s="201"/>
    </row>
    <row r="9405" spans="3:5" x14ac:dyDescent="0.2">
      <c r="C9405" s="201"/>
      <c r="D9405" s="201"/>
      <c r="E9405" s="201"/>
    </row>
    <row r="9406" spans="3:5" x14ac:dyDescent="0.2">
      <c r="C9406" s="201"/>
      <c r="D9406" s="201"/>
      <c r="E9406" s="201"/>
    </row>
    <row r="9407" spans="3:5" x14ac:dyDescent="0.2">
      <c r="C9407" s="201"/>
      <c r="D9407" s="201"/>
      <c r="E9407" s="201"/>
    </row>
    <row r="9408" spans="3:5" x14ac:dyDescent="0.2">
      <c r="C9408" s="201"/>
      <c r="D9408" s="201"/>
      <c r="E9408" s="201"/>
    </row>
    <row r="9409" spans="3:5" x14ac:dyDescent="0.2">
      <c r="C9409" s="201"/>
      <c r="D9409" s="201"/>
      <c r="E9409" s="201"/>
    </row>
    <row r="9410" spans="3:5" x14ac:dyDescent="0.2">
      <c r="C9410" s="201"/>
      <c r="D9410" s="201"/>
      <c r="E9410" s="201"/>
    </row>
    <row r="9411" spans="3:5" x14ac:dyDescent="0.2">
      <c r="C9411" s="201"/>
      <c r="D9411" s="201"/>
      <c r="E9411" s="201"/>
    </row>
    <row r="9412" spans="3:5" x14ac:dyDescent="0.2">
      <c r="C9412" s="201"/>
      <c r="D9412" s="201"/>
      <c r="E9412" s="201"/>
    </row>
    <row r="9413" spans="3:5" x14ac:dyDescent="0.2">
      <c r="C9413" s="201"/>
      <c r="D9413" s="201"/>
      <c r="E9413" s="201"/>
    </row>
    <row r="9414" spans="3:5" x14ac:dyDescent="0.2">
      <c r="C9414" s="201"/>
      <c r="D9414" s="201"/>
      <c r="E9414" s="201"/>
    </row>
    <row r="9415" spans="3:5" x14ac:dyDescent="0.2">
      <c r="C9415" s="201"/>
      <c r="D9415" s="201"/>
      <c r="E9415" s="201"/>
    </row>
    <row r="9416" spans="3:5" x14ac:dyDescent="0.2">
      <c r="C9416" s="201"/>
      <c r="D9416" s="201"/>
      <c r="E9416" s="201"/>
    </row>
    <row r="9417" spans="3:5" x14ac:dyDescent="0.2">
      <c r="C9417" s="201"/>
      <c r="D9417" s="201"/>
      <c r="E9417" s="201"/>
    </row>
    <row r="9418" spans="3:5" x14ac:dyDescent="0.2">
      <c r="C9418" s="201"/>
      <c r="D9418" s="201"/>
      <c r="E9418" s="201"/>
    </row>
    <row r="9419" spans="3:5" x14ac:dyDescent="0.2">
      <c r="C9419" s="201"/>
      <c r="D9419" s="201"/>
      <c r="E9419" s="201"/>
    </row>
    <row r="9420" spans="3:5" x14ac:dyDescent="0.2">
      <c r="C9420" s="201"/>
      <c r="D9420" s="201"/>
      <c r="E9420" s="201"/>
    </row>
    <row r="9421" spans="3:5" x14ac:dyDescent="0.2">
      <c r="C9421" s="201"/>
      <c r="D9421" s="201"/>
      <c r="E9421" s="201"/>
    </row>
    <row r="9422" spans="3:5" x14ac:dyDescent="0.2">
      <c r="C9422" s="201"/>
      <c r="D9422" s="201"/>
      <c r="E9422" s="201"/>
    </row>
    <row r="9423" spans="3:5" x14ac:dyDescent="0.2">
      <c r="C9423" s="201"/>
      <c r="D9423" s="201"/>
      <c r="E9423" s="201"/>
    </row>
    <row r="9424" spans="3:5" x14ac:dyDescent="0.2">
      <c r="C9424" s="201"/>
      <c r="D9424" s="201"/>
      <c r="E9424" s="201"/>
    </row>
    <row r="9425" spans="3:5" x14ac:dyDescent="0.2">
      <c r="C9425" s="201"/>
      <c r="D9425" s="201"/>
      <c r="E9425" s="201"/>
    </row>
    <row r="9426" spans="3:5" x14ac:dyDescent="0.2">
      <c r="C9426" s="201"/>
      <c r="D9426" s="201"/>
      <c r="E9426" s="201"/>
    </row>
    <row r="9427" spans="3:5" x14ac:dyDescent="0.2">
      <c r="C9427" s="201"/>
      <c r="D9427" s="201"/>
      <c r="E9427" s="201"/>
    </row>
    <row r="9428" spans="3:5" x14ac:dyDescent="0.2">
      <c r="C9428" s="201"/>
      <c r="D9428" s="201"/>
      <c r="E9428" s="201"/>
    </row>
    <row r="9429" spans="3:5" x14ac:dyDescent="0.2">
      <c r="C9429" s="201"/>
      <c r="D9429" s="201"/>
      <c r="E9429" s="201"/>
    </row>
    <row r="9430" spans="3:5" x14ac:dyDescent="0.2">
      <c r="C9430" s="201"/>
      <c r="D9430" s="201"/>
      <c r="E9430" s="201"/>
    </row>
    <row r="9431" spans="3:5" x14ac:dyDescent="0.2">
      <c r="C9431" s="201"/>
      <c r="D9431" s="201"/>
      <c r="E9431" s="201"/>
    </row>
    <row r="9432" spans="3:5" x14ac:dyDescent="0.2">
      <c r="C9432" s="201"/>
      <c r="D9432" s="201"/>
      <c r="E9432" s="201"/>
    </row>
    <row r="9433" spans="3:5" x14ac:dyDescent="0.2">
      <c r="C9433" s="201"/>
      <c r="D9433" s="201"/>
      <c r="E9433" s="201"/>
    </row>
    <row r="9434" spans="3:5" x14ac:dyDescent="0.2">
      <c r="C9434" s="201"/>
      <c r="D9434" s="201"/>
      <c r="E9434" s="201"/>
    </row>
    <row r="9435" spans="3:5" x14ac:dyDescent="0.2">
      <c r="C9435" s="201"/>
      <c r="D9435" s="201"/>
      <c r="E9435" s="201"/>
    </row>
    <row r="9436" spans="3:5" x14ac:dyDescent="0.2">
      <c r="C9436" s="201"/>
      <c r="D9436" s="201"/>
      <c r="E9436" s="201"/>
    </row>
    <row r="9437" spans="3:5" x14ac:dyDescent="0.2">
      <c r="C9437" s="201"/>
      <c r="D9437" s="201"/>
      <c r="E9437" s="201"/>
    </row>
    <row r="9438" spans="3:5" x14ac:dyDescent="0.2">
      <c r="C9438" s="201"/>
      <c r="D9438" s="201"/>
      <c r="E9438" s="201"/>
    </row>
    <row r="9439" spans="3:5" x14ac:dyDescent="0.2">
      <c r="C9439" s="201"/>
      <c r="D9439" s="201"/>
      <c r="E9439" s="201"/>
    </row>
    <row r="9440" spans="3:5" x14ac:dyDescent="0.2">
      <c r="C9440" s="201"/>
      <c r="D9440" s="201"/>
      <c r="E9440" s="201"/>
    </row>
    <row r="9441" spans="3:5" x14ac:dyDescent="0.2">
      <c r="C9441" s="201"/>
      <c r="D9441" s="201"/>
      <c r="E9441" s="201"/>
    </row>
    <row r="9442" spans="3:5" x14ac:dyDescent="0.2">
      <c r="C9442" s="201"/>
      <c r="D9442" s="201"/>
      <c r="E9442" s="201"/>
    </row>
    <row r="9443" spans="3:5" x14ac:dyDescent="0.2">
      <c r="C9443" s="201"/>
      <c r="D9443" s="201"/>
      <c r="E9443" s="201"/>
    </row>
    <row r="9444" spans="3:5" x14ac:dyDescent="0.2">
      <c r="C9444" s="201"/>
      <c r="D9444" s="201"/>
      <c r="E9444" s="201"/>
    </row>
    <row r="9445" spans="3:5" x14ac:dyDescent="0.2">
      <c r="C9445" s="201"/>
      <c r="D9445" s="201"/>
      <c r="E9445" s="201"/>
    </row>
    <row r="9446" spans="3:5" x14ac:dyDescent="0.2">
      <c r="C9446" s="201"/>
      <c r="D9446" s="201"/>
      <c r="E9446" s="201"/>
    </row>
    <row r="9447" spans="3:5" x14ac:dyDescent="0.2">
      <c r="C9447" s="201"/>
      <c r="D9447" s="201"/>
      <c r="E9447" s="201"/>
    </row>
    <row r="9448" spans="3:5" x14ac:dyDescent="0.2">
      <c r="C9448" s="201"/>
      <c r="D9448" s="201"/>
      <c r="E9448" s="201"/>
    </row>
    <row r="9449" spans="3:5" x14ac:dyDescent="0.2">
      <c r="C9449" s="201"/>
      <c r="D9449" s="201"/>
      <c r="E9449" s="201"/>
    </row>
    <row r="9450" spans="3:5" x14ac:dyDescent="0.2">
      <c r="C9450" s="201"/>
      <c r="D9450" s="201"/>
      <c r="E9450" s="201"/>
    </row>
    <row r="9451" spans="3:5" x14ac:dyDescent="0.2">
      <c r="C9451" s="201"/>
      <c r="D9451" s="201"/>
      <c r="E9451" s="201"/>
    </row>
    <row r="9452" spans="3:5" x14ac:dyDescent="0.2">
      <c r="C9452" s="201"/>
      <c r="D9452" s="201"/>
      <c r="E9452" s="201"/>
    </row>
    <row r="9453" spans="3:5" x14ac:dyDescent="0.2">
      <c r="C9453" s="201"/>
      <c r="D9453" s="201"/>
      <c r="E9453" s="201"/>
    </row>
    <row r="9454" spans="3:5" x14ac:dyDescent="0.2">
      <c r="C9454" s="201"/>
      <c r="D9454" s="201"/>
      <c r="E9454" s="201"/>
    </row>
    <row r="9455" spans="3:5" x14ac:dyDescent="0.2">
      <c r="C9455" s="201"/>
      <c r="D9455" s="201"/>
      <c r="E9455" s="201"/>
    </row>
    <row r="9456" spans="3:5" x14ac:dyDescent="0.2">
      <c r="C9456" s="201"/>
      <c r="D9456" s="201"/>
      <c r="E9456" s="201"/>
    </row>
    <row r="9457" spans="3:5" x14ac:dyDescent="0.2">
      <c r="C9457" s="201"/>
      <c r="D9457" s="201"/>
      <c r="E9457" s="201"/>
    </row>
    <row r="9458" spans="3:5" x14ac:dyDescent="0.2">
      <c r="C9458" s="201"/>
      <c r="D9458" s="201"/>
      <c r="E9458" s="201"/>
    </row>
    <row r="9459" spans="3:5" x14ac:dyDescent="0.2">
      <c r="C9459" s="201"/>
      <c r="D9459" s="201"/>
      <c r="E9459" s="201"/>
    </row>
    <row r="9460" spans="3:5" x14ac:dyDescent="0.2">
      <c r="C9460" s="201"/>
      <c r="D9460" s="201"/>
      <c r="E9460" s="201"/>
    </row>
    <row r="9461" spans="3:5" x14ac:dyDescent="0.2">
      <c r="C9461" s="201"/>
      <c r="D9461" s="201"/>
      <c r="E9461" s="201"/>
    </row>
    <row r="9462" spans="3:5" x14ac:dyDescent="0.2">
      <c r="C9462" s="201"/>
      <c r="D9462" s="201"/>
      <c r="E9462" s="201"/>
    </row>
    <row r="9463" spans="3:5" x14ac:dyDescent="0.2">
      <c r="C9463" s="201"/>
      <c r="D9463" s="201"/>
      <c r="E9463" s="201"/>
    </row>
    <row r="9464" spans="3:5" x14ac:dyDescent="0.2">
      <c r="C9464" s="201"/>
      <c r="D9464" s="201"/>
      <c r="E9464" s="201"/>
    </row>
    <row r="9465" spans="3:5" x14ac:dyDescent="0.2">
      <c r="C9465" s="201"/>
      <c r="D9465" s="201"/>
      <c r="E9465" s="201"/>
    </row>
    <row r="9466" spans="3:5" x14ac:dyDescent="0.2">
      <c r="C9466" s="201"/>
      <c r="D9466" s="201"/>
      <c r="E9466" s="201"/>
    </row>
    <row r="9467" spans="3:5" x14ac:dyDescent="0.2">
      <c r="C9467" s="201"/>
      <c r="D9467" s="201"/>
      <c r="E9467" s="201"/>
    </row>
    <row r="9468" spans="3:5" x14ac:dyDescent="0.2">
      <c r="C9468" s="201"/>
      <c r="D9468" s="201"/>
      <c r="E9468" s="201"/>
    </row>
    <row r="9469" spans="3:5" x14ac:dyDescent="0.2">
      <c r="C9469" s="201"/>
      <c r="D9469" s="201"/>
      <c r="E9469" s="201"/>
    </row>
    <row r="9470" spans="3:5" x14ac:dyDescent="0.2">
      <c r="C9470" s="201"/>
      <c r="D9470" s="201"/>
      <c r="E9470" s="201"/>
    </row>
    <row r="9471" spans="3:5" x14ac:dyDescent="0.2">
      <c r="C9471" s="201"/>
      <c r="D9471" s="201"/>
      <c r="E9471" s="201"/>
    </row>
    <row r="9472" spans="3:5" x14ac:dyDescent="0.2">
      <c r="C9472" s="201"/>
      <c r="D9472" s="201"/>
      <c r="E9472" s="201"/>
    </row>
    <row r="9473" spans="3:5" x14ac:dyDescent="0.2">
      <c r="C9473" s="201"/>
      <c r="D9473" s="201"/>
      <c r="E9473" s="201"/>
    </row>
    <row r="9474" spans="3:5" x14ac:dyDescent="0.2">
      <c r="C9474" s="201"/>
      <c r="D9474" s="201"/>
      <c r="E9474" s="201"/>
    </row>
    <row r="9475" spans="3:5" x14ac:dyDescent="0.2">
      <c r="C9475" s="201"/>
      <c r="D9475" s="201"/>
      <c r="E9475" s="201"/>
    </row>
    <row r="9476" spans="3:5" x14ac:dyDescent="0.2">
      <c r="C9476" s="201"/>
      <c r="D9476" s="201"/>
      <c r="E9476" s="201"/>
    </row>
    <row r="9477" spans="3:5" x14ac:dyDescent="0.2">
      <c r="C9477" s="201"/>
      <c r="D9477" s="201"/>
      <c r="E9477" s="201"/>
    </row>
    <row r="9478" spans="3:5" x14ac:dyDescent="0.2">
      <c r="C9478" s="201"/>
      <c r="D9478" s="201"/>
      <c r="E9478" s="201"/>
    </row>
    <row r="9479" spans="3:5" x14ac:dyDescent="0.2">
      <c r="C9479" s="201"/>
      <c r="D9479" s="201"/>
      <c r="E9479" s="201"/>
    </row>
    <row r="9480" spans="3:5" x14ac:dyDescent="0.2">
      <c r="C9480" s="201"/>
      <c r="D9480" s="201"/>
      <c r="E9480" s="201"/>
    </row>
    <row r="9481" spans="3:5" x14ac:dyDescent="0.2">
      <c r="C9481" s="201"/>
      <c r="D9481" s="201"/>
      <c r="E9481" s="201"/>
    </row>
    <row r="9482" spans="3:5" x14ac:dyDescent="0.2">
      <c r="C9482" s="201"/>
      <c r="D9482" s="201"/>
      <c r="E9482" s="201"/>
    </row>
    <row r="9483" spans="3:5" x14ac:dyDescent="0.2">
      <c r="C9483" s="201"/>
      <c r="D9483" s="201"/>
      <c r="E9483" s="201"/>
    </row>
    <row r="9484" spans="3:5" x14ac:dyDescent="0.2">
      <c r="C9484" s="201"/>
      <c r="D9484" s="201"/>
      <c r="E9484" s="201"/>
    </row>
    <row r="9485" spans="3:5" x14ac:dyDescent="0.2">
      <c r="C9485" s="201"/>
      <c r="D9485" s="201"/>
      <c r="E9485" s="201"/>
    </row>
    <row r="9486" spans="3:5" x14ac:dyDescent="0.2">
      <c r="C9486" s="201"/>
      <c r="D9486" s="201"/>
      <c r="E9486" s="201"/>
    </row>
    <row r="9487" spans="3:5" x14ac:dyDescent="0.2">
      <c r="C9487" s="201"/>
      <c r="D9487" s="201"/>
      <c r="E9487" s="201"/>
    </row>
    <row r="9488" spans="3:5" x14ac:dyDescent="0.2">
      <c r="C9488" s="201"/>
      <c r="D9488" s="201"/>
      <c r="E9488" s="201"/>
    </row>
    <row r="9489" spans="3:5" x14ac:dyDescent="0.2">
      <c r="C9489" s="201"/>
      <c r="D9489" s="201"/>
      <c r="E9489" s="201"/>
    </row>
    <row r="9490" spans="3:5" x14ac:dyDescent="0.2">
      <c r="C9490" s="201"/>
      <c r="D9490" s="201"/>
      <c r="E9490" s="201"/>
    </row>
    <row r="9491" spans="3:5" x14ac:dyDescent="0.2">
      <c r="C9491" s="201"/>
      <c r="D9491" s="201"/>
      <c r="E9491" s="201"/>
    </row>
    <row r="9492" spans="3:5" x14ac:dyDescent="0.2">
      <c r="C9492" s="201"/>
      <c r="D9492" s="201"/>
      <c r="E9492" s="201"/>
    </row>
    <row r="9493" spans="3:5" x14ac:dyDescent="0.2">
      <c r="C9493" s="201"/>
      <c r="D9493" s="201"/>
      <c r="E9493" s="201"/>
    </row>
    <row r="9494" spans="3:5" x14ac:dyDescent="0.2">
      <c r="C9494" s="201"/>
      <c r="D9494" s="201"/>
      <c r="E9494" s="201"/>
    </row>
    <row r="9495" spans="3:5" x14ac:dyDescent="0.2">
      <c r="C9495" s="201"/>
      <c r="D9495" s="201"/>
      <c r="E9495" s="201"/>
    </row>
    <row r="9496" spans="3:5" x14ac:dyDescent="0.2">
      <c r="C9496" s="201"/>
      <c r="D9496" s="201"/>
      <c r="E9496" s="201"/>
    </row>
    <row r="9497" spans="3:5" x14ac:dyDescent="0.2">
      <c r="C9497" s="201"/>
      <c r="D9497" s="201"/>
      <c r="E9497" s="201"/>
    </row>
    <row r="9498" spans="3:5" x14ac:dyDescent="0.2">
      <c r="C9498" s="201"/>
      <c r="D9498" s="201"/>
      <c r="E9498" s="201"/>
    </row>
    <row r="9499" spans="3:5" x14ac:dyDescent="0.2">
      <c r="C9499" s="201"/>
      <c r="D9499" s="201"/>
      <c r="E9499" s="201"/>
    </row>
    <row r="9500" spans="3:5" x14ac:dyDescent="0.2">
      <c r="C9500" s="201"/>
      <c r="D9500" s="201"/>
      <c r="E9500" s="201"/>
    </row>
    <row r="9501" spans="3:5" x14ac:dyDescent="0.2">
      <c r="C9501" s="201"/>
      <c r="D9501" s="201"/>
      <c r="E9501" s="201"/>
    </row>
    <row r="9502" spans="3:5" x14ac:dyDescent="0.2">
      <c r="C9502" s="201"/>
      <c r="D9502" s="201"/>
      <c r="E9502" s="201"/>
    </row>
    <row r="9503" spans="3:5" x14ac:dyDescent="0.2">
      <c r="C9503" s="201"/>
      <c r="D9503" s="201"/>
      <c r="E9503" s="201"/>
    </row>
    <row r="9504" spans="3:5" x14ac:dyDescent="0.2">
      <c r="C9504" s="201"/>
      <c r="D9504" s="201"/>
      <c r="E9504" s="201"/>
    </row>
    <row r="9505" spans="3:5" x14ac:dyDescent="0.2">
      <c r="C9505" s="201"/>
      <c r="D9505" s="201"/>
      <c r="E9505" s="201"/>
    </row>
    <row r="9506" spans="3:5" x14ac:dyDescent="0.2">
      <c r="C9506" s="201"/>
      <c r="D9506" s="201"/>
      <c r="E9506" s="201"/>
    </row>
    <row r="9507" spans="3:5" x14ac:dyDescent="0.2">
      <c r="C9507" s="201"/>
      <c r="D9507" s="201"/>
      <c r="E9507" s="201"/>
    </row>
    <row r="9508" spans="3:5" x14ac:dyDescent="0.2">
      <c r="C9508" s="201"/>
      <c r="D9508" s="201"/>
      <c r="E9508" s="201"/>
    </row>
    <row r="9509" spans="3:5" x14ac:dyDescent="0.2">
      <c r="C9509" s="201"/>
      <c r="D9509" s="201"/>
      <c r="E9509" s="201"/>
    </row>
    <row r="9510" spans="3:5" x14ac:dyDescent="0.2">
      <c r="C9510" s="201"/>
      <c r="D9510" s="201"/>
      <c r="E9510" s="201"/>
    </row>
    <row r="9511" spans="3:5" x14ac:dyDescent="0.2">
      <c r="C9511" s="201"/>
      <c r="D9511" s="201"/>
      <c r="E9511" s="201"/>
    </row>
    <row r="9512" spans="3:5" x14ac:dyDescent="0.2">
      <c r="C9512" s="201"/>
      <c r="D9512" s="201"/>
      <c r="E9512" s="201"/>
    </row>
    <row r="9513" spans="3:5" x14ac:dyDescent="0.2">
      <c r="C9513" s="201"/>
      <c r="D9513" s="201"/>
      <c r="E9513" s="201"/>
    </row>
    <row r="9514" spans="3:5" x14ac:dyDescent="0.2">
      <c r="C9514" s="201"/>
      <c r="D9514" s="201"/>
      <c r="E9514" s="201"/>
    </row>
    <row r="9515" spans="3:5" x14ac:dyDescent="0.2">
      <c r="C9515" s="201"/>
      <c r="D9515" s="201"/>
      <c r="E9515" s="201"/>
    </row>
    <row r="9516" spans="3:5" x14ac:dyDescent="0.2">
      <c r="C9516" s="201"/>
      <c r="D9516" s="201"/>
      <c r="E9516" s="201"/>
    </row>
    <row r="9517" spans="3:5" x14ac:dyDescent="0.2">
      <c r="C9517" s="201"/>
      <c r="D9517" s="201"/>
      <c r="E9517" s="201"/>
    </row>
    <row r="9518" spans="3:5" x14ac:dyDescent="0.2">
      <c r="C9518" s="201"/>
      <c r="D9518" s="201"/>
      <c r="E9518" s="201"/>
    </row>
    <row r="9519" spans="3:5" x14ac:dyDescent="0.2">
      <c r="C9519" s="201"/>
      <c r="D9519" s="201"/>
      <c r="E9519" s="201"/>
    </row>
    <row r="9520" spans="3:5" x14ac:dyDescent="0.2">
      <c r="C9520" s="201"/>
      <c r="D9520" s="201"/>
      <c r="E9520" s="201"/>
    </row>
    <row r="9521" spans="3:5" x14ac:dyDescent="0.2">
      <c r="C9521" s="201"/>
      <c r="D9521" s="201"/>
      <c r="E9521" s="201"/>
    </row>
    <row r="9522" spans="3:5" x14ac:dyDescent="0.2">
      <c r="C9522" s="201"/>
      <c r="D9522" s="201"/>
      <c r="E9522" s="201"/>
    </row>
    <row r="9523" spans="3:5" x14ac:dyDescent="0.2">
      <c r="C9523" s="201"/>
      <c r="D9523" s="201"/>
      <c r="E9523" s="201"/>
    </row>
    <row r="9524" spans="3:5" x14ac:dyDescent="0.2">
      <c r="C9524" s="201"/>
      <c r="D9524" s="201"/>
      <c r="E9524" s="201"/>
    </row>
    <row r="9525" spans="3:5" x14ac:dyDescent="0.2">
      <c r="C9525" s="201"/>
      <c r="D9525" s="201"/>
      <c r="E9525" s="201"/>
    </row>
    <row r="9526" spans="3:5" x14ac:dyDescent="0.2">
      <c r="C9526" s="201"/>
      <c r="D9526" s="201"/>
      <c r="E9526" s="201"/>
    </row>
    <row r="9527" spans="3:5" x14ac:dyDescent="0.2">
      <c r="C9527" s="201"/>
      <c r="D9527" s="201"/>
      <c r="E9527" s="201"/>
    </row>
    <row r="9528" spans="3:5" x14ac:dyDescent="0.2">
      <c r="C9528" s="201"/>
      <c r="D9528" s="201"/>
      <c r="E9528" s="201"/>
    </row>
    <row r="9529" spans="3:5" x14ac:dyDescent="0.2">
      <c r="C9529" s="201"/>
      <c r="D9529" s="201"/>
      <c r="E9529" s="201"/>
    </row>
    <row r="9530" spans="3:5" x14ac:dyDescent="0.2">
      <c r="C9530" s="201"/>
      <c r="D9530" s="201"/>
      <c r="E9530" s="201"/>
    </row>
    <row r="9531" spans="3:5" x14ac:dyDescent="0.2">
      <c r="C9531" s="201"/>
      <c r="D9531" s="201"/>
      <c r="E9531" s="201"/>
    </row>
    <row r="9532" spans="3:5" x14ac:dyDescent="0.2">
      <c r="C9532" s="201"/>
      <c r="D9532" s="201"/>
      <c r="E9532" s="201"/>
    </row>
    <row r="9533" spans="3:5" x14ac:dyDescent="0.2">
      <c r="C9533" s="201"/>
      <c r="D9533" s="201"/>
      <c r="E9533" s="201"/>
    </row>
    <row r="9534" spans="3:5" x14ac:dyDescent="0.2">
      <c r="C9534" s="201"/>
      <c r="D9534" s="201"/>
      <c r="E9534" s="201"/>
    </row>
    <row r="9535" spans="3:5" x14ac:dyDescent="0.2">
      <c r="C9535" s="201"/>
      <c r="D9535" s="201"/>
      <c r="E9535" s="201"/>
    </row>
    <row r="9536" spans="3:5" x14ac:dyDescent="0.2">
      <c r="C9536" s="201"/>
      <c r="D9536" s="201"/>
      <c r="E9536" s="201"/>
    </row>
    <row r="9537" spans="3:5" x14ac:dyDescent="0.2">
      <c r="C9537" s="201"/>
      <c r="D9537" s="201"/>
      <c r="E9537" s="201"/>
    </row>
    <row r="9538" spans="3:5" x14ac:dyDescent="0.2">
      <c r="C9538" s="201"/>
      <c r="D9538" s="201"/>
      <c r="E9538" s="201"/>
    </row>
    <row r="9539" spans="3:5" x14ac:dyDescent="0.2">
      <c r="C9539" s="201"/>
      <c r="D9539" s="201"/>
      <c r="E9539" s="201"/>
    </row>
    <row r="9540" spans="3:5" x14ac:dyDescent="0.2">
      <c r="C9540" s="201"/>
      <c r="D9540" s="201"/>
      <c r="E9540" s="201"/>
    </row>
    <row r="9541" spans="3:5" x14ac:dyDescent="0.2">
      <c r="C9541" s="201"/>
      <c r="D9541" s="201"/>
      <c r="E9541" s="201"/>
    </row>
    <row r="9542" spans="3:5" x14ac:dyDescent="0.2">
      <c r="C9542" s="201"/>
      <c r="D9542" s="201"/>
      <c r="E9542" s="201"/>
    </row>
    <row r="9543" spans="3:5" x14ac:dyDescent="0.2">
      <c r="C9543" s="201"/>
      <c r="D9543" s="201"/>
      <c r="E9543" s="201"/>
    </row>
    <row r="9544" spans="3:5" x14ac:dyDescent="0.2">
      <c r="C9544" s="201"/>
      <c r="D9544" s="201"/>
      <c r="E9544" s="201"/>
    </row>
    <row r="9545" spans="3:5" x14ac:dyDescent="0.2">
      <c r="C9545" s="201"/>
      <c r="D9545" s="201"/>
      <c r="E9545" s="201"/>
    </row>
    <row r="9546" spans="3:5" x14ac:dyDescent="0.2">
      <c r="C9546" s="201"/>
      <c r="D9546" s="201"/>
      <c r="E9546" s="201"/>
    </row>
    <row r="9547" spans="3:5" x14ac:dyDescent="0.2">
      <c r="C9547" s="201"/>
      <c r="D9547" s="201"/>
      <c r="E9547" s="201"/>
    </row>
    <row r="9548" spans="3:5" x14ac:dyDescent="0.2">
      <c r="C9548" s="201"/>
      <c r="D9548" s="201"/>
      <c r="E9548" s="201"/>
    </row>
    <row r="9549" spans="3:5" x14ac:dyDescent="0.2">
      <c r="C9549" s="201"/>
      <c r="D9549" s="201"/>
      <c r="E9549" s="201"/>
    </row>
    <row r="9550" spans="3:5" x14ac:dyDescent="0.2">
      <c r="C9550" s="201"/>
      <c r="D9550" s="201"/>
      <c r="E9550" s="201"/>
    </row>
    <row r="9551" spans="3:5" x14ac:dyDescent="0.2">
      <c r="C9551" s="201"/>
      <c r="D9551" s="201"/>
      <c r="E9551" s="201"/>
    </row>
    <row r="9552" spans="3:5" x14ac:dyDescent="0.2">
      <c r="C9552" s="201"/>
      <c r="D9552" s="201"/>
      <c r="E9552" s="201"/>
    </row>
    <row r="9553" spans="3:5" x14ac:dyDescent="0.2">
      <c r="C9553" s="201"/>
      <c r="D9553" s="201"/>
      <c r="E9553" s="201"/>
    </row>
    <row r="9554" spans="3:5" x14ac:dyDescent="0.2">
      <c r="C9554" s="201"/>
      <c r="D9554" s="201"/>
      <c r="E9554" s="201"/>
    </row>
    <row r="9555" spans="3:5" x14ac:dyDescent="0.2">
      <c r="C9555" s="201"/>
      <c r="D9555" s="201"/>
      <c r="E9555" s="201"/>
    </row>
    <row r="9556" spans="3:5" x14ac:dyDescent="0.2">
      <c r="C9556" s="201"/>
      <c r="D9556" s="201"/>
      <c r="E9556" s="201"/>
    </row>
    <row r="9557" spans="3:5" x14ac:dyDescent="0.2">
      <c r="C9557" s="201"/>
      <c r="D9557" s="201"/>
      <c r="E9557" s="201"/>
    </row>
    <row r="9558" spans="3:5" x14ac:dyDescent="0.2">
      <c r="C9558" s="201"/>
      <c r="D9558" s="201"/>
      <c r="E9558" s="201"/>
    </row>
    <row r="9559" spans="3:5" x14ac:dyDescent="0.2">
      <c r="C9559" s="201"/>
      <c r="D9559" s="201"/>
      <c r="E9559" s="201"/>
    </row>
    <row r="9560" spans="3:5" x14ac:dyDescent="0.2">
      <c r="C9560" s="201"/>
      <c r="D9560" s="201"/>
      <c r="E9560" s="201"/>
    </row>
    <row r="9561" spans="3:5" x14ac:dyDescent="0.2">
      <c r="C9561" s="201"/>
      <c r="D9561" s="201"/>
      <c r="E9561" s="201"/>
    </row>
    <row r="9562" spans="3:5" x14ac:dyDescent="0.2">
      <c r="C9562" s="201"/>
      <c r="D9562" s="201"/>
      <c r="E9562" s="201"/>
    </row>
    <row r="9563" spans="3:5" x14ac:dyDescent="0.2">
      <c r="C9563" s="201"/>
      <c r="D9563" s="201"/>
      <c r="E9563" s="201"/>
    </row>
    <row r="9564" spans="3:5" x14ac:dyDescent="0.2">
      <c r="C9564" s="201"/>
      <c r="D9564" s="201"/>
      <c r="E9564" s="201"/>
    </row>
    <row r="9565" spans="3:5" x14ac:dyDescent="0.2">
      <c r="C9565" s="201"/>
      <c r="D9565" s="201"/>
      <c r="E9565" s="201"/>
    </row>
    <row r="9566" spans="3:5" x14ac:dyDescent="0.2">
      <c r="C9566" s="201"/>
      <c r="D9566" s="201"/>
      <c r="E9566" s="201"/>
    </row>
    <row r="9567" spans="3:5" x14ac:dyDescent="0.2">
      <c r="C9567" s="201"/>
      <c r="D9567" s="201"/>
      <c r="E9567" s="201"/>
    </row>
    <row r="9568" spans="3:5" x14ac:dyDescent="0.2">
      <c r="C9568" s="201"/>
      <c r="D9568" s="201"/>
      <c r="E9568" s="201"/>
    </row>
    <row r="9569" spans="3:5" x14ac:dyDescent="0.2">
      <c r="C9569" s="201"/>
      <c r="D9569" s="201"/>
      <c r="E9569" s="201"/>
    </row>
    <row r="9570" spans="3:5" x14ac:dyDescent="0.2">
      <c r="C9570" s="201"/>
      <c r="D9570" s="201"/>
      <c r="E9570" s="201"/>
    </row>
    <row r="9571" spans="3:5" x14ac:dyDescent="0.2">
      <c r="C9571" s="201"/>
      <c r="D9571" s="201"/>
      <c r="E9571" s="201"/>
    </row>
    <row r="9572" spans="3:5" x14ac:dyDescent="0.2">
      <c r="C9572" s="201"/>
      <c r="D9572" s="201"/>
      <c r="E9572" s="201"/>
    </row>
    <row r="9573" spans="3:5" x14ac:dyDescent="0.2">
      <c r="C9573" s="201"/>
      <c r="D9573" s="201"/>
      <c r="E9573" s="201"/>
    </row>
    <row r="9574" spans="3:5" x14ac:dyDescent="0.2">
      <c r="C9574" s="201"/>
      <c r="D9574" s="201"/>
      <c r="E9574" s="201"/>
    </row>
    <row r="9575" spans="3:5" x14ac:dyDescent="0.2">
      <c r="C9575" s="201"/>
      <c r="D9575" s="201"/>
      <c r="E9575" s="201"/>
    </row>
    <row r="9576" spans="3:5" x14ac:dyDescent="0.2">
      <c r="C9576" s="201"/>
      <c r="D9576" s="201"/>
      <c r="E9576" s="201"/>
    </row>
    <row r="9577" spans="3:5" x14ac:dyDescent="0.2">
      <c r="C9577" s="201"/>
      <c r="D9577" s="201"/>
      <c r="E9577" s="201"/>
    </row>
    <row r="9578" spans="3:5" x14ac:dyDescent="0.2">
      <c r="C9578" s="201"/>
      <c r="D9578" s="201"/>
      <c r="E9578" s="201"/>
    </row>
    <row r="9579" spans="3:5" x14ac:dyDescent="0.2">
      <c r="C9579" s="201"/>
      <c r="D9579" s="201"/>
      <c r="E9579" s="201"/>
    </row>
    <row r="9580" spans="3:5" x14ac:dyDescent="0.2">
      <c r="C9580" s="201"/>
      <c r="D9580" s="201"/>
      <c r="E9580" s="201"/>
    </row>
    <row r="9581" spans="3:5" x14ac:dyDescent="0.2">
      <c r="C9581" s="201"/>
      <c r="D9581" s="201"/>
      <c r="E9581" s="201"/>
    </row>
    <row r="9582" spans="3:5" x14ac:dyDescent="0.2">
      <c r="C9582" s="201"/>
      <c r="D9582" s="201"/>
      <c r="E9582" s="201"/>
    </row>
    <row r="9583" spans="3:5" x14ac:dyDescent="0.2">
      <c r="C9583" s="201"/>
      <c r="D9583" s="201"/>
      <c r="E9583" s="201"/>
    </row>
    <row r="9584" spans="3:5" x14ac:dyDescent="0.2">
      <c r="C9584" s="201"/>
      <c r="D9584" s="201"/>
      <c r="E9584" s="201"/>
    </row>
    <row r="9585" spans="3:5" x14ac:dyDescent="0.2">
      <c r="C9585" s="201"/>
      <c r="D9585" s="201"/>
      <c r="E9585" s="201"/>
    </row>
    <row r="9586" spans="3:5" x14ac:dyDescent="0.2">
      <c r="C9586" s="201"/>
      <c r="D9586" s="201"/>
      <c r="E9586" s="201"/>
    </row>
    <row r="9587" spans="3:5" x14ac:dyDescent="0.2">
      <c r="C9587" s="201"/>
      <c r="D9587" s="201"/>
      <c r="E9587" s="201"/>
    </row>
    <row r="9588" spans="3:5" x14ac:dyDescent="0.2">
      <c r="C9588" s="201"/>
      <c r="D9588" s="201"/>
      <c r="E9588" s="201"/>
    </row>
    <row r="9589" spans="3:5" x14ac:dyDescent="0.2">
      <c r="C9589" s="201"/>
      <c r="D9589" s="201"/>
      <c r="E9589" s="201"/>
    </row>
    <row r="9590" spans="3:5" x14ac:dyDescent="0.2">
      <c r="C9590" s="201"/>
      <c r="D9590" s="201"/>
      <c r="E9590" s="201"/>
    </row>
    <row r="9591" spans="3:5" x14ac:dyDescent="0.2">
      <c r="C9591" s="201"/>
      <c r="D9591" s="201"/>
      <c r="E9591" s="201"/>
    </row>
    <row r="9592" spans="3:5" x14ac:dyDescent="0.2">
      <c r="C9592" s="201"/>
      <c r="D9592" s="201"/>
      <c r="E9592" s="201"/>
    </row>
    <row r="9593" spans="3:5" x14ac:dyDescent="0.2">
      <c r="C9593" s="201"/>
      <c r="D9593" s="201"/>
      <c r="E9593" s="201"/>
    </row>
    <row r="9594" spans="3:5" x14ac:dyDescent="0.2">
      <c r="C9594" s="201"/>
      <c r="D9594" s="201"/>
      <c r="E9594" s="201"/>
    </row>
    <row r="9595" spans="3:5" x14ac:dyDescent="0.2">
      <c r="C9595" s="201"/>
      <c r="D9595" s="201"/>
      <c r="E9595" s="201"/>
    </row>
    <row r="9596" spans="3:5" x14ac:dyDescent="0.2">
      <c r="C9596" s="201"/>
      <c r="D9596" s="201"/>
      <c r="E9596" s="201"/>
    </row>
    <row r="9597" spans="3:5" x14ac:dyDescent="0.2">
      <c r="C9597" s="201"/>
      <c r="D9597" s="201"/>
      <c r="E9597" s="201"/>
    </row>
    <row r="9598" spans="3:5" x14ac:dyDescent="0.2">
      <c r="C9598" s="201"/>
      <c r="D9598" s="201"/>
      <c r="E9598" s="201"/>
    </row>
    <row r="9599" spans="3:5" x14ac:dyDescent="0.2">
      <c r="C9599" s="201"/>
      <c r="D9599" s="201"/>
      <c r="E9599" s="201"/>
    </row>
    <row r="9600" spans="3:5" x14ac:dyDescent="0.2">
      <c r="C9600" s="201"/>
      <c r="D9600" s="201"/>
      <c r="E9600" s="201"/>
    </row>
    <row r="9601" spans="3:5" x14ac:dyDescent="0.2">
      <c r="C9601" s="201"/>
      <c r="D9601" s="201"/>
      <c r="E9601" s="201"/>
    </row>
    <row r="9602" spans="3:5" x14ac:dyDescent="0.2">
      <c r="C9602" s="201"/>
      <c r="D9602" s="201"/>
      <c r="E9602" s="201"/>
    </row>
    <row r="9603" spans="3:5" x14ac:dyDescent="0.2">
      <c r="C9603" s="201"/>
      <c r="D9603" s="201"/>
      <c r="E9603" s="201"/>
    </row>
    <row r="9604" spans="3:5" x14ac:dyDescent="0.2">
      <c r="C9604" s="201"/>
      <c r="D9604" s="201"/>
      <c r="E9604" s="201"/>
    </row>
    <row r="9605" spans="3:5" x14ac:dyDescent="0.2">
      <c r="C9605" s="201"/>
      <c r="D9605" s="201"/>
      <c r="E9605" s="201"/>
    </row>
    <row r="9606" spans="3:5" x14ac:dyDescent="0.2">
      <c r="C9606" s="201"/>
      <c r="D9606" s="201"/>
      <c r="E9606" s="201"/>
    </row>
    <row r="9607" spans="3:5" x14ac:dyDescent="0.2">
      <c r="C9607" s="201"/>
      <c r="D9607" s="201"/>
      <c r="E9607" s="201"/>
    </row>
    <row r="9608" spans="3:5" x14ac:dyDescent="0.2">
      <c r="C9608" s="201"/>
      <c r="D9608" s="201"/>
      <c r="E9608" s="201"/>
    </row>
    <row r="9609" spans="3:5" x14ac:dyDescent="0.2">
      <c r="C9609" s="201"/>
      <c r="D9609" s="201"/>
      <c r="E9609" s="201"/>
    </row>
    <row r="9610" spans="3:5" x14ac:dyDescent="0.2">
      <c r="C9610" s="201"/>
      <c r="D9610" s="201"/>
      <c r="E9610" s="201"/>
    </row>
    <row r="9611" spans="3:5" x14ac:dyDescent="0.2">
      <c r="C9611" s="201"/>
      <c r="D9611" s="201"/>
      <c r="E9611" s="201"/>
    </row>
    <row r="9612" spans="3:5" x14ac:dyDescent="0.2">
      <c r="C9612" s="201"/>
      <c r="D9612" s="201"/>
      <c r="E9612" s="201"/>
    </row>
    <row r="9613" spans="3:5" x14ac:dyDescent="0.2">
      <c r="C9613" s="201"/>
      <c r="D9613" s="201"/>
      <c r="E9613" s="201"/>
    </row>
    <row r="9614" spans="3:5" x14ac:dyDescent="0.2">
      <c r="C9614" s="201"/>
      <c r="D9614" s="201"/>
      <c r="E9614" s="201"/>
    </row>
    <row r="9615" spans="3:5" x14ac:dyDescent="0.2">
      <c r="C9615" s="201"/>
      <c r="D9615" s="201"/>
      <c r="E9615" s="201"/>
    </row>
    <row r="9616" spans="3:5" x14ac:dyDescent="0.2">
      <c r="C9616" s="201"/>
      <c r="D9616" s="201"/>
      <c r="E9616" s="201"/>
    </row>
    <row r="9617" spans="3:5" x14ac:dyDescent="0.2">
      <c r="C9617" s="201"/>
      <c r="D9617" s="201"/>
      <c r="E9617" s="201"/>
    </row>
    <row r="9618" spans="3:5" x14ac:dyDescent="0.2">
      <c r="C9618" s="201"/>
      <c r="D9618" s="201"/>
      <c r="E9618" s="201"/>
    </row>
    <row r="9619" spans="3:5" x14ac:dyDescent="0.2">
      <c r="C9619" s="201"/>
      <c r="D9619" s="201"/>
      <c r="E9619" s="201"/>
    </row>
    <row r="9620" spans="3:5" x14ac:dyDescent="0.2">
      <c r="C9620" s="201"/>
      <c r="D9620" s="201"/>
      <c r="E9620" s="201"/>
    </row>
    <row r="9621" spans="3:5" x14ac:dyDescent="0.2">
      <c r="C9621" s="201"/>
      <c r="D9621" s="201"/>
      <c r="E9621" s="201"/>
    </row>
    <row r="9622" spans="3:5" x14ac:dyDescent="0.2">
      <c r="C9622" s="201"/>
      <c r="D9622" s="201"/>
      <c r="E9622" s="201"/>
    </row>
    <row r="9623" spans="3:5" x14ac:dyDescent="0.2">
      <c r="C9623" s="201"/>
      <c r="D9623" s="201"/>
      <c r="E9623" s="201"/>
    </row>
    <row r="9624" spans="3:5" x14ac:dyDescent="0.2">
      <c r="C9624" s="201"/>
      <c r="D9624" s="201"/>
      <c r="E9624" s="201"/>
    </row>
    <row r="9625" spans="3:5" x14ac:dyDescent="0.2">
      <c r="C9625" s="201"/>
      <c r="D9625" s="201"/>
      <c r="E9625" s="201"/>
    </row>
    <row r="9626" spans="3:5" x14ac:dyDescent="0.2">
      <c r="C9626" s="201"/>
      <c r="D9626" s="201"/>
      <c r="E9626" s="201"/>
    </row>
    <row r="9627" spans="3:5" x14ac:dyDescent="0.2">
      <c r="C9627" s="201"/>
      <c r="D9627" s="201"/>
      <c r="E9627" s="201"/>
    </row>
    <row r="9628" spans="3:5" x14ac:dyDescent="0.2">
      <c r="C9628" s="201"/>
      <c r="D9628" s="201"/>
      <c r="E9628" s="201"/>
    </row>
    <row r="9629" spans="3:5" x14ac:dyDescent="0.2">
      <c r="C9629" s="201"/>
      <c r="D9629" s="201"/>
      <c r="E9629" s="201"/>
    </row>
    <row r="9630" spans="3:5" x14ac:dyDescent="0.2">
      <c r="C9630" s="201"/>
      <c r="D9630" s="201"/>
      <c r="E9630" s="201"/>
    </row>
    <row r="9631" spans="3:5" x14ac:dyDescent="0.2">
      <c r="C9631" s="201"/>
      <c r="D9631" s="201"/>
      <c r="E9631" s="201"/>
    </row>
    <row r="9632" spans="3:5" x14ac:dyDescent="0.2">
      <c r="C9632" s="201"/>
      <c r="D9632" s="201"/>
      <c r="E9632" s="201"/>
    </row>
    <row r="9633" spans="3:5" x14ac:dyDescent="0.2">
      <c r="C9633" s="201"/>
      <c r="D9633" s="201"/>
      <c r="E9633" s="201"/>
    </row>
    <row r="9634" spans="3:5" x14ac:dyDescent="0.2">
      <c r="C9634" s="201"/>
      <c r="D9634" s="201"/>
      <c r="E9634" s="201"/>
    </row>
    <row r="9635" spans="3:5" x14ac:dyDescent="0.2">
      <c r="C9635" s="201"/>
      <c r="D9635" s="201"/>
      <c r="E9635" s="201"/>
    </row>
    <row r="9636" spans="3:5" x14ac:dyDescent="0.2">
      <c r="C9636" s="201"/>
      <c r="D9636" s="201"/>
      <c r="E9636" s="201"/>
    </row>
    <row r="9637" spans="3:5" x14ac:dyDescent="0.2">
      <c r="C9637" s="201"/>
      <c r="D9637" s="201"/>
      <c r="E9637" s="201"/>
    </row>
    <row r="9638" spans="3:5" x14ac:dyDescent="0.2">
      <c r="C9638" s="201"/>
      <c r="D9638" s="201"/>
      <c r="E9638" s="201"/>
    </row>
    <row r="9639" spans="3:5" x14ac:dyDescent="0.2">
      <c r="C9639" s="201"/>
      <c r="D9639" s="201"/>
      <c r="E9639" s="201"/>
    </row>
    <row r="9640" spans="3:5" x14ac:dyDescent="0.2">
      <c r="C9640" s="201"/>
      <c r="D9640" s="201"/>
      <c r="E9640" s="201"/>
    </row>
    <row r="9641" spans="3:5" x14ac:dyDescent="0.2">
      <c r="C9641" s="201"/>
      <c r="D9641" s="201"/>
      <c r="E9641" s="201"/>
    </row>
    <row r="9642" spans="3:5" x14ac:dyDescent="0.2">
      <c r="C9642" s="201"/>
      <c r="D9642" s="201"/>
      <c r="E9642" s="201"/>
    </row>
    <row r="9643" spans="3:5" x14ac:dyDescent="0.2">
      <c r="C9643" s="201"/>
      <c r="D9643" s="201"/>
      <c r="E9643" s="201"/>
    </row>
    <row r="9644" spans="3:5" x14ac:dyDescent="0.2">
      <c r="C9644" s="201"/>
      <c r="D9644" s="201"/>
      <c r="E9644" s="201"/>
    </row>
    <row r="9645" spans="3:5" x14ac:dyDescent="0.2">
      <c r="C9645" s="201"/>
      <c r="D9645" s="201"/>
      <c r="E9645" s="201"/>
    </row>
    <row r="9646" spans="3:5" x14ac:dyDescent="0.2">
      <c r="C9646" s="201"/>
      <c r="D9646" s="201"/>
      <c r="E9646" s="201"/>
    </row>
    <row r="9647" spans="3:5" x14ac:dyDescent="0.2">
      <c r="C9647" s="201"/>
      <c r="D9647" s="201"/>
      <c r="E9647" s="201"/>
    </row>
    <row r="9648" spans="3:5" x14ac:dyDescent="0.2">
      <c r="C9648" s="201"/>
      <c r="D9648" s="201"/>
      <c r="E9648" s="201"/>
    </row>
    <row r="9649" spans="3:5" x14ac:dyDescent="0.2">
      <c r="C9649" s="201"/>
      <c r="D9649" s="201"/>
      <c r="E9649" s="201"/>
    </row>
    <row r="9650" spans="3:5" x14ac:dyDescent="0.2">
      <c r="C9650" s="201"/>
      <c r="D9650" s="201"/>
      <c r="E9650" s="201"/>
    </row>
    <row r="9651" spans="3:5" x14ac:dyDescent="0.2">
      <c r="C9651" s="201"/>
      <c r="D9651" s="201"/>
      <c r="E9651" s="201"/>
    </row>
    <row r="9652" spans="3:5" x14ac:dyDescent="0.2">
      <c r="C9652" s="201"/>
      <c r="D9652" s="201"/>
      <c r="E9652" s="201"/>
    </row>
    <row r="9653" spans="3:5" x14ac:dyDescent="0.2">
      <c r="C9653" s="201"/>
      <c r="D9653" s="201"/>
      <c r="E9653" s="201"/>
    </row>
    <row r="9654" spans="3:5" x14ac:dyDescent="0.2">
      <c r="C9654" s="201"/>
      <c r="D9654" s="201"/>
      <c r="E9654" s="201"/>
    </row>
    <row r="9655" spans="3:5" x14ac:dyDescent="0.2">
      <c r="C9655" s="201"/>
      <c r="D9655" s="201"/>
      <c r="E9655" s="201"/>
    </row>
    <row r="9656" spans="3:5" x14ac:dyDescent="0.2">
      <c r="C9656" s="201"/>
      <c r="D9656" s="201"/>
      <c r="E9656" s="201"/>
    </row>
    <row r="9657" spans="3:5" x14ac:dyDescent="0.2">
      <c r="C9657" s="201"/>
      <c r="D9657" s="201"/>
      <c r="E9657" s="201"/>
    </row>
    <row r="9658" spans="3:5" x14ac:dyDescent="0.2">
      <c r="C9658" s="201"/>
      <c r="D9658" s="201"/>
      <c r="E9658" s="201"/>
    </row>
    <row r="9659" spans="3:5" x14ac:dyDescent="0.2">
      <c r="C9659" s="201"/>
      <c r="D9659" s="201"/>
      <c r="E9659" s="201"/>
    </row>
    <row r="9660" spans="3:5" x14ac:dyDescent="0.2">
      <c r="C9660" s="201"/>
      <c r="D9660" s="201"/>
      <c r="E9660" s="201"/>
    </row>
    <row r="9661" spans="3:5" x14ac:dyDescent="0.2">
      <c r="C9661" s="201"/>
      <c r="D9661" s="201"/>
      <c r="E9661" s="201"/>
    </row>
    <row r="9662" spans="3:5" x14ac:dyDescent="0.2">
      <c r="C9662" s="201"/>
      <c r="D9662" s="201"/>
      <c r="E9662" s="201"/>
    </row>
    <row r="9663" spans="3:5" x14ac:dyDescent="0.2">
      <c r="C9663" s="201"/>
      <c r="D9663" s="201"/>
      <c r="E9663" s="201"/>
    </row>
    <row r="9664" spans="3:5" x14ac:dyDescent="0.2">
      <c r="C9664" s="201"/>
      <c r="D9664" s="201"/>
      <c r="E9664" s="201"/>
    </row>
    <row r="9665" spans="3:5" x14ac:dyDescent="0.2">
      <c r="C9665" s="201"/>
      <c r="D9665" s="201"/>
      <c r="E9665" s="201"/>
    </row>
    <row r="9666" spans="3:5" x14ac:dyDescent="0.2">
      <c r="C9666" s="201"/>
      <c r="D9666" s="201"/>
      <c r="E9666" s="201"/>
    </row>
    <row r="9667" spans="3:5" x14ac:dyDescent="0.2">
      <c r="C9667" s="201"/>
      <c r="D9667" s="201"/>
      <c r="E9667" s="201"/>
    </row>
    <row r="9668" spans="3:5" x14ac:dyDescent="0.2">
      <c r="C9668" s="201"/>
      <c r="D9668" s="201"/>
      <c r="E9668" s="201"/>
    </row>
    <row r="9669" spans="3:5" x14ac:dyDescent="0.2">
      <c r="C9669" s="201"/>
      <c r="D9669" s="201"/>
      <c r="E9669" s="201"/>
    </row>
    <row r="9670" spans="3:5" x14ac:dyDescent="0.2">
      <c r="C9670" s="201"/>
      <c r="D9670" s="201"/>
      <c r="E9670" s="201"/>
    </row>
    <row r="9671" spans="3:5" x14ac:dyDescent="0.2">
      <c r="C9671" s="201"/>
      <c r="D9671" s="201"/>
      <c r="E9671" s="201"/>
    </row>
    <row r="9672" spans="3:5" x14ac:dyDescent="0.2">
      <c r="C9672" s="201"/>
      <c r="D9672" s="201"/>
      <c r="E9672" s="201"/>
    </row>
    <row r="9673" spans="3:5" x14ac:dyDescent="0.2">
      <c r="C9673" s="201"/>
      <c r="D9673" s="201"/>
      <c r="E9673" s="201"/>
    </row>
    <row r="9674" spans="3:5" x14ac:dyDescent="0.2">
      <c r="C9674" s="201"/>
      <c r="D9674" s="201"/>
      <c r="E9674" s="201"/>
    </row>
    <row r="9675" spans="3:5" x14ac:dyDescent="0.2">
      <c r="C9675" s="201"/>
      <c r="D9675" s="201"/>
      <c r="E9675" s="201"/>
    </row>
    <row r="9676" spans="3:5" x14ac:dyDescent="0.2">
      <c r="C9676" s="201"/>
      <c r="D9676" s="201"/>
      <c r="E9676" s="201"/>
    </row>
    <row r="9677" spans="3:5" x14ac:dyDescent="0.2">
      <c r="C9677" s="201"/>
      <c r="D9677" s="201"/>
      <c r="E9677" s="201"/>
    </row>
    <row r="9678" spans="3:5" x14ac:dyDescent="0.2">
      <c r="C9678" s="201"/>
      <c r="D9678" s="201"/>
      <c r="E9678" s="201"/>
    </row>
    <row r="9679" spans="3:5" x14ac:dyDescent="0.2">
      <c r="C9679" s="201"/>
      <c r="D9679" s="201"/>
      <c r="E9679" s="201"/>
    </row>
    <row r="9680" spans="3:5" x14ac:dyDescent="0.2">
      <c r="C9680" s="201"/>
      <c r="D9680" s="201"/>
      <c r="E9680" s="201"/>
    </row>
    <row r="9681" spans="3:5" x14ac:dyDescent="0.2">
      <c r="C9681" s="201"/>
      <c r="D9681" s="201"/>
      <c r="E9681" s="201"/>
    </row>
    <row r="9682" spans="3:5" x14ac:dyDescent="0.2">
      <c r="C9682" s="201"/>
      <c r="D9682" s="201"/>
      <c r="E9682" s="201"/>
    </row>
    <row r="9683" spans="3:5" x14ac:dyDescent="0.2">
      <c r="C9683" s="201"/>
      <c r="D9683" s="201"/>
      <c r="E9683" s="201"/>
    </row>
    <row r="9684" spans="3:5" x14ac:dyDescent="0.2">
      <c r="C9684" s="201"/>
      <c r="D9684" s="201"/>
      <c r="E9684" s="201"/>
    </row>
    <row r="9685" spans="3:5" x14ac:dyDescent="0.2">
      <c r="C9685" s="201"/>
      <c r="D9685" s="201"/>
      <c r="E9685" s="201"/>
    </row>
    <row r="9686" spans="3:5" x14ac:dyDescent="0.2">
      <c r="C9686" s="201"/>
      <c r="D9686" s="201"/>
      <c r="E9686" s="201"/>
    </row>
    <row r="9687" spans="3:5" x14ac:dyDescent="0.2">
      <c r="C9687" s="201"/>
      <c r="D9687" s="201"/>
      <c r="E9687" s="201"/>
    </row>
    <row r="9688" spans="3:5" x14ac:dyDescent="0.2">
      <c r="C9688" s="201"/>
      <c r="D9688" s="201"/>
      <c r="E9688" s="201"/>
    </row>
    <row r="9689" spans="3:5" x14ac:dyDescent="0.2">
      <c r="C9689" s="201"/>
      <c r="D9689" s="201"/>
      <c r="E9689" s="201"/>
    </row>
    <row r="9690" spans="3:5" x14ac:dyDescent="0.2">
      <c r="C9690" s="201"/>
      <c r="D9690" s="201"/>
      <c r="E9690" s="201"/>
    </row>
    <row r="9691" spans="3:5" x14ac:dyDescent="0.2">
      <c r="C9691" s="201"/>
      <c r="D9691" s="201"/>
      <c r="E9691" s="201"/>
    </row>
    <row r="9692" spans="3:5" x14ac:dyDescent="0.2">
      <c r="C9692" s="201"/>
      <c r="D9692" s="201"/>
      <c r="E9692" s="201"/>
    </row>
    <row r="9693" spans="3:5" x14ac:dyDescent="0.2">
      <c r="C9693" s="201"/>
      <c r="D9693" s="201"/>
      <c r="E9693" s="201"/>
    </row>
    <row r="9694" spans="3:5" x14ac:dyDescent="0.2">
      <c r="C9694" s="201"/>
      <c r="D9694" s="201"/>
      <c r="E9694" s="201"/>
    </row>
    <row r="9695" spans="3:5" x14ac:dyDescent="0.2">
      <c r="C9695" s="201"/>
      <c r="D9695" s="201"/>
      <c r="E9695" s="201"/>
    </row>
    <row r="9696" spans="3:5" x14ac:dyDescent="0.2">
      <c r="C9696" s="201"/>
      <c r="D9696" s="201"/>
      <c r="E9696" s="201"/>
    </row>
    <row r="9697" spans="3:5" x14ac:dyDescent="0.2">
      <c r="C9697" s="201"/>
      <c r="D9697" s="201"/>
      <c r="E9697" s="201"/>
    </row>
    <row r="9698" spans="3:5" x14ac:dyDescent="0.2">
      <c r="C9698" s="201"/>
      <c r="D9698" s="201"/>
      <c r="E9698" s="201"/>
    </row>
    <row r="9699" spans="3:5" x14ac:dyDescent="0.2">
      <c r="C9699" s="201"/>
      <c r="D9699" s="201"/>
      <c r="E9699" s="201"/>
    </row>
    <row r="9700" spans="3:5" x14ac:dyDescent="0.2">
      <c r="C9700" s="201"/>
      <c r="D9700" s="201"/>
      <c r="E9700" s="201"/>
    </row>
    <row r="9701" spans="3:5" x14ac:dyDescent="0.2">
      <c r="C9701" s="201"/>
      <c r="D9701" s="201"/>
      <c r="E9701" s="201"/>
    </row>
    <row r="9702" spans="3:5" x14ac:dyDescent="0.2">
      <c r="C9702" s="201"/>
      <c r="D9702" s="201"/>
      <c r="E9702" s="201"/>
    </row>
    <row r="9703" spans="3:5" x14ac:dyDescent="0.2">
      <c r="C9703" s="201"/>
      <c r="D9703" s="201"/>
      <c r="E9703" s="201"/>
    </row>
    <row r="9704" spans="3:5" x14ac:dyDescent="0.2">
      <c r="C9704" s="201"/>
      <c r="D9704" s="201"/>
      <c r="E9704" s="201"/>
    </row>
    <row r="9705" spans="3:5" x14ac:dyDescent="0.2">
      <c r="C9705" s="201"/>
      <c r="D9705" s="201"/>
      <c r="E9705" s="201"/>
    </row>
    <row r="9706" spans="3:5" x14ac:dyDescent="0.2">
      <c r="C9706" s="201"/>
      <c r="D9706" s="201"/>
      <c r="E9706" s="201"/>
    </row>
    <row r="9707" spans="3:5" x14ac:dyDescent="0.2">
      <c r="C9707" s="201"/>
      <c r="D9707" s="201"/>
      <c r="E9707" s="201"/>
    </row>
    <row r="9708" spans="3:5" x14ac:dyDescent="0.2">
      <c r="C9708" s="201"/>
      <c r="D9708" s="201"/>
      <c r="E9708" s="201"/>
    </row>
    <row r="9709" spans="3:5" x14ac:dyDescent="0.2">
      <c r="C9709" s="201"/>
      <c r="D9709" s="201"/>
      <c r="E9709" s="201"/>
    </row>
    <row r="9710" spans="3:5" x14ac:dyDescent="0.2">
      <c r="C9710" s="201"/>
      <c r="D9710" s="201"/>
      <c r="E9710" s="201"/>
    </row>
    <row r="9711" spans="3:5" x14ac:dyDescent="0.2">
      <c r="C9711" s="201"/>
      <c r="D9711" s="201"/>
      <c r="E9711" s="201"/>
    </row>
    <row r="9712" spans="3:5" x14ac:dyDescent="0.2">
      <c r="C9712" s="201"/>
      <c r="D9712" s="201"/>
      <c r="E9712" s="201"/>
    </row>
    <row r="9713" spans="3:5" x14ac:dyDescent="0.2">
      <c r="C9713" s="201"/>
      <c r="D9713" s="201"/>
      <c r="E9713" s="201"/>
    </row>
    <row r="9714" spans="3:5" x14ac:dyDescent="0.2">
      <c r="C9714" s="201"/>
      <c r="D9714" s="201"/>
      <c r="E9714" s="201"/>
    </row>
    <row r="9715" spans="3:5" x14ac:dyDescent="0.2">
      <c r="C9715" s="201"/>
      <c r="D9715" s="201"/>
      <c r="E9715" s="201"/>
    </row>
    <row r="9716" spans="3:5" x14ac:dyDescent="0.2">
      <c r="C9716" s="201"/>
      <c r="D9716" s="201"/>
      <c r="E9716" s="201"/>
    </row>
    <row r="9717" spans="3:5" x14ac:dyDescent="0.2">
      <c r="C9717" s="201"/>
      <c r="D9717" s="201"/>
      <c r="E9717" s="201"/>
    </row>
    <row r="9718" spans="3:5" x14ac:dyDescent="0.2">
      <c r="C9718" s="201"/>
      <c r="D9718" s="201"/>
      <c r="E9718" s="201"/>
    </row>
    <row r="9719" spans="3:5" x14ac:dyDescent="0.2">
      <c r="C9719" s="201"/>
      <c r="D9719" s="201"/>
      <c r="E9719" s="201"/>
    </row>
    <row r="9720" spans="3:5" x14ac:dyDescent="0.2">
      <c r="C9720" s="201"/>
      <c r="D9720" s="201"/>
      <c r="E9720" s="201"/>
    </row>
    <row r="9721" spans="3:5" x14ac:dyDescent="0.2">
      <c r="C9721" s="201"/>
      <c r="D9721" s="201"/>
      <c r="E9721" s="201"/>
    </row>
    <row r="9722" spans="3:5" x14ac:dyDescent="0.2">
      <c r="C9722" s="201"/>
      <c r="D9722" s="201"/>
      <c r="E9722" s="201"/>
    </row>
    <row r="9723" spans="3:5" x14ac:dyDescent="0.2">
      <c r="C9723" s="201"/>
      <c r="D9723" s="201"/>
      <c r="E9723" s="201"/>
    </row>
    <row r="9724" spans="3:5" x14ac:dyDescent="0.2">
      <c r="C9724" s="201"/>
      <c r="D9724" s="201"/>
      <c r="E9724" s="201"/>
    </row>
    <row r="9725" spans="3:5" x14ac:dyDescent="0.2">
      <c r="C9725" s="201"/>
      <c r="D9725" s="201"/>
      <c r="E9725" s="201"/>
    </row>
    <row r="9726" spans="3:5" x14ac:dyDescent="0.2">
      <c r="C9726" s="201"/>
      <c r="D9726" s="201"/>
      <c r="E9726" s="201"/>
    </row>
    <row r="9727" spans="3:5" x14ac:dyDescent="0.2">
      <c r="C9727" s="201"/>
      <c r="D9727" s="201"/>
      <c r="E9727" s="201"/>
    </row>
    <row r="9728" spans="3:5" x14ac:dyDescent="0.2">
      <c r="C9728" s="201"/>
      <c r="D9728" s="201"/>
      <c r="E9728" s="201"/>
    </row>
    <row r="9729" spans="3:5" x14ac:dyDescent="0.2">
      <c r="C9729" s="201"/>
      <c r="D9729" s="201"/>
      <c r="E9729" s="201"/>
    </row>
    <row r="9730" spans="3:5" x14ac:dyDescent="0.2">
      <c r="C9730" s="201"/>
      <c r="D9730" s="201"/>
      <c r="E9730" s="201"/>
    </row>
    <row r="9731" spans="3:5" x14ac:dyDescent="0.2">
      <c r="C9731" s="201"/>
      <c r="D9731" s="201"/>
      <c r="E9731" s="201"/>
    </row>
    <row r="9732" spans="3:5" x14ac:dyDescent="0.2">
      <c r="C9732" s="201"/>
      <c r="D9732" s="201"/>
      <c r="E9732" s="201"/>
    </row>
    <row r="9733" spans="3:5" x14ac:dyDescent="0.2">
      <c r="C9733" s="201"/>
      <c r="D9733" s="201"/>
      <c r="E9733" s="201"/>
    </row>
    <row r="9734" spans="3:5" x14ac:dyDescent="0.2">
      <c r="C9734" s="201"/>
      <c r="D9734" s="201"/>
      <c r="E9734" s="201"/>
    </row>
    <row r="9735" spans="3:5" x14ac:dyDescent="0.2">
      <c r="C9735" s="201"/>
      <c r="D9735" s="201"/>
      <c r="E9735" s="201"/>
    </row>
    <row r="9736" spans="3:5" x14ac:dyDescent="0.2">
      <c r="C9736" s="201"/>
      <c r="D9736" s="201"/>
      <c r="E9736" s="201"/>
    </row>
    <row r="9737" spans="3:5" x14ac:dyDescent="0.2">
      <c r="C9737" s="201"/>
      <c r="D9737" s="201"/>
      <c r="E9737" s="201"/>
    </row>
    <row r="9738" spans="3:5" x14ac:dyDescent="0.2">
      <c r="C9738" s="201"/>
      <c r="D9738" s="201"/>
      <c r="E9738" s="201"/>
    </row>
    <row r="9739" spans="3:5" x14ac:dyDescent="0.2">
      <c r="C9739" s="201"/>
      <c r="D9739" s="201"/>
      <c r="E9739" s="201"/>
    </row>
    <row r="9740" spans="3:5" x14ac:dyDescent="0.2">
      <c r="C9740" s="201"/>
      <c r="D9740" s="201"/>
      <c r="E9740" s="201"/>
    </row>
    <row r="9741" spans="3:5" x14ac:dyDescent="0.2">
      <c r="C9741" s="201"/>
      <c r="D9741" s="201"/>
      <c r="E9741" s="201"/>
    </row>
    <row r="9742" spans="3:5" x14ac:dyDescent="0.2">
      <c r="C9742" s="201"/>
      <c r="D9742" s="201"/>
      <c r="E9742" s="201"/>
    </row>
    <row r="9743" spans="3:5" x14ac:dyDescent="0.2">
      <c r="C9743" s="201"/>
      <c r="D9743" s="201"/>
      <c r="E9743" s="201"/>
    </row>
    <row r="9744" spans="3:5" x14ac:dyDescent="0.2">
      <c r="C9744" s="201"/>
      <c r="D9744" s="201"/>
      <c r="E9744" s="201"/>
    </row>
    <row r="9745" spans="3:5" x14ac:dyDescent="0.2">
      <c r="C9745" s="201"/>
      <c r="D9745" s="201"/>
      <c r="E9745" s="201"/>
    </row>
    <row r="9746" spans="3:5" x14ac:dyDescent="0.2">
      <c r="C9746" s="201"/>
      <c r="D9746" s="201"/>
      <c r="E9746" s="201"/>
    </row>
    <row r="9747" spans="3:5" x14ac:dyDescent="0.2">
      <c r="C9747" s="201"/>
      <c r="D9747" s="201"/>
      <c r="E9747" s="201"/>
    </row>
    <row r="9748" spans="3:5" x14ac:dyDescent="0.2">
      <c r="C9748" s="201"/>
      <c r="D9748" s="201"/>
      <c r="E9748" s="201"/>
    </row>
    <row r="9749" spans="3:5" x14ac:dyDescent="0.2">
      <c r="C9749" s="201"/>
      <c r="D9749" s="201"/>
      <c r="E9749" s="201"/>
    </row>
    <row r="9750" spans="3:5" x14ac:dyDescent="0.2">
      <c r="C9750" s="201"/>
      <c r="D9750" s="201"/>
      <c r="E9750" s="201"/>
    </row>
    <row r="9751" spans="3:5" x14ac:dyDescent="0.2">
      <c r="C9751" s="201"/>
      <c r="D9751" s="201"/>
      <c r="E9751" s="201"/>
    </row>
    <row r="9752" spans="3:5" x14ac:dyDescent="0.2">
      <c r="C9752" s="201"/>
      <c r="D9752" s="201"/>
      <c r="E9752" s="201"/>
    </row>
    <row r="9753" spans="3:5" x14ac:dyDescent="0.2">
      <c r="C9753" s="201"/>
      <c r="D9753" s="201"/>
      <c r="E9753" s="201"/>
    </row>
    <row r="9754" spans="3:5" x14ac:dyDescent="0.2">
      <c r="C9754" s="201"/>
      <c r="D9754" s="201"/>
      <c r="E9754" s="201"/>
    </row>
    <row r="9755" spans="3:5" x14ac:dyDescent="0.2">
      <c r="C9755" s="201"/>
      <c r="D9755" s="201"/>
      <c r="E9755" s="201"/>
    </row>
    <row r="9756" spans="3:5" x14ac:dyDescent="0.2">
      <c r="C9756" s="201"/>
      <c r="D9756" s="201"/>
      <c r="E9756" s="201"/>
    </row>
    <row r="9757" spans="3:5" x14ac:dyDescent="0.2">
      <c r="C9757" s="201"/>
      <c r="D9757" s="201"/>
      <c r="E9757" s="201"/>
    </row>
    <row r="9758" spans="3:5" x14ac:dyDescent="0.2">
      <c r="C9758" s="201"/>
      <c r="D9758" s="201"/>
      <c r="E9758" s="201"/>
    </row>
    <row r="9759" spans="3:5" x14ac:dyDescent="0.2">
      <c r="C9759" s="201"/>
      <c r="D9759" s="201"/>
      <c r="E9759" s="201"/>
    </row>
    <row r="9760" spans="3:5" x14ac:dyDescent="0.2">
      <c r="C9760" s="201"/>
      <c r="D9760" s="201"/>
      <c r="E9760" s="201"/>
    </row>
    <row r="9761" spans="3:5" x14ac:dyDescent="0.2">
      <c r="C9761" s="201"/>
      <c r="D9761" s="201"/>
      <c r="E9761" s="201"/>
    </row>
    <row r="9762" spans="3:5" x14ac:dyDescent="0.2">
      <c r="C9762" s="201"/>
      <c r="D9762" s="201"/>
      <c r="E9762" s="201"/>
    </row>
    <row r="9763" spans="3:5" x14ac:dyDescent="0.2">
      <c r="C9763" s="201"/>
      <c r="D9763" s="201"/>
      <c r="E9763" s="201"/>
    </row>
    <row r="9764" spans="3:5" x14ac:dyDescent="0.2">
      <c r="C9764" s="201"/>
      <c r="D9764" s="201"/>
      <c r="E9764" s="201"/>
    </row>
    <row r="9765" spans="3:5" x14ac:dyDescent="0.2">
      <c r="C9765" s="201"/>
      <c r="D9765" s="201"/>
      <c r="E9765" s="201"/>
    </row>
    <row r="9766" spans="3:5" x14ac:dyDescent="0.2">
      <c r="C9766" s="201"/>
      <c r="D9766" s="201"/>
      <c r="E9766" s="201"/>
    </row>
    <row r="9767" spans="3:5" x14ac:dyDescent="0.2">
      <c r="C9767" s="201"/>
      <c r="D9767" s="201"/>
      <c r="E9767" s="201"/>
    </row>
    <row r="9768" spans="3:5" x14ac:dyDescent="0.2">
      <c r="C9768" s="201"/>
      <c r="D9768" s="201"/>
      <c r="E9768" s="201"/>
    </row>
    <row r="9769" spans="3:5" x14ac:dyDescent="0.2">
      <c r="C9769" s="201"/>
      <c r="D9769" s="201"/>
      <c r="E9769" s="201"/>
    </row>
    <row r="9770" spans="3:5" x14ac:dyDescent="0.2">
      <c r="C9770" s="201"/>
      <c r="D9770" s="201"/>
      <c r="E9770" s="201"/>
    </row>
    <row r="9771" spans="3:5" x14ac:dyDescent="0.2">
      <c r="C9771" s="201"/>
      <c r="D9771" s="201"/>
      <c r="E9771" s="201"/>
    </row>
    <row r="9772" spans="3:5" x14ac:dyDescent="0.2">
      <c r="C9772" s="201"/>
      <c r="D9772" s="201"/>
      <c r="E9772" s="201"/>
    </row>
    <row r="9773" spans="3:5" x14ac:dyDescent="0.2">
      <c r="C9773" s="201"/>
      <c r="D9773" s="201"/>
      <c r="E9773" s="201"/>
    </row>
    <row r="9774" spans="3:5" x14ac:dyDescent="0.2">
      <c r="C9774" s="201"/>
      <c r="D9774" s="201"/>
      <c r="E9774" s="201"/>
    </row>
    <row r="9775" spans="3:5" x14ac:dyDescent="0.2">
      <c r="C9775" s="201"/>
      <c r="D9775" s="201"/>
      <c r="E9775" s="201"/>
    </row>
    <row r="9776" spans="3:5" x14ac:dyDescent="0.2">
      <c r="C9776" s="201"/>
      <c r="D9776" s="201"/>
      <c r="E9776" s="201"/>
    </row>
    <row r="9777" spans="3:5" x14ac:dyDescent="0.2">
      <c r="C9777" s="201"/>
      <c r="D9777" s="201"/>
      <c r="E9777" s="201"/>
    </row>
    <row r="9778" spans="3:5" x14ac:dyDescent="0.2">
      <c r="C9778" s="201"/>
      <c r="D9778" s="201"/>
      <c r="E9778" s="201"/>
    </row>
    <row r="9779" spans="3:5" x14ac:dyDescent="0.2">
      <c r="C9779" s="201"/>
      <c r="D9779" s="201"/>
      <c r="E9779" s="201"/>
    </row>
    <row r="9780" spans="3:5" x14ac:dyDescent="0.2">
      <c r="C9780" s="201"/>
      <c r="D9780" s="201"/>
      <c r="E9780" s="201"/>
    </row>
    <row r="9781" spans="3:5" x14ac:dyDescent="0.2">
      <c r="C9781" s="201"/>
      <c r="D9781" s="201"/>
      <c r="E9781" s="201"/>
    </row>
    <row r="9782" spans="3:5" x14ac:dyDescent="0.2">
      <c r="C9782" s="201"/>
      <c r="D9782" s="201"/>
      <c r="E9782" s="201"/>
    </row>
    <row r="9783" spans="3:5" x14ac:dyDescent="0.2">
      <c r="C9783" s="201"/>
      <c r="D9783" s="201"/>
      <c r="E9783" s="201"/>
    </row>
    <row r="9784" spans="3:5" x14ac:dyDescent="0.2">
      <c r="C9784" s="201"/>
      <c r="D9784" s="201"/>
      <c r="E9784" s="201"/>
    </row>
    <row r="9785" spans="3:5" x14ac:dyDescent="0.2">
      <c r="C9785" s="201"/>
      <c r="D9785" s="201"/>
      <c r="E9785" s="201"/>
    </row>
    <row r="9786" spans="3:5" x14ac:dyDescent="0.2">
      <c r="C9786" s="201"/>
      <c r="D9786" s="201"/>
      <c r="E9786" s="201"/>
    </row>
    <row r="9787" spans="3:5" x14ac:dyDescent="0.2">
      <c r="C9787" s="201"/>
      <c r="D9787" s="201"/>
      <c r="E9787" s="201"/>
    </row>
    <row r="9788" spans="3:5" x14ac:dyDescent="0.2">
      <c r="C9788" s="201"/>
      <c r="D9788" s="201"/>
      <c r="E9788" s="201"/>
    </row>
    <row r="9789" spans="3:5" x14ac:dyDescent="0.2">
      <c r="C9789" s="201"/>
      <c r="D9789" s="201"/>
      <c r="E9789" s="201"/>
    </row>
    <row r="9790" spans="3:5" x14ac:dyDescent="0.2">
      <c r="C9790" s="201"/>
      <c r="D9790" s="201"/>
      <c r="E9790" s="201"/>
    </row>
    <row r="9791" spans="3:5" x14ac:dyDescent="0.2">
      <c r="C9791" s="201"/>
      <c r="D9791" s="201"/>
      <c r="E9791" s="201"/>
    </row>
    <row r="9792" spans="3:5" x14ac:dyDescent="0.2">
      <c r="C9792" s="201"/>
      <c r="D9792" s="201"/>
      <c r="E9792" s="201"/>
    </row>
    <row r="9793" spans="3:5" x14ac:dyDescent="0.2">
      <c r="C9793" s="201"/>
      <c r="D9793" s="201"/>
      <c r="E9793" s="201"/>
    </row>
    <row r="9794" spans="3:5" x14ac:dyDescent="0.2">
      <c r="C9794" s="201"/>
      <c r="D9794" s="201"/>
      <c r="E9794" s="201"/>
    </row>
    <row r="9795" spans="3:5" x14ac:dyDescent="0.2">
      <c r="C9795" s="201"/>
      <c r="D9795" s="201"/>
      <c r="E9795" s="201"/>
    </row>
    <row r="9796" spans="3:5" x14ac:dyDescent="0.2">
      <c r="C9796" s="201"/>
      <c r="D9796" s="201"/>
      <c r="E9796" s="201"/>
    </row>
    <row r="9797" spans="3:5" x14ac:dyDescent="0.2">
      <c r="C9797" s="201"/>
      <c r="D9797" s="201"/>
      <c r="E9797" s="201"/>
    </row>
    <row r="9798" spans="3:5" x14ac:dyDescent="0.2">
      <c r="C9798" s="201"/>
      <c r="D9798" s="201"/>
      <c r="E9798" s="201"/>
    </row>
    <row r="9799" spans="3:5" x14ac:dyDescent="0.2">
      <c r="C9799" s="201"/>
      <c r="D9799" s="201"/>
      <c r="E9799" s="201"/>
    </row>
    <row r="9800" spans="3:5" x14ac:dyDescent="0.2">
      <c r="C9800" s="201"/>
      <c r="D9800" s="201"/>
      <c r="E9800" s="201"/>
    </row>
    <row r="9801" spans="3:5" x14ac:dyDescent="0.2">
      <c r="C9801" s="201"/>
      <c r="D9801" s="201"/>
      <c r="E9801" s="201"/>
    </row>
    <row r="9802" spans="3:5" x14ac:dyDescent="0.2">
      <c r="C9802" s="201"/>
      <c r="D9802" s="201"/>
      <c r="E9802" s="201"/>
    </row>
    <row r="9803" spans="3:5" x14ac:dyDescent="0.2">
      <c r="C9803" s="201"/>
      <c r="D9803" s="201"/>
      <c r="E9803" s="201"/>
    </row>
    <row r="9804" spans="3:5" x14ac:dyDescent="0.2">
      <c r="C9804" s="201"/>
      <c r="D9804" s="201"/>
      <c r="E9804" s="201"/>
    </row>
    <row r="9805" spans="3:5" x14ac:dyDescent="0.2">
      <c r="C9805" s="201"/>
      <c r="D9805" s="201"/>
      <c r="E9805" s="201"/>
    </row>
    <row r="9806" spans="3:5" x14ac:dyDescent="0.2">
      <c r="C9806" s="201"/>
      <c r="D9806" s="201"/>
      <c r="E9806" s="201"/>
    </row>
    <row r="9807" spans="3:5" x14ac:dyDescent="0.2">
      <c r="C9807" s="201"/>
      <c r="D9807" s="201"/>
      <c r="E9807" s="201"/>
    </row>
    <row r="9808" spans="3:5" x14ac:dyDescent="0.2">
      <c r="C9808" s="201"/>
      <c r="D9808" s="201"/>
      <c r="E9808" s="201"/>
    </row>
    <row r="9809" spans="3:5" x14ac:dyDescent="0.2">
      <c r="C9809" s="201"/>
      <c r="D9809" s="201"/>
      <c r="E9809" s="201"/>
    </row>
    <row r="9810" spans="3:5" x14ac:dyDescent="0.2">
      <c r="C9810" s="201"/>
      <c r="D9810" s="201"/>
      <c r="E9810" s="201"/>
    </row>
    <row r="9811" spans="3:5" x14ac:dyDescent="0.2">
      <c r="C9811" s="201"/>
      <c r="D9811" s="201"/>
      <c r="E9811" s="201"/>
    </row>
    <row r="9812" spans="3:5" x14ac:dyDescent="0.2">
      <c r="C9812" s="201"/>
      <c r="D9812" s="201"/>
      <c r="E9812" s="201"/>
    </row>
    <row r="9813" spans="3:5" x14ac:dyDescent="0.2">
      <c r="C9813" s="201"/>
      <c r="D9813" s="201"/>
      <c r="E9813" s="201"/>
    </row>
    <row r="9814" spans="3:5" x14ac:dyDescent="0.2">
      <c r="C9814" s="201"/>
      <c r="D9814" s="201"/>
      <c r="E9814" s="201"/>
    </row>
    <row r="9815" spans="3:5" x14ac:dyDescent="0.2">
      <c r="C9815" s="201"/>
      <c r="D9815" s="201"/>
      <c r="E9815" s="201"/>
    </row>
    <row r="9816" spans="3:5" x14ac:dyDescent="0.2">
      <c r="C9816" s="201"/>
      <c r="D9816" s="201"/>
      <c r="E9816" s="201"/>
    </row>
    <row r="9817" spans="3:5" x14ac:dyDescent="0.2">
      <c r="C9817" s="201"/>
      <c r="D9817" s="201"/>
      <c r="E9817" s="201"/>
    </row>
    <row r="9818" spans="3:5" x14ac:dyDescent="0.2">
      <c r="C9818" s="201"/>
      <c r="D9818" s="201"/>
      <c r="E9818" s="201"/>
    </row>
    <row r="9819" spans="3:5" x14ac:dyDescent="0.2">
      <c r="C9819" s="201"/>
      <c r="D9819" s="201"/>
      <c r="E9819" s="201"/>
    </row>
    <row r="9820" spans="3:5" x14ac:dyDescent="0.2">
      <c r="C9820" s="201"/>
      <c r="D9820" s="201"/>
      <c r="E9820" s="201"/>
    </row>
    <row r="9821" spans="3:5" x14ac:dyDescent="0.2">
      <c r="C9821" s="201"/>
      <c r="D9821" s="201"/>
      <c r="E9821" s="201"/>
    </row>
    <row r="9822" spans="3:5" x14ac:dyDescent="0.2">
      <c r="C9822" s="201"/>
      <c r="D9822" s="201"/>
      <c r="E9822" s="201"/>
    </row>
    <row r="9823" spans="3:5" x14ac:dyDescent="0.2">
      <c r="C9823" s="201"/>
      <c r="D9823" s="201"/>
      <c r="E9823" s="201"/>
    </row>
    <row r="9824" spans="3:5" x14ac:dyDescent="0.2">
      <c r="C9824" s="201"/>
      <c r="D9824" s="201"/>
      <c r="E9824" s="201"/>
    </row>
    <row r="9825" spans="3:5" x14ac:dyDescent="0.2">
      <c r="C9825" s="201"/>
      <c r="D9825" s="201"/>
      <c r="E9825" s="201"/>
    </row>
    <row r="9826" spans="3:5" x14ac:dyDescent="0.2">
      <c r="C9826" s="201"/>
      <c r="D9826" s="201"/>
      <c r="E9826" s="201"/>
    </row>
    <row r="9827" spans="3:5" x14ac:dyDescent="0.2">
      <c r="C9827" s="201"/>
      <c r="D9827" s="201"/>
      <c r="E9827" s="201"/>
    </row>
    <row r="9828" spans="3:5" x14ac:dyDescent="0.2">
      <c r="C9828" s="201"/>
      <c r="D9828" s="201"/>
      <c r="E9828" s="201"/>
    </row>
    <row r="9829" spans="3:5" x14ac:dyDescent="0.2">
      <c r="C9829" s="201"/>
      <c r="D9829" s="201"/>
      <c r="E9829" s="201"/>
    </row>
    <row r="9830" spans="3:5" x14ac:dyDescent="0.2">
      <c r="C9830" s="201"/>
      <c r="D9830" s="201"/>
      <c r="E9830" s="201"/>
    </row>
    <row r="9831" spans="3:5" x14ac:dyDescent="0.2">
      <c r="C9831" s="201"/>
      <c r="D9831" s="201"/>
      <c r="E9831" s="201"/>
    </row>
    <row r="9832" spans="3:5" x14ac:dyDescent="0.2">
      <c r="C9832" s="201"/>
      <c r="D9832" s="201"/>
      <c r="E9832" s="201"/>
    </row>
    <row r="9833" spans="3:5" x14ac:dyDescent="0.2">
      <c r="C9833" s="201"/>
      <c r="D9833" s="201"/>
      <c r="E9833" s="201"/>
    </row>
    <row r="9834" spans="3:5" x14ac:dyDescent="0.2">
      <c r="C9834" s="201"/>
      <c r="D9834" s="201"/>
      <c r="E9834" s="201"/>
    </row>
    <row r="9835" spans="3:5" x14ac:dyDescent="0.2">
      <c r="C9835" s="201"/>
      <c r="D9835" s="201"/>
      <c r="E9835" s="201"/>
    </row>
    <row r="9836" spans="3:5" x14ac:dyDescent="0.2">
      <c r="C9836" s="201"/>
      <c r="D9836" s="201"/>
      <c r="E9836" s="201"/>
    </row>
    <row r="9837" spans="3:5" x14ac:dyDescent="0.2">
      <c r="C9837" s="201"/>
      <c r="D9837" s="201"/>
      <c r="E9837" s="201"/>
    </row>
    <row r="9838" spans="3:5" x14ac:dyDescent="0.2">
      <c r="C9838" s="201"/>
      <c r="D9838" s="201"/>
      <c r="E9838" s="201"/>
    </row>
    <row r="9839" spans="3:5" x14ac:dyDescent="0.2">
      <c r="C9839" s="201"/>
      <c r="D9839" s="201"/>
      <c r="E9839" s="201"/>
    </row>
    <row r="9840" spans="3:5" x14ac:dyDescent="0.2">
      <c r="C9840" s="201"/>
      <c r="D9840" s="201"/>
      <c r="E9840" s="201"/>
    </row>
    <row r="9841" spans="3:5" x14ac:dyDescent="0.2">
      <c r="C9841" s="201"/>
      <c r="D9841" s="201"/>
      <c r="E9841" s="201"/>
    </row>
    <row r="9842" spans="3:5" x14ac:dyDescent="0.2">
      <c r="C9842" s="201"/>
      <c r="D9842" s="201"/>
      <c r="E9842" s="201"/>
    </row>
    <row r="9843" spans="3:5" x14ac:dyDescent="0.2">
      <c r="C9843" s="201"/>
      <c r="D9843" s="201"/>
      <c r="E9843" s="201"/>
    </row>
    <row r="9844" spans="3:5" x14ac:dyDescent="0.2">
      <c r="C9844" s="201"/>
      <c r="D9844" s="201"/>
      <c r="E9844" s="201"/>
    </row>
    <row r="9845" spans="3:5" x14ac:dyDescent="0.2">
      <c r="C9845" s="201"/>
      <c r="D9845" s="201"/>
      <c r="E9845" s="201"/>
    </row>
    <row r="9846" spans="3:5" x14ac:dyDescent="0.2">
      <c r="C9846" s="201"/>
      <c r="D9846" s="201"/>
      <c r="E9846" s="201"/>
    </row>
    <row r="9847" spans="3:5" x14ac:dyDescent="0.2">
      <c r="C9847" s="201"/>
      <c r="D9847" s="201"/>
      <c r="E9847" s="201"/>
    </row>
    <row r="9848" spans="3:5" x14ac:dyDescent="0.2">
      <c r="C9848" s="201"/>
      <c r="D9848" s="201"/>
      <c r="E9848" s="201"/>
    </row>
    <row r="9849" spans="3:5" x14ac:dyDescent="0.2">
      <c r="C9849" s="201"/>
      <c r="D9849" s="201"/>
      <c r="E9849" s="201"/>
    </row>
    <row r="9850" spans="3:5" x14ac:dyDescent="0.2">
      <c r="C9850" s="201"/>
      <c r="D9850" s="201"/>
      <c r="E9850" s="201"/>
    </row>
    <row r="9851" spans="3:5" x14ac:dyDescent="0.2">
      <c r="C9851" s="201"/>
      <c r="D9851" s="201"/>
      <c r="E9851" s="201"/>
    </row>
    <row r="9852" spans="3:5" x14ac:dyDescent="0.2">
      <c r="C9852" s="201"/>
      <c r="D9852" s="201"/>
      <c r="E9852" s="201"/>
    </row>
    <row r="9853" spans="3:5" x14ac:dyDescent="0.2">
      <c r="C9853" s="201"/>
      <c r="D9853" s="201"/>
      <c r="E9853" s="201"/>
    </row>
    <row r="9854" spans="3:5" x14ac:dyDescent="0.2">
      <c r="C9854" s="201"/>
      <c r="D9854" s="201"/>
      <c r="E9854" s="201"/>
    </row>
    <row r="9855" spans="3:5" x14ac:dyDescent="0.2">
      <c r="C9855" s="201"/>
      <c r="D9855" s="201"/>
      <c r="E9855" s="201"/>
    </row>
    <row r="9856" spans="3:5" x14ac:dyDescent="0.2">
      <c r="C9856" s="201"/>
      <c r="D9856" s="201"/>
      <c r="E9856" s="201"/>
    </row>
    <row r="9857" spans="3:5" x14ac:dyDescent="0.2">
      <c r="C9857" s="201"/>
      <c r="D9857" s="201"/>
      <c r="E9857" s="201"/>
    </row>
    <row r="9858" spans="3:5" x14ac:dyDescent="0.2">
      <c r="C9858" s="201"/>
      <c r="D9858" s="201"/>
      <c r="E9858" s="201"/>
    </row>
    <row r="9859" spans="3:5" x14ac:dyDescent="0.2">
      <c r="C9859" s="201"/>
      <c r="D9859" s="201"/>
      <c r="E9859" s="201"/>
    </row>
    <row r="9860" spans="3:5" x14ac:dyDescent="0.2">
      <c r="C9860" s="201"/>
      <c r="D9860" s="201"/>
      <c r="E9860" s="201"/>
    </row>
    <row r="9861" spans="3:5" x14ac:dyDescent="0.2">
      <c r="C9861" s="201"/>
      <c r="D9861" s="201"/>
      <c r="E9861" s="201"/>
    </row>
    <row r="9862" spans="3:5" x14ac:dyDescent="0.2">
      <c r="C9862" s="201"/>
      <c r="D9862" s="201"/>
      <c r="E9862" s="201"/>
    </row>
    <row r="9863" spans="3:5" x14ac:dyDescent="0.2">
      <c r="C9863" s="201"/>
      <c r="D9863" s="201"/>
      <c r="E9863" s="201"/>
    </row>
    <row r="9864" spans="3:5" x14ac:dyDescent="0.2">
      <c r="C9864" s="201"/>
      <c r="D9864" s="201"/>
      <c r="E9864" s="201"/>
    </row>
    <row r="9865" spans="3:5" x14ac:dyDescent="0.2">
      <c r="C9865" s="201"/>
      <c r="D9865" s="201"/>
      <c r="E9865" s="201"/>
    </row>
    <row r="9866" spans="3:5" x14ac:dyDescent="0.2">
      <c r="C9866" s="201"/>
      <c r="D9866" s="201"/>
      <c r="E9866" s="201"/>
    </row>
    <row r="9867" spans="3:5" x14ac:dyDescent="0.2">
      <c r="C9867" s="201"/>
      <c r="D9867" s="201"/>
      <c r="E9867" s="201"/>
    </row>
    <row r="9868" spans="3:5" x14ac:dyDescent="0.2">
      <c r="C9868" s="201"/>
      <c r="D9868" s="201"/>
      <c r="E9868" s="201"/>
    </row>
    <row r="9869" spans="3:5" x14ac:dyDescent="0.2">
      <c r="C9869" s="201"/>
      <c r="D9869" s="201"/>
      <c r="E9869" s="201"/>
    </row>
    <row r="9870" spans="3:5" x14ac:dyDescent="0.2">
      <c r="C9870" s="201"/>
      <c r="D9870" s="201"/>
      <c r="E9870" s="201"/>
    </row>
    <row r="9871" spans="3:5" x14ac:dyDescent="0.2">
      <c r="C9871" s="201"/>
      <c r="D9871" s="201"/>
      <c r="E9871" s="201"/>
    </row>
    <row r="9872" spans="3:5" x14ac:dyDescent="0.2">
      <c r="C9872" s="201"/>
      <c r="D9872" s="201"/>
      <c r="E9872" s="201"/>
    </row>
    <row r="9873" spans="3:5" x14ac:dyDescent="0.2">
      <c r="C9873" s="201"/>
      <c r="D9873" s="201"/>
      <c r="E9873" s="201"/>
    </row>
    <row r="9874" spans="3:5" x14ac:dyDescent="0.2">
      <c r="C9874" s="201"/>
      <c r="D9874" s="201"/>
      <c r="E9874" s="201"/>
    </row>
    <row r="9875" spans="3:5" x14ac:dyDescent="0.2">
      <c r="C9875" s="201"/>
      <c r="D9875" s="201"/>
      <c r="E9875" s="201"/>
    </row>
    <row r="9876" spans="3:5" x14ac:dyDescent="0.2">
      <c r="C9876" s="201"/>
      <c r="D9876" s="201"/>
      <c r="E9876" s="201"/>
    </row>
    <row r="9877" spans="3:5" x14ac:dyDescent="0.2">
      <c r="C9877" s="201"/>
      <c r="D9877" s="201"/>
      <c r="E9877" s="201"/>
    </row>
    <row r="9878" spans="3:5" x14ac:dyDescent="0.2">
      <c r="C9878" s="201"/>
      <c r="D9878" s="201"/>
      <c r="E9878" s="201"/>
    </row>
    <row r="9879" spans="3:5" x14ac:dyDescent="0.2">
      <c r="C9879" s="201"/>
      <c r="D9879" s="201"/>
      <c r="E9879" s="201"/>
    </row>
    <row r="9880" spans="3:5" x14ac:dyDescent="0.2">
      <c r="C9880" s="201"/>
      <c r="D9880" s="201"/>
      <c r="E9880" s="201"/>
    </row>
    <row r="9881" spans="3:5" x14ac:dyDescent="0.2">
      <c r="C9881" s="201"/>
      <c r="D9881" s="201"/>
      <c r="E9881" s="201"/>
    </row>
    <row r="9882" spans="3:5" x14ac:dyDescent="0.2">
      <c r="C9882" s="201"/>
      <c r="D9882" s="201"/>
      <c r="E9882" s="201"/>
    </row>
    <row r="9883" spans="3:5" x14ac:dyDescent="0.2">
      <c r="C9883" s="201"/>
      <c r="D9883" s="201"/>
      <c r="E9883" s="201"/>
    </row>
    <row r="9884" spans="3:5" x14ac:dyDescent="0.2">
      <c r="C9884" s="201"/>
      <c r="D9884" s="201"/>
      <c r="E9884" s="201"/>
    </row>
    <row r="9885" spans="3:5" x14ac:dyDescent="0.2">
      <c r="C9885" s="201"/>
      <c r="D9885" s="201"/>
      <c r="E9885" s="201"/>
    </row>
    <row r="9886" spans="3:5" x14ac:dyDescent="0.2">
      <c r="C9886" s="201"/>
      <c r="D9886" s="201"/>
      <c r="E9886" s="201"/>
    </row>
    <row r="9887" spans="3:5" x14ac:dyDescent="0.2">
      <c r="C9887" s="201"/>
      <c r="D9887" s="201"/>
      <c r="E9887" s="201"/>
    </row>
    <row r="9888" spans="3:5" x14ac:dyDescent="0.2">
      <c r="C9888" s="201"/>
      <c r="D9888" s="201"/>
      <c r="E9888" s="201"/>
    </row>
    <row r="9889" spans="3:5" x14ac:dyDescent="0.2">
      <c r="C9889" s="201"/>
      <c r="D9889" s="201"/>
      <c r="E9889" s="201"/>
    </row>
    <row r="9890" spans="3:5" x14ac:dyDescent="0.2">
      <c r="C9890" s="201"/>
      <c r="D9890" s="201"/>
      <c r="E9890" s="201"/>
    </row>
    <row r="9891" spans="3:5" x14ac:dyDescent="0.2">
      <c r="C9891" s="201"/>
      <c r="D9891" s="201"/>
      <c r="E9891" s="201"/>
    </row>
    <row r="9892" spans="3:5" x14ac:dyDescent="0.2">
      <c r="C9892" s="201"/>
      <c r="D9892" s="201"/>
      <c r="E9892" s="201"/>
    </row>
    <row r="9893" spans="3:5" x14ac:dyDescent="0.2">
      <c r="C9893" s="201"/>
      <c r="D9893" s="201"/>
      <c r="E9893" s="201"/>
    </row>
    <row r="9894" spans="3:5" x14ac:dyDescent="0.2">
      <c r="C9894" s="201"/>
      <c r="D9894" s="201"/>
      <c r="E9894" s="201"/>
    </row>
    <row r="9895" spans="3:5" x14ac:dyDescent="0.2">
      <c r="C9895" s="201"/>
      <c r="D9895" s="201"/>
      <c r="E9895" s="201"/>
    </row>
    <row r="9896" spans="3:5" x14ac:dyDescent="0.2">
      <c r="C9896" s="201"/>
      <c r="D9896" s="201"/>
      <c r="E9896" s="201"/>
    </row>
    <row r="9897" spans="3:5" x14ac:dyDescent="0.2">
      <c r="C9897" s="201"/>
      <c r="D9897" s="201"/>
      <c r="E9897" s="201"/>
    </row>
    <row r="9898" spans="3:5" x14ac:dyDescent="0.2">
      <c r="C9898" s="201"/>
      <c r="D9898" s="201"/>
      <c r="E9898" s="201"/>
    </row>
    <row r="9899" spans="3:5" x14ac:dyDescent="0.2">
      <c r="C9899" s="201"/>
      <c r="D9899" s="201"/>
      <c r="E9899" s="201"/>
    </row>
    <row r="9900" spans="3:5" x14ac:dyDescent="0.2">
      <c r="C9900" s="201"/>
      <c r="D9900" s="201"/>
      <c r="E9900" s="201"/>
    </row>
    <row r="9901" spans="3:5" x14ac:dyDescent="0.2">
      <c r="C9901" s="201"/>
      <c r="D9901" s="201"/>
      <c r="E9901" s="201"/>
    </row>
    <row r="9902" spans="3:5" x14ac:dyDescent="0.2">
      <c r="C9902" s="201"/>
      <c r="D9902" s="201"/>
      <c r="E9902" s="201"/>
    </row>
    <row r="9903" spans="3:5" x14ac:dyDescent="0.2">
      <c r="C9903" s="201"/>
      <c r="D9903" s="201"/>
      <c r="E9903" s="201"/>
    </row>
    <row r="9904" spans="3:5" x14ac:dyDescent="0.2">
      <c r="C9904" s="201"/>
      <c r="D9904" s="201"/>
      <c r="E9904" s="201"/>
    </row>
    <row r="9905" spans="3:5" x14ac:dyDescent="0.2">
      <c r="C9905" s="201"/>
      <c r="D9905" s="201"/>
      <c r="E9905" s="201"/>
    </row>
    <row r="9906" spans="3:5" x14ac:dyDescent="0.2">
      <c r="C9906" s="201"/>
      <c r="D9906" s="201"/>
      <c r="E9906" s="201"/>
    </row>
    <row r="9907" spans="3:5" x14ac:dyDescent="0.2">
      <c r="C9907" s="201"/>
      <c r="D9907" s="201"/>
      <c r="E9907" s="201"/>
    </row>
    <row r="9908" spans="3:5" x14ac:dyDescent="0.2">
      <c r="C9908" s="201"/>
      <c r="D9908" s="201"/>
      <c r="E9908" s="201"/>
    </row>
    <row r="9909" spans="3:5" x14ac:dyDescent="0.2">
      <c r="C9909" s="201"/>
      <c r="D9909" s="201"/>
      <c r="E9909" s="201"/>
    </row>
    <row r="9910" spans="3:5" x14ac:dyDescent="0.2">
      <c r="C9910" s="201"/>
      <c r="D9910" s="201"/>
      <c r="E9910" s="201"/>
    </row>
    <row r="9911" spans="3:5" x14ac:dyDescent="0.2">
      <c r="C9911" s="201"/>
      <c r="D9911" s="201"/>
      <c r="E9911" s="201"/>
    </row>
    <row r="9912" spans="3:5" x14ac:dyDescent="0.2">
      <c r="C9912" s="201"/>
      <c r="D9912" s="201"/>
      <c r="E9912" s="201"/>
    </row>
    <row r="9913" spans="3:5" x14ac:dyDescent="0.2">
      <c r="C9913" s="201"/>
      <c r="D9913" s="201"/>
      <c r="E9913" s="201"/>
    </row>
    <row r="9914" spans="3:5" x14ac:dyDescent="0.2">
      <c r="C9914" s="201"/>
      <c r="D9914" s="201"/>
      <c r="E9914" s="201"/>
    </row>
    <row r="9915" spans="3:5" x14ac:dyDescent="0.2">
      <c r="C9915" s="201"/>
      <c r="D9915" s="201"/>
      <c r="E9915" s="201"/>
    </row>
    <row r="9916" spans="3:5" x14ac:dyDescent="0.2">
      <c r="C9916" s="201"/>
      <c r="D9916" s="201"/>
      <c r="E9916" s="201"/>
    </row>
    <row r="9917" spans="3:5" x14ac:dyDescent="0.2">
      <c r="C9917" s="201"/>
      <c r="D9917" s="201"/>
      <c r="E9917" s="201"/>
    </row>
    <row r="9918" spans="3:5" x14ac:dyDescent="0.2">
      <c r="C9918" s="201"/>
      <c r="D9918" s="201"/>
      <c r="E9918" s="201"/>
    </row>
    <row r="9919" spans="3:5" x14ac:dyDescent="0.2">
      <c r="C9919" s="201"/>
      <c r="D9919" s="201"/>
      <c r="E9919" s="201"/>
    </row>
    <row r="9920" spans="3:5" x14ac:dyDescent="0.2">
      <c r="C9920" s="201"/>
      <c r="D9920" s="201"/>
      <c r="E9920" s="201"/>
    </row>
    <row r="9921" spans="3:5" x14ac:dyDescent="0.2">
      <c r="C9921" s="201"/>
      <c r="D9921" s="201"/>
      <c r="E9921" s="201"/>
    </row>
    <row r="9922" spans="3:5" x14ac:dyDescent="0.2">
      <c r="C9922" s="201"/>
      <c r="D9922" s="201"/>
      <c r="E9922" s="201"/>
    </row>
    <row r="9923" spans="3:5" x14ac:dyDescent="0.2">
      <c r="C9923" s="201"/>
      <c r="D9923" s="201"/>
      <c r="E9923" s="201"/>
    </row>
    <row r="9924" spans="3:5" x14ac:dyDescent="0.2">
      <c r="C9924" s="201"/>
      <c r="D9924" s="201"/>
      <c r="E9924" s="201"/>
    </row>
    <row r="9925" spans="3:5" x14ac:dyDescent="0.2">
      <c r="C9925" s="201"/>
      <c r="D9925" s="201"/>
      <c r="E9925" s="201"/>
    </row>
    <row r="9926" spans="3:5" x14ac:dyDescent="0.2">
      <c r="C9926" s="201"/>
      <c r="D9926" s="201"/>
      <c r="E9926" s="201"/>
    </row>
    <row r="9927" spans="3:5" x14ac:dyDescent="0.2">
      <c r="C9927" s="201"/>
      <c r="D9927" s="201"/>
      <c r="E9927" s="201"/>
    </row>
    <row r="9928" spans="3:5" x14ac:dyDescent="0.2">
      <c r="C9928" s="201"/>
      <c r="D9928" s="201"/>
      <c r="E9928" s="201"/>
    </row>
    <row r="9929" spans="3:5" x14ac:dyDescent="0.2">
      <c r="C9929" s="201"/>
      <c r="D9929" s="201"/>
      <c r="E9929" s="201"/>
    </row>
    <row r="9930" spans="3:5" x14ac:dyDescent="0.2">
      <c r="C9930" s="201"/>
      <c r="D9930" s="201"/>
      <c r="E9930" s="201"/>
    </row>
    <row r="9931" spans="3:5" x14ac:dyDescent="0.2">
      <c r="C9931" s="201"/>
      <c r="D9931" s="201"/>
      <c r="E9931" s="201"/>
    </row>
    <row r="9932" spans="3:5" x14ac:dyDescent="0.2">
      <c r="C9932" s="201"/>
      <c r="D9932" s="201"/>
      <c r="E9932" s="201"/>
    </row>
    <row r="9933" spans="3:5" x14ac:dyDescent="0.2">
      <c r="C9933" s="201"/>
      <c r="D9933" s="201"/>
      <c r="E9933" s="201"/>
    </row>
    <row r="9934" spans="3:5" x14ac:dyDescent="0.2">
      <c r="C9934" s="201"/>
      <c r="D9934" s="201"/>
      <c r="E9934" s="201"/>
    </row>
    <row r="9935" spans="3:5" x14ac:dyDescent="0.2">
      <c r="C9935" s="201"/>
      <c r="D9935" s="201"/>
      <c r="E9935" s="201"/>
    </row>
    <row r="9936" spans="3:5" x14ac:dyDescent="0.2">
      <c r="C9936" s="201"/>
      <c r="D9936" s="201"/>
      <c r="E9936" s="201"/>
    </row>
    <row r="9937" spans="3:5" x14ac:dyDescent="0.2">
      <c r="C9937" s="201"/>
      <c r="D9937" s="201"/>
      <c r="E9937" s="201"/>
    </row>
    <row r="9938" spans="3:5" x14ac:dyDescent="0.2">
      <c r="C9938" s="201"/>
      <c r="D9938" s="201"/>
      <c r="E9938" s="201"/>
    </row>
    <row r="9939" spans="3:5" x14ac:dyDescent="0.2">
      <c r="C9939" s="201"/>
      <c r="D9939" s="201"/>
      <c r="E9939" s="201"/>
    </row>
    <row r="9940" spans="3:5" x14ac:dyDescent="0.2">
      <c r="C9940" s="201"/>
      <c r="D9940" s="201"/>
      <c r="E9940" s="201"/>
    </row>
    <row r="9941" spans="3:5" x14ac:dyDescent="0.2">
      <c r="C9941" s="201"/>
      <c r="D9941" s="201"/>
      <c r="E9941" s="201"/>
    </row>
    <row r="9942" spans="3:5" x14ac:dyDescent="0.2">
      <c r="C9942" s="201"/>
      <c r="D9942" s="201"/>
      <c r="E9942" s="201"/>
    </row>
    <row r="9943" spans="3:5" x14ac:dyDescent="0.2">
      <c r="C9943" s="201"/>
      <c r="D9943" s="201"/>
      <c r="E9943" s="201"/>
    </row>
    <row r="9944" spans="3:5" x14ac:dyDescent="0.2">
      <c r="C9944" s="201"/>
      <c r="D9944" s="201"/>
      <c r="E9944" s="201"/>
    </row>
    <row r="9945" spans="3:5" x14ac:dyDescent="0.2">
      <c r="C9945" s="201"/>
      <c r="D9945" s="201"/>
      <c r="E9945" s="201"/>
    </row>
    <row r="9946" spans="3:5" x14ac:dyDescent="0.2">
      <c r="C9946" s="201"/>
      <c r="D9946" s="201"/>
      <c r="E9946" s="201"/>
    </row>
    <row r="9947" spans="3:5" x14ac:dyDescent="0.2">
      <c r="C9947" s="201"/>
      <c r="D9947" s="201"/>
      <c r="E9947" s="201"/>
    </row>
    <row r="9948" spans="3:5" x14ac:dyDescent="0.2">
      <c r="C9948" s="201"/>
      <c r="D9948" s="201"/>
      <c r="E9948" s="201"/>
    </row>
    <row r="9949" spans="3:5" x14ac:dyDescent="0.2">
      <c r="C9949" s="201"/>
      <c r="D9949" s="201"/>
      <c r="E9949" s="201"/>
    </row>
    <row r="9950" spans="3:5" x14ac:dyDescent="0.2">
      <c r="C9950" s="201"/>
      <c r="D9950" s="201"/>
      <c r="E9950" s="201"/>
    </row>
    <row r="9951" spans="3:5" x14ac:dyDescent="0.2">
      <c r="C9951" s="201"/>
      <c r="D9951" s="201"/>
      <c r="E9951" s="201"/>
    </row>
    <row r="9952" spans="3:5" x14ac:dyDescent="0.2">
      <c r="C9952" s="201"/>
      <c r="D9952" s="201"/>
      <c r="E9952" s="201"/>
    </row>
    <row r="9953" spans="3:5" x14ac:dyDescent="0.2">
      <c r="C9953" s="201"/>
      <c r="D9953" s="201"/>
      <c r="E9953" s="201"/>
    </row>
    <row r="9954" spans="3:5" x14ac:dyDescent="0.2">
      <c r="C9954" s="201"/>
      <c r="D9954" s="201"/>
      <c r="E9954" s="201"/>
    </row>
    <row r="9955" spans="3:5" x14ac:dyDescent="0.2">
      <c r="C9955" s="201"/>
      <c r="D9955" s="201"/>
      <c r="E9955" s="201"/>
    </row>
    <row r="9956" spans="3:5" x14ac:dyDescent="0.2">
      <c r="C9956" s="201"/>
      <c r="D9956" s="201"/>
      <c r="E9956" s="201"/>
    </row>
    <row r="9957" spans="3:5" x14ac:dyDescent="0.2">
      <c r="C9957" s="201"/>
      <c r="D9957" s="201"/>
      <c r="E9957" s="201"/>
    </row>
    <row r="9958" spans="3:5" x14ac:dyDescent="0.2">
      <c r="C9958" s="201"/>
      <c r="D9958" s="201"/>
      <c r="E9958" s="201"/>
    </row>
    <row r="9959" spans="3:5" x14ac:dyDescent="0.2">
      <c r="C9959" s="201"/>
      <c r="D9959" s="201"/>
      <c r="E9959" s="201"/>
    </row>
    <row r="9960" spans="3:5" x14ac:dyDescent="0.2">
      <c r="C9960" s="201"/>
      <c r="D9960" s="201"/>
      <c r="E9960" s="201"/>
    </row>
    <row r="9961" spans="3:5" x14ac:dyDescent="0.2">
      <c r="C9961" s="201"/>
      <c r="D9961" s="201"/>
      <c r="E9961" s="201"/>
    </row>
    <row r="9962" spans="3:5" x14ac:dyDescent="0.2">
      <c r="C9962" s="201"/>
      <c r="D9962" s="201"/>
      <c r="E9962" s="201"/>
    </row>
    <row r="9963" spans="3:5" x14ac:dyDescent="0.2">
      <c r="C9963" s="201"/>
      <c r="D9963" s="201"/>
      <c r="E9963" s="201"/>
    </row>
    <row r="9964" spans="3:5" x14ac:dyDescent="0.2">
      <c r="C9964" s="201"/>
      <c r="D9964" s="201"/>
      <c r="E9964" s="201"/>
    </row>
    <row r="9965" spans="3:5" x14ac:dyDescent="0.2">
      <c r="C9965" s="201"/>
      <c r="D9965" s="201"/>
      <c r="E9965" s="201"/>
    </row>
    <row r="9966" spans="3:5" x14ac:dyDescent="0.2">
      <c r="C9966" s="201"/>
      <c r="D9966" s="201"/>
      <c r="E9966" s="201"/>
    </row>
    <row r="9967" spans="3:5" x14ac:dyDescent="0.2">
      <c r="C9967" s="201"/>
      <c r="D9967" s="201"/>
      <c r="E9967" s="201"/>
    </row>
    <row r="9968" spans="3:5" x14ac:dyDescent="0.2">
      <c r="C9968" s="201"/>
      <c r="D9968" s="201"/>
      <c r="E9968" s="201"/>
    </row>
    <row r="9969" spans="3:5" x14ac:dyDescent="0.2">
      <c r="C9969" s="201"/>
      <c r="D9969" s="201"/>
      <c r="E9969" s="201"/>
    </row>
    <row r="9970" spans="3:5" x14ac:dyDescent="0.2">
      <c r="C9970" s="201"/>
      <c r="D9970" s="201"/>
      <c r="E9970" s="201"/>
    </row>
    <row r="9971" spans="3:5" x14ac:dyDescent="0.2">
      <c r="C9971" s="201"/>
      <c r="D9971" s="201"/>
      <c r="E9971" s="201"/>
    </row>
    <row r="9972" spans="3:5" x14ac:dyDescent="0.2">
      <c r="C9972" s="201"/>
      <c r="D9972" s="201"/>
      <c r="E9972" s="201"/>
    </row>
    <row r="9973" spans="3:5" x14ac:dyDescent="0.2">
      <c r="C9973" s="201"/>
      <c r="D9973" s="201"/>
      <c r="E9973" s="201"/>
    </row>
    <row r="9974" spans="3:5" x14ac:dyDescent="0.2">
      <c r="C9974" s="201"/>
      <c r="D9974" s="201"/>
      <c r="E9974" s="201"/>
    </row>
    <row r="9975" spans="3:5" x14ac:dyDescent="0.2">
      <c r="C9975" s="201"/>
      <c r="D9975" s="201"/>
      <c r="E9975" s="201"/>
    </row>
    <row r="9976" spans="3:5" x14ac:dyDescent="0.2">
      <c r="C9976" s="201"/>
      <c r="D9976" s="201"/>
      <c r="E9976" s="201"/>
    </row>
    <row r="9977" spans="3:5" x14ac:dyDescent="0.2">
      <c r="C9977" s="201"/>
      <c r="D9977" s="201"/>
      <c r="E9977" s="201"/>
    </row>
    <row r="9978" spans="3:5" x14ac:dyDescent="0.2">
      <c r="C9978" s="201"/>
      <c r="D9978" s="201"/>
      <c r="E9978" s="201"/>
    </row>
    <row r="9979" spans="3:5" x14ac:dyDescent="0.2">
      <c r="C9979" s="201"/>
      <c r="D9979" s="201"/>
      <c r="E9979" s="201"/>
    </row>
    <row r="9980" spans="3:5" x14ac:dyDescent="0.2">
      <c r="C9980" s="201"/>
      <c r="D9980" s="201"/>
      <c r="E9980" s="201"/>
    </row>
    <row r="9981" spans="3:5" x14ac:dyDescent="0.2">
      <c r="C9981" s="201"/>
      <c r="D9981" s="201"/>
      <c r="E9981" s="201"/>
    </row>
    <row r="9982" spans="3:5" x14ac:dyDescent="0.2">
      <c r="C9982" s="201"/>
      <c r="D9982" s="201"/>
      <c r="E9982" s="201"/>
    </row>
    <row r="9983" spans="3:5" x14ac:dyDescent="0.2">
      <c r="C9983" s="201"/>
      <c r="D9983" s="201"/>
      <c r="E9983" s="201"/>
    </row>
    <row r="9984" spans="3:5" x14ac:dyDescent="0.2">
      <c r="C9984" s="201"/>
      <c r="D9984" s="201"/>
      <c r="E9984" s="201"/>
    </row>
    <row r="9985" spans="3:5" x14ac:dyDescent="0.2">
      <c r="C9985" s="201"/>
      <c r="D9985" s="201"/>
      <c r="E9985" s="201"/>
    </row>
    <row r="9986" spans="3:5" x14ac:dyDescent="0.2">
      <c r="C9986" s="201"/>
      <c r="D9986" s="201"/>
      <c r="E9986" s="201"/>
    </row>
    <row r="9987" spans="3:5" x14ac:dyDescent="0.2">
      <c r="C9987" s="201"/>
      <c r="D9987" s="201"/>
      <c r="E9987" s="201"/>
    </row>
    <row r="9988" spans="3:5" x14ac:dyDescent="0.2">
      <c r="C9988" s="201"/>
      <c r="D9988" s="201"/>
      <c r="E9988" s="201"/>
    </row>
    <row r="9989" spans="3:5" x14ac:dyDescent="0.2">
      <c r="C9989" s="201"/>
      <c r="D9989" s="201"/>
      <c r="E9989" s="201"/>
    </row>
    <row r="9990" spans="3:5" x14ac:dyDescent="0.2">
      <c r="C9990" s="201"/>
      <c r="D9990" s="201"/>
      <c r="E9990" s="201"/>
    </row>
    <row r="9991" spans="3:5" x14ac:dyDescent="0.2">
      <c r="C9991" s="201"/>
      <c r="D9991" s="201"/>
      <c r="E9991" s="201"/>
    </row>
    <row r="9992" spans="3:5" x14ac:dyDescent="0.2">
      <c r="C9992" s="201"/>
      <c r="D9992" s="201"/>
      <c r="E9992" s="201"/>
    </row>
    <row r="9993" spans="3:5" x14ac:dyDescent="0.2">
      <c r="C9993" s="201"/>
      <c r="D9993" s="201"/>
      <c r="E9993" s="201"/>
    </row>
    <row r="9994" spans="3:5" x14ac:dyDescent="0.2">
      <c r="C9994" s="201"/>
      <c r="D9994" s="201"/>
      <c r="E9994" s="201"/>
    </row>
    <row r="9995" spans="3:5" x14ac:dyDescent="0.2">
      <c r="C9995" s="201"/>
      <c r="D9995" s="201"/>
      <c r="E9995" s="201"/>
    </row>
    <row r="9996" spans="3:5" x14ac:dyDescent="0.2">
      <c r="C9996" s="201"/>
      <c r="D9996" s="201"/>
      <c r="E9996" s="201"/>
    </row>
    <row r="9997" spans="3:5" x14ac:dyDescent="0.2">
      <c r="C9997" s="201"/>
      <c r="D9997" s="201"/>
      <c r="E9997" s="201"/>
    </row>
    <row r="9998" spans="3:5" x14ac:dyDescent="0.2">
      <c r="C9998" s="201"/>
      <c r="D9998" s="201"/>
      <c r="E9998" s="201"/>
    </row>
    <row r="9999" spans="3:5" x14ac:dyDescent="0.2">
      <c r="C9999" s="201"/>
      <c r="D9999" s="201"/>
      <c r="E9999" s="201"/>
    </row>
    <row r="10000" spans="3:5" x14ac:dyDescent="0.2">
      <c r="C10000" s="201"/>
      <c r="D10000" s="201"/>
      <c r="E10000" s="201"/>
    </row>
    <row r="10001" spans="3:5" x14ac:dyDescent="0.2">
      <c r="C10001" s="201"/>
      <c r="D10001" s="201"/>
      <c r="E10001" s="201"/>
    </row>
    <row r="10002" spans="3:5" x14ac:dyDescent="0.2">
      <c r="C10002" s="201"/>
      <c r="D10002" s="201"/>
      <c r="E10002" s="201"/>
    </row>
    <row r="10003" spans="3:5" x14ac:dyDescent="0.2">
      <c r="C10003" s="201"/>
      <c r="D10003" s="201"/>
      <c r="E10003" s="201"/>
    </row>
    <row r="10004" spans="3:5" x14ac:dyDescent="0.2">
      <c r="C10004" s="201"/>
      <c r="D10004" s="201"/>
      <c r="E10004" s="201"/>
    </row>
    <row r="10005" spans="3:5" x14ac:dyDescent="0.2">
      <c r="C10005" s="201"/>
      <c r="D10005" s="201"/>
      <c r="E10005" s="201"/>
    </row>
    <row r="10006" spans="3:5" x14ac:dyDescent="0.2">
      <c r="C10006" s="201"/>
      <c r="D10006" s="201"/>
      <c r="E10006" s="201"/>
    </row>
    <row r="10007" spans="3:5" x14ac:dyDescent="0.2">
      <c r="C10007" s="201"/>
      <c r="D10007" s="201"/>
      <c r="E10007" s="201"/>
    </row>
    <row r="10008" spans="3:5" x14ac:dyDescent="0.2">
      <c r="C10008" s="201"/>
      <c r="D10008" s="201"/>
      <c r="E10008" s="201"/>
    </row>
    <row r="10009" spans="3:5" x14ac:dyDescent="0.2">
      <c r="C10009" s="201"/>
      <c r="D10009" s="201"/>
      <c r="E10009" s="201"/>
    </row>
    <row r="10010" spans="3:5" x14ac:dyDescent="0.2">
      <c r="C10010" s="201"/>
      <c r="D10010" s="201"/>
      <c r="E10010" s="201"/>
    </row>
    <row r="10011" spans="3:5" x14ac:dyDescent="0.2">
      <c r="C10011" s="201"/>
      <c r="D10011" s="201"/>
      <c r="E10011" s="201"/>
    </row>
    <row r="10012" spans="3:5" x14ac:dyDescent="0.2">
      <c r="C10012" s="201"/>
      <c r="D10012" s="201"/>
      <c r="E10012" s="201"/>
    </row>
    <row r="10013" spans="3:5" x14ac:dyDescent="0.2">
      <c r="C10013" s="201"/>
      <c r="D10013" s="201"/>
      <c r="E10013" s="201"/>
    </row>
    <row r="10014" spans="3:5" x14ac:dyDescent="0.2">
      <c r="C10014" s="201"/>
      <c r="D10014" s="201"/>
      <c r="E10014" s="201"/>
    </row>
    <row r="10015" spans="3:5" x14ac:dyDescent="0.2">
      <c r="C10015" s="201"/>
      <c r="D10015" s="201"/>
      <c r="E10015" s="201"/>
    </row>
    <row r="10016" spans="3:5" x14ac:dyDescent="0.2">
      <c r="C10016" s="201"/>
      <c r="D10016" s="201"/>
      <c r="E10016" s="201"/>
    </row>
    <row r="10017" spans="3:5" x14ac:dyDescent="0.2">
      <c r="C10017" s="201"/>
      <c r="D10017" s="201"/>
      <c r="E10017" s="201"/>
    </row>
    <row r="10018" spans="3:5" x14ac:dyDescent="0.2">
      <c r="C10018" s="201"/>
      <c r="D10018" s="201"/>
      <c r="E10018" s="201"/>
    </row>
    <row r="10019" spans="3:5" x14ac:dyDescent="0.2">
      <c r="C10019" s="201"/>
      <c r="D10019" s="201"/>
      <c r="E10019" s="201"/>
    </row>
    <row r="10020" spans="3:5" x14ac:dyDescent="0.2">
      <c r="C10020" s="201"/>
      <c r="D10020" s="201"/>
      <c r="E10020" s="201"/>
    </row>
    <row r="10021" spans="3:5" x14ac:dyDescent="0.2">
      <c r="C10021" s="201"/>
      <c r="D10021" s="201"/>
      <c r="E10021" s="201"/>
    </row>
    <row r="10022" spans="3:5" x14ac:dyDescent="0.2">
      <c r="C10022" s="201"/>
      <c r="D10022" s="201"/>
      <c r="E10022" s="201"/>
    </row>
    <row r="10023" spans="3:5" x14ac:dyDescent="0.2">
      <c r="C10023" s="201"/>
      <c r="D10023" s="201"/>
      <c r="E10023" s="201"/>
    </row>
    <row r="10024" spans="3:5" x14ac:dyDescent="0.2">
      <c r="C10024" s="201"/>
      <c r="D10024" s="201"/>
      <c r="E10024" s="201"/>
    </row>
    <row r="10025" spans="3:5" x14ac:dyDescent="0.2">
      <c r="C10025" s="201"/>
      <c r="D10025" s="201"/>
      <c r="E10025" s="201"/>
    </row>
    <row r="10026" spans="3:5" x14ac:dyDescent="0.2">
      <c r="C10026" s="201"/>
      <c r="D10026" s="201"/>
      <c r="E10026" s="201"/>
    </row>
    <row r="10027" spans="3:5" x14ac:dyDescent="0.2">
      <c r="C10027" s="201"/>
      <c r="D10027" s="201"/>
      <c r="E10027" s="201"/>
    </row>
    <row r="10028" spans="3:5" x14ac:dyDescent="0.2">
      <c r="C10028" s="201"/>
      <c r="D10028" s="201"/>
      <c r="E10028" s="201"/>
    </row>
    <row r="10029" spans="3:5" x14ac:dyDescent="0.2">
      <c r="C10029" s="201"/>
      <c r="D10029" s="201"/>
      <c r="E10029" s="201"/>
    </row>
    <row r="10030" spans="3:5" x14ac:dyDescent="0.2">
      <c r="C10030" s="201"/>
      <c r="D10030" s="201"/>
      <c r="E10030" s="201"/>
    </row>
    <row r="10031" spans="3:5" x14ac:dyDescent="0.2">
      <c r="C10031" s="201"/>
      <c r="D10031" s="201"/>
      <c r="E10031" s="201"/>
    </row>
    <row r="10032" spans="3:5" x14ac:dyDescent="0.2">
      <c r="C10032" s="201"/>
      <c r="D10032" s="201"/>
      <c r="E10032" s="201"/>
    </row>
    <row r="10033" spans="3:5" x14ac:dyDescent="0.2">
      <c r="C10033" s="201"/>
      <c r="D10033" s="201"/>
      <c r="E10033" s="201"/>
    </row>
    <row r="10034" spans="3:5" x14ac:dyDescent="0.2">
      <c r="C10034" s="201"/>
      <c r="D10034" s="201"/>
      <c r="E10034" s="201"/>
    </row>
    <row r="10035" spans="3:5" x14ac:dyDescent="0.2">
      <c r="C10035" s="201"/>
      <c r="D10035" s="201"/>
      <c r="E10035" s="201"/>
    </row>
    <row r="10036" spans="3:5" x14ac:dyDescent="0.2">
      <c r="C10036" s="201"/>
      <c r="D10036" s="201"/>
      <c r="E10036" s="201"/>
    </row>
    <row r="10037" spans="3:5" x14ac:dyDescent="0.2">
      <c r="C10037" s="201"/>
      <c r="D10037" s="201"/>
      <c r="E10037" s="201"/>
    </row>
    <row r="10038" spans="3:5" x14ac:dyDescent="0.2">
      <c r="C10038" s="201"/>
      <c r="D10038" s="201"/>
      <c r="E10038" s="201"/>
    </row>
    <row r="10039" spans="3:5" x14ac:dyDescent="0.2">
      <c r="C10039" s="201"/>
      <c r="D10039" s="201"/>
      <c r="E10039" s="201"/>
    </row>
    <row r="10040" spans="3:5" x14ac:dyDescent="0.2">
      <c r="C10040" s="201"/>
      <c r="D10040" s="201"/>
      <c r="E10040" s="201"/>
    </row>
    <row r="10041" spans="3:5" x14ac:dyDescent="0.2">
      <c r="C10041" s="201"/>
      <c r="D10041" s="201"/>
      <c r="E10041" s="201"/>
    </row>
    <row r="10042" spans="3:5" x14ac:dyDescent="0.2">
      <c r="C10042" s="201"/>
      <c r="D10042" s="201"/>
      <c r="E10042" s="201"/>
    </row>
    <row r="10043" spans="3:5" x14ac:dyDescent="0.2">
      <c r="C10043" s="201"/>
      <c r="D10043" s="201"/>
      <c r="E10043" s="201"/>
    </row>
    <row r="10044" spans="3:5" x14ac:dyDescent="0.2">
      <c r="C10044" s="201"/>
      <c r="D10044" s="201"/>
      <c r="E10044" s="201"/>
    </row>
    <row r="10045" spans="3:5" x14ac:dyDescent="0.2">
      <c r="C10045" s="201"/>
      <c r="D10045" s="201"/>
      <c r="E10045" s="201"/>
    </row>
    <row r="10046" spans="3:5" x14ac:dyDescent="0.2">
      <c r="C10046" s="201"/>
      <c r="D10046" s="201"/>
      <c r="E10046" s="201"/>
    </row>
    <row r="10047" spans="3:5" x14ac:dyDescent="0.2">
      <c r="C10047" s="201"/>
      <c r="D10047" s="201"/>
      <c r="E10047" s="201"/>
    </row>
    <row r="10048" spans="3:5" x14ac:dyDescent="0.2">
      <c r="C10048" s="201"/>
      <c r="D10048" s="201"/>
      <c r="E10048" s="201"/>
    </row>
    <row r="10049" spans="3:5" x14ac:dyDescent="0.2">
      <c r="C10049" s="201"/>
      <c r="D10049" s="201"/>
      <c r="E10049" s="201"/>
    </row>
    <row r="10050" spans="3:5" x14ac:dyDescent="0.2">
      <c r="C10050" s="201"/>
      <c r="D10050" s="201"/>
      <c r="E10050" s="201"/>
    </row>
    <row r="10051" spans="3:5" x14ac:dyDescent="0.2">
      <c r="C10051" s="201"/>
      <c r="D10051" s="201"/>
      <c r="E10051" s="201"/>
    </row>
    <row r="10052" spans="3:5" x14ac:dyDescent="0.2">
      <c r="C10052" s="201"/>
      <c r="D10052" s="201"/>
      <c r="E10052" s="201"/>
    </row>
    <row r="10053" spans="3:5" x14ac:dyDescent="0.2">
      <c r="C10053" s="201"/>
      <c r="D10053" s="201"/>
      <c r="E10053" s="201"/>
    </row>
    <row r="10054" spans="3:5" x14ac:dyDescent="0.2">
      <c r="C10054" s="201"/>
      <c r="D10054" s="201"/>
      <c r="E10054" s="201"/>
    </row>
    <row r="10055" spans="3:5" x14ac:dyDescent="0.2">
      <c r="C10055" s="201"/>
      <c r="D10055" s="201"/>
      <c r="E10055" s="201"/>
    </row>
    <row r="10056" spans="3:5" x14ac:dyDescent="0.2">
      <c r="C10056" s="201"/>
      <c r="D10056" s="201"/>
      <c r="E10056" s="201"/>
    </row>
    <row r="10057" spans="3:5" x14ac:dyDescent="0.2">
      <c r="C10057" s="201"/>
      <c r="D10057" s="201"/>
      <c r="E10057" s="201"/>
    </row>
    <row r="10058" spans="3:5" x14ac:dyDescent="0.2">
      <c r="C10058" s="201"/>
      <c r="D10058" s="201"/>
      <c r="E10058" s="201"/>
    </row>
    <row r="10059" spans="3:5" x14ac:dyDescent="0.2">
      <c r="C10059" s="201"/>
      <c r="D10059" s="201"/>
      <c r="E10059" s="201"/>
    </row>
    <row r="10060" spans="3:5" x14ac:dyDescent="0.2">
      <c r="C10060" s="201"/>
      <c r="D10060" s="201"/>
      <c r="E10060" s="201"/>
    </row>
    <row r="10061" spans="3:5" x14ac:dyDescent="0.2">
      <c r="C10061" s="201"/>
      <c r="D10061" s="201"/>
      <c r="E10061" s="201"/>
    </row>
    <row r="10062" spans="3:5" x14ac:dyDescent="0.2">
      <c r="C10062" s="201"/>
      <c r="D10062" s="201"/>
      <c r="E10062" s="201"/>
    </row>
    <row r="10063" spans="3:5" x14ac:dyDescent="0.2">
      <c r="C10063" s="201"/>
      <c r="D10063" s="201"/>
      <c r="E10063" s="201"/>
    </row>
    <row r="10064" spans="3:5" x14ac:dyDescent="0.2">
      <c r="C10064" s="201"/>
      <c r="D10064" s="201"/>
      <c r="E10064" s="201"/>
    </row>
    <row r="10065" spans="3:5" x14ac:dyDescent="0.2">
      <c r="C10065" s="201"/>
      <c r="D10065" s="201"/>
      <c r="E10065" s="201"/>
    </row>
    <row r="10066" spans="3:5" x14ac:dyDescent="0.2">
      <c r="C10066" s="201"/>
      <c r="D10066" s="201"/>
      <c r="E10066" s="201"/>
    </row>
    <row r="10067" spans="3:5" x14ac:dyDescent="0.2">
      <c r="C10067" s="201"/>
      <c r="D10067" s="201"/>
      <c r="E10067" s="201"/>
    </row>
    <row r="10068" spans="3:5" x14ac:dyDescent="0.2">
      <c r="C10068" s="201"/>
      <c r="D10068" s="201"/>
      <c r="E10068" s="201"/>
    </row>
    <row r="10069" spans="3:5" x14ac:dyDescent="0.2">
      <c r="C10069" s="201"/>
      <c r="D10069" s="201"/>
      <c r="E10069" s="201"/>
    </row>
    <row r="10070" spans="3:5" x14ac:dyDescent="0.2">
      <c r="C10070" s="201"/>
      <c r="D10070" s="201"/>
      <c r="E10070" s="201"/>
    </row>
    <row r="10071" spans="3:5" x14ac:dyDescent="0.2">
      <c r="C10071" s="201"/>
      <c r="D10071" s="201"/>
      <c r="E10071" s="201"/>
    </row>
    <row r="10072" spans="3:5" x14ac:dyDescent="0.2">
      <c r="C10072" s="201"/>
      <c r="D10072" s="201"/>
      <c r="E10072" s="201"/>
    </row>
    <row r="10073" spans="3:5" x14ac:dyDescent="0.2">
      <c r="C10073" s="201"/>
      <c r="D10073" s="201"/>
      <c r="E10073" s="201"/>
    </row>
    <row r="10074" spans="3:5" x14ac:dyDescent="0.2">
      <c r="C10074" s="201"/>
      <c r="D10074" s="201"/>
      <c r="E10074" s="201"/>
    </row>
    <row r="10075" spans="3:5" x14ac:dyDescent="0.2">
      <c r="C10075" s="201"/>
      <c r="D10075" s="201"/>
      <c r="E10075" s="201"/>
    </row>
    <row r="10076" spans="3:5" x14ac:dyDescent="0.2">
      <c r="C10076" s="201"/>
      <c r="D10076" s="201"/>
      <c r="E10076" s="201"/>
    </row>
    <row r="10077" spans="3:5" x14ac:dyDescent="0.2">
      <c r="C10077" s="201"/>
      <c r="D10077" s="201"/>
      <c r="E10077" s="201"/>
    </row>
    <row r="10078" spans="3:5" x14ac:dyDescent="0.2">
      <c r="C10078" s="201"/>
      <c r="D10078" s="201"/>
      <c r="E10078" s="201"/>
    </row>
    <row r="10079" spans="3:5" x14ac:dyDescent="0.2">
      <c r="C10079" s="201"/>
      <c r="D10079" s="201"/>
      <c r="E10079" s="201"/>
    </row>
    <row r="10080" spans="3:5" x14ac:dyDescent="0.2">
      <c r="C10080" s="201"/>
      <c r="D10080" s="201"/>
      <c r="E10080" s="201"/>
    </row>
    <row r="10081" spans="3:5" x14ac:dyDescent="0.2">
      <c r="C10081" s="201"/>
      <c r="D10081" s="201"/>
      <c r="E10081" s="201"/>
    </row>
    <row r="10082" spans="3:5" x14ac:dyDescent="0.2">
      <c r="C10082" s="201"/>
      <c r="D10082" s="201"/>
      <c r="E10082" s="201"/>
    </row>
    <row r="10083" spans="3:5" x14ac:dyDescent="0.2">
      <c r="C10083" s="201"/>
      <c r="D10083" s="201"/>
      <c r="E10083" s="201"/>
    </row>
    <row r="10084" spans="3:5" x14ac:dyDescent="0.2">
      <c r="C10084" s="201"/>
      <c r="D10084" s="201"/>
      <c r="E10084" s="201"/>
    </row>
    <row r="10085" spans="3:5" x14ac:dyDescent="0.2">
      <c r="C10085" s="201"/>
      <c r="D10085" s="201"/>
      <c r="E10085" s="201"/>
    </row>
    <row r="10086" spans="3:5" x14ac:dyDescent="0.2">
      <c r="C10086" s="201"/>
      <c r="D10086" s="201"/>
      <c r="E10086" s="201"/>
    </row>
    <row r="10087" spans="3:5" x14ac:dyDescent="0.2">
      <c r="C10087" s="201"/>
      <c r="D10087" s="201"/>
      <c r="E10087" s="201"/>
    </row>
    <row r="10088" spans="3:5" x14ac:dyDescent="0.2">
      <c r="C10088" s="201"/>
      <c r="D10088" s="201"/>
      <c r="E10088" s="201"/>
    </row>
    <row r="10089" spans="3:5" x14ac:dyDescent="0.2">
      <c r="C10089" s="201"/>
      <c r="D10089" s="201"/>
      <c r="E10089" s="201"/>
    </row>
    <row r="10090" spans="3:5" x14ac:dyDescent="0.2">
      <c r="C10090" s="201"/>
      <c r="D10090" s="201"/>
      <c r="E10090" s="201"/>
    </row>
    <row r="10091" spans="3:5" x14ac:dyDescent="0.2">
      <c r="C10091" s="201"/>
      <c r="D10091" s="201"/>
      <c r="E10091" s="201"/>
    </row>
    <row r="10092" spans="3:5" x14ac:dyDescent="0.2">
      <c r="C10092" s="201"/>
      <c r="D10092" s="201"/>
      <c r="E10092" s="201"/>
    </row>
    <row r="10093" spans="3:5" x14ac:dyDescent="0.2">
      <c r="C10093" s="201"/>
      <c r="D10093" s="201"/>
      <c r="E10093" s="201"/>
    </row>
    <row r="10094" spans="3:5" x14ac:dyDescent="0.2">
      <c r="C10094" s="201"/>
      <c r="D10094" s="201"/>
      <c r="E10094" s="201"/>
    </row>
    <row r="10095" spans="3:5" x14ac:dyDescent="0.2">
      <c r="C10095" s="201"/>
      <c r="D10095" s="201"/>
      <c r="E10095" s="201"/>
    </row>
    <row r="10096" spans="3:5" x14ac:dyDescent="0.2">
      <c r="C10096" s="201"/>
      <c r="D10096" s="201"/>
      <c r="E10096" s="201"/>
    </row>
    <row r="10097" spans="3:5" x14ac:dyDescent="0.2">
      <c r="C10097" s="201"/>
      <c r="D10097" s="201"/>
      <c r="E10097" s="201"/>
    </row>
    <row r="10098" spans="3:5" x14ac:dyDescent="0.2">
      <c r="C10098" s="201"/>
      <c r="D10098" s="201"/>
      <c r="E10098" s="201"/>
    </row>
    <row r="10099" spans="3:5" x14ac:dyDescent="0.2">
      <c r="C10099" s="201"/>
      <c r="D10099" s="201"/>
      <c r="E10099" s="201"/>
    </row>
    <row r="10100" spans="3:5" x14ac:dyDescent="0.2">
      <c r="C10100" s="201"/>
      <c r="D10100" s="201"/>
      <c r="E10100" s="201"/>
    </row>
    <row r="10101" spans="3:5" x14ac:dyDescent="0.2">
      <c r="C10101" s="201"/>
      <c r="D10101" s="201"/>
      <c r="E10101" s="201"/>
    </row>
    <row r="10102" spans="3:5" x14ac:dyDescent="0.2">
      <c r="C10102" s="201"/>
      <c r="D10102" s="201"/>
      <c r="E10102" s="201"/>
    </row>
    <row r="10103" spans="3:5" x14ac:dyDescent="0.2">
      <c r="C10103" s="201"/>
      <c r="D10103" s="201"/>
      <c r="E10103" s="201"/>
    </row>
    <row r="10104" spans="3:5" x14ac:dyDescent="0.2">
      <c r="C10104" s="201"/>
      <c r="D10104" s="201"/>
      <c r="E10104" s="201"/>
    </row>
    <row r="10105" spans="3:5" x14ac:dyDescent="0.2">
      <c r="C10105" s="201"/>
      <c r="D10105" s="201"/>
      <c r="E10105" s="201"/>
    </row>
    <row r="10106" spans="3:5" x14ac:dyDescent="0.2">
      <c r="C10106" s="201"/>
      <c r="D10106" s="201"/>
      <c r="E10106" s="201"/>
    </row>
    <row r="10107" spans="3:5" x14ac:dyDescent="0.2">
      <c r="C10107" s="201"/>
      <c r="D10107" s="201"/>
      <c r="E10107" s="201"/>
    </row>
    <row r="10108" spans="3:5" x14ac:dyDescent="0.2">
      <c r="C10108" s="201"/>
      <c r="D10108" s="201"/>
      <c r="E10108" s="201"/>
    </row>
    <row r="10109" spans="3:5" x14ac:dyDescent="0.2">
      <c r="C10109" s="201"/>
      <c r="D10109" s="201"/>
      <c r="E10109" s="201"/>
    </row>
    <row r="10110" spans="3:5" x14ac:dyDescent="0.2">
      <c r="C10110" s="201"/>
      <c r="D10110" s="201"/>
      <c r="E10110" s="201"/>
    </row>
    <row r="10111" spans="3:5" x14ac:dyDescent="0.2">
      <c r="C10111" s="201"/>
      <c r="D10111" s="201"/>
      <c r="E10111" s="201"/>
    </row>
    <row r="10112" spans="3:5" x14ac:dyDescent="0.2">
      <c r="C10112" s="201"/>
      <c r="D10112" s="201"/>
      <c r="E10112" s="201"/>
    </row>
    <row r="10113" spans="3:5" x14ac:dyDescent="0.2">
      <c r="C10113" s="201"/>
      <c r="D10113" s="201"/>
      <c r="E10113" s="201"/>
    </row>
    <row r="10114" spans="3:5" x14ac:dyDescent="0.2">
      <c r="C10114" s="201"/>
      <c r="D10114" s="201"/>
      <c r="E10114" s="201"/>
    </row>
    <row r="10115" spans="3:5" x14ac:dyDescent="0.2">
      <c r="C10115" s="201"/>
      <c r="D10115" s="201"/>
      <c r="E10115" s="201"/>
    </row>
    <row r="10116" spans="3:5" x14ac:dyDescent="0.2">
      <c r="C10116" s="201"/>
      <c r="D10116" s="201"/>
      <c r="E10116" s="201"/>
    </row>
    <row r="10117" spans="3:5" x14ac:dyDescent="0.2">
      <c r="C10117" s="201"/>
      <c r="D10117" s="201"/>
      <c r="E10117" s="201"/>
    </row>
    <row r="10118" spans="3:5" x14ac:dyDescent="0.2">
      <c r="C10118" s="201"/>
      <c r="D10118" s="201"/>
      <c r="E10118" s="201"/>
    </row>
    <row r="10119" spans="3:5" x14ac:dyDescent="0.2">
      <c r="C10119" s="201"/>
      <c r="D10119" s="201"/>
      <c r="E10119" s="201"/>
    </row>
    <row r="10120" spans="3:5" x14ac:dyDescent="0.2">
      <c r="C10120" s="201"/>
      <c r="D10120" s="201"/>
      <c r="E10120" s="201"/>
    </row>
    <row r="10121" spans="3:5" x14ac:dyDescent="0.2">
      <c r="C10121" s="201"/>
      <c r="D10121" s="201"/>
      <c r="E10121" s="201"/>
    </row>
    <row r="10122" spans="3:5" x14ac:dyDescent="0.2">
      <c r="C10122" s="201"/>
      <c r="D10122" s="201"/>
      <c r="E10122" s="201"/>
    </row>
    <row r="10123" spans="3:5" x14ac:dyDescent="0.2">
      <c r="C10123" s="201"/>
      <c r="D10123" s="201"/>
      <c r="E10123" s="201"/>
    </row>
    <row r="10124" spans="3:5" x14ac:dyDescent="0.2">
      <c r="C10124" s="201"/>
      <c r="D10124" s="201"/>
      <c r="E10124" s="201"/>
    </row>
    <row r="10125" spans="3:5" x14ac:dyDescent="0.2">
      <c r="C10125" s="201"/>
      <c r="D10125" s="201"/>
      <c r="E10125" s="201"/>
    </row>
    <row r="10126" spans="3:5" x14ac:dyDescent="0.2">
      <c r="C10126" s="201"/>
      <c r="D10126" s="201"/>
      <c r="E10126" s="201"/>
    </row>
    <row r="10127" spans="3:5" x14ac:dyDescent="0.2">
      <c r="C10127" s="201"/>
      <c r="D10127" s="201"/>
      <c r="E10127" s="201"/>
    </row>
    <row r="10128" spans="3:5" x14ac:dyDescent="0.2">
      <c r="C10128" s="201"/>
      <c r="D10128" s="201"/>
      <c r="E10128" s="201"/>
    </row>
    <row r="10129" spans="3:5" x14ac:dyDescent="0.2">
      <c r="C10129" s="201"/>
      <c r="D10129" s="201"/>
      <c r="E10129" s="201"/>
    </row>
    <row r="10130" spans="3:5" x14ac:dyDescent="0.2">
      <c r="C10130" s="201"/>
      <c r="D10130" s="201"/>
      <c r="E10130" s="201"/>
    </row>
    <row r="10131" spans="3:5" x14ac:dyDescent="0.2">
      <c r="C10131" s="201"/>
      <c r="D10131" s="201"/>
      <c r="E10131" s="201"/>
    </row>
    <row r="10132" spans="3:5" x14ac:dyDescent="0.2">
      <c r="C10132" s="201"/>
      <c r="D10132" s="201"/>
      <c r="E10132" s="201"/>
    </row>
    <row r="10133" spans="3:5" x14ac:dyDescent="0.2">
      <c r="C10133" s="201"/>
      <c r="D10133" s="201"/>
      <c r="E10133" s="201"/>
    </row>
    <row r="10134" spans="3:5" x14ac:dyDescent="0.2">
      <c r="C10134" s="201"/>
      <c r="D10134" s="201"/>
      <c r="E10134" s="201"/>
    </row>
    <row r="10135" spans="3:5" x14ac:dyDescent="0.2">
      <c r="C10135" s="201"/>
      <c r="D10135" s="201"/>
      <c r="E10135" s="201"/>
    </row>
    <row r="10136" spans="3:5" x14ac:dyDescent="0.2">
      <c r="C10136" s="201"/>
      <c r="D10136" s="201"/>
      <c r="E10136" s="201"/>
    </row>
    <row r="10137" spans="3:5" x14ac:dyDescent="0.2">
      <c r="C10137" s="201"/>
      <c r="D10137" s="201"/>
      <c r="E10137" s="201"/>
    </row>
    <row r="10138" spans="3:5" x14ac:dyDescent="0.2">
      <c r="C10138" s="201"/>
      <c r="D10138" s="201"/>
      <c r="E10138" s="201"/>
    </row>
    <row r="10139" spans="3:5" x14ac:dyDescent="0.2">
      <c r="C10139" s="201"/>
      <c r="D10139" s="201"/>
      <c r="E10139" s="201"/>
    </row>
    <row r="10140" spans="3:5" x14ac:dyDescent="0.2">
      <c r="C10140" s="201"/>
      <c r="D10140" s="201"/>
      <c r="E10140" s="201"/>
    </row>
    <row r="10141" spans="3:5" x14ac:dyDescent="0.2">
      <c r="C10141" s="201"/>
      <c r="D10141" s="201"/>
      <c r="E10141" s="201"/>
    </row>
    <row r="10142" spans="3:5" x14ac:dyDescent="0.2">
      <c r="C10142" s="201"/>
      <c r="D10142" s="201"/>
      <c r="E10142" s="201"/>
    </row>
    <row r="10143" spans="3:5" x14ac:dyDescent="0.2">
      <c r="C10143" s="201"/>
      <c r="D10143" s="201"/>
      <c r="E10143" s="201"/>
    </row>
    <row r="10144" spans="3:5" x14ac:dyDescent="0.2">
      <c r="C10144" s="201"/>
      <c r="D10144" s="201"/>
      <c r="E10144" s="201"/>
    </row>
    <row r="10145" spans="3:5" x14ac:dyDescent="0.2">
      <c r="C10145" s="201"/>
      <c r="D10145" s="201"/>
      <c r="E10145" s="201"/>
    </row>
    <row r="10146" spans="3:5" x14ac:dyDescent="0.2">
      <c r="C10146" s="201"/>
      <c r="D10146" s="201"/>
      <c r="E10146" s="201"/>
    </row>
    <row r="10147" spans="3:5" x14ac:dyDescent="0.2">
      <c r="C10147" s="201"/>
      <c r="D10147" s="201"/>
      <c r="E10147" s="201"/>
    </row>
    <row r="10148" spans="3:5" x14ac:dyDescent="0.2">
      <c r="C10148" s="201"/>
      <c r="D10148" s="201"/>
      <c r="E10148" s="201"/>
    </row>
    <row r="10149" spans="3:5" x14ac:dyDescent="0.2">
      <c r="C10149" s="201"/>
      <c r="D10149" s="201"/>
      <c r="E10149" s="201"/>
    </row>
    <row r="10150" spans="3:5" x14ac:dyDescent="0.2">
      <c r="C10150" s="201"/>
      <c r="D10150" s="201"/>
      <c r="E10150" s="201"/>
    </row>
    <row r="10151" spans="3:5" x14ac:dyDescent="0.2">
      <c r="C10151" s="201"/>
      <c r="D10151" s="201"/>
      <c r="E10151" s="201"/>
    </row>
    <row r="10152" spans="3:5" x14ac:dyDescent="0.2">
      <c r="C10152" s="201"/>
      <c r="D10152" s="201"/>
      <c r="E10152" s="201"/>
    </row>
    <row r="10153" spans="3:5" x14ac:dyDescent="0.2">
      <c r="C10153" s="201"/>
      <c r="D10153" s="201"/>
      <c r="E10153" s="201"/>
    </row>
    <row r="10154" spans="3:5" x14ac:dyDescent="0.2">
      <c r="C10154" s="201"/>
      <c r="D10154" s="201"/>
      <c r="E10154" s="201"/>
    </row>
    <row r="10155" spans="3:5" x14ac:dyDescent="0.2">
      <c r="C10155" s="201"/>
      <c r="D10155" s="201"/>
      <c r="E10155" s="201"/>
    </row>
    <row r="10156" spans="3:5" x14ac:dyDescent="0.2">
      <c r="C10156" s="201"/>
      <c r="D10156" s="201"/>
      <c r="E10156" s="201"/>
    </row>
    <row r="10157" spans="3:5" x14ac:dyDescent="0.2">
      <c r="C10157" s="201"/>
      <c r="D10157" s="201"/>
      <c r="E10157" s="201"/>
    </row>
    <row r="10158" spans="3:5" x14ac:dyDescent="0.2">
      <c r="C10158" s="201"/>
      <c r="D10158" s="201"/>
      <c r="E10158" s="201"/>
    </row>
    <row r="10159" spans="3:5" x14ac:dyDescent="0.2">
      <c r="C10159" s="201"/>
      <c r="D10159" s="201"/>
      <c r="E10159" s="201"/>
    </row>
    <row r="10160" spans="3:5" x14ac:dyDescent="0.2">
      <c r="C10160" s="201"/>
      <c r="D10160" s="201"/>
      <c r="E10160" s="201"/>
    </row>
    <row r="10161" spans="3:5" x14ac:dyDescent="0.2">
      <c r="C10161" s="201"/>
      <c r="D10161" s="201"/>
      <c r="E10161" s="201"/>
    </row>
    <row r="10162" spans="3:5" x14ac:dyDescent="0.2">
      <c r="C10162" s="201"/>
      <c r="D10162" s="201"/>
      <c r="E10162" s="201"/>
    </row>
    <row r="10163" spans="3:5" x14ac:dyDescent="0.2">
      <c r="C10163" s="201"/>
      <c r="D10163" s="201"/>
      <c r="E10163" s="201"/>
    </row>
    <row r="10164" spans="3:5" x14ac:dyDescent="0.2">
      <c r="C10164" s="201"/>
      <c r="D10164" s="201"/>
      <c r="E10164" s="201"/>
    </row>
    <row r="10165" spans="3:5" x14ac:dyDescent="0.2">
      <c r="C10165" s="201"/>
      <c r="D10165" s="201"/>
      <c r="E10165" s="201"/>
    </row>
    <row r="10166" spans="3:5" x14ac:dyDescent="0.2">
      <c r="C10166" s="201"/>
      <c r="D10166" s="201"/>
      <c r="E10166" s="201"/>
    </row>
    <row r="10167" spans="3:5" x14ac:dyDescent="0.2">
      <c r="C10167" s="201"/>
      <c r="D10167" s="201"/>
      <c r="E10167" s="201"/>
    </row>
    <row r="10168" spans="3:5" x14ac:dyDescent="0.2">
      <c r="C10168" s="201"/>
      <c r="D10168" s="201"/>
      <c r="E10168" s="201"/>
    </row>
    <row r="10169" spans="3:5" x14ac:dyDescent="0.2">
      <c r="C10169" s="201"/>
      <c r="D10169" s="201"/>
      <c r="E10169" s="201"/>
    </row>
    <row r="10170" spans="3:5" x14ac:dyDescent="0.2">
      <c r="C10170" s="201"/>
      <c r="D10170" s="201"/>
      <c r="E10170" s="201"/>
    </row>
    <row r="10171" spans="3:5" x14ac:dyDescent="0.2">
      <c r="C10171" s="201"/>
      <c r="D10171" s="201"/>
      <c r="E10171" s="201"/>
    </row>
    <row r="10172" spans="3:5" x14ac:dyDescent="0.2">
      <c r="C10172" s="201"/>
      <c r="D10172" s="201"/>
      <c r="E10172" s="201"/>
    </row>
    <row r="10173" spans="3:5" x14ac:dyDescent="0.2">
      <c r="C10173" s="201"/>
      <c r="D10173" s="201"/>
      <c r="E10173" s="201"/>
    </row>
    <row r="10174" spans="3:5" x14ac:dyDescent="0.2">
      <c r="C10174" s="201"/>
      <c r="D10174" s="201"/>
      <c r="E10174" s="201"/>
    </row>
    <row r="10175" spans="3:5" x14ac:dyDescent="0.2">
      <c r="C10175" s="201"/>
      <c r="D10175" s="201"/>
      <c r="E10175" s="201"/>
    </row>
    <row r="10176" spans="3:5" x14ac:dyDescent="0.2">
      <c r="C10176" s="201"/>
      <c r="D10176" s="201"/>
      <c r="E10176" s="201"/>
    </row>
    <row r="10177" spans="3:5" x14ac:dyDescent="0.2">
      <c r="C10177" s="201"/>
      <c r="D10177" s="201"/>
      <c r="E10177" s="201"/>
    </row>
    <row r="10178" spans="3:5" x14ac:dyDescent="0.2">
      <c r="C10178" s="201"/>
      <c r="D10178" s="201"/>
      <c r="E10178" s="201"/>
    </row>
    <row r="10179" spans="3:5" x14ac:dyDescent="0.2">
      <c r="C10179" s="201"/>
      <c r="D10179" s="201"/>
      <c r="E10179" s="201"/>
    </row>
    <row r="10180" spans="3:5" x14ac:dyDescent="0.2">
      <c r="C10180" s="201"/>
      <c r="D10180" s="201"/>
      <c r="E10180" s="201"/>
    </row>
    <row r="10181" spans="3:5" x14ac:dyDescent="0.2">
      <c r="C10181" s="201"/>
      <c r="D10181" s="201"/>
      <c r="E10181" s="201"/>
    </row>
    <row r="10182" spans="3:5" x14ac:dyDescent="0.2">
      <c r="C10182" s="201"/>
      <c r="D10182" s="201"/>
      <c r="E10182" s="201"/>
    </row>
    <row r="10183" spans="3:5" x14ac:dyDescent="0.2">
      <c r="C10183" s="201"/>
      <c r="D10183" s="201"/>
      <c r="E10183" s="201"/>
    </row>
    <row r="10184" spans="3:5" x14ac:dyDescent="0.2">
      <c r="C10184" s="201"/>
      <c r="D10184" s="201"/>
      <c r="E10184" s="201"/>
    </row>
    <row r="10185" spans="3:5" x14ac:dyDescent="0.2">
      <c r="C10185" s="201"/>
      <c r="D10185" s="201"/>
      <c r="E10185" s="201"/>
    </row>
    <row r="10186" spans="3:5" x14ac:dyDescent="0.2">
      <c r="C10186" s="201"/>
      <c r="D10186" s="201"/>
      <c r="E10186" s="201"/>
    </row>
    <row r="10187" spans="3:5" x14ac:dyDescent="0.2">
      <c r="C10187" s="201"/>
      <c r="D10187" s="201"/>
      <c r="E10187" s="201"/>
    </row>
    <row r="10188" spans="3:5" x14ac:dyDescent="0.2">
      <c r="C10188" s="201"/>
      <c r="D10188" s="201"/>
      <c r="E10188" s="201"/>
    </row>
    <row r="10189" spans="3:5" x14ac:dyDescent="0.2">
      <c r="C10189" s="201"/>
      <c r="D10189" s="201"/>
      <c r="E10189" s="201"/>
    </row>
    <row r="10190" spans="3:5" x14ac:dyDescent="0.2">
      <c r="C10190" s="201"/>
      <c r="D10190" s="201"/>
      <c r="E10190" s="201"/>
    </row>
    <row r="10191" spans="3:5" x14ac:dyDescent="0.2">
      <c r="C10191" s="201"/>
      <c r="D10191" s="201"/>
      <c r="E10191" s="201"/>
    </row>
    <row r="10192" spans="3:5" x14ac:dyDescent="0.2">
      <c r="C10192" s="201"/>
      <c r="D10192" s="201"/>
      <c r="E10192" s="201"/>
    </row>
    <row r="10193" spans="3:5" x14ac:dyDescent="0.2">
      <c r="C10193" s="201"/>
      <c r="D10193" s="201"/>
      <c r="E10193" s="201"/>
    </row>
    <row r="10194" spans="3:5" x14ac:dyDescent="0.2">
      <c r="C10194" s="201"/>
      <c r="D10194" s="201"/>
      <c r="E10194" s="201"/>
    </row>
    <row r="10195" spans="3:5" x14ac:dyDescent="0.2">
      <c r="C10195" s="201"/>
      <c r="D10195" s="201"/>
      <c r="E10195" s="201"/>
    </row>
    <row r="10196" spans="3:5" x14ac:dyDescent="0.2">
      <c r="C10196" s="201"/>
      <c r="D10196" s="201"/>
      <c r="E10196" s="201"/>
    </row>
    <row r="10197" spans="3:5" x14ac:dyDescent="0.2">
      <c r="C10197" s="201"/>
      <c r="D10197" s="201"/>
      <c r="E10197" s="201"/>
    </row>
    <row r="10198" spans="3:5" x14ac:dyDescent="0.2">
      <c r="C10198" s="201"/>
      <c r="D10198" s="201"/>
      <c r="E10198" s="201"/>
    </row>
    <row r="10199" spans="3:5" x14ac:dyDescent="0.2">
      <c r="C10199" s="201"/>
      <c r="D10199" s="201"/>
      <c r="E10199" s="201"/>
    </row>
    <row r="10200" spans="3:5" x14ac:dyDescent="0.2">
      <c r="C10200" s="201"/>
      <c r="D10200" s="201"/>
      <c r="E10200" s="201"/>
    </row>
    <row r="10201" spans="3:5" x14ac:dyDescent="0.2">
      <c r="C10201" s="201"/>
      <c r="D10201" s="201"/>
      <c r="E10201" s="201"/>
    </row>
    <row r="10202" spans="3:5" x14ac:dyDescent="0.2">
      <c r="C10202" s="201"/>
      <c r="D10202" s="201"/>
      <c r="E10202" s="201"/>
    </row>
    <row r="10203" spans="3:5" x14ac:dyDescent="0.2">
      <c r="C10203" s="201"/>
      <c r="D10203" s="201"/>
      <c r="E10203" s="201"/>
    </row>
    <row r="10204" spans="3:5" x14ac:dyDescent="0.2">
      <c r="C10204" s="201"/>
      <c r="D10204" s="201"/>
      <c r="E10204" s="201"/>
    </row>
    <row r="10205" spans="3:5" x14ac:dyDescent="0.2">
      <c r="C10205" s="201"/>
      <c r="D10205" s="201"/>
      <c r="E10205" s="201"/>
    </row>
    <row r="10206" spans="3:5" x14ac:dyDescent="0.2">
      <c r="C10206" s="201"/>
      <c r="D10206" s="201"/>
      <c r="E10206" s="201"/>
    </row>
    <row r="10207" spans="3:5" x14ac:dyDescent="0.2">
      <c r="C10207" s="201"/>
      <c r="D10207" s="201"/>
      <c r="E10207" s="201"/>
    </row>
    <row r="10208" spans="3:5" x14ac:dyDescent="0.2">
      <c r="C10208" s="201"/>
      <c r="D10208" s="201"/>
      <c r="E10208" s="201"/>
    </row>
    <row r="10209" spans="3:5" x14ac:dyDescent="0.2">
      <c r="C10209" s="201"/>
      <c r="D10209" s="201"/>
      <c r="E10209" s="201"/>
    </row>
    <row r="10210" spans="3:5" x14ac:dyDescent="0.2">
      <c r="C10210" s="201"/>
      <c r="D10210" s="201"/>
      <c r="E10210" s="201"/>
    </row>
    <row r="10211" spans="3:5" x14ac:dyDescent="0.2">
      <c r="C10211" s="201"/>
      <c r="D10211" s="201"/>
      <c r="E10211" s="201"/>
    </row>
    <row r="10212" spans="3:5" x14ac:dyDescent="0.2">
      <c r="C10212" s="201"/>
      <c r="D10212" s="201"/>
      <c r="E10212" s="201"/>
    </row>
    <row r="10213" spans="3:5" x14ac:dyDescent="0.2">
      <c r="C10213" s="201"/>
      <c r="D10213" s="201"/>
      <c r="E10213" s="201"/>
    </row>
    <row r="10214" spans="3:5" x14ac:dyDescent="0.2">
      <c r="C10214" s="201"/>
      <c r="D10214" s="201"/>
      <c r="E10214" s="201"/>
    </row>
    <row r="10215" spans="3:5" x14ac:dyDescent="0.2">
      <c r="C10215" s="201"/>
      <c r="D10215" s="201"/>
      <c r="E10215" s="201"/>
    </row>
    <row r="10216" spans="3:5" x14ac:dyDescent="0.2">
      <c r="C10216" s="201"/>
      <c r="D10216" s="201"/>
      <c r="E10216" s="201"/>
    </row>
    <row r="10217" spans="3:5" x14ac:dyDescent="0.2">
      <c r="C10217" s="201"/>
      <c r="D10217" s="201"/>
      <c r="E10217" s="201"/>
    </row>
    <row r="10218" spans="3:5" x14ac:dyDescent="0.2">
      <c r="C10218" s="201"/>
      <c r="D10218" s="201"/>
      <c r="E10218" s="201"/>
    </row>
    <row r="10219" spans="3:5" x14ac:dyDescent="0.2">
      <c r="C10219" s="201"/>
      <c r="D10219" s="201"/>
      <c r="E10219" s="201"/>
    </row>
    <row r="10220" spans="3:5" x14ac:dyDescent="0.2">
      <c r="C10220" s="201"/>
      <c r="D10220" s="201"/>
      <c r="E10220" s="201"/>
    </row>
    <row r="10221" spans="3:5" x14ac:dyDescent="0.2">
      <c r="C10221" s="201"/>
      <c r="D10221" s="201"/>
      <c r="E10221" s="201"/>
    </row>
    <row r="10222" spans="3:5" x14ac:dyDescent="0.2">
      <c r="C10222" s="201"/>
      <c r="D10222" s="201"/>
      <c r="E10222" s="201"/>
    </row>
    <row r="10223" spans="3:5" x14ac:dyDescent="0.2">
      <c r="C10223" s="201"/>
      <c r="D10223" s="201"/>
      <c r="E10223" s="201"/>
    </row>
    <row r="10224" spans="3:5" x14ac:dyDescent="0.2">
      <c r="C10224" s="201"/>
      <c r="D10224" s="201"/>
      <c r="E10224" s="201"/>
    </row>
    <row r="10225" spans="3:5" x14ac:dyDescent="0.2">
      <c r="C10225" s="201"/>
      <c r="D10225" s="201"/>
      <c r="E10225" s="201"/>
    </row>
    <row r="10226" spans="3:5" x14ac:dyDescent="0.2">
      <c r="C10226" s="201"/>
      <c r="D10226" s="201"/>
      <c r="E10226" s="201"/>
    </row>
    <row r="10227" spans="3:5" x14ac:dyDescent="0.2">
      <c r="C10227" s="201"/>
      <c r="D10227" s="201"/>
      <c r="E10227" s="201"/>
    </row>
    <row r="10228" spans="3:5" x14ac:dyDescent="0.2">
      <c r="C10228" s="201"/>
      <c r="D10228" s="201"/>
      <c r="E10228" s="201"/>
    </row>
    <row r="10229" spans="3:5" x14ac:dyDescent="0.2">
      <c r="C10229" s="201"/>
      <c r="D10229" s="201"/>
      <c r="E10229" s="201"/>
    </row>
    <row r="10230" spans="3:5" x14ac:dyDescent="0.2">
      <c r="C10230" s="201"/>
      <c r="D10230" s="201"/>
      <c r="E10230" s="201"/>
    </row>
    <row r="10231" spans="3:5" x14ac:dyDescent="0.2">
      <c r="C10231" s="201"/>
      <c r="D10231" s="201"/>
      <c r="E10231" s="201"/>
    </row>
    <row r="10232" spans="3:5" x14ac:dyDescent="0.2">
      <c r="C10232" s="201"/>
      <c r="D10232" s="201"/>
      <c r="E10232" s="201"/>
    </row>
    <row r="10233" spans="3:5" x14ac:dyDescent="0.2">
      <c r="C10233" s="201"/>
      <c r="D10233" s="201"/>
      <c r="E10233" s="201"/>
    </row>
    <row r="10234" spans="3:5" x14ac:dyDescent="0.2">
      <c r="C10234" s="201"/>
      <c r="D10234" s="201"/>
      <c r="E10234" s="201"/>
    </row>
    <row r="10235" spans="3:5" x14ac:dyDescent="0.2">
      <c r="C10235" s="201"/>
      <c r="D10235" s="201"/>
      <c r="E10235" s="201"/>
    </row>
    <row r="10236" spans="3:5" x14ac:dyDescent="0.2">
      <c r="C10236" s="201"/>
      <c r="D10236" s="201"/>
      <c r="E10236" s="201"/>
    </row>
    <row r="10237" spans="3:5" x14ac:dyDescent="0.2">
      <c r="C10237" s="201"/>
      <c r="D10237" s="201"/>
      <c r="E10237" s="201"/>
    </row>
    <row r="10238" spans="3:5" x14ac:dyDescent="0.2">
      <c r="C10238" s="201"/>
      <c r="D10238" s="201"/>
      <c r="E10238" s="201"/>
    </row>
    <row r="10239" spans="3:5" x14ac:dyDescent="0.2">
      <c r="C10239" s="201"/>
      <c r="D10239" s="201"/>
      <c r="E10239" s="201"/>
    </row>
    <row r="10240" spans="3:5" x14ac:dyDescent="0.2">
      <c r="C10240" s="201"/>
      <c r="D10240" s="201"/>
      <c r="E10240" s="201"/>
    </row>
    <row r="10241" spans="3:5" x14ac:dyDescent="0.2">
      <c r="C10241" s="201"/>
      <c r="D10241" s="201"/>
      <c r="E10241" s="201"/>
    </row>
    <row r="10242" spans="3:5" x14ac:dyDescent="0.2">
      <c r="C10242" s="201"/>
      <c r="D10242" s="201"/>
      <c r="E10242" s="201"/>
    </row>
    <row r="10243" spans="3:5" x14ac:dyDescent="0.2">
      <c r="C10243" s="201"/>
      <c r="D10243" s="201"/>
      <c r="E10243" s="201"/>
    </row>
    <row r="10244" spans="3:5" x14ac:dyDescent="0.2">
      <c r="C10244" s="201"/>
      <c r="D10244" s="201"/>
      <c r="E10244" s="201"/>
    </row>
    <row r="10245" spans="3:5" x14ac:dyDescent="0.2">
      <c r="C10245" s="201"/>
      <c r="D10245" s="201"/>
      <c r="E10245" s="201"/>
    </row>
    <row r="10246" spans="3:5" x14ac:dyDescent="0.2">
      <c r="C10246" s="201"/>
      <c r="D10246" s="201"/>
      <c r="E10246" s="201"/>
    </row>
    <row r="10247" spans="3:5" x14ac:dyDescent="0.2">
      <c r="C10247" s="201"/>
      <c r="D10247" s="201"/>
      <c r="E10247" s="201"/>
    </row>
    <row r="10248" spans="3:5" x14ac:dyDescent="0.2">
      <c r="C10248" s="201"/>
      <c r="D10248" s="201"/>
      <c r="E10248" s="201"/>
    </row>
    <row r="10249" spans="3:5" x14ac:dyDescent="0.2">
      <c r="C10249" s="201"/>
      <c r="D10249" s="201"/>
      <c r="E10249" s="201"/>
    </row>
    <row r="10250" spans="3:5" x14ac:dyDescent="0.2">
      <c r="C10250" s="201"/>
      <c r="D10250" s="201"/>
      <c r="E10250" s="201"/>
    </row>
    <row r="10251" spans="3:5" x14ac:dyDescent="0.2">
      <c r="C10251" s="201"/>
      <c r="D10251" s="201"/>
      <c r="E10251" s="201"/>
    </row>
    <row r="10252" spans="3:5" x14ac:dyDescent="0.2">
      <c r="C10252" s="201"/>
      <c r="D10252" s="201"/>
      <c r="E10252" s="201"/>
    </row>
    <row r="10253" spans="3:5" x14ac:dyDescent="0.2">
      <c r="C10253" s="201"/>
      <c r="D10253" s="201"/>
      <c r="E10253" s="201"/>
    </row>
    <row r="10254" spans="3:5" x14ac:dyDescent="0.2">
      <c r="C10254" s="201"/>
      <c r="D10254" s="201"/>
      <c r="E10254" s="201"/>
    </row>
    <row r="10255" spans="3:5" x14ac:dyDescent="0.2">
      <c r="C10255" s="201"/>
      <c r="D10255" s="201"/>
      <c r="E10255" s="201"/>
    </row>
    <row r="10256" spans="3:5" x14ac:dyDescent="0.2">
      <c r="C10256" s="201"/>
      <c r="D10256" s="201"/>
      <c r="E10256" s="201"/>
    </row>
    <row r="10257" spans="3:5" x14ac:dyDescent="0.2">
      <c r="C10257" s="201"/>
      <c r="D10257" s="201"/>
      <c r="E10257" s="201"/>
    </row>
    <row r="10258" spans="3:5" x14ac:dyDescent="0.2">
      <c r="C10258" s="201"/>
      <c r="D10258" s="201"/>
      <c r="E10258" s="201"/>
    </row>
    <row r="10259" spans="3:5" x14ac:dyDescent="0.2">
      <c r="C10259" s="201"/>
      <c r="D10259" s="201"/>
      <c r="E10259" s="201"/>
    </row>
    <row r="10260" spans="3:5" x14ac:dyDescent="0.2">
      <c r="C10260" s="201"/>
      <c r="D10260" s="201"/>
      <c r="E10260" s="201"/>
    </row>
    <row r="10261" spans="3:5" x14ac:dyDescent="0.2">
      <c r="C10261" s="201"/>
      <c r="D10261" s="201"/>
      <c r="E10261" s="201"/>
    </row>
    <row r="10262" spans="3:5" x14ac:dyDescent="0.2">
      <c r="C10262" s="201"/>
      <c r="D10262" s="201"/>
      <c r="E10262" s="201"/>
    </row>
    <row r="10263" spans="3:5" x14ac:dyDescent="0.2">
      <c r="C10263" s="201"/>
      <c r="D10263" s="201"/>
      <c r="E10263" s="201"/>
    </row>
    <row r="10264" spans="3:5" x14ac:dyDescent="0.2">
      <c r="C10264" s="201"/>
      <c r="D10264" s="201"/>
      <c r="E10264" s="201"/>
    </row>
    <row r="10265" spans="3:5" x14ac:dyDescent="0.2">
      <c r="C10265" s="201"/>
      <c r="D10265" s="201"/>
      <c r="E10265" s="201"/>
    </row>
    <row r="10266" spans="3:5" x14ac:dyDescent="0.2">
      <c r="C10266" s="201"/>
      <c r="D10266" s="201"/>
      <c r="E10266" s="201"/>
    </row>
    <row r="10267" spans="3:5" x14ac:dyDescent="0.2">
      <c r="C10267" s="201"/>
      <c r="D10267" s="201"/>
      <c r="E10267" s="201"/>
    </row>
    <row r="10268" spans="3:5" x14ac:dyDescent="0.2">
      <c r="C10268" s="201"/>
      <c r="D10268" s="201"/>
      <c r="E10268" s="201"/>
    </row>
    <row r="10269" spans="3:5" x14ac:dyDescent="0.2">
      <c r="C10269" s="201"/>
      <c r="D10269" s="201"/>
      <c r="E10269" s="201"/>
    </row>
    <row r="10270" spans="3:5" x14ac:dyDescent="0.2">
      <c r="C10270" s="201"/>
      <c r="D10270" s="201"/>
      <c r="E10270" s="201"/>
    </row>
    <row r="10271" spans="3:5" x14ac:dyDescent="0.2">
      <c r="C10271" s="201"/>
      <c r="D10271" s="201"/>
      <c r="E10271" s="201"/>
    </row>
    <row r="10272" spans="3:5" x14ac:dyDescent="0.2">
      <c r="C10272" s="201"/>
      <c r="D10272" s="201"/>
      <c r="E10272" s="201"/>
    </row>
    <row r="10273" spans="3:5" x14ac:dyDescent="0.2">
      <c r="C10273" s="201"/>
      <c r="D10273" s="201"/>
      <c r="E10273" s="201"/>
    </row>
    <row r="10274" spans="3:5" x14ac:dyDescent="0.2">
      <c r="C10274" s="201"/>
      <c r="D10274" s="201"/>
      <c r="E10274" s="201"/>
    </row>
    <row r="10275" spans="3:5" x14ac:dyDescent="0.2">
      <c r="C10275" s="201"/>
      <c r="D10275" s="201"/>
      <c r="E10275" s="201"/>
    </row>
    <row r="10276" spans="3:5" x14ac:dyDescent="0.2">
      <c r="C10276" s="201"/>
      <c r="D10276" s="201"/>
      <c r="E10276" s="201"/>
    </row>
    <row r="10277" spans="3:5" x14ac:dyDescent="0.2">
      <c r="C10277" s="201"/>
      <c r="D10277" s="201"/>
      <c r="E10277" s="201"/>
    </row>
    <row r="10278" spans="3:5" x14ac:dyDescent="0.2">
      <c r="C10278" s="201"/>
      <c r="D10278" s="201"/>
      <c r="E10278" s="201"/>
    </row>
    <row r="10279" spans="3:5" x14ac:dyDescent="0.2">
      <c r="C10279" s="201"/>
      <c r="D10279" s="201"/>
      <c r="E10279" s="201"/>
    </row>
    <row r="10280" spans="3:5" x14ac:dyDescent="0.2">
      <c r="C10280" s="201"/>
      <c r="D10280" s="201"/>
      <c r="E10280" s="201"/>
    </row>
    <row r="10281" spans="3:5" x14ac:dyDescent="0.2">
      <c r="C10281" s="201"/>
      <c r="D10281" s="201"/>
      <c r="E10281" s="201"/>
    </row>
    <row r="10282" spans="3:5" x14ac:dyDescent="0.2">
      <c r="C10282" s="201"/>
      <c r="D10282" s="201"/>
      <c r="E10282" s="201"/>
    </row>
    <row r="10283" spans="3:5" x14ac:dyDescent="0.2">
      <c r="C10283" s="201"/>
      <c r="D10283" s="201"/>
      <c r="E10283" s="201"/>
    </row>
    <row r="10284" spans="3:5" x14ac:dyDescent="0.2">
      <c r="C10284" s="201"/>
      <c r="D10284" s="201"/>
      <c r="E10284" s="201"/>
    </row>
    <row r="10285" spans="3:5" x14ac:dyDescent="0.2">
      <c r="C10285" s="201"/>
      <c r="D10285" s="201"/>
      <c r="E10285" s="201"/>
    </row>
    <row r="10286" spans="3:5" x14ac:dyDescent="0.2">
      <c r="C10286" s="201"/>
      <c r="D10286" s="201"/>
      <c r="E10286" s="201"/>
    </row>
    <row r="10287" spans="3:5" x14ac:dyDescent="0.2">
      <c r="C10287" s="201"/>
      <c r="D10287" s="201"/>
      <c r="E10287" s="201"/>
    </row>
    <row r="10288" spans="3:5" x14ac:dyDescent="0.2">
      <c r="C10288" s="201"/>
      <c r="D10288" s="201"/>
      <c r="E10288" s="201"/>
    </row>
    <row r="10289" spans="3:5" x14ac:dyDescent="0.2">
      <c r="C10289" s="201"/>
      <c r="D10289" s="201"/>
      <c r="E10289" s="201"/>
    </row>
    <row r="10290" spans="3:5" x14ac:dyDescent="0.2">
      <c r="C10290" s="201"/>
      <c r="D10290" s="201"/>
      <c r="E10290" s="201"/>
    </row>
    <row r="10291" spans="3:5" x14ac:dyDescent="0.2">
      <c r="C10291" s="201"/>
      <c r="D10291" s="201"/>
      <c r="E10291" s="201"/>
    </row>
    <row r="10292" spans="3:5" x14ac:dyDescent="0.2">
      <c r="C10292" s="201"/>
      <c r="D10292" s="201"/>
      <c r="E10292" s="201"/>
    </row>
    <row r="10293" spans="3:5" x14ac:dyDescent="0.2">
      <c r="C10293" s="201"/>
      <c r="D10293" s="201"/>
      <c r="E10293" s="201"/>
    </row>
    <row r="10294" spans="3:5" x14ac:dyDescent="0.2">
      <c r="C10294" s="201"/>
      <c r="D10294" s="201"/>
      <c r="E10294" s="201"/>
    </row>
    <row r="10295" spans="3:5" x14ac:dyDescent="0.2">
      <c r="C10295" s="201"/>
      <c r="D10295" s="201"/>
      <c r="E10295" s="201"/>
    </row>
    <row r="10296" spans="3:5" x14ac:dyDescent="0.2">
      <c r="C10296" s="201"/>
      <c r="D10296" s="201"/>
      <c r="E10296" s="201"/>
    </row>
    <row r="10297" spans="3:5" x14ac:dyDescent="0.2">
      <c r="C10297" s="201"/>
      <c r="D10297" s="201"/>
      <c r="E10297" s="201"/>
    </row>
    <row r="10298" spans="3:5" x14ac:dyDescent="0.2">
      <c r="C10298" s="201"/>
      <c r="D10298" s="201"/>
      <c r="E10298" s="201"/>
    </row>
    <row r="10299" spans="3:5" x14ac:dyDescent="0.2">
      <c r="C10299" s="201"/>
      <c r="D10299" s="201"/>
      <c r="E10299" s="201"/>
    </row>
    <row r="10300" spans="3:5" x14ac:dyDescent="0.2">
      <c r="C10300" s="201"/>
      <c r="D10300" s="201"/>
      <c r="E10300" s="201"/>
    </row>
    <row r="10301" spans="3:5" x14ac:dyDescent="0.2">
      <c r="C10301" s="201"/>
      <c r="D10301" s="201"/>
      <c r="E10301" s="201"/>
    </row>
    <row r="10302" spans="3:5" x14ac:dyDescent="0.2">
      <c r="C10302" s="201"/>
      <c r="D10302" s="201"/>
      <c r="E10302" s="201"/>
    </row>
    <row r="10303" spans="3:5" x14ac:dyDescent="0.2">
      <c r="C10303" s="201"/>
      <c r="D10303" s="201"/>
      <c r="E10303" s="201"/>
    </row>
    <row r="10304" spans="3:5" x14ac:dyDescent="0.2">
      <c r="C10304" s="201"/>
      <c r="D10304" s="201"/>
      <c r="E10304" s="201"/>
    </row>
    <row r="10305" spans="3:5" x14ac:dyDescent="0.2">
      <c r="C10305" s="201"/>
      <c r="D10305" s="201"/>
      <c r="E10305" s="201"/>
    </row>
    <row r="10306" spans="3:5" x14ac:dyDescent="0.2">
      <c r="C10306" s="201"/>
      <c r="D10306" s="201"/>
      <c r="E10306" s="201"/>
    </row>
    <row r="10307" spans="3:5" x14ac:dyDescent="0.2">
      <c r="C10307" s="201"/>
      <c r="D10307" s="201"/>
      <c r="E10307" s="201"/>
    </row>
    <row r="10308" spans="3:5" x14ac:dyDescent="0.2">
      <c r="C10308" s="201"/>
      <c r="D10308" s="201"/>
      <c r="E10308" s="201"/>
    </row>
    <row r="10309" spans="3:5" x14ac:dyDescent="0.2">
      <c r="C10309" s="201"/>
      <c r="D10309" s="201"/>
      <c r="E10309" s="201"/>
    </row>
    <row r="10310" spans="3:5" x14ac:dyDescent="0.2">
      <c r="C10310" s="201"/>
      <c r="D10310" s="201"/>
      <c r="E10310" s="201"/>
    </row>
    <row r="10311" spans="3:5" x14ac:dyDescent="0.2">
      <c r="C10311" s="201"/>
      <c r="D10311" s="201"/>
      <c r="E10311" s="201"/>
    </row>
    <row r="10312" spans="3:5" x14ac:dyDescent="0.2">
      <c r="C10312" s="201"/>
      <c r="D10312" s="201"/>
      <c r="E10312" s="201"/>
    </row>
    <row r="10313" spans="3:5" x14ac:dyDescent="0.2">
      <c r="C10313" s="201"/>
      <c r="D10313" s="201"/>
      <c r="E10313" s="201"/>
    </row>
    <row r="10314" spans="3:5" x14ac:dyDescent="0.2">
      <c r="C10314" s="201"/>
      <c r="D10314" s="201"/>
      <c r="E10314" s="201"/>
    </row>
    <row r="10315" spans="3:5" x14ac:dyDescent="0.2">
      <c r="C10315" s="201"/>
      <c r="D10315" s="201"/>
      <c r="E10315" s="201"/>
    </row>
    <row r="10316" spans="3:5" x14ac:dyDescent="0.2">
      <c r="C10316" s="201"/>
      <c r="D10316" s="201"/>
      <c r="E10316" s="201"/>
    </row>
    <row r="10317" spans="3:5" x14ac:dyDescent="0.2">
      <c r="C10317" s="201"/>
      <c r="D10317" s="201"/>
      <c r="E10317" s="201"/>
    </row>
    <row r="10318" spans="3:5" x14ac:dyDescent="0.2">
      <c r="C10318" s="201"/>
      <c r="D10318" s="201"/>
      <c r="E10318" s="201"/>
    </row>
    <row r="10319" spans="3:5" x14ac:dyDescent="0.2">
      <c r="C10319" s="201"/>
      <c r="D10319" s="201"/>
      <c r="E10319" s="201"/>
    </row>
    <row r="10320" spans="3:5" x14ac:dyDescent="0.2">
      <c r="C10320" s="201"/>
      <c r="D10320" s="201"/>
      <c r="E10320" s="201"/>
    </row>
    <row r="10321" spans="3:5" x14ac:dyDescent="0.2">
      <c r="C10321" s="201"/>
      <c r="D10321" s="201"/>
      <c r="E10321" s="201"/>
    </row>
    <row r="10322" spans="3:5" x14ac:dyDescent="0.2">
      <c r="C10322" s="201"/>
      <c r="D10322" s="201"/>
      <c r="E10322" s="201"/>
    </row>
    <row r="10323" spans="3:5" x14ac:dyDescent="0.2">
      <c r="C10323" s="201"/>
      <c r="D10323" s="201"/>
      <c r="E10323" s="201"/>
    </row>
    <row r="10324" spans="3:5" x14ac:dyDescent="0.2">
      <c r="C10324" s="201"/>
      <c r="D10324" s="201"/>
      <c r="E10324" s="201"/>
    </row>
    <row r="10325" spans="3:5" x14ac:dyDescent="0.2">
      <c r="C10325" s="201"/>
      <c r="D10325" s="201"/>
      <c r="E10325" s="201"/>
    </row>
    <row r="10326" spans="3:5" x14ac:dyDescent="0.2">
      <c r="C10326" s="201"/>
      <c r="D10326" s="201"/>
      <c r="E10326" s="201"/>
    </row>
    <row r="10327" spans="3:5" x14ac:dyDescent="0.2">
      <c r="C10327" s="201"/>
      <c r="D10327" s="201"/>
      <c r="E10327" s="201"/>
    </row>
    <row r="10328" spans="3:5" x14ac:dyDescent="0.2">
      <c r="C10328" s="201"/>
      <c r="D10328" s="201"/>
      <c r="E10328" s="201"/>
    </row>
    <row r="10329" spans="3:5" x14ac:dyDescent="0.2">
      <c r="C10329" s="201"/>
      <c r="D10329" s="201"/>
      <c r="E10329" s="201"/>
    </row>
    <row r="10330" spans="3:5" x14ac:dyDescent="0.2">
      <c r="C10330" s="201"/>
      <c r="D10330" s="201"/>
      <c r="E10330" s="201"/>
    </row>
    <row r="10331" spans="3:5" x14ac:dyDescent="0.2">
      <c r="C10331" s="201"/>
      <c r="D10331" s="201"/>
      <c r="E10331" s="201"/>
    </row>
    <row r="10332" spans="3:5" x14ac:dyDescent="0.2">
      <c r="C10332" s="201"/>
      <c r="D10332" s="201"/>
      <c r="E10332" s="201"/>
    </row>
    <row r="10333" spans="3:5" x14ac:dyDescent="0.2">
      <c r="C10333" s="201"/>
      <c r="D10333" s="201"/>
      <c r="E10333" s="201"/>
    </row>
    <row r="10334" spans="3:5" x14ac:dyDescent="0.2">
      <c r="C10334" s="201"/>
      <c r="D10334" s="201"/>
      <c r="E10334" s="201"/>
    </row>
    <row r="10335" spans="3:5" x14ac:dyDescent="0.2">
      <c r="C10335" s="201"/>
      <c r="D10335" s="201"/>
      <c r="E10335" s="201"/>
    </row>
    <row r="10336" spans="3:5" x14ac:dyDescent="0.2">
      <c r="C10336" s="201"/>
      <c r="D10336" s="201"/>
      <c r="E10336" s="201"/>
    </row>
    <row r="10337" spans="3:5" x14ac:dyDescent="0.2">
      <c r="C10337" s="201"/>
      <c r="D10337" s="201"/>
      <c r="E10337" s="201"/>
    </row>
    <row r="10338" spans="3:5" x14ac:dyDescent="0.2">
      <c r="C10338" s="201"/>
      <c r="D10338" s="201"/>
      <c r="E10338" s="201"/>
    </row>
    <row r="10339" spans="3:5" x14ac:dyDescent="0.2">
      <c r="C10339" s="201"/>
      <c r="D10339" s="201"/>
      <c r="E10339" s="201"/>
    </row>
    <row r="10340" spans="3:5" x14ac:dyDescent="0.2">
      <c r="C10340" s="201"/>
      <c r="D10340" s="201"/>
      <c r="E10340" s="201"/>
    </row>
    <row r="10341" spans="3:5" x14ac:dyDescent="0.2">
      <c r="C10341" s="201"/>
      <c r="D10341" s="201"/>
      <c r="E10341" s="201"/>
    </row>
    <row r="10342" spans="3:5" x14ac:dyDescent="0.2">
      <c r="C10342" s="201"/>
      <c r="D10342" s="201"/>
      <c r="E10342" s="201"/>
    </row>
    <row r="10343" spans="3:5" x14ac:dyDescent="0.2">
      <c r="C10343" s="201"/>
      <c r="D10343" s="201"/>
      <c r="E10343" s="201"/>
    </row>
    <row r="10344" spans="3:5" x14ac:dyDescent="0.2">
      <c r="C10344" s="201"/>
      <c r="D10344" s="201"/>
      <c r="E10344" s="201"/>
    </row>
    <row r="10345" spans="3:5" x14ac:dyDescent="0.2">
      <c r="C10345" s="201"/>
      <c r="D10345" s="201"/>
      <c r="E10345" s="201"/>
    </row>
    <row r="10346" spans="3:5" x14ac:dyDescent="0.2">
      <c r="C10346" s="201"/>
      <c r="D10346" s="201"/>
      <c r="E10346" s="201"/>
    </row>
    <row r="10347" spans="3:5" x14ac:dyDescent="0.2">
      <c r="C10347" s="201"/>
      <c r="D10347" s="201"/>
      <c r="E10347" s="201"/>
    </row>
    <row r="10348" spans="3:5" x14ac:dyDescent="0.2">
      <c r="C10348" s="201"/>
      <c r="D10348" s="201"/>
      <c r="E10348" s="201"/>
    </row>
    <row r="10349" spans="3:5" x14ac:dyDescent="0.2">
      <c r="C10349" s="201"/>
      <c r="D10349" s="201"/>
      <c r="E10349" s="201"/>
    </row>
    <row r="10350" spans="3:5" x14ac:dyDescent="0.2">
      <c r="C10350" s="201"/>
      <c r="D10350" s="201"/>
      <c r="E10350" s="201"/>
    </row>
    <row r="10351" spans="3:5" x14ac:dyDescent="0.2">
      <c r="C10351" s="201"/>
      <c r="D10351" s="201"/>
      <c r="E10351" s="201"/>
    </row>
    <row r="10352" spans="3:5" x14ac:dyDescent="0.2">
      <c r="C10352" s="201"/>
      <c r="D10352" s="201"/>
      <c r="E10352" s="201"/>
    </row>
    <row r="10353" spans="3:5" x14ac:dyDescent="0.2">
      <c r="C10353" s="201"/>
      <c r="D10353" s="201"/>
      <c r="E10353" s="201"/>
    </row>
    <row r="10354" spans="3:5" x14ac:dyDescent="0.2">
      <c r="C10354" s="201"/>
      <c r="D10354" s="201"/>
      <c r="E10354" s="201"/>
    </row>
    <row r="10355" spans="3:5" x14ac:dyDescent="0.2">
      <c r="C10355" s="201"/>
      <c r="D10355" s="201"/>
      <c r="E10355" s="201"/>
    </row>
    <row r="10356" spans="3:5" x14ac:dyDescent="0.2">
      <c r="C10356" s="201"/>
      <c r="D10356" s="201"/>
      <c r="E10356" s="201"/>
    </row>
    <row r="10357" spans="3:5" x14ac:dyDescent="0.2">
      <c r="C10357" s="201"/>
      <c r="D10357" s="201"/>
      <c r="E10357" s="201"/>
    </row>
    <row r="10358" spans="3:5" x14ac:dyDescent="0.2">
      <c r="C10358" s="201"/>
      <c r="D10358" s="201"/>
      <c r="E10358" s="201"/>
    </row>
    <row r="10359" spans="3:5" x14ac:dyDescent="0.2">
      <c r="C10359" s="201"/>
      <c r="D10359" s="201"/>
      <c r="E10359" s="201"/>
    </row>
    <row r="10360" spans="3:5" x14ac:dyDescent="0.2">
      <c r="C10360" s="201"/>
      <c r="D10360" s="201"/>
      <c r="E10360" s="201"/>
    </row>
    <row r="10361" spans="3:5" x14ac:dyDescent="0.2">
      <c r="C10361" s="201"/>
      <c r="D10361" s="201"/>
      <c r="E10361" s="201"/>
    </row>
    <row r="10362" spans="3:5" x14ac:dyDescent="0.2">
      <c r="C10362" s="201"/>
      <c r="D10362" s="201"/>
      <c r="E10362" s="201"/>
    </row>
    <row r="10363" spans="3:5" x14ac:dyDescent="0.2">
      <c r="C10363" s="201"/>
      <c r="D10363" s="201"/>
      <c r="E10363" s="201"/>
    </row>
    <row r="10364" spans="3:5" x14ac:dyDescent="0.2">
      <c r="C10364" s="201"/>
      <c r="D10364" s="201"/>
      <c r="E10364" s="201"/>
    </row>
    <row r="10365" spans="3:5" x14ac:dyDescent="0.2">
      <c r="C10365" s="201"/>
      <c r="D10365" s="201"/>
      <c r="E10365" s="201"/>
    </row>
    <row r="10366" spans="3:5" x14ac:dyDescent="0.2">
      <c r="C10366" s="201"/>
      <c r="D10366" s="201"/>
      <c r="E10366" s="201"/>
    </row>
    <row r="10367" spans="3:5" x14ac:dyDescent="0.2">
      <c r="C10367" s="201"/>
      <c r="D10367" s="201"/>
      <c r="E10367" s="201"/>
    </row>
    <row r="10368" spans="3:5" x14ac:dyDescent="0.2">
      <c r="C10368" s="201"/>
      <c r="D10368" s="201"/>
      <c r="E10368" s="201"/>
    </row>
    <row r="10369" spans="3:5" x14ac:dyDescent="0.2">
      <c r="C10369" s="201"/>
      <c r="D10369" s="201"/>
      <c r="E10369" s="201"/>
    </row>
    <row r="10370" spans="3:5" x14ac:dyDescent="0.2">
      <c r="C10370" s="201"/>
      <c r="D10370" s="201"/>
      <c r="E10370" s="201"/>
    </row>
    <row r="10371" spans="3:5" x14ac:dyDescent="0.2">
      <c r="C10371" s="201"/>
      <c r="D10371" s="201"/>
      <c r="E10371" s="201"/>
    </row>
    <row r="10372" spans="3:5" x14ac:dyDescent="0.2">
      <c r="C10372" s="201"/>
      <c r="D10372" s="201"/>
      <c r="E10372" s="201"/>
    </row>
    <row r="10373" spans="3:5" x14ac:dyDescent="0.2">
      <c r="C10373" s="201"/>
      <c r="D10373" s="201"/>
      <c r="E10373" s="201"/>
    </row>
    <row r="10374" spans="3:5" x14ac:dyDescent="0.2">
      <c r="C10374" s="201"/>
      <c r="D10374" s="201"/>
      <c r="E10374" s="201"/>
    </row>
    <row r="10375" spans="3:5" x14ac:dyDescent="0.2">
      <c r="C10375" s="201"/>
      <c r="D10375" s="201"/>
      <c r="E10375" s="201"/>
    </row>
    <row r="10376" spans="3:5" x14ac:dyDescent="0.2">
      <c r="C10376" s="201"/>
      <c r="D10376" s="201"/>
      <c r="E10376" s="201"/>
    </row>
    <row r="10377" spans="3:5" x14ac:dyDescent="0.2">
      <c r="C10377" s="201"/>
      <c r="D10377" s="201"/>
      <c r="E10377" s="201"/>
    </row>
    <row r="10378" spans="3:5" x14ac:dyDescent="0.2">
      <c r="C10378" s="201"/>
      <c r="D10378" s="201"/>
      <c r="E10378" s="201"/>
    </row>
    <row r="10379" spans="3:5" x14ac:dyDescent="0.2">
      <c r="C10379" s="201"/>
      <c r="D10379" s="201"/>
      <c r="E10379" s="201"/>
    </row>
    <row r="10380" spans="3:5" x14ac:dyDescent="0.2">
      <c r="C10380" s="201"/>
      <c r="D10380" s="201"/>
      <c r="E10380" s="201"/>
    </row>
    <row r="10381" spans="3:5" x14ac:dyDescent="0.2">
      <c r="C10381" s="201"/>
      <c r="D10381" s="201"/>
      <c r="E10381" s="201"/>
    </row>
    <row r="10382" spans="3:5" x14ac:dyDescent="0.2">
      <c r="C10382" s="201"/>
      <c r="D10382" s="201"/>
      <c r="E10382" s="201"/>
    </row>
    <row r="10383" spans="3:5" x14ac:dyDescent="0.2">
      <c r="C10383" s="201"/>
      <c r="D10383" s="201"/>
      <c r="E10383" s="201"/>
    </row>
    <row r="10384" spans="3:5" x14ac:dyDescent="0.2">
      <c r="C10384" s="201"/>
      <c r="D10384" s="201"/>
      <c r="E10384" s="201"/>
    </row>
    <row r="10385" spans="3:5" x14ac:dyDescent="0.2">
      <c r="C10385" s="201"/>
      <c r="D10385" s="201"/>
      <c r="E10385" s="201"/>
    </row>
    <row r="10386" spans="3:5" x14ac:dyDescent="0.2">
      <c r="C10386" s="201"/>
      <c r="D10386" s="201"/>
      <c r="E10386" s="201"/>
    </row>
    <row r="10387" spans="3:5" x14ac:dyDescent="0.2">
      <c r="C10387" s="201"/>
      <c r="D10387" s="201"/>
      <c r="E10387" s="201"/>
    </row>
    <row r="10388" spans="3:5" x14ac:dyDescent="0.2">
      <c r="C10388" s="201"/>
      <c r="D10388" s="201"/>
      <c r="E10388" s="201"/>
    </row>
    <row r="10389" spans="3:5" x14ac:dyDescent="0.2">
      <c r="C10389" s="201"/>
      <c r="D10389" s="201"/>
      <c r="E10389" s="201"/>
    </row>
    <row r="10390" spans="3:5" x14ac:dyDescent="0.2">
      <c r="C10390" s="201"/>
      <c r="D10390" s="201"/>
      <c r="E10390" s="201"/>
    </row>
    <row r="10391" spans="3:5" x14ac:dyDescent="0.2">
      <c r="C10391" s="201"/>
      <c r="D10391" s="201"/>
      <c r="E10391" s="201"/>
    </row>
    <row r="10392" spans="3:5" x14ac:dyDescent="0.2">
      <c r="C10392" s="201"/>
      <c r="D10392" s="201"/>
      <c r="E10392" s="201"/>
    </row>
    <row r="10393" spans="3:5" x14ac:dyDescent="0.2">
      <c r="C10393" s="201"/>
      <c r="D10393" s="201"/>
      <c r="E10393" s="201"/>
    </row>
    <row r="10394" spans="3:5" x14ac:dyDescent="0.2">
      <c r="C10394" s="201"/>
      <c r="D10394" s="201"/>
      <c r="E10394" s="201"/>
    </row>
    <row r="10395" spans="3:5" x14ac:dyDescent="0.2">
      <c r="C10395" s="201"/>
      <c r="D10395" s="201"/>
      <c r="E10395" s="201"/>
    </row>
    <row r="10396" spans="3:5" x14ac:dyDescent="0.2">
      <c r="C10396" s="201"/>
      <c r="D10396" s="201"/>
      <c r="E10396" s="201"/>
    </row>
    <row r="10397" spans="3:5" x14ac:dyDescent="0.2">
      <c r="C10397" s="201"/>
      <c r="D10397" s="201"/>
      <c r="E10397" s="201"/>
    </row>
    <row r="10398" spans="3:5" x14ac:dyDescent="0.2">
      <c r="C10398" s="201"/>
      <c r="D10398" s="201"/>
      <c r="E10398" s="201"/>
    </row>
    <row r="10399" spans="3:5" x14ac:dyDescent="0.2">
      <c r="C10399" s="201"/>
      <c r="D10399" s="201"/>
      <c r="E10399" s="201"/>
    </row>
    <row r="10400" spans="3:5" x14ac:dyDescent="0.2">
      <c r="C10400" s="201"/>
      <c r="D10400" s="201"/>
      <c r="E10400" s="201"/>
    </row>
    <row r="10401" spans="3:5" x14ac:dyDescent="0.2">
      <c r="C10401" s="201"/>
      <c r="D10401" s="201"/>
      <c r="E10401" s="201"/>
    </row>
    <row r="10402" spans="3:5" x14ac:dyDescent="0.2">
      <c r="C10402" s="201"/>
      <c r="D10402" s="201"/>
      <c r="E10402" s="201"/>
    </row>
    <row r="10403" spans="3:5" x14ac:dyDescent="0.2">
      <c r="C10403" s="201"/>
      <c r="D10403" s="201"/>
      <c r="E10403" s="201"/>
    </row>
    <row r="10404" spans="3:5" x14ac:dyDescent="0.2">
      <c r="C10404" s="201"/>
      <c r="D10404" s="201"/>
      <c r="E10404" s="201"/>
    </row>
    <row r="10405" spans="3:5" x14ac:dyDescent="0.2">
      <c r="C10405" s="201"/>
      <c r="D10405" s="201"/>
      <c r="E10405" s="201"/>
    </row>
    <row r="10406" spans="3:5" x14ac:dyDescent="0.2">
      <c r="C10406" s="201"/>
      <c r="D10406" s="201"/>
      <c r="E10406" s="201"/>
    </row>
    <row r="10407" spans="3:5" x14ac:dyDescent="0.2">
      <c r="C10407" s="201"/>
      <c r="D10407" s="201"/>
      <c r="E10407" s="201"/>
    </row>
    <row r="10408" spans="3:5" x14ac:dyDescent="0.2">
      <c r="C10408" s="201"/>
      <c r="D10408" s="201"/>
      <c r="E10408" s="201"/>
    </row>
    <row r="10409" spans="3:5" x14ac:dyDescent="0.2">
      <c r="C10409" s="201"/>
      <c r="D10409" s="201"/>
      <c r="E10409" s="201"/>
    </row>
    <row r="10410" spans="3:5" x14ac:dyDescent="0.2">
      <c r="C10410" s="201"/>
      <c r="D10410" s="201"/>
      <c r="E10410" s="201"/>
    </row>
    <row r="10411" spans="3:5" x14ac:dyDescent="0.2">
      <c r="C10411" s="201"/>
      <c r="D10411" s="201"/>
      <c r="E10411" s="201"/>
    </row>
    <row r="10412" spans="3:5" x14ac:dyDescent="0.2">
      <c r="C10412" s="201"/>
      <c r="D10412" s="201"/>
      <c r="E10412" s="201"/>
    </row>
    <row r="10413" spans="3:5" x14ac:dyDescent="0.2">
      <c r="C10413" s="201"/>
      <c r="D10413" s="201"/>
      <c r="E10413" s="201"/>
    </row>
    <row r="10414" spans="3:5" x14ac:dyDescent="0.2">
      <c r="C10414" s="201"/>
      <c r="D10414" s="201"/>
      <c r="E10414" s="201"/>
    </row>
    <row r="10415" spans="3:5" x14ac:dyDescent="0.2">
      <c r="C10415" s="201"/>
      <c r="D10415" s="201"/>
      <c r="E10415" s="201"/>
    </row>
    <row r="10416" spans="3:5" x14ac:dyDescent="0.2">
      <c r="C10416" s="201"/>
      <c r="D10416" s="201"/>
      <c r="E10416" s="201"/>
    </row>
    <row r="10417" spans="3:5" x14ac:dyDescent="0.2">
      <c r="C10417" s="201"/>
      <c r="D10417" s="201"/>
      <c r="E10417" s="201"/>
    </row>
    <row r="10418" spans="3:5" x14ac:dyDescent="0.2">
      <c r="C10418" s="201"/>
      <c r="D10418" s="201"/>
      <c r="E10418" s="201"/>
    </row>
    <row r="10419" spans="3:5" x14ac:dyDescent="0.2">
      <c r="C10419" s="201"/>
      <c r="D10419" s="201"/>
      <c r="E10419" s="201"/>
    </row>
    <row r="10420" spans="3:5" x14ac:dyDescent="0.2">
      <c r="C10420" s="201"/>
      <c r="D10420" s="201"/>
      <c r="E10420" s="201"/>
    </row>
    <row r="10421" spans="3:5" x14ac:dyDescent="0.2">
      <c r="C10421" s="201"/>
      <c r="D10421" s="201"/>
      <c r="E10421" s="201"/>
    </row>
    <row r="10422" spans="3:5" x14ac:dyDescent="0.2">
      <c r="C10422" s="201"/>
      <c r="D10422" s="201"/>
      <c r="E10422" s="201"/>
    </row>
    <row r="10423" spans="3:5" x14ac:dyDescent="0.2">
      <c r="C10423" s="201"/>
      <c r="D10423" s="201"/>
      <c r="E10423" s="201"/>
    </row>
    <row r="10424" spans="3:5" x14ac:dyDescent="0.2">
      <c r="C10424" s="201"/>
      <c r="D10424" s="201"/>
      <c r="E10424" s="201"/>
    </row>
    <row r="10425" spans="3:5" x14ac:dyDescent="0.2">
      <c r="C10425" s="201"/>
      <c r="D10425" s="201"/>
      <c r="E10425" s="201"/>
    </row>
    <row r="10426" spans="3:5" x14ac:dyDescent="0.2">
      <c r="C10426" s="201"/>
      <c r="D10426" s="201"/>
      <c r="E10426" s="201"/>
    </row>
    <row r="10427" spans="3:5" x14ac:dyDescent="0.2">
      <c r="C10427" s="201"/>
      <c r="D10427" s="201"/>
      <c r="E10427" s="201"/>
    </row>
    <row r="10428" spans="3:5" x14ac:dyDescent="0.2">
      <c r="C10428" s="201"/>
      <c r="D10428" s="201"/>
      <c r="E10428" s="201"/>
    </row>
    <row r="10429" spans="3:5" x14ac:dyDescent="0.2">
      <c r="C10429" s="201"/>
      <c r="D10429" s="201"/>
      <c r="E10429" s="201"/>
    </row>
    <row r="10430" spans="3:5" x14ac:dyDescent="0.2">
      <c r="C10430" s="201"/>
      <c r="D10430" s="201"/>
      <c r="E10430" s="201"/>
    </row>
    <row r="10431" spans="3:5" x14ac:dyDescent="0.2">
      <c r="C10431" s="201"/>
      <c r="D10431" s="201"/>
      <c r="E10431" s="201"/>
    </row>
    <row r="10432" spans="3:5" x14ac:dyDescent="0.2">
      <c r="C10432" s="201"/>
      <c r="D10432" s="201"/>
      <c r="E10432" s="201"/>
    </row>
    <row r="10433" spans="3:5" x14ac:dyDescent="0.2">
      <c r="C10433" s="201"/>
      <c r="D10433" s="201"/>
      <c r="E10433" s="201"/>
    </row>
    <row r="10434" spans="3:5" x14ac:dyDescent="0.2">
      <c r="C10434" s="201"/>
      <c r="D10434" s="201"/>
      <c r="E10434" s="201"/>
    </row>
    <row r="10435" spans="3:5" x14ac:dyDescent="0.2">
      <c r="C10435" s="201"/>
      <c r="D10435" s="201"/>
      <c r="E10435" s="201"/>
    </row>
    <row r="10436" spans="3:5" x14ac:dyDescent="0.2">
      <c r="C10436" s="201"/>
      <c r="D10436" s="201"/>
      <c r="E10436" s="201"/>
    </row>
    <row r="10437" spans="3:5" x14ac:dyDescent="0.2">
      <c r="C10437" s="201"/>
      <c r="D10437" s="201"/>
      <c r="E10437" s="201"/>
    </row>
    <row r="10438" spans="3:5" x14ac:dyDescent="0.2">
      <c r="C10438" s="201"/>
      <c r="D10438" s="201"/>
      <c r="E10438" s="201"/>
    </row>
    <row r="10439" spans="3:5" x14ac:dyDescent="0.2">
      <c r="C10439" s="201"/>
      <c r="D10439" s="201"/>
      <c r="E10439" s="201"/>
    </row>
    <row r="10440" spans="3:5" x14ac:dyDescent="0.2">
      <c r="C10440" s="201"/>
      <c r="D10440" s="201"/>
      <c r="E10440" s="201"/>
    </row>
    <row r="10441" spans="3:5" x14ac:dyDescent="0.2">
      <c r="C10441" s="201"/>
      <c r="D10441" s="201"/>
      <c r="E10441" s="201"/>
    </row>
    <row r="10442" spans="3:5" x14ac:dyDescent="0.2">
      <c r="C10442" s="201"/>
      <c r="D10442" s="201"/>
      <c r="E10442" s="201"/>
    </row>
    <row r="10443" spans="3:5" x14ac:dyDescent="0.2">
      <c r="C10443" s="201"/>
      <c r="D10443" s="201"/>
      <c r="E10443" s="201"/>
    </row>
    <row r="10444" spans="3:5" x14ac:dyDescent="0.2">
      <c r="C10444" s="201"/>
      <c r="D10444" s="201"/>
      <c r="E10444" s="201"/>
    </row>
    <row r="10445" spans="3:5" x14ac:dyDescent="0.2">
      <c r="C10445" s="201"/>
      <c r="D10445" s="201"/>
      <c r="E10445" s="201"/>
    </row>
    <row r="10446" spans="3:5" x14ac:dyDescent="0.2">
      <c r="C10446" s="201"/>
      <c r="D10446" s="201"/>
      <c r="E10446" s="201"/>
    </row>
    <row r="10447" spans="3:5" x14ac:dyDescent="0.2">
      <c r="C10447" s="201"/>
      <c r="D10447" s="201"/>
      <c r="E10447" s="201"/>
    </row>
    <row r="10448" spans="3:5" x14ac:dyDescent="0.2">
      <c r="C10448" s="201"/>
      <c r="D10448" s="201"/>
      <c r="E10448" s="201"/>
    </row>
    <row r="10449" spans="3:5" x14ac:dyDescent="0.2">
      <c r="C10449" s="201"/>
      <c r="D10449" s="201"/>
      <c r="E10449" s="201"/>
    </row>
    <row r="10450" spans="3:5" x14ac:dyDescent="0.2">
      <c r="C10450" s="201"/>
      <c r="D10450" s="201"/>
      <c r="E10450" s="201"/>
    </row>
    <row r="10451" spans="3:5" x14ac:dyDescent="0.2">
      <c r="C10451" s="201"/>
      <c r="D10451" s="201"/>
      <c r="E10451" s="201"/>
    </row>
    <row r="10452" spans="3:5" x14ac:dyDescent="0.2">
      <c r="C10452" s="201"/>
      <c r="D10452" s="201"/>
      <c r="E10452" s="201"/>
    </row>
    <row r="10453" spans="3:5" x14ac:dyDescent="0.2">
      <c r="C10453" s="201"/>
      <c r="D10453" s="201"/>
      <c r="E10453" s="201"/>
    </row>
    <row r="10454" spans="3:5" x14ac:dyDescent="0.2">
      <c r="C10454" s="201"/>
      <c r="D10454" s="201"/>
      <c r="E10454" s="201"/>
    </row>
    <row r="10455" spans="3:5" x14ac:dyDescent="0.2">
      <c r="C10455" s="201"/>
      <c r="D10455" s="201"/>
      <c r="E10455" s="201"/>
    </row>
    <row r="10456" spans="3:5" x14ac:dyDescent="0.2">
      <c r="C10456" s="201"/>
      <c r="D10456" s="201"/>
      <c r="E10456" s="201"/>
    </row>
    <row r="10457" spans="3:5" x14ac:dyDescent="0.2">
      <c r="C10457" s="201"/>
      <c r="D10457" s="201"/>
      <c r="E10457" s="201"/>
    </row>
    <row r="10458" spans="3:5" x14ac:dyDescent="0.2">
      <c r="C10458" s="201"/>
      <c r="D10458" s="201"/>
      <c r="E10458" s="201"/>
    </row>
    <row r="10459" spans="3:5" x14ac:dyDescent="0.2">
      <c r="C10459" s="201"/>
      <c r="D10459" s="201"/>
      <c r="E10459" s="201"/>
    </row>
    <row r="10460" spans="3:5" x14ac:dyDescent="0.2">
      <c r="C10460" s="201"/>
      <c r="D10460" s="201"/>
      <c r="E10460" s="201"/>
    </row>
    <row r="10461" spans="3:5" x14ac:dyDescent="0.2">
      <c r="C10461" s="201"/>
      <c r="D10461" s="201"/>
      <c r="E10461" s="201"/>
    </row>
    <row r="10462" spans="3:5" x14ac:dyDescent="0.2">
      <c r="C10462" s="201"/>
      <c r="D10462" s="201"/>
      <c r="E10462" s="201"/>
    </row>
    <row r="10463" spans="3:5" x14ac:dyDescent="0.2">
      <c r="C10463" s="201"/>
      <c r="D10463" s="201"/>
      <c r="E10463" s="201"/>
    </row>
    <row r="10464" spans="3:5" x14ac:dyDescent="0.2">
      <c r="C10464" s="201"/>
      <c r="D10464" s="201"/>
      <c r="E10464" s="201"/>
    </row>
    <row r="10465" spans="3:5" x14ac:dyDescent="0.2">
      <c r="C10465" s="201"/>
      <c r="D10465" s="201"/>
      <c r="E10465" s="201"/>
    </row>
    <row r="10466" spans="3:5" x14ac:dyDescent="0.2">
      <c r="C10466" s="201"/>
      <c r="D10466" s="201"/>
      <c r="E10466" s="201"/>
    </row>
    <row r="10467" spans="3:5" x14ac:dyDescent="0.2">
      <c r="C10467" s="201"/>
      <c r="D10467" s="201"/>
      <c r="E10467" s="201"/>
    </row>
    <row r="10468" spans="3:5" x14ac:dyDescent="0.2">
      <c r="C10468" s="201"/>
      <c r="D10468" s="201"/>
      <c r="E10468" s="201"/>
    </row>
    <row r="10469" spans="3:5" x14ac:dyDescent="0.2">
      <c r="C10469" s="201"/>
      <c r="D10469" s="201"/>
      <c r="E10469" s="201"/>
    </row>
    <row r="10470" spans="3:5" x14ac:dyDescent="0.2">
      <c r="C10470" s="201"/>
      <c r="D10470" s="201"/>
      <c r="E10470" s="201"/>
    </row>
    <row r="10471" spans="3:5" x14ac:dyDescent="0.2">
      <c r="C10471" s="201"/>
      <c r="D10471" s="201"/>
      <c r="E10471" s="201"/>
    </row>
    <row r="10472" spans="3:5" x14ac:dyDescent="0.2">
      <c r="C10472" s="201"/>
      <c r="D10472" s="201"/>
      <c r="E10472" s="201"/>
    </row>
    <row r="10473" spans="3:5" x14ac:dyDescent="0.2">
      <c r="C10473" s="201"/>
      <c r="D10473" s="201"/>
      <c r="E10473" s="201"/>
    </row>
    <row r="10474" spans="3:5" x14ac:dyDescent="0.2">
      <c r="C10474" s="201"/>
      <c r="D10474" s="201"/>
      <c r="E10474" s="201"/>
    </row>
    <row r="10475" spans="3:5" x14ac:dyDescent="0.2">
      <c r="C10475" s="201"/>
      <c r="D10475" s="201"/>
      <c r="E10475" s="201"/>
    </row>
    <row r="10476" spans="3:5" x14ac:dyDescent="0.2">
      <c r="C10476" s="201"/>
      <c r="D10476" s="201"/>
      <c r="E10476" s="201"/>
    </row>
    <row r="10477" spans="3:5" x14ac:dyDescent="0.2">
      <c r="C10477" s="201"/>
      <c r="D10477" s="201"/>
      <c r="E10477" s="201"/>
    </row>
    <row r="10478" spans="3:5" x14ac:dyDescent="0.2">
      <c r="C10478" s="201"/>
      <c r="D10478" s="201"/>
      <c r="E10478" s="201"/>
    </row>
    <row r="10479" spans="3:5" x14ac:dyDescent="0.2">
      <c r="C10479" s="201"/>
      <c r="D10479" s="201"/>
      <c r="E10479" s="201"/>
    </row>
    <row r="10480" spans="3:5" x14ac:dyDescent="0.2">
      <c r="C10480" s="201"/>
      <c r="D10480" s="201"/>
      <c r="E10480" s="201"/>
    </row>
    <row r="10481" spans="3:5" x14ac:dyDescent="0.2">
      <c r="C10481" s="201"/>
      <c r="D10481" s="201"/>
      <c r="E10481" s="201"/>
    </row>
    <row r="10482" spans="3:5" x14ac:dyDescent="0.2">
      <c r="C10482" s="201"/>
      <c r="D10482" s="201"/>
      <c r="E10482" s="201"/>
    </row>
    <row r="10483" spans="3:5" x14ac:dyDescent="0.2">
      <c r="C10483" s="201"/>
      <c r="D10483" s="201"/>
      <c r="E10483" s="201"/>
    </row>
    <row r="10484" spans="3:5" x14ac:dyDescent="0.2">
      <c r="C10484" s="201"/>
      <c r="D10484" s="201"/>
      <c r="E10484" s="201"/>
    </row>
    <row r="10485" spans="3:5" x14ac:dyDescent="0.2">
      <c r="C10485" s="201"/>
      <c r="D10485" s="201"/>
      <c r="E10485" s="201"/>
    </row>
    <row r="10486" spans="3:5" x14ac:dyDescent="0.2">
      <c r="C10486" s="201"/>
      <c r="D10486" s="201"/>
      <c r="E10486" s="201"/>
    </row>
    <row r="10487" spans="3:5" x14ac:dyDescent="0.2">
      <c r="C10487" s="201"/>
      <c r="D10487" s="201"/>
      <c r="E10487" s="201"/>
    </row>
    <row r="10488" spans="3:5" x14ac:dyDescent="0.2">
      <c r="C10488" s="201"/>
      <c r="D10488" s="201"/>
      <c r="E10488" s="201"/>
    </row>
    <row r="10489" spans="3:5" x14ac:dyDescent="0.2">
      <c r="C10489" s="201"/>
      <c r="D10489" s="201"/>
      <c r="E10489" s="201"/>
    </row>
    <row r="10490" spans="3:5" x14ac:dyDescent="0.2">
      <c r="C10490" s="201"/>
      <c r="D10490" s="201"/>
      <c r="E10490" s="201"/>
    </row>
    <row r="10491" spans="3:5" x14ac:dyDescent="0.2">
      <c r="C10491" s="201"/>
      <c r="D10491" s="201"/>
      <c r="E10491" s="201"/>
    </row>
    <row r="10492" spans="3:5" x14ac:dyDescent="0.2">
      <c r="C10492" s="201"/>
      <c r="D10492" s="201"/>
      <c r="E10492" s="201"/>
    </row>
    <row r="10493" spans="3:5" x14ac:dyDescent="0.2">
      <c r="C10493" s="201"/>
      <c r="D10493" s="201"/>
      <c r="E10493" s="201"/>
    </row>
    <row r="10494" spans="3:5" x14ac:dyDescent="0.2">
      <c r="C10494" s="201"/>
      <c r="D10494" s="201"/>
      <c r="E10494" s="201"/>
    </row>
    <row r="10495" spans="3:5" x14ac:dyDescent="0.2">
      <c r="C10495" s="201"/>
      <c r="D10495" s="201"/>
      <c r="E10495" s="201"/>
    </row>
    <row r="10496" spans="3:5" x14ac:dyDescent="0.2">
      <c r="C10496" s="201"/>
      <c r="D10496" s="201"/>
      <c r="E10496" s="201"/>
    </row>
    <row r="10497" spans="3:5" x14ac:dyDescent="0.2">
      <c r="C10497" s="201"/>
      <c r="D10497" s="201"/>
      <c r="E10497" s="201"/>
    </row>
    <row r="10498" spans="3:5" x14ac:dyDescent="0.2">
      <c r="C10498" s="201"/>
      <c r="D10498" s="201"/>
      <c r="E10498" s="201"/>
    </row>
    <row r="10499" spans="3:5" x14ac:dyDescent="0.2">
      <c r="C10499" s="201"/>
      <c r="D10499" s="201"/>
      <c r="E10499" s="201"/>
    </row>
    <row r="10500" spans="3:5" x14ac:dyDescent="0.2">
      <c r="C10500" s="201"/>
      <c r="D10500" s="201"/>
      <c r="E10500" s="201"/>
    </row>
    <row r="10501" spans="3:5" x14ac:dyDescent="0.2">
      <c r="C10501" s="201"/>
      <c r="D10501" s="201"/>
      <c r="E10501" s="201"/>
    </row>
    <row r="10502" spans="3:5" x14ac:dyDescent="0.2">
      <c r="C10502" s="201"/>
      <c r="D10502" s="201"/>
      <c r="E10502" s="201"/>
    </row>
    <row r="10503" spans="3:5" x14ac:dyDescent="0.2">
      <c r="C10503" s="201"/>
      <c r="D10503" s="201"/>
      <c r="E10503" s="201"/>
    </row>
    <row r="10504" spans="3:5" x14ac:dyDescent="0.2">
      <c r="C10504" s="201"/>
      <c r="D10504" s="201"/>
      <c r="E10504" s="201"/>
    </row>
    <row r="10505" spans="3:5" x14ac:dyDescent="0.2">
      <c r="C10505" s="201"/>
      <c r="D10505" s="201"/>
      <c r="E10505" s="201"/>
    </row>
    <row r="10506" spans="3:5" x14ac:dyDescent="0.2">
      <c r="C10506" s="201"/>
      <c r="D10506" s="201"/>
      <c r="E10506" s="201"/>
    </row>
    <row r="10507" spans="3:5" x14ac:dyDescent="0.2">
      <c r="C10507" s="201"/>
      <c r="D10507" s="201"/>
      <c r="E10507" s="201"/>
    </row>
    <row r="10508" spans="3:5" x14ac:dyDescent="0.2">
      <c r="C10508" s="201"/>
      <c r="D10508" s="201"/>
      <c r="E10508" s="201"/>
    </row>
    <row r="10509" spans="3:5" x14ac:dyDescent="0.2">
      <c r="C10509" s="201"/>
      <c r="D10509" s="201"/>
      <c r="E10509" s="201"/>
    </row>
    <row r="10510" spans="3:5" x14ac:dyDescent="0.2">
      <c r="C10510" s="201"/>
      <c r="D10510" s="201"/>
      <c r="E10510" s="201"/>
    </row>
    <row r="10511" spans="3:5" x14ac:dyDescent="0.2">
      <c r="C10511" s="201"/>
      <c r="D10511" s="201"/>
      <c r="E10511" s="201"/>
    </row>
    <row r="10512" spans="3:5" x14ac:dyDescent="0.2">
      <c r="C10512" s="201"/>
      <c r="D10512" s="201"/>
      <c r="E10512" s="201"/>
    </row>
    <row r="10513" spans="3:5" x14ac:dyDescent="0.2">
      <c r="C10513" s="201"/>
      <c r="D10513" s="201"/>
      <c r="E10513" s="201"/>
    </row>
    <row r="10514" spans="3:5" x14ac:dyDescent="0.2">
      <c r="C10514" s="201"/>
      <c r="D10514" s="201"/>
      <c r="E10514" s="201"/>
    </row>
    <row r="10515" spans="3:5" x14ac:dyDescent="0.2">
      <c r="C10515" s="201"/>
      <c r="D10515" s="201"/>
      <c r="E10515" s="201"/>
    </row>
    <row r="10516" spans="3:5" x14ac:dyDescent="0.2">
      <c r="C10516" s="201"/>
      <c r="D10516" s="201"/>
      <c r="E10516" s="201"/>
    </row>
    <row r="10517" spans="3:5" x14ac:dyDescent="0.2">
      <c r="C10517" s="201"/>
      <c r="D10517" s="201"/>
      <c r="E10517" s="201"/>
    </row>
    <row r="10518" spans="3:5" x14ac:dyDescent="0.2">
      <c r="C10518" s="201"/>
      <c r="D10518" s="201"/>
      <c r="E10518" s="201"/>
    </row>
    <row r="10519" spans="3:5" x14ac:dyDescent="0.2">
      <c r="C10519" s="201"/>
      <c r="D10519" s="201"/>
      <c r="E10519" s="201"/>
    </row>
    <row r="10520" spans="3:5" x14ac:dyDescent="0.2">
      <c r="C10520" s="201"/>
      <c r="D10520" s="201"/>
      <c r="E10520" s="201"/>
    </row>
    <row r="10521" spans="3:5" x14ac:dyDescent="0.2">
      <c r="C10521" s="201"/>
      <c r="D10521" s="201"/>
      <c r="E10521" s="201"/>
    </row>
    <row r="10522" spans="3:5" x14ac:dyDescent="0.2">
      <c r="C10522" s="201"/>
      <c r="D10522" s="201"/>
      <c r="E10522" s="201"/>
    </row>
    <row r="10523" spans="3:5" x14ac:dyDescent="0.2">
      <c r="C10523" s="201"/>
      <c r="D10523" s="201"/>
      <c r="E10523" s="201"/>
    </row>
    <row r="10524" spans="3:5" x14ac:dyDescent="0.2">
      <c r="C10524" s="201"/>
      <c r="D10524" s="201"/>
      <c r="E10524" s="201"/>
    </row>
    <row r="10525" spans="3:5" x14ac:dyDescent="0.2">
      <c r="C10525" s="201"/>
      <c r="D10525" s="201"/>
      <c r="E10525" s="201"/>
    </row>
    <row r="10526" spans="3:5" x14ac:dyDescent="0.2">
      <c r="C10526" s="201"/>
      <c r="D10526" s="201"/>
      <c r="E10526" s="201"/>
    </row>
    <row r="10527" spans="3:5" x14ac:dyDescent="0.2">
      <c r="C10527" s="201"/>
      <c r="D10527" s="201"/>
      <c r="E10527" s="201"/>
    </row>
    <row r="10528" spans="3:5" x14ac:dyDescent="0.2">
      <c r="C10528" s="201"/>
      <c r="D10528" s="201"/>
      <c r="E10528" s="201"/>
    </row>
    <row r="10529" spans="3:5" x14ac:dyDescent="0.2">
      <c r="C10529" s="201"/>
      <c r="D10529" s="201"/>
      <c r="E10529" s="201"/>
    </row>
    <row r="10530" spans="3:5" x14ac:dyDescent="0.2">
      <c r="C10530" s="201"/>
      <c r="D10530" s="201"/>
      <c r="E10530" s="201"/>
    </row>
    <row r="10531" spans="3:5" x14ac:dyDescent="0.2">
      <c r="C10531" s="201"/>
      <c r="D10531" s="201"/>
      <c r="E10531" s="201"/>
    </row>
    <row r="10532" spans="3:5" x14ac:dyDescent="0.2">
      <c r="C10532" s="201"/>
      <c r="D10532" s="201"/>
      <c r="E10532" s="201"/>
    </row>
    <row r="10533" spans="3:5" x14ac:dyDescent="0.2">
      <c r="C10533" s="201"/>
      <c r="D10533" s="201"/>
      <c r="E10533" s="201"/>
    </row>
    <row r="10534" spans="3:5" x14ac:dyDescent="0.2">
      <c r="C10534" s="201"/>
      <c r="D10534" s="201"/>
      <c r="E10534" s="201"/>
    </row>
    <row r="10535" spans="3:5" x14ac:dyDescent="0.2">
      <c r="C10535" s="201"/>
      <c r="D10535" s="201"/>
      <c r="E10535" s="201"/>
    </row>
    <row r="10536" spans="3:5" x14ac:dyDescent="0.2">
      <c r="C10536" s="201"/>
      <c r="D10536" s="201"/>
      <c r="E10536" s="201"/>
    </row>
    <row r="10537" spans="3:5" x14ac:dyDescent="0.2">
      <c r="C10537" s="201"/>
      <c r="D10537" s="201"/>
      <c r="E10537" s="201"/>
    </row>
    <row r="10538" spans="3:5" x14ac:dyDescent="0.2">
      <c r="C10538" s="201"/>
      <c r="D10538" s="201"/>
      <c r="E10538" s="201"/>
    </row>
    <row r="10539" spans="3:5" x14ac:dyDescent="0.2">
      <c r="C10539" s="201"/>
      <c r="D10539" s="201"/>
      <c r="E10539" s="201"/>
    </row>
    <row r="10540" spans="3:5" x14ac:dyDescent="0.2">
      <c r="C10540" s="201"/>
      <c r="D10540" s="201"/>
      <c r="E10540" s="201"/>
    </row>
    <row r="10541" spans="3:5" x14ac:dyDescent="0.2">
      <c r="C10541" s="201"/>
      <c r="D10541" s="201"/>
      <c r="E10541" s="201"/>
    </row>
    <row r="10542" spans="3:5" x14ac:dyDescent="0.2">
      <c r="C10542" s="201"/>
      <c r="D10542" s="201"/>
      <c r="E10542" s="201"/>
    </row>
    <row r="10543" spans="3:5" x14ac:dyDescent="0.2">
      <c r="C10543" s="201"/>
      <c r="D10543" s="201"/>
      <c r="E10543" s="201"/>
    </row>
    <row r="10544" spans="3:5" x14ac:dyDescent="0.2">
      <c r="C10544" s="201"/>
      <c r="D10544" s="201"/>
      <c r="E10544" s="201"/>
    </row>
    <row r="10545" spans="3:5" x14ac:dyDescent="0.2">
      <c r="C10545" s="201"/>
      <c r="D10545" s="201"/>
      <c r="E10545" s="201"/>
    </row>
    <row r="10546" spans="3:5" x14ac:dyDescent="0.2">
      <c r="C10546" s="201"/>
      <c r="D10546" s="201"/>
      <c r="E10546" s="201"/>
    </row>
    <row r="10547" spans="3:5" x14ac:dyDescent="0.2">
      <c r="C10547" s="201"/>
      <c r="D10547" s="201"/>
      <c r="E10547" s="201"/>
    </row>
    <row r="10548" spans="3:5" x14ac:dyDescent="0.2">
      <c r="C10548" s="201"/>
      <c r="D10548" s="201"/>
      <c r="E10548" s="201"/>
    </row>
    <row r="10549" spans="3:5" x14ac:dyDescent="0.2">
      <c r="C10549" s="201"/>
      <c r="D10549" s="201"/>
      <c r="E10549" s="201"/>
    </row>
    <row r="10550" spans="3:5" x14ac:dyDescent="0.2">
      <c r="C10550" s="201"/>
      <c r="D10550" s="201"/>
      <c r="E10550" s="201"/>
    </row>
    <row r="10551" spans="3:5" x14ac:dyDescent="0.2">
      <c r="C10551" s="201"/>
      <c r="D10551" s="201"/>
      <c r="E10551" s="201"/>
    </row>
    <row r="10552" spans="3:5" x14ac:dyDescent="0.2">
      <c r="C10552" s="201"/>
      <c r="D10552" s="201"/>
      <c r="E10552" s="201"/>
    </row>
    <row r="10553" spans="3:5" x14ac:dyDescent="0.2">
      <c r="C10553" s="201"/>
      <c r="D10553" s="201"/>
      <c r="E10553" s="201"/>
    </row>
    <row r="10554" spans="3:5" x14ac:dyDescent="0.2">
      <c r="C10554" s="201"/>
      <c r="D10554" s="201"/>
      <c r="E10554" s="201"/>
    </row>
    <row r="10555" spans="3:5" x14ac:dyDescent="0.2">
      <c r="C10555" s="201"/>
      <c r="D10555" s="201"/>
      <c r="E10555" s="201"/>
    </row>
    <row r="10556" spans="3:5" x14ac:dyDescent="0.2">
      <c r="C10556" s="201"/>
      <c r="D10556" s="201"/>
      <c r="E10556" s="201"/>
    </row>
    <row r="10557" spans="3:5" x14ac:dyDescent="0.2">
      <c r="C10557" s="201"/>
      <c r="D10557" s="201"/>
      <c r="E10557" s="201"/>
    </row>
    <row r="10558" spans="3:5" x14ac:dyDescent="0.2">
      <c r="C10558" s="201"/>
      <c r="D10558" s="201"/>
      <c r="E10558" s="201"/>
    </row>
    <row r="10559" spans="3:5" x14ac:dyDescent="0.2">
      <c r="C10559" s="201"/>
      <c r="D10559" s="201"/>
      <c r="E10559" s="201"/>
    </row>
    <row r="10560" spans="3:5" x14ac:dyDescent="0.2">
      <c r="C10560" s="201"/>
      <c r="D10560" s="201"/>
      <c r="E10560" s="201"/>
    </row>
    <row r="10561" spans="3:5" x14ac:dyDescent="0.2">
      <c r="C10561" s="201"/>
      <c r="D10561" s="201"/>
      <c r="E10561" s="201"/>
    </row>
    <row r="10562" spans="3:5" x14ac:dyDescent="0.2">
      <c r="C10562" s="201"/>
      <c r="D10562" s="201"/>
      <c r="E10562" s="201"/>
    </row>
    <row r="10563" spans="3:5" x14ac:dyDescent="0.2">
      <c r="C10563" s="201"/>
      <c r="D10563" s="201"/>
      <c r="E10563" s="201"/>
    </row>
    <row r="10564" spans="3:5" x14ac:dyDescent="0.2">
      <c r="C10564" s="201"/>
      <c r="D10564" s="201"/>
      <c r="E10564" s="201"/>
    </row>
    <row r="10565" spans="3:5" x14ac:dyDescent="0.2">
      <c r="C10565" s="201"/>
      <c r="D10565" s="201"/>
      <c r="E10565" s="201"/>
    </row>
    <row r="10566" spans="3:5" x14ac:dyDescent="0.2">
      <c r="C10566" s="201"/>
      <c r="D10566" s="201"/>
      <c r="E10566" s="201"/>
    </row>
    <row r="10567" spans="3:5" x14ac:dyDescent="0.2">
      <c r="C10567" s="201"/>
      <c r="D10567" s="201"/>
      <c r="E10567" s="201"/>
    </row>
    <row r="10568" spans="3:5" x14ac:dyDescent="0.2">
      <c r="C10568" s="201"/>
      <c r="D10568" s="201"/>
      <c r="E10568" s="201"/>
    </row>
    <row r="10569" spans="3:5" x14ac:dyDescent="0.2">
      <c r="C10569" s="201"/>
      <c r="D10569" s="201"/>
      <c r="E10569" s="201"/>
    </row>
    <row r="10570" spans="3:5" x14ac:dyDescent="0.2">
      <c r="C10570" s="201"/>
      <c r="D10570" s="201"/>
      <c r="E10570" s="201"/>
    </row>
    <row r="10571" spans="3:5" x14ac:dyDescent="0.2">
      <c r="C10571" s="201"/>
      <c r="D10571" s="201"/>
      <c r="E10571" s="201"/>
    </row>
    <row r="10572" spans="3:5" x14ac:dyDescent="0.2">
      <c r="C10572" s="201"/>
      <c r="D10572" s="201"/>
      <c r="E10572" s="201"/>
    </row>
    <row r="10573" spans="3:5" x14ac:dyDescent="0.2">
      <c r="C10573" s="201"/>
      <c r="D10573" s="201"/>
      <c r="E10573" s="201"/>
    </row>
    <row r="10574" spans="3:5" x14ac:dyDescent="0.2">
      <c r="C10574" s="201"/>
      <c r="D10574" s="201"/>
      <c r="E10574" s="201"/>
    </row>
    <row r="10575" spans="3:5" x14ac:dyDescent="0.2">
      <c r="C10575" s="201"/>
      <c r="D10575" s="201"/>
      <c r="E10575" s="201"/>
    </row>
    <row r="10576" spans="3:5" x14ac:dyDescent="0.2">
      <c r="C10576" s="201"/>
      <c r="D10576" s="201"/>
      <c r="E10576" s="201"/>
    </row>
    <row r="10577" spans="3:5" x14ac:dyDescent="0.2">
      <c r="C10577" s="201"/>
      <c r="D10577" s="201"/>
      <c r="E10577" s="201"/>
    </row>
    <row r="10578" spans="3:5" x14ac:dyDescent="0.2">
      <c r="C10578" s="201"/>
      <c r="D10578" s="201"/>
      <c r="E10578" s="201"/>
    </row>
    <row r="10579" spans="3:5" x14ac:dyDescent="0.2">
      <c r="C10579" s="201"/>
      <c r="D10579" s="201"/>
      <c r="E10579" s="201"/>
    </row>
    <row r="10580" spans="3:5" x14ac:dyDescent="0.2">
      <c r="C10580" s="201"/>
      <c r="D10580" s="201"/>
      <c r="E10580" s="201"/>
    </row>
    <row r="10581" spans="3:5" x14ac:dyDescent="0.2">
      <c r="C10581" s="201"/>
      <c r="D10581" s="201"/>
      <c r="E10581" s="201"/>
    </row>
    <row r="10582" spans="3:5" x14ac:dyDescent="0.2">
      <c r="C10582" s="201"/>
      <c r="D10582" s="201"/>
      <c r="E10582" s="201"/>
    </row>
    <row r="10583" spans="3:5" x14ac:dyDescent="0.2">
      <c r="C10583" s="201"/>
      <c r="D10583" s="201"/>
      <c r="E10583" s="201"/>
    </row>
    <row r="10584" spans="3:5" x14ac:dyDescent="0.2">
      <c r="C10584" s="201"/>
      <c r="D10584" s="201"/>
      <c r="E10584" s="201"/>
    </row>
    <row r="10585" spans="3:5" x14ac:dyDescent="0.2">
      <c r="C10585" s="201"/>
      <c r="D10585" s="201"/>
      <c r="E10585" s="201"/>
    </row>
    <row r="10586" spans="3:5" x14ac:dyDescent="0.2">
      <c r="C10586" s="201"/>
      <c r="D10586" s="201"/>
      <c r="E10586" s="201"/>
    </row>
    <row r="10587" spans="3:5" x14ac:dyDescent="0.2">
      <c r="C10587" s="201"/>
      <c r="D10587" s="201"/>
      <c r="E10587" s="201"/>
    </row>
    <row r="10588" spans="3:5" x14ac:dyDescent="0.2">
      <c r="C10588" s="201"/>
      <c r="D10588" s="201"/>
      <c r="E10588" s="201"/>
    </row>
    <row r="10589" spans="3:5" x14ac:dyDescent="0.2">
      <c r="C10589" s="201"/>
      <c r="D10589" s="201"/>
      <c r="E10589" s="201"/>
    </row>
    <row r="10590" spans="3:5" x14ac:dyDescent="0.2">
      <c r="C10590" s="201"/>
      <c r="D10590" s="201"/>
      <c r="E10590" s="201"/>
    </row>
    <row r="10591" spans="3:5" x14ac:dyDescent="0.2">
      <c r="C10591" s="201"/>
      <c r="D10591" s="201"/>
      <c r="E10591" s="201"/>
    </row>
    <row r="10592" spans="3:5" x14ac:dyDescent="0.2">
      <c r="C10592" s="201"/>
      <c r="D10592" s="201"/>
      <c r="E10592" s="201"/>
    </row>
    <row r="10593" spans="3:5" x14ac:dyDescent="0.2">
      <c r="C10593" s="201"/>
      <c r="D10593" s="201"/>
      <c r="E10593" s="201"/>
    </row>
    <row r="10594" spans="3:5" x14ac:dyDescent="0.2">
      <c r="C10594" s="201"/>
      <c r="D10594" s="201"/>
      <c r="E10594" s="201"/>
    </row>
    <row r="10595" spans="3:5" x14ac:dyDescent="0.2">
      <c r="C10595" s="201"/>
      <c r="D10595" s="201"/>
      <c r="E10595" s="201"/>
    </row>
    <row r="10596" spans="3:5" x14ac:dyDescent="0.2">
      <c r="C10596" s="201"/>
      <c r="D10596" s="201"/>
      <c r="E10596" s="201"/>
    </row>
    <row r="10597" spans="3:5" x14ac:dyDescent="0.2">
      <c r="C10597" s="201"/>
      <c r="D10597" s="201"/>
      <c r="E10597" s="201"/>
    </row>
    <row r="10598" spans="3:5" x14ac:dyDescent="0.2">
      <c r="C10598" s="201"/>
      <c r="D10598" s="201"/>
      <c r="E10598" s="201"/>
    </row>
    <row r="10599" spans="3:5" x14ac:dyDescent="0.2">
      <c r="C10599" s="201"/>
      <c r="D10599" s="201"/>
      <c r="E10599" s="201"/>
    </row>
    <row r="10600" spans="3:5" x14ac:dyDescent="0.2">
      <c r="C10600" s="201"/>
      <c r="D10600" s="201"/>
      <c r="E10600" s="201"/>
    </row>
    <row r="10601" spans="3:5" x14ac:dyDescent="0.2">
      <c r="C10601" s="201"/>
      <c r="D10601" s="201"/>
      <c r="E10601" s="201"/>
    </row>
    <row r="10602" spans="3:5" x14ac:dyDescent="0.2">
      <c r="C10602" s="201"/>
      <c r="D10602" s="201"/>
      <c r="E10602" s="201"/>
    </row>
    <row r="10603" spans="3:5" x14ac:dyDescent="0.2">
      <c r="C10603" s="201"/>
      <c r="D10603" s="201"/>
      <c r="E10603" s="201"/>
    </row>
    <row r="10604" spans="3:5" x14ac:dyDescent="0.2">
      <c r="C10604" s="201"/>
      <c r="D10604" s="201"/>
      <c r="E10604" s="201"/>
    </row>
    <row r="10605" spans="3:5" x14ac:dyDescent="0.2">
      <c r="C10605" s="201"/>
      <c r="D10605" s="201"/>
      <c r="E10605" s="201"/>
    </row>
    <row r="10606" spans="3:5" x14ac:dyDescent="0.2">
      <c r="C10606" s="201"/>
      <c r="D10606" s="201"/>
      <c r="E10606" s="201"/>
    </row>
    <row r="10607" spans="3:5" x14ac:dyDescent="0.2">
      <c r="C10607" s="201"/>
      <c r="D10607" s="201"/>
      <c r="E10607" s="201"/>
    </row>
    <row r="10608" spans="3:5" x14ac:dyDescent="0.2">
      <c r="C10608" s="201"/>
      <c r="D10608" s="201"/>
      <c r="E10608" s="201"/>
    </row>
    <row r="10609" spans="3:5" x14ac:dyDescent="0.2">
      <c r="C10609" s="201"/>
      <c r="D10609" s="201"/>
      <c r="E10609" s="201"/>
    </row>
    <row r="10610" spans="3:5" x14ac:dyDescent="0.2">
      <c r="C10610" s="201"/>
      <c r="D10610" s="201"/>
      <c r="E10610" s="201"/>
    </row>
    <row r="10611" spans="3:5" x14ac:dyDescent="0.2">
      <c r="C10611" s="201"/>
      <c r="D10611" s="201"/>
      <c r="E10611" s="201"/>
    </row>
    <row r="10612" spans="3:5" x14ac:dyDescent="0.2">
      <c r="C10612" s="201"/>
      <c r="D10612" s="201"/>
      <c r="E10612" s="201"/>
    </row>
    <row r="10613" spans="3:5" x14ac:dyDescent="0.2">
      <c r="C10613" s="201"/>
      <c r="D10613" s="201"/>
      <c r="E10613" s="201"/>
    </row>
    <row r="10614" spans="3:5" x14ac:dyDescent="0.2">
      <c r="C10614" s="201"/>
      <c r="D10614" s="201"/>
      <c r="E10614" s="201"/>
    </row>
    <row r="10615" spans="3:5" x14ac:dyDescent="0.2">
      <c r="C10615" s="201"/>
      <c r="D10615" s="201"/>
      <c r="E10615" s="201"/>
    </row>
    <row r="10616" spans="3:5" x14ac:dyDescent="0.2">
      <c r="C10616" s="201"/>
      <c r="D10616" s="201"/>
      <c r="E10616" s="201"/>
    </row>
    <row r="10617" spans="3:5" x14ac:dyDescent="0.2">
      <c r="C10617" s="201"/>
      <c r="D10617" s="201"/>
      <c r="E10617" s="201"/>
    </row>
    <row r="10618" spans="3:5" x14ac:dyDescent="0.2">
      <c r="C10618" s="201"/>
      <c r="D10618" s="201"/>
      <c r="E10618" s="201"/>
    </row>
    <row r="10619" spans="3:5" x14ac:dyDescent="0.2">
      <c r="C10619" s="201"/>
      <c r="D10619" s="201"/>
      <c r="E10619" s="201"/>
    </row>
    <row r="10620" spans="3:5" x14ac:dyDescent="0.2">
      <c r="C10620" s="201"/>
      <c r="D10620" s="201"/>
      <c r="E10620" s="201"/>
    </row>
    <row r="10621" spans="3:5" x14ac:dyDescent="0.2">
      <c r="C10621" s="201"/>
      <c r="D10621" s="201"/>
      <c r="E10621" s="201"/>
    </row>
    <row r="10622" spans="3:5" x14ac:dyDescent="0.2">
      <c r="C10622" s="201"/>
      <c r="D10622" s="201"/>
      <c r="E10622" s="201"/>
    </row>
    <row r="10623" spans="3:5" x14ac:dyDescent="0.2">
      <c r="C10623" s="201"/>
      <c r="D10623" s="201"/>
      <c r="E10623" s="201"/>
    </row>
    <row r="10624" spans="3:5" x14ac:dyDescent="0.2">
      <c r="C10624" s="201"/>
      <c r="D10624" s="201"/>
      <c r="E10624" s="201"/>
    </row>
    <row r="10625" spans="3:5" x14ac:dyDescent="0.2">
      <c r="C10625" s="201"/>
      <c r="D10625" s="201"/>
      <c r="E10625" s="201"/>
    </row>
    <row r="10626" spans="3:5" x14ac:dyDescent="0.2">
      <c r="C10626" s="201"/>
      <c r="D10626" s="201"/>
      <c r="E10626" s="201"/>
    </row>
    <row r="10627" spans="3:5" x14ac:dyDescent="0.2">
      <c r="C10627" s="201"/>
      <c r="D10627" s="201"/>
      <c r="E10627" s="201"/>
    </row>
    <row r="10628" spans="3:5" x14ac:dyDescent="0.2">
      <c r="C10628" s="201"/>
      <c r="D10628" s="201"/>
      <c r="E10628" s="201"/>
    </row>
    <row r="10629" spans="3:5" x14ac:dyDescent="0.2">
      <c r="C10629" s="201"/>
      <c r="D10629" s="201"/>
      <c r="E10629" s="201"/>
    </row>
    <row r="10630" spans="3:5" x14ac:dyDescent="0.2">
      <c r="C10630" s="201"/>
      <c r="D10630" s="201"/>
      <c r="E10630" s="201"/>
    </row>
    <row r="10631" spans="3:5" x14ac:dyDescent="0.2">
      <c r="C10631" s="201"/>
      <c r="D10631" s="201"/>
      <c r="E10631" s="201"/>
    </row>
    <row r="10632" spans="3:5" x14ac:dyDescent="0.2">
      <c r="C10632" s="201"/>
      <c r="D10632" s="201"/>
      <c r="E10632" s="201"/>
    </row>
    <row r="10633" spans="3:5" x14ac:dyDescent="0.2">
      <c r="C10633" s="201"/>
      <c r="D10633" s="201"/>
      <c r="E10633" s="201"/>
    </row>
    <row r="10634" spans="3:5" x14ac:dyDescent="0.2">
      <c r="C10634" s="201"/>
      <c r="D10634" s="201"/>
      <c r="E10634" s="201"/>
    </row>
    <row r="10635" spans="3:5" x14ac:dyDescent="0.2">
      <c r="C10635" s="201"/>
      <c r="D10635" s="201"/>
      <c r="E10635" s="201"/>
    </row>
    <row r="10636" spans="3:5" x14ac:dyDescent="0.2">
      <c r="C10636" s="201"/>
      <c r="D10636" s="201"/>
      <c r="E10636" s="201"/>
    </row>
    <row r="10637" spans="3:5" x14ac:dyDescent="0.2">
      <c r="C10637" s="201"/>
      <c r="D10637" s="201"/>
      <c r="E10637" s="201"/>
    </row>
    <row r="10638" spans="3:5" x14ac:dyDescent="0.2">
      <c r="C10638" s="201"/>
      <c r="D10638" s="201"/>
      <c r="E10638" s="201"/>
    </row>
    <row r="10639" spans="3:5" x14ac:dyDescent="0.2">
      <c r="C10639" s="201"/>
      <c r="D10639" s="201"/>
      <c r="E10639" s="201"/>
    </row>
    <row r="10640" spans="3:5" x14ac:dyDescent="0.2">
      <c r="C10640" s="201"/>
      <c r="D10640" s="201"/>
      <c r="E10640" s="201"/>
    </row>
    <row r="10641" spans="3:5" x14ac:dyDescent="0.2">
      <c r="C10641" s="201"/>
      <c r="D10641" s="201"/>
      <c r="E10641" s="201"/>
    </row>
    <row r="10642" spans="3:5" x14ac:dyDescent="0.2">
      <c r="C10642" s="201"/>
      <c r="D10642" s="201"/>
      <c r="E10642" s="201"/>
    </row>
    <row r="10643" spans="3:5" x14ac:dyDescent="0.2">
      <c r="C10643" s="201"/>
      <c r="D10643" s="201"/>
      <c r="E10643" s="201"/>
    </row>
    <row r="10644" spans="3:5" x14ac:dyDescent="0.2">
      <c r="C10644" s="201"/>
      <c r="D10644" s="201"/>
      <c r="E10644" s="201"/>
    </row>
    <row r="10645" spans="3:5" x14ac:dyDescent="0.2">
      <c r="C10645" s="201"/>
      <c r="D10645" s="201"/>
      <c r="E10645" s="201"/>
    </row>
    <row r="10646" spans="3:5" x14ac:dyDescent="0.2">
      <c r="C10646" s="201"/>
      <c r="D10646" s="201"/>
      <c r="E10646" s="201"/>
    </row>
    <row r="10647" spans="3:5" x14ac:dyDescent="0.2">
      <c r="C10647" s="201"/>
      <c r="D10647" s="201"/>
      <c r="E10647" s="201"/>
    </row>
    <row r="10648" spans="3:5" x14ac:dyDescent="0.2">
      <c r="C10648" s="201"/>
      <c r="D10648" s="201"/>
      <c r="E10648" s="201"/>
    </row>
    <row r="10649" spans="3:5" x14ac:dyDescent="0.2">
      <c r="C10649" s="201"/>
      <c r="D10649" s="201"/>
      <c r="E10649" s="201"/>
    </row>
    <row r="10650" spans="3:5" x14ac:dyDescent="0.2">
      <c r="C10650" s="201"/>
      <c r="D10650" s="201"/>
      <c r="E10650" s="201"/>
    </row>
    <row r="10651" spans="3:5" x14ac:dyDescent="0.2">
      <c r="C10651" s="201"/>
      <c r="D10651" s="201"/>
      <c r="E10651" s="201"/>
    </row>
    <row r="10652" spans="3:5" x14ac:dyDescent="0.2">
      <c r="C10652" s="201"/>
      <c r="D10652" s="201"/>
      <c r="E10652" s="201"/>
    </row>
    <row r="10653" spans="3:5" x14ac:dyDescent="0.2">
      <c r="C10653" s="201"/>
      <c r="D10653" s="201"/>
      <c r="E10653" s="201"/>
    </row>
    <row r="10654" spans="3:5" x14ac:dyDescent="0.2">
      <c r="C10654" s="201"/>
      <c r="D10654" s="201"/>
      <c r="E10654" s="201"/>
    </row>
    <row r="10655" spans="3:5" x14ac:dyDescent="0.2">
      <c r="C10655" s="201"/>
      <c r="D10655" s="201"/>
      <c r="E10655" s="201"/>
    </row>
    <row r="10656" spans="3:5" x14ac:dyDescent="0.2">
      <c r="C10656" s="201"/>
      <c r="D10656" s="201"/>
      <c r="E10656" s="201"/>
    </row>
    <row r="10657" spans="3:5" x14ac:dyDescent="0.2">
      <c r="C10657" s="201"/>
      <c r="D10657" s="201"/>
      <c r="E10657" s="201"/>
    </row>
    <row r="10658" spans="3:5" x14ac:dyDescent="0.2">
      <c r="C10658" s="201"/>
      <c r="D10658" s="201"/>
      <c r="E10658" s="201"/>
    </row>
    <row r="10659" spans="3:5" x14ac:dyDescent="0.2">
      <c r="C10659" s="201"/>
      <c r="D10659" s="201"/>
      <c r="E10659" s="201"/>
    </row>
    <row r="10660" spans="3:5" x14ac:dyDescent="0.2">
      <c r="C10660" s="201"/>
      <c r="D10660" s="201"/>
      <c r="E10660" s="201"/>
    </row>
    <row r="10661" spans="3:5" x14ac:dyDescent="0.2">
      <c r="C10661" s="201"/>
      <c r="D10661" s="201"/>
      <c r="E10661" s="201"/>
    </row>
    <row r="10662" spans="3:5" x14ac:dyDescent="0.2">
      <c r="C10662" s="201"/>
      <c r="D10662" s="201"/>
      <c r="E10662" s="201"/>
    </row>
    <row r="10663" spans="3:5" x14ac:dyDescent="0.2">
      <c r="C10663" s="201"/>
      <c r="D10663" s="201"/>
      <c r="E10663" s="201"/>
    </row>
    <row r="10664" spans="3:5" x14ac:dyDescent="0.2">
      <c r="C10664" s="201"/>
      <c r="D10664" s="201"/>
      <c r="E10664" s="201"/>
    </row>
    <row r="10665" spans="3:5" x14ac:dyDescent="0.2">
      <c r="C10665" s="201"/>
      <c r="D10665" s="201"/>
      <c r="E10665" s="201"/>
    </row>
    <row r="10666" spans="3:5" x14ac:dyDescent="0.2">
      <c r="C10666" s="201"/>
      <c r="D10666" s="201"/>
      <c r="E10666" s="201"/>
    </row>
    <row r="10667" spans="3:5" x14ac:dyDescent="0.2">
      <c r="C10667" s="201"/>
      <c r="D10667" s="201"/>
      <c r="E10667" s="201"/>
    </row>
    <row r="10668" spans="3:5" x14ac:dyDescent="0.2">
      <c r="C10668" s="201"/>
      <c r="D10668" s="201"/>
      <c r="E10668" s="201"/>
    </row>
    <row r="10669" spans="3:5" x14ac:dyDescent="0.2">
      <c r="C10669" s="201"/>
      <c r="D10669" s="201"/>
      <c r="E10669" s="201"/>
    </row>
    <row r="10670" spans="3:5" x14ac:dyDescent="0.2">
      <c r="C10670" s="201"/>
      <c r="D10670" s="201"/>
      <c r="E10670" s="201"/>
    </row>
    <row r="10671" spans="3:5" x14ac:dyDescent="0.2">
      <c r="C10671" s="201"/>
      <c r="D10671" s="201"/>
      <c r="E10671" s="201"/>
    </row>
    <row r="10672" spans="3:5" x14ac:dyDescent="0.2">
      <c r="C10672" s="201"/>
      <c r="D10672" s="201"/>
      <c r="E10672" s="201"/>
    </row>
    <row r="10673" spans="3:5" x14ac:dyDescent="0.2">
      <c r="C10673" s="201"/>
      <c r="D10673" s="201"/>
      <c r="E10673" s="201"/>
    </row>
    <row r="10674" spans="3:5" x14ac:dyDescent="0.2">
      <c r="C10674" s="201"/>
      <c r="D10674" s="201"/>
      <c r="E10674" s="201"/>
    </row>
    <row r="10675" spans="3:5" x14ac:dyDescent="0.2">
      <c r="C10675" s="201"/>
      <c r="D10675" s="201"/>
      <c r="E10675" s="201"/>
    </row>
    <row r="10676" spans="3:5" x14ac:dyDescent="0.2">
      <c r="C10676" s="201"/>
      <c r="D10676" s="201"/>
      <c r="E10676" s="201"/>
    </row>
    <row r="10677" spans="3:5" x14ac:dyDescent="0.2">
      <c r="C10677" s="201"/>
      <c r="D10677" s="201"/>
      <c r="E10677" s="201"/>
    </row>
    <row r="10678" spans="3:5" x14ac:dyDescent="0.2">
      <c r="C10678" s="201"/>
      <c r="D10678" s="201"/>
      <c r="E10678" s="201"/>
    </row>
    <row r="10679" spans="3:5" x14ac:dyDescent="0.2">
      <c r="C10679" s="201"/>
      <c r="D10679" s="201"/>
      <c r="E10679" s="201"/>
    </row>
    <row r="10680" spans="3:5" x14ac:dyDescent="0.2">
      <c r="C10680" s="201"/>
      <c r="D10680" s="201"/>
      <c r="E10680" s="201"/>
    </row>
    <row r="10681" spans="3:5" x14ac:dyDescent="0.2">
      <c r="C10681" s="201"/>
      <c r="D10681" s="201"/>
      <c r="E10681" s="201"/>
    </row>
    <row r="10682" spans="3:5" x14ac:dyDescent="0.2">
      <c r="C10682" s="201"/>
      <c r="D10682" s="201"/>
      <c r="E10682" s="201"/>
    </row>
    <row r="10683" spans="3:5" x14ac:dyDescent="0.2">
      <c r="C10683" s="201"/>
      <c r="D10683" s="201"/>
      <c r="E10683" s="201"/>
    </row>
    <row r="10684" spans="3:5" x14ac:dyDescent="0.2">
      <c r="C10684" s="201"/>
      <c r="D10684" s="201"/>
      <c r="E10684" s="201"/>
    </row>
    <row r="10685" spans="3:5" x14ac:dyDescent="0.2">
      <c r="C10685" s="201"/>
      <c r="D10685" s="201"/>
      <c r="E10685" s="201"/>
    </row>
    <row r="10686" spans="3:5" x14ac:dyDescent="0.2">
      <c r="C10686" s="201"/>
      <c r="D10686" s="201"/>
      <c r="E10686" s="201"/>
    </row>
    <row r="10687" spans="3:5" x14ac:dyDescent="0.2">
      <c r="C10687" s="201"/>
      <c r="D10687" s="201"/>
      <c r="E10687" s="201"/>
    </row>
    <row r="10688" spans="3:5" x14ac:dyDescent="0.2">
      <c r="C10688" s="201"/>
      <c r="D10688" s="201"/>
      <c r="E10688" s="201"/>
    </row>
    <row r="10689" spans="3:5" x14ac:dyDescent="0.2">
      <c r="C10689" s="201"/>
      <c r="D10689" s="201"/>
      <c r="E10689" s="201"/>
    </row>
    <row r="10690" spans="3:5" x14ac:dyDescent="0.2">
      <c r="C10690" s="201"/>
      <c r="D10690" s="201"/>
      <c r="E10690" s="201"/>
    </row>
    <row r="10691" spans="3:5" x14ac:dyDescent="0.2">
      <c r="C10691" s="201"/>
      <c r="D10691" s="201"/>
      <c r="E10691" s="201"/>
    </row>
    <row r="10692" spans="3:5" x14ac:dyDescent="0.2">
      <c r="C10692" s="201"/>
      <c r="D10692" s="201"/>
      <c r="E10692" s="201"/>
    </row>
    <row r="10693" spans="3:5" x14ac:dyDescent="0.2">
      <c r="C10693" s="201"/>
      <c r="D10693" s="201"/>
      <c r="E10693" s="201"/>
    </row>
    <row r="10694" spans="3:5" x14ac:dyDescent="0.2">
      <c r="C10694" s="201"/>
      <c r="D10694" s="201"/>
      <c r="E10694" s="201"/>
    </row>
    <row r="10695" spans="3:5" x14ac:dyDescent="0.2">
      <c r="C10695" s="201"/>
      <c r="D10695" s="201"/>
      <c r="E10695" s="201"/>
    </row>
    <row r="10696" spans="3:5" x14ac:dyDescent="0.2">
      <c r="C10696" s="201"/>
      <c r="D10696" s="201"/>
      <c r="E10696" s="201"/>
    </row>
    <row r="10697" spans="3:5" x14ac:dyDescent="0.2">
      <c r="C10697" s="201"/>
      <c r="D10697" s="201"/>
      <c r="E10697" s="201"/>
    </row>
    <row r="10698" spans="3:5" x14ac:dyDescent="0.2">
      <c r="C10698" s="201"/>
      <c r="D10698" s="201"/>
      <c r="E10698" s="201"/>
    </row>
    <row r="10699" spans="3:5" x14ac:dyDescent="0.2">
      <c r="C10699" s="201"/>
      <c r="D10699" s="201"/>
      <c r="E10699" s="201"/>
    </row>
    <row r="10700" spans="3:5" x14ac:dyDescent="0.2">
      <c r="C10700" s="201"/>
      <c r="D10700" s="201"/>
      <c r="E10700" s="201"/>
    </row>
    <row r="10701" spans="3:5" x14ac:dyDescent="0.2">
      <c r="C10701" s="201"/>
      <c r="D10701" s="201"/>
      <c r="E10701" s="201"/>
    </row>
    <row r="10702" spans="3:5" x14ac:dyDescent="0.2">
      <c r="C10702" s="201"/>
      <c r="D10702" s="201"/>
      <c r="E10702" s="201"/>
    </row>
    <row r="10703" spans="3:5" x14ac:dyDescent="0.2">
      <c r="C10703" s="201"/>
      <c r="D10703" s="201"/>
      <c r="E10703" s="201"/>
    </row>
    <row r="10704" spans="3:5" x14ac:dyDescent="0.2">
      <c r="C10704" s="201"/>
      <c r="D10704" s="201"/>
      <c r="E10704" s="201"/>
    </row>
    <row r="10705" spans="3:5" x14ac:dyDescent="0.2">
      <c r="C10705" s="201"/>
      <c r="D10705" s="201"/>
      <c r="E10705" s="201"/>
    </row>
    <row r="10706" spans="3:5" x14ac:dyDescent="0.2">
      <c r="C10706" s="201"/>
      <c r="D10706" s="201"/>
      <c r="E10706" s="201"/>
    </row>
    <row r="10707" spans="3:5" x14ac:dyDescent="0.2">
      <c r="C10707" s="201"/>
      <c r="D10707" s="201"/>
      <c r="E10707" s="201"/>
    </row>
    <row r="10708" spans="3:5" x14ac:dyDescent="0.2">
      <c r="C10708" s="201"/>
      <c r="D10708" s="201"/>
      <c r="E10708" s="201"/>
    </row>
    <row r="10709" spans="3:5" x14ac:dyDescent="0.2">
      <c r="C10709" s="201"/>
      <c r="D10709" s="201"/>
      <c r="E10709" s="201"/>
    </row>
    <row r="10710" spans="3:5" x14ac:dyDescent="0.2">
      <c r="C10710" s="201"/>
      <c r="D10710" s="201"/>
      <c r="E10710" s="201"/>
    </row>
    <row r="10711" spans="3:5" x14ac:dyDescent="0.2">
      <c r="C10711" s="201"/>
      <c r="D10711" s="201"/>
      <c r="E10711" s="201"/>
    </row>
    <row r="10712" spans="3:5" x14ac:dyDescent="0.2">
      <c r="C10712" s="201"/>
      <c r="D10712" s="201"/>
      <c r="E10712" s="201"/>
    </row>
    <row r="10713" spans="3:5" x14ac:dyDescent="0.2">
      <c r="C10713" s="201"/>
      <c r="D10713" s="201"/>
      <c r="E10713" s="201"/>
    </row>
    <row r="10714" spans="3:5" x14ac:dyDescent="0.2">
      <c r="C10714" s="201"/>
      <c r="D10714" s="201"/>
      <c r="E10714" s="201"/>
    </row>
    <row r="10715" spans="3:5" x14ac:dyDescent="0.2">
      <c r="C10715" s="201"/>
      <c r="D10715" s="201"/>
      <c r="E10715" s="201"/>
    </row>
    <row r="10716" spans="3:5" x14ac:dyDescent="0.2">
      <c r="C10716" s="201"/>
      <c r="D10716" s="201"/>
      <c r="E10716" s="201"/>
    </row>
    <row r="10717" spans="3:5" x14ac:dyDescent="0.2">
      <c r="C10717" s="201"/>
      <c r="D10717" s="201"/>
      <c r="E10717" s="201"/>
    </row>
    <row r="10718" spans="3:5" x14ac:dyDescent="0.2">
      <c r="C10718" s="201"/>
      <c r="D10718" s="201"/>
      <c r="E10718" s="201"/>
    </row>
    <row r="10719" spans="3:5" x14ac:dyDescent="0.2">
      <c r="C10719" s="201"/>
      <c r="D10719" s="201"/>
      <c r="E10719" s="201"/>
    </row>
    <row r="10720" spans="3:5" x14ac:dyDescent="0.2">
      <c r="C10720" s="201"/>
      <c r="D10720" s="201"/>
      <c r="E10720" s="201"/>
    </row>
    <row r="10721" spans="3:5" x14ac:dyDescent="0.2">
      <c r="C10721" s="201"/>
      <c r="D10721" s="201"/>
      <c r="E10721" s="201"/>
    </row>
    <row r="10722" spans="3:5" x14ac:dyDescent="0.2">
      <c r="C10722" s="201"/>
      <c r="D10722" s="201"/>
      <c r="E10722" s="201"/>
    </row>
    <row r="10723" spans="3:5" x14ac:dyDescent="0.2">
      <c r="C10723" s="201"/>
      <c r="D10723" s="201"/>
      <c r="E10723" s="201"/>
    </row>
    <row r="10724" spans="3:5" x14ac:dyDescent="0.2">
      <c r="C10724" s="201"/>
      <c r="D10724" s="201"/>
      <c r="E10724" s="201"/>
    </row>
    <row r="10725" spans="3:5" x14ac:dyDescent="0.2">
      <c r="C10725" s="201"/>
      <c r="D10725" s="201"/>
      <c r="E10725" s="201"/>
    </row>
    <row r="10726" spans="3:5" x14ac:dyDescent="0.2">
      <c r="C10726" s="201"/>
      <c r="D10726" s="201"/>
      <c r="E10726" s="201"/>
    </row>
    <row r="10727" spans="3:5" x14ac:dyDescent="0.2">
      <c r="C10727" s="201"/>
      <c r="D10727" s="201"/>
      <c r="E10727" s="201"/>
    </row>
    <row r="10728" spans="3:5" x14ac:dyDescent="0.2">
      <c r="C10728" s="201"/>
      <c r="D10728" s="201"/>
      <c r="E10728" s="201"/>
    </row>
    <row r="10729" spans="3:5" x14ac:dyDescent="0.2">
      <c r="C10729" s="201"/>
      <c r="D10729" s="201"/>
      <c r="E10729" s="201"/>
    </row>
    <row r="10730" spans="3:5" x14ac:dyDescent="0.2">
      <c r="C10730" s="201"/>
      <c r="D10730" s="201"/>
      <c r="E10730" s="201"/>
    </row>
    <row r="10731" spans="3:5" x14ac:dyDescent="0.2">
      <c r="C10731" s="201"/>
      <c r="D10731" s="201"/>
      <c r="E10731" s="201"/>
    </row>
    <row r="10732" spans="3:5" x14ac:dyDescent="0.2">
      <c r="C10732" s="201"/>
      <c r="D10732" s="201"/>
      <c r="E10732" s="201"/>
    </row>
    <row r="10733" spans="3:5" x14ac:dyDescent="0.2">
      <c r="C10733" s="201"/>
      <c r="D10733" s="201"/>
      <c r="E10733" s="201"/>
    </row>
    <row r="10734" spans="3:5" x14ac:dyDescent="0.2">
      <c r="C10734" s="201"/>
      <c r="D10734" s="201"/>
      <c r="E10734" s="201"/>
    </row>
    <row r="10735" spans="3:5" x14ac:dyDescent="0.2">
      <c r="C10735" s="201"/>
      <c r="D10735" s="201"/>
      <c r="E10735" s="201"/>
    </row>
    <row r="10736" spans="3:5" x14ac:dyDescent="0.2">
      <c r="C10736" s="201"/>
      <c r="D10736" s="201"/>
      <c r="E10736" s="201"/>
    </row>
    <row r="10737" spans="3:5" x14ac:dyDescent="0.2">
      <c r="C10737" s="201"/>
      <c r="D10737" s="201"/>
      <c r="E10737" s="201"/>
    </row>
    <row r="10738" spans="3:5" x14ac:dyDescent="0.2">
      <c r="C10738" s="201"/>
      <c r="D10738" s="201"/>
      <c r="E10738" s="201"/>
    </row>
    <row r="10739" spans="3:5" x14ac:dyDescent="0.2">
      <c r="C10739" s="201"/>
      <c r="D10739" s="201"/>
      <c r="E10739" s="201"/>
    </row>
    <row r="10740" spans="3:5" x14ac:dyDescent="0.2">
      <c r="C10740" s="201"/>
      <c r="D10740" s="201"/>
      <c r="E10740" s="201"/>
    </row>
    <row r="10741" spans="3:5" x14ac:dyDescent="0.2">
      <c r="C10741" s="201"/>
      <c r="D10741" s="201"/>
      <c r="E10741" s="201"/>
    </row>
    <row r="10742" spans="3:5" x14ac:dyDescent="0.2">
      <c r="C10742" s="201"/>
      <c r="D10742" s="201"/>
      <c r="E10742" s="201"/>
    </row>
    <row r="10743" spans="3:5" x14ac:dyDescent="0.2">
      <c r="C10743" s="201"/>
      <c r="D10743" s="201"/>
      <c r="E10743" s="201"/>
    </row>
    <row r="10744" spans="3:5" x14ac:dyDescent="0.2">
      <c r="C10744" s="201"/>
      <c r="D10744" s="201"/>
      <c r="E10744" s="201"/>
    </row>
    <row r="10745" spans="3:5" x14ac:dyDescent="0.2">
      <c r="C10745" s="201"/>
      <c r="D10745" s="201"/>
      <c r="E10745" s="201"/>
    </row>
    <row r="10746" spans="3:5" x14ac:dyDescent="0.2">
      <c r="C10746" s="201"/>
      <c r="D10746" s="201"/>
      <c r="E10746" s="201"/>
    </row>
    <row r="10747" spans="3:5" x14ac:dyDescent="0.2">
      <c r="C10747" s="201"/>
      <c r="D10747" s="201"/>
      <c r="E10747" s="201"/>
    </row>
    <row r="10748" spans="3:5" x14ac:dyDescent="0.2">
      <c r="C10748" s="201"/>
      <c r="D10748" s="201"/>
      <c r="E10748" s="201"/>
    </row>
    <row r="10749" spans="3:5" x14ac:dyDescent="0.2">
      <c r="C10749" s="201"/>
      <c r="D10749" s="201"/>
      <c r="E10749" s="201"/>
    </row>
    <row r="10750" spans="3:5" x14ac:dyDescent="0.2">
      <c r="C10750" s="201"/>
      <c r="D10750" s="201"/>
      <c r="E10750" s="201"/>
    </row>
    <row r="10751" spans="3:5" x14ac:dyDescent="0.2">
      <c r="C10751" s="201"/>
      <c r="D10751" s="201"/>
      <c r="E10751" s="201"/>
    </row>
    <row r="10752" spans="3:5" x14ac:dyDescent="0.2">
      <c r="C10752" s="201"/>
      <c r="D10752" s="201"/>
      <c r="E10752" s="201"/>
    </row>
    <row r="10753" spans="3:5" x14ac:dyDescent="0.2">
      <c r="C10753" s="201"/>
      <c r="D10753" s="201"/>
      <c r="E10753" s="201"/>
    </row>
    <row r="10754" spans="3:5" x14ac:dyDescent="0.2">
      <c r="C10754" s="201"/>
      <c r="D10754" s="201"/>
      <c r="E10754" s="201"/>
    </row>
    <row r="10755" spans="3:5" x14ac:dyDescent="0.2">
      <c r="C10755" s="201"/>
      <c r="D10755" s="201"/>
      <c r="E10755" s="201"/>
    </row>
    <row r="10756" spans="3:5" x14ac:dyDescent="0.2">
      <c r="C10756" s="201"/>
      <c r="D10756" s="201"/>
      <c r="E10756" s="201"/>
    </row>
    <row r="10757" spans="3:5" x14ac:dyDescent="0.2">
      <c r="C10757" s="201"/>
      <c r="D10757" s="201"/>
      <c r="E10757" s="201"/>
    </row>
    <row r="10758" spans="3:5" x14ac:dyDescent="0.2">
      <c r="C10758" s="201"/>
      <c r="D10758" s="201"/>
      <c r="E10758" s="201"/>
    </row>
    <row r="10759" spans="3:5" x14ac:dyDescent="0.2">
      <c r="C10759" s="201"/>
      <c r="D10759" s="201"/>
      <c r="E10759" s="201"/>
    </row>
    <row r="10760" spans="3:5" x14ac:dyDescent="0.2">
      <c r="C10760" s="201"/>
      <c r="D10760" s="201"/>
      <c r="E10760" s="201"/>
    </row>
    <row r="10761" spans="3:5" x14ac:dyDescent="0.2">
      <c r="C10761" s="201"/>
      <c r="D10761" s="201"/>
      <c r="E10761" s="201"/>
    </row>
    <row r="10762" spans="3:5" x14ac:dyDescent="0.2">
      <c r="C10762" s="201"/>
      <c r="D10762" s="201"/>
      <c r="E10762" s="201"/>
    </row>
    <row r="10763" spans="3:5" x14ac:dyDescent="0.2">
      <c r="C10763" s="201"/>
      <c r="D10763" s="201"/>
      <c r="E10763" s="201"/>
    </row>
    <row r="10764" spans="3:5" x14ac:dyDescent="0.2">
      <c r="C10764" s="201"/>
      <c r="D10764" s="201"/>
      <c r="E10764" s="201"/>
    </row>
    <row r="10765" spans="3:5" x14ac:dyDescent="0.2">
      <c r="C10765" s="201"/>
      <c r="D10765" s="201"/>
      <c r="E10765" s="201"/>
    </row>
    <row r="10766" spans="3:5" x14ac:dyDescent="0.2">
      <c r="C10766" s="201"/>
      <c r="D10766" s="201"/>
      <c r="E10766" s="201"/>
    </row>
    <row r="10767" spans="3:5" x14ac:dyDescent="0.2">
      <c r="C10767" s="201"/>
      <c r="D10767" s="201"/>
      <c r="E10767" s="201"/>
    </row>
    <row r="10768" spans="3:5" x14ac:dyDescent="0.2">
      <c r="C10768" s="201"/>
      <c r="D10768" s="201"/>
      <c r="E10768" s="201"/>
    </row>
    <row r="10769" spans="3:5" x14ac:dyDescent="0.2">
      <c r="C10769" s="201"/>
      <c r="D10769" s="201"/>
      <c r="E10769" s="201"/>
    </row>
    <row r="10770" spans="3:5" x14ac:dyDescent="0.2">
      <c r="C10770" s="201"/>
      <c r="D10770" s="201"/>
      <c r="E10770" s="201"/>
    </row>
    <row r="10771" spans="3:5" x14ac:dyDescent="0.2">
      <c r="C10771" s="201"/>
      <c r="D10771" s="201"/>
      <c r="E10771" s="201"/>
    </row>
    <row r="10772" spans="3:5" x14ac:dyDescent="0.2">
      <c r="C10772" s="201"/>
      <c r="D10772" s="201"/>
      <c r="E10772" s="201"/>
    </row>
    <row r="10773" spans="3:5" x14ac:dyDescent="0.2">
      <c r="C10773" s="201"/>
      <c r="D10773" s="201"/>
      <c r="E10773" s="201"/>
    </row>
    <row r="10774" spans="3:5" x14ac:dyDescent="0.2">
      <c r="C10774" s="201"/>
      <c r="D10774" s="201"/>
      <c r="E10774" s="201"/>
    </row>
    <row r="10775" spans="3:5" x14ac:dyDescent="0.2">
      <c r="C10775" s="201"/>
      <c r="D10775" s="201"/>
      <c r="E10775" s="201"/>
    </row>
    <row r="10776" spans="3:5" x14ac:dyDescent="0.2">
      <c r="C10776" s="201"/>
      <c r="D10776" s="201"/>
      <c r="E10776" s="201"/>
    </row>
    <row r="10777" spans="3:5" x14ac:dyDescent="0.2">
      <c r="C10777" s="201"/>
      <c r="D10777" s="201"/>
      <c r="E10777" s="201"/>
    </row>
    <row r="10778" spans="3:5" x14ac:dyDescent="0.2">
      <c r="C10778" s="201"/>
      <c r="D10778" s="201"/>
      <c r="E10778" s="201"/>
    </row>
    <row r="10779" spans="3:5" x14ac:dyDescent="0.2">
      <c r="C10779" s="201"/>
      <c r="D10779" s="201"/>
      <c r="E10779" s="201"/>
    </row>
    <row r="10780" spans="3:5" x14ac:dyDescent="0.2">
      <c r="C10780" s="201"/>
      <c r="D10780" s="201"/>
      <c r="E10780" s="201"/>
    </row>
    <row r="10781" spans="3:5" x14ac:dyDescent="0.2">
      <c r="C10781" s="201"/>
      <c r="D10781" s="201"/>
      <c r="E10781" s="201"/>
    </row>
    <row r="10782" spans="3:5" x14ac:dyDescent="0.2">
      <c r="C10782" s="201"/>
      <c r="D10782" s="201"/>
      <c r="E10782" s="201"/>
    </row>
    <row r="10783" spans="3:5" x14ac:dyDescent="0.2">
      <c r="C10783" s="201"/>
      <c r="D10783" s="201"/>
      <c r="E10783" s="201"/>
    </row>
    <row r="10784" spans="3:5" x14ac:dyDescent="0.2">
      <c r="C10784" s="201"/>
      <c r="D10784" s="201"/>
      <c r="E10784" s="201"/>
    </row>
    <row r="10785" spans="3:5" x14ac:dyDescent="0.2">
      <c r="C10785" s="201"/>
      <c r="D10785" s="201"/>
      <c r="E10785" s="201"/>
    </row>
    <row r="10786" spans="3:5" x14ac:dyDescent="0.2">
      <c r="C10786" s="201"/>
      <c r="D10786" s="201"/>
      <c r="E10786" s="201"/>
    </row>
    <row r="10787" spans="3:5" x14ac:dyDescent="0.2">
      <c r="C10787" s="201"/>
      <c r="D10787" s="201"/>
      <c r="E10787" s="201"/>
    </row>
    <row r="10788" spans="3:5" x14ac:dyDescent="0.2">
      <c r="C10788" s="201"/>
      <c r="D10788" s="201"/>
      <c r="E10788" s="201"/>
    </row>
    <row r="10789" spans="3:5" x14ac:dyDescent="0.2">
      <c r="C10789" s="201"/>
      <c r="D10789" s="201"/>
      <c r="E10789" s="201"/>
    </row>
    <row r="10790" spans="3:5" x14ac:dyDescent="0.2">
      <c r="C10790" s="201"/>
      <c r="D10790" s="201"/>
      <c r="E10790" s="201"/>
    </row>
    <row r="10791" spans="3:5" x14ac:dyDescent="0.2">
      <c r="C10791" s="201"/>
      <c r="D10791" s="201"/>
      <c r="E10791" s="201"/>
    </row>
    <row r="10792" spans="3:5" x14ac:dyDescent="0.2">
      <c r="C10792" s="201"/>
      <c r="D10792" s="201"/>
      <c r="E10792" s="201"/>
    </row>
    <row r="10793" spans="3:5" x14ac:dyDescent="0.2">
      <c r="C10793" s="201"/>
      <c r="D10793" s="201"/>
      <c r="E10793" s="201"/>
    </row>
    <row r="10794" spans="3:5" x14ac:dyDescent="0.2">
      <c r="C10794" s="201"/>
      <c r="D10794" s="201"/>
      <c r="E10794" s="201"/>
    </row>
    <row r="10795" spans="3:5" x14ac:dyDescent="0.2">
      <c r="C10795" s="201"/>
      <c r="D10795" s="201"/>
      <c r="E10795" s="201"/>
    </row>
    <row r="10796" spans="3:5" x14ac:dyDescent="0.2">
      <c r="C10796" s="201"/>
      <c r="D10796" s="201"/>
      <c r="E10796" s="201"/>
    </row>
    <row r="10797" spans="3:5" x14ac:dyDescent="0.2">
      <c r="C10797" s="201"/>
      <c r="D10797" s="201"/>
      <c r="E10797" s="201"/>
    </row>
    <row r="10798" spans="3:5" x14ac:dyDescent="0.2">
      <c r="C10798" s="201"/>
      <c r="D10798" s="201"/>
      <c r="E10798" s="201"/>
    </row>
    <row r="10799" spans="3:5" x14ac:dyDescent="0.2">
      <c r="C10799" s="201"/>
      <c r="D10799" s="201"/>
      <c r="E10799" s="201"/>
    </row>
    <row r="10800" spans="3:5" x14ac:dyDescent="0.2">
      <c r="C10800" s="201"/>
      <c r="D10800" s="201"/>
      <c r="E10800" s="201"/>
    </row>
    <row r="10801" spans="3:5" x14ac:dyDescent="0.2">
      <c r="C10801" s="201"/>
      <c r="D10801" s="201"/>
      <c r="E10801" s="201"/>
    </row>
    <row r="10802" spans="3:5" x14ac:dyDescent="0.2">
      <c r="C10802" s="201"/>
      <c r="D10802" s="201"/>
      <c r="E10802" s="201"/>
    </row>
    <row r="10803" spans="3:5" x14ac:dyDescent="0.2">
      <c r="C10803" s="201"/>
      <c r="D10803" s="201"/>
      <c r="E10803" s="201"/>
    </row>
    <row r="10804" spans="3:5" x14ac:dyDescent="0.2">
      <c r="C10804" s="201"/>
      <c r="D10804" s="201"/>
      <c r="E10804" s="201"/>
    </row>
    <row r="10805" spans="3:5" x14ac:dyDescent="0.2">
      <c r="C10805" s="201"/>
      <c r="D10805" s="201"/>
      <c r="E10805" s="201"/>
    </row>
    <row r="10806" spans="3:5" x14ac:dyDescent="0.2">
      <c r="C10806" s="201"/>
      <c r="D10806" s="201"/>
      <c r="E10806" s="201"/>
    </row>
    <row r="10807" spans="3:5" x14ac:dyDescent="0.2">
      <c r="C10807" s="201"/>
      <c r="D10807" s="201"/>
      <c r="E10807" s="201"/>
    </row>
    <row r="10808" spans="3:5" x14ac:dyDescent="0.2">
      <c r="C10808" s="201"/>
      <c r="D10808" s="201"/>
      <c r="E10808" s="201"/>
    </row>
    <row r="10809" spans="3:5" x14ac:dyDescent="0.2">
      <c r="C10809" s="201"/>
      <c r="D10809" s="201"/>
      <c r="E10809" s="201"/>
    </row>
    <row r="10810" spans="3:5" x14ac:dyDescent="0.2">
      <c r="C10810" s="201"/>
      <c r="D10810" s="201"/>
      <c r="E10810" s="201"/>
    </row>
    <row r="10811" spans="3:5" x14ac:dyDescent="0.2">
      <c r="C10811" s="201"/>
      <c r="D10811" s="201"/>
      <c r="E10811" s="201"/>
    </row>
    <row r="10812" spans="3:5" x14ac:dyDescent="0.2">
      <c r="C10812" s="201"/>
      <c r="D10812" s="201"/>
      <c r="E10812" s="201"/>
    </row>
    <row r="10813" spans="3:5" x14ac:dyDescent="0.2">
      <c r="C10813" s="201"/>
      <c r="D10813" s="201"/>
      <c r="E10813" s="201"/>
    </row>
    <row r="10814" spans="3:5" x14ac:dyDescent="0.2">
      <c r="C10814" s="201"/>
      <c r="D10814" s="201"/>
      <c r="E10814" s="201"/>
    </row>
    <row r="10815" spans="3:5" x14ac:dyDescent="0.2">
      <c r="C10815" s="201"/>
      <c r="D10815" s="201"/>
      <c r="E10815" s="201"/>
    </row>
    <row r="10816" spans="3:5" x14ac:dyDescent="0.2">
      <c r="C10816" s="201"/>
      <c r="D10816" s="201"/>
      <c r="E10816" s="201"/>
    </row>
    <row r="10817" spans="3:5" x14ac:dyDescent="0.2">
      <c r="C10817" s="201"/>
      <c r="D10817" s="201"/>
      <c r="E10817" s="201"/>
    </row>
    <row r="10818" spans="3:5" x14ac:dyDescent="0.2">
      <c r="C10818" s="201"/>
      <c r="D10818" s="201"/>
      <c r="E10818" s="201"/>
    </row>
    <row r="10819" spans="3:5" x14ac:dyDescent="0.2">
      <c r="C10819" s="201"/>
      <c r="D10819" s="201"/>
      <c r="E10819" s="201"/>
    </row>
    <row r="10820" spans="3:5" x14ac:dyDescent="0.2">
      <c r="C10820" s="201"/>
      <c r="D10820" s="201"/>
      <c r="E10820" s="201"/>
    </row>
    <row r="10821" spans="3:5" x14ac:dyDescent="0.2">
      <c r="C10821" s="201"/>
      <c r="D10821" s="201"/>
      <c r="E10821" s="201"/>
    </row>
    <row r="10822" spans="3:5" x14ac:dyDescent="0.2">
      <c r="C10822" s="201"/>
      <c r="D10822" s="201"/>
      <c r="E10822" s="201"/>
    </row>
    <row r="10823" spans="3:5" x14ac:dyDescent="0.2">
      <c r="C10823" s="201"/>
      <c r="D10823" s="201"/>
      <c r="E10823" s="201"/>
    </row>
    <row r="10824" spans="3:5" x14ac:dyDescent="0.2">
      <c r="C10824" s="201"/>
      <c r="D10824" s="201"/>
      <c r="E10824" s="201"/>
    </row>
    <row r="10825" spans="3:5" x14ac:dyDescent="0.2">
      <c r="C10825" s="201"/>
      <c r="D10825" s="201"/>
      <c r="E10825" s="201"/>
    </row>
    <row r="10826" spans="3:5" x14ac:dyDescent="0.2">
      <c r="C10826" s="201"/>
      <c r="D10826" s="201"/>
      <c r="E10826" s="201"/>
    </row>
    <row r="10827" spans="3:5" x14ac:dyDescent="0.2">
      <c r="C10827" s="201"/>
      <c r="D10827" s="201"/>
      <c r="E10827" s="201"/>
    </row>
    <row r="10828" spans="3:5" x14ac:dyDescent="0.2">
      <c r="C10828" s="201"/>
      <c r="D10828" s="201"/>
      <c r="E10828" s="201"/>
    </row>
    <row r="10829" spans="3:5" x14ac:dyDescent="0.2">
      <c r="C10829" s="201"/>
      <c r="D10829" s="201"/>
      <c r="E10829" s="201"/>
    </row>
    <row r="10830" spans="3:5" x14ac:dyDescent="0.2">
      <c r="C10830" s="201"/>
      <c r="D10830" s="201"/>
      <c r="E10830" s="201"/>
    </row>
    <row r="10831" spans="3:5" x14ac:dyDescent="0.2">
      <c r="C10831" s="201"/>
      <c r="D10831" s="201"/>
      <c r="E10831" s="201"/>
    </row>
    <row r="10832" spans="3:5" x14ac:dyDescent="0.2">
      <c r="C10832" s="201"/>
      <c r="D10832" s="201"/>
      <c r="E10832" s="201"/>
    </row>
    <row r="10833" spans="3:5" x14ac:dyDescent="0.2">
      <c r="C10833" s="201"/>
      <c r="D10833" s="201"/>
      <c r="E10833" s="201"/>
    </row>
    <row r="10834" spans="3:5" x14ac:dyDescent="0.2">
      <c r="C10834" s="201"/>
      <c r="D10834" s="201"/>
      <c r="E10834" s="201"/>
    </row>
    <row r="10835" spans="3:5" x14ac:dyDescent="0.2">
      <c r="C10835" s="201"/>
      <c r="D10835" s="201"/>
      <c r="E10835" s="201"/>
    </row>
    <row r="10836" spans="3:5" x14ac:dyDescent="0.2">
      <c r="C10836" s="201"/>
      <c r="D10836" s="201"/>
      <c r="E10836" s="201"/>
    </row>
    <row r="10837" spans="3:5" x14ac:dyDescent="0.2">
      <c r="C10837" s="201"/>
      <c r="D10837" s="201"/>
      <c r="E10837" s="201"/>
    </row>
    <row r="10838" spans="3:5" x14ac:dyDescent="0.2">
      <c r="C10838" s="201"/>
      <c r="D10838" s="201"/>
      <c r="E10838" s="201"/>
    </row>
    <row r="10839" spans="3:5" x14ac:dyDescent="0.2">
      <c r="C10839" s="201"/>
      <c r="D10839" s="201"/>
      <c r="E10839" s="201"/>
    </row>
    <row r="10840" spans="3:5" x14ac:dyDescent="0.2">
      <c r="C10840" s="201"/>
      <c r="D10840" s="201"/>
      <c r="E10840" s="201"/>
    </row>
    <row r="10841" spans="3:5" x14ac:dyDescent="0.2">
      <c r="C10841" s="201"/>
      <c r="D10841" s="201"/>
      <c r="E10841" s="201"/>
    </row>
    <row r="10842" spans="3:5" x14ac:dyDescent="0.2">
      <c r="C10842" s="201"/>
      <c r="D10842" s="201"/>
      <c r="E10842" s="201"/>
    </row>
    <row r="10843" spans="3:5" x14ac:dyDescent="0.2">
      <c r="C10843" s="201"/>
      <c r="D10843" s="201"/>
      <c r="E10843" s="201"/>
    </row>
    <row r="10844" spans="3:5" x14ac:dyDescent="0.2">
      <c r="C10844" s="201"/>
      <c r="D10844" s="201"/>
      <c r="E10844" s="201"/>
    </row>
    <row r="10845" spans="3:5" x14ac:dyDescent="0.2">
      <c r="C10845" s="201"/>
      <c r="D10845" s="201"/>
      <c r="E10845" s="201"/>
    </row>
    <row r="10846" spans="3:5" x14ac:dyDescent="0.2">
      <c r="C10846" s="201"/>
      <c r="D10846" s="201"/>
      <c r="E10846" s="201"/>
    </row>
    <row r="10847" spans="3:5" x14ac:dyDescent="0.2">
      <c r="C10847" s="201"/>
      <c r="D10847" s="201"/>
      <c r="E10847" s="201"/>
    </row>
    <row r="10848" spans="3:5" x14ac:dyDescent="0.2">
      <c r="C10848" s="201"/>
      <c r="D10848" s="201"/>
      <c r="E10848" s="201"/>
    </row>
    <row r="10849" spans="3:5" x14ac:dyDescent="0.2">
      <c r="C10849" s="201"/>
      <c r="D10849" s="201"/>
      <c r="E10849" s="201"/>
    </row>
    <row r="10850" spans="3:5" x14ac:dyDescent="0.2">
      <c r="C10850" s="201"/>
      <c r="D10850" s="201"/>
      <c r="E10850" s="201"/>
    </row>
    <row r="10851" spans="3:5" x14ac:dyDescent="0.2">
      <c r="C10851" s="201"/>
      <c r="D10851" s="201"/>
      <c r="E10851" s="201"/>
    </row>
    <row r="10852" spans="3:5" x14ac:dyDescent="0.2">
      <c r="C10852" s="201"/>
      <c r="D10852" s="201"/>
      <c r="E10852" s="201"/>
    </row>
    <row r="10853" spans="3:5" x14ac:dyDescent="0.2">
      <c r="C10853" s="201"/>
      <c r="D10853" s="201"/>
      <c r="E10853" s="201"/>
    </row>
    <row r="10854" spans="3:5" x14ac:dyDescent="0.2">
      <c r="C10854" s="201"/>
      <c r="D10854" s="201"/>
      <c r="E10854" s="201"/>
    </row>
    <row r="10855" spans="3:5" x14ac:dyDescent="0.2">
      <c r="C10855" s="201"/>
      <c r="D10855" s="201"/>
      <c r="E10855" s="201"/>
    </row>
    <row r="10856" spans="3:5" x14ac:dyDescent="0.2">
      <c r="C10856" s="201"/>
      <c r="D10856" s="201"/>
      <c r="E10856" s="201"/>
    </row>
    <row r="10857" spans="3:5" x14ac:dyDescent="0.2">
      <c r="C10857" s="201"/>
      <c r="D10857" s="201"/>
      <c r="E10857" s="201"/>
    </row>
    <row r="10858" spans="3:5" x14ac:dyDescent="0.2">
      <c r="C10858" s="201"/>
      <c r="D10858" s="201"/>
      <c r="E10858" s="201"/>
    </row>
    <row r="10859" spans="3:5" x14ac:dyDescent="0.2">
      <c r="C10859" s="201"/>
      <c r="D10859" s="201"/>
      <c r="E10859" s="201"/>
    </row>
    <row r="10860" spans="3:5" x14ac:dyDescent="0.2">
      <c r="C10860" s="201"/>
      <c r="D10860" s="201"/>
      <c r="E10860" s="201"/>
    </row>
    <row r="10861" spans="3:5" x14ac:dyDescent="0.2">
      <c r="C10861" s="201"/>
      <c r="D10861" s="201"/>
      <c r="E10861" s="201"/>
    </row>
    <row r="10862" spans="3:5" x14ac:dyDescent="0.2">
      <c r="C10862" s="201"/>
      <c r="D10862" s="201"/>
      <c r="E10862" s="201"/>
    </row>
    <row r="10863" spans="3:5" x14ac:dyDescent="0.2">
      <c r="C10863" s="201"/>
      <c r="D10863" s="201"/>
      <c r="E10863" s="201"/>
    </row>
    <row r="10864" spans="3:5" x14ac:dyDescent="0.2">
      <c r="C10864" s="201"/>
      <c r="D10864" s="201"/>
      <c r="E10864" s="201"/>
    </row>
    <row r="10865" spans="3:5" x14ac:dyDescent="0.2">
      <c r="C10865" s="201"/>
      <c r="D10865" s="201"/>
      <c r="E10865" s="201"/>
    </row>
    <row r="10866" spans="3:5" x14ac:dyDescent="0.2">
      <c r="C10866" s="201"/>
      <c r="D10866" s="201"/>
      <c r="E10866" s="201"/>
    </row>
    <row r="10867" spans="3:5" x14ac:dyDescent="0.2">
      <c r="C10867" s="201"/>
      <c r="D10867" s="201"/>
      <c r="E10867" s="201"/>
    </row>
    <row r="10868" spans="3:5" x14ac:dyDescent="0.2">
      <c r="C10868" s="201"/>
      <c r="D10868" s="201"/>
      <c r="E10868" s="201"/>
    </row>
    <row r="10869" spans="3:5" x14ac:dyDescent="0.2">
      <c r="C10869" s="201"/>
      <c r="D10869" s="201"/>
      <c r="E10869" s="201"/>
    </row>
    <row r="10870" spans="3:5" x14ac:dyDescent="0.2">
      <c r="C10870" s="201"/>
      <c r="D10870" s="201"/>
      <c r="E10870" s="201"/>
    </row>
    <row r="10871" spans="3:5" x14ac:dyDescent="0.2">
      <c r="C10871" s="201"/>
      <c r="D10871" s="201"/>
      <c r="E10871" s="201"/>
    </row>
    <row r="10872" spans="3:5" x14ac:dyDescent="0.2">
      <c r="C10872" s="201"/>
      <c r="D10872" s="201"/>
      <c r="E10872" s="201"/>
    </row>
    <row r="10873" spans="3:5" x14ac:dyDescent="0.2">
      <c r="C10873" s="201"/>
      <c r="D10873" s="201"/>
      <c r="E10873" s="201"/>
    </row>
    <row r="10874" spans="3:5" x14ac:dyDescent="0.2">
      <c r="C10874" s="201"/>
      <c r="D10874" s="201"/>
      <c r="E10874" s="201"/>
    </row>
    <row r="10875" spans="3:5" x14ac:dyDescent="0.2">
      <c r="C10875" s="201"/>
      <c r="D10875" s="201"/>
      <c r="E10875" s="201"/>
    </row>
    <row r="10876" spans="3:5" x14ac:dyDescent="0.2">
      <c r="C10876" s="201"/>
      <c r="D10876" s="201"/>
      <c r="E10876" s="201"/>
    </row>
    <row r="10877" spans="3:5" x14ac:dyDescent="0.2">
      <c r="C10877" s="201"/>
      <c r="D10877" s="201"/>
      <c r="E10877" s="201"/>
    </row>
    <row r="10878" spans="3:5" x14ac:dyDescent="0.2">
      <c r="C10878" s="201"/>
      <c r="D10878" s="201"/>
      <c r="E10878" s="201"/>
    </row>
    <row r="10879" spans="3:5" x14ac:dyDescent="0.2">
      <c r="C10879" s="201"/>
      <c r="D10879" s="201"/>
      <c r="E10879" s="201"/>
    </row>
    <row r="10880" spans="3:5" x14ac:dyDescent="0.2">
      <c r="C10880" s="201"/>
      <c r="D10880" s="201"/>
      <c r="E10880" s="201"/>
    </row>
    <row r="10881" spans="3:5" x14ac:dyDescent="0.2">
      <c r="C10881" s="201"/>
      <c r="D10881" s="201"/>
      <c r="E10881" s="201"/>
    </row>
    <row r="10882" spans="3:5" x14ac:dyDescent="0.2">
      <c r="C10882" s="201"/>
      <c r="D10882" s="201"/>
      <c r="E10882" s="201"/>
    </row>
    <row r="10883" spans="3:5" x14ac:dyDescent="0.2">
      <c r="C10883" s="201"/>
      <c r="D10883" s="201"/>
      <c r="E10883" s="201"/>
    </row>
    <row r="10884" spans="3:5" x14ac:dyDescent="0.2">
      <c r="C10884" s="201"/>
      <c r="D10884" s="201"/>
      <c r="E10884" s="201"/>
    </row>
    <row r="10885" spans="3:5" x14ac:dyDescent="0.2">
      <c r="C10885" s="201"/>
      <c r="D10885" s="201"/>
      <c r="E10885" s="201"/>
    </row>
    <row r="10886" spans="3:5" x14ac:dyDescent="0.2">
      <c r="C10886" s="201"/>
      <c r="D10886" s="201"/>
      <c r="E10886" s="201"/>
    </row>
    <row r="10887" spans="3:5" x14ac:dyDescent="0.2">
      <c r="C10887" s="201"/>
      <c r="D10887" s="201"/>
      <c r="E10887" s="201"/>
    </row>
    <row r="10888" spans="3:5" x14ac:dyDescent="0.2">
      <c r="C10888" s="201"/>
      <c r="D10888" s="201"/>
      <c r="E10888" s="201"/>
    </row>
    <row r="10889" spans="3:5" x14ac:dyDescent="0.2">
      <c r="C10889" s="201"/>
      <c r="D10889" s="201"/>
      <c r="E10889" s="201"/>
    </row>
    <row r="10890" spans="3:5" x14ac:dyDescent="0.2">
      <c r="C10890" s="201"/>
      <c r="D10890" s="201"/>
      <c r="E10890" s="201"/>
    </row>
    <row r="10891" spans="3:5" x14ac:dyDescent="0.2">
      <c r="C10891" s="201"/>
      <c r="D10891" s="201"/>
      <c r="E10891" s="201"/>
    </row>
    <row r="10892" spans="3:5" x14ac:dyDescent="0.2">
      <c r="C10892" s="201"/>
      <c r="D10892" s="201"/>
      <c r="E10892" s="201"/>
    </row>
    <row r="10893" spans="3:5" x14ac:dyDescent="0.2">
      <c r="C10893" s="201"/>
      <c r="D10893" s="201"/>
      <c r="E10893" s="201"/>
    </row>
    <row r="10894" spans="3:5" x14ac:dyDescent="0.2">
      <c r="C10894" s="201"/>
      <c r="D10894" s="201"/>
      <c r="E10894" s="201"/>
    </row>
    <row r="10895" spans="3:5" x14ac:dyDescent="0.2">
      <c r="C10895" s="201"/>
      <c r="D10895" s="201"/>
      <c r="E10895" s="201"/>
    </row>
    <row r="10896" spans="3:5" x14ac:dyDescent="0.2">
      <c r="C10896" s="201"/>
      <c r="D10896" s="201"/>
      <c r="E10896" s="201"/>
    </row>
    <row r="10897" spans="3:5" x14ac:dyDescent="0.2">
      <c r="C10897" s="201"/>
      <c r="D10897" s="201"/>
      <c r="E10897" s="201"/>
    </row>
    <row r="10898" spans="3:5" x14ac:dyDescent="0.2">
      <c r="C10898" s="201"/>
      <c r="D10898" s="201"/>
      <c r="E10898" s="201"/>
    </row>
    <row r="10899" spans="3:5" x14ac:dyDescent="0.2">
      <c r="C10899" s="201"/>
      <c r="D10899" s="201"/>
      <c r="E10899" s="201"/>
    </row>
    <row r="10900" spans="3:5" x14ac:dyDescent="0.2">
      <c r="C10900" s="201"/>
      <c r="D10900" s="201"/>
      <c r="E10900" s="201"/>
    </row>
    <row r="10901" spans="3:5" x14ac:dyDescent="0.2">
      <c r="C10901" s="201"/>
      <c r="D10901" s="201"/>
      <c r="E10901" s="201"/>
    </row>
    <row r="10902" spans="3:5" x14ac:dyDescent="0.2">
      <c r="C10902" s="201"/>
      <c r="D10902" s="201"/>
      <c r="E10902" s="201"/>
    </row>
    <row r="10903" spans="3:5" x14ac:dyDescent="0.2">
      <c r="C10903" s="201"/>
      <c r="D10903" s="201"/>
      <c r="E10903" s="201"/>
    </row>
    <row r="10904" spans="3:5" x14ac:dyDescent="0.2">
      <c r="C10904" s="201"/>
      <c r="D10904" s="201"/>
      <c r="E10904" s="201"/>
    </row>
    <row r="10905" spans="3:5" x14ac:dyDescent="0.2">
      <c r="C10905" s="201"/>
      <c r="D10905" s="201"/>
      <c r="E10905" s="201"/>
    </row>
    <row r="10906" spans="3:5" x14ac:dyDescent="0.2">
      <c r="C10906" s="201"/>
      <c r="D10906" s="201"/>
      <c r="E10906" s="201"/>
    </row>
    <row r="10907" spans="3:5" x14ac:dyDescent="0.2">
      <c r="C10907" s="201"/>
      <c r="D10907" s="201"/>
      <c r="E10907" s="201"/>
    </row>
    <row r="10908" spans="3:5" x14ac:dyDescent="0.2">
      <c r="C10908" s="201"/>
      <c r="D10908" s="201"/>
      <c r="E10908" s="201"/>
    </row>
    <row r="10909" spans="3:5" x14ac:dyDescent="0.2">
      <c r="C10909" s="201"/>
      <c r="D10909" s="201"/>
      <c r="E10909" s="201"/>
    </row>
    <row r="10910" spans="3:5" x14ac:dyDescent="0.2">
      <c r="C10910" s="201"/>
      <c r="D10910" s="201"/>
      <c r="E10910" s="201"/>
    </row>
    <row r="10911" spans="3:5" x14ac:dyDescent="0.2">
      <c r="C10911" s="201"/>
      <c r="D10911" s="201"/>
      <c r="E10911" s="201"/>
    </row>
    <row r="10912" spans="3:5" x14ac:dyDescent="0.2">
      <c r="C10912" s="201"/>
      <c r="D10912" s="201"/>
      <c r="E10912" s="201"/>
    </row>
    <row r="10913" spans="3:5" x14ac:dyDescent="0.2">
      <c r="C10913" s="201"/>
      <c r="D10913" s="201"/>
      <c r="E10913" s="201"/>
    </row>
    <row r="10914" spans="3:5" x14ac:dyDescent="0.2">
      <c r="C10914" s="201"/>
      <c r="D10914" s="201"/>
      <c r="E10914" s="201"/>
    </row>
    <row r="10915" spans="3:5" x14ac:dyDescent="0.2">
      <c r="C10915" s="201"/>
      <c r="D10915" s="201"/>
      <c r="E10915" s="201"/>
    </row>
    <row r="10916" spans="3:5" x14ac:dyDescent="0.2">
      <c r="C10916" s="201"/>
      <c r="D10916" s="201"/>
      <c r="E10916" s="201"/>
    </row>
    <row r="10917" spans="3:5" x14ac:dyDescent="0.2">
      <c r="C10917" s="201"/>
      <c r="D10917" s="201"/>
      <c r="E10917" s="201"/>
    </row>
    <row r="10918" spans="3:5" x14ac:dyDescent="0.2">
      <c r="C10918" s="201"/>
      <c r="D10918" s="201"/>
      <c r="E10918" s="201"/>
    </row>
    <row r="10919" spans="3:5" x14ac:dyDescent="0.2">
      <c r="C10919" s="201"/>
      <c r="D10919" s="201"/>
      <c r="E10919" s="201"/>
    </row>
    <row r="10920" spans="3:5" x14ac:dyDescent="0.2">
      <c r="C10920" s="201"/>
      <c r="D10920" s="201"/>
      <c r="E10920" s="201"/>
    </row>
    <row r="10921" spans="3:5" x14ac:dyDescent="0.2">
      <c r="C10921" s="201"/>
      <c r="D10921" s="201"/>
      <c r="E10921" s="201"/>
    </row>
    <row r="10922" spans="3:5" x14ac:dyDescent="0.2">
      <c r="C10922" s="201"/>
      <c r="D10922" s="201"/>
      <c r="E10922" s="201"/>
    </row>
    <row r="10923" spans="3:5" x14ac:dyDescent="0.2">
      <c r="C10923" s="201"/>
      <c r="D10923" s="201"/>
      <c r="E10923" s="201"/>
    </row>
    <row r="10924" spans="3:5" x14ac:dyDescent="0.2">
      <c r="C10924" s="201"/>
      <c r="D10924" s="201"/>
      <c r="E10924" s="201"/>
    </row>
    <row r="10925" spans="3:5" x14ac:dyDescent="0.2">
      <c r="C10925" s="201"/>
      <c r="D10925" s="201"/>
      <c r="E10925" s="201"/>
    </row>
    <row r="10926" spans="3:5" x14ac:dyDescent="0.2">
      <c r="C10926" s="201"/>
      <c r="D10926" s="201"/>
      <c r="E10926" s="201"/>
    </row>
    <row r="10927" spans="3:5" x14ac:dyDescent="0.2">
      <c r="C10927" s="201"/>
      <c r="D10927" s="201"/>
      <c r="E10927" s="201"/>
    </row>
    <row r="10928" spans="3:5" x14ac:dyDescent="0.2">
      <c r="C10928" s="201"/>
      <c r="D10928" s="201"/>
      <c r="E10928" s="201"/>
    </row>
    <row r="10929" spans="3:5" x14ac:dyDescent="0.2">
      <c r="C10929" s="201"/>
      <c r="D10929" s="201"/>
      <c r="E10929" s="201"/>
    </row>
    <row r="10930" spans="3:5" x14ac:dyDescent="0.2">
      <c r="C10930" s="201"/>
      <c r="D10930" s="201"/>
      <c r="E10930" s="201"/>
    </row>
    <row r="10931" spans="3:5" x14ac:dyDescent="0.2">
      <c r="C10931" s="201"/>
      <c r="D10931" s="201"/>
      <c r="E10931" s="201"/>
    </row>
    <row r="10932" spans="3:5" x14ac:dyDescent="0.2">
      <c r="C10932" s="201"/>
      <c r="D10932" s="201"/>
      <c r="E10932" s="201"/>
    </row>
    <row r="10933" spans="3:5" x14ac:dyDescent="0.2">
      <c r="C10933" s="201"/>
      <c r="D10933" s="201"/>
      <c r="E10933" s="201"/>
    </row>
    <row r="10934" spans="3:5" x14ac:dyDescent="0.2">
      <c r="C10934" s="201"/>
      <c r="D10934" s="201"/>
      <c r="E10934" s="201"/>
    </row>
    <row r="10935" spans="3:5" x14ac:dyDescent="0.2">
      <c r="C10935" s="201"/>
      <c r="D10935" s="201"/>
      <c r="E10935" s="201"/>
    </row>
    <row r="10936" spans="3:5" x14ac:dyDescent="0.2">
      <c r="C10936" s="201"/>
      <c r="D10936" s="201"/>
      <c r="E10936" s="201"/>
    </row>
    <row r="10937" spans="3:5" x14ac:dyDescent="0.2">
      <c r="C10937" s="201"/>
      <c r="D10937" s="201"/>
      <c r="E10937" s="201"/>
    </row>
    <row r="10938" spans="3:5" x14ac:dyDescent="0.2">
      <c r="C10938" s="201"/>
      <c r="D10938" s="201"/>
      <c r="E10938" s="201"/>
    </row>
    <row r="10939" spans="3:5" x14ac:dyDescent="0.2">
      <c r="C10939" s="201"/>
      <c r="D10939" s="201"/>
      <c r="E10939" s="201"/>
    </row>
    <row r="10940" spans="3:5" x14ac:dyDescent="0.2">
      <c r="C10940" s="201"/>
      <c r="D10940" s="201"/>
      <c r="E10940" s="201"/>
    </row>
    <row r="10941" spans="3:5" x14ac:dyDescent="0.2">
      <c r="C10941" s="201"/>
      <c r="D10941" s="201"/>
      <c r="E10941" s="201"/>
    </row>
    <row r="10942" spans="3:5" x14ac:dyDescent="0.2">
      <c r="C10942" s="201"/>
      <c r="D10942" s="201"/>
      <c r="E10942" s="201"/>
    </row>
    <row r="10943" spans="3:5" x14ac:dyDescent="0.2">
      <c r="C10943" s="201"/>
      <c r="D10943" s="201"/>
      <c r="E10943" s="201"/>
    </row>
    <row r="10944" spans="3:5" x14ac:dyDescent="0.2">
      <c r="C10944" s="201"/>
      <c r="D10944" s="201"/>
      <c r="E10944" s="201"/>
    </row>
    <row r="10945" spans="3:5" x14ac:dyDescent="0.2">
      <c r="C10945" s="201"/>
      <c r="D10945" s="201"/>
      <c r="E10945" s="201"/>
    </row>
    <row r="10946" spans="3:5" x14ac:dyDescent="0.2">
      <c r="C10946" s="201"/>
      <c r="D10946" s="201"/>
      <c r="E10946" s="201"/>
    </row>
    <row r="10947" spans="3:5" x14ac:dyDescent="0.2">
      <c r="C10947" s="201"/>
      <c r="D10947" s="201"/>
      <c r="E10947" s="201"/>
    </row>
    <row r="10948" spans="3:5" x14ac:dyDescent="0.2">
      <c r="C10948" s="201"/>
      <c r="D10948" s="201"/>
      <c r="E10948" s="201"/>
    </row>
    <row r="10949" spans="3:5" x14ac:dyDescent="0.2">
      <c r="C10949" s="201"/>
      <c r="D10949" s="201"/>
      <c r="E10949" s="201"/>
    </row>
    <row r="10950" spans="3:5" x14ac:dyDescent="0.2">
      <c r="C10950" s="201"/>
      <c r="D10950" s="201"/>
      <c r="E10950" s="201"/>
    </row>
    <row r="10951" spans="3:5" x14ac:dyDescent="0.2">
      <c r="C10951" s="201"/>
      <c r="D10951" s="201"/>
      <c r="E10951" s="201"/>
    </row>
    <row r="10952" spans="3:5" x14ac:dyDescent="0.2">
      <c r="C10952" s="201"/>
      <c r="D10952" s="201"/>
      <c r="E10952" s="201"/>
    </row>
    <row r="10953" spans="3:5" x14ac:dyDescent="0.2">
      <c r="C10953" s="201"/>
      <c r="D10953" s="201"/>
      <c r="E10953" s="201"/>
    </row>
    <row r="10954" spans="3:5" x14ac:dyDescent="0.2">
      <c r="C10954" s="201"/>
      <c r="D10954" s="201"/>
      <c r="E10954" s="201"/>
    </row>
    <row r="10955" spans="3:5" x14ac:dyDescent="0.2">
      <c r="C10955" s="201"/>
      <c r="D10955" s="201"/>
      <c r="E10955" s="201"/>
    </row>
    <row r="10956" spans="3:5" x14ac:dyDescent="0.2">
      <c r="C10956" s="201"/>
      <c r="D10956" s="201"/>
      <c r="E10956" s="201"/>
    </row>
    <row r="10957" spans="3:5" x14ac:dyDescent="0.2">
      <c r="C10957" s="201"/>
      <c r="D10957" s="201"/>
      <c r="E10957" s="201"/>
    </row>
    <row r="10958" spans="3:5" x14ac:dyDescent="0.2">
      <c r="C10958" s="201"/>
      <c r="D10958" s="201"/>
      <c r="E10958" s="201"/>
    </row>
    <row r="10959" spans="3:5" x14ac:dyDescent="0.2">
      <c r="C10959" s="201"/>
      <c r="D10959" s="201"/>
      <c r="E10959" s="201"/>
    </row>
    <row r="10960" spans="3:5" x14ac:dyDescent="0.2">
      <c r="C10960" s="201"/>
      <c r="D10960" s="201"/>
      <c r="E10960" s="201"/>
    </row>
    <row r="10961" spans="3:5" x14ac:dyDescent="0.2">
      <c r="C10961" s="201"/>
      <c r="D10961" s="201"/>
      <c r="E10961" s="201"/>
    </row>
    <row r="10962" spans="3:5" x14ac:dyDescent="0.2">
      <c r="C10962" s="201"/>
      <c r="D10962" s="201"/>
      <c r="E10962" s="201"/>
    </row>
    <row r="10963" spans="3:5" x14ac:dyDescent="0.2">
      <c r="C10963" s="201"/>
      <c r="D10963" s="201"/>
      <c r="E10963" s="201"/>
    </row>
    <row r="10964" spans="3:5" x14ac:dyDescent="0.2">
      <c r="C10964" s="201"/>
      <c r="D10964" s="201"/>
      <c r="E10964" s="201"/>
    </row>
    <row r="10965" spans="3:5" x14ac:dyDescent="0.2">
      <c r="C10965" s="201"/>
      <c r="D10965" s="201"/>
      <c r="E10965" s="201"/>
    </row>
    <row r="10966" spans="3:5" x14ac:dyDescent="0.2">
      <c r="C10966" s="201"/>
      <c r="D10966" s="201"/>
      <c r="E10966" s="201"/>
    </row>
    <row r="10967" spans="3:5" x14ac:dyDescent="0.2">
      <c r="C10967" s="201"/>
      <c r="D10967" s="201"/>
      <c r="E10967" s="201"/>
    </row>
    <row r="10968" spans="3:5" x14ac:dyDescent="0.2">
      <c r="C10968" s="201"/>
      <c r="D10968" s="201"/>
      <c r="E10968" s="201"/>
    </row>
    <row r="10969" spans="3:5" x14ac:dyDescent="0.2">
      <c r="C10969" s="201"/>
      <c r="D10969" s="201"/>
      <c r="E10969" s="201"/>
    </row>
    <row r="10970" spans="3:5" x14ac:dyDescent="0.2">
      <c r="C10970" s="201"/>
      <c r="D10970" s="201"/>
      <c r="E10970" s="201"/>
    </row>
    <row r="10971" spans="3:5" x14ac:dyDescent="0.2">
      <c r="C10971" s="201"/>
      <c r="D10971" s="201"/>
      <c r="E10971" s="201"/>
    </row>
    <row r="10972" spans="3:5" x14ac:dyDescent="0.2">
      <c r="C10972" s="201"/>
      <c r="D10972" s="201"/>
      <c r="E10972" s="201"/>
    </row>
    <row r="10973" spans="3:5" x14ac:dyDescent="0.2">
      <c r="C10973" s="201"/>
      <c r="D10973" s="201"/>
      <c r="E10973" s="201"/>
    </row>
    <row r="10974" spans="3:5" x14ac:dyDescent="0.2">
      <c r="C10974" s="201"/>
      <c r="D10974" s="201"/>
      <c r="E10974" s="201"/>
    </row>
    <row r="10975" spans="3:5" x14ac:dyDescent="0.2">
      <c r="C10975" s="201"/>
      <c r="D10975" s="201"/>
      <c r="E10975" s="201"/>
    </row>
    <row r="10976" spans="3:5" x14ac:dyDescent="0.2">
      <c r="C10976" s="201"/>
      <c r="D10976" s="201"/>
      <c r="E10976" s="201"/>
    </row>
    <row r="10977" spans="3:5" x14ac:dyDescent="0.2">
      <c r="C10977" s="201"/>
      <c r="D10977" s="201"/>
      <c r="E10977" s="201"/>
    </row>
    <row r="10978" spans="3:5" x14ac:dyDescent="0.2">
      <c r="C10978" s="201"/>
      <c r="D10978" s="201"/>
      <c r="E10978" s="201"/>
    </row>
    <row r="10979" spans="3:5" x14ac:dyDescent="0.2">
      <c r="C10979" s="201"/>
      <c r="D10979" s="201"/>
      <c r="E10979" s="201"/>
    </row>
    <row r="10980" spans="3:5" x14ac:dyDescent="0.2">
      <c r="C10980" s="201"/>
      <c r="D10980" s="201"/>
      <c r="E10980" s="201"/>
    </row>
    <row r="10981" spans="3:5" x14ac:dyDescent="0.2">
      <c r="C10981" s="201"/>
      <c r="D10981" s="201"/>
      <c r="E10981" s="201"/>
    </row>
    <row r="10982" spans="3:5" x14ac:dyDescent="0.2">
      <c r="C10982" s="201"/>
      <c r="D10982" s="201"/>
      <c r="E10982" s="201"/>
    </row>
    <row r="10983" spans="3:5" x14ac:dyDescent="0.2">
      <c r="C10983" s="201"/>
      <c r="D10983" s="201"/>
      <c r="E10983" s="201"/>
    </row>
    <row r="10984" spans="3:5" x14ac:dyDescent="0.2">
      <c r="C10984" s="201"/>
      <c r="D10984" s="201"/>
      <c r="E10984" s="201"/>
    </row>
    <row r="10985" spans="3:5" x14ac:dyDescent="0.2">
      <c r="C10985" s="201"/>
      <c r="D10985" s="201"/>
      <c r="E10985" s="201"/>
    </row>
    <row r="10986" spans="3:5" x14ac:dyDescent="0.2">
      <c r="C10986" s="201"/>
      <c r="D10986" s="201"/>
      <c r="E10986" s="201"/>
    </row>
    <row r="10987" spans="3:5" x14ac:dyDescent="0.2">
      <c r="C10987" s="201"/>
      <c r="D10987" s="201"/>
      <c r="E10987" s="201"/>
    </row>
    <row r="10988" spans="3:5" x14ac:dyDescent="0.2">
      <c r="C10988" s="201"/>
      <c r="D10988" s="201"/>
      <c r="E10988" s="201"/>
    </row>
    <row r="10989" spans="3:5" x14ac:dyDescent="0.2">
      <c r="C10989" s="201"/>
      <c r="D10989" s="201"/>
      <c r="E10989" s="201"/>
    </row>
    <row r="10990" spans="3:5" x14ac:dyDescent="0.2">
      <c r="C10990" s="201"/>
      <c r="D10990" s="201"/>
      <c r="E10990" s="201"/>
    </row>
    <row r="10991" spans="3:5" x14ac:dyDescent="0.2">
      <c r="C10991" s="201"/>
      <c r="D10991" s="201"/>
      <c r="E10991" s="201"/>
    </row>
    <row r="10992" spans="3:5" x14ac:dyDescent="0.2">
      <c r="C10992" s="201"/>
      <c r="D10992" s="201"/>
      <c r="E10992" s="201"/>
    </row>
    <row r="10993" spans="3:5" x14ac:dyDescent="0.2">
      <c r="C10993" s="201"/>
      <c r="D10993" s="201"/>
      <c r="E10993" s="201"/>
    </row>
    <row r="10994" spans="3:5" x14ac:dyDescent="0.2">
      <c r="C10994" s="201"/>
      <c r="D10994" s="201"/>
      <c r="E10994" s="201"/>
    </row>
    <row r="10995" spans="3:5" x14ac:dyDescent="0.2">
      <c r="C10995" s="201"/>
      <c r="D10995" s="201"/>
      <c r="E10995" s="201"/>
    </row>
    <row r="10996" spans="3:5" x14ac:dyDescent="0.2">
      <c r="C10996" s="201"/>
      <c r="D10996" s="201"/>
      <c r="E10996" s="201"/>
    </row>
    <row r="10997" spans="3:5" x14ac:dyDescent="0.2">
      <c r="C10997" s="201"/>
      <c r="D10997" s="201"/>
      <c r="E10997" s="201"/>
    </row>
    <row r="10998" spans="3:5" x14ac:dyDescent="0.2">
      <c r="C10998" s="201"/>
      <c r="D10998" s="201"/>
      <c r="E10998" s="201"/>
    </row>
    <row r="10999" spans="3:5" x14ac:dyDescent="0.2">
      <c r="C10999" s="201"/>
      <c r="D10999" s="201"/>
      <c r="E10999" s="201"/>
    </row>
    <row r="11000" spans="3:5" x14ac:dyDescent="0.2">
      <c r="C11000" s="201"/>
      <c r="D11000" s="201"/>
      <c r="E11000" s="201"/>
    </row>
    <row r="11001" spans="3:5" x14ac:dyDescent="0.2">
      <c r="C11001" s="201"/>
      <c r="D11001" s="201"/>
      <c r="E11001" s="201"/>
    </row>
    <row r="11002" spans="3:5" x14ac:dyDescent="0.2">
      <c r="C11002" s="201"/>
      <c r="D11002" s="201"/>
      <c r="E11002" s="201"/>
    </row>
    <row r="11003" spans="3:5" x14ac:dyDescent="0.2">
      <c r="C11003" s="201"/>
      <c r="D11003" s="201"/>
      <c r="E11003" s="201"/>
    </row>
    <row r="11004" spans="3:5" x14ac:dyDescent="0.2">
      <c r="C11004" s="201"/>
      <c r="D11004" s="201"/>
      <c r="E11004" s="201"/>
    </row>
    <row r="11005" spans="3:5" x14ac:dyDescent="0.2">
      <c r="C11005" s="201"/>
      <c r="D11005" s="201"/>
      <c r="E11005" s="201"/>
    </row>
    <row r="11006" spans="3:5" x14ac:dyDescent="0.2">
      <c r="C11006" s="201"/>
      <c r="D11006" s="201"/>
      <c r="E11006" s="201"/>
    </row>
    <row r="11007" spans="3:5" x14ac:dyDescent="0.2">
      <c r="C11007" s="201"/>
      <c r="D11007" s="201"/>
      <c r="E11007" s="201"/>
    </row>
    <row r="11008" spans="3:5" x14ac:dyDescent="0.2">
      <c r="C11008" s="201"/>
      <c r="D11008" s="201"/>
      <c r="E11008" s="201"/>
    </row>
    <row r="11009" spans="3:5" x14ac:dyDescent="0.2">
      <c r="C11009" s="201"/>
      <c r="D11009" s="201"/>
      <c r="E11009" s="201"/>
    </row>
    <row r="11010" spans="3:5" x14ac:dyDescent="0.2">
      <c r="C11010" s="201"/>
      <c r="D11010" s="201"/>
      <c r="E11010" s="201"/>
    </row>
    <row r="11011" spans="3:5" x14ac:dyDescent="0.2">
      <c r="C11011" s="201"/>
      <c r="D11011" s="201"/>
      <c r="E11011" s="201"/>
    </row>
    <row r="11012" spans="3:5" x14ac:dyDescent="0.2">
      <c r="C11012" s="201"/>
      <c r="D11012" s="201"/>
      <c r="E11012" s="201"/>
    </row>
    <row r="11013" spans="3:5" x14ac:dyDescent="0.2">
      <c r="C11013" s="201"/>
      <c r="D11013" s="201"/>
      <c r="E11013" s="201"/>
    </row>
    <row r="11014" spans="3:5" x14ac:dyDescent="0.2">
      <c r="C11014" s="201"/>
      <c r="D11014" s="201"/>
      <c r="E11014" s="201"/>
    </row>
    <row r="11015" spans="3:5" x14ac:dyDescent="0.2">
      <c r="C11015" s="201"/>
      <c r="D11015" s="201"/>
      <c r="E11015" s="201"/>
    </row>
    <row r="11016" spans="3:5" x14ac:dyDescent="0.2">
      <c r="C11016" s="201"/>
      <c r="D11016" s="201"/>
      <c r="E11016" s="201"/>
    </row>
    <row r="11017" spans="3:5" x14ac:dyDescent="0.2">
      <c r="C11017" s="201"/>
      <c r="D11017" s="201"/>
      <c r="E11017" s="201"/>
    </row>
    <row r="11018" spans="3:5" x14ac:dyDescent="0.2">
      <c r="C11018" s="201"/>
      <c r="D11018" s="201"/>
      <c r="E11018" s="201"/>
    </row>
    <row r="11019" spans="3:5" x14ac:dyDescent="0.2">
      <c r="C11019" s="201"/>
      <c r="D11019" s="201"/>
      <c r="E11019" s="201"/>
    </row>
    <row r="11020" spans="3:5" x14ac:dyDescent="0.2">
      <c r="C11020" s="201"/>
      <c r="D11020" s="201"/>
      <c r="E11020" s="201"/>
    </row>
    <row r="11021" spans="3:5" x14ac:dyDescent="0.2">
      <c r="C11021" s="201"/>
      <c r="D11021" s="201"/>
      <c r="E11021" s="201"/>
    </row>
    <row r="11022" spans="3:5" x14ac:dyDescent="0.2">
      <c r="C11022" s="201"/>
      <c r="D11022" s="201"/>
      <c r="E11022" s="201"/>
    </row>
    <row r="11023" spans="3:5" x14ac:dyDescent="0.2">
      <c r="C11023" s="201"/>
      <c r="D11023" s="201"/>
      <c r="E11023" s="201"/>
    </row>
    <row r="11024" spans="3:5" x14ac:dyDescent="0.2">
      <c r="C11024" s="201"/>
      <c r="D11024" s="201"/>
      <c r="E11024" s="201"/>
    </row>
    <row r="11025" spans="3:5" x14ac:dyDescent="0.2">
      <c r="C11025" s="201"/>
      <c r="D11025" s="201"/>
      <c r="E11025" s="201"/>
    </row>
    <row r="11026" spans="3:5" x14ac:dyDescent="0.2">
      <c r="C11026" s="201"/>
      <c r="D11026" s="201"/>
      <c r="E11026" s="201"/>
    </row>
    <row r="11027" spans="3:5" x14ac:dyDescent="0.2">
      <c r="C11027" s="201"/>
      <c r="D11027" s="201"/>
      <c r="E11027" s="201"/>
    </row>
    <row r="11028" spans="3:5" x14ac:dyDescent="0.2">
      <c r="C11028" s="201"/>
      <c r="D11028" s="201"/>
      <c r="E11028" s="201"/>
    </row>
    <row r="11029" spans="3:5" x14ac:dyDescent="0.2">
      <c r="C11029" s="201"/>
      <c r="D11029" s="201"/>
      <c r="E11029" s="201"/>
    </row>
    <row r="11030" spans="3:5" x14ac:dyDescent="0.2">
      <c r="C11030" s="201"/>
      <c r="D11030" s="201"/>
      <c r="E11030" s="201"/>
    </row>
    <row r="11031" spans="3:5" x14ac:dyDescent="0.2">
      <c r="C11031" s="201"/>
      <c r="D11031" s="201"/>
      <c r="E11031" s="201"/>
    </row>
    <row r="11032" spans="3:5" x14ac:dyDescent="0.2">
      <c r="C11032" s="201"/>
      <c r="D11032" s="201"/>
      <c r="E11032" s="201"/>
    </row>
    <row r="11033" spans="3:5" x14ac:dyDescent="0.2">
      <c r="C11033" s="201"/>
      <c r="D11033" s="201"/>
      <c r="E11033" s="201"/>
    </row>
    <row r="11034" spans="3:5" x14ac:dyDescent="0.2">
      <c r="C11034" s="201"/>
      <c r="D11034" s="201"/>
      <c r="E11034" s="201"/>
    </row>
    <row r="11035" spans="3:5" x14ac:dyDescent="0.2">
      <c r="C11035" s="201"/>
      <c r="D11035" s="201"/>
      <c r="E11035" s="201"/>
    </row>
    <row r="11036" spans="3:5" x14ac:dyDescent="0.2">
      <c r="C11036" s="201"/>
      <c r="D11036" s="201"/>
      <c r="E11036" s="201"/>
    </row>
    <row r="11037" spans="3:5" x14ac:dyDescent="0.2">
      <c r="C11037" s="201"/>
      <c r="D11037" s="201"/>
      <c r="E11037" s="201"/>
    </row>
    <row r="11038" spans="3:5" x14ac:dyDescent="0.2">
      <c r="C11038" s="201"/>
      <c r="D11038" s="201"/>
      <c r="E11038" s="201"/>
    </row>
    <row r="11039" spans="3:5" x14ac:dyDescent="0.2">
      <c r="C11039" s="201"/>
      <c r="D11039" s="201"/>
      <c r="E11039" s="201"/>
    </row>
    <row r="11040" spans="3:5" x14ac:dyDescent="0.2">
      <c r="C11040" s="201"/>
      <c r="D11040" s="201"/>
      <c r="E11040" s="201"/>
    </row>
    <row r="11041" spans="3:5" x14ac:dyDescent="0.2">
      <c r="C11041" s="201"/>
      <c r="D11041" s="201"/>
      <c r="E11041" s="201"/>
    </row>
    <row r="11042" spans="3:5" x14ac:dyDescent="0.2">
      <c r="C11042" s="201"/>
      <c r="D11042" s="201"/>
      <c r="E11042" s="201"/>
    </row>
    <row r="11043" spans="3:5" x14ac:dyDescent="0.2">
      <c r="C11043" s="201"/>
      <c r="D11043" s="201"/>
      <c r="E11043" s="201"/>
    </row>
    <row r="11044" spans="3:5" x14ac:dyDescent="0.2">
      <c r="C11044" s="201"/>
      <c r="D11044" s="201"/>
      <c r="E11044" s="201"/>
    </row>
    <row r="11045" spans="3:5" x14ac:dyDescent="0.2">
      <c r="C11045" s="201"/>
      <c r="D11045" s="201"/>
      <c r="E11045" s="201"/>
    </row>
    <row r="11046" spans="3:5" x14ac:dyDescent="0.2">
      <c r="C11046" s="201"/>
      <c r="D11046" s="201"/>
      <c r="E11046" s="201"/>
    </row>
    <row r="11047" spans="3:5" x14ac:dyDescent="0.2">
      <c r="C11047" s="201"/>
      <c r="D11047" s="201"/>
      <c r="E11047" s="201"/>
    </row>
    <row r="11048" spans="3:5" x14ac:dyDescent="0.2">
      <c r="C11048" s="201"/>
      <c r="D11048" s="201"/>
      <c r="E11048" s="201"/>
    </row>
    <row r="11049" spans="3:5" x14ac:dyDescent="0.2">
      <c r="C11049" s="201"/>
      <c r="D11049" s="201"/>
      <c r="E11049" s="201"/>
    </row>
    <row r="11050" spans="3:5" x14ac:dyDescent="0.2">
      <c r="C11050" s="201"/>
      <c r="D11050" s="201"/>
      <c r="E11050" s="201"/>
    </row>
    <row r="11051" spans="3:5" x14ac:dyDescent="0.2">
      <c r="C11051" s="201"/>
      <c r="D11051" s="201"/>
      <c r="E11051" s="201"/>
    </row>
    <row r="11052" spans="3:5" x14ac:dyDescent="0.2">
      <c r="C11052" s="201"/>
      <c r="D11052" s="201"/>
      <c r="E11052" s="201"/>
    </row>
    <row r="11053" spans="3:5" x14ac:dyDescent="0.2">
      <c r="C11053" s="201"/>
      <c r="D11053" s="201"/>
      <c r="E11053" s="201"/>
    </row>
    <row r="11054" spans="3:5" x14ac:dyDescent="0.2">
      <c r="C11054" s="201"/>
      <c r="D11054" s="201"/>
      <c r="E11054" s="201"/>
    </row>
    <row r="11055" spans="3:5" x14ac:dyDescent="0.2">
      <c r="C11055" s="201"/>
      <c r="D11055" s="201"/>
      <c r="E11055" s="201"/>
    </row>
    <row r="11056" spans="3:5" x14ac:dyDescent="0.2">
      <c r="C11056" s="201"/>
      <c r="D11056" s="201"/>
      <c r="E11056" s="201"/>
    </row>
    <row r="11057" spans="3:5" x14ac:dyDescent="0.2">
      <c r="C11057" s="201"/>
      <c r="D11057" s="201"/>
      <c r="E11057" s="201"/>
    </row>
    <row r="11058" spans="3:5" x14ac:dyDescent="0.2">
      <c r="C11058" s="201"/>
      <c r="D11058" s="201"/>
      <c r="E11058" s="201"/>
    </row>
    <row r="11059" spans="3:5" x14ac:dyDescent="0.2">
      <c r="C11059" s="201"/>
      <c r="D11059" s="201"/>
      <c r="E11059" s="201"/>
    </row>
    <row r="11060" spans="3:5" x14ac:dyDescent="0.2">
      <c r="C11060" s="201"/>
      <c r="D11060" s="201"/>
      <c r="E11060" s="201"/>
    </row>
    <row r="11061" spans="3:5" x14ac:dyDescent="0.2">
      <c r="C11061" s="201"/>
      <c r="D11061" s="201"/>
      <c r="E11061" s="201"/>
    </row>
    <row r="11062" spans="3:5" x14ac:dyDescent="0.2">
      <c r="C11062" s="201"/>
      <c r="D11062" s="201"/>
      <c r="E11062" s="201"/>
    </row>
    <row r="11063" spans="3:5" x14ac:dyDescent="0.2">
      <c r="C11063" s="201"/>
      <c r="D11063" s="201"/>
      <c r="E11063" s="201"/>
    </row>
    <row r="11064" spans="3:5" x14ac:dyDescent="0.2">
      <c r="C11064" s="201"/>
      <c r="D11064" s="201"/>
      <c r="E11064" s="201"/>
    </row>
    <row r="11065" spans="3:5" x14ac:dyDescent="0.2">
      <c r="C11065" s="201"/>
      <c r="D11065" s="201"/>
      <c r="E11065" s="201"/>
    </row>
    <row r="11066" spans="3:5" x14ac:dyDescent="0.2">
      <c r="C11066" s="201"/>
      <c r="D11066" s="201"/>
      <c r="E11066" s="201"/>
    </row>
    <row r="11067" spans="3:5" x14ac:dyDescent="0.2">
      <c r="C11067" s="201"/>
      <c r="D11067" s="201"/>
      <c r="E11067" s="201"/>
    </row>
    <row r="11068" spans="3:5" x14ac:dyDescent="0.2">
      <c r="C11068" s="201"/>
      <c r="D11068" s="201"/>
      <c r="E11068" s="201"/>
    </row>
    <row r="11069" spans="3:5" x14ac:dyDescent="0.2">
      <c r="C11069" s="201"/>
      <c r="D11069" s="201"/>
      <c r="E11069" s="201"/>
    </row>
    <row r="11070" spans="3:5" x14ac:dyDescent="0.2">
      <c r="C11070" s="201"/>
      <c r="D11070" s="201"/>
      <c r="E11070" s="201"/>
    </row>
    <row r="11071" spans="3:5" x14ac:dyDescent="0.2">
      <c r="C11071" s="201"/>
      <c r="D11071" s="201"/>
      <c r="E11071" s="201"/>
    </row>
    <row r="11072" spans="3:5" x14ac:dyDescent="0.2">
      <c r="C11072" s="201"/>
      <c r="D11072" s="201"/>
      <c r="E11072" s="201"/>
    </row>
    <row r="11073" spans="3:5" x14ac:dyDescent="0.2">
      <c r="C11073" s="201"/>
      <c r="D11073" s="201"/>
      <c r="E11073" s="201"/>
    </row>
    <row r="11074" spans="3:5" x14ac:dyDescent="0.2">
      <c r="C11074" s="201"/>
      <c r="D11074" s="201"/>
      <c r="E11074" s="201"/>
    </row>
    <row r="11075" spans="3:5" x14ac:dyDescent="0.2">
      <c r="C11075" s="201"/>
      <c r="D11075" s="201"/>
      <c r="E11075" s="201"/>
    </row>
    <row r="11076" spans="3:5" x14ac:dyDescent="0.2">
      <c r="C11076" s="201"/>
      <c r="D11076" s="201"/>
      <c r="E11076" s="201"/>
    </row>
    <row r="11077" spans="3:5" x14ac:dyDescent="0.2">
      <c r="C11077" s="201"/>
      <c r="D11077" s="201"/>
      <c r="E11077" s="201"/>
    </row>
    <row r="11078" spans="3:5" x14ac:dyDescent="0.2">
      <c r="C11078" s="201"/>
      <c r="D11078" s="201"/>
      <c r="E11078" s="201"/>
    </row>
    <row r="11079" spans="3:5" x14ac:dyDescent="0.2">
      <c r="C11079" s="201"/>
      <c r="D11079" s="201"/>
      <c r="E11079" s="201"/>
    </row>
    <row r="11080" spans="3:5" x14ac:dyDescent="0.2">
      <c r="C11080" s="201"/>
      <c r="D11080" s="201"/>
      <c r="E11080" s="201"/>
    </row>
    <row r="11081" spans="3:5" x14ac:dyDescent="0.2">
      <c r="C11081" s="201"/>
      <c r="D11081" s="201"/>
      <c r="E11081" s="201"/>
    </row>
    <row r="11082" spans="3:5" x14ac:dyDescent="0.2">
      <c r="C11082" s="201"/>
      <c r="D11082" s="201"/>
      <c r="E11082" s="201"/>
    </row>
    <row r="11083" spans="3:5" x14ac:dyDescent="0.2">
      <c r="C11083" s="201"/>
      <c r="D11083" s="201"/>
      <c r="E11083" s="201"/>
    </row>
    <row r="11084" spans="3:5" x14ac:dyDescent="0.2">
      <c r="C11084" s="201"/>
      <c r="D11084" s="201"/>
      <c r="E11084" s="201"/>
    </row>
    <row r="11085" spans="3:5" x14ac:dyDescent="0.2">
      <c r="C11085" s="201"/>
      <c r="D11085" s="201"/>
      <c r="E11085" s="201"/>
    </row>
    <row r="11086" spans="3:5" x14ac:dyDescent="0.2">
      <c r="C11086" s="201"/>
      <c r="D11086" s="201"/>
      <c r="E11086" s="201"/>
    </row>
    <row r="11087" spans="3:5" x14ac:dyDescent="0.2">
      <c r="C11087" s="201"/>
      <c r="D11087" s="201"/>
      <c r="E11087" s="201"/>
    </row>
    <row r="11088" spans="3:5" x14ac:dyDescent="0.2">
      <c r="C11088" s="201"/>
      <c r="D11088" s="201"/>
      <c r="E11088" s="201"/>
    </row>
    <row r="11089" spans="3:5" x14ac:dyDescent="0.2">
      <c r="C11089" s="201"/>
      <c r="D11089" s="201"/>
      <c r="E11089" s="201"/>
    </row>
    <row r="11090" spans="3:5" x14ac:dyDescent="0.2">
      <c r="C11090" s="201"/>
      <c r="D11090" s="201"/>
      <c r="E11090" s="201"/>
    </row>
    <row r="11091" spans="3:5" x14ac:dyDescent="0.2">
      <c r="C11091" s="201"/>
      <c r="D11091" s="201"/>
      <c r="E11091" s="201"/>
    </row>
    <row r="11092" spans="3:5" x14ac:dyDescent="0.2">
      <c r="C11092" s="201"/>
      <c r="D11092" s="201"/>
      <c r="E11092" s="201"/>
    </row>
    <row r="11093" spans="3:5" x14ac:dyDescent="0.2">
      <c r="C11093" s="201"/>
      <c r="D11093" s="201"/>
      <c r="E11093" s="201"/>
    </row>
    <row r="11094" spans="3:5" x14ac:dyDescent="0.2">
      <c r="C11094" s="201"/>
      <c r="D11094" s="201"/>
      <c r="E11094" s="201"/>
    </row>
    <row r="11095" spans="3:5" x14ac:dyDescent="0.2">
      <c r="C11095" s="201"/>
      <c r="D11095" s="201"/>
      <c r="E11095" s="201"/>
    </row>
    <row r="11096" spans="3:5" x14ac:dyDescent="0.2">
      <c r="C11096" s="201"/>
      <c r="D11096" s="201"/>
      <c r="E11096" s="201"/>
    </row>
    <row r="11097" spans="3:5" x14ac:dyDescent="0.2">
      <c r="C11097" s="201"/>
      <c r="D11097" s="201"/>
      <c r="E11097" s="201"/>
    </row>
    <row r="11098" spans="3:5" x14ac:dyDescent="0.2">
      <c r="C11098" s="201"/>
      <c r="D11098" s="201"/>
      <c r="E11098" s="201"/>
    </row>
    <row r="11099" spans="3:5" x14ac:dyDescent="0.2">
      <c r="C11099" s="201"/>
      <c r="D11099" s="201"/>
      <c r="E11099" s="201"/>
    </row>
    <row r="11100" spans="3:5" x14ac:dyDescent="0.2">
      <c r="C11100" s="201"/>
      <c r="D11100" s="201"/>
      <c r="E11100" s="201"/>
    </row>
    <row r="11101" spans="3:5" x14ac:dyDescent="0.2">
      <c r="C11101" s="201"/>
      <c r="D11101" s="201"/>
      <c r="E11101" s="201"/>
    </row>
    <row r="11102" spans="3:5" x14ac:dyDescent="0.2">
      <c r="C11102" s="201"/>
      <c r="D11102" s="201"/>
      <c r="E11102" s="201"/>
    </row>
    <row r="11103" spans="3:5" x14ac:dyDescent="0.2">
      <c r="C11103" s="201"/>
      <c r="D11103" s="201"/>
      <c r="E11103" s="201"/>
    </row>
    <row r="11104" spans="3:5" x14ac:dyDescent="0.2">
      <c r="C11104" s="201"/>
      <c r="D11104" s="201"/>
      <c r="E11104" s="201"/>
    </row>
    <row r="11105" spans="3:5" x14ac:dyDescent="0.2">
      <c r="C11105" s="201"/>
      <c r="D11105" s="201"/>
      <c r="E11105" s="201"/>
    </row>
    <row r="11106" spans="3:5" x14ac:dyDescent="0.2">
      <c r="C11106" s="201"/>
      <c r="D11106" s="201"/>
      <c r="E11106" s="201"/>
    </row>
    <row r="11107" spans="3:5" x14ac:dyDescent="0.2">
      <c r="C11107" s="201"/>
      <c r="D11107" s="201"/>
      <c r="E11107" s="201"/>
    </row>
    <row r="11108" spans="3:5" x14ac:dyDescent="0.2">
      <c r="C11108" s="201"/>
      <c r="D11108" s="201"/>
      <c r="E11108" s="201"/>
    </row>
    <row r="11109" spans="3:5" x14ac:dyDescent="0.2">
      <c r="C11109" s="201"/>
      <c r="D11109" s="201"/>
      <c r="E11109" s="201"/>
    </row>
    <row r="11110" spans="3:5" x14ac:dyDescent="0.2">
      <c r="C11110" s="201"/>
      <c r="D11110" s="201"/>
      <c r="E11110" s="201"/>
    </row>
    <row r="11111" spans="3:5" x14ac:dyDescent="0.2">
      <c r="C11111" s="201"/>
      <c r="D11111" s="201"/>
      <c r="E11111" s="201"/>
    </row>
    <row r="11112" spans="3:5" x14ac:dyDescent="0.2">
      <c r="C11112" s="201"/>
      <c r="D11112" s="201"/>
      <c r="E11112" s="201"/>
    </row>
    <row r="11113" spans="3:5" x14ac:dyDescent="0.2">
      <c r="C11113" s="201"/>
      <c r="D11113" s="201"/>
      <c r="E11113" s="201"/>
    </row>
    <row r="11114" spans="3:5" x14ac:dyDescent="0.2">
      <c r="C11114" s="201"/>
      <c r="D11114" s="201"/>
      <c r="E11114" s="201"/>
    </row>
    <row r="11115" spans="3:5" x14ac:dyDescent="0.2">
      <c r="C11115" s="201"/>
      <c r="D11115" s="201"/>
      <c r="E11115" s="201"/>
    </row>
    <row r="11116" spans="3:5" x14ac:dyDescent="0.2">
      <c r="C11116" s="201"/>
      <c r="D11116" s="201"/>
      <c r="E11116" s="201"/>
    </row>
    <row r="11117" spans="3:5" x14ac:dyDescent="0.2">
      <c r="C11117" s="201"/>
      <c r="D11117" s="201"/>
      <c r="E11117" s="201"/>
    </row>
    <row r="11118" spans="3:5" x14ac:dyDescent="0.2">
      <c r="C11118" s="201"/>
      <c r="D11118" s="201"/>
      <c r="E11118" s="201"/>
    </row>
    <row r="11119" spans="3:5" x14ac:dyDescent="0.2">
      <c r="C11119" s="201"/>
      <c r="D11119" s="201"/>
      <c r="E11119" s="201"/>
    </row>
    <row r="11120" spans="3:5" x14ac:dyDescent="0.2">
      <c r="C11120" s="201"/>
      <c r="D11120" s="201"/>
      <c r="E11120" s="201"/>
    </row>
    <row r="11121" spans="3:5" x14ac:dyDescent="0.2">
      <c r="C11121" s="201"/>
      <c r="D11121" s="201"/>
      <c r="E11121" s="201"/>
    </row>
    <row r="11122" spans="3:5" x14ac:dyDescent="0.2">
      <c r="C11122" s="201"/>
      <c r="D11122" s="201"/>
      <c r="E11122" s="201"/>
    </row>
    <row r="11123" spans="3:5" x14ac:dyDescent="0.2">
      <c r="C11123" s="201"/>
      <c r="D11123" s="201"/>
      <c r="E11123" s="201"/>
    </row>
    <row r="11124" spans="3:5" x14ac:dyDescent="0.2">
      <c r="C11124" s="201"/>
      <c r="D11124" s="201"/>
      <c r="E11124" s="201"/>
    </row>
    <row r="11125" spans="3:5" x14ac:dyDescent="0.2">
      <c r="C11125" s="201"/>
      <c r="D11125" s="201"/>
      <c r="E11125" s="201"/>
    </row>
    <row r="11126" spans="3:5" x14ac:dyDescent="0.2">
      <c r="C11126" s="201"/>
      <c r="D11126" s="201"/>
      <c r="E11126" s="201"/>
    </row>
    <row r="11127" spans="3:5" x14ac:dyDescent="0.2">
      <c r="C11127" s="201"/>
      <c r="D11127" s="201"/>
      <c r="E11127" s="201"/>
    </row>
    <row r="11128" spans="3:5" x14ac:dyDescent="0.2">
      <c r="C11128" s="201"/>
      <c r="D11128" s="201"/>
      <c r="E11128" s="201"/>
    </row>
    <row r="11129" spans="3:5" x14ac:dyDescent="0.2">
      <c r="C11129" s="201"/>
      <c r="D11129" s="201"/>
      <c r="E11129" s="201"/>
    </row>
    <row r="11130" spans="3:5" x14ac:dyDescent="0.2">
      <c r="C11130" s="201"/>
      <c r="D11130" s="201"/>
      <c r="E11130" s="201"/>
    </row>
    <row r="11131" spans="3:5" x14ac:dyDescent="0.2">
      <c r="C11131" s="201"/>
      <c r="D11131" s="201"/>
      <c r="E11131" s="201"/>
    </row>
    <row r="11132" spans="3:5" x14ac:dyDescent="0.2">
      <c r="C11132" s="201"/>
      <c r="D11132" s="201"/>
      <c r="E11132" s="201"/>
    </row>
    <row r="11133" spans="3:5" x14ac:dyDescent="0.2">
      <c r="C11133" s="201"/>
      <c r="D11133" s="201"/>
      <c r="E11133" s="201"/>
    </row>
    <row r="11134" spans="3:5" x14ac:dyDescent="0.2">
      <c r="C11134" s="201"/>
      <c r="D11134" s="201"/>
      <c r="E11134" s="201"/>
    </row>
    <row r="11135" spans="3:5" x14ac:dyDescent="0.2">
      <c r="C11135" s="201"/>
      <c r="D11135" s="201"/>
      <c r="E11135" s="201"/>
    </row>
    <row r="11136" spans="3:5" x14ac:dyDescent="0.2">
      <c r="C11136" s="201"/>
      <c r="D11136" s="201"/>
      <c r="E11136" s="201"/>
    </row>
    <row r="11137" spans="3:5" x14ac:dyDescent="0.2">
      <c r="C11137" s="201"/>
      <c r="D11137" s="201"/>
      <c r="E11137" s="201"/>
    </row>
    <row r="11138" spans="3:5" x14ac:dyDescent="0.2">
      <c r="C11138" s="201"/>
      <c r="D11138" s="201"/>
      <c r="E11138" s="201"/>
    </row>
    <row r="11139" spans="3:5" x14ac:dyDescent="0.2">
      <c r="C11139" s="201"/>
      <c r="D11139" s="201"/>
      <c r="E11139" s="201"/>
    </row>
    <row r="11140" spans="3:5" x14ac:dyDescent="0.2">
      <c r="C11140" s="201"/>
      <c r="D11140" s="201"/>
      <c r="E11140" s="201"/>
    </row>
    <row r="11141" spans="3:5" x14ac:dyDescent="0.2">
      <c r="C11141" s="201"/>
      <c r="D11141" s="201"/>
      <c r="E11141" s="201"/>
    </row>
    <row r="11142" spans="3:5" x14ac:dyDescent="0.2">
      <c r="C11142" s="201"/>
      <c r="D11142" s="201"/>
      <c r="E11142" s="201"/>
    </row>
    <row r="11143" spans="3:5" x14ac:dyDescent="0.2">
      <c r="C11143" s="201"/>
      <c r="D11143" s="201"/>
      <c r="E11143" s="201"/>
    </row>
    <row r="11144" spans="3:5" x14ac:dyDescent="0.2">
      <c r="C11144" s="201"/>
      <c r="D11144" s="201"/>
      <c r="E11144" s="201"/>
    </row>
    <row r="11145" spans="3:5" x14ac:dyDescent="0.2">
      <c r="C11145" s="201"/>
      <c r="D11145" s="201"/>
      <c r="E11145" s="201"/>
    </row>
    <row r="11146" spans="3:5" x14ac:dyDescent="0.2">
      <c r="C11146" s="201"/>
      <c r="D11146" s="201"/>
      <c r="E11146" s="201"/>
    </row>
    <row r="11147" spans="3:5" x14ac:dyDescent="0.2">
      <c r="C11147" s="201"/>
      <c r="D11147" s="201"/>
      <c r="E11147" s="201"/>
    </row>
    <row r="11148" spans="3:5" x14ac:dyDescent="0.2">
      <c r="C11148" s="201"/>
      <c r="D11148" s="201"/>
      <c r="E11148" s="201"/>
    </row>
    <row r="11149" spans="3:5" x14ac:dyDescent="0.2">
      <c r="C11149" s="201"/>
      <c r="D11149" s="201"/>
      <c r="E11149" s="201"/>
    </row>
    <row r="11150" spans="3:5" x14ac:dyDescent="0.2">
      <c r="C11150" s="201"/>
      <c r="D11150" s="201"/>
      <c r="E11150" s="201"/>
    </row>
    <row r="11151" spans="3:5" x14ac:dyDescent="0.2">
      <c r="C11151" s="201"/>
      <c r="D11151" s="201"/>
      <c r="E11151" s="201"/>
    </row>
    <row r="11152" spans="3:5" x14ac:dyDescent="0.2">
      <c r="C11152" s="201"/>
      <c r="D11152" s="201"/>
      <c r="E11152" s="201"/>
    </row>
    <row r="11153" spans="3:5" x14ac:dyDescent="0.2">
      <c r="C11153" s="201"/>
      <c r="D11153" s="201"/>
      <c r="E11153" s="201"/>
    </row>
    <row r="11154" spans="3:5" x14ac:dyDescent="0.2">
      <c r="C11154" s="201"/>
      <c r="D11154" s="201"/>
      <c r="E11154" s="201"/>
    </row>
    <row r="11155" spans="3:5" x14ac:dyDescent="0.2">
      <c r="C11155" s="201"/>
      <c r="D11155" s="201"/>
      <c r="E11155" s="201"/>
    </row>
    <row r="11156" spans="3:5" x14ac:dyDescent="0.2">
      <c r="C11156" s="201"/>
      <c r="D11156" s="201"/>
      <c r="E11156" s="201"/>
    </row>
    <row r="11157" spans="3:5" x14ac:dyDescent="0.2">
      <c r="C11157" s="201"/>
      <c r="D11157" s="201"/>
      <c r="E11157" s="201"/>
    </row>
    <row r="11158" spans="3:5" x14ac:dyDescent="0.2">
      <c r="C11158" s="201"/>
      <c r="D11158" s="201"/>
      <c r="E11158" s="201"/>
    </row>
    <row r="11159" spans="3:5" x14ac:dyDescent="0.2">
      <c r="C11159" s="201"/>
      <c r="D11159" s="201"/>
      <c r="E11159" s="201"/>
    </row>
    <row r="11160" spans="3:5" x14ac:dyDescent="0.2">
      <c r="C11160" s="201"/>
      <c r="D11160" s="201"/>
      <c r="E11160" s="201"/>
    </row>
    <row r="11161" spans="3:5" x14ac:dyDescent="0.2">
      <c r="C11161" s="201"/>
      <c r="D11161" s="201"/>
      <c r="E11161" s="201"/>
    </row>
    <row r="11162" spans="3:5" x14ac:dyDescent="0.2">
      <c r="C11162" s="201"/>
      <c r="D11162" s="201"/>
      <c r="E11162" s="201"/>
    </row>
    <row r="11163" spans="3:5" x14ac:dyDescent="0.2">
      <c r="C11163" s="201"/>
      <c r="D11163" s="201"/>
      <c r="E11163" s="201"/>
    </row>
    <row r="11164" spans="3:5" x14ac:dyDescent="0.2">
      <c r="C11164" s="201"/>
      <c r="D11164" s="201"/>
      <c r="E11164" s="201"/>
    </row>
    <row r="11165" spans="3:5" x14ac:dyDescent="0.2">
      <c r="C11165" s="201"/>
      <c r="D11165" s="201"/>
      <c r="E11165" s="201"/>
    </row>
    <row r="11166" spans="3:5" x14ac:dyDescent="0.2">
      <c r="C11166" s="201"/>
      <c r="D11166" s="201"/>
      <c r="E11166" s="201"/>
    </row>
    <row r="11167" spans="3:5" x14ac:dyDescent="0.2">
      <c r="C11167" s="201"/>
      <c r="D11167" s="201"/>
      <c r="E11167" s="201"/>
    </row>
    <row r="11168" spans="3:5" x14ac:dyDescent="0.2">
      <c r="C11168" s="201"/>
      <c r="D11168" s="201"/>
      <c r="E11168" s="201"/>
    </row>
    <row r="11169" spans="3:5" x14ac:dyDescent="0.2">
      <c r="C11169" s="201"/>
      <c r="D11169" s="201"/>
      <c r="E11169" s="201"/>
    </row>
    <row r="11170" spans="3:5" x14ac:dyDescent="0.2">
      <c r="C11170" s="201"/>
      <c r="D11170" s="201"/>
      <c r="E11170" s="201"/>
    </row>
    <row r="11171" spans="3:5" x14ac:dyDescent="0.2">
      <c r="C11171" s="201"/>
      <c r="D11171" s="201"/>
      <c r="E11171" s="201"/>
    </row>
    <row r="11172" spans="3:5" x14ac:dyDescent="0.2">
      <c r="C11172" s="201"/>
      <c r="D11172" s="201"/>
      <c r="E11172" s="201"/>
    </row>
    <row r="11173" spans="3:5" x14ac:dyDescent="0.2">
      <c r="C11173" s="201"/>
      <c r="D11173" s="201"/>
      <c r="E11173" s="201"/>
    </row>
    <row r="11174" spans="3:5" x14ac:dyDescent="0.2">
      <c r="C11174" s="201"/>
      <c r="D11174" s="201"/>
      <c r="E11174" s="201"/>
    </row>
    <row r="11175" spans="3:5" x14ac:dyDescent="0.2">
      <c r="C11175" s="201"/>
      <c r="D11175" s="201"/>
      <c r="E11175" s="201"/>
    </row>
    <row r="11176" spans="3:5" x14ac:dyDescent="0.2">
      <c r="C11176" s="201"/>
      <c r="D11176" s="201"/>
      <c r="E11176" s="201"/>
    </row>
    <row r="11177" spans="3:5" x14ac:dyDescent="0.2">
      <c r="C11177" s="201"/>
      <c r="D11177" s="201"/>
      <c r="E11177" s="201"/>
    </row>
    <row r="11178" spans="3:5" x14ac:dyDescent="0.2">
      <c r="C11178" s="201"/>
      <c r="D11178" s="201"/>
      <c r="E11178" s="201"/>
    </row>
    <row r="11179" spans="3:5" x14ac:dyDescent="0.2">
      <c r="C11179" s="201"/>
      <c r="D11179" s="201"/>
      <c r="E11179" s="201"/>
    </row>
    <row r="11180" spans="3:5" x14ac:dyDescent="0.2">
      <c r="C11180" s="201"/>
      <c r="D11180" s="201"/>
      <c r="E11180" s="201"/>
    </row>
    <row r="11181" spans="3:5" x14ac:dyDescent="0.2">
      <c r="C11181" s="201"/>
      <c r="D11181" s="201"/>
      <c r="E11181" s="201"/>
    </row>
    <row r="11182" spans="3:5" x14ac:dyDescent="0.2">
      <c r="C11182" s="201"/>
      <c r="D11182" s="201"/>
      <c r="E11182" s="201"/>
    </row>
    <row r="11183" spans="3:5" x14ac:dyDescent="0.2">
      <c r="C11183" s="201"/>
      <c r="D11183" s="201"/>
      <c r="E11183" s="201"/>
    </row>
    <row r="11184" spans="3:5" x14ac:dyDescent="0.2">
      <c r="C11184" s="201"/>
      <c r="D11184" s="201"/>
      <c r="E11184" s="201"/>
    </row>
    <row r="11185" spans="3:5" x14ac:dyDescent="0.2">
      <c r="C11185" s="201"/>
      <c r="D11185" s="201"/>
      <c r="E11185" s="201"/>
    </row>
    <row r="11186" spans="3:5" x14ac:dyDescent="0.2">
      <c r="C11186" s="201"/>
      <c r="D11186" s="201"/>
      <c r="E11186" s="201"/>
    </row>
    <row r="11187" spans="3:5" x14ac:dyDescent="0.2">
      <c r="C11187" s="201"/>
      <c r="D11187" s="201"/>
      <c r="E11187" s="201"/>
    </row>
    <row r="11188" spans="3:5" x14ac:dyDescent="0.2">
      <c r="C11188" s="201"/>
      <c r="D11188" s="201"/>
      <c r="E11188" s="201"/>
    </row>
    <row r="11189" spans="3:5" x14ac:dyDescent="0.2">
      <c r="C11189" s="201"/>
      <c r="D11189" s="201"/>
      <c r="E11189" s="201"/>
    </row>
    <row r="11190" spans="3:5" x14ac:dyDescent="0.2">
      <c r="C11190" s="201"/>
      <c r="D11190" s="201"/>
      <c r="E11190" s="201"/>
    </row>
    <row r="11191" spans="3:5" x14ac:dyDescent="0.2">
      <c r="C11191" s="201"/>
      <c r="D11191" s="201"/>
      <c r="E11191" s="201"/>
    </row>
    <row r="11192" spans="3:5" x14ac:dyDescent="0.2">
      <c r="C11192" s="201"/>
      <c r="D11192" s="201"/>
      <c r="E11192" s="201"/>
    </row>
    <row r="11193" spans="3:5" x14ac:dyDescent="0.2">
      <c r="C11193" s="201"/>
      <c r="D11193" s="201"/>
      <c r="E11193" s="201"/>
    </row>
    <row r="11194" spans="3:5" x14ac:dyDescent="0.2">
      <c r="C11194" s="201"/>
      <c r="D11194" s="201"/>
      <c r="E11194" s="201"/>
    </row>
    <row r="11195" spans="3:5" x14ac:dyDescent="0.2">
      <c r="C11195" s="201"/>
      <c r="D11195" s="201"/>
      <c r="E11195" s="201"/>
    </row>
    <row r="11196" spans="3:5" x14ac:dyDescent="0.2">
      <c r="C11196" s="201"/>
      <c r="D11196" s="201"/>
      <c r="E11196" s="201"/>
    </row>
    <row r="11197" spans="3:5" x14ac:dyDescent="0.2">
      <c r="C11197" s="201"/>
      <c r="D11197" s="201"/>
      <c r="E11197" s="201"/>
    </row>
    <row r="11198" spans="3:5" x14ac:dyDescent="0.2">
      <c r="C11198" s="201"/>
      <c r="D11198" s="201"/>
      <c r="E11198" s="201"/>
    </row>
    <row r="11199" spans="3:5" x14ac:dyDescent="0.2">
      <c r="C11199" s="201"/>
      <c r="D11199" s="201"/>
      <c r="E11199" s="201"/>
    </row>
    <row r="11200" spans="3:5" x14ac:dyDescent="0.2">
      <c r="C11200" s="201"/>
      <c r="D11200" s="201"/>
      <c r="E11200" s="201"/>
    </row>
    <row r="11201" spans="3:5" x14ac:dyDescent="0.2">
      <c r="C11201" s="201"/>
      <c r="D11201" s="201"/>
      <c r="E11201" s="201"/>
    </row>
    <row r="11202" spans="3:5" x14ac:dyDescent="0.2">
      <c r="C11202" s="201"/>
      <c r="D11202" s="201"/>
      <c r="E11202" s="201"/>
    </row>
    <row r="11203" spans="3:5" x14ac:dyDescent="0.2">
      <c r="C11203" s="201"/>
      <c r="D11203" s="201"/>
      <c r="E11203" s="201"/>
    </row>
    <row r="11204" spans="3:5" x14ac:dyDescent="0.2">
      <c r="C11204" s="201"/>
      <c r="D11204" s="201"/>
      <c r="E11204" s="201"/>
    </row>
    <row r="11205" spans="3:5" x14ac:dyDescent="0.2">
      <c r="C11205" s="201"/>
      <c r="D11205" s="201"/>
      <c r="E11205" s="201"/>
    </row>
    <row r="11206" spans="3:5" x14ac:dyDescent="0.2">
      <c r="C11206" s="201"/>
      <c r="D11206" s="201"/>
      <c r="E11206" s="201"/>
    </row>
    <row r="11207" spans="3:5" x14ac:dyDescent="0.2">
      <c r="C11207" s="201"/>
      <c r="D11207" s="201"/>
      <c r="E11207" s="201"/>
    </row>
    <row r="11208" spans="3:5" x14ac:dyDescent="0.2">
      <c r="C11208" s="201"/>
      <c r="D11208" s="201"/>
      <c r="E11208" s="201"/>
    </row>
    <row r="11209" spans="3:5" x14ac:dyDescent="0.2">
      <c r="C11209" s="201"/>
      <c r="D11209" s="201"/>
      <c r="E11209" s="201"/>
    </row>
    <row r="11210" spans="3:5" x14ac:dyDescent="0.2">
      <c r="C11210" s="201"/>
      <c r="D11210" s="201"/>
      <c r="E11210" s="201"/>
    </row>
    <row r="11211" spans="3:5" x14ac:dyDescent="0.2">
      <c r="C11211" s="201"/>
      <c r="D11211" s="201"/>
      <c r="E11211" s="201"/>
    </row>
    <row r="11212" spans="3:5" x14ac:dyDescent="0.2">
      <c r="C11212" s="201"/>
      <c r="D11212" s="201"/>
      <c r="E11212" s="201"/>
    </row>
    <row r="11213" spans="3:5" x14ac:dyDescent="0.2">
      <c r="C11213" s="201"/>
      <c r="D11213" s="201"/>
      <c r="E11213" s="201"/>
    </row>
    <row r="11214" spans="3:5" x14ac:dyDescent="0.2">
      <c r="C11214" s="201"/>
      <c r="D11214" s="201"/>
      <c r="E11214" s="201"/>
    </row>
    <row r="11215" spans="3:5" x14ac:dyDescent="0.2">
      <c r="C11215" s="201"/>
      <c r="D11215" s="201"/>
      <c r="E11215" s="201"/>
    </row>
    <row r="11216" spans="3:5" x14ac:dyDescent="0.2">
      <c r="C11216" s="201"/>
      <c r="D11216" s="201"/>
      <c r="E11216" s="201"/>
    </row>
    <row r="11217" spans="3:5" x14ac:dyDescent="0.2">
      <c r="C11217" s="201"/>
      <c r="D11217" s="201"/>
      <c r="E11217" s="201"/>
    </row>
    <row r="11218" spans="3:5" x14ac:dyDescent="0.2">
      <c r="C11218" s="201"/>
      <c r="D11218" s="201"/>
      <c r="E11218" s="201"/>
    </row>
    <row r="11219" spans="3:5" x14ac:dyDescent="0.2">
      <c r="C11219" s="201"/>
      <c r="D11219" s="201"/>
      <c r="E11219" s="201"/>
    </row>
    <row r="11220" spans="3:5" x14ac:dyDescent="0.2">
      <c r="C11220" s="201"/>
      <c r="D11220" s="201"/>
      <c r="E11220" s="201"/>
    </row>
    <row r="11221" spans="3:5" x14ac:dyDescent="0.2">
      <c r="C11221" s="201"/>
      <c r="D11221" s="201"/>
      <c r="E11221" s="201"/>
    </row>
    <row r="11222" spans="3:5" x14ac:dyDescent="0.2">
      <c r="C11222" s="201"/>
      <c r="D11222" s="201"/>
      <c r="E11222" s="201"/>
    </row>
    <row r="11223" spans="3:5" x14ac:dyDescent="0.2">
      <c r="C11223" s="201"/>
      <c r="D11223" s="201"/>
      <c r="E11223" s="201"/>
    </row>
    <row r="11224" spans="3:5" x14ac:dyDescent="0.2">
      <c r="C11224" s="201"/>
      <c r="D11224" s="201"/>
      <c r="E11224" s="201"/>
    </row>
    <row r="11225" spans="3:5" x14ac:dyDescent="0.2">
      <c r="C11225" s="201"/>
      <c r="D11225" s="201"/>
      <c r="E11225" s="201"/>
    </row>
    <row r="11226" spans="3:5" x14ac:dyDescent="0.2">
      <c r="C11226" s="201"/>
      <c r="D11226" s="201"/>
      <c r="E11226" s="201"/>
    </row>
    <row r="11227" spans="3:5" x14ac:dyDescent="0.2">
      <c r="C11227" s="201"/>
      <c r="D11227" s="201"/>
      <c r="E11227" s="201"/>
    </row>
    <row r="11228" spans="3:5" x14ac:dyDescent="0.2">
      <c r="C11228" s="201"/>
      <c r="D11228" s="201"/>
      <c r="E11228" s="201"/>
    </row>
    <row r="11229" spans="3:5" x14ac:dyDescent="0.2">
      <c r="C11229" s="201"/>
      <c r="D11229" s="201"/>
      <c r="E11229" s="201"/>
    </row>
    <row r="11230" spans="3:5" x14ac:dyDescent="0.2">
      <c r="C11230" s="201"/>
      <c r="D11230" s="201"/>
      <c r="E11230" s="201"/>
    </row>
    <row r="11231" spans="3:5" x14ac:dyDescent="0.2">
      <c r="C11231" s="201"/>
      <c r="D11231" s="201"/>
      <c r="E11231" s="201"/>
    </row>
    <row r="11232" spans="3:5" x14ac:dyDescent="0.2">
      <c r="C11232" s="201"/>
      <c r="D11232" s="201"/>
      <c r="E11232" s="201"/>
    </row>
    <row r="11233" spans="3:5" x14ac:dyDescent="0.2">
      <c r="C11233" s="201"/>
      <c r="D11233" s="201"/>
      <c r="E11233" s="201"/>
    </row>
    <row r="11234" spans="3:5" x14ac:dyDescent="0.2">
      <c r="C11234" s="201"/>
      <c r="D11234" s="201"/>
      <c r="E11234" s="201"/>
    </row>
    <row r="11235" spans="3:5" x14ac:dyDescent="0.2">
      <c r="C11235" s="201"/>
      <c r="D11235" s="201"/>
      <c r="E11235" s="201"/>
    </row>
    <row r="11236" spans="3:5" x14ac:dyDescent="0.2">
      <c r="C11236" s="201"/>
      <c r="D11236" s="201"/>
      <c r="E11236" s="201"/>
    </row>
    <row r="11237" spans="3:5" x14ac:dyDescent="0.2">
      <c r="C11237" s="201"/>
      <c r="D11237" s="201"/>
      <c r="E11237" s="201"/>
    </row>
    <row r="11238" spans="3:5" x14ac:dyDescent="0.2">
      <c r="C11238" s="201"/>
      <c r="D11238" s="201"/>
      <c r="E11238" s="201"/>
    </row>
    <row r="11239" spans="3:5" x14ac:dyDescent="0.2">
      <c r="C11239" s="201"/>
      <c r="D11239" s="201"/>
      <c r="E11239" s="201"/>
    </row>
    <row r="11240" spans="3:5" x14ac:dyDescent="0.2">
      <c r="C11240" s="201"/>
      <c r="D11240" s="201"/>
      <c r="E11240" s="201"/>
    </row>
    <row r="11241" spans="3:5" x14ac:dyDescent="0.2">
      <c r="C11241" s="201"/>
      <c r="D11241" s="201"/>
      <c r="E11241" s="201"/>
    </row>
    <row r="11242" spans="3:5" x14ac:dyDescent="0.2">
      <c r="C11242" s="201"/>
      <c r="D11242" s="201"/>
      <c r="E11242" s="201"/>
    </row>
    <row r="11243" spans="3:5" x14ac:dyDescent="0.2">
      <c r="C11243" s="201"/>
      <c r="D11243" s="201"/>
      <c r="E11243" s="201"/>
    </row>
    <row r="11244" spans="3:5" x14ac:dyDescent="0.2">
      <c r="C11244" s="201"/>
      <c r="D11244" s="201"/>
      <c r="E11244" s="201"/>
    </row>
    <row r="11245" spans="3:5" x14ac:dyDescent="0.2">
      <c r="C11245" s="201"/>
      <c r="D11245" s="201"/>
      <c r="E11245" s="201"/>
    </row>
    <row r="11246" spans="3:5" x14ac:dyDescent="0.2">
      <c r="C11246" s="201"/>
      <c r="D11246" s="201"/>
      <c r="E11246" s="201"/>
    </row>
    <row r="11247" spans="3:5" x14ac:dyDescent="0.2">
      <c r="C11247" s="201"/>
      <c r="D11247" s="201"/>
      <c r="E11247" s="201"/>
    </row>
    <row r="11248" spans="3:5" x14ac:dyDescent="0.2">
      <c r="C11248" s="201"/>
      <c r="D11248" s="201"/>
      <c r="E11248" s="201"/>
    </row>
    <row r="11249" spans="3:5" x14ac:dyDescent="0.2">
      <c r="C11249" s="201"/>
      <c r="D11249" s="201"/>
      <c r="E11249" s="201"/>
    </row>
    <row r="11250" spans="3:5" x14ac:dyDescent="0.2">
      <c r="C11250" s="201"/>
      <c r="D11250" s="201"/>
      <c r="E11250" s="201"/>
    </row>
    <row r="11251" spans="3:5" x14ac:dyDescent="0.2">
      <c r="C11251" s="201"/>
      <c r="D11251" s="201"/>
      <c r="E11251" s="201"/>
    </row>
    <row r="11252" spans="3:5" x14ac:dyDescent="0.2">
      <c r="C11252" s="201"/>
      <c r="D11252" s="201"/>
      <c r="E11252" s="201"/>
    </row>
    <row r="11253" spans="3:5" x14ac:dyDescent="0.2">
      <c r="C11253" s="201"/>
      <c r="D11253" s="201"/>
      <c r="E11253" s="201"/>
    </row>
    <row r="11254" spans="3:5" x14ac:dyDescent="0.2">
      <c r="C11254" s="201"/>
      <c r="D11254" s="201"/>
      <c r="E11254" s="201"/>
    </row>
    <row r="11255" spans="3:5" x14ac:dyDescent="0.2">
      <c r="C11255" s="201"/>
      <c r="D11255" s="201"/>
      <c r="E11255" s="201"/>
    </row>
    <row r="11256" spans="3:5" x14ac:dyDescent="0.2">
      <c r="C11256" s="201"/>
      <c r="D11256" s="201"/>
      <c r="E11256" s="201"/>
    </row>
    <row r="11257" spans="3:5" x14ac:dyDescent="0.2">
      <c r="C11257" s="201"/>
      <c r="D11257" s="201"/>
      <c r="E11257" s="201"/>
    </row>
    <row r="11258" spans="3:5" x14ac:dyDescent="0.2">
      <c r="C11258" s="201"/>
      <c r="D11258" s="201"/>
      <c r="E11258" s="201"/>
    </row>
    <row r="11259" spans="3:5" x14ac:dyDescent="0.2">
      <c r="C11259" s="201"/>
      <c r="D11259" s="201"/>
      <c r="E11259" s="201"/>
    </row>
    <row r="11260" spans="3:5" x14ac:dyDescent="0.2">
      <c r="C11260" s="201"/>
      <c r="D11260" s="201"/>
      <c r="E11260" s="201"/>
    </row>
    <row r="11261" spans="3:5" x14ac:dyDescent="0.2">
      <c r="C11261" s="201"/>
      <c r="D11261" s="201"/>
      <c r="E11261" s="201"/>
    </row>
    <row r="11262" spans="3:5" x14ac:dyDescent="0.2">
      <c r="C11262" s="201"/>
      <c r="D11262" s="201"/>
      <c r="E11262" s="201"/>
    </row>
    <row r="11263" spans="3:5" x14ac:dyDescent="0.2">
      <c r="C11263" s="201"/>
      <c r="D11263" s="201"/>
      <c r="E11263" s="201"/>
    </row>
    <row r="11264" spans="3:5" x14ac:dyDescent="0.2">
      <c r="C11264" s="201"/>
      <c r="D11264" s="201"/>
      <c r="E11264" s="201"/>
    </row>
    <row r="11265" spans="3:5" x14ac:dyDescent="0.2">
      <c r="C11265" s="201"/>
      <c r="D11265" s="201"/>
      <c r="E11265" s="201"/>
    </row>
    <row r="11266" spans="3:5" x14ac:dyDescent="0.2">
      <c r="C11266" s="201"/>
      <c r="D11266" s="201"/>
      <c r="E11266" s="201"/>
    </row>
    <row r="11267" spans="3:5" x14ac:dyDescent="0.2">
      <c r="C11267" s="201"/>
      <c r="D11267" s="201"/>
      <c r="E11267" s="201"/>
    </row>
    <row r="11268" spans="3:5" x14ac:dyDescent="0.2">
      <c r="C11268" s="201"/>
      <c r="D11268" s="201"/>
      <c r="E11268" s="201"/>
    </row>
    <row r="11269" spans="3:5" x14ac:dyDescent="0.2">
      <c r="C11269" s="201"/>
      <c r="D11269" s="201"/>
      <c r="E11269" s="201"/>
    </row>
    <row r="11270" spans="3:5" x14ac:dyDescent="0.2">
      <c r="C11270" s="201"/>
      <c r="D11270" s="201"/>
      <c r="E11270" s="201"/>
    </row>
    <row r="11271" spans="3:5" x14ac:dyDescent="0.2">
      <c r="C11271" s="201"/>
      <c r="D11271" s="201"/>
      <c r="E11271" s="201"/>
    </row>
    <row r="11272" spans="3:5" x14ac:dyDescent="0.2">
      <c r="C11272" s="201"/>
      <c r="D11272" s="201"/>
      <c r="E11272" s="201"/>
    </row>
    <row r="11273" spans="3:5" x14ac:dyDescent="0.2">
      <c r="C11273" s="201"/>
      <c r="D11273" s="201"/>
      <c r="E11273" s="201"/>
    </row>
    <row r="11274" spans="3:5" x14ac:dyDescent="0.2">
      <c r="C11274" s="201"/>
      <c r="D11274" s="201"/>
      <c r="E11274" s="201"/>
    </row>
    <row r="11275" spans="3:5" x14ac:dyDescent="0.2">
      <c r="C11275" s="201"/>
      <c r="D11275" s="201"/>
      <c r="E11275" s="201"/>
    </row>
    <row r="11276" spans="3:5" x14ac:dyDescent="0.2">
      <c r="C11276" s="201"/>
      <c r="D11276" s="201"/>
      <c r="E11276" s="201"/>
    </row>
    <row r="11277" spans="3:5" x14ac:dyDescent="0.2">
      <c r="C11277" s="201"/>
      <c r="D11277" s="201"/>
      <c r="E11277" s="201"/>
    </row>
    <row r="11278" spans="3:5" x14ac:dyDescent="0.2">
      <c r="C11278" s="201"/>
      <c r="D11278" s="201"/>
      <c r="E11278" s="201"/>
    </row>
    <row r="11279" spans="3:5" x14ac:dyDescent="0.2">
      <c r="C11279" s="201"/>
      <c r="D11279" s="201"/>
      <c r="E11279" s="201"/>
    </row>
    <row r="11280" spans="3:5" x14ac:dyDescent="0.2">
      <c r="C11280" s="201"/>
      <c r="D11280" s="201"/>
      <c r="E11280" s="201"/>
    </row>
    <row r="11281" spans="3:5" x14ac:dyDescent="0.2">
      <c r="C11281" s="201"/>
      <c r="D11281" s="201"/>
      <c r="E11281" s="201"/>
    </row>
    <row r="11282" spans="3:5" x14ac:dyDescent="0.2">
      <c r="C11282" s="201"/>
      <c r="D11282" s="201"/>
      <c r="E11282" s="201"/>
    </row>
    <row r="11283" spans="3:5" x14ac:dyDescent="0.2">
      <c r="C11283" s="201"/>
      <c r="D11283" s="201"/>
      <c r="E11283" s="201"/>
    </row>
    <row r="11284" spans="3:5" x14ac:dyDescent="0.2">
      <c r="C11284" s="201"/>
      <c r="D11284" s="201"/>
      <c r="E11284" s="201"/>
    </row>
    <row r="11285" spans="3:5" x14ac:dyDescent="0.2">
      <c r="C11285" s="201"/>
      <c r="D11285" s="201"/>
      <c r="E11285" s="201"/>
    </row>
    <row r="11286" spans="3:5" x14ac:dyDescent="0.2">
      <c r="C11286" s="201"/>
      <c r="D11286" s="201"/>
      <c r="E11286" s="201"/>
    </row>
    <row r="11287" spans="3:5" x14ac:dyDescent="0.2">
      <c r="C11287" s="201"/>
      <c r="D11287" s="201"/>
      <c r="E11287" s="201"/>
    </row>
    <row r="11288" spans="3:5" x14ac:dyDescent="0.2">
      <c r="C11288" s="201"/>
      <c r="D11288" s="201"/>
      <c r="E11288" s="201"/>
    </row>
    <row r="11289" spans="3:5" x14ac:dyDescent="0.2">
      <c r="C11289" s="201"/>
      <c r="D11289" s="201"/>
      <c r="E11289" s="201"/>
    </row>
    <row r="11290" spans="3:5" x14ac:dyDescent="0.2">
      <c r="C11290" s="201"/>
      <c r="D11290" s="201"/>
      <c r="E11290" s="201"/>
    </row>
    <row r="11291" spans="3:5" x14ac:dyDescent="0.2">
      <c r="C11291" s="201"/>
      <c r="D11291" s="201"/>
      <c r="E11291" s="201"/>
    </row>
    <row r="11292" spans="3:5" x14ac:dyDescent="0.2">
      <c r="C11292" s="201"/>
      <c r="D11292" s="201"/>
      <c r="E11292" s="201"/>
    </row>
    <row r="11293" spans="3:5" x14ac:dyDescent="0.2">
      <c r="C11293" s="201"/>
      <c r="D11293" s="201"/>
      <c r="E11293" s="201"/>
    </row>
    <row r="11294" spans="3:5" x14ac:dyDescent="0.2">
      <c r="C11294" s="201"/>
      <c r="D11294" s="201"/>
      <c r="E11294" s="201"/>
    </row>
    <row r="11295" spans="3:5" x14ac:dyDescent="0.2">
      <c r="C11295" s="201"/>
      <c r="D11295" s="201"/>
      <c r="E11295" s="201"/>
    </row>
    <row r="11296" spans="3:5" x14ac:dyDescent="0.2">
      <c r="C11296" s="201"/>
      <c r="D11296" s="201"/>
      <c r="E11296" s="201"/>
    </row>
    <row r="11297" spans="3:5" x14ac:dyDescent="0.2">
      <c r="C11297" s="201"/>
      <c r="D11297" s="201"/>
      <c r="E11297" s="201"/>
    </row>
    <row r="11298" spans="3:5" x14ac:dyDescent="0.2">
      <c r="C11298" s="201"/>
      <c r="D11298" s="201"/>
      <c r="E11298" s="201"/>
    </row>
    <row r="11299" spans="3:5" x14ac:dyDescent="0.2">
      <c r="C11299" s="201"/>
      <c r="D11299" s="201"/>
      <c r="E11299" s="201"/>
    </row>
    <row r="11300" spans="3:5" x14ac:dyDescent="0.2">
      <c r="C11300" s="201"/>
      <c r="D11300" s="201"/>
      <c r="E11300" s="201"/>
    </row>
    <row r="11301" spans="3:5" x14ac:dyDescent="0.2">
      <c r="C11301" s="201"/>
      <c r="D11301" s="201"/>
      <c r="E11301" s="201"/>
    </row>
    <row r="11302" spans="3:5" x14ac:dyDescent="0.2">
      <c r="C11302" s="201"/>
      <c r="D11302" s="201"/>
      <c r="E11302" s="201"/>
    </row>
    <row r="11303" spans="3:5" x14ac:dyDescent="0.2">
      <c r="C11303" s="201"/>
      <c r="D11303" s="201"/>
      <c r="E11303" s="201"/>
    </row>
    <row r="11304" spans="3:5" x14ac:dyDescent="0.2">
      <c r="C11304" s="201"/>
      <c r="D11304" s="201"/>
      <c r="E11304" s="201"/>
    </row>
    <row r="11305" spans="3:5" x14ac:dyDescent="0.2">
      <c r="C11305" s="201"/>
      <c r="D11305" s="201"/>
      <c r="E11305" s="201"/>
    </row>
    <row r="11306" spans="3:5" x14ac:dyDescent="0.2">
      <c r="C11306" s="201"/>
      <c r="D11306" s="201"/>
      <c r="E11306" s="201"/>
    </row>
    <row r="11307" spans="3:5" x14ac:dyDescent="0.2">
      <c r="C11307" s="201"/>
      <c r="D11307" s="201"/>
      <c r="E11307" s="201"/>
    </row>
    <row r="11308" spans="3:5" x14ac:dyDescent="0.2">
      <c r="C11308" s="201"/>
      <c r="D11308" s="201"/>
      <c r="E11308" s="201"/>
    </row>
    <row r="11309" spans="3:5" x14ac:dyDescent="0.2">
      <c r="C11309" s="201"/>
      <c r="D11309" s="201"/>
      <c r="E11309" s="201"/>
    </row>
    <row r="11310" spans="3:5" x14ac:dyDescent="0.2">
      <c r="C11310" s="201"/>
      <c r="D11310" s="201"/>
      <c r="E11310" s="201"/>
    </row>
    <row r="11311" spans="3:5" x14ac:dyDescent="0.2">
      <c r="C11311" s="201"/>
      <c r="D11311" s="201"/>
      <c r="E11311" s="201"/>
    </row>
    <row r="11312" spans="3:5" x14ac:dyDescent="0.2">
      <c r="C11312" s="201"/>
      <c r="D11312" s="201"/>
      <c r="E11312" s="201"/>
    </row>
    <row r="11313" spans="3:5" x14ac:dyDescent="0.2">
      <c r="C11313" s="201"/>
      <c r="D11313" s="201"/>
      <c r="E11313" s="201"/>
    </row>
    <row r="11314" spans="3:5" x14ac:dyDescent="0.2">
      <c r="C11314" s="201"/>
      <c r="D11314" s="201"/>
      <c r="E11314" s="201"/>
    </row>
    <row r="11315" spans="3:5" x14ac:dyDescent="0.2">
      <c r="C11315" s="201"/>
      <c r="D11315" s="201"/>
      <c r="E11315" s="201"/>
    </row>
    <row r="11316" spans="3:5" x14ac:dyDescent="0.2">
      <c r="C11316" s="201"/>
      <c r="D11316" s="201"/>
      <c r="E11316" s="201"/>
    </row>
    <row r="11317" spans="3:5" x14ac:dyDescent="0.2">
      <c r="C11317" s="201"/>
      <c r="D11317" s="201"/>
      <c r="E11317" s="201"/>
    </row>
    <row r="11318" spans="3:5" x14ac:dyDescent="0.2">
      <c r="C11318" s="201"/>
      <c r="D11318" s="201"/>
      <c r="E11318" s="201"/>
    </row>
    <row r="11319" spans="3:5" x14ac:dyDescent="0.2">
      <c r="C11319" s="201"/>
      <c r="D11319" s="201"/>
      <c r="E11319" s="201"/>
    </row>
    <row r="11320" spans="3:5" x14ac:dyDescent="0.2">
      <c r="C11320" s="201"/>
      <c r="D11320" s="201"/>
      <c r="E11320" s="201"/>
    </row>
    <row r="11321" spans="3:5" x14ac:dyDescent="0.2">
      <c r="C11321" s="201"/>
      <c r="D11321" s="201"/>
      <c r="E11321" s="201"/>
    </row>
    <row r="11322" spans="3:5" x14ac:dyDescent="0.2">
      <c r="C11322" s="201"/>
      <c r="D11322" s="201"/>
      <c r="E11322" s="201"/>
    </row>
    <row r="11323" spans="3:5" x14ac:dyDescent="0.2">
      <c r="C11323" s="201"/>
      <c r="D11323" s="201"/>
      <c r="E11323" s="201"/>
    </row>
    <row r="11324" spans="3:5" x14ac:dyDescent="0.2">
      <c r="C11324" s="201"/>
      <c r="D11324" s="201"/>
      <c r="E11324" s="201"/>
    </row>
    <row r="11325" spans="3:5" x14ac:dyDescent="0.2">
      <c r="C11325" s="201"/>
      <c r="D11325" s="201"/>
      <c r="E11325" s="201"/>
    </row>
    <row r="11326" spans="3:5" x14ac:dyDescent="0.2">
      <c r="C11326" s="201"/>
      <c r="D11326" s="201"/>
      <c r="E11326" s="201"/>
    </row>
    <row r="11327" spans="3:5" x14ac:dyDescent="0.2">
      <c r="C11327" s="201"/>
      <c r="D11327" s="201"/>
      <c r="E11327" s="201"/>
    </row>
    <row r="11328" spans="3:5" x14ac:dyDescent="0.2">
      <c r="C11328" s="201"/>
      <c r="D11328" s="201"/>
      <c r="E11328" s="201"/>
    </row>
    <row r="11329" spans="3:5" x14ac:dyDescent="0.2">
      <c r="C11329" s="201"/>
      <c r="D11329" s="201"/>
      <c r="E11329" s="201"/>
    </row>
    <row r="11330" spans="3:5" x14ac:dyDescent="0.2">
      <c r="C11330" s="201"/>
      <c r="D11330" s="201"/>
      <c r="E11330" s="201"/>
    </row>
    <row r="11331" spans="3:5" x14ac:dyDescent="0.2">
      <c r="C11331" s="201"/>
      <c r="D11331" s="201"/>
      <c r="E11331" s="201"/>
    </row>
    <row r="11332" spans="3:5" x14ac:dyDescent="0.2">
      <c r="C11332" s="201"/>
      <c r="D11332" s="201"/>
      <c r="E11332" s="201"/>
    </row>
    <row r="11333" spans="3:5" x14ac:dyDescent="0.2">
      <c r="C11333" s="201"/>
      <c r="D11333" s="201"/>
      <c r="E11333" s="201"/>
    </row>
    <row r="11334" spans="3:5" x14ac:dyDescent="0.2">
      <c r="C11334" s="201"/>
      <c r="D11334" s="201"/>
      <c r="E11334" s="201"/>
    </row>
    <row r="11335" spans="3:5" x14ac:dyDescent="0.2">
      <c r="C11335" s="201"/>
      <c r="D11335" s="201"/>
      <c r="E11335" s="201"/>
    </row>
    <row r="11336" spans="3:5" x14ac:dyDescent="0.2">
      <c r="C11336" s="201"/>
      <c r="D11336" s="201"/>
      <c r="E11336" s="201"/>
    </row>
    <row r="11337" spans="3:5" x14ac:dyDescent="0.2">
      <c r="C11337" s="201"/>
      <c r="D11337" s="201"/>
      <c r="E11337" s="201"/>
    </row>
    <row r="11338" spans="3:5" x14ac:dyDescent="0.2">
      <c r="C11338" s="201"/>
      <c r="D11338" s="201"/>
      <c r="E11338" s="201"/>
    </row>
    <row r="11339" spans="3:5" x14ac:dyDescent="0.2">
      <c r="C11339" s="201"/>
      <c r="D11339" s="201"/>
      <c r="E11339" s="201"/>
    </row>
    <row r="11340" spans="3:5" x14ac:dyDescent="0.2">
      <c r="C11340" s="201"/>
      <c r="D11340" s="201"/>
      <c r="E11340" s="201"/>
    </row>
    <row r="11341" spans="3:5" x14ac:dyDescent="0.2">
      <c r="C11341" s="201"/>
      <c r="D11341" s="201"/>
      <c r="E11341" s="201"/>
    </row>
    <row r="11342" spans="3:5" x14ac:dyDescent="0.2">
      <c r="C11342" s="201"/>
      <c r="D11342" s="201"/>
      <c r="E11342" s="201"/>
    </row>
    <row r="11343" spans="3:5" x14ac:dyDescent="0.2">
      <c r="C11343" s="201"/>
      <c r="D11343" s="201"/>
      <c r="E11343" s="201"/>
    </row>
    <row r="11344" spans="3:5" x14ac:dyDescent="0.2">
      <c r="C11344" s="201"/>
      <c r="D11344" s="201"/>
      <c r="E11344" s="201"/>
    </row>
    <row r="11345" spans="3:5" x14ac:dyDescent="0.2">
      <c r="C11345" s="201"/>
      <c r="D11345" s="201"/>
      <c r="E11345" s="201"/>
    </row>
    <row r="11346" spans="3:5" x14ac:dyDescent="0.2">
      <c r="C11346" s="201"/>
      <c r="D11346" s="201"/>
      <c r="E11346" s="201"/>
    </row>
    <row r="11347" spans="3:5" x14ac:dyDescent="0.2">
      <c r="C11347" s="201"/>
      <c r="D11347" s="201"/>
      <c r="E11347" s="201"/>
    </row>
    <row r="11348" spans="3:5" x14ac:dyDescent="0.2">
      <c r="C11348" s="201"/>
      <c r="D11348" s="201"/>
      <c r="E11348" s="201"/>
    </row>
    <row r="11349" spans="3:5" x14ac:dyDescent="0.2">
      <c r="C11349" s="201"/>
      <c r="D11349" s="201"/>
      <c r="E11349" s="201"/>
    </row>
    <row r="11350" spans="3:5" x14ac:dyDescent="0.2">
      <c r="C11350" s="201"/>
      <c r="D11350" s="201"/>
      <c r="E11350" s="201"/>
    </row>
    <row r="11351" spans="3:5" x14ac:dyDescent="0.2">
      <c r="C11351" s="201"/>
      <c r="D11351" s="201"/>
      <c r="E11351" s="201"/>
    </row>
    <row r="11352" spans="3:5" x14ac:dyDescent="0.2">
      <c r="C11352" s="201"/>
      <c r="D11352" s="201"/>
      <c r="E11352" s="201"/>
    </row>
    <row r="11353" spans="3:5" x14ac:dyDescent="0.2">
      <c r="C11353" s="201"/>
      <c r="D11353" s="201"/>
      <c r="E11353" s="201"/>
    </row>
    <row r="11354" spans="3:5" x14ac:dyDescent="0.2">
      <c r="C11354" s="201"/>
      <c r="D11354" s="201"/>
      <c r="E11354" s="201"/>
    </row>
    <row r="11355" spans="3:5" x14ac:dyDescent="0.2">
      <c r="C11355" s="201"/>
      <c r="D11355" s="201"/>
      <c r="E11355" s="201"/>
    </row>
    <row r="11356" spans="3:5" x14ac:dyDescent="0.2">
      <c r="C11356" s="201"/>
      <c r="D11356" s="201"/>
      <c r="E11356" s="201"/>
    </row>
    <row r="11357" spans="3:5" x14ac:dyDescent="0.2">
      <c r="C11357" s="201"/>
      <c r="D11357" s="201"/>
      <c r="E11357" s="201"/>
    </row>
    <row r="11358" spans="3:5" x14ac:dyDescent="0.2">
      <c r="C11358" s="201"/>
      <c r="D11358" s="201"/>
      <c r="E11358" s="201"/>
    </row>
    <row r="11359" spans="3:5" x14ac:dyDescent="0.2">
      <c r="C11359" s="201"/>
      <c r="D11359" s="201"/>
      <c r="E11359" s="201"/>
    </row>
    <row r="11360" spans="3:5" x14ac:dyDescent="0.2">
      <c r="C11360" s="201"/>
      <c r="D11360" s="201"/>
      <c r="E11360" s="201"/>
    </row>
    <row r="11361" spans="3:5" x14ac:dyDescent="0.2">
      <c r="C11361" s="201"/>
      <c r="D11361" s="201"/>
      <c r="E11361" s="201"/>
    </row>
    <row r="11362" spans="3:5" x14ac:dyDescent="0.2">
      <c r="C11362" s="201"/>
      <c r="D11362" s="201"/>
      <c r="E11362" s="201"/>
    </row>
    <row r="11363" spans="3:5" x14ac:dyDescent="0.2">
      <c r="C11363" s="201"/>
      <c r="D11363" s="201"/>
      <c r="E11363" s="201"/>
    </row>
    <row r="11364" spans="3:5" x14ac:dyDescent="0.2">
      <c r="C11364" s="201"/>
      <c r="D11364" s="201"/>
      <c r="E11364" s="201"/>
    </row>
    <row r="11365" spans="3:5" x14ac:dyDescent="0.2">
      <c r="C11365" s="201"/>
      <c r="D11365" s="201"/>
      <c r="E11365" s="201"/>
    </row>
    <row r="11366" spans="3:5" x14ac:dyDescent="0.2">
      <c r="C11366" s="201"/>
      <c r="D11366" s="201"/>
      <c r="E11366" s="201"/>
    </row>
    <row r="11367" spans="3:5" x14ac:dyDescent="0.2">
      <c r="C11367" s="201"/>
      <c r="D11367" s="201"/>
      <c r="E11367" s="201"/>
    </row>
    <row r="11368" spans="3:5" x14ac:dyDescent="0.2">
      <c r="C11368" s="201"/>
      <c r="D11368" s="201"/>
      <c r="E11368" s="201"/>
    </row>
    <row r="11369" spans="3:5" x14ac:dyDescent="0.2">
      <c r="C11369" s="201"/>
      <c r="D11369" s="201"/>
      <c r="E11369" s="201"/>
    </row>
    <row r="11370" spans="3:5" x14ac:dyDescent="0.2">
      <c r="C11370" s="201"/>
      <c r="D11370" s="201"/>
      <c r="E11370" s="201"/>
    </row>
    <row r="11371" spans="3:5" x14ac:dyDescent="0.2">
      <c r="C11371" s="201"/>
      <c r="D11371" s="201"/>
      <c r="E11371" s="201"/>
    </row>
    <row r="11372" spans="3:5" x14ac:dyDescent="0.2">
      <c r="C11372" s="201"/>
      <c r="D11372" s="201"/>
      <c r="E11372" s="201"/>
    </row>
    <row r="11373" spans="3:5" x14ac:dyDescent="0.2">
      <c r="C11373" s="201"/>
      <c r="D11373" s="201"/>
      <c r="E11373" s="201"/>
    </row>
    <row r="11374" spans="3:5" x14ac:dyDescent="0.2">
      <c r="C11374" s="201"/>
      <c r="D11374" s="201"/>
      <c r="E11374" s="201"/>
    </row>
    <row r="11375" spans="3:5" x14ac:dyDescent="0.2">
      <c r="C11375" s="201"/>
      <c r="D11375" s="201"/>
      <c r="E11375" s="201"/>
    </row>
    <row r="11376" spans="3:5" x14ac:dyDescent="0.2">
      <c r="C11376" s="201"/>
      <c r="D11376" s="201"/>
      <c r="E11376" s="201"/>
    </row>
    <row r="11377" spans="3:5" x14ac:dyDescent="0.2">
      <c r="C11377" s="201"/>
      <c r="D11377" s="201"/>
      <c r="E11377" s="201"/>
    </row>
    <row r="11378" spans="3:5" x14ac:dyDescent="0.2">
      <c r="C11378" s="201"/>
      <c r="D11378" s="201"/>
      <c r="E11378" s="201"/>
    </row>
    <row r="11379" spans="3:5" x14ac:dyDescent="0.2">
      <c r="C11379" s="201"/>
      <c r="D11379" s="201"/>
      <c r="E11379" s="201"/>
    </row>
    <row r="11380" spans="3:5" x14ac:dyDescent="0.2">
      <c r="C11380" s="201"/>
      <c r="D11380" s="201"/>
      <c r="E11380" s="201"/>
    </row>
    <row r="11381" spans="3:5" x14ac:dyDescent="0.2">
      <c r="C11381" s="201"/>
      <c r="D11381" s="201"/>
      <c r="E11381" s="201"/>
    </row>
    <row r="11382" spans="3:5" x14ac:dyDescent="0.2">
      <c r="C11382" s="201"/>
      <c r="D11382" s="201"/>
      <c r="E11382" s="201"/>
    </row>
    <row r="11383" spans="3:5" x14ac:dyDescent="0.2">
      <c r="C11383" s="201"/>
      <c r="D11383" s="201"/>
      <c r="E11383" s="201"/>
    </row>
    <row r="11384" spans="3:5" x14ac:dyDescent="0.2">
      <c r="C11384" s="201"/>
      <c r="D11384" s="201"/>
      <c r="E11384" s="201"/>
    </row>
    <row r="11385" spans="3:5" x14ac:dyDescent="0.2">
      <c r="C11385" s="201"/>
      <c r="D11385" s="201"/>
      <c r="E11385" s="201"/>
    </row>
    <row r="11386" spans="3:5" x14ac:dyDescent="0.2">
      <c r="C11386" s="201"/>
      <c r="D11386" s="201"/>
      <c r="E11386" s="201"/>
    </row>
    <row r="11387" spans="3:5" x14ac:dyDescent="0.2">
      <c r="C11387" s="201"/>
      <c r="D11387" s="201"/>
      <c r="E11387" s="201"/>
    </row>
    <row r="11388" spans="3:5" x14ac:dyDescent="0.2">
      <c r="C11388" s="201"/>
      <c r="D11388" s="201"/>
      <c r="E11388" s="201"/>
    </row>
    <row r="11389" spans="3:5" x14ac:dyDescent="0.2">
      <c r="C11389" s="201"/>
      <c r="D11389" s="201"/>
      <c r="E11389" s="201"/>
    </row>
    <row r="11390" spans="3:5" x14ac:dyDescent="0.2">
      <c r="C11390" s="201"/>
      <c r="D11390" s="201"/>
      <c r="E11390" s="201"/>
    </row>
    <row r="11391" spans="3:5" x14ac:dyDescent="0.2">
      <c r="C11391" s="201"/>
      <c r="D11391" s="201"/>
      <c r="E11391" s="201"/>
    </row>
    <row r="11392" spans="3:5" x14ac:dyDescent="0.2">
      <c r="C11392" s="201"/>
      <c r="D11392" s="201"/>
      <c r="E11392" s="201"/>
    </row>
    <row r="11393" spans="3:5" x14ac:dyDescent="0.2">
      <c r="C11393" s="201"/>
      <c r="D11393" s="201"/>
      <c r="E11393" s="201"/>
    </row>
    <row r="11394" spans="3:5" x14ac:dyDescent="0.2">
      <c r="C11394" s="201"/>
      <c r="D11394" s="201"/>
      <c r="E11394" s="201"/>
    </row>
    <row r="11395" spans="3:5" x14ac:dyDescent="0.2">
      <c r="C11395" s="201"/>
      <c r="D11395" s="201"/>
      <c r="E11395" s="201"/>
    </row>
    <row r="11396" spans="3:5" x14ac:dyDescent="0.2">
      <c r="C11396" s="201"/>
      <c r="D11396" s="201"/>
      <c r="E11396" s="201"/>
    </row>
    <row r="11397" spans="3:5" x14ac:dyDescent="0.2">
      <c r="C11397" s="201"/>
      <c r="D11397" s="201"/>
      <c r="E11397" s="201"/>
    </row>
    <row r="11398" spans="3:5" x14ac:dyDescent="0.2">
      <c r="C11398" s="201"/>
      <c r="D11398" s="201"/>
      <c r="E11398" s="201"/>
    </row>
    <row r="11399" spans="3:5" x14ac:dyDescent="0.2">
      <c r="C11399" s="201"/>
      <c r="D11399" s="201"/>
      <c r="E11399" s="201"/>
    </row>
    <row r="11400" spans="3:5" x14ac:dyDescent="0.2">
      <c r="C11400" s="201"/>
      <c r="D11400" s="201"/>
      <c r="E11400" s="201"/>
    </row>
    <row r="11401" spans="3:5" x14ac:dyDescent="0.2">
      <c r="C11401" s="201"/>
      <c r="D11401" s="201"/>
      <c r="E11401" s="201"/>
    </row>
    <row r="11402" spans="3:5" x14ac:dyDescent="0.2">
      <c r="C11402" s="201"/>
      <c r="D11402" s="201"/>
      <c r="E11402" s="201"/>
    </row>
    <row r="11403" spans="3:5" x14ac:dyDescent="0.2">
      <c r="C11403" s="201"/>
      <c r="D11403" s="201"/>
      <c r="E11403" s="201"/>
    </row>
    <row r="11404" spans="3:5" x14ac:dyDescent="0.2">
      <c r="C11404" s="201"/>
      <c r="D11404" s="201"/>
      <c r="E11404" s="201"/>
    </row>
    <row r="11405" spans="3:5" x14ac:dyDescent="0.2">
      <c r="C11405" s="201"/>
      <c r="D11405" s="201"/>
      <c r="E11405" s="201"/>
    </row>
    <row r="11406" spans="3:5" x14ac:dyDescent="0.2">
      <c r="C11406" s="201"/>
      <c r="D11406" s="201"/>
      <c r="E11406" s="201"/>
    </row>
    <row r="11407" spans="3:5" x14ac:dyDescent="0.2">
      <c r="C11407" s="201"/>
      <c r="D11407" s="201"/>
      <c r="E11407" s="201"/>
    </row>
    <row r="11408" spans="3:5" x14ac:dyDescent="0.2">
      <c r="C11408" s="201"/>
      <c r="D11408" s="201"/>
      <c r="E11408" s="201"/>
    </row>
    <row r="11409" spans="3:5" x14ac:dyDescent="0.2">
      <c r="C11409" s="201"/>
      <c r="D11409" s="201"/>
      <c r="E11409" s="201"/>
    </row>
    <row r="11410" spans="3:5" x14ac:dyDescent="0.2">
      <c r="C11410" s="201"/>
      <c r="D11410" s="201"/>
      <c r="E11410" s="201"/>
    </row>
    <row r="11411" spans="3:5" x14ac:dyDescent="0.2">
      <c r="C11411" s="201"/>
      <c r="D11411" s="201"/>
      <c r="E11411" s="201"/>
    </row>
    <row r="11412" spans="3:5" x14ac:dyDescent="0.2">
      <c r="C11412" s="201"/>
      <c r="D11412" s="201"/>
      <c r="E11412" s="201"/>
    </row>
    <row r="11413" spans="3:5" x14ac:dyDescent="0.2">
      <c r="C11413" s="201"/>
      <c r="D11413" s="201"/>
      <c r="E11413" s="201"/>
    </row>
    <row r="11414" spans="3:5" x14ac:dyDescent="0.2">
      <c r="C11414" s="201"/>
      <c r="D11414" s="201"/>
      <c r="E11414" s="201"/>
    </row>
    <row r="11415" spans="3:5" x14ac:dyDescent="0.2">
      <c r="C11415" s="201"/>
      <c r="D11415" s="201"/>
      <c r="E11415" s="201"/>
    </row>
    <row r="11416" spans="3:5" x14ac:dyDescent="0.2">
      <c r="C11416" s="201"/>
      <c r="D11416" s="201"/>
      <c r="E11416" s="201"/>
    </row>
    <row r="11417" spans="3:5" x14ac:dyDescent="0.2">
      <c r="C11417" s="201"/>
      <c r="D11417" s="201"/>
      <c r="E11417" s="201"/>
    </row>
    <row r="11418" spans="3:5" x14ac:dyDescent="0.2">
      <c r="C11418" s="201"/>
      <c r="D11418" s="201"/>
      <c r="E11418" s="201"/>
    </row>
    <row r="11419" spans="3:5" x14ac:dyDescent="0.2">
      <c r="C11419" s="201"/>
      <c r="D11419" s="201"/>
      <c r="E11419" s="201"/>
    </row>
    <row r="11420" spans="3:5" x14ac:dyDescent="0.2">
      <c r="C11420" s="201"/>
      <c r="D11420" s="201"/>
      <c r="E11420" s="201"/>
    </row>
    <row r="11421" spans="3:5" x14ac:dyDescent="0.2">
      <c r="C11421" s="201"/>
      <c r="D11421" s="201"/>
      <c r="E11421" s="201"/>
    </row>
    <row r="11422" spans="3:5" x14ac:dyDescent="0.2">
      <c r="C11422" s="201"/>
      <c r="D11422" s="201"/>
      <c r="E11422" s="201"/>
    </row>
    <row r="11423" spans="3:5" x14ac:dyDescent="0.2">
      <c r="C11423" s="201"/>
      <c r="D11423" s="201"/>
      <c r="E11423" s="201"/>
    </row>
    <row r="11424" spans="3:5" x14ac:dyDescent="0.2">
      <c r="C11424" s="201"/>
      <c r="D11424" s="201"/>
      <c r="E11424" s="201"/>
    </row>
    <row r="11425" spans="3:5" x14ac:dyDescent="0.2">
      <c r="C11425" s="201"/>
      <c r="D11425" s="201"/>
      <c r="E11425" s="201"/>
    </row>
    <row r="11426" spans="3:5" x14ac:dyDescent="0.2">
      <c r="C11426" s="201"/>
      <c r="D11426" s="201"/>
      <c r="E11426" s="201"/>
    </row>
    <row r="11427" spans="3:5" x14ac:dyDescent="0.2">
      <c r="C11427" s="201"/>
      <c r="D11427" s="201"/>
      <c r="E11427" s="201"/>
    </row>
    <row r="11428" spans="3:5" x14ac:dyDescent="0.2">
      <c r="C11428" s="201"/>
      <c r="D11428" s="201"/>
      <c r="E11428" s="201"/>
    </row>
    <row r="11429" spans="3:5" x14ac:dyDescent="0.2">
      <c r="C11429" s="201"/>
      <c r="D11429" s="201"/>
      <c r="E11429" s="201"/>
    </row>
    <row r="11430" spans="3:5" x14ac:dyDescent="0.2">
      <c r="C11430" s="201"/>
      <c r="D11430" s="201"/>
      <c r="E11430" s="201"/>
    </row>
    <row r="11431" spans="3:5" x14ac:dyDescent="0.2">
      <c r="C11431" s="201"/>
      <c r="D11431" s="201"/>
      <c r="E11431" s="201"/>
    </row>
    <row r="11432" spans="3:5" x14ac:dyDescent="0.2">
      <c r="C11432" s="201"/>
      <c r="D11432" s="201"/>
      <c r="E11432" s="201"/>
    </row>
    <row r="11433" spans="3:5" x14ac:dyDescent="0.2">
      <c r="C11433" s="201"/>
      <c r="D11433" s="201"/>
      <c r="E11433" s="201"/>
    </row>
    <row r="11434" spans="3:5" x14ac:dyDescent="0.2">
      <c r="C11434" s="201"/>
      <c r="D11434" s="201"/>
      <c r="E11434" s="201"/>
    </row>
    <row r="11435" spans="3:5" x14ac:dyDescent="0.2">
      <c r="C11435" s="201"/>
      <c r="D11435" s="201"/>
      <c r="E11435" s="201"/>
    </row>
    <row r="11436" spans="3:5" x14ac:dyDescent="0.2">
      <c r="C11436" s="201"/>
      <c r="D11436" s="201"/>
      <c r="E11436" s="201"/>
    </row>
    <row r="11437" spans="3:5" x14ac:dyDescent="0.2">
      <c r="C11437" s="201"/>
      <c r="D11437" s="201"/>
      <c r="E11437" s="201"/>
    </row>
    <row r="11438" spans="3:5" x14ac:dyDescent="0.2">
      <c r="C11438" s="201"/>
      <c r="D11438" s="201"/>
      <c r="E11438" s="201"/>
    </row>
    <row r="11439" spans="3:5" x14ac:dyDescent="0.2">
      <c r="C11439" s="201"/>
      <c r="D11439" s="201"/>
      <c r="E11439" s="201"/>
    </row>
    <row r="11440" spans="3:5" x14ac:dyDescent="0.2">
      <c r="C11440" s="201"/>
      <c r="D11440" s="201"/>
      <c r="E11440" s="201"/>
    </row>
    <row r="11441" spans="3:5" x14ac:dyDescent="0.2">
      <c r="C11441" s="201"/>
      <c r="D11441" s="201"/>
      <c r="E11441" s="201"/>
    </row>
    <row r="11442" spans="3:5" x14ac:dyDescent="0.2">
      <c r="C11442" s="201"/>
      <c r="D11442" s="201"/>
      <c r="E11442" s="201"/>
    </row>
    <row r="11443" spans="3:5" x14ac:dyDescent="0.2">
      <c r="C11443" s="201"/>
      <c r="D11443" s="201"/>
      <c r="E11443" s="201"/>
    </row>
    <row r="11444" spans="3:5" x14ac:dyDescent="0.2">
      <c r="C11444" s="201"/>
      <c r="D11444" s="201"/>
      <c r="E11444" s="201"/>
    </row>
    <row r="11445" spans="3:5" x14ac:dyDescent="0.2">
      <c r="C11445" s="201"/>
      <c r="D11445" s="201"/>
      <c r="E11445" s="201"/>
    </row>
    <row r="11446" spans="3:5" x14ac:dyDescent="0.2">
      <c r="C11446" s="201"/>
      <c r="D11446" s="201"/>
      <c r="E11446" s="201"/>
    </row>
    <row r="11447" spans="3:5" x14ac:dyDescent="0.2">
      <c r="C11447" s="201"/>
      <c r="D11447" s="201"/>
      <c r="E11447" s="201"/>
    </row>
    <row r="11448" spans="3:5" x14ac:dyDescent="0.2">
      <c r="C11448" s="201"/>
      <c r="D11448" s="201"/>
      <c r="E11448" s="201"/>
    </row>
    <row r="11449" spans="3:5" x14ac:dyDescent="0.2">
      <c r="C11449" s="201"/>
      <c r="D11449" s="201"/>
      <c r="E11449" s="201"/>
    </row>
    <row r="11450" spans="3:5" x14ac:dyDescent="0.2">
      <c r="C11450" s="201"/>
      <c r="D11450" s="201"/>
      <c r="E11450" s="201"/>
    </row>
    <row r="11451" spans="3:5" x14ac:dyDescent="0.2">
      <c r="C11451" s="201"/>
      <c r="D11451" s="201"/>
      <c r="E11451" s="201"/>
    </row>
    <row r="11452" spans="3:5" x14ac:dyDescent="0.2">
      <c r="C11452" s="201"/>
      <c r="D11452" s="201"/>
      <c r="E11452" s="201"/>
    </row>
    <row r="11453" spans="3:5" x14ac:dyDescent="0.2">
      <c r="C11453" s="201"/>
      <c r="D11453" s="201"/>
      <c r="E11453" s="201"/>
    </row>
    <row r="11454" spans="3:5" x14ac:dyDescent="0.2">
      <c r="C11454" s="201"/>
      <c r="D11454" s="201"/>
      <c r="E11454" s="201"/>
    </row>
    <row r="11455" spans="3:5" x14ac:dyDescent="0.2">
      <c r="C11455" s="201"/>
      <c r="D11455" s="201"/>
      <c r="E11455" s="201"/>
    </row>
    <row r="11456" spans="3:5" x14ac:dyDescent="0.2">
      <c r="C11456" s="201"/>
      <c r="D11456" s="201"/>
      <c r="E11456" s="201"/>
    </row>
    <row r="11457" spans="3:5" x14ac:dyDescent="0.2">
      <c r="C11457" s="201"/>
      <c r="D11457" s="201"/>
      <c r="E11457" s="201"/>
    </row>
    <row r="11458" spans="3:5" x14ac:dyDescent="0.2">
      <c r="C11458" s="201"/>
      <c r="D11458" s="201"/>
      <c r="E11458" s="201"/>
    </row>
    <row r="11459" spans="3:5" x14ac:dyDescent="0.2">
      <c r="C11459" s="201"/>
      <c r="D11459" s="201"/>
      <c r="E11459" s="201"/>
    </row>
    <row r="11460" spans="3:5" x14ac:dyDescent="0.2">
      <c r="C11460" s="201"/>
      <c r="D11460" s="201"/>
      <c r="E11460" s="201"/>
    </row>
    <row r="11461" spans="3:5" x14ac:dyDescent="0.2">
      <c r="C11461" s="201"/>
      <c r="D11461" s="201"/>
      <c r="E11461" s="201"/>
    </row>
    <row r="11462" spans="3:5" x14ac:dyDescent="0.2">
      <c r="C11462" s="201"/>
      <c r="D11462" s="201"/>
      <c r="E11462" s="201"/>
    </row>
    <row r="11463" spans="3:5" x14ac:dyDescent="0.2">
      <c r="C11463" s="201"/>
      <c r="D11463" s="201"/>
      <c r="E11463" s="201"/>
    </row>
    <row r="11464" spans="3:5" x14ac:dyDescent="0.2">
      <c r="C11464" s="201"/>
      <c r="D11464" s="201"/>
      <c r="E11464" s="201"/>
    </row>
    <row r="11465" spans="3:5" x14ac:dyDescent="0.2">
      <c r="C11465" s="201"/>
      <c r="D11465" s="201"/>
      <c r="E11465" s="201"/>
    </row>
    <row r="11466" spans="3:5" x14ac:dyDescent="0.2">
      <c r="C11466" s="201"/>
      <c r="D11466" s="201"/>
      <c r="E11466" s="201"/>
    </row>
    <row r="11467" spans="3:5" x14ac:dyDescent="0.2">
      <c r="C11467" s="201"/>
      <c r="D11467" s="201"/>
      <c r="E11467" s="201"/>
    </row>
    <row r="11468" spans="3:5" x14ac:dyDescent="0.2">
      <c r="C11468" s="201"/>
      <c r="D11468" s="201"/>
      <c r="E11468" s="201"/>
    </row>
    <row r="11469" spans="3:5" x14ac:dyDescent="0.2">
      <c r="C11469" s="201"/>
      <c r="D11469" s="201"/>
      <c r="E11469" s="201"/>
    </row>
    <row r="11470" spans="3:5" x14ac:dyDescent="0.2">
      <c r="C11470" s="201"/>
      <c r="D11470" s="201"/>
      <c r="E11470" s="201"/>
    </row>
    <row r="11471" spans="3:5" x14ac:dyDescent="0.2">
      <c r="C11471" s="201"/>
      <c r="D11471" s="201"/>
      <c r="E11471" s="201"/>
    </row>
    <row r="11472" spans="3:5" x14ac:dyDescent="0.2">
      <c r="C11472" s="201"/>
      <c r="D11472" s="201"/>
      <c r="E11472" s="201"/>
    </row>
    <row r="11473" spans="3:5" x14ac:dyDescent="0.2">
      <c r="C11473" s="201"/>
      <c r="D11473" s="201"/>
      <c r="E11473" s="201"/>
    </row>
    <row r="11474" spans="3:5" x14ac:dyDescent="0.2">
      <c r="C11474" s="201"/>
      <c r="D11474" s="201"/>
      <c r="E11474" s="201"/>
    </row>
    <row r="11475" spans="3:5" x14ac:dyDescent="0.2">
      <c r="C11475" s="201"/>
      <c r="D11475" s="201"/>
      <c r="E11475" s="201"/>
    </row>
    <row r="11476" spans="3:5" x14ac:dyDescent="0.2">
      <c r="C11476" s="201"/>
      <c r="D11476" s="201"/>
      <c r="E11476" s="201"/>
    </row>
    <row r="11477" spans="3:5" x14ac:dyDescent="0.2">
      <c r="C11477" s="201"/>
      <c r="D11477" s="201"/>
      <c r="E11477" s="201"/>
    </row>
    <row r="11478" spans="3:5" x14ac:dyDescent="0.2">
      <c r="C11478" s="201"/>
      <c r="D11478" s="201"/>
      <c r="E11478" s="201"/>
    </row>
    <row r="11479" spans="3:5" x14ac:dyDescent="0.2">
      <c r="C11479" s="201"/>
      <c r="D11479" s="201"/>
      <c r="E11479" s="201"/>
    </row>
    <row r="11480" spans="3:5" x14ac:dyDescent="0.2">
      <c r="C11480" s="201"/>
      <c r="D11480" s="201"/>
      <c r="E11480" s="201"/>
    </row>
    <row r="11481" spans="3:5" x14ac:dyDescent="0.2">
      <c r="C11481" s="201"/>
      <c r="D11481" s="201"/>
      <c r="E11481" s="201"/>
    </row>
    <row r="11482" spans="3:5" x14ac:dyDescent="0.2">
      <c r="C11482" s="201"/>
      <c r="D11482" s="201"/>
      <c r="E11482" s="201"/>
    </row>
    <row r="11483" spans="3:5" x14ac:dyDescent="0.2">
      <c r="C11483" s="201"/>
      <c r="D11483" s="201"/>
      <c r="E11483" s="201"/>
    </row>
    <row r="11484" spans="3:5" x14ac:dyDescent="0.2">
      <c r="C11484" s="201"/>
      <c r="D11484" s="201"/>
      <c r="E11484" s="201"/>
    </row>
    <row r="11485" spans="3:5" x14ac:dyDescent="0.2">
      <c r="C11485" s="201"/>
      <c r="D11485" s="201"/>
      <c r="E11485" s="201"/>
    </row>
    <row r="11486" spans="3:5" x14ac:dyDescent="0.2">
      <c r="C11486" s="201"/>
      <c r="D11486" s="201"/>
      <c r="E11486" s="201"/>
    </row>
    <row r="11487" spans="3:5" x14ac:dyDescent="0.2">
      <c r="C11487" s="201"/>
      <c r="D11487" s="201"/>
      <c r="E11487" s="201"/>
    </row>
    <row r="11488" spans="3:5" x14ac:dyDescent="0.2">
      <c r="C11488" s="201"/>
      <c r="D11488" s="201"/>
      <c r="E11488" s="201"/>
    </row>
    <row r="11489" spans="3:5" x14ac:dyDescent="0.2">
      <c r="C11489" s="201"/>
      <c r="D11489" s="201"/>
      <c r="E11489" s="201"/>
    </row>
    <row r="11490" spans="3:5" x14ac:dyDescent="0.2">
      <c r="C11490" s="201"/>
      <c r="D11490" s="201"/>
      <c r="E11490" s="201"/>
    </row>
    <row r="11491" spans="3:5" x14ac:dyDescent="0.2">
      <c r="C11491" s="201"/>
      <c r="D11491" s="201"/>
      <c r="E11491" s="201"/>
    </row>
    <row r="11492" spans="3:5" x14ac:dyDescent="0.2">
      <c r="C11492" s="201"/>
      <c r="D11492" s="201"/>
      <c r="E11492" s="201"/>
    </row>
    <row r="11493" spans="3:5" x14ac:dyDescent="0.2">
      <c r="C11493" s="201"/>
      <c r="D11493" s="201"/>
      <c r="E11493" s="201"/>
    </row>
    <row r="11494" spans="3:5" x14ac:dyDescent="0.2">
      <c r="C11494" s="201"/>
      <c r="D11494" s="201"/>
      <c r="E11494" s="201"/>
    </row>
    <row r="11495" spans="3:5" x14ac:dyDescent="0.2">
      <c r="C11495" s="201"/>
      <c r="D11495" s="201"/>
      <c r="E11495" s="201"/>
    </row>
    <row r="11496" spans="3:5" x14ac:dyDescent="0.2">
      <c r="C11496" s="201"/>
      <c r="D11496" s="201"/>
      <c r="E11496" s="201"/>
    </row>
    <row r="11497" spans="3:5" x14ac:dyDescent="0.2">
      <c r="C11497" s="201"/>
      <c r="D11497" s="201"/>
      <c r="E11497" s="201"/>
    </row>
    <row r="11498" spans="3:5" x14ac:dyDescent="0.2">
      <c r="C11498" s="201"/>
      <c r="D11498" s="201"/>
      <c r="E11498" s="201"/>
    </row>
    <row r="11499" spans="3:5" x14ac:dyDescent="0.2">
      <c r="C11499" s="201"/>
      <c r="D11499" s="201"/>
      <c r="E11499" s="201"/>
    </row>
    <row r="11500" spans="3:5" x14ac:dyDescent="0.2">
      <c r="C11500" s="201"/>
      <c r="D11500" s="201"/>
      <c r="E11500" s="201"/>
    </row>
    <row r="11501" spans="3:5" x14ac:dyDescent="0.2">
      <c r="C11501" s="201"/>
      <c r="D11501" s="201"/>
      <c r="E11501" s="201"/>
    </row>
    <row r="11502" spans="3:5" x14ac:dyDescent="0.2">
      <c r="C11502" s="201"/>
      <c r="D11502" s="201"/>
      <c r="E11502" s="201"/>
    </row>
    <row r="11503" spans="3:5" x14ac:dyDescent="0.2">
      <c r="C11503" s="201"/>
      <c r="D11503" s="201"/>
      <c r="E11503" s="201"/>
    </row>
    <row r="11504" spans="3:5" x14ac:dyDescent="0.2">
      <c r="C11504" s="201"/>
      <c r="D11504" s="201"/>
      <c r="E11504" s="201"/>
    </row>
    <row r="11505" spans="3:5" x14ac:dyDescent="0.2">
      <c r="C11505" s="201"/>
      <c r="D11505" s="201"/>
      <c r="E11505" s="201"/>
    </row>
    <row r="11506" spans="3:5" x14ac:dyDescent="0.2">
      <c r="C11506" s="201"/>
      <c r="D11506" s="201"/>
      <c r="E11506" s="201"/>
    </row>
    <row r="11507" spans="3:5" x14ac:dyDescent="0.2">
      <c r="C11507" s="201"/>
      <c r="D11507" s="201"/>
      <c r="E11507" s="201"/>
    </row>
    <row r="11508" spans="3:5" x14ac:dyDescent="0.2">
      <c r="C11508" s="201"/>
      <c r="D11508" s="201"/>
      <c r="E11508" s="201"/>
    </row>
    <row r="11509" spans="3:5" x14ac:dyDescent="0.2">
      <c r="C11509" s="201"/>
      <c r="D11509" s="201"/>
      <c r="E11509" s="201"/>
    </row>
    <row r="11510" spans="3:5" x14ac:dyDescent="0.2">
      <c r="C11510" s="201"/>
      <c r="D11510" s="201"/>
      <c r="E11510" s="201"/>
    </row>
    <row r="11511" spans="3:5" x14ac:dyDescent="0.2">
      <c r="C11511" s="201"/>
      <c r="D11511" s="201"/>
      <c r="E11511" s="201"/>
    </row>
    <row r="11512" spans="3:5" x14ac:dyDescent="0.2">
      <c r="C11512" s="201"/>
      <c r="D11512" s="201"/>
      <c r="E11512" s="201"/>
    </row>
    <row r="11513" spans="3:5" x14ac:dyDescent="0.2">
      <c r="C11513" s="201"/>
      <c r="D11513" s="201"/>
      <c r="E11513" s="201"/>
    </row>
    <row r="11514" spans="3:5" x14ac:dyDescent="0.2">
      <c r="C11514" s="201"/>
      <c r="D11514" s="201"/>
      <c r="E11514" s="201"/>
    </row>
    <row r="11515" spans="3:5" x14ac:dyDescent="0.2">
      <c r="C11515" s="201"/>
      <c r="D11515" s="201"/>
      <c r="E11515" s="201"/>
    </row>
    <row r="11516" spans="3:5" x14ac:dyDescent="0.2">
      <c r="C11516" s="201"/>
      <c r="D11516" s="201"/>
      <c r="E11516" s="201"/>
    </row>
    <row r="11517" spans="3:5" x14ac:dyDescent="0.2">
      <c r="C11517" s="201"/>
      <c r="D11517" s="201"/>
      <c r="E11517" s="201"/>
    </row>
    <row r="11518" spans="3:5" x14ac:dyDescent="0.2">
      <c r="C11518" s="201"/>
      <c r="D11518" s="201"/>
      <c r="E11518" s="201"/>
    </row>
    <row r="11519" spans="3:5" x14ac:dyDescent="0.2">
      <c r="C11519" s="201"/>
      <c r="D11519" s="201"/>
      <c r="E11519" s="201"/>
    </row>
    <row r="11520" spans="3:5" x14ac:dyDescent="0.2">
      <c r="C11520" s="201"/>
      <c r="D11520" s="201"/>
      <c r="E11520" s="201"/>
    </row>
    <row r="11521" spans="3:5" x14ac:dyDescent="0.2">
      <c r="C11521" s="201"/>
      <c r="D11521" s="201"/>
      <c r="E11521" s="201"/>
    </row>
    <row r="11522" spans="3:5" x14ac:dyDescent="0.2">
      <c r="C11522" s="201"/>
      <c r="D11522" s="201"/>
      <c r="E11522" s="201"/>
    </row>
    <row r="11523" spans="3:5" x14ac:dyDescent="0.2">
      <c r="C11523" s="201"/>
      <c r="D11523" s="201"/>
      <c r="E11523" s="201"/>
    </row>
    <row r="11524" spans="3:5" x14ac:dyDescent="0.2">
      <c r="C11524" s="201"/>
      <c r="D11524" s="201"/>
      <c r="E11524" s="201"/>
    </row>
    <row r="11525" spans="3:5" x14ac:dyDescent="0.2">
      <c r="C11525" s="201"/>
      <c r="D11525" s="201"/>
      <c r="E11525" s="201"/>
    </row>
    <row r="11526" spans="3:5" x14ac:dyDescent="0.2">
      <c r="C11526" s="201"/>
      <c r="D11526" s="201"/>
      <c r="E11526" s="201"/>
    </row>
    <row r="11527" spans="3:5" x14ac:dyDescent="0.2">
      <c r="C11527" s="201"/>
      <c r="D11527" s="201"/>
      <c r="E11527" s="201"/>
    </row>
    <row r="11528" spans="3:5" x14ac:dyDescent="0.2">
      <c r="C11528" s="201"/>
      <c r="D11528" s="201"/>
      <c r="E11528" s="201"/>
    </row>
    <row r="11529" spans="3:5" x14ac:dyDescent="0.2">
      <c r="C11529" s="201"/>
      <c r="D11529" s="201"/>
      <c r="E11529" s="201"/>
    </row>
    <row r="11530" spans="3:5" x14ac:dyDescent="0.2">
      <c r="C11530" s="201"/>
      <c r="D11530" s="201"/>
      <c r="E11530" s="201"/>
    </row>
    <row r="11531" spans="3:5" x14ac:dyDescent="0.2">
      <c r="C11531" s="201"/>
      <c r="D11531" s="201"/>
      <c r="E11531" s="201"/>
    </row>
    <row r="11532" spans="3:5" x14ac:dyDescent="0.2">
      <c r="C11532" s="201"/>
      <c r="D11532" s="201"/>
      <c r="E11532" s="201"/>
    </row>
    <row r="11533" spans="3:5" x14ac:dyDescent="0.2">
      <c r="C11533" s="201"/>
      <c r="D11533" s="201"/>
      <c r="E11533" s="201"/>
    </row>
    <row r="11534" spans="3:5" x14ac:dyDescent="0.2">
      <c r="C11534" s="201"/>
      <c r="D11534" s="201"/>
      <c r="E11534" s="201"/>
    </row>
    <row r="11535" spans="3:5" x14ac:dyDescent="0.2">
      <c r="C11535" s="201"/>
      <c r="D11535" s="201"/>
      <c r="E11535" s="201"/>
    </row>
    <row r="11536" spans="3:5" x14ac:dyDescent="0.2">
      <c r="C11536" s="201"/>
      <c r="D11536" s="201"/>
      <c r="E11536" s="201"/>
    </row>
    <row r="11537" spans="3:5" x14ac:dyDescent="0.2">
      <c r="C11537" s="201"/>
      <c r="D11537" s="201"/>
      <c r="E11537" s="201"/>
    </row>
    <row r="11538" spans="3:5" x14ac:dyDescent="0.2">
      <c r="C11538" s="201"/>
      <c r="D11538" s="201"/>
      <c r="E11538" s="201"/>
    </row>
    <row r="11539" spans="3:5" x14ac:dyDescent="0.2">
      <c r="C11539" s="201"/>
      <c r="D11539" s="201"/>
      <c r="E11539" s="201"/>
    </row>
    <row r="11540" spans="3:5" x14ac:dyDescent="0.2">
      <c r="C11540" s="201"/>
      <c r="D11540" s="201"/>
      <c r="E11540" s="201"/>
    </row>
    <row r="11541" spans="3:5" x14ac:dyDescent="0.2">
      <c r="C11541" s="201"/>
      <c r="D11541" s="201"/>
      <c r="E11541" s="201"/>
    </row>
    <row r="11542" spans="3:5" x14ac:dyDescent="0.2">
      <c r="C11542" s="201"/>
      <c r="D11542" s="201"/>
      <c r="E11542" s="201"/>
    </row>
    <row r="11543" spans="3:5" x14ac:dyDescent="0.2">
      <c r="C11543" s="201"/>
      <c r="D11543" s="201"/>
      <c r="E11543" s="201"/>
    </row>
    <row r="11544" spans="3:5" x14ac:dyDescent="0.2">
      <c r="C11544" s="201"/>
      <c r="D11544" s="201"/>
      <c r="E11544" s="201"/>
    </row>
    <row r="11545" spans="3:5" x14ac:dyDescent="0.2">
      <c r="C11545" s="201"/>
      <c r="D11545" s="201"/>
      <c r="E11545" s="201"/>
    </row>
    <row r="11546" spans="3:5" x14ac:dyDescent="0.2">
      <c r="C11546" s="201"/>
      <c r="D11546" s="201"/>
      <c r="E11546" s="201"/>
    </row>
    <row r="11547" spans="3:5" x14ac:dyDescent="0.2">
      <c r="C11547" s="201"/>
      <c r="D11547" s="201"/>
      <c r="E11547" s="201"/>
    </row>
    <row r="11548" spans="3:5" x14ac:dyDescent="0.2">
      <c r="C11548" s="201"/>
      <c r="D11548" s="201"/>
      <c r="E11548" s="201"/>
    </row>
    <row r="11549" spans="3:5" x14ac:dyDescent="0.2">
      <c r="C11549" s="201"/>
      <c r="D11549" s="201"/>
      <c r="E11549" s="201"/>
    </row>
    <row r="11550" spans="3:5" x14ac:dyDescent="0.2">
      <c r="C11550" s="201"/>
      <c r="D11550" s="201"/>
      <c r="E11550" s="201"/>
    </row>
    <row r="11551" spans="3:5" x14ac:dyDescent="0.2">
      <c r="C11551" s="201"/>
      <c r="D11551" s="201"/>
      <c r="E11551" s="201"/>
    </row>
    <row r="11552" spans="3:5" x14ac:dyDescent="0.2">
      <c r="C11552" s="201"/>
      <c r="D11552" s="201"/>
      <c r="E11552" s="201"/>
    </row>
    <row r="11553" spans="3:5" x14ac:dyDescent="0.2">
      <c r="C11553" s="201"/>
      <c r="D11553" s="201"/>
      <c r="E11553" s="201"/>
    </row>
    <row r="11554" spans="3:5" x14ac:dyDescent="0.2">
      <c r="C11554" s="201"/>
      <c r="D11554" s="201"/>
      <c r="E11554" s="201"/>
    </row>
    <row r="11555" spans="3:5" x14ac:dyDescent="0.2">
      <c r="C11555" s="201"/>
      <c r="D11555" s="201"/>
      <c r="E11555" s="201"/>
    </row>
    <row r="11556" spans="3:5" x14ac:dyDescent="0.2">
      <c r="C11556" s="201"/>
      <c r="D11556" s="201"/>
      <c r="E11556" s="201"/>
    </row>
    <row r="11557" spans="3:5" x14ac:dyDescent="0.2">
      <c r="C11557" s="201"/>
      <c r="D11557" s="201"/>
      <c r="E11557" s="201"/>
    </row>
    <row r="11558" spans="3:5" x14ac:dyDescent="0.2">
      <c r="C11558" s="201"/>
      <c r="D11558" s="201"/>
      <c r="E11558" s="201"/>
    </row>
    <row r="11559" spans="3:5" x14ac:dyDescent="0.2">
      <c r="C11559" s="201"/>
      <c r="D11559" s="201"/>
      <c r="E11559" s="201"/>
    </row>
    <row r="11560" spans="3:5" x14ac:dyDescent="0.2">
      <c r="C11560" s="201"/>
      <c r="D11560" s="201"/>
      <c r="E11560" s="201"/>
    </row>
    <row r="11561" spans="3:5" x14ac:dyDescent="0.2">
      <c r="C11561" s="201"/>
      <c r="D11561" s="201"/>
      <c r="E11561" s="201"/>
    </row>
    <row r="11562" spans="3:5" x14ac:dyDescent="0.2">
      <c r="C11562" s="201"/>
      <c r="D11562" s="201"/>
      <c r="E11562" s="201"/>
    </row>
    <row r="11563" spans="3:5" x14ac:dyDescent="0.2">
      <c r="C11563" s="201"/>
      <c r="D11563" s="201"/>
      <c r="E11563" s="201"/>
    </row>
    <row r="11564" spans="3:5" x14ac:dyDescent="0.2">
      <c r="C11564" s="201"/>
      <c r="D11564" s="201"/>
      <c r="E11564" s="201"/>
    </row>
    <row r="11565" spans="3:5" x14ac:dyDescent="0.2">
      <c r="C11565" s="201"/>
      <c r="D11565" s="201"/>
      <c r="E11565" s="201"/>
    </row>
    <row r="11566" spans="3:5" x14ac:dyDescent="0.2">
      <c r="C11566" s="201"/>
      <c r="D11566" s="201"/>
      <c r="E11566" s="201"/>
    </row>
    <row r="11567" spans="3:5" x14ac:dyDescent="0.2">
      <c r="C11567" s="201"/>
      <c r="D11567" s="201"/>
      <c r="E11567" s="201"/>
    </row>
    <row r="11568" spans="3:5" x14ac:dyDescent="0.2">
      <c r="C11568" s="201"/>
      <c r="D11568" s="201"/>
      <c r="E11568" s="201"/>
    </row>
    <row r="11569" spans="3:5" x14ac:dyDescent="0.2">
      <c r="C11569" s="201"/>
      <c r="D11569" s="201"/>
      <c r="E11569" s="201"/>
    </row>
    <row r="11570" spans="3:5" x14ac:dyDescent="0.2">
      <c r="C11570" s="201"/>
      <c r="D11570" s="201"/>
      <c r="E11570" s="201"/>
    </row>
    <row r="11571" spans="3:5" x14ac:dyDescent="0.2">
      <c r="C11571" s="201"/>
      <c r="D11571" s="201"/>
      <c r="E11571" s="201"/>
    </row>
    <row r="11572" spans="3:5" x14ac:dyDescent="0.2">
      <c r="C11572" s="201"/>
      <c r="D11572" s="201"/>
      <c r="E11572" s="201"/>
    </row>
    <row r="11573" spans="3:5" x14ac:dyDescent="0.2">
      <c r="C11573" s="201"/>
      <c r="D11573" s="201"/>
      <c r="E11573" s="201"/>
    </row>
    <row r="11574" spans="3:5" x14ac:dyDescent="0.2">
      <c r="C11574" s="201"/>
      <c r="D11574" s="201"/>
      <c r="E11574" s="201"/>
    </row>
    <row r="11575" spans="3:5" x14ac:dyDescent="0.2">
      <c r="C11575" s="201"/>
      <c r="D11575" s="201"/>
      <c r="E11575" s="201"/>
    </row>
    <row r="11576" spans="3:5" x14ac:dyDescent="0.2">
      <c r="C11576" s="201"/>
      <c r="D11576" s="201"/>
      <c r="E11576" s="201"/>
    </row>
    <row r="11577" spans="3:5" x14ac:dyDescent="0.2">
      <c r="C11577" s="201"/>
      <c r="D11577" s="201"/>
      <c r="E11577" s="201"/>
    </row>
    <row r="11578" spans="3:5" x14ac:dyDescent="0.2">
      <c r="C11578" s="201"/>
      <c r="D11578" s="201"/>
      <c r="E11578" s="201"/>
    </row>
    <row r="11579" spans="3:5" x14ac:dyDescent="0.2">
      <c r="C11579" s="201"/>
      <c r="D11579" s="201"/>
      <c r="E11579" s="201"/>
    </row>
    <row r="11580" spans="3:5" x14ac:dyDescent="0.2">
      <c r="C11580" s="201"/>
      <c r="D11580" s="201"/>
      <c r="E11580" s="201"/>
    </row>
    <row r="11581" spans="3:5" x14ac:dyDescent="0.2">
      <c r="C11581" s="201"/>
      <c r="D11581" s="201"/>
      <c r="E11581" s="201"/>
    </row>
    <row r="11582" spans="3:5" x14ac:dyDescent="0.2">
      <c r="C11582" s="201"/>
      <c r="D11582" s="201"/>
      <c r="E11582" s="201"/>
    </row>
    <row r="11583" spans="3:5" x14ac:dyDescent="0.2">
      <c r="C11583" s="201"/>
      <c r="D11583" s="201"/>
      <c r="E11583" s="201"/>
    </row>
    <row r="11584" spans="3:5" x14ac:dyDescent="0.2">
      <c r="C11584" s="201"/>
      <c r="D11584" s="201"/>
      <c r="E11584" s="201"/>
    </row>
    <row r="11585" spans="3:5" x14ac:dyDescent="0.2">
      <c r="C11585" s="201"/>
      <c r="D11585" s="201"/>
      <c r="E11585" s="201"/>
    </row>
    <row r="11586" spans="3:5" x14ac:dyDescent="0.2">
      <c r="C11586" s="201"/>
      <c r="D11586" s="201"/>
      <c r="E11586" s="201"/>
    </row>
    <row r="11587" spans="3:5" x14ac:dyDescent="0.2">
      <c r="C11587" s="201"/>
      <c r="D11587" s="201"/>
      <c r="E11587" s="201"/>
    </row>
    <row r="11588" spans="3:5" x14ac:dyDescent="0.2">
      <c r="C11588" s="201"/>
      <c r="D11588" s="201"/>
      <c r="E11588" s="201"/>
    </row>
    <row r="11589" spans="3:5" x14ac:dyDescent="0.2">
      <c r="C11589" s="201"/>
      <c r="D11589" s="201"/>
      <c r="E11589" s="201"/>
    </row>
    <row r="11590" spans="3:5" x14ac:dyDescent="0.2">
      <c r="C11590" s="201"/>
      <c r="D11590" s="201"/>
      <c r="E11590" s="201"/>
    </row>
    <row r="11591" spans="3:5" x14ac:dyDescent="0.2">
      <c r="C11591" s="201"/>
      <c r="D11591" s="201"/>
      <c r="E11591" s="201"/>
    </row>
    <row r="11592" spans="3:5" x14ac:dyDescent="0.2">
      <c r="C11592" s="201"/>
      <c r="D11592" s="201"/>
      <c r="E11592" s="201"/>
    </row>
    <row r="11593" spans="3:5" x14ac:dyDescent="0.2">
      <c r="C11593" s="201"/>
      <c r="D11593" s="201"/>
      <c r="E11593" s="201"/>
    </row>
    <row r="11594" spans="3:5" x14ac:dyDescent="0.2">
      <c r="C11594" s="201"/>
      <c r="D11594" s="201"/>
      <c r="E11594" s="201"/>
    </row>
    <row r="11595" spans="3:5" x14ac:dyDescent="0.2">
      <c r="C11595" s="201"/>
      <c r="D11595" s="201"/>
      <c r="E11595" s="201"/>
    </row>
    <row r="11596" spans="3:5" x14ac:dyDescent="0.2">
      <c r="C11596" s="201"/>
      <c r="D11596" s="201"/>
      <c r="E11596" s="201"/>
    </row>
    <row r="11597" spans="3:5" x14ac:dyDescent="0.2">
      <c r="C11597" s="201"/>
      <c r="D11597" s="201"/>
      <c r="E11597" s="201"/>
    </row>
    <row r="11598" spans="3:5" x14ac:dyDescent="0.2">
      <c r="C11598" s="201"/>
      <c r="D11598" s="201"/>
      <c r="E11598" s="201"/>
    </row>
    <row r="11599" spans="3:5" x14ac:dyDescent="0.2">
      <c r="C11599" s="201"/>
      <c r="D11599" s="201"/>
      <c r="E11599" s="201"/>
    </row>
    <row r="11600" spans="3:5" x14ac:dyDescent="0.2">
      <c r="C11600" s="201"/>
      <c r="D11600" s="201"/>
      <c r="E11600" s="201"/>
    </row>
    <row r="11601" spans="3:5" x14ac:dyDescent="0.2">
      <c r="C11601" s="201"/>
      <c r="D11601" s="201"/>
      <c r="E11601" s="201"/>
    </row>
    <row r="11602" spans="3:5" x14ac:dyDescent="0.2">
      <c r="C11602" s="201"/>
      <c r="D11602" s="201"/>
      <c r="E11602" s="201"/>
    </row>
    <row r="11603" spans="3:5" x14ac:dyDescent="0.2">
      <c r="C11603" s="201"/>
      <c r="D11603" s="201"/>
      <c r="E11603" s="201"/>
    </row>
    <row r="11604" spans="3:5" x14ac:dyDescent="0.2">
      <c r="C11604" s="201"/>
      <c r="D11604" s="201"/>
      <c r="E11604" s="201"/>
    </row>
    <row r="11605" spans="3:5" x14ac:dyDescent="0.2">
      <c r="C11605" s="201"/>
      <c r="D11605" s="201"/>
      <c r="E11605" s="201"/>
    </row>
    <row r="11606" spans="3:5" x14ac:dyDescent="0.2">
      <c r="C11606" s="201"/>
      <c r="D11606" s="201"/>
      <c r="E11606" s="201"/>
    </row>
    <row r="11607" spans="3:5" x14ac:dyDescent="0.2">
      <c r="C11607" s="201"/>
      <c r="D11607" s="201"/>
      <c r="E11607" s="201"/>
    </row>
    <row r="11608" spans="3:5" x14ac:dyDescent="0.2">
      <c r="C11608" s="201"/>
      <c r="D11608" s="201"/>
      <c r="E11608" s="201"/>
    </row>
    <row r="11609" spans="3:5" x14ac:dyDescent="0.2">
      <c r="C11609" s="201"/>
      <c r="D11609" s="201"/>
      <c r="E11609" s="201"/>
    </row>
    <row r="11610" spans="3:5" x14ac:dyDescent="0.2">
      <c r="C11610" s="201"/>
      <c r="D11610" s="201"/>
      <c r="E11610" s="201"/>
    </row>
    <row r="11611" spans="3:5" x14ac:dyDescent="0.2">
      <c r="C11611" s="201"/>
      <c r="D11611" s="201"/>
      <c r="E11611" s="201"/>
    </row>
    <row r="11612" spans="3:5" x14ac:dyDescent="0.2">
      <c r="C11612" s="201"/>
      <c r="D11612" s="201"/>
      <c r="E11612" s="201"/>
    </row>
    <row r="11613" spans="3:5" x14ac:dyDescent="0.2">
      <c r="C11613" s="201"/>
      <c r="D11613" s="201"/>
      <c r="E11613" s="201"/>
    </row>
    <row r="11614" spans="3:5" x14ac:dyDescent="0.2">
      <c r="C11614" s="201"/>
      <c r="D11614" s="201"/>
      <c r="E11614" s="201"/>
    </row>
    <row r="11615" spans="3:5" x14ac:dyDescent="0.2">
      <c r="C11615" s="201"/>
      <c r="D11615" s="201"/>
      <c r="E11615" s="201"/>
    </row>
    <row r="11616" spans="3:5" x14ac:dyDescent="0.2">
      <c r="C11616" s="201"/>
      <c r="D11616" s="201"/>
      <c r="E11616" s="201"/>
    </row>
    <row r="11617" spans="3:5" x14ac:dyDescent="0.2">
      <c r="C11617" s="201"/>
      <c r="D11617" s="201"/>
      <c r="E11617" s="201"/>
    </row>
    <row r="11618" spans="3:5" x14ac:dyDescent="0.2">
      <c r="C11618" s="201"/>
      <c r="D11618" s="201"/>
      <c r="E11618" s="201"/>
    </row>
    <row r="11619" spans="3:5" x14ac:dyDescent="0.2">
      <c r="C11619" s="201"/>
      <c r="D11619" s="201"/>
      <c r="E11619" s="201"/>
    </row>
    <row r="11620" spans="3:5" x14ac:dyDescent="0.2">
      <c r="C11620" s="201"/>
      <c r="D11620" s="201"/>
      <c r="E11620" s="201"/>
    </row>
    <row r="11621" spans="3:5" x14ac:dyDescent="0.2">
      <c r="C11621" s="201"/>
      <c r="D11621" s="201"/>
      <c r="E11621" s="201"/>
    </row>
    <row r="11622" spans="3:5" x14ac:dyDescent="0.2">
      <c r="C11622" s="201"/>
      <c r="D11622" s="201"/>
      <c r="E11622" s="201"/>
    </row>
    <row r="11623" spans="3:5" x14ac:dyDescent="0.2">
      <c r="C11623" s="201"/>
      <c r="D11623" s="201"/>
      <c r="E11623" s="201"/>
    </row>
    <row r="11624" spans="3:5" x14ac:dyDescent="0.2">
      <c r="C11624" s="201"/>
      <c r="D11624" s="201"/>
      <c r="E11624" s="201"/>
    </row>
    <row r="11625" spans="3:5" x14ac:dyDescent="0.2">
      <c r="C11625" s="201"/>
      <c r="D11625" s="201"/>
      <c r="E11625" s="201"/>
    </row>
    <row r="11626" spans="3:5" x14ac:dyDescent="0.2">
      <c r="C11626" s="201"/>
      <c r="D11626" s="201"/>
      <c r="E11626" s="201"/>
    </row>
    <row r="11627" spans="3:5" x14ac:dyDescent="0.2">
      <c r="C11627" s="201"/>
      <c r="D11627" s="201"/>
      <c r="E11627" s="201"/>
    </row>
    <row r="11628" spans="3:5" x14ac:dyDescent="0.2">
      <c r="C11628" s="201"/>
      <c r="D11628" s="201"/>
      <c r="E11628" s="201"/>
    </row>
    <row r="11629" spans="3:5" x14ac:dyDescent="0.2">
      <c r="C11629" s="201"/>
      <c r="D11629" s="201"/>
      <c r="E11629" s="201"/>
    </row>
    <row r="11630" spans="3:5" x14ac:dyDescent="0.2">
      <c r="C11630" s="201"/>
      <c r="D11630" s="201"/>
      <c r="E11630" s="201"/>
    </row>
    <row r="11631" spans="3:5" x14ac:dyDescent="0.2">
      <c r="C11631" s="201"/>
      <c r="D11631" s="201"/>
      <c r="E11631" s="201"/>
    </row>
    <row r="11632" spans="3:5" x14ac:dyDescent="0.2">
      <c r="C11632" s="201"/>
      <c r="D11632" s="201"/>
      <c r="E11632" s="201"/>
    </row>
    <row r="11633" spans="3:5" x14ac:dyDescent="0.2">
      <c r="C11633" s="201"/>
      <c r="D11633" s="201"/>
      <c r="E11633" s="201"/>
    </row>
    <row r="11634" spans="3:5" x14ac:dyDescent="0.2">
      <c r="C11634" s="201"/>
      <c r="D11634" s="201"/>
      <c r="E11634" s="201"/>
    </row>
    <row r="11635" spans="3:5" x14ac:dyDescent="0.2">
      <c r="C11635" s="201"/>
      <c r="D11635" s="201"/>
      <c r="E11635" s="201"/>
    </row>
    <row r="11636" spans="3:5" x14ac:dyDescent="0.2">
      <c r="C11636" s="201"/>
      <c r="D11636" s="201"/>
      <c r="E11636" s="201"/>
    </row>
    <row r="11637" spans="3:5" x14ac:dyDescent="0.2">
      <c r="C11637" s="201"/>
      <c r="D11637" s="201"/>
      <c r="E11637" s="201"/>
    </row>
    <row r="11638" spans="3:5" x14ac:dyDescent="0.2">
      <c r="C11638" s="201"/>
      <c r="D11638" s="201"/>
      <c r="E11638" s="201"/>
    </row>
    <row r="11639" spans="3:5" x14ac:dyDescent="0.2">
      <c r="C11639" s="201"/>
      <c r="D11639" s="201"/>
      <c r="E11639" s="201"/>
    </row>
    <row r="11640" spans="3:5" x14ac:dyDescent="0.2">
      <c r="C11640" s="201"/>
      <c r="D11640" s="201"/>
      <c r="E11640" s="201"/>
    </row>
    <row r="11641" spans="3:5" x14ac:dyDescent="0.2">
      <c r="C11641" s="201"/>
      <c r="D11641" s="201"/>
      <c r="E11641" s="201"/>
    </row>
    <row r="11642" spans="3:5" x14ac:dyDescent="0.2">
      <c r="C11642" s="201"/>
      <c r="D11642" s="201"/>
      <c r="E11642" s="201"/>
    </row>
    <row r="11643" spans="3:5" x14ac:dyDescent="0.2">
      <c r="C11643" s="201"/>
      <c r="D11643" s="201"/>
      <c r="E11643" s="201"/>
    </row>
    <row r="11644" spans="3:5" x14ac:dyDescent="0.2">
      <c r="C11644" s="201"/>
      <c r="D11644" s="201"/>
      <c r="E11644" s="201"/>
    </row>
    <row r="11645" spans="3:5" x14ac:dyDescent="0.2">
      <c r="C11645" s="201"/>
      <c r="D11645" s="201"/>
      <c r="E11645" s="201"/>
    </row>
    <row r="11646" spans="3:5" x14ac:dyDescent="0.2">
      <c r="C11646" s="201"/>
      <c r="D11646" s="201"/>
      <c r="E11646" s="201"/>
    </row>
    <row r="11647" spans="3:5" x14ac:dyDescent="0.2">
      <c r="C11647" s="201"/>
      <c r="D11647" s="201"/>
      <c r="E11647" s="201"/>
    </row>
    <row r="11648" spans="3:5" x14ac:dyDescent="0.2">
      <c r="C11648" s="201"/>
      <c r="D11648" s="201"/>
      <c r="E11648" s="201"/>
    </row>
    <row r="11649" spans="3:5" x14ac:dyDescent="0.2">
      <c r="C11649" s="201"/>
      <c r="D11649" s="201"/>
      <c r="E11649" s="201"/>
    </row>
    <row r="11650" spans="3:5" x14ac:dyDescent="0.2">
      <c r="C11650" s="201"/>
      <c r="D11650" s="201"/>
      <c r="E11650" s="201"/>
    </row>
    <row r="11651" spans="3:5" x14ac:dyDescent="0.2">
      <c r="C11651" s="201"/>
      <c r="D11651" s="201"/>
      <c r="E11651" s="201"/>
    </row>
    <row r="11652" spans="3:5" x14ac:dyDescent="0.2">
      <c r="C11652" s="201"/>
      <c r="D11652" s="201"/>
      <c r="E11652" s="201"/>
    </row>
    <row r="11653" spans="3:5" x14ac:dyDescent="0.2">
      <c r="C11653" s="201"/>
      <c r="D11653" s="201"/>
      <c r="E11653" s="201"/>
    </row>
    <row r="11654" spans="3:5" x14ac:dyDescent="0.2">
      <c r="C11654" s="201"/>
      <c r="D11654" s="201"/>
      <c r="E11654" s="201"/>
    </row>
    <row r="11655" spans="3:5" x14ac:dyDescent="0.2">
      <c r="C11655" s="201"/>
      <c r="D11655" s="201"/>
      <c r="E11655" s="201"/>
    </row>
    <row r="11656" spans="3:5" x14ac:dyDescent="0.2">
      <c r="C11656" s="201"/>
      <c r="D11656" s="201"/>
      <c r="E11656" s="201"/>
    </row>
    <row r="11657" spans="3:5" x14ac:dyDescent="0.2">
      <c r="C11657" s="201"/>
      <c r="D11657" s="201"/>
      <c r="E11657" s="201"/>
    </row>
    <row r="11658" spans="3:5" x14ac:dyDescent="0.2">
      <c r="C11658" s="201"/>
      <c r="D11658" s="201"/>
      <c r="E11658" s="201"/>
    </row>
    <row r="11659" spans="3:5" x14ac:dyDescent="0.2">
      <c r="C11659" s="201"/>
      <c r="D11659" s="201"/>
      <c r="E11659" s="201"/>
    </row>
    <row r="11660" spans="3:5" x14ac:dyDescent="0.2">
      <c r="C11660" s="201"/>
      <c r="D11660" s="201"/>
      <c r="E11660" s="201"/>
    </row>
    <row r="11661" spans="3:5" x14ac:dyDescent="0.2">
      <c r="C11661" s="201"/>
      <c r="D11661" s="201"/>
      <c r="E11661" s="201"/>
    </row>
    <row r="11662" spans="3:5" x14ac:dyDescent="0.2">
      <c r="C11662" s="201"/>
      <c r="D11662" s="201"/>
      <c r="E11662" s="201"/>
    </row>
    <row r="11663" spans="3:5" x14ac:dyDescent="0.2">
      <c r="C11663" s="201"/>
      <c r="D11663" s="201"/>
      <c r="E11663" s="201"/>
    </row>
    <row r="11664" spans="3:5" x14ac:dyDescent="0.2">
      <c r="C11664" s="201"/>
      <c r="D11664" s="201"/>
      <c r="E11664" s="201"/>
    </row>
    <row r="11665" spans="3:5" x14ac:dyDescent="0.2">
      <c r="C11665" s="201"/>
      <c r="D11665" s="201"/>
      <c r="E11665" s="201"/>
    </row>
    <row r="11666" spans="3:5" x14ac:dyDescent="0.2">
      <c r="C11666" s="201"/>
      <c r="D11666" s="201"/>
      <c r="E11666" s="201"/>
    </row>
    <row r="11667" spans="3:5" x14ac:dyDescent="0.2">
      <c r="C11667" s="201"/>
      <c r="D11667" s="201"/>
      <c r="E11667" s="201"/>
    </row>
    <row r="11668" spans="3:5" x14ac:dyDescent="0.2">
      <c r="C11668" s="201"/>
      <c r="D11668" s="201"/>
      <c r="E11668" s="201"/>
    </row>
    <row r="11669" spans="3:5" x14ac:dyDescent="0.2">
      <c r="C11669" s="201"/>
      <c r="D11669" s="201"/>
      <c r="E11669" s="201"/>
    </row>
    <row r="11670" spans="3:5" x14ac:dyDescent="0.2">
      <c r="C11670" s="201"/>
      <c r="D11670" s="201"/>
      <c r="E11670" s="201"/>
    </row>
    <row r="11671" spans="3:5" x14ac:dyDescent="0.2">
      <c r="C11671" s="201"/>
      <c r="D11671" s="201"/>
      <c r="E11671" s="201"/>
    </row>
    <row r="11672" spans="3:5" x14ac:dyDescent="0.2">
      <c r="C11672" s="201"/>
      <c r="D11672" s="201"/>
      <c r="E11672" s="201"/>
    </row>
    <row r="11673" spans="3:5" x14ac:dyDescent="0.2">
      <c r="C11673" s="201"/>
      <c r="D11673" s="201"/>
      <c r="E11673" s="201"/>
    </row>
    <row r="11674" spans="3:5" x14ac:dyDescent="0.2">
      <c r="C11674" s="201"/>
      <c r="D11674" s="201"/>
      <c r="E11674" s="201"/>
    </row>
    <row r="11675" spans="3:5" x14ac:dyDescent="0.2">
      <c r="C11675" s="201"/>
      <c r="D11675" s="201"/>
      <c r="E11675" s="201"/>
    </row>
    <row r="11676" spans="3:5" x14ac:dyDescent="0.2">
      <c r="C11676" s="201"/>
      <c r="D11676" s="201"/>
      <c r="E11676" s="201"/>
    </row>
    <row r="11677" spans="3:5" x14ac:dyDescent="0.2">
      <c r="C11677" s="201"/>
      <c r="D11677" s="201"/>
      <c r="E11677" s="201"/>
    </row>
    <row r="11678" spans="3:5" x14ac:dyDescent="0.2">
      <c r="C11678" s="201"/>
      <c r="D11678" s="201"/>
      <c r="E11678" s="201"/>
    </row>
    <row r="11679" spans="3:5" x14ac:dyDescent="0.2">
      <c r="C11679" s="201"/>
      <c r="D11679" s="201"/>
      <c r="E11679" s="201"/>
    </row>
    <row r="11680" spans="3:5" x14ac:dyDescent="0.2">
      <c r="C11680" s="201"/>
      <c r="D11680" s="201"/>
      <c r="E11680" s="201"/>
    </row>
    <row r="11681" spans="3:5" x14ac:dyDescent="0.2">
      <c r="C11681" s="201"/>
      <c r="D11681" s="201"/>
      <c r="E11681" s="201"/>
    </row>
    <row r="11682" spans="3:5" x14ac:dyDescent="0.2">
      <c r="C11682" s="201"/>
      <c r="D11682" s="201"/>
      <c r="E11682" s="201"/>
    </row>
    <row r="11683" spans="3:5" x14ac:dyDescent="0.2">
      <c r="C11683" s="201"/>
      <c r="D11683" s="201"/>
      <c r="E11683" s="201"/>
    </row>
    <row r="11684" spans="3:5" x14ac:dyDescent="0.2">
      <c r="C11684" s="201"/>
      <c r="D11684" s="201"/>
      <c r="E11684" s="201"/>
    </row>
    <row r="11685" spans="3:5" x14ac:dyDescent="0.2">
      <c r="C11685" s="201"/>
      <c r="D11685" s="201"/>
      <c r="E11685" s="201"/>
    </row>
    <row r="11686" spans="3:5" x14ac:dyDescent="0.2">
      <c r="C11686" s="201"/>
      <c r="D11686" s="201"/>
      <c r="E11686" s="201"/>
    </row>
    <row r="11687" spans="3:5" x14ac:dyDescent="0.2">
      <c r="C11687" s="201"/>
      <c r="D11687" s="201"/>
      <c r="E11687" s="201"/>
    </row>
    <row r="11688" spans="3:5" x14ac:dyDescent="0.2">
      <c r="C11688" s="201"/>
      <c r="D11688" s="201"/>
      <c r="E11688" s="201"/>
    </row>
    <row r="11689" spans="3:5" x14ac:dyDescent="0.2">
      <c r="C11689" s="201"/>
      <c r="D11689" s="201"/>
      <c r="E11689" s="201"/>
    </row>
    <row r="11690" spans="3:5" x14ac:dyDescent="0.2">
      <c r="C11690" s="201"/>
      <c r="D11690" s="201"/>
      <c r="E11690" s="201"/>
    </row>
    <row r="11691" spans="3:5" x14ac:dyDescent="0.2">
      <c r="C11691" s="201"/>
      <c r="D11691" s="201"/>
      <c r="E11691" s="201"/>
    </row>
    <row r="11692" spans="3:5" x14ac:dyDescent="0.2">
      <c r="C11692" s="201"/>
      <c r="D11692" s="201"/>
      <c r="E11692" s="201"/>
    </row>
    <row r="11693" spans="3:5" x14ac:dyDescent="0.2">
      <c r="C11693" s="201"/>
      <c r="D11693" s="201"/>
      <c r="E11693" s="201"/>
    </row>
    <row r="11694" spans="3:5" x14ac:dyDescent="0.2">
      <c r="C11694" s="201"/>
      <c r="D11694" s="201"/>
      <c r="E11694" s="201"/>
    </row>
    <row r="11695" spans="3:5" x14ac:dyDescent="0.2">
      <c r="C11695" s="201"/>
      <c r="D11695" s="201"/>
      <c r="E11695" s="201"/>
    </row>
    <row r="11696" spans="3:5" x14ac:dyDescent="0.2">
      <c r="C11696" s="201"/>
      <c r="D11696" s="201"/>
      <c r="E11696" s="201"/>
    </row>
    <row r="11697" spans="3:5" x14ac:dyDescent="0.2">
      <c r="C11697" s="201"/>
      <c r="D11697" s="201"/>
      <c r="E11697" s="201"/>
    </row>
    <row r="11698" spans="3:5" x14ac:dyDescent="0.2">
      <c r="C11698" s="201"/>
      <c r="D11698" s="201"/>
      <c r="E11698" s="201"/>
    </row>
    <row r="11699" spans="3:5" x14ac:dyDescent="0.2">
      <c r="C11699" s="201"/>
      <c r="D11699" s="201"/>
      <c r="E11699" s="201"/>
    </row>
    <row r="11700" spans="3:5" x14ac:dyDescent="0.2">
      <c r="C11700" s="201"/>
      <c r="D11700" s="201"/>
      <c r="E11700" s="201"/>
    </row>
    <row r="11701" spans="3:5" x14ac:dyDescent="0.2">
      <c r="C11701" s="201"/>
      <c r="D11701" s="201"/>
      <c r="E11701" s="201"/>
    </row>
    <row r="11702" spans="3:5" x14ac:dyDescent="0.2">
      <c r="C11702" s="201"/>
      <c r="D11702" s="201"/>
      <c r="E11702" s="201"/>
    </row>
    <row r="11703" spans="3:5" x14ac:dyDescent="0.2">
      <c r="C11703" s="201"/>
      <c r="D11703" s="201"/>
      <c r="E11703" s="201"/>
    </row>
    <row r="11704" spans="3:5" x14ac:dyDescent="0.2">
      <c r="C11704" s="201"/>
      <c r="D11704" s="201"/>
      <c r="E11704" s="201"/>
    </row>
    <row r="11705" spans="3:5" x14ac:dyDescent="0.2">
      <c r="C11705" s="201"/>
      <c r="D11705" s="201"/>
      <c r="E11705" s="201"/>
    </row>
    <row r="11706" spans="3:5" x14ac:dyDescent="0.2">
      <c r="C11706" s="201"/>
      <c r="D11706" s="201"/>
      <c r="E11706" s="201"/>
    </row>
    <row r="11707" spans="3:5" x14ac:dyDescent="0.2">
      <c r="C11707" s="201"/>
      <c r="D11707" s="201"/>
      <c r="E11707" s="201"/>
    </row>
    <row r="11708" spans="3:5" x14ac:dyDescent="0.2">
      <c r="C11708" s="201"/>
      <c r="D11708" s="201"/>
      <c r="E11708" s="201"/>
    </row>
    <row r="11709" spans="3:5" x14ac:dyDescent="0.2">
      <c r="C11709" s="201"/>
      <c r="D11709" s="201"/>
      <c r="E11709" s="201"/>
    </row>
    <row r="11710" spans="3:5" x14ac:dyDescent="0.2">
      <c r="C11710" s="201"/>
      <c r="D11710" s="201"/>
      <c r="E11710" s="201"/>
    </row>
    <row r="11711" spans="3:5" x14ac:dyDescent="0.2">
      <c r="C11711" s="201"/>
      <c r="D11711" s="201"/>
      <c r="E11711" s="201"/>
    </row>
    <row r="11712" spans="3:5" x14ac:dyDescent="0.2">
      <c r="C11712" s="201"/>
      <c r="D11712" s="201"/>
      <c r="E11712" s="201"/>
    </row>
    <row r="11713" spans="3:5" x14ac:dyDescent="0.2">
      <c r="C11713" s="201"/>
      <c r="D11713" s="201"/>
      <c r="E11713" s="201"/>
    </row>
    <row r="11714" spans="3:5" x14ac:dyDescent="0.2">
      <c r="C11714" s="201"/>
      <c r="D11714" s="201"/>
      <c r="E11714" s="201"/>
    </row>
    <row r="11715" spans="3:5" x14ac:dyDescent="0.2">
      <c r="C11715" s="201"/>
      <c r="D11715" s="201"/>
      <c r="E11715" s="201"/>
    </row>
    <row r="11716" spans="3:5" x14ac:dyDescent="0.2">
      <c r="C11716" s="201"/>
      <c r="D11716" s="201"/>
      <c r="E11716" s="201"/>
    </row>
    <row r="11717" spans="3:5" x14ac:dyDescent="0.2">
      <c r="C11717" s="201"/>
      <c r="D11717" s="201"/>
      <c r="E11717" s="201"/>
    </row>
    <row r="11718" spans="3:5" x14ac:dyDescent="0.2">
      <c r="C11718" s="201"/>
      <c r="D11718" s="201"/>
      <c r="E11718" s="201"/>
    </row>
    <row r="11719" spans="3:5" x14ac:dyDescent="0.2">
      <c r="C11719" s="201"/>
      <c r="D11719" s="201"/>
      <c r="E11719" s="201"/>
    </row>
    <row r="11720" spans="3:5" x14ac:dyDescent="0.2">
      <c r="C11720" s="201"/>
      <c r="D11720" s="201"/>
      <c r="E11720" s="201"/>
    </row>
    <row r="11721" spans="3:5" x14ac:dyDescent="0.2">
      <c r="C11721" s="201"/>
      <c r="D11721" s="201"/>
      <c r="E11721" s="201"/>
    </row>
    <row r="11722" spans="3:5" x14ac:dyDescent="0.2">
      <c r="C11722" s="201"/>
      <c r="D11722" s="201"/>
      <c r="E11722" s="201"/>
    </row>
    <row r="11723" spans="3:5" x14ac:dyDescent="0.2">
      <c r="C11723" s="201"/>
      <c r="D11723" s="201"/>
      <c r="E11723" s="201"/>
    </row>
    <row r="11724" spans="3:5" x14ac:dyDescent="0.2">
      <c r="C11724" s="201"/>
      <c r="D11724" s="201"/>
      <c r="E11724" s="201"/>
    </row>
    <row r="11725" spans="3:5" x14ac:dyDescent="0.2">
      <c r="C11725" s="201"/>
      <c r="D11725" s="201"/>
      <c r="E11725" s="201"/>
    </row>
    <row r="11726" spans="3:5" x14ac:dyDescent="0.2">
      <c r="C11726" s="201"/>
      <c r="D11726" s="201"/>
      <c r="E11726" s="201"/>
    </row>
    <row r="11727" spans="3:5" x14ac:dyDescent="0.2">
      <c r="C11727" s="201"/>
      <c r="D11727" s="201"/>
      <c r="E11727" s="201"/>
    </row>
    <row r="11728" spans="3:5" x14ac:dyDescent="0.2">
      <c r="C11728" s="201"/>
      <c r="D11728" s="201"/>
      <c r="E11728" s="201"/>
    </row>
    <row r="11729" spans="3:5" x14ac:dyDescent="0.2">
      <c r="C11729" s="201"/>
      <c r="D11729" s="201"/>
      <c r="E11729" s="201"/>
    </row>
    <row r="11730" spans="3:5" x14ac:dyDescent="0.2">
      <c r="C11730" s="201"/>
      <c r="D11730" s="201"/>
      <c r="E11730" s="201"/>
    </row>
    <row r="11731" spans="3:5" x14ac:dyDescent="0.2">
      <c r="C11731" s="201"/>
      <c r="D11731" s="201"/>
      <c r="E11731" s="201"/>
    </row>
    <row r="11732" spans="3:5" x14ac:dyDescent="0.2">
      <c r="C11732" s="201"/>
      <c r="D11732" s="201"/>
      <c r="E11732" s="201"/>
    </row>
    <row r="11733" spans="3:5" x14ac:dyDescent="0.2">
      <c r="C11733" s="201"/>
      <c r="D11733" s="201"/>
      <c r="E11733" s="201"/>
    </row>
    <row r="11734" spans="3:5" x14ac:dyDescent="0.2">
      <c r="C11734" s="201"/>
      <c r="D11734" s="201"/>
      <c r="E11734" s="201"/>
    </row>
    <row r="11735" spans="3:5" x14ac:dyDescent="0.2">
      <c r="C11735" s="201"/>
      <c r="D11735" s="201"/>
      <c r="E11735" s="201"/>
    </row>
    <row r="11736" spans="3:5" x14ac:dyDescent="0.2">
      <c r="C11736" s="201"/>
      <c r="D11736" s="201"/>
      <c r="E11736" s="201"/>
    </row>
    <row r="11737" spans="3:5" x14ac:dyDescent="0.2">
      <c r="C11737" s="201"/>
      <c r="D11737" s="201"/>
      <c r="E11737" s="201"/>
    </row>
    <row r="11738" spans="3:5" x14ac:dyDescent="0.2">
      <c r="C11738" s="201"/>
      <c r="D11738" s="201"/>
      <c r="E11738" s="201"/>
    </row>
    <row r="11739" spans="3:5" x14ac:dyDescent="0.2">
      <c r="C11739" s="201"/>
      <c r="D11739" s="201"/>
      <c r="E11739" s="201"/>
    </row>
    <row r="11740" spans="3:5" x14ac:dyDescent="0.2">
      <c r="C11740" s="201"/>
      <c r="D11740" s="201"/>
      <c r="E11740" s="201"/>
    </row>
    <row r="11741" spans="3:5" x14ac:dyDescent="0.2">
      <c r="C11741" s="201"/>
      <c r="D11741" s="201"/>
      <c r="E11741" s="201"/>
    </row>
    <row r="11742" spans="3:5" x14ac:dyDescent="0.2">
      <c r="C11742" s="201"/>
      <c r="D11742" s="201"/>
      <c r="E11742" s="201"/>
    </row>
    <row r="11743" spans="3:5" x14ac:dyDescent="0.2">
      <c r="C11743" s="201"/>
      <c r="D11743" s="201"/>
      <c r="E11743" s="201"/>
    </row>
    <row r="11744" spans="3:5" x14ac:dyDescent="0.2">
      <c r="C11744" s="201"/>
      <c r="D11744" s="201"/>
      <c r="E11744" s="201"/>
    </row>
    <row r="11745" spans="3:5" x14ac:dyDescent="0.2">
      <c r="C11745" s="201"/>
      <c r="D11745" s="201"/>
      <c r="E11745" s="201"/>
    </row>
    <row r="11746" spans="3:5" x14ac:dyDescent="0.2">
      <c r="C11746" s="201"/>
      <c r="D11746" s="201"/>
      <c r="E11746" s="201"/>
    </row>
    <row r="11747" spans="3:5" x14ac:dyDescent="0.2">
      <c r="C11747" s="201"/>
      <c r="D11747" s="201"/>
      <c r="E11747" s="201"/>
    </row>
    <row r="11748" spans="3:5" x14ac:dyDescent="0.2">
      <c r="C11748" s="201"/>
      <c r="D11748" s="201"/>
      <c r="E11748" s="201"/>
    </row>
    <row r="11749" spans="3:5" x14ac:dyDescent="0.2">
      <c r="C11749" s="201"/>
      <c r="D11749" s="201"/>
      <c r="E11749" s="201"/>
    </row>
    <row r="11750" spans="3:5" x14ac:dyDescent="0.2">
      <c r="C11750" s="201"/>
      <c r="D11750" s="201"/>
      <c r="E11750" s="201"/>
    </row>
    <row r="11751" spans="3:5" x14ac:dyDescent="0.2">
      <c r="C11751" s="201"/>
      <c r="D11751" s="201"/>
      <c r="E11751" s="201"/>
    </row>
    <row r="11752" spans="3:5" x14ac:dyDescent="0.2">
      <c r="C11752" s="201"/>
      <c r="D11752" s="201"/>
      <c r="E11752" s="201"/>
    </row>
    <row r="11753" spans="3:5" x14ac:dyDescent="0.2">
      <c r="C11753" s="201"/>
      <c r="D11753" s="201"/>
      <c r="E11753" s="201"/>
    </row>
    <row r="11754" spans="3:5" x14ac:dyDescent="0.2">
      <c r="C11754" s="201"/>
      <c r="D11754" s="201"/>
      <c r="E11754" s="201"/>
    </row>
    <row r="11755" spans="3:5" x14ac:dyDescent="0.2">
      <c r="C11755" s="201"/>
      <c r="D11755" s="201"/>
      <c r="E11755" s="201"/>
    </row>
    <row r="11756" spans="3:5" x14ac:dyDescent="0.2">
      <c r="C11756" s="201"/>
      <c r="D11756" s="201"/>
      <c r="E11756" s="201"/>
    </row>
    <row r="11757" spans="3:5" x14ac:dyDescent="0.2">
      <c r="C11757" s="201"/>
      <c r="D11757" s="201"/>
      <c r="E11757" s="201"/>
    </row>
    <row r="11758" spans="3:5" x14ac:dyDescent="0.2">
      <c r="C11758" s="201"/>
      <c r="D11758" s="201"/>
      <c r="E11758" s="201"/>
    </row>
    <row r="11759" spans="3:5" x14ac:dyDescent="0.2">
      <c r="C11759" s="201"/>
      <c r="D11759" s="201"/>
      <c r="E11759" s="201"/>
    </row>
    <row r="11760" spans="3:5" x14ac:dyDescent="0.2">
      <c r="C11760" s="201"/>
      <c r="D11760" s="201"/>
      <c r="E11760" s="201"/>
    </row>
    <row r="11761" spans="3:5" x14ac:dyDescent="0.2">
      <c r="C11761" s="201"/>
      <c r="D11761" s="201"/>
      <c r="E11761" s="201"/>
    </row>
    <row r="11762" spans="3:5" x14ac:dyDescent="0.2">
      <c r="C11762" s="201"/>
      <c r="D11762" s="201"/>
      <c r="E11762" s="201"/>
    </row>
    <row r="11763" spans="3:5" x14ac:dyDescent="0.2">
      <c r="C11763" s="201"/>
      <c r="D11763" s="201"/>
      <c r="E11763" s="201"/>
    </row>
    <row r="11764" spans="3:5" x14ac:dyDescent="0.2">
      <c r="C11764" s="201"/>
      <c r="D11764" s="201"/>
      <c r="E11764" s="201"/>
    </row>
    <row r="11765" spans="3:5" x14ac:dyDescent="0.2">
      <c r="C11765" s="201"/>
      <c r="D11765" s="201"/>
      <c r="E11765" s="201"/>
    </row>
    <row r="11766" spans="3:5" x14ac:dyDescent="0.2">
      <c r="C11766" s="201"/>
      <c r="D11766" s="201"/>
      <c r="E11766" s="201"/>
    </row>
    <row r="11767" spans="3:5" x14ac:dyDescent="0.2">
      <c r="C11767" s="201"/>
      <c r="D11767" s="201"/>
      <c r="E11767" s="201"/>
    </row>
    <row r="11768" spans="3:5" x14ac:dyDescent="0.2">
      <c r="C11768" s="201"/>
      <c r="D11768" s="201"/>
      <c r="E11768" s="201"/>
    </row>
    <row r="11769" spans="3:5" x14ac:dyDescent="0.2">
      <c r="C11769" s="201"/>
      <c r="D11769" s="201"/>
      <c r="E11769" s="201"/>
    </row>
    <row r="11770" spans="3:5" x14ac:dyDescent="0.2">
      <c r="C11770" s="201"/>
      <c r="D11770" s="201"/>
      <c r="E11770" s="201"/>
    </row>
    <row r="11771" spans="3:5" x14ac:dyDescent="0.2">
      <c r="C11771" s="201"/>
      <c r="D11771" s="201"/>
      <c r="E11771" s="201"/>
    </row>
    <row r="11772" spans="3:5" x14ac:dyDescent="0.2">
      <c r="C11772" s="201"/>
      <c r="D11772" s="201"/>
      <c r="E11772" s="201"/>
    </row>
    <row r="11773" spans="3:5" x14ac:dyDescent="0.2">
      <c r="C11773" s="201"/>
      <c r="D11773" s="201"/>
      <c r="E11773" s="201"/>
    </row>
    <row r="11774" spans="3:5" x14ac:dyDescent="0.2">
      <c r="C11774" s="201"/>
      <c r="D11774" s="201"/>
      <c r="E11774" s="201"/>
    </row>
    <row r="11775" spans="3:5" x14ac:dyDescent="0.2">
      <c r="C11775" s="201"/>
      <c r="D11775" s="201"/>
      <c r="E11775" s="201"/>
    </row>
    <row r="11776" spans="3:5" x14ac:dyDescent="0.2">
      <c r="C11776" s="201"/>
      <c r="D11776" s="201"/>
      <c r="E11776" s="201"/>
    </row>
    <row r="11777" spans="3:5" x14ac:dyDescent="0.2">
      <c r="C11777" s="201"/>
      <c r="D11777" s="201"/>
      <c r="E11777" s="201"/>
    </row>
    <row r="11778" spans="3:5" x14ac:dyDescent="0.2">
      <c r="C11778" s="201"/>
      <c r="D11778" s="201"/>
      <c r="E11778" s="201"/>
    </row>
    <row r="11779" spans="3:5" x14ac:dyDescent="0.2">
      <c r="C11779" s="201"/>
      <c r="D11779" s="201"/>
      <c r="E11779" s="201"/>
    </row>
    <row r="11780" spans="3:5" x14ac:dyDescent="0.2">
      <c r="C11780" s="201"/>
      <c r="D11780" s="201"/>
      <c r="E11780" s="201"/>
    </row>
    <row r="11781" spans="3:5" x14ac:dyDescent="0.2">
      <c r="C11781" s="201"/>
      <c r="D11781" s="201"/>
      <c r="E11781" s="201"/>
    </row>
    <row r="11782" spans="3:5" x14ac:dyDescent="0.2">
      <c r="C11782" s="201"/>
      <c r="D11782" s="201"/>
      <c r="E11782" s="201"/>
    </row>
    <row r="11783" spans="3:5" x14ac:dyDescent="0.2">
      <c r="C11783" s="201"/>
      <c r="D11783" s="201"/>
      <c r="E11783" s="201"/>
    </row>
    <row r="11784" spans="3:5" x14ac:dyDescent="0.2">
      <c r="C11784" s="201"/>
      <c r="D11784" s="201"/>
      <c r="E11784" s="201"/>
    </row>
    <row r="11785" spans="3:5" x14ac:dyDescent="0.2">
      <c r="C11785" s="201"/>
      <c r="D11785" s="201"/>
      <c r="E11785" s="201"/>
    </row>
    <row r="11786" spans="3:5" x14ac:dyDescent="0.2">
      <c r="C11786" s="201"/>
      <c r="D11786" s="201"/>
      <c r="E11786" s="201"/>
    </row>
    <row r="11787" spans="3:5" x14ac:dyDescent="0.2">
      <c r="C11787" s="201"/>
      <c r="D11787" s="201"/>
      <c r="E11787" s="201"/>
    </row>
    <row r="11788" spans="3:5" x14ac:dyDescent="0.2">
      <c r="C11788" s="201"/>
      <c r="D11788" s="201"/>
      <c r="E11788" s="201"/>
    </row>
    <row r="11789" spans="3:5" x14ac:dyDescent="0.2">
      <c r="C11789" s="201"/>
      <c r="D11789" s="201"/>
      <c r="E11789" s="201"/>
    </row>
    <row r="11790" spans="3:5" x14ac:dyDescent="0.2">
      <c r="C11790" s="201"/>
      <c r="D11790" s="201"/>
      <c r="E11790" s="201"/>
    </row>
    <row r="11791" spans="3:5" x14ac:dyDescent="0.2">
      <c r="C11791" s="201"/>
      <c r="D11791" s="201"/>
      <c r="E11791" s="201"/>
    </row>
    <row r="11792" spans="3:5" x14ac:dyDescent="0.2">
      <c r="C11792" s="201"/>
      <c r="D11792" s="201"/>
      <c r="E11792" s="201"/>
    </row>
    <row r="11793" spans="3:5" x14ac:dyDescent="0.2">
      <c r="C11793" s="201"/>
      <c r="D11793" s="201"/>
      <c r="E11793" s="201"/>
    </row>
    <row r="11794" spans="3:5" x14ac:dyDescent="0.2">
      <c r="C11794" s="201"/>
      <c r="D11794" s="201"/>
      <c r="E11794" s="201"/>
    </row>
    <row r="11795" spans="3:5" x14ac:dyDescent="0.2">
      <c r="C11795" s="201"/>
      <c r="D11795" s="201"/>
      <c r="E11795" s="201"/>
    </row>
    <row r="11796" spans="3:5" x14ac:dyDescent="0.2">
      <c r="C11796" s="201"/>
      <c r="D11796" s="201"/>
      <c r="E11796" s="201"/>
    </row>
    <row r="11797" spans="3:5" x14ac:dyDescent="0.2">
      <c r="C11797" s="201"/>
      <c r="D11797" s="201"/>
      <c r="E11797" s="201"/>
    </row>
    <row r="11798" spans="3:5" x14ac:dyDescent="0.2">
      <c r="C11798" s="201"/>
      <c r="D11798" s="201"/>
      <c r="E11798" s="201"/>
    </row>
    <row r="11799" spans="3:5" x14ac:dyDescent="0.2">
      <c r="C11799" s="201"/>
      <c r="D11799" s="201"/>
      <c r="E11799" s="201"/>
    </row>
    <row r="11800" spans="3:5" x14ac:dyDescent="0.2">
      <c r="C11800" s="201"/>
      <c r="D11800" s="201"/>
      <c r="E11800" s="201"/>
    </row>
    <row r="11801" spans="3:5" x14ac:dyDescent="0.2">
      <c r="C11801" s="201"/>
      <c r="D11801" s="201"/>
      <c r="E11801" s="201"/>
    </row>
    <row r="11802" spans="3:5" x14ac:dyDescent="0.2">
      <c r="C11802" s="201"/>
      <c r="D11802" s="201"/>
      <c r="E11802" s="201"/>
    </row>
    <row r="11803" spans="3:5" x14ac:dyDescent="0.2">
      <c r="C11803" s="201"/>
      <c r="D11803" s="201"/>
      <c r="E11803" s="201"/>
    </row>
    <row r="11804" spans="3:5" x14ac:dyDescent="0.2">
      <c r="C11804" s="201"/>
      <c r="D11804" s="201"/>
      <c r="E11804" s="201"/>
    </row>
    <row r="11805" spans="3:5" x14ac:dyDescent="0.2">
      <c r="C11805" s="201"/>
      <c r="D11805" s="201"/>
      <c r="E11805" s="201"/>
    </row>
    <row r="11806" spans="3:5" x14ac:dyDescent="0.2">
      <c r="C11806" s="201"/>
      <c r="D11806" s="201"/>
      <c r="E11806" s="201"/>
    </row>
    <row r="11807" spans="3:5" x14ac:dyDescent="0.2">
      <c r="C11807" s="201"/>
      <c r="D11807" s="201"/>
      <c r="E11807" s="201"/>
    </row>
    <row r="11808" spans="3:5" x14ac:dyDescent="0.2">
      <c r="C11808" s="201"/>
      <c r="D11808" s="201"/>
      <c r="E11808" s="201"/>
    </row>
    <row r="11809" spans="3:5" x14ac:dyDescent="0.2">
      <c r="C11809" s="201"/>
      <c r="D11809" s="201"/>
      <c r="E11809" s="201"/>
    </row>
    <row r="11810" spans="3:5" x14ac:dyDescent="0.2">
      <c r="C11810" s="201"/>
      <c r="D11810" s="201"/>
      <c r="E11810" s="201"/>
    </row>
    <row r="11811" spans="3:5" x14ac:dyDescent="0.2">
      <c r="C11811" s="201"/>
      <c r="D11811" s="201"/>
      <c r="E11811" s="201"/>
    </row>
    <row r="11812" spans="3:5" x14ac:dyDescent="0.2">
      <c r="C11812" s="201"/>
      <c r="D11812" s="201"/>
      <c r="E11812" s="201"/>
    </row>
    <row r="11813" spans="3:5" x14ac:dyDescent="0.2">
      <c r="C11813" s="201"/>
      <c r="D11813" s="201"/>
      <c r="E11813" s="201"/>
    </row>
    <row r="11814" spans="3:5" x14ac:dyDescent="0.2">
      <c r="C11814" s="201"/>
      <c r="D11814" s="201"/>
      <c r="E11814" s="201"/>
    </row>
    <row r="11815" spans="3:5" x14ac:dyDescent="0.2">
      <c r="C11815" s="201"/>
      <c r="D11815" s="201"/>
      <c r="E11815" s="201"/>
    </row>
    <row r="11816" spans="3:5" x14ac:dyDescent="0.2">
      <c r="C11816" s="201"/>
      <c r="D11816" s="201"/>
      <c r="E11816" s="201"/>
    </row>
    <row r="11817" spans="3:5" x14ac:dyDescent="0.2">
      <c r="C11817" s="201"/>
      <c r="D11817" s="201"/>
      <c r="E11817" s="201"/>
    </row>
    <row r="11818" spans="3:5" x14ac:dyDescent="0.2">
      <c r="C11818" s="201"/>
      <c r="D11818" s="201"/>
      <c r="E11818" s="201"/>
    </row>
    <row r="11819" spans="3:5" x14ac:dyDescent="0.2">
      <c r="C11819" s="201"/>
      <c r="D11819" s="201"/>
      <c r="E11819" s="201"/>
    </row>
    <row r="11820" spans="3:5" x14ac:dyDescent="0.2">
      <c r="C11820" s="201"/>
      <c r="D11820" s="201"/>
      <c r="E11820" s="201"/>
    </row>
    <row r="11821" spans="3:5" x14ac:dyDescent="0.2">
      <c r="C11821" s="201"/>
      <c r="D11821" s="201"/>
      <c r="E11821" s="201"/>
    </row>
    <row r="11822" spans="3:5" x14ac:dyDescent="0.2">
      <c r="C11822" s="201"/>
      <c r="D11822" s="201"/>
      <c r="E11822" s="201"/>
    </row>
    <row r="11823" spans="3:5" x14ac:dyDescent="0.2">
      <c r="C11823" s="201"/>
      <c r="D11823" s="201"/>
      <c r="E11823" s="201"/>
    </row>
    <row r="11824" spans="3:5" x14ac:dyDescent="0.2">
      <c r="C11824" s="201"/>
      <c r="D11824" s="201"/>
      <c r="E11824" s="201"/>
    </row>
    <row r="11825" spans="3:5" x14ac:dyDescent="0.2">
      <c r="C11825" s="201"/>
      <c r="D11825" s="201"/>
      <c r="E11825" s="201"/>
    </row>
    <row r="11826" spans="3:5" x14ac:dyDescent="0.2">
      <c r="C11826" s="201"/>
      <c r="D11826" s="201"/>
      <c r="E11826" s="201"/>
    </row>
    <row r="11827" spans="3:5" x14ac:dyDescent="0.2">
      <c r="C11827" s="201"/>
      <c r="D11827" s="201"/>
      <c r="E11827" s="201"/>
    </row>
    <row r="11828" spans="3:5" x14ac:dyDescent="0.2">
      <c r="C11828" s="201"/>
      <c r="D11828" s="201"/>
      <c r="E11828" s="201"/>
    </row>
    <row r="11829" spans="3:5" x14ac:dyDescent="0.2">
      <c r="C11829" s="201"/>
      <c r="D11829" s="201"/>
      <c r="E11829" s="201"/>
    </row>
    <row r="11830" spans="3:5" x14ac:dyDescent="0.2">
      <c r="C11830" s="201"/>
      <c r="D11830" s="201"/>
      <c r="E11830" s="201"/>
    </row>
    <row r="11831" spans="3:5" x14ac:dyDescent="0.2">
      <c r="C11831" s="201"/>
      <c r="D11831" s="201"/>
      <c r="E11831" s="201"/>
    </row>
    <row r="11832" spans="3:5" x14ac:dyDescent="0.2">
      <c r="C11832" s="201"/>
      <c r="D11832" s="201"/>
      <c r="E11832" s="201"/>
    </row>
    <row r="11833" spans="3:5" x14ac:dyDescent="0.2">
      <c r="C11833" s="201"/>
      <c r="D11833" s="201"/>
      <c r="E11833" s="201"/>
    </row>
    <row r="11834" spans="3:5" x14ac:dyDescent="0.2">
      <c r="C11834" s="201"/>
      <c r="D11834" s="201"/>
      <c r="E11834" s="201"/>
    </row>
    <row r="11835" spans="3:5" x14ac:dyDescent="0.2">
      <c r="C11835" s="201"/>
      <c r="D11835" s="201"/>
      <c r="E11835" s="201"/>
    </row>
    <row r="11836" spans="3:5" x14ac:dyDescent="0.2">
      <c r="C11836" s="201"/>
      <c r="D11836" s="201"/>
      <c r="E11836" s="201"/>
    </row>
    <row r="11837" spans="3:5" x14ac:dyDescent="0.2">
      <c r="C11837" s="201"/>
      <c r="D11837" s="201"/>
      <c r="E11837" s="201"/>
    </row>
    <row r="11838" spans="3:5" x14ac:dyDescent="0.2">
      <c r="C11838" s="201"/>
      <c r="D11838" s="201"/>
      <c r="E11838" s="201"/>
    </row>
    <row r="11839" spans="3:5" x14ac:dyDescent="0.2">
      <c r="C11839" s="201"/>
      <c r="D11839" s="201"/>
      <c r="E11839" s="201"/>
    </row>
    <row r="11840" spans="3:5" x14ac:dyDescent="0.2">
      <c r="C11840" s="201"/>
      <c r="D11840" s="201"/>
      <c r="E11840" s="201"/>
    </row>
    <row r="11841" spans="3:5" x14ac:dyDescent="0.2">
      <c r="C11841" s="201"/>
      <c r="D11841" s="201"/>
      <c r="E11841" s="201"/>
    </row>
    <row r="11842" spans="3:5" x14ac:dyDescent="0.2">
      <c r="C11842" s="201"/>
      <c r="D11842" s="201"/>
      <c r="E11842" s="201"/>
    </row>
    <row r="11843" spans="3:5" x14ac:dyDescent="0.2">
      <c r="C11843" s="201"/>
      <c r="D11843" s="201"/>
      <c r="E11843" s="201"/>
    </row>
    <row r="11844" spans="3:5" x14ac:dyDescent="0.2">
      <c r="C11844" s="201"/>
      <c r="D11844" s="201"/>
      <c r="E11844" s="201"/>
    </row>
    <row r="11845" spans="3:5" x14ac:dyDescent="0.2">
      <c r="C11845" s="201"/>
      <c r="D11845" s="201"/>
      <c r="E11845" s="201"/>
    </row>
    <row r="11846" spans="3:5" x14ac:dyDescent="0.2">
      <c r="C11846" s="201"/>
      <c r="D11846" s="201"/>
      <c r="E11846" s="201"/>
    </row>
    <row r="11847" spans="3:5" x14ac:dyDescent="0.2">
      <c r="C11847" s="201"/>
      <c r="D11847" s="201"/>
      <c r="E11847" s="201"/>
    </row>
    <row r="11848" spans="3:5" x14ac:dyDescent="0.2">
      <c r="C11848" s="201"/>
      <c r="D11848" s="201"/>
      <c r="E11848" s="201"/>
    </row>
    <row r="11849" spans="3:5" x14ac:dyDescent="0.2">
      <c r="C11849" s="201"/>
      <c r="D11849" s="201"/>
      <c r="E11849" s="201"/>
    </row>
    <row r="11850" spans="3:5" x14ac:dyDescent="0.2">
      <c r="C11850" s="201"/>
      <c r="D11850" s="201"/>
      <c r="E11850" s="201"/>
    </row>
    <row r="11851" spans="3:5" x14ac:dyDescent="0.2">
      <c r="C11851" s="201"/>
      <c r="D11851" s="201"/>
      <c r="E11851" s="201"/>
    </row>
    <row r="11852" spans="3:5" x14ac:dyDescent="0.2">
      <c r="C11852" s="201"/>
      <c r="D11852" s="201"/>
      <c r="E11852" s="201"/>
    </row>
    <row r="11853" spans="3:5" x14ac:dyDescent="0.2">
      <c r="C11853" s="201"/>
      <c r="D11853" s="201"/>
      <c r="E11853" s="201"/>
    </row>
    <row r="11854" spans="3:5" x14ac:dyDescent="0.2">
      <c r="C11854" s="201"/>
      <c r="D11854" s="201"/>
      <c r="E11854" s="201"/>
    </row>
    <row r="11855" spans="3:5" x14ac:dyDescent="0.2">
      <c r="C11855" s="201"/>
      <c r="D11855" s="201"/>
      <c r="E11855" s="201"/>
    </row>
    <row r="11856" spans="3:5" x14ac:dyDescent="0.2">
      <c r="C11856" s="201"/>
      <c r="D11856" s="201"/>
      <c r="E11856" s="201"/>
    </row>
    <row r="11857" spans="3:5" x14ac:dyDescent="0.2">
      <c r="C11857" s="201"/>
      <c r="D11857" s="201"/>
      <c r="E11857" s="201"/>
    </row>
    <row r="11858" spans="3:5" x14ac:dyDescent="0.2">
      <c r="C11858" s="201"/>
      <c r="D11858" s="201"/>
      <c r="E11858" s="201"/>
    </row>
    <row r="11859" spans="3:5" x14ac:dyDescent="0.2">
      <c r="C11859" s="201"/>
      <c r="D11859" s="201"/>
      <c r="E11859" s="201"/>
    </row>
    <row r="11860" spans="3:5" x14ac:dyDescent="0.2">
      <c r="C11860" s="201"/>
      <c r="D11860" s="201"/>
      <c r="E11860" s="201"/>
    </row>
    <row r="11861" spans="3:5" x14ac:dyDescent="0.2">
      <c r="C11861" s="201"/>
      <c r="D11861" s="201"/>
      <c r="E11861" s="201"/>
    </row>
    <row r="11862" spans="3:5" x14ac:dyDescent="0.2">
      <c r="C11862" s="201"/>
      <c r="D11862" s="201"/>
      <c r="E11862" s="201"/>
    </row>
    <row r="11863" spans="3:5" x14ac:dyDescent="0.2">
      <c r="C11863" s="201"/>
      <c r="D11863" s="201"/>
      <c r="E11863" s="201"/>
    </row>
    <row r="11864" spans="3:5" x14ac:dyDescent="0.2">
      <c r="C11864" s="201"/>
      <c r="D11864" s="201"/>
      <c r="E11864" s="201"/>
    </row>
    <row r="11865" spans="3:5" x14ac:dyDescent="0.2">
      <c r="C11865" s="201"/>
      <c r="D11865" s="201"/>
      <c r="E11865" s="201"/>
    </row>
    <row r="11866" spans="3:5" x14ac:dyDescent="0.2">
      <c r="C11866" s="201"/>
      <c r="D11866" s="201"/>
      <c r="E11866" s="201"/>
    </row>
    <row r="11867" spans="3:5" x14ac:dyDescent="0.2">
      <c r="C11867" s="201"/>
      <c r="D11867" s="201"/>
      <c r="E11867" s="201"/>
    </row>
    <row r="11868" spans="3:5" x14ac:dyDescent="0.2">
      <c r="C11868" s="201"/>
      <c r="D11868" s="201"/>
      <c r="E11868" s="201"/>
    </row>
    <row r="11869" spans="3:5" x14ac:dyDescent="0.2">
      <c r="C11869" s="201"/>
      <c r="D11869" s="201"/>
      <c r="E11869" s="201"/>
    </row>
    <row r="11870" spans="3:5" x14ac:dyDescent="0.2">
      <c r="C11870" s="201"/>
      <c r="D11870" s="201"/>
      <c r="E11870" s="201"/>
    </row>
    <row r="11871" spans="3:5" x14ac:dyDescent="0.2">
      <c r="C11871" s="201"/>
      <c r="D11871" s="201"/>
      <c r="E11871" s="201"/>
    </row>
    <row r="11872" spans="3:5" x14ac:dyDescent="0.2">
      <c r="C11872" s="201"/>
      <c r="D11872" s="201"/>
      <c r="E11872" s="201"/>
    </row>
    <row r="11873" spans="3:5" x14ac:dyDescent="0.2">
      <c r="C11873" s="201"/>
      <c r="D11873" s="201"/>
      <c r="E11873" s="201"/>
    </row>
    <row r="11874" spans="3:5" x14ac:dyDescent="0.2">
      <c r="C11874" s="201"/>
      <c r="D11874" s="201"/>
      <c r="E11874" s="201"/>
    </row>
    <row r="11875" spans="3:5" x14ac:dyDescent="0.2">
      <c r="C11875" s="201"/>
      <c r="D11875" s="201"/>
      <c r="E11875" s="201"/>
    </row>
    <row r="11876" spans="3:5" x14ac:dyDescent="0.2">
      <c r="C11876" s="201"/>
      <c r="D11876" s="201"/>
      <c r="E11876" s="201"/>
    </row>
    <row r="11877" spans="3:5" x14ac:dyDescent="0.2">
      <c r="C11877" s="201"/>
      <c r="D11877" s="201"/>
      <c r="E11877" s="201"/>
    </row>
    <row r="11878" spans="3:5" x14ac:dyDescent="0.2">
      <c r="C11878" s="201"/>
      <c r="D11878" s="201"/>
      <c r="E11878" s="201"/>
    </row>
    <row r="11879" spans="3:5" x14ac:dyDescent="0.2">
      <c r="C11879" s="201"/>
      <c r="D11879" s="201"/>
      <c r="E11879" s="201"/>
    </row>
    <row r="11880" spans="3:5" x14ac:dyDescent="0.2">
      <c r="C11880" s="201"/>
      <c r="D11880" s="201"/>
      <c r="E11880" s="201"/>
    </row>
    <row r="11881" spans="3:5" x14ac:dyDescent="0.2">
      <c r="C11881" s="201"/>
      <c r="D11881" s="201"/>
      <c r="E11881" s="201"/>
    </row>
    <row r="11882" spans="3:5" x14ac:dyDescent="0.2">
      <c r="C11882" s="201"/>
      <c r="D11882" s="201"/>
      <c r="E11882" s="201"/>
    </row>
    <row r="11883" spans="3:5" x14ac:dyDescent="0.2">
      <c r="C11883" s="201"/>
      <c r="D11883" s="201"/>
      <c r="E11883" s="201"/>
    </row>
    <row r="11884" spans="3:5" x14ac:dyDescent="0.2">
      <c r="C11884" s="201"/>
      <c r="D11884" s="201"/>
      <c r="E11884" s="201"/>
    </row>
    <row r="11885" spans="3:5" x14ac:dyDescent="0.2">
      <c r="C11885" s="201"/>
      <c r="D11885" s="201"/>
      <c r="E11885" s="201"/>
    </row>
    <row r="11886" spans="3:5" x14ac:dyDescent="0.2">
      <c r="C11886" s="201"/>
      <c r="D11886" s="201"/>
      <c r="E11886" s="201"/>
    </row>
    <row r="11887" spans="3:5" x14ac:dyDescent="0.2">
      <c r="C11887" s="201"/>
      <c r="D11887" s="201"/>
      <c r="E11887" s="201"/>
    </row>
    <row r="11888" spans="3:5" x14ac:dyDescent="0.2">
      <c r="C11888" s="201"/>
      <c r="D11888" s="201"/>
      <c r="E11888" s="201"/>
    </row>
    <row r="11889" spans="3:5" x14ac:dyDescent="0.2">
      <c r="C11889" s="201"/>
      <c r="D11889" s="201"/>
      <c r="E11889" s="201"/>
    </row>
    <row r="11890" spans="3:5" x14ac:dyDescent="0.2">
      <c r="C11890" s="201"/>
      <c r="D11890" s="201"/>
      <c r="E11890" s="201"/>
    </row>
    <row r="11891" spans="3:5" x14ac:dyDescent="0.2">
      <c r="C11891" s="201"/>
      <c r="D11891" s="201"/>
      <c r="E11891" s="201"/>
    </row>
    <row r="11892" spans="3:5" x14ac:dyDescent="0.2">
      <c r="C11892" s="201"/>
      <c r="D11892" s="201"/>
      <c r="E11892" s="201"/>
    </row>
    <row r="11893" spans="3:5" x14ac:dyDescent="0.2">
      <c r="C11893" s="201"/>
      <c r="D11893" s="201"/>
      <c r="E11893" s="201"/>
    </row>
    <row r="11894" spans="3:5" x14ac:dyDescent="0.2">
      <c r="C11894" s="201"/>
      <c r="D11894" s="201"/>
      <c r="E11894" s="201"/>
    </row>
    <row r="11895" spans="3:5" x14ac:dyDescent="0.2">
      <c r="C11895" s="201"/>
      <c r="D11895" s="201"/>
      <c r="E11895" s="201"/>
    </row>
    <row r="11896" spans="3:5" x14ac:dyDescent="0.2">
      <c r="C11896" s="201"/>
      <c r="D11896" s="201"/>
      <c r="E11896" s="201"/>
    </row>
    <row r="11897" spans="3:5" x14ac:dyDescent="0.2">
      <c r="C11897" s="201"/>
      <c r="D11897" s="201"/>
      <c r="E11897" s="201"/>
    </row>
    <row r="11898" spans="3:5" x14ac:dyDescent="0.2">
      <c r="C11898" s="201"/>
      <c r="D11898" s="201"/>
      <c r="E11898" s="201"/>
    </row>
    <row r="11899" spans="3:5" x14ac:dyDescent="0.2">
      <c r="C11899" s="201"/>
      <c r="D11899" s="201"/>
      <c r="E11899" s="201"/>
    </row>
    <row r="11900" spans="3:5" x14ac:dyDescent="0.2">
      <c r="C11900" s="201"/>
      <c r="D11900" s="201"/>
      <c r="E11900" s="201"/>
    </row>
    <row r="11901" spans="3:5" x14ac:dyDescent="0.2">
      <c r="C11901" s="201"/>
      <c r="D11901" s="201"/>
      <c r="E11901" s="201"/>
    </row>
    <row r="11902" spans="3:5" x14ac:dyDescent="0.2">
      <c r="C11902" s="201"/>
      <c r="D11902" s="201"/>
      <c r="E11902" s="201"/>
    </row>
    <row r="11903" spans="3:5" x14ac:dyDescent="0.2">
      <c r="C11903" s="201"/>
      <c r="D11903" s="201"/>
      <c r="E11903" s="201"/>
    </row>
    <row r="11904" spans="3:5" x14ac:dyDescent="0.2">
      <c r="C11904" s="201"/>
      <c r="D11904" s="201"/>
      <c r="E11904" s="201"/>
    </row>
    <row r="11905" spans="3:5" x14ac:dyDescent="0.2">
      <c r="C11905" s="201"/>
      <c r="D11905" s="201"/>
      <c r="E11905" s="201"/>
    </row>
    <row r="11906" spans="3:5" x14ac:dyDescent="0.2">
      <c r="C11906" s="201"/>
      <c r="D11906" s="201"/>
      <c r="E11906" s="201"/>
    </row>
    <row r="11907" spans="3:5" x14ac:dyDescent="0.2">
      <c r="C11907" s="201"/>
      <c r="D11907" s="201"/>
      <c r="E11907" s="201"/>
    </row>
    <row r="11908" spans="3:5" x14ac:dyDescent="0.2">
      <c r="C11908" s="201"/>
      <c r="D11908" s="201"/>
      <c r="E11908" s="201"/>
    </row>
    <row r="11909" spans="3:5" x14ac:dyDescent="0.2">
      <c r="C11909" s="201"/>
      <c r="D11909" s="201"/>
      <c r="E11909" s="201"/>
    </row>
    <row r="11910" spans="3:5" x14ac:dyDescent="0.2">
      <c r="C11910" s="201"/>
      <c r="D11910" s="201"/>
      <c r="E11910" s="201"/>
    </row>
    <row r="11911" spans="3:5" x14ac:dyDescent="0.2">
      <c r="C11911" s="201"/>
      <c r="D11911" s="201"/>
      <c r="E11911" s="201"/>
    </row>
    <row r="11912" spans="3:5" x14ac:dyDescent="0.2">
      <c r="C11912" s="201"/>
      <c r="D11912" s="201"/>
      <c r="E11912" s="201"/>
    </row>
    <row r="11913" spans="3:5" x14ac:dyDescent="0.2">
      <c r="C11913" s="201"/>
      <c r="D11913" s="201"/>
      <c r="E11913" s="201"/>
    </row>
    <row r="11914" spans="3:5" x14ac:dyDescent="0.2">
      <c r="C11914" s="201"/>
      <c r="D11914" s="201"/>
      <c r="E11914" s="201"/>
    </row>
    <row r="11915" spans="3:5" x14ac:dyDescent="0.2">
      <c r="C11915" s="201"/>
      <c r="D11915" s="201"/>
      <c r="E11915" s="201"/>
    </row>
    <row r="11916" spans="3:5" x14ac:dyDescent="0.2">
      <c r="C11916" s="201"/>
      <c r="D11916" s="201"/>
      <c r="E11916" s="201"/>
    </row>
    <row r="11917" spans="3:5" x14ac:dyDescent="0.2">
      <c r="C11917" s="201"/>
      <c r="D11917" s="201"/>
      <c r="E11917" s="201"/>
    </row>
    <row r="11918" spans="3:5" x14ac:dyDescent="0.2">
      <c r="C11918" s="201"/>
      <c r="D11918" s="201"/>
      <c r="E11918" s="201"/>
    </row>
    <row r="11919" spans="3:5" x14ac:dyDescent="0.2">
      <c r="C11919" s="201"/>
      <c r="D11919" s="201"/>
      <c r="E11919" s="201"/>
    </row>
    <row r="11920" spans="3:5" x14ac:dyDescent="0.2">
      <c r="C11920" s="201"/>
      <c r="D11920" s="201"/>
      <c r="E11920" s="201"/>
    </row>
    <row r="11921" spans="3:5" x14ac:dyDescent="0.2">
      <c r="C11921" s="201"/>
      <c r="D11921" s="201"/>
      <c r="E11921" s="201"/>
    </row>
    <row r="11922" spans="3:5" x14ac:dyDescent="0.2">
      <c r="C11922" s="201"/>
      <c r="D11922" s="201"/>
      <c r="E11922" s="201"/>
    </row>
    <row r="11923" spans="3:5" x14ac:dyDescent="0.2">
      <c r="C11923" s="201"/>
      <c r="D11923" s="201"/>
      <c r="E11923" s="201"/>
    </row>
    <row r="11924" spans="3:5" x14ac:dyDescent="0.2">
      <c r="C11924" s="201"/>
      <c r="D11924" s="201"/>
      <c r="E11924" s="201"/>
    </row>
    <row r="11925" spans="3:5" x14ac:dyDescent="0.2">
      <c r="C11925" s="201"/>
      <c r="D11925" s="201"/>
      <c r="E11925" s="201"/>
    </row>
    <row r="11926" spans="3:5" x14ac:dyDescent="0.2">
      <c r="C11926" s="201"/>
      <c r="D11926" s="201"/>
      <c r="E11926" s="201"/>
    </row>
    <row r="11927" spans="3:5" x14ac:dyDescent="0.2">
      <c r="C11927" s="201"/>
      <c r="D11927" s="201"/>
      <c r="E11927" s="201"/>
    </row>
    <row r="11928" spans="3:5" x14ac:dyDescent="0.2">
      <c r="C11928" s="201"/>
      <c r="D11928" s="201"/>
      <c r="E11928" s="201"/>
    </row>
    <row r="11929" spans="3:5" x14ac:dyDescent="0.2">
      <c r="C11929" s="201"/>
      <c r="D11929" s="201"/>
      <c r="E11929" s="201"/>
    </row>
    <row r="11930" spans="3:5" x14ac:dyDescent="0.2">
      <c r="C11930" s="201"/>
      <c r="D11930" s="201"/>
      <c r="E11930" s="201"/>
    </row>
    <row r="11931" spans="3:5" x14ac:dyDescent="0.2">
      <c r="C11931" s="201"/>
      <c r="D11931" s="201"/>
      <c r="E11931" s="201"/>
    </row>
    <row r="11932" spans="3:5" x14ac:dyDescent="0.2">
      <c r="C11932" s="201"/>
      <c r="D11932" s="201"/>
      <c r="E11932" s="201"/>
    </row>
    <row r="11933" spans="3:5" x14ac:dyDescent="0.2">
      <c r="C11933" s="201"/>
      <c r="D11933" s="201"/>
      <c r="E11933" s="201"/>
    </row>
    <row r="11934" spans="3:5" x14ac:dyDescent="0.2">
      <c r="C11934" s="201"/>
      <c r="D11934" s="201"/>
      <c r="E11934" s="201"/>
    </row>
    <row r="11935" spans="3:5" x14ac:dyDescent="0.2">
      <c r="C11935" s="201"/>
      <c r="D11935" s="201"/>
      <c r="E11935" s="201"/>
    </row>
    <row r="11936" spans="3:5" x14ac:dyDescent="0.2">
      <c r="C11936" s="201"/>
      <c r="D11936" s="201"/>
      <c r="E11936" s="201"/>
    </row>
    <row r="11937" spans="3:5" x14ac:dyDescent="0.2">
      <c r="C11937" s="201"/>
      <c r="D11937" s="201"/>
      <c r="E11937" s="201"/>
    </row>
    <row r="11938" spans="3:5" x14ac:dyDescent="0.2">
      <c r="C11938" s="201"/>
      <c r="D11938" s="201"/>
      <c r="E11938" s="201"/>
    </row>
    <row r="11939" spans="3:5" x14ac:dyDescent="0.2">
      <c r="C11939" s="201"/>
      <c r="D11939" s="201"/>
      <c r="E11939" s="201"/>
    </row>
    <row r="11940" spans="3:5" x14ac:dyDescent="0.2">
      <c r="C11940" s="201"/>
      <c r="D11940" s="201"/>
      <c r="E11940" s="201"/>
    </row>
    <row r="11941" spans="3:5" x14ac:dyDescent="0.2">
      <c r="C11941" s="201"/>
      <c r="D11941" s="201"/>
      <c r="E11941" s="201"/>
    </row>
    <row r="11942" spans="3:5" x14ac:dyDescent="0.2">
      <c r="C11942" s="201"/>
      <c r="D11942" s="201"/>
      <c r="E11942" s="201"/>
    </row>
    <row r="11943" spans="3:5" x14ac:dyDescent="0.2">
      <c r="C11943" s="201"/>
      <c r="D11943" s="201"/>
      <c r="E11943" s="201"/>
    </row>
    <row r="11944" spans="3:5" x14ac:dyDescent="0.2">
      <c r="C11944" s="201"/>
      <c r="D11944" s="201"/>
      <c r="E11944" s="201"/>
    </row>
    <row r="11945" spans="3:5" x14ac:dyDescent="0.2">
      <c r="C11945" s="201"/>
      <c r="D11945" s="201"/>
      <c r="E11945" s="201"/>
    </row>
    <row r="11946" spans="3:5" x14ac:dyDescent="0.2">
      <c r="C11946" s="201"/>
      <c r="D11946" s="201"/>
      <c r="E11946" s="201"/>
    </row>
    <row r="11947" spans="3:5" x14ac:dyDescent="0.2">
      <c r="C11947" s="201"/>
      <c r="D11947" s="201"/>
      <c r="E11947" s="201"/>
    </row>
    <row r="11948" spans="3:5" x14ac:dyDescent="0.2">
      <c r="C11948" s="201"/>
      <c r="D11948" s="201"/>
      <c r="E11948" s="201"/>
    </row>
    <row r="11949" spans="3:5" x14ac:dyDescent="0.2">
      <c r="C11949" s="201"/>
      <c r="D11949" s="201"/>
      <c r="E11949" s="201"/>
    </row>
    <row r="11950" spans="3:5" x14ac:dyDescent="0.2">
      <c r="C11950" s="201"/>
      <c r="D11950" s="201"/>
      <c r="E11950" s="201"/>
    </row>
    <row r="11951" spans="3:5" x14ac:dyDescent="0.2">
      <c r="C11951" s="201"/>
      <c r="D11951" s="201"/>
      <c r="E11951" s="201"/>
    </row>
    <row r="11952" spans="3:5" x14ac:dyDescent="0.2">
      <c r="C11952" s="201"/>
      <c r="D11952" s="201"/>
      <c r="E11952" s="201"/>
    </row>
    <row r="11953" spans="3:5" x14ac:dyDescent="0.2">
      <c r="C11953" s="201"/>
      <c r="D11953" s="201"/>
      <c r="E11953" s="201"/>
    </row>
    <row r="11954" spans="3:5" x14ac:dyDescent="0.2">
      <c r="C11954" s="201"/>
      <c r="D11954" s="201"/>
      <c r="E11954" s="201"/>
    </row>
    <row r="11955" spans="3:5" x14ac:dyDescent="0.2">
      <c r="C11955" s="201"/>
      <c r="D11955" s="201"/>
      <c r="E11955" s="201"/>
    </row>
    <row r="11956" spans="3:5" x14ac:dyDescent="0.2">
      <c r="C11956" s="201"/>
      <c r="D11956" s="201"/>
      <c r="E11956" s="201"/>
    </row>
    <row r="11957" spans="3:5" x14ac:dyDescent="0.2">
      <c r="C11957" s="201"/>
      <c r="D11957" s="201"/>
      <c r="E11957" s="201"/>
    </row>
    <row r="11958" spans="3:5" x14ac:dyDescent="0.2">
      <c r="C11958" s="201"/>
      <c r="D11958" s="201"/>
      <c r="E11958" s="201"/>
    </row>
    <row r="11959" spans="3:5" x14ac:dyDescent="0.2">
      <c r="C11959" s="201"/>
      <c r="D11959" s="201"/>
      <c r="E11959" s="201"/>
    </row>
    <row r="11960" spans="3:5" x14ac:dyDescent="0.2">
      <c r="C11960" s="201"/>
      <c r="D11960" s="201"/>
      <c r="E11960" s="201"/>
    </row>
    <row r="11961" spans="3:5" x14ac:dyDescent="0.2">
      <c r="C11961" s="201"/>
      <c r="D11961" s="201"/>
      <c r="E11961" s="201"/>
    </row>
    <row r="11962" spans="3:5" x14ac:dyDescent="0.2">
      <c r="C11962" s="201"/>
      <c r="D11962" s="201"/>
      <c r="E11962" s="201"/>
    </row>
    <row r="11963" spans="3:5" x14ac:dyDescent="0.2">
      <c r="C11963" s="201"/>
      <c r="D11963" s="201"/>
      <c r="E11963" s="201"/>
    </row>
    <row r="11964" spans="3:5" x14ac:dyDescent="0.2">
      <c r="C11964" s="201"/>
      <c r="D11964" s="201"/>
      <c r="E11964" s="201"/>
    </row>
    <row r="11965" spans="3:5" x14ac:dyDescent="0.2">
      <c r="C11965" s="201"/>
      <c r="D11965" s="201"/>
      <c r="E11965" s="201"/>
    </row>
    <row r="11966" spans="3:5" x14ac:dyDescent="0.2">
      <c r="C11966" s="201"/>
      <c r="D11966" s="201"/>
      <c r="E11966" s="201"/>
    </row>
    <row r="11967" spans="3:5" x14ac:dyDescent="0.2">
      <c r="C11967" s="201"/>
      <c r="D11967" s="201"/>
      <c r="E11967" s="201"/>
    </row>
    <row r="11968" spans="3:5" x14ac:dyDescent="0.2">
      <c r="C11968" s="201"/>
      <c r="D11968" s="201"/>
      <c r="E11968" s="201"/>
    </row>
    <row r="11969" spans="3:5" x14ac:dyDescent="0.2">
      <c r="C11969" s="201"/>
      <c r="D11969" s="201"/>
      <c r="E11969" s="201"/>
    </row>
    <row r="11970" spans="3:5" x14ac:dyDescent="0.2">
      <c r="C11970" s="201"/>
      <c r="D11970" s="201"/>
      <c r="E11970" s="201"/>
    </row>
    <row r="11971" spans="3:5" x14ac:dyDescent="0.2">
      <c r="C11971" s="201"/>
      <c r="D11971" s="201"/>
      <c r="E11971" s="201"/>
    </row>
    <row r="11972" spans="3:5" x14ac:dyDescent="0.2">
      <c r="C11972" s="201"/>
      <c r="D11972" s="201"/>
      <c r="E11972" s="201"/>
    </row>
    <row r="11973" spans="3:5" x14ac:dyDescent="0.2">
      <c r="C11973" s="201"/>
      <c r="D11973" s="201"/>
      <c r="E11973" s="201"/>
    </row>
    <row r="11974" spans="3:5" x14ac:dyDescent="0.2">
      <c r="C11974" s="201"/>
      <c r="D11974" s="201"/>
      <c r="E11974" s="201"/>
    </row>
    <row r="11975" spans="3:5" x14ac:dyDescent="0.2">
      <c r="C11975" s="201"/>
      <c r="D11975" s="201"/>
      <c r="E11975" s="201"/>
    </row>
    <row r="11976" spans="3:5" x14ac:dyDescent="0.2">
      <c r="C11976" s="201"/>
      <c r="D11976" s="201"/>
      <c r="E11976" s="201"/>
    </row>
    <row r="11977" spans="3:5" x14ac:dyDescent="0.2">
      <c r="C11977" s="201"/>
      <c r="D11977" s="201"/>
      <c r="E11977" s="201"/>
    </row>
    <row r="11978" spans="3:5" x14ac:dyDescent="0.2">
      <c r="C11978" s="201"/>
      <c r="D11978" s="201"/>
      <c r="E11978" s="201"/>
    </row>
    <row r="11979" spans="3:5" x14ac:dyDescent="0.2">
      <c r="C11979" s="201"/>
      <c r="D11979" s="201"/>
      <c r="E11979" s="201"/>
    </row>
    <row r="11980" spans="3:5" x14ac:dyDescent="0.2">
      <c r="C11980" s="201"/>
      <c r="D11980" s="201"/>
      <c r="E11980" s="201"/>
    </row>
    <row r="11981" spans="3:5" x14ac:dyDescent="0.2">
      <c r="C11981" s="201"/>
      <c r="D11981" s="201"/>
      <c r="E11981" s="201"/>
    </row>
    <row r="11982" spans="3:5" x14ac:dyDescent="0.2">
      <c r="C11982" s="201"/>
      <c r="D11982" s="201"/>
      <c r="E11982" s="201"/>
    </row>
    <row r="11983" spans="3:5" x14ac:dyDescent="0.2">
      <c r="C11983" s="201"/>
      <c r="D11983" s="201"/>
      <c r="E11983" s="201"/>
    </row>
    <row r="11984" spans="3:5" x14ac:dyDescent="0.2">
      <c r="C11984" s="201"/>
      <c r="D11984" s="201"/>
      <c r="E11984" s="201"/>
    </row>
    <row r="11985" spans="3:5" x14ac:dyDescent="0.2">
      <c r="C11985" s="201"/>
      <c r="D11985" s="201"/>
      <c r="E11985" s="201"/>
    </row>
    <row r="11986" spans="3:5" x14ac:dyDescent="0.2">
      <c r="C11986" s="201"/>
      <c r="D11986" s="201"/>
      <c r="E11986" s="201"/>
    </row>
    <row r="11987" spans="3:5" x14ac:dyDescent="0.2">
      <c r="C11987" s="201"/>
      <c r="D11987" s="201"/>
      <c r="E11987" s="201"/>
    </row>
    <row r="11988" spans="3:5" x14ac:dyDescent="0.2">
      <c r="C11988" s="201"/>
      <c r="D11988" s="201"/>
      <c r="E11988" s="201"/>
    </row>
    <row r="11989" spans="3:5" x14ac:dyDescent="0.2">
      <c r="C11989" s="201"/>
      <c r="D11989" s="201"/>
      <c r="E11989" s="201"/>
    </row>
    <row r="11990" spans="3:5" x14ac:dyDescent="0.2">
      <c r="C11990" s="201"/>
      <c r="D11990" s="201"/>
      <c r="E11990" s="201"/>
    </row>
    <row r="11991" spans="3:5" x14ac:dyDescent="0.2">
      <c r="C11991" s="201"/>
      <c r="D11991" s="201"/>
      <c r="E11991" s="201"/>
    </row>
    <row r="11992" spans="3:5" x14ac:dyDescent="0.2">
      <c r="C11992" s="201"/>
      <c r="D11992" s="201"/>
      <c r="E11992" s="201"/>
    </row>
    <row r="11993" spans="3:5" x14ac:dyDescent="0.2">
      <c r="C11993" s="201"/>
      <c r="D11993" s="201"/>
      <c r="E11993" s="201"/>
    </row>
    <row r="11994" spans="3:5" x14ac:dyDescent="0.2">
      <c r="C11994" s="201"/>
      <c r="D11994" s="201"/>
      <c r="E11994" s="201"/>
    </row>
    <row r="11995" spans="3:5" x14ac:dyDescent="0.2">
      <c r="C11995" s="201"/>
      <c r="D11995" s="201"/>
      <c r="E11995" s="201"/>
    </row>
    <row r="11996" spans="3:5" x14ac:dyDescent="0.2">
      <c r="C11996" s="201"/>
      <c r="D11996" s="201"/>
      <c r="E11996" s="201"/>
    </row>
    <row r="11997" spans="3:5" x14ac:dyDescent="0.2">
      <c r="C11997" s="201"/>
      <c r="D11997" s="201"/>
      <c r="E11997" s="201"/>
    </row>
    <row r="11998" spans="3:5" x14ac:dyDescent="0.2">
      <c r="C11998" s="201"/>
      <c r="D11998" s="201"/>
      <c r="E11998" s="201"/>
    </row>
    <row r="11999" spans="3:5" x14ac:dyDescent="0.2">
      <c r="C11999" s="201"/>
      <c r="D11999" s="201"/>
      <c r="E11999" s="201"/>
    </row>
    <row r="12000" spans="3:5" x14ac:dyDescent="0.2">
      <c r="C12000" s="201"/>
      <c r="D12000" s="201"/>
      <c r="E12000" s="201"/>
    </row>
    <row r="12001" spans="3:5" x14ac:dyDescent="0.2">
      <c r="C12001" s="201"/>
      <c r="D12001" s="201"/>
      <c r="E12001" s="201"/>
    </row>
    <row r="12002" spans="3:5" x14ac:dyDescent="0.2">
      <c r="C12002" s="201"/>
      <c r="D12002" s="201"/>
      <c r="E12002" s="201"/>
    </row>
    <row r="12003" spans="3:5" x14ac:dyDescent="0.2">
      <c r="C12003" s="201"/>
      <c r="D12003" s="201"/>
      <c r="E12003" s="201"/>
    </row>
    <row r="12004" spans="3:5" x14ac:dyDescent="0.2">
      <c r="C12004" s="201"/>
      <c r="D12004" s="201"/>
      <c r="E12004" s="201"/>
    </row>
    <row r="12005" spans="3:5" x14ac:dyDescent="0.2">
      <c r="C12005" s="201"/>
      <c r="D12005" s="201"/>
      <c r="E12005" s="201"/>
    </row>
    <row r="12006" spans="3:5" x14ac:dyDescent="0.2">
      <c r="C12006" s="201"/>
      <c r="D12006" s="201"/>
      <c r="E12006" s="201"/>
    </row>
    <row r="12007" spans="3:5" x14ac:dyDescent="0.2">
      <c r="C12007" s="201"/>
      <c r="D12007" s="201"/>
      <c r="E12007" s="201"/>
    </row>
    <row r="12008" spans="3:5" x14ac:dyDescent="0.2">
      <c r="C12008" s="201"/>
      <c r="D12008" s="201"/>
      <c r="E12008" s="201"/>
    </row>
    <row r="12009" spans="3:5" x14ac:dyDescent="0.2">
      <c r="C12009" s="201"/>
      <c r="D12009" s="201"/>
      <c r="E12009" s="201"/>
    </row>
    <row r="12010" spans="3:5" x14ac:dyDescent="0.2">
      <c r="C12010" s="201"/>
      <c r="D12010" s="201"/>
      <c r="E12010" s="201"/>
    </row>
    <row r="12011" spans="3:5" x14ac:dyDescent="0.2">
      <c r="C12011" s="201"/>
      <c r="D12011" s="201"/>
      <c r="E12011" s="201"/>
    </row>
    <row r="12012" spans="3:5" x14ac:dyDescent="0.2">
      <c r="C12012" s="201"/>
      <c r="D12012" s="201"/>
      <c r="E12012" s="201"/>
    </row>
    <row r="12013" spans="3:5" x14ac:dyDescent="0.2">
      <c r="C12013" s="201"/>
      <c r="D12013" s="201"/>
      <c r="E12013" s="201"/>
    </row>
    <row r="12014" spans="3:5" x14ac:dyDescent="0.2">
      <c r="C12014" s="201"/>
      <c r="D12014" s="201"/>
      <c r="E12014" s="201"/>
    </row>
    <row r="12015" spans="3:5" x14ac:dyDescent="0.2">
      <c r="C12015" s="201"/>
      <c r="D12015" s="201"/>
      <c r="E12015" s="201"/>
    </row>
    <row r="12016" spans="3:5" x14ac:dyDescent="0.2">
      <c r="C12016" s="201"/>
      <c r="D12016" s="201"/>
      <c r="E12016" s="201"/>
    </row>
    <row r="12017" spans="3:5" x14ac:dyDescent="0.2">
      <c r="C12017" s="201"/>
      <c r="D12017" s="201"/>
      <c r="E12017" s="201"/>
    </row>
    <row r="12018" spans="3:5" x14ac:dyDescent="0.2">
      <c r="C12018" s="201"/>
      <c r="D12018" s="201"/>
      <c r="E12018" s="201"/>
    </row>
    <row r="12019" spans="3:5" x14ac:dyDescent="0.2">
      <c r="C12019" s="201"/>
      <c r="D12019" s="201"/>
      <c r="E12019" s="201"/>
    </row>
    <row r="12020" spans="3:5" x14ac:dyDescent="0.2">
      <c r="C12020" s="201"/>
      <c r="D12020" s="201"/>
      <c r="E12020" s="201"/>
    </row>
    <row r="12021" spans="3:5" x14ac:dyDescent="0.2">
      <c r="C12021" s="201"/>
      <c r="D12021" s="201"/>
      <c r="E12021" s="201"/>
    </row>
    <row r="12022" spans="3:5" x14ac:dyDescent="0.2">
      <c r="C12022" s="201"/>
      <c r="D12022" s="201"/>
      <c r="E12022" s="201"/>
    </row>
    <row r="12023" spans="3:5" x14ac:dyDescent="0.2">
      <c r="C12023" s="201"/>
      <c r="D12023" s="201"/>
      <c r="E12023" s="201"/>
    </row>
    <row r="12024" spans="3:5" x14ac:dyDescent="0.2">
      <c r="C12024" s="201"/>
      <c r="D12024" s="201"/>
      <c r="E12024" s="201"/>
    </row>
    <row r="12025" spans="3:5" x14ac:dyDescent="0.2">
      <c r="C12025" s="201"/>
      <c r="D12025" s="201"/>
      <c r="E12025" s="201"/>
    </row>
    <row r="12026" spans="3:5" x14ac:dyDescent="0.2">
      <c r="C12026" s="201"/>
      <c r="D12026" s="201"/>
      <c r="E12026" s="201"/>
    </row>
    <row r="12027" spans="3:5" x14ac:dyDescent="0.2">
      <c r="C12027" s="201"/>
      <c r="D12027" s="201"/>
      <c r="E12027" s="201"/>
    </row>
    <row r="12028" spans="3:5" x14ac:dyDescent="0.2">
      <c r="C12028" s="201"/>
      <c r="D12028" s="201"/>
      <c r="E12028" s="201"/>
    </row>
    <row r="12029" spans="3:5" x14ac:dyDescent="0.2">
      <c r="C12029" s="201"/>
      <c r="D12029" s="201"/>
      <c r="E12029" s="201"/>
    </row>
    <row r="12030" spans="3:5" x14ac:dyDescent="0.2">
      <c r="C12030" s="201"/>
      <c r="D12030" s="201"/>
      <c r="E12030" s="201"/>
    </row>
    <row r="12031" spans="3:5" x14ac:dyDescent="0.2">
      <c r="C12031" s="201"/>
      <c r="D12031" s="201"/>
      <c r="E12031" s="201"/>
    </row>
    <row r="12032" spans="3:5" x14ac:dyDescent="0.2">
      <c r="C12032" s="201"/>
      <c r="D12032" s="201"/>
      <c r="E12032" s="201"/>
    </row>
    <row r="12033" spans="3:5" x14ac:dyDescent="0.2">
      <c r="C12033" s="201"/>
      <c r="D12033" s="201"/>
      <c r="E12033" s="201"/>
    </row>
    <row r="12034" spans="3:5" x14ac:dyDescent="0.2">
      <c r="C12034" s="201"/>
      <c r="D12034" s="201"/>
      <c r="E12034" s="201"/>
    </row>
    <row r="12035" spans="3:5" x14ac:dyDescent="0.2">
      <c r="C12035" s="201"/>
      <c r="D12035" s="201"/>
      <c r="E12035" s="201"/>
    </row>
    <row r="12036" spans="3:5" x14ac:dyDescent="0.2">
      <c r="C12036" s="201"/>
      <c r="D12036" s="201"/>
      <c r="E12036" s="201"/>
    </row>
    <row r="12037" spans="3:5" x14ac:dyDescent="0.2">
      <c r="C12037" s="201"/>
      <c r="D12037" s="201"/>
      <c r="E12037" s="201"/>
    </row>
    <row r="12038" spans="3:5" x14ac:dyDescent="0.2">
      <c r="C12038" s="201"/>
      <c r="D12038" s="201"/>
      <c r="E12038" s="201"/>
    </row>
    <row r="12039" spans="3:5" x14ac:dyDescent="0.2">
      <c r="C12039" s="201"/>
      <c r="D12039" s="201"/>
      <c r="E12039" s="201"/>
    </row>
    <row r="12040" spans="3:5" x14ac:dyDescent="0.2">
      <c r="C12040" s="201"/>
      <c r="D12040" s="201"/>
      <c r="E12040" s="201"/>
    </row>
    <row r="12041" spans="3:5" x14ac:dyDescent="0.2">
      <c r="C12041" s="201"/>
      <c r="D12041" s="201"/>
      <c r="E12041" s="201"/>
    </row>
    <row r="12042" spans="3:5" x14ac:dyDescent="0.2">
      <c r="C12042" s="201"/>
      <c r="D12042" s="201"/>
      <c r="E12042" s="201"/>
    </row>
    <row r="12043" spans="3:5" x14ac:dyDescent="0.2">
      <c r="C12043" s="201"/>
      <c r="D12043" s="201"/>
      <c r="E12043" s="201"/>
    </row>
    <row r="12044" spans="3:5" x14ac:dyDescent="0.2">
      <c r="C12044" s="201"/>
      <c r="D12044" s="201"/>
      <c r="E12044" s="201"/>
    </row>
    <row r="12045" spans="3:5" x14ac:dyDescent="0.2">
      <c r="C12045" s="201"/>
      <c r="D12045" s="201"/>
      <c r="E12045" s="201"/>
    </row>
    <row r="12046" spans="3:5" x14ac:dyDescent="0.2">
      <c r="C12046" s="201"/>
      <c r="D12046" s="201"/>
      <c r="E12046" s="201"/>
    </row>
    <row r="12047" spans="3:5" x14ac:dyDescent="0.2">
      <c r="C12047" s="201"/>
      <c r="D12047" s="201"/>
      <c r="E12047" s="201"/>
    </row>
    <row r="12048" spans="3:5" x14ac:dyDescent="0.2">
      <c r="C12048" s="201"/>
      <c r="D12048" s="201"/>
      <c r="E12048" s="201"/>
    </row>
    <row r="12049" spans="3:5" x14ac:dyDescent="0.2">
      <c r="C12049" s="201"/>
      <c r="D12049" s="201"/>
      <c r="E12049" s="201"/>
    </row>
    <row r="12050" spans="3:5" x14ac:dyDescent="0.2">
      <c r="C12050" s="201"/>
      <c r="D12050" s="201"/>
      <c r="E12050" s="201"/>
    </row>
    <row r="12051" spans="3:5" x14ac:dyDescent="0.2">
      <c r="C12051" s="201"/>
      <c r="D12051" s="201"/>
      <c r="E12051" s="201"/>
    </row>
    <row r="12052" spans="3:5" x14ac:dyDescent="0.2">
      <c r="C12052" s="201"/>
      <c r="D12052" s="201"/>
      <c r="E12052" s="201"/>
    </row>
    <row r="12053" spans="3:5" x14ac:dyDescent="0.2">
      <c r="C12053" s="201"/>
      <c r="D12053" s="201"/>
      <c r="E12053" s="201"/>
    </row>
    <row r="12054" spans="3:5" x14ac:dyDescent="0.2">
      <c r="C12054" s="201"/>
      <c r="D12054" s="201"/>
      <c r="E12054" s="201"/>
    </row>
    <row r="12055" spans="3:5" x14ac:dyDescent="0.2">
      <c r="C12055" s="201"/>
      <c r="D12055" s="201"/>
      <c r="E12055" s="201"/>
    </row>
    <row r="12056" spans="3:5" x14ac:dyDescent="0.2">
      <c r="C12056" s="201"/>
      <c r="D12056" s="201"/>
      <c r="E12056" s="201"/>
    </row>
    <row r="12057" spans="3:5" x14ac:dyDescent="0.2">
      <c r="C12057" s="201"/>
      <c r="D12057" s="201"/>
      <c r="E12057" s="201"/>
    </row>
    <row r="12058" spans="3:5" x14ac:dyDescent="0.2">
      <c r="C12058" s="201"/>
      <c r="D12058" s="201"/>
      <c r="E12058" s="201"/>
    </row>
    <row r="12059" spans="3:5" x14ac:dyDescent="0.2">
      <c r="C12059" s="201"/>
      <c r="D12059" s="201"/>
      <c r="E12059" s="201"/>
    </row>
    <row r="12060" spans="3:5" x14ac:dyDescent="0.2">
      <c r="C12060" s="201"/>
      <c r="D12060" s="201"/>
      <c r="E12060" s="201"/>
    </row>
    <row r="12061" spans="3:5" x14ac:dyDescent="0.2">
      <c r="C12061" s="201"/>
      <c r="D12061" s="201"/>
      <c r="E12061" s="201"/>
    </row>
    <row r="12062" spans="3:5" x14ac:dyDescent="0.2">
      <c r="C12062" s="201"/>
      <c r="D12062" s="201"/>
      <c r="E12062" s="201"/>
    </row>
    <row r="12063" spans="3:5" x14ac:dyDescent="0.2">
      <c r="C12063" s="201"/>
      <c r="D12063" s="201"/>
      <c r="E12063" s="201"/>
    </row>
    <row r="12064" spans="3:5" x14ac:dyDescent="0.2">
      <c r="C12064" s="201"/>
      <c r="D12064" s="201"/>
      <c r="E12064" s="201"/>
    </row>
    <row r="12065" spans="3:5" x14ac:dyDescent="0.2">
      <c r="C12065" s="201"/>
      <c r="D12065" s="201"/>
      <c r="E12065" s="201"/>
    </row>
    <row r="12066" spans="3:5" x14ac:dyDescent="0.2">
      <c r="C12066" s="201"/>
      <c r="D12066" s="201"/>
      <c r="E12066" s="201"/>
    </row>
    <row r="12067" spans="3:5" x14ac:dyDescent="0.2">
      <c r="C12067" s="201"/>
      <c r="D12067" s="201"/>
      <c r="E12067" s="201"/>
    </row>
    <row r="12068" spans="3:5" x14ac:dyDescent="0.2">
      <c r="C12068" s="201"/>
      <c r="D12068" s="201"/>
      <c r="E12068" s="201"/>
    </row>
    <row r="12069" spans="3:5" x14ac:dyDescent="0.2">
      <c r="C12069" s="201"/>
      <c r="D12069" s="201"/>
      <c r="E12069" s="201"/>
    </row>
    <row r="12070" spans="3:5" x14ac:dyDescent="0.2">
      <c r="C12070" s="201"/>
      <c r="D12070" s="201"/>
      <c r="E12070" s="201"/>
    </row>
    <row r="12071" spans="3:5" x14ac:dyDescent="0.2">
      <c r="C12071" s="201"/>
      <c r="D12071" s="201"/>
      <c r="E12071" s="201"/>
    </row>
    <row r="12072" spans="3:5" x14ac:dyDescent="0.2">
      <c r="C12072" s="201"/>
      <c r="D12072" s="201"/>
      <c r="E12072" s="201"/>
    </row>
    <row r="12073" spans="3:5" x14ac:dyDescent="0.2">
      <c r="C12073" s="201"/>
      <c r="D12073" s="201"/>
      <c r="E12073" s="201"/>
    </row>
    <row r="12074" spans="3:5" x14ac:dyDescent="0.2">
      <c r="C12074" s="201"/>
      <c r="D12074" s="201"/>
      <c r="E12074" s="201"/>
    </row>
    <row r="12075" spans="3:5" x14ac:dyDescent="0.2">
      <c r="C12075" s="201"/>
      <c r="D12075" s="201"/>
      <c r="E12075" s="201"/>
    </row>
    <row r="12076" spans="3:5" x14ac:dyDescent="0.2">
      <c r="C12076" s="201"/>
      <c r="D12076" s="201"/>
      <c r="E12076" s="201"/>
    </row>
    <row r="12077" spans="3:5" x14ac:dyDescent="0.2">
      <c r="C12077" s="201"/>
      <c r="D12077" s="201"/>
      <c r="E12077" s="201"/>
    </row>
    <row r="12078" spans="3:5" x14ac:dyDescent="0.2">
      <c r="C12078" s="201"/>
      <c r="D12078" s="201"/>
      <c r="E12078" s="201"/>
    </row>
    <row r="12079" spans="3:5" x14ac:dyDescent="0.2">
      <c r="C12079" s="201"/>
      <c r="D12079" s="201"/>
      <c r="E12079" s="201"/>
    </row>
    <row r="12080" spans="3:5" x14ac:dyDescent="0.2">
      <c r="C12080" s="201"/>
      <c r="D12080" s="201"/>
      <c r="E12080" s="201"/>
    </row>
    <row r="12081" spans="3:5" x14ac:dyDescent="0.2">
      <c r="C12081" s="201"/>
      <c r="D12081" s="201"/>
      <c r="E12081" s="201"/>
    </row>
    <row r="12082" spans="3:5" x14ac:dyDescent="0.2">
      <c r="C12082" s="201"/>
      <c r="D12082" s="201"/>
      <c r="E12082" s="201"/>
    </row>
    <row r="12083" spans="3:5" x14ac:dyDescent="0.2">
      <c r="C12083" s="201"/>
      <c r="D12083" s="201"/>
      <c r="E12083" s="201"/>
    </row>
    <row r="12084" spans="3:5" x14ac:dyDescent="0.2">
      <c r="C12084" s="201"/>
      <c r="D12084" s="201"/>
      <c r="E12084" s="201"/>
    </row>
    <row r="12085" spans="3:5" x14ac:dyDescent="0.2">
      <c r="C12085" s="201"/>
      <c r="D12085" s="201"/>
      <c r="E12085" s="201"/>
    </row>
    <row r="12086" spans="3:5" x14ac:dyDescent="0.2">
      <c r="C12086" s="201"/>
      <c r="D12086" s="201"/>
      <c r="E12086" s="201"/>
    </row>
    <row r="12087" spans="3:5" x14ac:dyDescent="0.2">
      <c r="C12087" s="201"/>
      <c r="D12087" s="201"/>
      <c r="E12087" s="201"/>
    </row>
    <row r="12088" spans="3:5" x14ac:dyDescent="0.2">
      <c r="C12088" s="201"/>
      <c r="D12088" s="201"/>
      <c r="E12088" s="201"/>
    </row>
    <row r="12089" spans="3:5" x14ac:dyDescent="0.2">
      <c r="C12089" s="201"/>
      <c r="D12089" s="201"/>
      <c r="E12089" s="201"/>
    </row>
    <row r="12090" spans="3:5" x14ac:dyDescent="0.2">
      <c r="C12090" s="201"/>
      <c r="D12090" s="201"/>
      <c r="E12090" s="201"/>
    </row>
    <row r="12091" spans="3:5" x14ac:dyDescent="0.2">
      <c r="C12091" s="201"/>
      <c r="D12091" s="201"/>
      <c r="E12091" s="201"/>
    </row>
    <row r="12092" spans="3:5" x14ac:dyDescent="0.2">
      <c r="C12092" s="201"/>
      <c r="D12092" s="201"/>
      <c r="E12092" s="201"/>
    </row>
    <row r="12093" spans="3:5" x14ac:dyDescent="0.2">
      <c r="C12093" s="201"/>
      <c r="D12093" s="201"/>
      <c r="E12093" s="201"/>
    </row>
    <row r="12094" spans="3:5" x14ac:dyDescent="0.2">
      <c r="C12094" s="201"/>
      <c r="D12094" s="201"/>
      <c r="E12094" s="201"/>
    </row>
    <row r="12095" spans="3:5" x14ac:dyDescent="0.2">
      <c r="C12095" s="201"/>
      <c r="D12095" s="201"/>
      <c r="E12095" s="201"/>
    </row>
    <row r="12096" spans="3:5" x14ac:dyDescent="0.2">
      <c r="C12096" s="201"/>
      <c r="D12096" s="201"/>
      <c r="E12096" s="201"/>
    </row>
    <row r="12097" spans="3:5" x14ac:dyDescent="0.2">
      <c r="C12097" s="201"/>
      <c r="D12097" s="201"/>
      <c r="E12097" s="201"/>
    </row>
    <row r="12098" spans="3:5" x14ac:dyDescent="0.2">
      <c r="C12098" s="201"/>
      <c r="D12098" s="201"/>
      <c r="E12098" s="201"/>
    </row>
    <row r="12099" spans="3:5" x14ac:dyDescent="0.2">
      <c r="C12099" s="201"/>
      <c r="D12099" s="201"/>
      <c r="E12099" s="201"/>
    </row>
    <row r="12100" spans="3:5" x14ac:dyDescent="0.2">
      <c r="C12100" s="201"/>
      <c r="D12100" s="201"/>
      <c r="E12100" s="201"/>
    </row>
    <row r="12101" spans="3:5" x14ac:dyDescent="0.2">
      <c r="C12101" s="201"/>
      <c r="D12101" s="201"/>
      <c r="E12101" s="201"/>
    </row>
    <row r="12102" spans="3:5" x14ac:dyDescent="0.2">
      <c r="C12102" s="201"/>
      <c r="D12102" s="201"/>
      <c r="E12102" s="201"/>
    </row>
    <row r="12103" spans="3:5" x14ac:dyDescent="0.2">
      <c r="C12103" s="201"/>
      <c r="D12103" s="201"/>
      <c r="E12103" s="201"/>
    </row>
    <row r="12104" spans="3:5" x14ac:dyDescent="0.2">
      <c r="C12104" s="201"/>
      <c r="D12104" s="201"/>
      <c r="E12104" s="201"/>
    </row>
    <row r="12105" spans="3:5" x14ac:dyDescent="0.2">
      <c r="C12105" s="201"/>
      <c r="D12105" s="201"/>
      <c r="E12105" s="201"/>
    </row>
    <row r="12106" spans="3:5" x14ac:dyDescent="0.2">
      <c r="C12106" s="201"/>
      <c r="D12106" s="201"/>
      <c r="E12106" s="201"/>
    </row>
    <row r="12107" spans="3:5" x14ac:dyDescent="0.2">
      <c r="C12107" s="201"/>
      <c r="D12107" s="201"/>
      <c r="E12107" s="201"/>
    </row>
    <row r="12108" spans="3:5" x14ac:dyDescent="0.2">
      <c r="C12108" s="201"/>
      <c r="D12108" s="201"/>
      <c r="E12108" s="201"/>
    </row>
    <row r="12109" spans="3:5" x14ac:dyDescent="0.2">
      <c r="C12109" s="201"/>
      <c r="D12109" s="201"/>
      <c r="E12109" s="201"/>
    </row>
    <row r="12110" spans="3:5" x14ac:dyDescent="0.2">
      <c r="C12110" s="201"/>
      <c r="D12110" s="201"/>
      <c r="E12110" s="201"/>
    </row>
    <row r="12111" spans="3:5" x14ac:dyDescent="0.2">
      <c r="C12111" s="201"/>
      <c r="D12111" s="201"/>
      <c r="E12111" s="201"/>
    </row>
    <row r="12112" spans="3:5" x14ac:dyDescent="0.2">
      <c r="C12112" s="201"/>
      <c r="D12112" s="201"/>
      <c r="E12112" s="201"/>
    </row>
    <row r="12113" spans="3:5" x14ac:dyDescent="0.2">
      <c r="C12113" s="201"/>
      <c r="D12113" s="201"/>
      <c r="E12113" s="201"/>
    </row>
    <row r="12114" spans="3:5" x14ac:dyDescent="0.2">
      <c r="C12114" s="201"/>
      <c r="D12114" s="201"/>
      <c r="E12114" s="201"/>
    </row>
    <row r="12115" spans="3:5" x14ac:dyDescent="0.2">
      <c r="C12115" s="201"/>
      <c r="D12115" s="201"/>
      <c r="E12115" s="201"/>
    </row>
    <row r="12116" spans="3:5" x14ac:dyDescent="0.2">
      <c r="C12116" s="201"/>
      <c r="D12116" s="201"/>
      <c r="E12116" s="201"/>
    </row>
    <row r="12117" spans="3:5" x14ac:dyDescent="0.2">
      <c r="C12117" s="201"/>
      <c r="D12117" s="201"/>
      <c r="E12117" s="201"/>
    </row>
    <row r="12118" spans="3:5" x14ac:dyDescent="0.2">
      <c r="C12118" s="201"/>
      <c r="D12118" s="201"/>
      <c r="E12118" s="201"/>
    </row>
    <row r="12119" spans="3:5" x14ac:dyDescent="0.2">
      <c r="C12119" s="201"/>
      <c r="D12119" s="201"/>
      <c r="E12119" s="201"/>
    </row>
    <row r="12120" spans="3:5" x14ac:dyDescent="0.2">
      <c r="C12120" s="201"/>
      <c r="D12120" s="201"/>
      <c r="E12120" s="201"/>
    </row>
    <row r="12121" spans="3:5" x14ac:dyDescent="0.2">
      <c r="C12121" s="201"/>
      <c r="D12121" s="201"/>
      <c r="E12121" s="201"/>
    </row>
    <row r="12122" spans="3:5" x14ac:dyDescent="0.2">
      <c r="C12122" s="201"/>
      <c r="D12122" s="201"/>
      <c r="E12122" s="201"/>
    </row>
    <row r="12123" spans="3:5" x14ac:dyDescent="0.2">
      <c r="C12123" s="201"/>
      <c r="D12123" s="201"/>
      <c r="E12123" s="201"/>
    </row>
    <row r="12124" spans="3:5" x14ac:dyDescent="0.2">
      <c r="C12124" s="201"/>
      <c r="D12124" s="201"/>
      <c r="E12124" s="201"/>
    </row>
    <row r="12125" spans="3:5" x14ac:dyDescent="0.2">
      <c r="C12125" s="201"/>
      <c r="D12125" s="201"/>
      <c r="E12125" s="201"/>
    </row>
    <row r="12126" spans="3:5" x14ac:dyDescent="0.2">
      <c r="C12126" s="201"/>
      <c r="D12126" s="201"/>
      <c r="E12126" s="201"/>
    </row>
    <row r="12127" spans="3:5" x14ac:dyDescent="0.2">
      <c r="C12127" s="201"/>
      <c r="D12127" s="201"/>
      <c r="E12127" s="201"/>
    </row>
    <row r="12128" spans="3:5" x14ac:dyDescent="0.2">
      <c r="C12128" s="201"/>
      <c r="D12128" s="201"/>
      <c r="E12128" s="201"/>
    </row>
    <row r="12129" spans="3:5" x14ac:dyDescent="0.2">
      <c r="C12129" s="201"/>
      <c r="D12129" s="201"/>
      <c r="E12129" s="201"/>
    </row>
    <row r="12130" spans="3:5" x14ac:dyDescent="0.2">
      <c r="C12130" s="201"/>
      <c r="D12130" s="201"/>
      <c r="E12130" s="201"/>
    </row>
    <row r="12131" spans="3:5" x14ac:dyDescent="0.2">
      <c r="C12131" s="201"/>
      <c r="D12131" s="201"/>
      <c r="E12131" s="201"/>
    </row>
    <row r="12132" spans="3:5" x14ac:dyDescent="0.2">
      <c r="C12132" s="201"/>
      <c r="D12132" s="201"/>
      <c r="E12132" s="201"/>
    </row>
    <row r="12133" spans="3:5" x14ac:dyDescent="0.2">
      <c r="C12133" s="201"/>
      <c r="D12133" s="201"/>
      <c r="E12133" s="201"/>
    </row>
    <row r="12134" spans="3:5" x14ac:dyDescent="0.2">
      <c r="C12134" s="201"/>
      <c r="D12134" s="201"/>
      <c r="E12134" s="201"/>
    </row>
    <row r="12135" spans="3:5" x14ac:dyDescent="0.2">
      <c r="C12135" s="201"/>
      <c r="D12135" s="201"/>
      <c r="E12135" s="201"/>
    </row>
    <row r="12136" spans="3:5" x14ac:dyDescent="0.2">
      <c r="C12136" s="201"/>
      <c r="D12136" s="201"/>
      <c r="E12136" s="201"/>
    </row>
    <row r="12137" spans="3:5" x14ac:dyDescent="0.2">
      <c r="C12137" s="201"/>
      <c r="D12137" s="201"/>
      <c r="E12137" s="201"/>
    </row>
    <row r="12138" spans="3:5" x14ac:dyDescent="0.2">
      <c r="C12138" s="201"/>
      <c r="D12138" s="201"/>
      <c r="E12138" s="201"/>
    </row>
    <row r="12139" spans="3:5" x14ac:dyDescent="0.2">
      <c r="C12139" s="201"/>
      <c r="D12139" s="201"/>
      <c r="E12139" s="201"/>
    </row>
    <row r="12140" spans="3:5" x14ac:dyDescent="0.2">
      <c r="C12140" s="201"/>
      <c r="D12140" s="201"/>
      <c r="E12140" s="201"/>
    </row>
    <row r="12141" spans="3:5" x14ac:dyDescent="0.2">
      <c r="C12141" s="201"/>
      <c r="D12141" s="201"/>
      <c r="E12141" s="201"/>
    </row>
    <row r="12142" spans="3:5" x14ac:dyDescent="0.2">
      <c r="C12142" s="201"/>
      <c r="D12142" s="201"/>
      <c r="E12142" s="201"/>
    </row>
    <row r="12143" spans="3:5" x14ac:dyDescent="0.2">
      <c r="C12143" s="201"/>
      <c r="D12143" s="201"/>
      <c r="E12143" s="201"/>
    </row>
    <row r="12144" spans="3:5" x14ac:dyDescent="0.2">
      <c r="C12144" s="201"/>
      <c r="D12144" s="201"/>
      <c r="E12144" s="201"/>
    </row>
    <row r="12145" spans="3:5" x14ac:dyDescent="0.2">
      <c r="C12145" s="201"/>
      <c r="D12145" s="201"/>
      <c r="E12145" s="201"/>
    </row>
    <row r="12146" spans="3:5" x14ac:dyDescent="0.2">
      <c r="C12146" s="201"/>
      <c r="D12146" s="201"/>
      <c r="E12146" s="201"/>
    </row>
    <row r="12147" spans="3:5" x14ac:dyDescent="0.2">
      <c r="C12147" s="201"/>
      <c r="D12147" s="201"/>
      <c r="E12147" s="201"/>
    </row>
    <row r="12148" spans="3:5" x14ac:dyDescent="0.2">
      <c r="C12148" s="201"/>
      <c r="D12148" s="201"/>
      <c r="E12148" s="201"/>
    </row>
    <row r="12149" spans="3:5" x14ac:dyDescent="0.2">
      <c r="C12149" s="201"/>
      <c r="D12149" s="201"/>
      <c r="E12149" s="201"/>
    </row>
    <row r="12150" spans="3:5" x14ac:dyDescent="0.2">
      <c r="C12150" s="201"/>
      <c r="D12150" s="201"/>
      <c r="E12150" s="201"/>
    </row>
    <row r="12151" spans="3:5" x14ac:dyDescent="0.2">
      <c r="C12151" s="201"/>
      <c r="D12151" s="201"/>
      <c r="E12151" s="201"/>
    </row>
    <row r="12152" spans="3:5" x14ac:dyDescent="0.2">
      <c r="C12152" s="201"/>
      <c r="D12152" s="201"/>
      <c r="E12152" s="201"/>
    </row>
    <row r="12153" spans="3:5" x14ac:dyDescent="0.2">
      <c r="C12153" s="201"/>
      <c r="D12153" s="201"/>
      <c r="E12153" s="201"/>
    </row>
    <row r="12154" spans="3:5" x14ac:dyDescent="0.2">
      <c r="C12154" s="201"/>
      <c r="D12154" s="201"/>
      <c r="E12154" s="201"/>
    </row>
    <row r="12155" spans="3:5" x14ac:dyDescent="0.2">
      <c r="C12155" s="201"/>
      <c r="D12155" s="201"/>
      <c r="E12155" s="201"/>
    </row>
    <row r="12156" spans="3:5" x14ac:dyDescent="0.2">
      <c r="C12156" s="201"/>
      <c r="D12156" s="201"/>
      <c r="E12156" s="201"/>
    </row>
    <row r="12157" spans="3:5" x14ac:dyDescent="0.2">
      <c r="C12157" s="201"/>
      <c r="D12157" s="201"/>
      <c r="E12157" s="201"/>
    </row>
    <row r="12158" spans="3:5" x14ac:dyDescent="0.2">
      <c r="C12158" s="201"/>
      <c r="D12158" s="201"/>
      <c r="E12158" s="201"/>
    </row>
    <row r="12159" spans="3:5" x14ac:dyDescent="0.2">
      <c r="C12159" s="201"/>
      <c r="D12159" s="201"/>
      <c r="E12159" s="201"/>
    </row>
    <row r="12160" spans="3:5" x14ac:dyDescent="0.2">
      <c r="C12160" s="201"/>
      <c r="D12160" s="201"/>
      <c r="E12160" s="201"/>
    </row>
    <row r="12161" spans="3:5" x14ac:dyDescent="0.2">
      <c r="C12161" s="201"/>
      <c r="D12161" s="201"/>
      <c r="E12161" s="201"/>
    </row>
    <row r="12162" spans="3:5" x14ac:dyDescent="0.2">
      <c r="C12162" s="201"/>
      <c r="D12162" s="201"/>
      <c r="E12162" s="201"/>
    </row>
    <row r="12163" spans="3:5" x14ac:dyDescent="0.2">
      <c r="C12163" s="201"/>
      <c r="D12163" s="201"/>
      <c r="E12163" s="201"/>
    </row>
    <row r="12164" spans="3:5" x14ac:dyDescent="0.2">
      <c r="C12164" s="201"/>
      <c r="D12164" s="201"/>
      <c r="E12164" s="201"/>
    </row>
    <row r="12165" spans="3:5" x14ac:dyDescent="0.2">
      <c r="C12165" s="201"/>
      <c r="D12165" s="201"/>
      <c r="E12165" s="201"/>
    </row>
    <row r="12166" spans="3:5" x14ac:dyDescent="0.2">
      <c r="C12166" s="201"/>
      <c r="D12166" s="201"/>
      <c r="E12166" s="201"/>
    </row>
    <row r="12167" spans="3:5" x14ac:dyDescent="0.2">
      <c r="C12167" s="201"/>
      <c r="D12167" s="201"/>
      <c r="E12167" s="201"/>
    </row>
    <row r="12168" spans="3:5" x14ac:dyDescent="0.2">
      <c r="C12168" s="201"/>
      <c r="D12168" s="201"/>
      <c r="E12168" s="201"/>
    </row>
    <row r="12169" spans="3:5" x14ac:dyDescent="0.2">
      <c r="C12169" s="201"/>
      <c r="D12169" s="201"/>
      <c r="E12169" s="201"/>
    </row>
    <row r="12170" spans="3:5" x14ac:dyDescent="0.2">
      <c r="C12170" s="201"/>
      <c r="D12170" s="201"/>
      <c r="E12170" s="201"/>
    </row>
    <row r="12171" spans="3:5" x14ac:dyDescent="0.2">
      <c r="C12171" s="201"/>
      <c r="D12171" s="201"/>
      <c r="E12171" s="201"/>
    </row>
    <row r="12172" spans="3:5" x14ac:dyDescent="0.2">
      <c r="C12172" s="201"/>
      <c r="D12172" s="201"/>
      <c r="E12172" s="201"/>
    </row>
    <row r="12173" spans="3:5" x14ac:dyDescent="0.2">
      <c r="C12173" s="201"/>
      <c r="D12173" s="201"/>
      <c r="E12173" s="201"/>
    </row>
    <row r="12174" spans="3:5" x14ac:dyDescent="0.2">
      <c r="C12174" s="201"/>
      <c r="D12174" s="201"/>
      <c r="E12174" s="201"/>
    </row>
    <row r="12175" spans="3:5" x14ac:dyDescent="0.2">
      <c r="C12175" s="201"/>
      <c r="D12175" s="201"/>
      <c r="E12175" s="201"/>
    </row>
    <row r="12176" spans="3:5" x14ac:dyDescent="0.2">
      <c r="C12176" s="201"/>
      <c r="D12176" s="201"/>
      <c r="E12176" s="201"/>
    </row>
    <row r="12177" spans="3:5" x14ac:dyDescent="0.2">
      <c r="C12177" s="201"/>
      <c r="D12177" s="201"/>
      <c r="E12177" s="201"/>
    </row>
    <row r="12178" spans="3:5" x14ac:dyDescent="0.2">
      <c r="C12178" s="201"/>
      <c r="D12178" s="201"/>
      <c r="E12178" s="201"/>
    </row>
    <row r="12179" spans="3:5" x14ac:dyDescent="0.2">
      <c r="C12179" s="201"/>
      <c r="D12179" s="201"/>
      <c r="E12179" s="201"/>
    </row>
    <row r="12180" spans="3:5" x14ac:dyDescent="0.2">
      <c r="C12180" s="201"/>
      <c r="D12180" s="201"/>
      <c r="E12180" s="201"/>
    </row>
    <row r="12181" spans="3:5" x14ac:dyDescent="0.2">
      <c r="C12181" s="201"/>
      <c r="D12181" s="201"/>
      <c r="E12181" s="201"/>
    </row>
    <row r="12182" spans="3:5" x14ac:dyDescent="0.2">
      <c r="C12182" s="201"/>
      <c r="D12182" s="201"/>
      <c r="E12182" s="201"/>
    </row>
    <row r="12183" spans="3:5" x14ac:dyDescent="0.2">
      <c r="C12183" s="201"/>
      <c r="D12183" s="201"/>
      <c r="E12183" s="201"/>
    </row>
    <row r="12184" spans="3:5" x14ac:dyDescent="0.2">
      <c r="C12184" s="201"/>
      <c r="D12184" s="201"/>
      <c r="E12184" s="201"/>
    </row>
    <row r="12185" spans="3:5" x14ac:dyDescent="0.2">
      <c r="C12185" s="201"/>
      <c r="D12185" s="201"/>
      <c r="E12185" s="201"/>
    </row>
    <row r="12186" spans="3:5" x14ac:dyDescent="0.2">
      <c r="C12186" s="201"/>
      <c r="D12186" s="201"/>
      <c r="E12186" s="201"/>
    </row>
    <row r="12187" spans="3:5" x14ac:dyDescent="0.2">
      <c r="C12187" s="201"/>
      <c r="D12187" s="201"/>
      <c r="E12187" s="201"/>
    </row>
    <row r="12188" spans="3:5" x14ac:dyDescent="0.2">
      <c r="C12188" s="201"/>
      <c r="D12188" s="201"/>
      <c r="E12188" s="201"/>
    </row>
    <row r="12189" spans="3:5" x14ac:dyDescent="0.2">
      <c r="C12189" s="201"/>
      <c r="D12189" s="201"/>
      <c r="E12189" s="201"/>
    </row>
    <row r="12190" spans="3:5" x14ac:dyDescent="0.2">
      <c r="C12190" s="201"/>
      <c r="D12190" s="201"/>
      <c r="E12190" s="201"/>
    </row>
    <row r="12191" spans="3:5" x14ac:dyDescent="0.2">
      <c r="C12191" s="201"/>
      <c r="D12191" s="201"/>
      <c r="E12191" s="201"/>
    </row>
    <row r="12192" spans="3:5" x14ac:dyDescent="0.2">
      <c r="C12192" s="201"/>
      <c r="D12192" s="201"/>
      <c r="E12192" s="201"/>
    </row>
    <row r="12193" spans="3:5" x14ac:dyDescent="0.2">
      <c r="C12193" s="201"/>
      <c r="D12193" s="201"/>
      <c r="E12193" s="201"/>
    </row>
    <row r="12194" spans="3:5" x14ac:dyDescent="0.2">
      <c r="C12194" s="201"/>
      <c r="D12194" s="201"/>
      <c r="E12194" s="201"/>
    </row>
    <row r="12195" spans="3:5" x14ac:dyDescent="0.2">
      <c r="C12195" s="201"/>
      <c r="D12195" s="201"/>
      <c r="E12195" s="201"/>
    </row>
    <row r="12196" spans="3:5" x14ac:dyDescent="0.2">
      <c r="C12196" s="201"/>
      <c r="D12196" s="201"/>
      <c r="E12196" s="201"/>
    </row>
    <row r="12197" spans="3:5" x14ac:dyDescent="0.2">
      <c r="C12197" s="201"/>
      <c r="D12197" s="201"/>
      <c r="E12197" s="201"/>
    </row>
    <row r="12198" spans="3:5" x14ac:dyDescent="0.2">
      <c r="C12198" s="201"/>
      <c r="D12198" s="201"/>
      <c r="E12198" s="201"/>
    </row>
    <row r="12199" spans="3:5" x14ac:dyDescent="0.2">
      <c r="C12199" s="201"/>
      <c r="D12199" s="201"/>
      <c r="E12199" s="201"/>
    </row>
    <row r="12200" spans="3:5" x14ac:dyDescent="0.2">
      <c r="C12200" s="201"/>
      <c r="D12200" s="201"/>
      <c r="E12200" s="201"/>
    </row>
    <row r="12201" spans="3:5" x14ac:dyDescent="0.2">
      <c r="C12201" s="201"/>
      <c r="D12201" s="201"/>
      <c r="E12201" s="201"/>
    </row>
    <row r="12202" spans="3:5" x14ac:dyDescent="0.2">
      <c r="C12202" s="201"/>
      <c r="D12202" s="201"/>
      <c r="E12202" s="201"/>
    </row>
    <row r="12203" spans="3:5" x14ac:dyDescent="0.2">
      <c r="C12203" s="201"/>
      <c r="D12203" s="201"/>
      <c r="E12203" s="201"/>
    </row>
    <row r="12204" spans="3:5" x14ac:dyDescent="0.2">
      <c r="C12204" s="201"/>
      <c r="D12204" s="201"/>
      <c r="E12204" s="201"/>
    </row>
    <row r="12205" spans="3:5" x14ac:dyDescent="0.2">
      <c r="C12205" s="201"/>
      <c r="D12205" s="201"/>
      <c r="E12205" s="201"/>
    </row>
    <row r="12206" spans="3:5" x14ac:dyDescent="0.2">
      <c r="C12206" s="201"/>
      <c r="D12206" s="201"/>
      <c r="E12206" s="201"/>
    </row>
    <row r="12207" spans="3:5" x14ac:dyDescent="0.2">
      <c r="C12207" s="201"/>
      <c r="D12207" s="201"/>
      <c r="E12207" s="201"/>
    </row>
    <row r="12208" spans="3:5" x14ac:dyDescent="0.2">
      <c r="C12208" s="201"/>
      <c r="D12208" s="201"/>
      <c r="E12208" s="201"/>
    </row>
    <row r="12209" spans="3:5" x14ac:dyDescent="0.2">
      <c r="C12209" s="201"/>
      <c r="D12209" s="201"/>
      <c r="E12209" s="201"/>
    </row>
    <row r="12210" spans="3:5" x14ac:dyDescent="0.2">
      <c r="C12210" s="201"/>
      <c r="D12210" s="201"/>
      <c r="E12210" s="201"/>
    </row>
    <row r="12211" spans="3:5" x14ac:dyDescent="0.2">
      <c r="C12211" s="201"/>
      <c r="D12211" s="201"/>
      <c r="E12211" s="201"/>
    </row>
    <row r="12212" spans="3:5" x14ac:dyDescent="0.2">
      <c r="C12212" s="201"/>
      <c r="D12212" s="201"/>
      <c r="E12212" s="201"/>
    </row>
    <row r="12213" spans="3:5" x14ac:dyDescent="0.2">
      <c r="C12213" s="201"/>
      <c r="D12213" s="201"/>
      <c r="E12213" s="201"/>
    </row>
    <row r="12214" spans="3:5" x14ac:dyDescent="0.2">
      <c r="C12214" s="201"/>
      <c r="D12214" s="201"/>
      <c r="E12214" s="201"/>
    </row>
    <row r="12215" spans="3:5" x14ac:dyDescent="0.2">
      <c r="C12215" s="201"/>
      <c r="D12215" s="201"/>
      <c r="E12215" s="201"/>
    </row>
    <row r="12216" spans="3:5" x14ac:dyDescent="0.2">
      <c r="C12216" s="201"/>
      <c r="D12216" s="201"/>
      <c r="E12216" s="201"/>
    </row>
    <row r="12217" spans="3:5" x14ac:dyDescent="0.2">
      <c r="C12217" s="201"/>
      <c r="D12217" s="201"/>
      <c r="E12217" s="201"/>
    </row>
    <row r="12218" spans="3:5" x14ac:dyDescent="0.2">
      <c r="C12218" s="201"/>
      <c r="D12218" s="201"/>
      <c r="E12218" s="201"/>
    </row>
    <row r="12219" spans="3:5" x14ac:dyDescent="0.2">
      <c r="C12219" s="201"/>
      <c r="D12219" s="201"/>
      <c r="E12219" s="201"/>
    </row>
    <row r="12220" spans="3:5" x14ac:dyDescent="0.2">
      <c r="C12220" s="201"/>
      <c r="D12220" s="201"/>
      <c r="E12220" s="201"/>
    </row>
    <row r="12221" spans="3:5" x14ac:dyDescent="0.2">
      <c r="C12221" s="201"/>
      <c r="D12221" s="201"/>
      <c r="E12221" s="201"/>
    </row>
    <row r="12222" spans="3:5" x14ac:dyDescent="0.2">
      <c r="C12222" s="201"/>
      <c r="D12222" s="201"/>
      <c r="E12222" s="201"/>
    </row>
    <row r="12223" spans="3:5" x14ac:dyDescent="0.2">
      <c r="C12223" s="201"/>
      <c r="D12223" s="201"/>
      <c r="E12223" s="201"/>
    </row>
    <row r="12224" spans="3:5" x14ac:dyDescent="0.2">
      <c r="C12224" s="201"/>
      <c r="D12224" s="201"/>
      <c r="E12224" s="201"/>
    </row>
    <row r="12225" spans="3:5" x14ac:dyDescent="0.2">
      <c r="C12225" s="201"/>
      <c r="D12225" s="201"/>
      <c r="E12225" s="201"/>
    </row>
    <row r="12226" spans="3:5" x14ac:dyDescent="0.2">
      <c r="C12226" s="201"/>
      <c r="D12226" s="201"/>
      <c r="E12226" s="201"/>
    </row>
    <row r="12227" spans="3:5" x14ac:dyDescent="0.2">
      <c r="C12227" s="201"/>
      <c r="D12227" s="201"/>
      <c r="E12227" s="201"/>
    </row>
    <row r="12228" spans="3:5" x14ac:dyDescent="0.2">
      <c r="C12228" s="201"/>
      <c r="D12228" s="201"/>
      <c r="E12228" s="201"/>
    </row>
    <row r="12229" spans="3:5" x14ac:dyDescent="0.2">
      <c r="C12229" s="201"/>
      <c r="D12229" s="201"/>
      <c r="E12229" s="201"/>
    </row>
    <row r="12230" spans="3:5" x14ac:dyDescent="0.2">
      <c r="C12230" s="201"/>
      <c r="D12230" s="201"/>
      <c r="E12230" s="201"/>
    </row>
    <row r="12231" spans="3:5" x14ac:dyDescent="0.2">
      <c r="C12231" s="201"/>
      <c r="D12231" s="201"/>
      <c r="E12231" s="201"/>
    </row>
    <row r="12232" spans="3:5" x14ac:dyDescent="0.2">
      <c r="C12232" s="201"/>
      <c r="D12232" s="201"/>
      <c r="E12232" s="201"/>
    </row>
    <row r="12233" spans="3:5" x14ac:dyDescent="0.2">
      <c r="C12233" s="201"/>
      <c r="D12233" s="201"/>
      <c r="E12233" s="201"/>
    </row>
    <row r="12234" spans="3:5" x14ac:dyDescent="0.2">
      <c r="C12234" s="201"/>
      <c r="D12234" s="201"/>
      <c r="E12234" s="201"/>
    </row>
    <row r="12235" spans="3:5" x14ac:dyDescent="0.2">
      <c r="C12235" s="201"/>
      <c r="D12235" s="201"/>
      <c r="E12235" s="201"/>
    </row>
    <row r="12236" spans="3:5" x14ac:dyDescent="0.2">
      <c r="C12236" s="201"/>
      <c r="D12236" s="201"/>
      <c r="E12236" s="201"/>
    </row>
    <row r="12237" spans="3:5" x14ac:dyDescent="0.2">
      <c r="C12237" s="201"/>
      <c r="D12237" s="201"/>
      <c r="E12237" s="201"/>
    </row>
    <row r="12238" spans="3:5" x14ac:dyDescent="0.2">
      <c r="C12238" s="201"/>
      <c r="D12238" s="201"/>
      <c r="E12238" s="201"/>
    </row>
    <row r="12239" spans="3:5" x14ac:dyDescent="0.2">
      <c r="C12239" s="201"/>
      <c r="D12239" s="201"/>
      <c r="E12239" s="201"/>
    </row>
    <row r="12240" spans="3:5" x14ac:dyDescent="0.2">
      <c r="C12240" s="201"/>
      <c r="D12240" s="201"/>
      <c r="E12240" s="201"/>
    </row>
    <row r="12241" spans="3:5" x14ac:dyDescent="0.2">
      <c r="C12241" s="201"/>
      <c r="D12241" s="201"/>
      <c r="E12241" s="201"/>
    </row>
    <row r="12242" spans="3:5" x14ac:dyDescent="0.2">
      <c r="C12242" s="201"/>
      <c r="D12242" s="201"/>
      <c r="E12242" s="201"/>
    </row>
    <row r="12243" spans="3:5" x14ac:dyDescent="0.2">
      <c r="C12243" s="201"/>
      <c r="D12243" s="201"/>
      <c r="E12243" s="201"/>
    </row>
    <row r="12244" spans="3:5" x14ac:dyDescent="0.2">
      <c r="C12244" s="201"/>
      <c r="D12244" s="201"/>
      <c r="E12244" s="201"/>
    </row>
    <row r="12245" spans="3:5" x14ac:dyDescent="0.2">
      <c r="C12245" s="201"/>
      <c r="D12245" s="201"/>
      <c r="E12245" s="201"/>
    </row>
    <row r="12246" spans="3:5" x14ac:dyDescent="0.2">
      <c r="C12246" s="201"/>
      <c r="D12246" s="201"/>
      <c r="E12246" s="201"/>
    </row>
    <row r="12247" spans="3:5" x14ac:dyDescent="0.2">
      <c r="C12247" s="201"/>
      <c r="D12247" s="201"/>
      <c r="E12247" s="201"/>
    </row>
    <row r="12248" spans="3:5" x14ac:dyDescent="0.2">
      <c r="C12248" s="201"/>
      <c r="D12248" s="201"/>
      <c r="E12248" s="201"/>
    </row>
    <row r="12249" spans="3:5" x14ac:dyDescent="0.2">
      <c r="C12249" s="201"/>
      <c r="D12249" s="201"/>
      <c r="E12249" s="201"/>
    </row>
    <row r="12250" spans="3:5" x14ac:dyDescent="0.2">
      <c r="C12250" s="201"/>
      <c r="D12250" s="201"/>
      <c r="E12250" s="201"/>
    </row>
    <row r="12251" spans="3:5" x14ac:dyDescent="0.2">
      <c r="C12251" s="201"/>
      <c r="D12251" s="201"/>
      <c r="E12251" s="201"/>
    </row>
    <row r="12252" spans="3:5" x14ac:dyDescent="0.2">
      <c r="C12252" s="201"/>
      <c r="D12252" s="201"/>
      <c r="E12252" s="201"/>
    </row>
    <row r="12253" spans="3:5" x14ac:dyDescent="0.2">
      <c r="C12253" s="201"/>
      <c r="D12253" s="201"/>
      <c r="E12253" s="201"/>
    </row>
    <row r="12254" spans="3:5" x14ac:dyDescent="0.2">
      <c r="C12254" s="201"/>
      <c r="D12254" s="201"/>
      <c r="E12254" s="201"/>
    </row>
    <row r="12255" spans="3:5" x14ac:dyDescent="0.2">
      <c r="C12255" s="201"/>
      <c r="D12255" s="201"/>
      <c r="E12255" s="201"/>
    </row>
    <row r="12256" spans="3:5" x14ac:dyDescent="0.2">
      <c r="C12256" s="201"/>
      <c r="D12256" s="201"/>
      <c r="E12256" s="201"/>
    </row>
    <row r="12257" spans="3:5" x14ac:dyDescent="0.2">
      <c r="C12257" s="201"/>
      <c r="D12257" s="201"/>
      <c r="E12257" s="201"/>
    </row>
    <row r="12258" spans="3:5" x14ac:dyDescent="0.2">
      <c r="C12258" s="201"/>
      <c r="D12258" s="201"/>
      <c r="E12258" s="201"/>
    </row>
    <row r="12259" spans="3:5" x14ac:dyDescent="0.2">
      <c r="C12259" s="201"/>
      <c r="D12259" s="201"/>
      <c r="E12259" s="201"/>
    </row>
    <row r="12260" spans="3:5" x14ac:dyDescent="0.2">
      <c r="C12260" s="201"/>
      <c r="D12260" s="201"/>
      <c r="E12260" s="201"/>
    </row>
    <row r="12261" spans="3:5" x14ac:dyDescent="0.2">
      <c r="C12261" s="201"/>
      <c r="D12261" s="201"/>
      <c r="E12261" s="201"/>
    </row>
    <row r="12262" spans="3:5" x14ac:dyDescent="0.2">
      <c r="C12262" s="201"/>
      <c r="D12262" s="201"/>
      <c r="E12262" s="201"/>
    </row>
    <row r="12263" spans="3:5" x14ac:dyDescent="0.2">
      <c r="C12263" s="201"/>
      <c r="D12263" s="201"/>
      <c r="E12263" s="201"/>
    </row>
    <row r="12264" spans="3:5" x14ac:dyDescent="0.2">
      <c r="C12264" s="201"/>
      <c r="D12264" s="201"/>
      <c r="E12264" s="201"/>
    </row>
    <row r="12265" spans="3:5" x14ac:dyDescent="0.2">
      <c r="C12265" s="201"/>
      <c r="D12265" s="201"/>
      <c r="E12265" s="201"/>
    </row>
    <row r="12266" spans="3:5" x14ac:dyDescent="0.2">
      <c r="C12266" s="201"/>
      <c r="D12266" s="201"/>
      <c r="E12266" s="201"/>
    </row>
    <row r="12267" spans="3:5" x14ac:dyDescent="0.2">
      <c r="C12267" s="201"/>
      <c r="D12267" s="201"/>
      <c r="E12267" s="201"/>
    </row>
    <row r="12268" spans="3:5" x14ac:dyDescent="0.2">
      <c r="C12268" s="201"/>
      <c r="D12268" s="201"/>
      <c r="E12268" s="201"/>
    </row>
    <row r="12269" spans="3:5" x14ac:dyDescent="0.2">
      <c r="C12269" s="201"/>
      <c r="D12269" s="201"/>
      <c r="E12269" s="201"/>
    </row>
    <row r="12270" spans="3:5" x14ac:dyDescent="0.2">
      <c r="C12270" s="201"/>
      <c r="D12270" s="201"/>
      <c r="E12270" s="201"/>
    </row>
    <row r="12271" spans="3:5" x14ac:dyDescent="0.2">
      <c r="C12271" s="201"/>
      <c r="D12271" s="201"/>
      <c r="E12271" s="201"/>
    </row>
    <row r="12272" spans="3:5" x14ac:dyDescent="0.2">
      <c r="C12272" s="201"/>
      <c r="D12272" s="201"/>
      <c r="E12272" s="201"/>
    </row>
    <row r="12273" spans="3:5" x14ac:dyDescent="0.2">
      <c r="C12273" s="201"/>
      <c r="D12273" s="201"/>
      <c r="E12273" s="201"/>
    </row>
    <row r="12274" spans="3:5" x14ac:dyDescent="0.2">
      <c r="C12274" s="201"/>
      <c r="D12274" s="201"/>
      <c r="E12274" s="201"/>
    </row>
    <row r="12275" spans="3:5" x14ac:dyDescent="0.2">
      <c r="C12275" s="201"/>
      <c r="D12275" s="201"/>
      <c r="E12275" s="201"/>
    </row>
    <row r="12276" spans="3:5" x14ac:dyDescent="0.2">
      <c r="C12276" s="201"/>
      <c r="D12276" s="201"/>
      <c r="E12276" s="201"/>
    </row>
    <row r="12277" spans="3:5" x14ac:dyDescent="0.2">
      <c r="C12277" s="201"/>
      <c r="D12277" s="201"/>
      <c r="E12277" s="201"/>
    </row>
    <row r="12278" spans="3:5" x14ac:dyDescent="0.2">
      <c r="C12278" s="201"/>
      <c r="D12278" s="201"/>
      <c r="E12278" s="201"/>
    </row>
    <row r="12279" spans="3:5" x14ac:dyDescent="0.2">
      <c r="C12279" s="201"/>
      <c r="D12279" s="201"/>
      <c r="E12279" s="201"/>
    </row>
    <row r="12280" spans="3:5" x14ac:dyDescent="0.2">
      <c r="C12280" s="201"/>
      <c r="D12280" s="201"/>
      <c r="E12280" s="201"/>
    </row>
    <row r="12281" spans="3:5" x14ac:dyDescent="0.2">
      <c r="C12281" s="201"/>
      <c r="D12281" s="201"/>
      <c r="E12281" s="201"/>
    </row>
    <row r="12282" spans="3:5" x14ac:dyDescent="0.2">
      <c r="C12282" s="201"/>
      <c r="D12282" s="201"/>
      <c r="E12282" s="201"/>
    </row>
    <row r="12283" spans="3:5" x14ac:dyDescent="0.2">
      <c r="C12283" s="201"/>
      <c r="D12283" s="201"/>
      <c r="E12283" s="201"/>
    </row>
    <row r="12284" spans="3:5" x14ac:dyDescent="0.2">
      <c r="C12284" s="201"/>
      <c r="D12284" s="201"/>
      <c r="E12284" s="201"/>
    </row>
    <row r="12285" spans="3:5" x14ac:dyDescent="0.2">
      <c r="C12285" s="201"/>
      <c r="D12285" s="201"/>
      <c r="E12285" s="201"/>
    </row>
    <row r="12286" spans="3:5" x14ac:dyDescent="0.2">
      <c r="C12286" s="201"/>
      <c r="D12286" s="201"/>
      <c r="E12286" s="201"/>
    </row>
    <row r="12287" spans="3:5" x14ac:dyDescent="0.2">
      <c r="C12287" s="201"/>
      <c r="D12287" s="201"/>
      <c r="E12287" s="201"/>
    </row>
    <row r="12288" spans="3:5" x14ac:dyDescent="0.2">
      <c r="C12288" s="201"/>
      <c r="D12288" s="201"/>
      <c r="E12288" s="201"/>
    </row>
    <row r="12289" spans="3:5" x14ac:dyDescent="0.2">
      <c r="C12289" s="201"/>
      <c r="D12289" s="201"/>
      <c r="E12289" s="201"/>
    </row>
    <row r="12290" spans="3:5" x14ac:dyDescent="0.2">
      <c r="C12290" s="201"/>
      <c r="D12290" s="201"/>
      <c r="E12290" s="201"/>
    </row>
    <row r="12291" spans="3:5" x14ac:dyDescent="0.2">
      <c r="C12291" s="201"/>
      <c r="D12291" s="201"/>
      <c r="E12291" s="201"/>
    </row>
    <row r="12292" spans="3:5" x14ac:dyDescent="0.2">
      <c r="C12292" s="201"/>
      <c r="D12292" s="201"/>
      <c r="E12292" s="201"/>
    </row>
    <row r="12293" spans="3:5" x14ac:dyDescent="0.2">
      <c r="C12293" s="201"/>
      <c r="D12293" s="201"/>
      <c r="E12293" s="201"/>
    </row>
    <row r="12294" spans="3:5" x14ac:dyDescent="0.2">
      <c r="C12294" s="201"/>
      <c r="D12294" s="201"/>
      <c r="E12294" s="201"/>
    </row>
    <row r="12295" spans="3:5" x14ac:dyDescent="0.2">
      <c r="C12295" s="201"/>
      <c r="D12295" s="201"/>
      <c r="E12295" s="201"/>
    </row>
    <row r="12296" spans="3:5" x14ac:dyDescent="0.2">
      <c r="C12296" s="201"/>
      <c r="D12296" s="201"/>
      <c r="E12296" s="201"/>
    </row>
    <row r="12297" spans="3:5" x14ac:dyDescent="0.2">
      <c r="C12297" s="201"/>
      <c r="D12297" s="201"/>
      <c r="E12297" s="201"/>
    </row>
    <row r="12298" spans="3:5" x14ac:dyDescent="0.2">
      <c r="C12298" s="201"/>
      <c r="D12298" s="201"/>
      <c r="E12298" s="201"/>
    </row>
    <row r="12299" spans="3:5" x14ac:dyDescent="0.2">
      <c r="C12299" s="201"/>
      <c r="D12299" s="201"/>
      <c r="E12299" s="201"/>
    </row>
    <row r="12300" spans="3:5" x14ac:dyDescent="0.2">
      <c r="C12300" s="201"/>
      <c r="D12300" s="201"/>
      <c r="E12300" s="201"/>
    </row>
    <row r="12301" spans="3:5" x14ac:dyDescent="0.2">
      <c r="C12301" s="201"/>
      <c r="D12301" s="201"/>
      <c r="E12301" s="201"/>
    </row>
    <row r="12302" spans="3:5" x14ac:dyDescent="0.2">
      <c r="C12302" s="201"/>
      <c r="D12302" s="201"/>
      <c r="E12302" s="201"/>
    </row>
    <row r="12303" spans="3:5" x14ac:dyDescent="0.2">
      <c r="C12303" s="201"/>
      <c r="D12303" s="201"/>
      <c r="E12303" s="201"/>
    </row>
    <row r="12304" spans="3:5" x14ac:dyDescent="0.2">
      <c r="C12304" s="201"/>
      <c r="D12304" s="201"/>
      <c r="E12304" s="201"/>
    </row>
    <row r="12305" spans="3:5" x14ac:dyDescent="0.2">
      <c r="C12305" s="201"/>
      <c r="D12305" s="201"/>
      <c r="E12305" s="201"/>
    </row>
    <row r="12306" spans="3:5" x14ac:dyDescent="0.2">
      <c r="C12306" s="201"/>
      <c r="D12306" s="201"/>
      <c r="E12306" s="201"/>
    </row>
    <row r="12307" spans="3:5" x14ac:dyDescent="0.2">
      <c r="C12307" s="201"/>
      <c r="D12307" s="201"/>
      <c r="E12307" s="201"/>
    </row>
    <row r="12308" spans="3:5" x14ac:dyDescent="0.2">
      <c r="C12308" s="201"/>
      <c r="D12308" s="201"/>
      <c r="E12308" s="201"/>
    </row>
    <row r="12309" spans="3:5" x14ac:dyDescent="0.2">
      <c r="C12309" s="201"/>
      <c r="D12309" s="201"/>
      <c r="E12309" s="201"/>
    </row>
    <row r="12310" spans="3:5" x14ac:dyDescent="0.2">
      <c r="C12310" s="201"/>
      <c r="D12310" s="201"/>
      <c r="E12310" s="201"/>
    </row>
    <row r="12311" spans="3:5" x14ac:dyDescent="0.2">
      <c r="C12311" s="201"/>
      <c r="D12311" s="201"/>
      <c r="E12311" s="201"/>
    </row>
    <row r="12312" spans="3:5" x14ac:dyDescent="0.2">
      <c r="C12312" s="201"/>
      <c r="D12312" s="201"/>
      <c r="E12312" s="201"/>
    </row>
    <row r="12313" spans="3:5" x14ac:dyDescent="0.2">
      <c r="C12313" s="201"/>
      <c r="D12313" s="201"/>
      <c r="E12313" s="201"/>
    </row>
    <row r="12314" spans="3:5" x14ac:dyDescent="0.2">
      <c r="C12314" s="201"/>
      <c r="D12314" s="201"/>
      <c r="E12314" s="201"/>
    </row>
    <row r="12315" spans="3:5" x14ac:dyDescent="0.2">
      <c r="C12315" s="201"/>
      <c r="D12315" s="201"/>
      <c r="E12315" s="201"/>
    </row>
    <row r="12316" spans="3:5" x14ac:dyDescent="0.2">
      <c r="C12316" s="201"/>
      <c r="D12316" s="201"/>
      <c r="E12316" s="201"/>
    </row>
    <row r="12317" spans="3:5" x14ac:dyDescent="0.2">
      <c r="C12317" s="201"/>
      <c r="D12317" s="201"/>
      <c r="E12317" s="201"/>
    </row>
    <row r="12318" spans="3:5" x14ac:dyDescent="0.2">
      <c r="C12318" s="201"/>
      <c r="D12318" s="201"/>
      <c r="E12318" s="201"/>
    </row>
    <row r="12319" spans="3:5" x14ac:dyDescent="0.2">
      <c r="C12319" s="201"/>
      <c r="D12319" s="201"/>
      <c r="E12319" s="201"/>
    </row>
    <row r="12320" spans="3:5" x14ac:dyDescent="0.2">
      <c r="C12320" s="201"/>
      <c r="D12320" s="201"/>
      <c r="E12320" s="201"/>
    </row>
    <row r="12321" spans="3:5" x14ac:dyDescent="0.2">
      <c r="C12321" s="201"/>
      <c r="D12321" s="201"/>
      <c r="E12321" s="201"/>
    </row>
    <row r="12322" spans="3:5" x14ac:dyDescent="0.2">
      <c r="C12322" s="201"/>
      <c r="D12322" s="201"/>
      <c r="E12322" s="201"/>
    </row>
    <row r="12323" spans="3:5" x14ac:dyDescent="0.2">
      <c r="C12323" s="201"/>
      <c r="D12323" s="201"/>
      <c r="E12323" s="201"/>
    </row>
    <row r="12324" spans="3:5" x14ac:dyDescent="0.2">
      <c r="C12324" s="201"/>
      <c r="D12324" s="201"/>
      <c r="E12324" s="201"/>
    </row>
    <row r="12325" spans="3:5" x14ac:dyDescent="0.2">
      <c r="C12325" s="201"/>
      <c r="D12325" s="201"/>
      <c r="E12325" s="201"/>
    </row>
    <row r="12326" spans="3:5" x14ac:dyDescent="0.2">
      <c r="C12326" s="201"/>
      <c r="D12326" s="201"/>
      <c r="E12326" s="201"/>
    </row>
    <row r="12327" spans="3:5" x14ac:dyDescent="0.2">
      <c r="C12327" s="201"/>
      <c r="D12327" s="201"/>
      <c r="E12327" s="201"/>
    </row>
    <row r="12328" spans="3:5" x14ac:dyDescent="0.2">
      <c r="C12328" s="201"/>
      <c r="D12328" s="201"/>
      <c r="E12328" s="201"/>
    </row>
    <row r="12329" spans="3:5" x14ac:dyDescent="0.2">
      <c r="C12329" s="201"/>
      <c r="D12329" s="201"/>
      <c r="E12329" s="201"/>
    </row>
    <row r="12330" spans="3:5" x14ac:dyDescent="0.2">
      <c r="C12330" s="201"/>
      <c r="D12330" s="201"/>
      <c r="E12330" s="201"/>
    </row>
    <row r="12331" spans="3:5" x14ac:dyDescent="0.2">
      <c r="C12331" s="201"/>
      <c r="D12331" s="201"/>
      <c r="E12331" s="201"/>
    </row>
    <row r="12332" spans="3:5" x14ac:dyDescent="0.2">
      <c r="C12332" s="201"/>
      <c r="D12332" s="201"/>
      <c r="E12332" s="201"/>
    </row>
    <row r="12333" spans="3:5" x14ac:dyDescent="0.2">
      <c r="C12333" s="201"/>
      <c r="D12333" s="201"/>
      <c r="E12333" s="201"/>
    </row>
    <row r="12334" spans="3:5" x14ac:dyDescent="0.2">
      <c r="C12334" s="201"/>
      <c r="D12334" s="201"/>
      <c r="E12334" s="201"/>
    </row>
    <row r="12335" spans="3:5" x14ac:dyDescent="0.2">
      <c r="C12335" s="201"/>
      <c r="D12335" s="201"/>
      <c r="E12335" s="201"/>
    </row>
    <row r="12336" spans="3:5" x14ac:dyDescent="0.2">
      <c r="C12336" s="201"/>
      <c r="D12336" s="201"/>
      <c r="E12336" s="201"/>
    </row>
    <row r="12337" spans="3:5" x14ac:dyDescent="0.2">
      <c r="C12337" s="201"/>
      <c r="D12337" s="201"/>
      <c r="E12337" s="201"/>
    </row>
    <row r="12338" spans="3:5" x14ac:dyDescent="0.2">
      <c r="C12338" s="201"/>
      <c r="D12338" s="201"/>
      <c r="E12338" s="201"/>
    </row>
    <row r="12339" spans="3:5" x14ac:dyDescent="0.2">
      <c r="C12339" s="201"/>
      <c r="D12339" s="201"/>
      <c r="E12339" s="201"/>
    </row>
    <row r="12340" spans="3:5" x14ac:dyDescent="0.2">
      <c r="C12340" s="201"/>
      <c r="D12340" s="201"/>
      <c r="E12340" s="201"/>
    </row>
    <row r="12341" spans="3:5" x14ac:dyDescent="0.2">
      <c r="C12341" s="201"/>
      <c r="D12341" s="201"/>
      <c r="E12341" s="201"/>
    </row>
    <row r="12342" spans="3:5" x14ac:dyDescent="0.2">
      <c r="C12342" s="201"/>
      <c r="D12342" s="201"/>
      <c r="E12342" s="201"/>
    </row>
    <row r="12343" spans="3:5" x14ac:dyDescent="0.2">
      <c r="C12343" s="201"/>
      <c r="D12343" s="201"/>
      <c r="E12343" s="201"/>
    </row>
    <row r="12344" spans="3:5" x14ac:dyDescent="0.2">
      <c r="C12344" s="201"/>
      <c r="D12344" s="201"/>
      <c r="E12344" s="201"/>
    </row>
    <row r="12345" spans="3:5" x14ac:dyDescent="0.2">
      <c r="C12345" s="201"/>
      <c r="D12345" s="201"/>
      <c r="E12345" s="201"/>
    </row>
    <row r="12346" spans="3:5" x14ac:dyDescent="0.2">
      <c r="C12346" s="201"/>
      <c r="D12346" s="201"/>
      <c r="E12346" s="201"/>
    </row>
    <row r="12347" spans="3:5" x14ac:dyDescent="0.2">
      <c r="C12347" s="201"/>
      <c r="D12347" s="201"/>
      <c r="E12347" s="201"/>
    </row>
    <row r="12348" spans="3:5" x14ac:dyDescent="0.2">
      <c r="C12348" s="201"/>
      <c r="D12348" s="201"/>
      <c r="E12348" s="201"/>
    </row>
    <row r="12349" spans="3:5" x14ac:dyDescent="0.2">
      <c r="C12349" s="201"/>
      <c r="D12349" s="201"/>
      <c r="E12349" s="201"/>
    </row>
    <row r="12350" spans="3:5" x14ac:dyDescent="0.2">
      <c r="C12350" s="201"/>
      <c r="D12350" s="201"/>
      <c r="E12350" s="201"/>
    </row>
    <row r="12351" spans="3:5" x14ac:dyDescent="0.2">
      <c r="C12351" s="201"/>
      <c r="D12351" s="201"/>
      <c r="E12351" s="201"/>
    </row>
    <row r="12352" spans="3:5" x14ac:dyDescent="0.2">
      <c r="C12352" s="201"/>
      <c r="D12352" s="201"/>
      <c r="E12352" s="201"/>
    </row>
    <row r="12353" spans="3:5" x14ac:dyDescent="0.2">
      <c r="C12353" s="201"/>
      <c r="D12353" s="201"/>
      <c r="E12353" s="201"/>
    </row>
    <row r="12354" spans="3:5" x14ac:dyDescent="0.2">
      <c r="C12354" s="201"/>
      <c r="D12354" s="201"/>
      <c r="E12354" s="201"/>
    </row>
    <row r="12355" spans="3:5" x14ac:dyDescent="0.2">
      <c r="C12355" s="201"/>
      <c r="D12355" s="201"/>
      <c r="E12355" s="201"/>
    </row>
    <row r="12356" spans="3:5" x14ac:dyDescent="0.2">
      <c r="C12356" s="201"/>
      <c r="D12356" s="201"/>
      <c r="E12356" s="201"/>
    </row>
    <row r="12357" spans="3:5" x14ac:dyDescent="0.2">
      <c r="C12357" s="201"/>
      <c r="D12357" s="201"/>
      <c r="E12357" s="201"/>
    </row>
    <row r="12358" spans="3:5" x14ac:dyDescent="0.2">
      <c r="C12358" s="201"/>
      <c r="D12358" s="201"/>
      <c r="E12358" s="201"/>
    </row>
    <row r="12359" spans="3:5" x14ac:dyDescent="0.2">
      <c r="C12359" s="201"/>
      <c r="D12359" s="201"/>
      <c r="E12359" s="201"/>
    </row>
    <row r="12360" spans="3:5" x14ac:dyDescent="0.2">
      <c r="C12360" s="201"/>
      <c r="D12360" s="201"/>
      <c r="E12360" s="201"/>
    </row>
    <row r="12361" spans="3:5" x14ac:dyDescent="0.2">
      <c r="C12361" s="201"/>
      <c r="D12361" s="201"/>
      <c r="E12361" s="201"/>
    </row>
    <row r="12362" spans="3:5" x14ac:dyDescent="0.2">
      <c r="C12362" s="201"/>
      <c r="D12362" s="201"/>
      <c r="E12362" s="201"/>
    </row>
    <row r="12363" spans="3:5" x14ac:dyDescent="0.2">
      <c r="C12363" s="201"/>
      <c r="D12363" s="201"/>
      <c r="E12363" s="201"/>
    </row>
    <row r="12364" spans="3:5" x14ac:dyDescent="0.2">
      <c r="C12364" s="201"/>
      <c r="D12364" s="201"/>
      <c r="E12364" s="201"/>
    </row>
    <row r="12365" spans="3:5" x14ac:dyDescent="0.2">
      <c r="C12365" s="201"/>
      <c r="D12365" s="201"/>
      <c r="E12365" s="201"/>
    </row>
    <row r="12366" spans="3:5" x14ac:dyDescent="0.2">
      <c r="C12366" s="201"/>
      <c r="D12366" s="201"/>
      <c r="E12366" s="201"/>
    </row>
    <row r="12367" spans="3:5" x14ac:dyDescent="0.2">
      <c r="C12367" s="201"/>
      <c r="D12367" s="201"/>
      <c r="E12367" s="201"/>
    </row>
    <row r="12368" spans="3:5" x14ac:dyDescent="0.2">
      <c r="C12368" s="201"/>
      <c r="D12368" s="201"/>
      <c r="E12368" s="201"/>
    </row>
    <row r="12369" spans="3:5" x14ac:dyDescent="0.2">
      <c r="C12369" s="201"/>
      <c r="D12369" s="201"/>
      <c r="E12369" s="201"/>
    </row>
    <row r="12370" spans="3:5" x14ac:dyDescent="0.2">
      <c r="C12370" s="201"/>
      <c r="D12370" s="201"/>
      <c r="E12370" s="201"/>
    </row>
    <row r="12371" spans="3:5" x14ac:dyDescent="0.2">
      <c r="C12371" s="201"/>
      <c r="D12371" s="201"/>
      <c r="E12371" s="201"/>
    </row>
    <row r="12372" spans="3:5" x14ac:dyDescent="0.2">
      <c r="C12372" s="201"/>
      <c r="D12372" s="201"/>
      <c r="E12372" s="201"/>
    </row>
    <row r="12373" spans="3:5" x14ac:dyDescent="0.2">
      <c r="C12373" s="201"/>
      <c r="D12373" s="201"/>
      <c r="E12373" s="201"/>
    </row>
    <row r="12374" spans="3:5" x14ac:dyDescent="0.2">
      <c r="C12374" s="201"/>
      <c r="D12374" s="201"/>
      <c r="E12374" s="201"/>
    </row>
    <row r="12375" spans="3:5" x14ac:dyDescent="0.2">
      <c r="C12375" s="201"/>
      <c r="D12375" s="201"/>
      <c r="E12375" s="201"/>
    </row>
    <row r="12376" spans="3:5" x14ac:dyDescent="0.2">
      <c r="C12376" s="201"/>
      <c r="D12376" s="201"/>
      <c r="E12376" s="201"/>
    </row>
    <row r="12377" spans="3:5" x14ac:dyDescent="0.2">
      <c r="C12377" s="201"/>
      <c r="D12377" s="201"/>
      <c r="E12377" s="201"/>
    </row>
    <row r="12378" spans="3:5" x14ac:dyDescent="0.2">
      <c r="C12378" s="201"/>
      <c r="D12378" s="201"/>
      <c r="E12378" s="201"/>
    </row>
    <row r="12379" spans="3:5" x14ac:dyDescent="0.2">
      <c r="C12379" s="201"/>
      <c r="D12379" s="201"/>
      <c r="E12379" s="201"/>
    </row>
    <row r="12380" spans="3:5" x14ac:dyDescent="0.2">
      <c r="C12380" s="201"/>
      <c r="D12380" s="201"/>
      <c r="E12380" s="201"/>
    </row>
    <row r="12381" spans="3:5" x14ac:dyDescent="0.2">
      <c r="C12381" s="201"/>
      <c r="D12381" s="201"/>
      <c r="E12381" s="201"/>
    </row>
    <row r="12382" spans="3:5" x14ac:dyDescent="0.2">
      <c r="C12382" s="201"/>
      <c r="D12382" s="201"/>
      <c r="E12382" s="201"/>
    </row>
    <row r="12383" spans="3:5" x14ac:dyDescent="0.2">
      <c r="C12383" s="201"/>
      <c r="D12383" s="201"/>
      <c r="E12383" s="201"/>
    </row>
    <row r="12384" spans="3:5" x14ac:dyDescent="0.2">
      <c r="C12384" s="201"/>
      <c r="D12384" s="201"/>
      <c r="E12384" s="201"/>
    </row>
    <row r="12385" spans="3:5" x14ac:dyDescent="0.2">
      <c r="C12385" s="201"/>
      <c r="D12385" s="201"/>
      <c r="E12385" s="201"/>
    </row>
    <row r="12386" spans="3:5" x14ac:dyDescent="0.2">
      <c r="C12386" s="201"/>
      <c r="D12386" s="201"/>
      <c r="E12386" s="201"/>
    </row>
    <row r="12387" spans="3:5" x14ac:dyDescent="0.2">
      <c r="C12387" s="201"/>
      <c r="D12387" s="201"/>
      <c r="E12387" s="201"/>
    </row>
    <row r="12388" spans="3:5" x14ac:dyDescent="0.2">
      <c r="C12388" s="201"/>
      <c r="D12388" s="201"/>
      <c r="E12388" s="201"/>
    </row>
    <row r="12389" spans="3:5" x14ac:dyDescent="0.2">
      <c r="C12389" s="201"/>
      <c r="D12389" s="201"/>
      <c r="E12389" s="201"/>
    </row>
    <row r="12390" spans="3:5" x14ac:dyDescent="0.2">
      <c r="C12390" s="201"/>
      <c r="D12390" s="201"/>
      <c r="E12390" s="201"/>
    </row>
    <row r="12391" spans="3:5" x14ac:dyDescent="0.2">
      <c r="C12391" s="201"/>
      <c r="D12391" s="201"/>
      <c r="E12391" s="201"/>
    </row>
    <row r="12392" spans="3:5" x14ac:dyDescent="0.2">
      <c r="C12392" s="201"/>
      <c r="D12392" s="201"/>
      <c r="E12392" s="201"/>
    </row>
    <row r="12393" spans="3:5" x14ac:dyDescent="0.2">
      <c r="C12393" s="201"/>
      <c r="D12393" s="201"/>
      <c r="E12393" s="201"/>
    </row>
    <row r="12394" spans="3:5" x14ac:dyDescent="0.2">
      <c r="C12394" s="201"/>
      <c r="D12394" s="201"/>
      <c r="E12394" s="201"/>
    </row>
    <row r="12395" spans="3:5" x14ac:dyDescent="0.2">
      <c r="C12395" s="201"/>
      <c r="D12395" s="201"/>
      <c r="E12395" s="201"/>
    </row>
    <row r="12396" spans="3:5" x14ac:dyDescent="0.2">
      <c r="C12396" s="201"/>
      <c r="D12396" s="201"/>
      <c r="E12396" s="201"/>
    </row>
    <row r="12397" spans="3:5" x14ac:dyDescent="0.2">
      <c r="C12397" s="201"/>
      <c r="D12397" s="201"/>
      <c r="E12397" s="201"/>
    </row>
    <row r="12398" spans="3:5" x14ac:dyDescent="0.2">
      <c r="C12398" s="201"/>
      <c r="D12398" s="201"/>
      <c r="E12398" s="201"/>
    </row>
    <row r="12399" spans="3:5" x14ac:dyDescent="0.2">
      <c r="C12399" s="201"/>
      <c r="D12399" s="201"/>
      <c r="E12399" s="201"/>
    </row>
    <row r="12400" spans="3:5" x14ac:dyDescent="0.2">
      <c r="C12400" s="201"/>
      <c r="D12400" s="201"/>
      <c r="E12400" s="201"/>
    </row>
    <row r="12401" spans="3:5" x14ac:dyDescent="0.2">
      <c r="C12401" s="201"/>
      <c r="D12401" s="201"/>
      <c r="E12401" s="201"/>
    </row>
    <row r="12402" spans="3:5" x14ac:dyDescent="0.2">
      <c r="C12402" s="201"/>
      <c r="D12402" s="201"/>
      <c r="E12402" s="201"/>
    </row>
    <row r="12403" spans="3:5" x14ac:dyDescent="0.2">
      <c r="C12403" s="201"/>
      <c r="D12403" s="201"/>
      <c r="E12403" s="201"/>
    </row>
    <row r="12404" spans="3:5" x14ac:dyDescent="0.2">
      <c r="C12404" s="201"/>
      <c r="D12404" s="201"/>
      <c r="E12404" s="201"/>
    </row>
    <row r="12405" spans="3:5" x14ac:dyDescent="0.2">
      <c r="C12405" s="201"/>
      <c r="D12405" s="201"/>
      <c r="E12405" s="201"/>
    </row>
    <row r="12406" spans="3:5" x14ac:dyDescent="0.2">
      <c r="C12406" s="201"/>
      <c r="D12406" s="201"/>
      <c r="E12406" s="201"/>
    </row>
    <row r="12407" spans="3:5" x14ac:dyDescent="0.2">
      <c r="C12407" s="201"/>
      <c r="D12407" s="201"/>
      <c r="E12407" s="201"/>
    </row>
    <row r="12408" spans="3:5" x14ac:dyDescent="0.2">
      <c r="C12408" s="201"/>
      <c r="D12408" s="201"/>
      <c r="E12408" s="201"/>
    </row>
    <row r="12409" spans="3:5" x14ac:dyDescent="0.2">
      <c r="C12409" s="201"/>
      <c r="D12409" s="201"/>
      <c r="E12409" s="201"/>
    </row>
    <row r="12410" spans="3:5" x14ac:dyDescent="0.2">
      <c r="C12410" s="201"/>
      <c r="D12410" s="201"/>
      <c r="E12410" s="201"/>
    </row>
    <row r="12411" spans="3:5" x14ac:dyDescent="0.2">
      <c r="C12411" s="201"/>
      <c r="D12411" s="201"/>
      <c r="E12411" s="201"/>
    </row>
    <row r="12412" spans="3:5" x14ac:dyDescent="0.2">
      <c r="C12412" s="201"/>
      <c r="D12412" s="201"/>
      <c r="E12412" s="201"/>
    </row>
    <row r="12413" spans="3:5" x14ac:dyDescent="0.2">
      <c r="C12413" s="201"/>
      <c r="D12413" s="201"/>
      <c r="E12413" s="201"/>
    </row>
    <row r="12414" spans="3:5" x14ac:dyDescent="0.2">
      <c r="C12414" s="201"/>
      <c r="D12414" s="201"/>
      <c r="E12414" s="201"/>
    </row>
    <row r="12415" spans="3:5" x14ac:dyDescent="0.2">
      <c r="C12415" s="201"/>
      <c r="D12415" s="201"/>
      <c r="E12415" s="201"/>
    </row>
    <row r="12416" spans="3:5" x14ac:dyDescent="0.2">
      <c r="C12416" s="201"/>
      <c r="D12416" s="201"/>
      <c r="E12416" s="201"/>
    </row>
    <row r="12417" spans="3:5" x14ac:dyDescent="0.2">
      <c r="C12417" s="201"/>
      <c r="D12417" s="201"/>
      <c r="E12417" s="201"/>
    </row>
    <row r="12418" spans="3:5" x14ac:dyDescent="0.2">
      <c r="C12418" s="201"/>
      <c r="D12418" s="201"/>
      <c r="E12418" s="201"/>
    </row>
    <row r="12419" spans="3:5" x14ac:dyDescent="0.2">
      <c r="C12419" s="201"/>
      <c r="D12419" s="201"/>
      <c r="E12419" s="201"/>
    </row>
    <row r="12420" spans="3:5" x14ac:dyDescent="0.2">
      <c r="C12420" s="201"/>
      <c r="D12420" s="201"/>
      <c r="E12420" s="201"/>
    </row>
    <row r="12421" spans="3:5" x14ac:dyDescent="0.2">
      <c r="C12421" s="201"/>
      <c r="D12421" s="201"/>
      <c r="E12421" s="201"/>
    </row>
    <row r="12422" spans="3:5" x14ac:dyDescent="0.2">
      <c r="C12422" s="201"/>
      <c r="D12422" s="201"/>
      <c r="E12422" s="201"/>
    </row>
    <row r="12423" spans="3:5" x14ac:dyDescent="0.2">
      <c r="C12423" s="201"/>
      <c r="D12423" s="201"/>
      <c r="E12423" s="201"/>
    </row>
    <row r="12424" spans="3:5" x14ac:dyDescent="0.2">
      <c r="C12424" s="201"/>
      <c r="D12424" s="201"/>
      <c r="E12424" s="201"/>
    </row>
    <row r="12425" spans="3:5" x14ac:dyDescent="0.2">
      <c r="C12425" s="201"/>
      <c r="D12425" s="201"/>
      <c r="E12425" s="201"/>
    </row>
    <row r="12426" spans="3:5" x14ac:dyDescent="0.2">
      <c r="C12426" s="201"/>
      <c r="D12426" s="201"/>
      <c r="E12426" s="201"/>
    </row>
    <row r="12427" spans="3:5" x14ac:dyDescent="0.2">
      <c r="C12427" s="201"/>
      <c r="D12427" s="201"/>
      <c r="E12427" s="201"/>
    </row>
    <row r="12428" spans="3:5" x14ac:dyDescent="0.2">
      <c r="C12428" s="201"/>
      <c r="D12428" s="201"/>
      <c r="E12428" s="201"/>
    </row>
    <row r="12429" spans="3:5" x14ac:dyDescent="0.2">
      <c r="C12429" s="201"/>
      <c r="D12429" s="201"/>
      <c r="E12429" s="201"/>
    </row>
    <row r="12430" spans="3:5" x14ac:dyDescent="0.2">
      <c r="C12430" s="201"/>
      <c r="D12430" s="201"/>
      <c r="E12430" s="201"/>
    </row>
    <row r="12431" spans="3:5" x14ac:dyDescent="0.2">
      <c r="C12431" s="201"/>
      <c r="D12431" s="201"/>
      <c r="E12431" s="201"/>
    </row>
    <row r="12432" spans="3:5" x14ac:dyDescent="0.2">
      <c r="C12432" s="201"/>
      <c r="D12432" s="201"/>
      <c r="E12432" s="201"/>
    </row>
    <row r="12433" spans="3:5" x14ac:dyDescent="0.2">
      <c r="C12433" s="201"/>
      <c r="D12433" s="201"/>
      <c r="E12433" s="201"/>
    </row>
    <row r="12434" spans="3:5" x14ac:dyDescent="0.2">
      <c r="C12434" s="201"/>
      <c r="D12434" s="201"/>
      <c r="E12434" s="201"/>
    </row>
    <row r="12435" spans="3:5" x14ac:dyDescent="0.2">
      <c r="C12435" s="201"/>
      <c r="D12435" s="201"/>
      <c r="E12435" s="201"/>
    </row>
    <row r="12436" spans="3:5" x14ac:dyDescent="0.2">
      <c r="C12436" s="201"/>
      <c r="D12436" s="201"/>
      <c r="E12436" s="201"/>
    </row>
    <row r="12437" spans="3:5" x14ac:dyDescent="0.2">
      <c r="C12437" s="201"/>
      <c r="D12437" s="201"/>
      <c r="E12437" s="201"/>
    </row>
    <row r="12438" spans="3:5" x14ac:dyDescent="0.2">
      <c r="C12438" s="201"/>
      <c r="D12438" s="201"/>
      <c r="E12438" s="201"/>
    </row>
    <row r="12439" spans="3:5" x14ac:dyDescent="0.2">
      <c r="C12439" s="201"/>
      <c r="D12439" s="201"/>
      <c r="E12439" s="201"/>
    </row>
    <row r="12440" spans="3:5" x14ac:dyDescent="0.2">
      <c r="C12440" s="201"/>
      <c r="D12440" s="201"/>
      <c r="E12440" s="201"/>
    </row>
    <row r="12441" spans="3:5" x14ac:dyDescent="0.2">
      <c r="C12441" s="201"/>
      <c r="D12441" s="201"/>
      <c r="E12441" s="201"/>
    </row>
    <row r="12442" spans="3:5" x14ac:dyDescent="0.2">
      <c r="C12442" s="201"/>
      <c r="D12442" s="201"/>
      <c r="E12442" s="201"/>
    </row>
    <row r="12443" spans="3:5" x14ac:dyDescent="0.2">
      <c r="C12443" s="201"/>
      <c r="D12443" s="201"/>
      <c r="E12443" s="201"/>
    </row>
    <row r="12444" spans="3:5" x14ac:dyDescent="0.2">
      <c r="C12444" s="201"/>
      <c r="D12444" s="201"/>
      <c r="E12444" s="201"/>
    </row>
    <row r="12445" spans="3:5" x14ac:dyDescent="0.2">
      <c r="C12445" s="201"/>
      <c r="D12445" s="201"/>
      <c r="E12445" s="201"/>
    </row>
    <row r="12446" spans="3:5" x14ac:dyDescent="0.2">
      <c r="C12446" s="201"/>
      <c r="D12446" s="201"/>
      <c r="E12446" s="201"/>
    </row>
    <row r="12447" spans="3:5" x14ac:dyDescent="0.2">
      <c r="C12447" s="201"/>
      <c r="D12447" s="201"/>
      <c r="E12447" s="201"/>
    </row>
    <row r="12448" spans="3:5" x14ac:dyDescent="0.2">
      <c r="C12448" s="201"/>
      <c r="D12448" s="201"/>
      <c r="E12448" s="201"/>
    </row>
    <row r="12449" spans="3:5" x14ac:dyDescent="0.2">
      <c r="C12449" s="201"/>
      <c r="D12449" s="201"/>
      <c r="E12449" s="201"/>
    </row>
    <row r="12450" spans="3:5" x14ac:dyDescent="0.2">
      <c r="C12450" s="201"/>
      <c r="D12450" s="201"/>
      <c r="E12450" s="201"/>
    </row>
    <row r="12451" spans="3:5" x14ac:dyDescent="0.2">
      <c r="C12451" s="201"/>
      <c r="D12451" s="201"/>
      <c r="E12451" s="201"/>
    </row>
    <row r="12452" spans="3:5" x14ac:dyDescent="0.2">
      <c r="C12452" s="201"/>
      <c r="D12452" s="201"/>
      <c r="E12452" s="201"/>
    </row>
    <row r="12453" spans="3:5" x14ac:dyDescent="0.2">
      <c r="C12453" s="201"/>
      <c r="D12453" s="201"/>
      <c r="E12453" s="201"/>
    </row>
    <row r="12454" spans="3:5" x14ac:dyDescent="0.2">
      <c r="C12454" s="201"/>
      <c r="D12454" s="201"/>
      <c r="E12454" s="201"/>
    </row>
    <row r="12455" spans="3:5" x14ac:dyDescent="0.2">
      <c r="C12455" s="201"/>
      <c r="D12455" s="201"/>
      <c r="E12455" s="201"/>
    </row>
    <row r="12456" spans="3:5" x14ac:dyDescent="0.2">
      <c r="C12456" s="201"/>
      <c r="D12456" s="201"/>
      <c r="E12456" s="201"/>
    </row>
    <row r="12457" spans="3:5" x14ac:dyDescent="0.2">
      <c r="C12457" s="201"/>
      <c r="D12457" s="201"/>
      <c r="E12457" s="201"/>
    </row>
    <row r="12458" spans="3:5" x14ac:dyDescent="0.2">
      <c r="C12458" s="201"/>
      <c r="D12458" s="201"/>
      <c r="E12458" s="201"/>
    </row>
    <row r="12459" spans="3:5" x14ac:dyDescent="0.2">
      <c r="C12459" s="201"/>
      <c r="D12459" s="201"/>
      <c r="E12459" s="201"/>
    </row>
    <row r="12460" spans="3:5" x14ac:dyDescent="0.2">
      <c r="C12460" s="201"/>
      <c r="D12460" s="201"/>
      <c r="E12460" s="201"/>
    </row>
    <row r="12461" spans="3:5" x14ac:dyDescent="0.2">
      <c r="C12461" s="201"/>
      <c r="D12461" s="201"/>
      <c r="E12461" s="201"/>
    </row>
    <row r="12462" spans="3:5" x14ac:dyDescent="0.2">
      <c r="C12462" s="201"/>
      <c r="D12462" s="201"/>
      <c r="E12462" s="201"/>
    </row>
    <row r="12463" spans="3:5" x14ac:dyDescent="0.2">
      <c r="C12463" s="201"/>
      <c r="D12463" s="201"/>
      <c r="E12463" s="201"/>
    </row>
    <row r="12464" spans="3:5" x14ac:dyDescent="0.2">
      <c r="C12464" s="201"/>
      <c r="D12464" s="201"/>
      <c r="E12464" s="201"/>
    </row>
    <row r="12465" spans="3:5" x14ac:dyDescent="0.2">
      <c r="C12465" s="201"/>
      <c r="D12465" s="201"/>
      <c r="E12465" s="201"/>
    </row>
    <row r="12466" spans="3:5" x14ac:dyDescent="0.2">
      <c r="C12466" s="201"/>
      <c r="D12466" s="201"/>
      <c r="E12466" s="201"/>
    </row>
    <row r="12467" spans="3:5" x14ac:dyDescent="0.2">
      <c r="C12467" s="201"/>
      <c r="D12467" s="201"/>
      <c r="E12467" s="201"/>
    </row>
    <row r="12468" spans="3:5" x14ac:dyDescent="0.2">
      <c r="C12468" s="201"/>
      <c r="D12468" s="201"/>
      <c r="E12468" s="201"/>
    </row>
    <row r="12469" spans="3:5" x14ac:dyDescent="0.2">
      <c r="C12469" s="201"/>
      <c r="D12469" s="201"/>
      <c r="E12469" s="201"/>
    </row>
    <row r="12470" spans="3:5" x14ac:dyDescent="0.2">
      <c r="C12470" s="201"/>
      <c r="D12470" s="201"/>
      <c r="E12470" s="201"/>
    </row>
    <row r="12471" spans="3:5" x14ac:dyDescent="0.2">
      <c r="C12471" s="201"/>
      <c r="D12471" s="201"/>
      <c r="E12471" s="201"/>
    </row>
    <row r="12472" spans="3:5" x14ac:dyDescent="0.2">
      <c r="C12472" s="201"/>
      <c r="D12472" s="201"/>
      <c r="E12472" s="201"/>
    </row>
    <row r="12473" spans="3:5" x14ac:dyDescent="0.2">
      <c r="C12473" s="201"/>
      <c r="D12473" s="201"/>
      <c r="E12473" s="201"/>
    </row>
    <row r="12474" spans="3:5" x14ac:dyDescent="0.2">
      <c r="C12474" s="201"/>
      <c r="D12474" s="201"/>
      <c r="E12474" s="201"/>
    </row>
    <row r="12475" spans="3:5" x14ac:dyDescent="0.2">
      <c r="C12475" s="201"/>
      <c r="D12475" s="201"/>
      <c r="E12475" s="201"/>
    </row>
    <row r="12476" spans="3:5" x14ac:dyDescent="0.2">
      <c r="C12476" s="201"/>
      <c r="D12476" s="201"/>
      <c r="E12476" s="201"/>
    </row>
    <row r="12477" spans="3:5" x14ac:dyDescent="0.2">
      <c r="C12477" s="201"/>
      <c r="D12477" s="201"/>
      <c r="E12477" s="201"/>
    </row>
    <row r="12478" spans="3:5" x14ac:dyDescent="0.2">
      <c r="C12478" s="201"/>
      <c r="D12478" s="201"/>
      <c r="E12478" s="201"/>
    </row>
    <row r="12479" spans="3:5" x14ac:dyDescent="0.2">
      <c r="C12479" s="201"/>
      <c r="D12479" s="201"/>
      <c r="E12479" s="201"/>
    </row>
    <row r="12480" spans="3:5" x14ac:dyDescent="0.2">
      <c r="C12480" s="201"/>
      <c r="D12480" s="201"/>
      <c r="E12480" s="201"/>
    </row>
    <row r="12481" spans="3:5" x14ac:dyDescent="0.2">
      <c r="C12481" s="201"/>
      <c r="D12481" s="201"/>
      <c r="E12481" s="201"/>
    </row>
    <row r="12482" spans="3:5" x14ac:dyDescent="0.2">
      <c r="C12482" s="201"/>
      <c r="D12482" s="201"/>
      <c r="E12482" s="201"/>
    </row>
    <row r="12483" spans="3:5" x14ac:dyDescent="0.2">
      <c r="C12483" s="201"/>
      <c r="D12483" s="201"/>
      <c r="E12483" s="201"/>
    </row>
    <row r="12484" spans="3:5" x14ac:dyDescent="0.2">
      <c r="C12484" s="201"/>
      <c r="D12484" s="201"/>
      <c r="E12484" s="201"/>
    </row>
    <row r="12485" spans="3:5" x14ac:dyDescent="0.2">
      <c r="C12485" s="201"/>
      <c r="D12485" s="201"/>
      <c r="E12485" s="201"/>
    </row>
    <row r="12486" spans="3:5" x14ac:dyDescent="0.2">
      <c r="C12486" s="201"/>
      <c r="D12486" s="201"/>
      <c r="E12486" s="201"/>
    </row>
    <row r="12487" spans="3:5" x14ac:dyDescent="0.2">
      <c r="C12487" s="201"/>
      <c r="D12487" s="201"/>
      <c r="E12487" s="201"/>
    </row>
    <row r="12488" spans="3:5" x14ac:dyDescent="0.2">
      <c r="C12488" s="201"/>
      <c r="D12488" s="201"/>
      <c r="E12488" s="201"/>
    </row>
    <row r="12489" spans="3:5" x14ac:dyDescent="0.2">
      <c r="C12489" s="201"/>
      <c r="D12489" s="201"/>
      <c r="E12489" s="201"/>
    </row>
    <row r="12490" spans="3:5" x14ac:dyDescent="0.2">
      <c r="C12490" s="201"/>
      <c r="D12490" s="201"/>
      <c r="E12490" s="201"/>
    </row>
    <row r="12491" spans="3:5" x14ac:dyDescent="0.2">
      <c r="C12491" s="201"/>
      <c r="D12491" s="201"/>
      <c r="E12491" s="201"/>
    </row>
    <row r="12492" spans="3:5" x14ac:dyDescent="0.2">
      <c r="C12492" s="201"/>
      <c r="D12492" s="201"/>
      <c r="E12492" s="201"/>
    </row>
    <row r="12493" spans="3:5" x14ac:dyDescent="0.2">
      <c r="C12493" s="201"/>
      <c r="D12493" s="201"/>
      <c r="E12493" s="201"/>
    </row>
    <row r="12494" spans="3:5" x14ac:dyDescent="0.2">
      <c r="C12494" s="201"/>
      <c r="D12494" s="201"/>
      <c r="E12494" s="201"/>
    </row>
    <row r="12495" spans="3:5" x14ac:dyDescent="0.2">
      <c r="C12495" s="201"/>
      <c r="D12495" s="201"/>
      <c r="E12495" s="201"/>
    </row>
    <row r="12496" spans="3:5" x14ac:dyDescent="0.2">
      <c r="C12496" s="201"/>
      <c r="D12496" s="201"/>
      <c r="E12496" s="201"/>
    </row>
    <row r="12497" spans="3:5" x14ac:dyDescent="0.2">
      <c r="C12497" s="201"/>
      <c r="D12497" s="201"/>
      <c r="E12497" s="201"/>
    </row>
    <row r="12498" spans="3:5" x14ac:dyDescent="0.2">
      <c r="C12498" s="201"/>
      <c r="D12498" s="201"/>
      <c r="E12498" s="201"/>
    </row>
    <row r="12499" spans="3:5" x14ac:dyDescent="0.2">
      <c r="C12499" s="201"/>
      <c r="D12499" s="201"/>
      <c r="E12499" s="201"/>
    </row>
    <row r="12500" spans="3:5" x14ac:dyDescent="0.2">
      <c r="C12500" s="201"/>
      <c r="D12500" s="201"/>
      <c r="E12500" s="201"/>
    </row>
    <row r="12501" spans="3:5" x14ac:dyDescent="0.2">
      <c r="C12501" s="201"/>
      <c r="D12501" s="201"/>
      <c r="E12501" s="201"/>
    </row>
    <row r="12502" spans="3:5" x14ac:dyDescent="0.2">
      <c r="C12502" s="201"/>
      <c r="D12502" s="201"/>
      <c r="E12502" s="201"/>
    </row>
    <row r="12503" spans="3:5" x14ac:dyDescent="0.2">
      <c r="C12503" s="201"/>
      <c r="D12503" s="201"/>
      <c r="E12503" s="201"/>
    </row>
    <row r="12504" spans="3:5" x14ac:dyDescent="0.2">
      <c r="C12504" s="201"/>
      <c r="D12504" s="201"/>
      <c r="E12504" s="201"/>
    </row>
    <row r="12505" spans="3:5" x14ac:dyDescent="0.2">
      <c r="C12505" s="201"/>
      <c r="D12505" s="201"/>
      <c r="E12505" s="201"/>
    </row>
    <row r="12506" spans="3:5" x14ac:dyDescent="0.2">
      <c r="C12506" s="201"/>
      <c r="D12506" s="201"/>
      <c r="E12506" s="201"/>
    </row>
    <row r="12507" spans="3:5" x14ac:dyDescent="0.2">
      <c r="C12507" s="201"/>
      <c r="D12507" s="201"/>
      <c r="E12507" s="201"/>
    </row>
    <row r="12508" spans="3:5" x14ac:dyDescent="0.2">
      <c r="C12508" s="201"/>
      <c r="D12508" s="201"/>
      <c r="E12508" s="201"/>
    </row>
    <row r="12509" spans="3:5" x14ac:dyDescent="0.2">
      <c r="C12509" s="201"/>
      <c r="D12509" s="201"/>
      <c r="E12509" s="201"/>
    </row>
    <row r="12510" spans="3:5" x14ac:dyDescent="0.2">
      <c r="C12510" s="201"/>
      <c r="D12510" s="201"/>
      <c r="E12510" s="201"/>
    </row>
    <row r="12511" spans="3:5" x14ac:dyDescent="0.2">
      <c r="C12511" s="201"/>
      <c r="D12511" s="201"/>
      <c r="E12511" s="201"/>
    </row>
    <row r="12512" spans="3:5" x14ac:dyDescent="0.2">
      <c r="C12512" s="201"/>
      <c r="D12512" s="201"/>
      <c r="E12512" s="201"/>
    </row>
    <row r="12513" spans="3:5" x14ac:dyDescent="0.2">
      <c r="C12513" s="201"/>
      <c r="D12513" s="201"/>
      <c r="E12513" s="201"/>
    </row>
    <row r="12514" spans="3:5" x14ac:dyDescent="0.2">
      <c r="C12514" s="201"/>
      <c r="D12514" s="201"/>
      <c r="E12514" s="201"/>
    </row>
    <row r="12515" spans="3:5" x14ac:dyDescent="0.2">
      <c r="C12515" s="201"/>
      <c r="D12515" s="201"/>
      <c r="E12515" s="201"/>
    </row>
    <row r="12516" spans="3:5" x14ac:dyDescent="0.2">
      <c r="C12516" s="201"/>
      <c r="D12516" s="201"/>
      <c r="E12516" s="201"/>
    </row>
    <row r="12517" spans="3:5" x14ac:dyDescent="0.2">
      <c r="C12517" s="201"/>
      <c r="D12517" s="201"/>
      <c r="E12517" s="201"/>
    </row>
    <row r="12518" spans="3:5" x14ac:dyDescent="0.2">
      <c r="C12518" s="201"/>
      <c r="D12518" s="201"/>
      <c r="E12518" s="201"/>
    </row>
    <row r="12519" spans="3:5" x14ac:dyDescent="0.2">
      <c r="C12519" s="201"/>
      <c r="D12519" s="201"/>
      <c r="E12519" s="201"/>
    </row>
    <row r="12520" spans="3:5" x14ac:dyDescent="0.2">
      <c r="C12520" s="201"/>
      <c r="D12520" s="201"/>
      <c r="E12520" s="201"/>
    </row>
    <row r="12521" spans="3:5" x14ac:dyDescent="0.2">
      <c r="C12521" s="201"/>
      <c r="D12521" s="201"/>
      <c r="E12521" s="201"/>
    </row>
    <row r="12522" spans="3:5" x14ac:dyDescent="0.2">
      <c r="C12522" s="201"/>
      <c r="D12522" s="201"/>
      <c r="E12522" s="201"/>
    </row>
    <row r="12523" spans="3:5" x14ac:dyDescent="0.2">
      <c r="C12523" s="201"/>
      <c r="D12523" s="201"/>
      <c r="E12523" s="201"/>
    </row>
    <row r="12524" spans="3:5" x14ac:dyDescent="0.2">
      <c r="C12524" s="201"/>
      <c r="D12524" s="201"/>
      <c r="E12524" s="201"/>
    </row>
    <row r="12525" spans="3:5" x14ac:dyDescent="0.2">
      <c r="C12525" s="201"/>
      <c r="D12525" s="201"/>
      <c r="E12525" s="201"/>
    </row>
    <row r="12526" spans="3:5" x14ac:dyDescent="0.2">
      <c r="C12526" s="201"/>
      <c r="D12526" s="201"/>
      <c r="E12526" s="201"/>
    </row>
    <row r="12527" spans="3:5" x14ac:dyDescent="0.2">
      <c r="C12527" s="201"/>
      <c r="D12527" s="201"/>
      <c r="E12527" s="201"/>
    </row>
    <row r="12528" spans="3:5" x14ac:dyDescent="0.2">
      <c r="C12528" s="201"/>
      <c r="D12528" s="201"/>
      <c r="E12528" s="201"/>
    </row>
    <row r="12529" spans="3:5" x14ac:dyDescent="0.2">
      <c r="C12529" s="201"/>
      <c r="D12529" s="201"/>
      <c r="E12529" s="201"/>
    </row>
    <row r="12530" spans="3:5" x14ac:dyDescent="0.2">
      <c r="C12530" s="201"/>
      <c r="D12530" s="201"/>
      <c r="E12530" s="201"/>
    </row>
    <row r="12531" spans="3:5" x14ac:dyDescent="0.2">
      <c r="C12531" s="201"/>
      <c r="D12531" s="201"/>
      <c r="E12531" s="201"/>
    </row>
    <row r="12532" spans="3:5" x14ac:dyDescent="0.2">
      <c r="C12532" s="201"/>
      <c r="D12532" s="201"/>
      <c r="E12532" s="201"/>
    </row>
    <row r="12533" spans="3:5" x14ac:dyDescent="0.2">
      <c r="C12533" s="201"/>
      <c r="D12533" s="201"/>
      <c r="E12533" s="201"/>
    </row>
    <row r="12534" spans="3:5" x14ac:dyDescent="0.2">
      <c r="C12534" s="201"/>
      <c r="D12534" s="201"/>
      <c r="E12534" s="201"/>
    </row>
    <row r="12535" spans="3:5" x14ac:dyDescent="0.2">
      <c r="C12535" s="201"/>
      <c r="D12535" s="201"/>
      <c r="E12535" s="201"/>
    </row>
    <row r="12536" spans="3:5" x14ac:dyDescent="0.2">
      <c r="C12536" s="201"/>
      <c r="D12536" s="201"/>
      <c r="E12536" s="201"/>
    </row>
    <row r="12537" spans="3:5" x14ac:dyDescent="0.2">
      <c r="C12537" s="201"/>
      <c r="D12537" s="201"/>
      <c r="E12537" s="201"/>
    </row>
    <row r="12538" spans="3:5" x14ac:dyDescent="0.2">
      <c r="C12538" s="201"/>
      <c r="D12538" s="201"/>
      <c r="E12538" s="201"/>
    </row>
    <row r="12539" spans="3:5" x14ac:dyDescent="0.2">
      <c r="C12539" s="201"/>
      <c r="D12539" s="201"/>
      <c r="E12539" s="201"/>
    </row>
    <row r="12540" spans="3:5" x14ac:dyDescent="0.2">
      <c r="C12540" s="201"/>
      <c r="D12540" s="201"/>
      <c r="E12540" s="201"/>
    </row>
    <row r="12541" spans="3:5" x14ac:dyDescent="0.2">
      <c r="C12541" s="201"/>
      <c r="D12541" s="201"/>
      <c r="E12541" s="201"/>
    </row>
    <row r="12542" spans="3:5" x14ac:dyDescent="0.2">
      <c r="C12542" s="201"/>
      <c r="D12542" s="201"/>
      <c r="E12542" s="201"/>
    </row>
    <row r="12543" spans="3:5" x14ac:dyDescent="0.2">
      <c r="C12543" s="201"/>
      <c r="D12543" s="201"/>
      <c r="E12543" s="201"/>
    </row>
    <row r="12544" spans="3:5" x14ac:dyDescent="0.2">
      <c r="C12544" s="201"/>
      <c r="D12544" s="201"/>
      <c r="E12544" s="201"/>
    </row>
    <row r="12545" spans="3:5" x14ac:dyDescent="0.2">
      <c r="C12545" s="201"/>
      <c r="D12545" s="201"/>
      <c r="E12545" s="201"/>
    </row>
    <row r="12546" spans="3:5" x14ac:dyDescent="0.2">
      <c r="C12546" s="201"/>
      <c r="D12546" s="201"/>
      <c r="E12546" s="201"/>
    </row>
    <row r="12547" spans="3:5" x14ac:dyDescent="0.2">
      <c r="C12547" s="201"/>
      <c r="D12547" s="201"/>
      <c r="E12547" s="201"/>
    </row>
    <row r="12548" spans="3:5" x14ac:dyDescent="0.2">
      <c r="C12548" s="201"/>
      <c r="D12548" s="201"/>
      <c r="E12548" s="201"/>
    </row>
    <row r="12549" spans="3:5" x14ac:dyDescent="0.2">
      <c r="C12549" s="201"/>
      <c r="D12549" s="201"/>
      <c r="E12549" s="201"/>
    </row>
    <row r="12550" spans="3:5" x14ac:dyDescent="0.2">
      <c r="C12550" s="201"/>
      <c r="D12550" s="201"/>
      <c r="E12550" s="201"/>
    </row>
    <row r="12551" spans="3:5" x14ac:dyDescent="0.2">
      <c r="C12551" s="201"/>
      <c r="D12551" s="201"/>
      <c r="E12551" s="201"/>
    </row>
    <row r="12552" spans="3:5" x14ac:dyDescent="0.2">
      <c r="C12552" s="201"/>
      <c r="D12552" s="201"/>
      <c r="E12552" s="201"/>
    </row>
    <row r="12553" spans="3:5" x14ac:dyDescent="0.2">
      <c r="C12553" s="201"/>
      <c r="D12553" s="201"/>
      <c r="E12553" s="201"/>
    </row>
    <row r="12554" spans="3:5" x14ac:dyDescent="0.2">
      <c r="C12554" s="201"/>
      <c r="D12554" s="201"/>
      <c r="E12554" s="201"/>
    </row>
    <row r="12555" spans="3:5" x14ac:dyDescent="0.2">
      <c r="C12555" s="201"/>
      <c r="D12555" s="201"/>
      <c r="E12555" s="201"/>
    </row>
    <row r="12556" spans="3:5" x14ac:dyDescent="0.2">
      <c r="C12556" s="201"/>
      <c r="D12556" s="201"/>
      <c r="E12556" s="201"/>
    </row>
    <row r="12557" spans="3:5" x14ac:dyDescent="0.2">
      <c r="C12557" s="201"/>
      <c r="D12557" s="201"/>
      <c r="E12557" s="201"/>
    </row>
    <row r="12558" spans="3:5" x14ac:dyDescent="0.2">
      <c r="C12558" s="201"/>
      <c r="D12558" s="201"/>
      <c r="E12558" s="201"/>
    </row>
    <row r="12559" spans="3:5" x14ac:dyDescent="0.2">
      <c r="C12559" s="201"/>
      <c r="D12559" s="201"/>
      <c r="E12559" s="201"/>
    </row>
    <row r="12560" spans="3:5" x14ac:dyDescent="0.2">
      <c r="C12560" s="201"/>
      <c r="D12560" s="201"/>
      <c r="E12560" s="201"/>
    </row>
    <row r="12561" spans="3:5" x14ac:dyDescent="0.2">
      <c r="C12561" s="201"/>
      <c r="D12561" s="201"/>
      <c r="E12561" s="201"/>
    </row>
    <row r="12562" spans="3:5" x14ac:dyDescent="0.2">
      <c r="C12562" s="201"/>
      <c r="D12562" s="201"/>
      <c r="E12562" s="201"/>
    </row>
    <row r="12563" spans="3:5" x14ac:dyDescent="0.2">
      <c r="C12563" s="201"/>
      <c r="D12563" s="201"/>
      <c r="E12563" s="201"/>
    </row>
    <row r="12564" spans="3:5" x14ac:dyDescent="0.2">
      <c r="C12564" s="201"/>
      <c r="D12564" s="201"/>
      <c r="E12564" s="201"/>
    </row>
    <row r="12565" spans="3:5" x14ac:dyDescent="0.2">
      <c r="C12565" s="201"/>
      <c r="D12565" s="201"/>
      <c r="E12565" s="201"/>
    </row>
    <row r="12566" spans="3:5" x14ac:dyDescent="0.2">
      <c r="C12566" s="201"/>
      <c r="D12566" s="201"/>
      <c r="E12566" s="201"/>
    </row>
    <row r="12567" spans="3:5" x14ac:dyDescent="0.2">
      <c r="C12567" s="201"/>
      <c r="D12567" s="201"/>
      <c r="E12567" s="201"/>
    </row>
    <row r="12568" spans="3:5" x14ac:dyDescent="0.2">
      <c r="C12568" s="201"/>
      <c r="D12568" s="201"/>
      <c r="E12568" s="201"/>
    </row>
    <row r="12569" spans="3:5" x14ac:dyDescent="0.2">
      <c r="C12569" s="201"/>
      <c r="D12569" s="201"/>
      <c r="E12569" s="201"/>
    </row>
    <row r="12570" spans="3:5" x14ac:dyDescent="0.2">
      <c r="C12570" s="201"/>
      <c r="D12570" s="201"/>
      <c r="E12570" s="201"/>
    </row>
    <row r="12571" spans="3:5" x14ac:dyDescent="0.2">
      <c r="C12571" s="201"/>
      <c r="D12571" s="201"/>
      <c r="E12571" s="201"/>
    </row>
    <row r="12572" spans="3:5" x14ac:dyDescent="0.2">
      <c r="C12572" s="201"/>
      <c r="D12572" s="201"/>
      <c r="E12572" s="201"/>
    </row>
    <row r="12573" spans="3:5" x14ac:dyDescent="0.2">
      <c r="C12573" s="201"/>
      <c r="D12573" s="201"/>
      <c r="E12573" s="201"/>
    </row>
    <row r="12574" spans="3:5" x14ac:dyDescent="0.2">
      <c r="C12574" s="201"/>
      <c r="D12574" s="201"/>
      <c r="E12574" s="201"/>
    </row>
    <row r="12575" spans="3:5" x14ac:dyDescent="0.2">
      <c r="C12575" s="201"/>
      <c r="D12575" s="201"/>
      <c r="E12575" s="201"/>
    </row>
    <row r="12576" spans="3:5" x14ac:dyDescent="0.2">
      <c r="C12576" s="201"/>
      <c r="D12576" s="201"/>
      <c r="E12576" s="201"/>
    </row>
    <row r="12577" spans="3:5" x14ac:dyDescent="0.2">
      <c r="C12577" s="201"/>
      <c r="D12577" s="201"/>
      <c r="E12577" s="201"/>
    </row>
    <row r="12578" spans="3:5" x14ac:dyDescent="0.2">
      <c r="C12578" s="201"/>
      <c r="D12578" s="201"/>
      <c r="E12578" s="201"/>
    </row>
    <row r="12579" spans="3:5" x14ac:dyDescent="0.2">
      <c r="C12579" s="201"/>
      <c r="D12579" s="201"/>
      <c r="E12579" s="201"/>
    </row>
    <row r="12580" spans="3:5" x14ac:dyDescent="0.2">
      <c r="C12580" s="201"/>
      <c r="D12580" s="201"/>
      <c r="E12580" s="201"/>
    </row>
    <row r="12581" spans="3:5" x14ac:dyDescent="0.2">
      <c r="C12581" s="201"/>
      <c r="D12581" s="201"/>
      <c r="E12581" s="201"/>
    </row>
    <row r="12582" spans="3:5" x14ac:dyDescent="0.2">
      <c r="C12582" s="201"/>
      <c r="D12582" s="201"/>
      <c r="E12582" s="201"/>
    </row>
    <row r="12583" spans="3:5" x14ac:dyDescent="0.2">
      <c r="C12583" s="201"/>
      <c r="D12583" s="201"/>
      <c r="E12583" s="201"/>
    </row>
    <row r="12584" spans="3:5" x14ac:dyDescent="0.2">
      <c r="C12584" s="201"/>
      <c r="D12584" s="201"/>
      <c r="E12584" s="201"/>
    </row>
    <row r="12585" spans="3:5" x14ac:dyDescent="0.2">
      <c r="C12585" s="201"/>
      <c r="D12585" s="201"/>
      <c r="E12585" s="201"/>
    </row>
    <row r="12586" spans="3:5" x14ac:dyDescent="0.2">
      <c r="C12586" s="201"/>
      <c r="D12586" s="201"/>
      <c r="E12586" s="201"/>
    </row>
    <row r="12587" spans="3:5" x14ac:dyDescent="0.2">
      <c r="C12587" s="201"/>
      <c r="D12587" s="201"/>
      <c r="E12587" s="201"/>
    </row>
    <row r="12588" spans="3:5" x14ac:dyDescent="0.2">
      <c r="C12588" s="201"/>
      <c r="D12588" s="201"/>
      <c r="E12588" s="201"/>
    </row>
    <row r="12589" spans="3:5" x14ac:dyDescent="0.2">
      <c r="C12589" s="201"/>
      <c r="D12589" s="201"/>
      <c r="E12589" s="201"/>
    </row>
    <row r="12590" spans="3:5" x14ac:dyDescent="0.2">
      <c r="C12590" s="201"/>
      <c r="D12590" s="201"/>
      <c r="E12590" s="201"/>
    </row>
    <row r="12591" spans="3:5" x14ac:dyDescent="0.2">
      <c r="C12591" s="201"/>
      <c r="D12591" s="201"/>
      <c r="E12591" s="201"/>
    </row>
    <row r="12592" spans="3:5" x14ac:dyDescent="0.2">
      <c r="C12592" s="201"/>
      <c r="D12592" s="201"/>
      <c r="E12592" s="201"/>
    </row>
    <row r="12593" spans="3:5" x14ac:dyDescent="0.2">
      <c r="C12593" s="201"/>
      <c r="D12593" s="201"/>
      <c r="E12593" s="201"/>
    </row>
    <row r="12594" spans="3:5" x14ac:dyDescent="0.2">
      <c r="C12594" s="201"/>
      <c r="D12594" s="201"/>
      <c r="E12594" s="201"/>
    </row>
    <row r="12595" spans="3:5" x14ac:dyDescent="0.2">
      <c r="C12595" s="201"/>
      <c r="D12595" s="201"/>
      <c r="E12595" s="201"/>
    </row>
    <row r="12596" spans="3:5" x14ac:dyDescent="0.2">
      <c r="C12596" s="201"/>
      <c r="D12596" s="201"/>
      <c r="E12596" s="201"/>
    </row>
    <row r="12597" spans="3:5" x14ac:dyDescent="0.2">
      <c r="C12597" s="201"/>
      <c r="D12597" s="201"/>
      <c r="E12597" s="201"/>
    </row>
    <row r="12598" spans="3:5" x14ac:dyDescent="0.2">
      <c r="C12598" s="201"/>
      <c r="D12598" s="201"/>
      <c r="E12598" s="201"/>
    </row>
    <row r="12599" spans="3:5" x14ac:dyDescent="0.2">
      <c r="C12599" s="201"/>
      <c r="D12599" s="201"/>
      <c r="E12599" s="201"/>
    </row>
    <row r="12600" spans="3:5" x14ac:dyDescent="0.2">
      <c r="C12600" s="201"/>
      <c r="D12600" s="201"/>
      <c r="E12600" s="201"/>
    </row>
    <row r="12601" spans="3:5" x14ac:dyDescent="0.2">
      <c r="C12601" s="201"/>
      <c r="D12601" s="201"/>
      <c r="E12601" s="201"/>
    </row>
    <row r="12602" spans="3:5" x14ac:dyDescent="0.2">
      <c r="C12602" s="201"/>
      <c r="D12602" s="201"/>
      <c r="E12602" s="201"/>
    </row>
    <row r="12603" spans="3:5" x14ac:dyDescent="0.2">
      <c r="C12603" s="201"/>
      <c r="D12603" s="201"/>
      <c r="E12603" s="201"/>
    </row>
    <row r="12604" spans="3:5" x14ac:dyDescent="0.2">
      <c r="C12604" s="201"/>
      <c r="D12604" s="201"/>
      <c r="E12604" s="201"/>
    </row>
    <row r="12605" spans="3:5" x14ac:dyDescent="0.2">
      <c r="C12605" s="201"/>
      <c r="D12605" s="201"/>
      <c r="E12605" s="201"/>
    </row>
    <row r="12606" spans="3:5" x14ac:dyDescent="0.2">
      <c r="C12606" s="201"/>
      <c r="D12606" s="201"/>
      <c r="E12606" s="201"/>
    </row>
    <row r="12607" spans="3:5" x14ac:dyDescent="0.2">
      <c r="C12607" s="201"/>
      <c r="D12607" s="201"/>
      <c r="E12607" s="201"/>
    </row>
    <row r="12608" spans="3:5" x14ac:dyDescent="0.2">
      <c r="C12608" s="201"/>
      <c r="D12608" s="201"/>
      <c r="E12608" s="201"/>
    </row>
    <row r="12609" spans="3:5" x14ac:dyDescent="0.2">
      <c r="C12609" s="201"/>
      <c r="D12609" s="201"/>
      <c r="E12609" s="201"/>
    </row>
    <row r="12610" spans="3:5" x14ac:dyDescent="0.2">
      <c r="C12610" s="201"/>
      <c r="D12610" s="201"/>
      <c r="E12610" s="201"/>
    </row>
    <row r="12611" spans="3:5" x14ac:dyDescent="0.2">
      <c r="C12611" s="201"/>
      <c r="D12611" s="201"/>
      <c r="E12611" s="201"/>
    </row>
    <row r="12612" spans="3:5" x14ac:dyDescent="0.2">
      <c r="C12612" s="201"/>
      <c r="D12612" s="201"/>
      <c r="E12612" s="201"/>
    </row>
    <row r="12613" spans="3:5" x14ac:dyDescent="0.2">
      <c r="C12613" s="201"/>
      <c r="D12613" s="201"/>
      <c r="E12613" s="201"/>
    </row>
    <row r="12614" spans="3:5" x14ac:dyDescent="0.2">
      <c r="C12614" s="201"/>
      <c r="D12614" s="201"/>
      <c r="E12614" s="201"/>
    </row>
    <row r="12615" spans="3:5" x14ac:dyDescent="0.2">
      <c r="C12615" s="201"/>
      <c r="D12615" s="201"/>
      <c r="E12615" s="201"/>
    </row>
    <row r="12616" spans="3:5" x14ac:dyDescent="0.2">
      <c r="C12616" s="201"/>
      <c r="D12616" s="201"/>
      <c r="E12616" s="201"/>
    </row>
    <row r="12617" spans="3:5" x14ac:dyDescent="0.2">
      <c r="C12617" s="201"/>
      <c r="D12617" s="201"/>
      <c r="E12617" s="201"/>
    </row>
    <row r="12618" spans="3:5" x14ac:dyDescent="0.2">
      <c r="C12618" s="201"/>
      <c r="D12618" s="201"/>
      <c r="E12618" s="201"/>
    </row>
    <row r="12619" spans="3:5" x14ac:dyDescent="0.2">
      <c r="C12619" s="201"/>
      <c r="D12619" s="201"/>
      <c r="E12619" s="201"/>
    </row>
    <row r="12620" spans="3:5" x14ac:dyDescent="0.2">
      <c r="C12620" s="201"/>
      <c r="D12620" s="201"/>
      <c r="E12620" s="201"/>
    </row>
    <row r="12621" spans="3:5" x14ac:dyDescent="0.2">
      <c r="C12621" s="201"/>
      <c r="D12621" s="201"/>
      <c r="E12621" s="201"/>
    </row>
    <row r="12622" spans="3:5" x14ac:dyDescent="0.2">
      <c r="C12622" s="201"/>
      <c r="D12622" s="201"/>
      <c r="E12622" s="201"/>
    </row>
    <row r="12623" spans="3:5" x14ac:dyDescent="0.2">
      <c r="C12623" s="201"/>
      <c r="D12623" s="201"/>
      <c r="E12623" s="201"/>
    </row>
    <row r="12624" spans="3:5" x14ac:dyDescent="0.2">
      <c r="C12624" s="201"/>
      <c r="D12624" s="201"/>
      <c r="E12624" s="201"/>
    </row>
    <row r="12625" spans="3:5" x14ac:dyDescent="0.2">
      <c r="C12625" s="201"/>
      <c r="D12625" s="201"/>
      <c r="E12625" s="201"/>
    </row>
    <row r="12626" spans="3:5" x14ac:dyDescent="0.2">
      <c r="C12626" s="201"/>
      <c r="D12626" s="201"/>
      <c r="E12626" s="201"/>
    </row>
    <row r="12627" spans="3:5" x14ac:dyDescent="0.2">
      <c r="C12627" s="201"/>
      <c r="D12627" s="201"/>
      <c r="E12627" s="201"/>
    </row>
    <row r="12628" spans="3:5" x14ac:dyDescent="0.2">
      <c r="C12628" s="201"/>
      <c r="D12628" s="201"/>
      <c r="E12628" s="201"/>
    </row>
    <row r="12629" spans="3:5" x14ac:dyDescent="0.2">
      <c r="C12629" s="201"/>
      <c r="D12629" s="201"/>
      <c r="E12629" s="201"/>
    </row>
    <row r="12630" spans="3:5" x14ac:dyDescent="0.2">
      <c r="C12630" s="201"/>
      <c r="D12630" s="201"/>
      <c r="E12630" s="201"/>
    </row>
    <row r="12631" spans="3:5" x14ac:dyDescent="0.2">
      <c r="C12631" s="201"/>
      <c r="D12631" s="201"/>
      <c r="E12631" s="201"/>
    </row>
    <row r="12632" spans="3:5" x14ac:dyDescent="0.2">
      <c r="C12632" s="201"/>
      <c r="D12632" s="201"/>
      <c r="E12632" s="201"/>
    </row>
    <row r="12633" spans="3:5" x14ac:dyDescent="0.2">
      <c r="C12633" s="201"/>
      <c r="D12633" s="201"/>
      <c r="E12633" s="201"/>
    </row>
    <row r="12634" spans="3:5" x14ac:dyDescent="0.2">
      <c r="C12634" s="201"/>
      <c r="D12634" s="201"/>
      <c r="E12634" s="201"/>
    </row>
    <row r="12635" spans="3:5" x14ac:dyDescent="0.2">
      <c r="C12635" s="201"/>
      <c r="D12635" s="201"/>
      <c r="E12635" s="201"/>
    </row>
    <row r="12636" spans="3:5" x14ac:dyDescent="0.2">
      <c r="C12636" s="201"/>
      <c r="D12636" s="201"/>
      <c r="E12636" s="201"/>
    </row>
    <row r="12637" spans="3:5" x14ac:dyDescent="0.2">
      <c r="C12637" s="201"/>
      <c r="D12637" s="201"/>
      <c r="E12637" s="201"/>
    </row>
    <row r="12638" spans="3:5" x14ac:dyDescent="0.2">
      <c r="C12638" s="201"/>
      <c r="D12638" s="201"/>
      <c r="E12638" s="201"/>
    </row>
    <row r="12639" spans="3:5" x14ac:dyDescent="0.2">
      <c r="C12639" s="201"/>
      <c r="D12639" s="201"/>
      <c r="E12639" s="201"/>
    </row>
    <row r="12640" spans="3:5" x14ac:dyDescent="0.2">
      <c r="C12640" s="201"/>
      <c r="D12640" s="201"/>
      <c r="E12640" s="201"/>
    </row>
    <row r="12641" spans="3:5" x14ac:dyDescent="0.2">
      <c r="C12641" s="201"/>
      <c r="D12641" s="201"/>
      <c r="E12641" s="201"/>
    </row>
    <row r="12642" spans="3:5" x14ac:dyDescent="0.2">
      <c r="C12642" s="201"/>
      <c r="D12642" s="201"/>
      <c r="E12642" s="201"/>
    </row>
    <row r="12643" spans="3:5" x14ac:dyDescent="0.2">
      <c r="C12643" s="201"/>
      <c r="D12643" s="201"/>
      <c r="E12643" s="201"/>
    </row>
    <row r="12644" spans="3:5" x14ac:dyDescent="0.2">
      <c r="C12644" s="201"/>
      <c r="D12644" s="201"/>
      <c r="E12644" s="201"/>
    </row>
    <row r="12645" spans="3:5" x14ac:dyDescent="0.2">
      <c r="C12645" s="201"/>
      <c r="D12645" s="201"/>
      <c r="E12645" s="201"/>
    </row>
    <row r="12646" spans="3:5" x14ac:dyDescent="0.2">
      <c r="C12646" s="201"/>
      <c r="D12646" s="201"/>
      <c r="E12646" s="201"/>
    </row>
    <row r="12647" spans="3:5" x14ac:dyDescent="0.2">
      <c r="C12647" s="201"/>
      <c r="D12647" s="201"/>
      <c r="E12647" s="201"/>
    </row>
    <row r="12648" spans="3:5" x14ac:dyDescent="0.2">
      <c r="C12648" s="201"/>
      <c r="D12648" s="201"/>
      <c r="E12648" s="201"/>
    </row>
    <row r="12649" spans="3:5" x14ac:dyDescent="0.2">
      <c r="C12649" s="201"/>
      <c r="D12649" s="201"/>
      <c r="E12649" s="201"/>
    </row>
    <row r="12650" spans="3:5" x14ac:dyDescent="0.2">
      <c r="C12650" s="201"/>
      <c r="D12650" s="201"/>
      <c r="E12650" s="201"/>
    </row>
    <row r="12651" spans="3:5" x14ac:dyDescent="0.2">
      <c r="C12651" s="201"/>
      <c r="D12651" s="201"/>
      <c r="E12651" s="201"/>
    </row>
    <row r="12652" spans="3:5" x14ac:dyDescent="0.2">
      <c r="C12652" s="201"/>
      <c r="D12652" s="201"/>
      <c r="E12652" s="201"/>
    </row>
    <row r="12653" spans="3:5" x14ac:dyDescent="0.2">
      <c r="C12653" s="201"/>
      <c r="D12653" s="201"/>
      <c r="E12653" s="201"/>
    </row>
    <row r="12654" spans="3:5" x14ac:dyDescent="0.2">
      <c r="C12654" s="201"/>
      <c r="D12654" s="201"/>
      <c r="E12654" s="201"/>
    </row>
    <row r="12655" spans="3:5" x14ac:dyDescent="0.2">
      <c r="C12655" s="201"/>
      <c r="D12655" s="201"/>
      <c r="E12655" s="201"/>
    </row>
    <row r="12656" spans="3:5" x14ac:dyDescent="0.2">
      <c r="C12656" s="201"/>
      <c r="D12656" s="201"/>
      <c r="E12656" s="201"/>
    </row>
    <row r="12657" spans="3:5" x14ac:dyDescent="0.2">
      <c r="C12657" s="201"/>
      <c r="D12657" s="201"/>
      <c r="E12657" s="201"/>
    </row>
    <row r="12658" spans="3:5" x14ac:dyDescent="0.2">
      <c r="C12658" s="201"/>
      <c r="D12658" s="201"/>
      <c r="E12658" s="201"/>
    </row>
    <row r="12659" spans="3:5" x14ac:dyDescent="0.2">
      <c r="C12659" s="201"/>
      <c r="D12659" s="201"/>
      <c r="E12659" s="201"/>
    </row>
    <row r="12660" spans="3:5" x14ac:dyDescent="0.2">
      <c r="C12660" s="201"/>
      <c r="D12660" s="201"/>
      <c r="E12660" s="201"/>
    </row>
    <row r="12661" spans="3:5" x14ac:dyDescent="0.2">
      <c r="C12661" s="201"/>
      <c r="D12661" s="201"/>
      <c r="E12661" s="201"/>
    </row>
    <row r="12662" spans="3:5" x14ac:dyDescent="0.2">
      <c r="C12662" s="201"/>
      <c r="D12662" s="201"/>
      <c r="E12662" s="201"/>
    </row>
    <row r="12663" spans="3:5" x14ac:dyDescent="0.2">
      <c r="C12663" s="201"/>
      <c r="D12663" s="201"/>
      <c r="E12663" s="201"/>
    </row>
    <row r="12664" spans="3:5" x14ac:dyDescent="0.2">
      <c r="C12664" s="201"/>
      <c r="D12664" s="201"/>
      <c r="E12664" s="201"/>
    </row>
    <row r="12665" spans="3:5" x14ac:dyDescent="0.2">
      <c r="C12665" s="201"/>
      <c r="D12665" s="201"/>
      <c r="E12665" s="201"/>
    </row>
    <row r="12666" spans="3:5" x14ac:dyDescent="0.2">
      <c r="C12666" s="201"/>
      <c r="D12666" s="201"/>
      <c r="E12666" s="201"/>
    </row>
    <row r="12667" spans="3:5" x14ac:dyDescent="0.2">
      <c r="C12667" s="201"/>
      <c r="D12667" s="201"/>
      <c r="E12667" s="201"/>
    </row>
    <row r="12668" spans="3:5" x14ac:dyDescent="0.2">
      <c r="C12668" s="201"/>
      <c r="D12668" s="201"/>
      <c r="E12668" s="201"/>
    </row>
    <row r="12669" spans="3:5" x14ac:dyDescent="0.2">
      <c r="C12669" s="201"/>
      <c r="D12669" s="201"/>
      <c r="E12669" s="201"/>
    </row>
    <row r="12670" spans="3:5" x14ac:dyDescent="0.2">
      <c r="C12670" s="201"/>
      <c r="D12670" s="201"/>
      <c r="E12670" s="201"/>
    </row>
    <row r="12671" spans="3:5" x14ac:dyDescent="0.2">
      <c r="C12671" s="201"/>
      <c r="D12671" s="201"/>
      <c r="E12671" s="201"/>
    </row>
    <row r="12672" spans="3:5" x14ac:dyDescent="0.2">
      <c r="C12672" s="201"/>
      <c r="D12672" s="201"/>
      <c r="E12672" s="201"/>
    </row>
    <row r="12673" spans="3:5" x14ac:dyDescent="0.2">
      <c r="C12673" s="201"/>
      <c r="D12673" s="201"/>
      <c r="E12673" s="201"/>
    </row>
    <row r="12674" spans="3:5" x14ac:dyDescent="0.2">
      <c r="C12674" s="201"/>
      <c r="D12674" s="201"/>
      <c r="E12674" s="201"/>
    </row>
    <row r="12675" spans="3:5" x14ac:dyDescent="0.2">
      <c r="C12675" s="201"/>
      <c r="D12675" s="201"/>
      <c r="E12675" s="201"/>
    </row>
    <row r="12676" spans="3:5" x14ac:dyDescent="0.2">
      <c r="C12676" s="201"/>
      <c r="D12676" s="201"/>
      <c r="E12676" s="201"/>
    </row>
    <row r="12677" spans="3:5" x14ac:dyDescent="0.2">
      <c r="C12677" s="201"/>
      <c r="D12677" s="201"/>
      <c r="E12677" s="201"/>
    </row>
    <row r="12678" spans="3:5" x14ac:dyDescent="0.2">
      <c r="C12678" s="201"/>
      <c r="D12678" s="201"/>
      <c r="E12678" s="201"/>
    </row>
    <row r="12679" spans="3:5" x14ac:dyDescent="0.2">
      <c r="C12679" s="201"/>
      <c r="D12679" s="201"/>
      <c r="E12679" s="201"/>
    </row>
    <row r="12680" spans="3:5" x14ac:dyDescent="0.2">
      <c r="C12680" s="201"/>
      <c r="D12680" s="201"/>
      <c r="E12680" s="201"/>
    </row>
    <row r="12681" spans="3:5" x14ac:dyDescent="0.2">
      <c r="C12681" s="201"/>
      <c r="D12681" s="201"/>
      <c r="E12681" s="201"/>
    </row>
    <row r="12682" spans="3:5" x14ac:dyDescent="0.2">
      <c r="C12682" s="201"/>
      <c r="D12682" s="201"/>
      <c r="E12682" s="201"/>
    </row>
    <row r="12683" spans="3:5" x14ac:dyDescent="0.2">
      <c r="C12683" s="201"/>
      <c r="D12683" s="201"/>
      <c r="E12683" s="201"/>
    </row>
    <row r="12684" spans="3:5" x14ac:dyDescent="0.2">
      <c r="C12684" s="201"/>
      <c r="D12684" s="201"/>
      <c r="E12684" s="201"/>
    </row>
    <row r="12685" spans="3:5" x14ac:dyDescent="0.2">
      <c r="C12685" s="201"/>
      <c r="D12685" s="201"/>
      <c r="E12685" s="201"/>
    </row>
    <row r="12686" spans="3:5" x14ac:dyDescent="0.2">
      <c r="C12686" s="201"/>
      <c r="D12686" s="201"/>
      <c r="E12686" s="201"/>
    </row>
    <row r="12687" spans="3:5" x14ac:dyDescent="0.2">
      <c r="C12687" s="201"/>
      <c r="D12687" s="201"/>
      <c r="E12687" s="201"/>
    </row>
    <row r="12688" spans="3:5" x14ac:dyDescent="0.2">
      <c r="C12688" s="201"/>
      <c r="D12688" s="201"/>
      <c r="E12688" s="201"/>
    </row>
    <row r="12689" spans="3:5" x14ac:dyDescent="0.2">
      <c r="C12689" s="201"/>
      <c r="D12689" s="201"/>
      <c r="E12689" s="201"/>
    </row>
    <row r="12690" spans="3:5" x14ac:dyDescent="0.2">
      <c r="C12690" s="201"/>
      <c r="D12690" s="201"/>
      <c r="E12690" s="201"/>
    </row>
    <row r="12691" spans="3:5" x14ac:dyDescent="0.2">
      <c r="C12691" s="201"/>
      <c r="D12691" s="201"/>
      <c r="E12691" s="201"/>
    </row>
    <row r="12692" spans="3:5" x14ac:dyDescent="0.2">
      <c r="C12692" s="201"/>
      <c r="D12692" s="201"/>
      <c r="E12692" s="201"/>
    </row>
    <row r="12693" spans="3:5" x14ac:dyDescent="0.2">
      <c r="C12693" s="201"/>
      <c r="D12693" s="201"/>
      <c r="E12693" s="201"/>
    </row>
    <row r="12694" spans="3:5" x14ac:dyDescent="0.2">
      <c r="C12694" s="201"/>
      <c r="D12694" s="201"/>
      <c r="E12694" s="201"/>
    </row>
    <row r="12695" spans="3:5" x14ac:dyDescent="0.2">
      <c r="C12695" s="201"/>
      <c r="D12695" s="201"/>
      <c r="E12695" s="201"/>
    </row>
    <row r="12696" spans="3:5" x14ac:dyDescent="0.2">
      <c r="C12696" s="201"/>
      <c r="D12696" s="201"/>
      <c r="E12696" s="201"/>
    </row>
    <row r="12697" spans="3:5" x14ac:dyDescent="0.2">
      <c r="C12697" s="201"/>
      <c r="D12697" s="201"/>
      <c r="E12697" s="201"/>
    </row>
    <row r="12698" spans="3:5" x14ac:dyDescent="0.2">
      <c r="C12698" s="201"/>
      <c r="D12698" s="201"/>
      <c r="E12698" s="201"/>
    </row>
    <row r="12699" spans="3:5" x14ac:dyDescent="0.2">
      <c r="C12699" s="201"/>
      <c r="D12699" s="201"/>
      <c r="E12699" s="201"/>
    </row>
    <row r="12700" spans="3:5" x14ac:dyDescent="0.2">
      <c r="C12700" s="201"/>
      <c r="D12700" s="201"/>
      <c r="E12700" s="201"/>
    </row>
    <row r="12701" spans="3:5" x14ac:dyDescent="0.2">
      <c r="C12701" s="201"/>
      <c r="D12701" s="201"/>
      <c r="E12701" s="201"/>
    </row>
    <row r="12702" spans="3:5" x14ac:dyDescent="0.2">
      <c r="C12702" s="201"/>
      <c r="D12702" s="201"/>
      <c r="E12702" s="201"/>
    </row>
    <row r="12703" spans="3:5" x14ac:dyDescent="0.2">
      <c r="C12703" s="201"/>
      <c r="D12703" s="201"/>
      <c r="E12703" s="201"/>
    </row>
    <row r="12704" spans="3:5" x14ac:dyDescent="0.2">
      <c r="C12704" s="201"/>
      <c r="D12704" s="201"/>
      <c r="E12704" s="201"/>
    </row>
    <row r="12705" spans="3:5" x14ac:dyDescent="0.2">
      <c r="C12705" s="201"/>
      <c r="D12705" s="201"/>
      <c r="E12705" s="201"/>
    </row>
    <row r="12706" spans="3:5" x14ac:dyDescent="0.2">
      <c r="C12706" s="201"/>
      <c r="D12706" s="201"/>
      <c r="E12706" s="201"/>
    </row>
    <row r="12707" spans="3:5" x14ac:dyDescent="0.2">
      <c r="C12707" s="201"/>
      <c r="D12707" s="201"/>
      <c r="E12707" s="201"/>
    </row>
    <row r="12708" spans="3:5" x14ac:dyDescent="0.2">
      <c r="C12708" s="201"/>
      <c r="D12708" s="201"/>
      <c r="E12708" s="201"/>
    </row>
    <row r="12709" spans="3:5" x14ac:dyDescent="0.2">
      <c r="C12709" s="201"/>
      <c r="D12709" s="201"/>
      <c r="E12709" s="201"/>
    </row>
    <row r="12710" spans="3:5" x14ac:dyDescent="0.2">
      <c r="C12710" s="201"/>
      <c r="D12710" s="201"/>
      <c r="E12710" s="201"/>
    </row>
    <row r="12711" spans="3:5" x14ac:dyDescent="0.2">
      <c r="C12711" s="201"/>
      <c r="D12711" s="201"/>
      <c r="E12711" s="201"/>
    </row>
    <row r="12712" spans="3:5" x14ac:dyDescent="0.2">
      <c r="C12712" s="201"/>
      <c r="D12712" s="201"/>
      <c r="E12712" s="201"/>
    </row>
    <row r="12713" spans="3:5" x14ac:dyDescent="0.2">
      <c r="C12713" s="201"/>
      <c r="D12713" s="201"/>
      <c r="E12713" s="201"/>
    </row>
    <row r="12714" spans="3:5" x14ac:dyDescent="0.2">
      <c r="C12714" s="201"/>
      <c r="D12714" s="201"/>
      <c r="E12714" s="201"/>
    </row>
    <row r="12715" spans="3:5" x14ac:dyDescent="0.2">
      <c r="C12715" s="201"/>
      <c r="D12715" s="201"/>
      <c r="E12715" s="201"/>
    </row>
    <row r="12716" spans="3:5" x14ac:dyDescent="0.2">
      <c r="C12716" s="201"/>
      <c r="D12716" s="201"/>
      <c r="E12716" s="201"/>
    </row>
    <row r="12717" spans="3:5" x14ac:dyDescent="0.2">
      <c r="C12717" s="201"/>
      <c r="D12717" s="201"/>
      <c r="E12717" s="201"/>
    </row>
    <row r="12718" spans="3:5" x14ac:dyDescent="0.2">
      <c r="C12718" s="201"/>
      <c r="D12718" s="201"/>
      <c r="E12718" s="201"/>
    </row>
    <row r="12719" spans="3:5" x14ac:dyDescent="0.2">
      <c r="C12719" s="201"/>
      <c r="D12719" s="201"/>
      <c r="E12719" s="201"/>
    </row>
    <row r="12720" spans="3:5" x14ac:dyDescent="0.2">
      <c r="C12720" s="201"/>
      <c r="D12720" s="201"/>
      <c r="E12720" s="201"/>
    </row>
    <row r="12721" spans="3:5" x14ac:dyDescent="0.2">
      <c r="C12721" s="201"/>
      <c r="D12721" s="201"/>
      <c r="E12721" s="201"/>
    </row>
    <row r="12722" spans="3:5" x14ac:dyDescent="0.2">
      <c r="C12722" s="201"/>
      <c r="D12722" s="201"/>
      <c r="E12722" s="201"/>
    </row>
    <row r="12723" spans="3:5" x14ac:dyDescent="0.2">
      <c r="C12723" s="201"/>
      <c r="D12723" s="201"/>
      <c r="E12723" s="201"/>
    </row>
    <row r="12724" spans="3:5" x14ac:dyDescent="0.2">
      <c r="C12724" s="201"/>
      <c r="D12724" s="201"/>
      <c r="E12724" s="201"/>
    </row>
    <row r="12725" spans="3:5" x14ac:dyDescent="0.2">
      <c r="C12725" s="201"/>
      <c r="D12725" s="201"/>
      <c r="E12725" s="201"/>
    </row>
    <row r="12726" spans="3:5" x14ac:dyDescent="0.2">
      <c r="C12726" s="201"/>
      <c r="D12726" s="201"/>
      <c r="E12726" s="201"/>
    </row>
    <row r="12727" spans="3:5" x14ac:dyDescent="0.2">
      <c r="C12727" s="201"/>
      <c r="D12727" s="201"/>
      <c r="E12727" s="201"/>
    </row>
    <row r="12728" spans="3:5" x14ac:dyDescent="0.2">
      <c r="C12728" s="201"/>
      <c r="D12728" s="201"/>
      <c r="E12728" s="201"/>
    </row>
    <row r="12729" spans="3:5" x14ac:dyDescent="0.2">
      <c r="C12729" s="201"/>
      <c r="D12729" s="201"/>
      <c r="E12729" s="201"/>
    </row>
    <row r="12730" spans="3:5" x14ac:dyDescent="0.2">
      <c r="C12730" s="201"/>
      <c r="D12730" s="201"/>
      <c r="E12730" s="201"/>
    </row>
    <row r="12731" spans="3:5" x14ac:dyDescent="0.2">
      <c r="C12731" s="201"/>
      <c r="D12731" s="201"/>
      <c r="E12731" s="201"/>
    </row>
    <row r="12732" spans="3:5" x14ac:dyDescent="0.2">
      <c r="C12732" s="201"/>
      <c r="D12732" s="201"/>
      <c r="E12732" s="201"/>
    </row>
    <row r="12733" spans="3:5" x14ac:dyDescent="0.2">
      <c r="C12733" s="201"/>
      <c r="D12733" s="201"/>
      <c r="E12733" s="201"/>
    </row>
    <row r="12734" spans="3:5" x14ac:dyDescent="0.2">
      <c r="C12734" s="201"/>
      <c r="D12734" s="201"/>
      <c r="E12734" s="201"/>
    </row>
    <row r="12735" spans="3:5" x14ac:dyDescent="0.2">
      <c r="C12735" s="201"/>
      <c r="D12735" s="201"/>
      <c r="E12735" s="201"/>
    </row>
    <row r="12736" spans="3:5" x14ac:dyDescent="0.2">
      <c r="C12736" s="201"/>
      <c r="D12736" s="201"/>
      <c r="E12736" s="201"/>
    </row>
    <row r="12737" spans="3:5" x14ac:dyDescent="0.2">
      <c r="C12737" s="201"/>
      <c r="D12737" s="201"/>
      <c r="E12737" s="201"/>
    </row>
    <row r="12738" spans="3:5" x14ac:dyDescent="0.2">
      <c r="C12738" s="201"/>
      <c r="D12738" s="201"/>
      <c r="E12738" s="201"/>
    </row>
    <row r="12739" spans="3:5" x14ac:dyDescent="0.2">
      <c r="C12739" s="201"/>
      <c r="D12739" s="201"/>
      <c r="E12739" s="201"/>
    </row>
    <row r="12740" spans="3:5" x14ac:dyDescent="0.2">
      <c r="C12740" s="201"/>
      <c r="D12740" s="201"/>
      <c r="E12740" s="201"/>
    </row>
    <row r="12741" spans="3:5" x14ac:dyDescent="0.2">
      <c r="C12741" s="201"/>
      <c r="D12741" s="201"/>
      <c r="E12741" s="201"/>
    </row>
    <row r="12742" spans="3:5" x14ac:dyDescent="0.2">
      <c r="C12742" s="201"/>
      <c r="D12742" s="201"/>
      <c r="E12742" s="201"/>
    </row>
    <row r="12743" spans="3:5" x14ac:dyDescent="0.2">
      <c r="C12743" s="201"/>
      <c r="D12743" s="201"/>
      <c r="E12743" s="201"/>
    </row>
    <row r="12744" spans="3:5" x14ac:dyDescent="0.2">
      <c r="C12744" s="201"/>
      <c r="D12744" s="201"/>
      <c r="E12744" s="201"/>
    </row>
    <row r="12745" spans="3:5" x14ac:dyDescent="0.2">
      <c r="C12745" s="201"/>
      <c r="D12745" s="201"/>
      <c r="E12745" s="201"/>
    </row>
    <row r="12746" spans="3:5" x14ac:dyDescent="0.2">
      <c r="C12746" s="201"/>
      <c r="D12746" s="201"/>
      <c r="E12746" s="201"/>
    </row>
    <row r="12747" spans="3:5" x14ac:dyDescent="0.2">
      <c r="C12747" s="201"/>
      <c r="D12747" s="201"/>
      <c r="E12747" s="201"/>
    </row>
    <row r="12748" spans="3:5" x14ac:dyDescent="0.2">
      <c r="C12748" s="201"/>
      <c r="D12748" s="201"/>
      <c r="E12748" s="201"/>
    </row>
    <row r="12749" spans="3:5" x14ac:dyDescent="0.2">
      <c r="C12749" s="201"/>
      <c r="D12749" s="201"/>
      <c r="E12749" s="201"/>
    </row>
    <row r="12750" spans="3:5" x14ac:dyDescent="0.2">
      <c r="C12750" s="201"/>
      <c r="D12750" s="201"/>
      <c r="E12750" s="201"/>
    </row>
    <row r="12751" spans="3:5" x14ac:dyDescent="0.2">
      <c r="C12751" s="201"/>
      <c r="D12751" s="201"/>
      <c r="E12751" s="201"/>
    </row>
    <row r="12752" spans="3:5" x14ac:dyDescent="0.2">
      <c r="C12752" s="201"/>
      <c r="D12752" s="201"/>
      <c r="E12752" s="201"/>
    </row>
    <row r="12753" spans="3:5" x14ac:dyDescent="0.2">
      <c r="C12753" s="201"/>
      <c r="D12753" s="201"/>
      <c r="E12753" s="201"/>
    </row>
    <row r="12754" spans="3:5" x14ac:dyDescent="0.2">
      <c r="C12754" s="201"/>
      <c r="D12754" s="201"/>
      <c r="E12754" s="201"/>
    </row>
    <row r="12755" spans="3:5" x14ac:dyDescent="0.2">
      <c r="C12755" s="201"/>
      <c r="D12755" s="201"/>
      <c r="E12755" s="201"/>
    </row>
    <row r="12756" spans="3:5" x14ac:dyDescent="0.2">
      <c r="C12756" s="201"/>
      <c r="D12756" s="201"/>
      <c r="E12756" s="201"/>
    </row>
    <row r="12757" spans="3:5" x14ac:dyDescent="0.2">
      <c r="C12757" s="201"/>
      <c r="D12757" s="201"/>
      <c r="E12757" s="201"/>
    </row>
    <row r="12758" spans="3:5" x14ac:dyDescent="0.2">
      <c r="C12758" s="201"/>
      <c r="D12758" s="201"/>
      <c r="E12758" s="201"/>
    </row>
    <row r="12759" spans="3:5" x14ac:dyDescent="0.2">
      <c r="C12759" s="201"/>
      <c r="D12759" s="201"/>
      <c r="E12759" s="201"/>
    </row>
    <row r="12760" spans="3:5" x14ac:dyDescent="0.2">
      <c r="C12760" s="201"/>
      <c r="D12760" s="201"/>
      <c r="E12760" s="201"/>
    </row>
    <row r="12761" spans="3:5" x14ac:dyDescent="0.2">
      <c r="C12761" s="201"/>
      <c r="D12761" s="201"/>
      <c r="E12761" s="201"/>
    </row>
    <row r="12762" spans="3:5" x14ac:dyDescent="0.2">
      <c r="C12762" s="201"/>
      <c r="D12762" s="201"/>
      <c r="E12762" s="201"/>
    </row>
    <row r="12763" spans="3:5" x14ac:dyDescent="0.2">
      <c r="C12763" s="201"/>
      <c r="D12763" s="201"/>
      <c r="E12763" s="201"/>
    </row>
    <row r="12764" spans="3:5" x14ac:dyDescent="0.2">
      <c r="C12764" s="201"/>
      <c r="D12764" s="201"/>
      <c r="E12764" s="201"/>
    </row>
    <row r="12765" spans="3:5" x14ac:dyDescent="0.2">
      <c r="C12765" s="201"/>
      <c r="D12765" s="201"/>
      <c r="E12765" s="201"/>
    </row>
    <row r="12766" spans="3:5" x14ac:dyDescent="0.2">
      <c r="C12766" s="201"/>
      <c r="D12766" s="201"/>
      <c r="E12766" s="201"/>
    </row>
    <row r="12767" spans="3:5" x14ac:dyDescent="0.2">
      <c r="C12767" s="201"/>
      <c r="D12767" s="201"/>
      <c r="E12767" s="201"/>
    </row>
    <row r="12768" spans="3:5" x14ac:dyDescent="0.2">
      <c r="C12768" s="201"/>
      <c r="D12768" s="201"/>
      <c r="E12768" s="201"/>
    </row>
    <row r="12769" spans="3:5" x14ac:dyDescent="0.2">
      <c r="C12769" s="201"/>
      <c r="D12769" s="201"/>
      <c r="E12769" s="201"/>
    </row>
    <row r="12770" spans="3:5" x14ac:dyDescent="0.2">
      <c r="C12770" s="201"/>
      <c r="D12770" s="201"/>
      <c r="E12770" s="201"/>
    </row>
    <row r="12771" spans="3:5" x14ac:dyDescent="0.2">
      <c r="C12771" s="201"/>
      <c r="D12771" s="201"/>
      <c r="E12771" s="201"/>
    </row>
    <row r="12772" spans="3:5" x14ac:dyDescent="0.2">
      <c r="C12772" s="201"/>
      <c r="D12772" s="201"/>
      <c r="E12772" s="201"/>
    </row>
    <row r="12773" spans="3:5" x14ac:dyDescent="0.2">
      <c r="C12773" s="201"/>
      <c r="D12773" s="201"/>
      <c r="E12773" s="201"/>
    </row>
    <row r="12774" spans="3:5" x14ac:dyDescent="0.2">
      <c r="C12774" s="201"/>
      <c r="D12774" s="201"/>
      <c r="E12774" s="201"/>
    </row>
    <row r="12775" spans="3:5" x14ac:dyDescent="0.2">
      <c r="C12775" s="201"/>
      <c r="D12775" s="201"/>
      <c r="E12775" s="201"/>
    </row>
    <row r="12776" spans="3:5" x14ac:dyDescent="0.2">
      <c r="C12776" s="201"/>
      <c r="D12776" s="201"/>
      <c r="E12776" s="201"/>
    </row>
    <row r="12777" spans="3:5" x14ac:dyDescent="0.2">
      <c r="C12777" s="201"/>
      <c r="D12777" s="201"/>
      <c r="E12777" s="201"/>
    </row>
    <row r="12778" spans="3:5" x14ac:dyDescent="0.2">
      <c r="C12778" s="201"/>
      <c r="D12778" s="201"/>
      <c r="E12778" s="201"/>
    </row>
    <row r="12779" spans="3:5" x14ac:dyDescent="0.2">
      <c r="C12779" s="201"/>
      <c r="D12779" s="201"/>
      <c r="E12779" s="201"/>
    </row>
    <row r="12780" spans="3:5" x14ac:dyDescent="0.2">
      <c r="C12780" s="201"/>
      <c r="D12780" s="201"/>
      <c r="E12780" s="201"/>
    </row>
    <row r="12781" spans="3:5" x14ac:dyDescent="0.2">
      <c r="C12781" s="201"/>
      <c r="D12781" s="201"/>
      <c r="E12781" s="201"/>
    </row>
    <row r="12782" spans="3:5" x14ac:dyDescent="0.2">
      <c r="C12782" s="201"/>
      <c r="D12782" s="201"/>
      <c r="E12782" s="201"/>
    </row>
    <row r="12783" spans="3:5" x14ac:dyDescent="0.2">
      <c r="C12783" s="201"/>
      <c r="D12783" s="201"/>
      <c r="E12783" s="201"/>
    </row>
    <row r="12784" spans="3:5" x14ac:dyDescent="0.2">
      <c r="C12784" s="201"/>
      <c r="D12784" s="201"/>
      <c r="E12784" s="201"/>
    </row>
    <row r="12785" spans="3:5" x14ac:dyDescent="0.2">
      <c r="C12785" s="201"/>
      <c r="D12785" s="201"/>
      <c r="E12785" s="201"/>
    </row>
    <row r="12786" spans="3:5" x14ac:dyDescent="0.2">
      <c r="C12786" s="201"/>
      <c r="D12786" s="201"/>
      <c r="E12786" s="201"/>
    </row>
    <row r="12787" spans="3:5" x14ac:dyDescent="0.2">
      <c r="C12787" s="201"/>
      <c r="D12787" s="201"/>
      <c r="E12787" s="201"/>
    </row>
    <row r="12788" spans="3:5" x14ac:dyDescent="0.2">
      <c r="C12788" s="201"/>
      <c r="D12788" s="201"/>
      <c r="E12788" s="201"/>
    </row>
    <row r="12789" spans="3:5" x14ac:dyDescent="0.2">
      <c r="C12789" s="201"/>
      <c r="D12789" s="201"/>
      <c r="E12789" s="201"/>
    </row>
    <row r="12790" spans="3:5" x14ac:dyDescent="0.2">
      <c r="C12790" s="201"/>
      <c r="D12790" s="201"/>
      <c r="E12790" s="201"/>
    </row>
    <row r="12791" spans="3:5" x14ac:dyDescent="0.2">
      <c r="C12791" s="201"/>
      <c r="D12791" s="201"/>
      <c r="E12791" s="201"/>
    </row>
    <row r="12792" spans="3:5" x14ac:dyDescent="0.2">
      <c r="C12792" s="201"/>
      <c r="D12792" s="201"/>
      <c r="E12792" s="201"/>
    </row>
    <row r="12793" spans="3:5" x14ac:dyDescent="0.2">
      <c r="C12793" s="201"/>
      <c r="D12793" s="201"/>
      <c r="E12793" s="201"/>
    </row>
    <row r="12794" spans="3:5" x14ac:dyDescent="0.2">
      <c r="C12794" s="201"/>
      <c r="D12794" s="201"/>
      <c r="E12794" s="201"/>
    </row>
    <row r="12795" spans="3:5" x14ac:dyDescent="0.2">
      <c r="C12795" s="201"/>
      <c r="D12795" s="201"/>
      <c r="E12795" s="201"/>
    </row>
    <row r="12796" spans="3:5" x14ac:dyDescent="0.2">
      <c r="C12796" s="201"/>
      <c r="D12796" s="201"/>
      <c r="E12796" s="201"/>
    </row>
    <row r="12797" spans="3:5" x14ac:dyDescent="0.2">
      <c r="C12797" s="201"/>
      <c r="D12797" s="201"/>
      <c r="E12797" s="201"/>
    </row>
    <row r="12798" spans="3:5" x14ac:dyDescent="0.2">
      <c r="C12798" s="201"/>
      <c r="D12798" s="201"/>
      <c r="E12798" s="201"/>
    </row>
    <row r="12799" spans="3:5" x14ac:dyDescent="0.2">
      <c r="C12799" s="201"/>
      <c r="D12799" s="201"/>
      <c r="E12799" s="201"/>
    </row>
    <row r="12800" spans="3:5" x14ac:dyDescent="0.2">
      <c r="C12800" s="201"/>
      <c r="D12800" s="201"/>
      <c r="E12800" s="201"/>
    </row>
    <row r="12801" spans="3:5" x14ac:dyDescent="0.2">
      <c r="C12801" s="201"/>
      <c r="D12801" s="201"/>
      <c r="E12801" s="201"/>
    </row>
    <row r="12802" spans="3:5" x14ac:dyDescent="0.2">
      <c r="C12802" s="201"/>
      <c r="D12802" s="201"/>
      <c r="E12802" s="201"/>
    </row>
    <row r="12803" spans="3:5" x14ac:dyDescent="0.2">
      <c r="C12803" s="201"/>
      <c r="D12803" s="201"/>
      <c r="E12803" s="201"/>
    </row>
    <row r="12804" spans="3:5" x14ac:dyDescent="0.2">
      <c r="C12804" s="201"/>
      <c r="D12804" s="201"/>
      <c r="E12804" s="201"/>
    </row>
    <row r="12805" spans="3:5" x14ac:dyDescent="0.2">
      <c r="C12805" s="201"/>
      <c r="D12805" s="201"/>
      <c r="E12805" s="201"/>
    </row>
    <row r="12806" spans="3:5" x14ac:dyDescent="0.2">
      <c r="C12806" s="201"/>
      <c r="D12806" s="201"/>
      <c r="E12806" s="201"/>
    </row>
    <row r="12807" spans="3:5" x14ac:dyDescent="0.2">
      <c r="C12807" s="201"/>
      <c r="D12807" s="201"/>
      <c r="E12807" s="201"/>
    </row>
    <row r="12808" spans="3:5" x14ac:dyDescent="0.2">
      <c r="C12808" s="201"/>
      <c r="D12808" s="201"/>
      <c r="E12808" s="201"/>
    </row>
    <row r="12809" spans="3:5" x14ac:dyDescent="0.2">
      <c r="C12809" s="201"/>
      <c r="D12809" s="201"/>
      <c r="E12809" s="201"/>
    </row>
    <row r="12810" spans="3:5" x14ac:dyDescent="0.2">
      <c r="C12810" s="201"/>
      <c r="D12810" s="201"/>
      <c r="E12810" s="201"/>
    </row>
    <row r="12811" spans="3:5" x14ac:dyDescent="0.2">
      <c r="C12811" s="201"/>
      <c r="D12811" s="201"/>
      <c r="E12811" s="201"/>
    </row>
    <row r="12812" spans="3:5" x14ac:dyDescent="0.2">
      <c r="C12812" s="201"/>
      <c r="D12812" s="201"/>
      <c r="E12812" s="201"/>
    </row>
    <row r="12813" spans="3:5" x14ac:dyDescent="0.2">
      <c r="C12813" s="201"/>
      <c r="D12813" s="201"/>
      <c r="E12813" s="201"/>
    </row>
    <row r="12814" spans="3:5" x14ac:dyDescent="0.2">
      <c r="C12814" s="201"/>
      <c r="D12814" s="201"/>
      <c r="E12814" s="201"/>
    </row>
    <row r="12815" spans="3:5" x14ac:dyDescent="0.2">
      <c r="C12815" s="201"/>
      <c r="D12815" s="201"/>
      <c r="E12815" s="201"/>
    </row>
    <row r="12816" spans="3:5" x14ac:dyDescent="0.2">
      <c r="C12816" s="201"/>
      <c r="D12816" s="201"/>
      <c r="E12816" s="201"/>
    </row>
    <row r="12817" spans="3:5" x14ac:dyDescent="0.2">
      <c r="C12817" s="201"/>
      <c r="D12817" s="201"/>
      <c r="E12817" s="201"/>
    </row>
    <row r="12818" spans="3:5" x14ac:dyDescent="0.2">
      <c r="C12818" s="201"/>
      <c r="D12818" s="201"/>
      <c r="E12818" s="201"/>
    </row>
    <row r="12819" spans="3:5" x14ac:dyDescent="0.2">
      <c r="C12819" s="201"/>
      <c r="D12819" s="201"/>
      <c r="E12819" s="201"/>
    </row>
    <row r="12820" spans="3:5" x14ac:dyDescent="0.2">
      <c r="C12820" s="201"/>
      <c r="D12820" s="201"/>
      <c r="E12820" s="201"/>
    </row>
    <row r="12821" spans="3:5" x14ac:dyDescent="0.2">
      <c r="C12821" s="201"/>
      <c r="D12821" s="201"/>
      <c r="E12821" s="201"/>
    </row>
    <row r="12822" spans="3:5" x14ac:dyDescent="0.2">
      <c r="C12822" s="201"/>
      <c r="D12822" s="201"/>
      <c r="E12822" s="201"/>
    </row>
    <row r="12823" spans="3:5" x14ac:dyDescent="0.2">
      <c r="C12823" s="201"/>
      <c r="D12823" s="201"/>
      <c r="E12823" s="201"/>
    </row>
    <row r="12824" spans="3:5" x14ac:dyDescent="0.2">
      <c r="C12824" s="201"/>
      <c r="D12824" s="201"/>
      <c r="E12824" s="201"/>
    </row>
    <row r="12825" spans="3:5" x14ac:dyDescent="0.2">
      <c r="C12825" s="201"/>
      <c r="D12825" s="201"/>
      <c r="E12825" s="201"/>
    </row>
    <row r="12826" spans="3:5" x14ac:dyDescent="0.2">
      <c r="C12826" s="201"/>
      <c r="D12826" s="201"/>
      <c r="E12826" s="201"/>
    </row>
    <row r="12827" spans="3:5" x14ac:dyDescent="0.2">
      <c r="C12827" s="201"/>
      <c r="D12827" s="201"/>
      <c r="E12827" s="201"/>
    </row>
    <row r="12828" spans="3:5" x14ac:dyDescent="0.2">
      <c r="C12828" s="201"/>
      <c r="D12828" s="201"/>
      <c r="E12828" s="201"/>
    </row>
    <row r="12829" spans="3:5" x14ac:dyDescent="0.2">
      <c r="C12829" s="201"/>
      <c r="D12829" s="201"/>
      <c r="E12829" s="201"/>
    </row>
    <row r="12830" spans="3:5" x14ac:dyDescent="0.2">
      <c r="C12830" s="201"/>
      <c r="D12830" s="201"/>
      <c r="E12830" s="201"/>
    </row>
    <row r="12831" spans="3:5" x14ac:dyDescent="0.2">
      <c r="C12831" s="201"/>
      <c r="D12831" s="201"/>
      <c r="E12831" s="201"/>
    </row>
    <row r="12832" spans="3:5" x14ac:dyDescent="0.2">
      <c r="C12832" s="201"/>
      <c r="D12832" s="201"/>
      <c r="E12832" s="201"/>
    </row>
    <row r="12833" spans="3:5" x14ac:dyDescent="0.2">
      <c r="C12833" s="201"/>
      <c r="D12833" s="201"/>
      <c r="E12833" s="201"/>
    </row>
    <row r="12834" spans="3:5" x14ac:dyDescent="0.2">
      <c r="C12834" s="201"/>
      <c r="D12834" s="201"/>
      <c r="E12834" s="201"/>
    </row>
    <row r="12835" spans="3:5" x14ac:dyDescent="0.2">
      <c r="C12835" s="201"/>
      <c r="D12835" s="201"/>
      <c r="E12835" s="201"/>
    </row>
    <row r="12836" spans="3:5" x14ac:dyDescent="0.2">
      <c r="C12836" s="201"/>
      <c r="D12836" s="201"/>
      <c r="E12836" s="201"/>
    </row>
    <row r="12837" spans="3:5" x14ac:dyDescent="0.2">
      <c r="C12837" s="201"/>
      <c r="D12837" s="201"/>
      <c r="E12837" s="201"/>
    </row>
    <row r="12838" spans="3:5" x14ac:dyDescent="0.2">
      <c r="C12838" s="201"/>
      <c r="D12838" s="201"/>
      <c r="E12838" s="201"/>
    </row>
    <row r="12839" spans="3:5" x14ac:dyDescent="0.2">
      <c r="C12839" s="201"/>
      <c r="D12839" s="201"/>
      <c r="E12839" s="201"/>
    </row>
    <row r="12840" spans="3:5" x14ac:dyDescent="0.2">
      <c r="C12840" s="201"/>
      <c r="D12840" s="201"/>
      <c r="E12840" s="201"/>
    </row>
    <row r="12841" spans="3:5" x14ac:dyDescent="0.2">
      <c r="C12841" s="201"/>
      <c r="D12841" s="201"/>
      <c r="E12841" s="201"/>
    </row>
    <row r="12842" spans="3:5" x14ac:dyDescent="0.2">
      <c r="C12842" s="201"/>
      <c r="D12842" s="201"/>
      <c r="E12842" s="201"/>
    </row>
    <row r="12843" spans="3:5" x14ac:dyDescent="0.2">
      <c r="C12843" s="201"/>
      <c r="D12843" s="201"/>
      <c r="E12843" s="201"/>
    </row>
    <row r="12844" spans="3:5" x14ac:dyDescent="0.2">
      <c r="C12844" s="201"/>
      <c r="D12844" s="201"/>
      <c r="E12844" s="201"/>
    </row>
    <row r="12845" spans="3:5" x14ac:dyDescent="0.2">
      <c r="C12845" s="201"/>
      <c r="D12845" s="201"/>
      <c r="E12845" s="201"/>
    </row>
    <row r="12846" spans="3:5" x14ac:dyDescent="0.2">
      <c r="C12846" s="201"/>
      <c r="D12846" s="201"/>
      <c r="E12846" s="201"/>
    </row>
    <row r="12847" spans="3:5" x14ac:dyDescent="0.2">
      <c r="C12847" s="201"/>
      <c r="D12847" s="201"/>
      <c r="E12847" s="201"/>
    </row>
    <row r="12848" spans="3:5" x14ac:dyDescent="0.2">
      <c r="C12848" s="201"/>
      <c r="D12848" s="201"/>
      <c r="E12848" s="201"/>
    </row>
    <row r="12849" spans="3:5" x14ac:dyDescent="0.2">
      <c r="C12849" s="201"/>
      <c r="D12849" s="201"/>
      <c r="E12849" s="201"/>
    </row>
    <row r="12850" spans="3:5" x14ac:dyDescent="0.2">
      <c r="C12850" s="201"/>
      <c r="D12850" s="201"/>
      <c r="E12850" s="201"/>
    </row>
    <row r="12851" spans="3:5" x14ac:dyDescent="0.2">
      <c r="C12851" s="201"/>
      <c r="D12851" s="201"/>
      <c r="E12851" s="201"/>
    </row>
    <row r="12852" spans="3:5" x14ac:dyDescent="0.2">
      <c r="C12852" s="201"/>
      <c r="D12852" s="201"/>
      <c r="E12852" s="201"/>
    </row>
    <row r="12853" spans="3:5" x14ac:dyDescent="0.2">
      <c r="C12853" s="201"/>
      <c r="D12853" s="201"/>
      <c r="E12853" s="201"/>
    </row>
    <row r="12854" spans="3:5" x14ac:dyDescent="0.2">
      <c r="C12854" s="201"/>
      <c r="D12854" s="201"/>
      <c r="E12854" s="201"/>
    </row>
    <row r="12855" spans="3:5" x14ac:dyDescent="0.2">
      <c r="C12855" s="201"/>
      <c r="D12855" s="201"/>
      <c r="E12855" s="201"/>
    </row>
    <row r="12856" spans="3:5" x14ac:dyDescent="0.2">
      <c r="C12856" s="201"/>
      <c r="D12856" s="201"/>
      <c r="E12856" s="201"/>
    </row>
    <row r="12857" spans="3:5" x14ac:dyDescent="0.2">
      <c r="C12857" s="201"/>
      <c r="D12857" s="201"/>
      <c r="E12857" s="201"/>
    </row>
    <row r="12858" spans="3:5" x14ac:dyDescent="0.2">
      <c r="C12858" s="201"/>
      <c r="D12858" s="201"/>
      <c r="E12858" s="201"/>
    </row>
    <row r="12859" spans="3:5" x14ac:dyDescent="0.2">
      <c r="C12859" s="201"/>
      <c r="D12859" s="201"/>
      <c r="E12859" s="201"/>
    </row>
    <row r="12860" spans="3:5" x14ac:dyDescent="0.2">
      <c r="C12860" s="201"/>
      <c r="D12860" s="201"/>
      <c r="E12860" s="201"/>
    </row>
    <row r="12861" spans="3:5" x14ac:dyDescent="0.2">
      <c r="C12861" s="201"/>
      <c r="D12861" s="201"/>
      <c r="E12861" s="201"/>
    </row>
    <row r="12862" spans="3:5" x14ac:dyDescent="0.2">
      <c r="C12862" s="201"/>
      <c r="D12862" s="201"/>
      <c r="E12862" s="201"/>
    </row>
    <row r="12863" spans="3:5" x14ac:dyDescent="0.2">
      <c r="C12863" s="201"/>
      <c r="D12863" s="201"/>
      <c r="E12863" s="201"/>
    </row>
    <row r="12864" spans="3:5" x14ac:dyDescent="0.2">
      <c r="C12864" s="201"/>
      <c r="D12864" s="201"/>
      <c r="E12864" s="201"/>
    </row>
    <row r="12865" spans="3:5" x14ac:dyDescent="0.2">
      <c r="C12865" s="201"/>
      <c r="D12865" s="201"/>
      <c r="E12865" s="201"/>
    </row>
    <row r="12866" spans="3:5" x14ac:dyDescent="0.2">
      <c r="C12866" s="201"/>
      <c r="D12866" s="201"/>
      <c r="E12866" s="201"/>
    </row>
    <row r="12867" spans="3:5" x14ac:dyDescent="0.2">
      <c r="C12867" s="201"/>
      <c r="D12867" s="201"/>
      <c r="E12867" s="201"/>
    </row>
    <row r="12868" spans="3:5" x14ac:dyDescent="0.2">
      <c r="C12868" s="201"/>
      <c r="D12868" s="201"/>
      <c r="E12868" s="201"/>
    </row>
    <row r="12869" spans="3:5" x14ac:dyDescent="0.2">
      <c r="C12869" s="201"/>
      <c r="D12869" s="201"/>
      <c r="E12869" s="201"/>
    </row>
    <row r="12870" spans="3:5" x14ac:dyDescent="0.2">
      <c r="C12870" s="201"/>
      <c r="D12870" s="201"/>
      <c r="E12870" s="201"/>
    </row>
    <row r="12871" spans="3:5" x14ac:dyDescent="0.2">
      <c r="C12871" s="201"/>
      <c r="D12871" s="201"/>
      <c r="E12871" s="201"/>
    </row>
    <row r="12872" spans="3:5" x14ac:dyDescent="0.2">
      <c r="C12872" s="201"/>
      <c r="D12872" s="201"/>
      <c r="E12872" s="201"/>
    </row>
    <row r="12873" spans="3:5" x14ac:dyDescent="0.2">
      <c r="C12873" s="201"/>
      <c r="D12873" s="201"/>
      <c r="E12873" s="201"/>
    </row>
    <row r="12874" spans="3:5" x14ac:dyDescent="0.2">
      <c r="C12874" s="201"/>
      <c r="D12874" s="201"/>
      <c r="E12874" s="201"/>
    </row>
    <row r="12875" spans="3:5" x14ac:dyDescent="0.2">
      <c r="C12875" s="201"/>
      <c r="D12875" s="201"/>
      <c r="E12875" s="201"/>
    </row>
    <row r="12876" spans="3:5" x14ac:dyDescent="0.2">
      <c r="C12876" s="201"/>
      <c r="D12876" s="201"/>
      <c r="E12876" s="201"/>
    </row>
    <row r="12877" spans="3:5" x14ac:dyDescent="0.2">
      <c r="C12877" s="201"/>
      <c r="D12877" s="201"/>
      <c r="E12877" s="201"/>
    </row>
    <row r="12878" spans="3:5" x14ac:dyDescent="0.2">
      <c r="C12878" s="201"/>
      <c r="D12878" s="201"/>
      <c r="E12878" s="201"/>
    </row>
    <row r="12879" spans="3:5" x14ac:dyDescent="0.2">
      <c r="C12879" s="201"/>
      <c r="D12879" s="201"/>
      <c r="E12879" s="201"/>
    </row>
    <row r="12880" spans="3:5" x14ac:dyDescent="0.2">
      <c r="C12880" s="201"/>
      <c r="D12880" s="201"/>
      <c r="E12880" s="201"/>
    </row>
    <row r="12881" spans="3:5" x14ac:dyDescent="0.2">
      <c r="C12881" s="201"/>
      <c r="D12881" s="201"/>
      <c r="E12881" s="201"/>
    </row>
    <row r="12882" spans="3:5" x14ac:dyDescent="0.2">
      <c r="C12882" s="201"/>
      <c r="D12882" s="201"/>
      <c r="E12882" s="201"/>
    </row>
    <row r="12883" spans="3:5" x14ac:dyDescent="0.2">
      <c r="C12883" s="201"/>
      <c r="D12883" s="201"/>
      <c r="E12883" s="201"/>
    </row>
    <row r="12884" spans="3:5" x14ac:dyDescent="0.2">
      <c r="C12884" s="201"/>
      <c r="D12884" s="201"/>
      <c r="E12884" s="201"/>
    </row>
    <row r="12885" spans="3:5" x14ac:dyDescent="0.2">
      <c r="C12885" s="201"/>
      <c r="D12885" s="201"/>
      <c r="E12885" s="201"/>
    </row>
    <row r="12886" spans="3:5" x14ac:dyDescent="0.2">
      <c r="C12886" s="201"/>
      <c r="D12886" s="201"/>
      <c r="E12886" s="201"/>
    </row>
    <row r="12887" spans="3:5" x14ac:dyDescent="0.2">
      <c r="C12887" s="201"/>
      <c r="D12887" s="201"/>
      <c r="E12887" s="201"/>
    </row>
    <row r="12888" spans="3:5" x14ac:dyDescent="0.2">
      <c r="C12888" s="201"/>
      <c r="D12888" s="201"/>
      <c r="E12888" s="201"/>
    </row>
    <row r="12889" spans="3:5" x14ac:dyDescent="0.2">
      <c r="C12889" s="201"/>
      <c r="D12889" s="201"/>
      <c r="E12889" s="201"/>
    </row>
    <row r="12890" spans="3:5" x14ac:dyDescent="0.2">
      <c r="C12890" s="201"/>
      <c r="D12890" s="201"/>
      <c r="E12890" s="201"/>
    </row>
    <row r="12891" spans="3:5" x14ac:dyDescent="0.2">
      <c r="C12891" s="201"/>
      <c r="D12891" s="201"/>
      <c r="E12891" s="201"/>
    </row>
    <row r="12892" spans="3:5" x14ac:dyDescent="0.2">
      <c r="C12892" s="201"/>
      <c r="D12892" s="201"/>
      <c r="E12892" s="201"/>
    </row>
    <row r="12893" spans="3:5" x14ac:dyDescent="0.2">
      <c r="C12893" s="201"/>
      <c r="D12893" s="201"/>
      <c r="E12893" s="201"/>
    </row>
    <row r="12894" spans="3:5" x14ac:dyDescent="0.2">
      <c r="C12894" s="201"/>
      <c r="D12894" s="201"/>
      <c r="E12894" s="201"/>
    </row>
    <row r="12895" spans="3:5" x14ac:dyDescent="0.2">
      <c r="C12895" s="201"/>
      <c r="D12895" s="201"/>
      <c r="E12895" s="201"/>
    </row>
    <row r="12896" spans="3:5" x14ac:dyDescent="0.2">
      <c r="C12896" s="201"/>
      <c r="D12896" s="201"/>
      <c r="E12896" s="201"/>
    </row>
    <row r="12897" spans="3:5" x14ac:dyDescent="0.2">
      <c r="C12897" s="201"/>
      <c r="D12897" s="201"/>
      <c r="E12897" s="201"/>
    </row>
    <row r="12898" spans="3:5" x14ac:dyDescent="0.2">
      <c r="C12898" s="201"/>
      <c r="D12898" s="201"/>
      <c r="E12898" s="201"/>
    </row>
    <row r="12899" spans="3:5" x14ac:dyDescent="0.2">
      <c r="C12899" s="201"/>
      <c r="D12899" s="201"/>
      <c r="E12899" s="201"/>
    </row>
    <row r="12900" spans="3:5" x14ac:dyDescent="0.2">
      <c r="C12900" s="201"/>
      <c r="D12900" s="201"/>
      <c r="E12900" s="201"/>
    </row>
    <row r="12901" spans="3:5" x14ac:dyDescent="0.2">
      <c r="C12901" s="201"/>
      <c r="D12901" s="201"/>
      <c r="E12901" s="201"/>
    </row>
    <row r="12902" spans="3:5" x14ac:dyDescent="0.2">
      <c r="C12902" s="201"/>
      <c r="D12902" s="201"/>
      <c r="E12902" s="201"/>
    </row>
    <row r="12903" spans="3:5" x14ac:dyDescent="0.2">
      <c r="C12903" s="201"/>
      <c r="D12903" s="201"/>
      <c r="E12903" s="201"/>
    </row>
    <row r="12904" spans="3:5" x14ac:dyDescent="0.2">
      <c r="C12904" s="201"/>
      <c r="D12904" s="201"/>
      <c r="E12904" s="201"/>
    </row>
    <row r="12905" spans="3:5" x14ac:dyDescent="0.2">
      <c r="C12905" s="201"/>
      <c r="D12905" s="201"/>
      <c r="E12905" s="201"/>
    </row>
    <row r="12906" spans="3:5" x14ac:dyDescent="0.2">
      <c r="C12906" s="201"/>
      <c r="D12906" s="201"/>
      <c r="E12906" s="201"/>
    </row>
    <row r="12907" spans="3:5" x14ac:dyDescent="0.2">
      <c r="C12907" s="201"/>
      <c r="D12907" s="201"/>
      <c r="E12907" s="201"/>
    </row>
    <row r="12908" spans="3:5" x14ac:dyDescent="0.2">
      <c r="C12908" s="201"/>
      <c r="D12908" s="201"/>
      <c r="E12908" s="201"/>
    </row>
    <row r="12909" spans="3:5" x14ac:dyDescent="0.2">
      <c r="C12909" s="201"/>
      <c r="D12909" s="201"/>
      <c r="E12909" s="201"/>
    </row>
    <row r="12910" spans="3:5" x14ac:dyDescent="0.2">
      <c r="C12910" s="201"/>
      <c r="D12910" s="201"/>
      <c r="E12910" s="201"/>
    </row>
    <row r="12911" spans="3:5" x14ac:dyDescent="0.2">
      <c r="C12911" s="201"/>
      <c r="D12911" s="201"/>
      <c r="E12911" s="201"/>
    </row>
    <row r="12912" spans="3:5" x14ac:dyDescent="0.2">
      <c r="C12912" s="201"/>
      <c r="D12912" s="201"/>
      <c r="E12912" s="201"/>
    </row>
    <row r="12913" spans="3:5" x14ac:dyDescent="0.2">
      <c r="C12913" s="201"/>
      <c r="D12913" s="201"/>
      <c r="E12913" s="201"/>
    </row>
    <row r="12914" spans="3:5" x14ac:dyDescent="0.2">
      <c r="C12914" s="201"/>
      <c r="D12914" s="201"/>
      <c r="E12914" s="201"/>
    </row>
    <row r="12915" spans="3:5" x14ac:dyDescent="0.2">
      <c r="C12915" s="201"/>
      <c r="D12915" s="201"/>
      <c r="E12915" s="201"/>
    </row>
    <row r="12916" spans="3:5" x14ac:dyDescent="0.2">
      <c r="C12916" s="201"/>
      <c r="D12916" s="201"/>
      <c r="E12916" s="201"/>
    </row>
    <row r="12917" spans="3:5" x14ac:dyDescent="0.2">
      <c r="C12917" s="201"/>
      <c r="D12917" s="201"/>
      <c r="E12917" s="201"/>
    </row>
    <row r="12918" spans="3:5" x14ac:dyDescent="0.2">
      <c r="C12918" s="201"/>
      <c r="D12918" s="201"/>
      <c r="E12918" s="201"/>
    </row>
    <row r="12919" spans="3:5" x14ac:dyDescent="0.2">
      <c r="C12919" s="201"/>
      <c r="D12919" s="201"/>
      <c r="E12919" s="201"/>
    </row>
    <row r="12920" spans="3:5" x14ac:dyDescent="0.2">
      <c r="C12920" s="201"/>
      <c r="D12920" s="201"/>
      <c r="E12920" s="201"/>
    </row>
    <row r="12921" spans="3:5" x14ac:dyDescent="0.2">
      <c r="C12921" s="201"/>
      <c r="D12921" s="201"/>
      <c r="E12921" s="201"/>
    </row>
    <row r="12922" spans="3:5" x14ac:dyDescent="0.2">
      <c r="C12922" s="201"/>
      <c r="D12922" s="201"/>
      <c r="E12922" s="201"/>
    </row>
    <row r="12923" spans="3:5" x14ac:dyDescent="0.2">
      <c r="C12923" s="201"/>
      <c r="D12923" s="201"/>
      <c r="E12923" s="201"/>
    </row>
    <row r="12924" spans="3:5" x14ac:dyDescent="0.2">
      <c r="C12924" s="201"/>
      <c r="D12924" s="201"/>
      <c r="E12924" s="201"/>
    </row>
    <row r="12925" spans="3:5" x14ac:dyDescent="0.2">
      <c r="C12925" s="201"/>
      <c r="D12925" s="201"/>
      <c r="E12925" s="201"/>
    </row>
    <row r="12926" spans="3:5" x14ac:dyDescent="0.2">
      <c r="C12926" s="201"/>
      <c r="D12926" s="201"/>
      <c r="E12926" s="201"/>
    </row>
    <row r="12927" spans="3:5" x14ac:dyDescent="0.2">
      <c r="C12927" s="201"/>
      <c r="D12927" s="201"/>
      <c r="E12927" s="201"/>
    </row>
    <row r="12928" spans="3:5" x14ac:dyDescent="0.2">
      <c r="C12928" s="201"/>
      <c r="D12928" s="201"/>
      <c r="E12928" s="201"/>
    </row>
    <row r="12929" spans="3:5" x14ac:dyDescent="0.2">
      <c r="C12929" s="201"/>
      <c r="D12929" s="201"/>
      <c r="E12929" s="201"/>
    </row>
    <row r="12930" spans="3:5" x14ac:dyDescent="0.2">
      <c r="C12930" s="201"/>
      <c r="D12930" s="201"/>
      <c r="E12930" s="201"/>
    </row>
    <row r="12931" spans="3:5" x14ac:dyDescent="0.2">
      <c r="C12931" s="201"/>
      <c r="D12931" s="201"/>
      <c r="E12931" s="201"/>
    </row>
    <row r="12932" spans="3:5" x14ac:dyDescent="0.2">
      <c r="C12932" s="201"/>
      <c r="D12932" s="201"/>
      <c r="E12932" s="201"/>
    </row>
    <row r="12933" spans="3:5" x14ac:dyDescent="0.2">
      <c r="C12933" s="201"/>
      <c r="D12933" s="201"/>
      <c r="E12933" s="201"/>
    </row>
    <row r="12934" spans="3:5" x14ac:dyDescent="0.2">
      <c r="C12934" s="201"/>
      <c r="D12934" s="201"/>
      <c r="E12934" s="201"/>
    </row>
    <row r="12935" spans="3:5" x14ac:dyDescent="0.2">
      <c r="C12935" s="201"/>
      <c r="D12935" s="201"/>
      <c r="E12935" s="201"/>
    </row>
    <row r="12936" spans="3:5" x14ac:dyDescent="0.2">
      <c r="C12936" s="201"/>
      <c r="D12936" s="201"/>
      <c r="E12936" s="201"/>
    </row>
    <row r="12937" spans="3:5" x14ac:dyDescent="0.2">
      <c r="C12937" s="201"/>
      <c r="D12937" s="201"/>
      <c r="E12937" s="201"/>
    </row>
    <row r="12938" spans="3:5" x14ac:dyDescent="0.2">
      <c r="C12938" s="201"/>
      <c r="D12938" s="201"/>
      <c r="E12938" s="201"/>
    </row>
    <row r="12939" spans="3:5" x14ac:dyDescent="0.2">
      <c r="C12939" s="201"/>
      <c r="D12939" s="201"/>
      <c r="E12939" s="201"/>
    </row>
    <row r="12940" spans="3:5" x14ac:dyDescent="0.2">
      <c r="C12940" s="201"/>
      <c r="D12940" s="201"/>
      <c r="E12940" s="201"/>
    </row>
    <row r="12941" spans="3:5" x14ac:dyDescent="0.2">
      <c r="C12941" s="201"/>
      <c r="D12941" s="201"/>
      <c r="E12941" s="201"/>
    </row>
    <row r="12942" spans="3:5" x14ac:dyDescent="0.2">
      <c r="C12942" s="201"/>
      <c r="D12942" s="201"/>
      <c r="E12942" s="201"/>
    </row>
    <row r="12943" spans="3:5" x14ac:dyDescent="0.2">
      <c r="C12943" s="201"/>
      <c r="D12943" s="201"/>
      <c r="E12943" s="201"/>
    </row>
    <row r="12944" spans="3:5" x14ac:dyDescent="0.2">
      <c r="C12944" s="201"/>
      <c r="D12944" s="201"/>
      <c r="E12944" s="201"/>
    </row>
    <row r="12945" spans="3:5" x14ac:dyDescent="0.2">
      <c r="C12945" s="201"/>
      <c r="D12945" s="201"/>
      <c r="E12945" s="201"/>
    </row>
    <row r="12946" spans="3:5" x14ac:dyDescent="0.2">
      <c r="C12946" s="201"/>
      <c r="D12946" s="201"/>
      <c r="E12946" s="201"/>
    </row>
    <row r="12947" spans="3:5" x14ac:dyDescent="0.2">
      <c r="C12947" s="201"/>
      <c r="D12947" s="201"/>
      <c r="E12947" s="201"/>
    </row>
    <row r="12948" spans="3:5" x14ac:dyDescent="0.2">
      <c r="C12948" s="201"/>
      <c r="D12948" s="201"/>
      <c r="E12948" s="201"/>
    </row>
    <row r="12949" spans="3:5" x14ac:dyDescent="0.2">
      <c r="C12949" s="201"/>
      <c r="D12949" s="201"/>
      <c r="E12949" s="201"/>
    </row>
    <row r="12950" spans="3:5" x14ac:dyDescent="0.2">
      <c r="C12950" s="201"/>
      <c r="D12950" s="201"/>
      <c r="E12950" s="201"/>
    </row>
    <row r="12951" spans="3:5" x14ac:dyDescent="0.2">
      <c r="C12951" s="201"/>
      <c r="D12951" s="201"/>
      <c r="E12951" s="201"/>
    </row>
    <row r="12952" spans="3:5" x14ac:dyDescent="0.2">
      <c r="C12952" s="201"/>
      <c r="D12952" s="201"/>
      <c r="E12952" s="201"/>
    </row>
    <row r="12953" spans="3:5" x14ac:dyDescent="0.2">
      <c r="C12953" s="201"/>
      <c r="D12953" s="201"/>
      <c r="E12953" s="201"/>
    </row>
    <row r="12954" spans="3:5" x14ac:dyDescent="0.2">
      <c r="C12954" s="201"/>
      <c r="D12954" s="201"/>
      <c r="E12954" s="201"/>
    </row>
    <row r="12955" spans="3:5" x14ac:dyDescent="0.2">
      <c r="C12955" s="201"/>
      <c r="D12955" s="201"/>
      <c r="E12955" s="201"/>
    </row>
    <row r="12956" spans="3:5" x14ac:dyDescent="0.2">
      <c r="C12956" s="201"/>
      <c r="D12956" s="201"/>
      <c r="E12956" s="201"/>
    </row>
    <row r="12957" spans="3:5" x14ac:dyDescent="0.2">
      <c r="C12957" s="201"/>
      <c r="D12957" s="201"/>
      <c r="E12957" s="201"/>
    </row>
    <row r="12958" spans="3:5" x14ac:dyDescent="0.2">
      <c r="C12958" s="201"/>
      <c r="D12958" s="201"/>
      <c r="E12958" s="201"/>
    </row>
    <row r="12959" spans="3:5" x14ac:dyDescent="0.2">
      <c r="C12959" s="201"/>
      <c r="D12959" s="201"/>
      <c r="E12959" s="201"/>
    </row>
    <row r="12960" spans="3:5" x14ac:dyDescent="0.2">
      <c r="C12960" s="201"/>
      <c r="D12960" s="201"/>
      <c r="E12960" s="201"/>
    </row>
    <row r="12961" spans="3:5" x14ac:dyDescent="0.2">
      <c r="C12961" s="201"/>
      <c r="D12961" s="201"/>
      <c r="E12961" s="201"/>
    </row>
    <row r="12962" spans="3:5" x14ac:dyDescent="0.2">
      <c r="C12962" s="201"/>
      <c r="D12962" s="201"/>
      <c r="E12962" s="201"/>
    </row>
    <row r="12963" spans="3:5" x14ac:dyDescent="0.2">
      <c r="C12963" s="201"/>
      <c r="D12963" s="201"/>
      <c r="E12963" s="201"/>
    </row>
    <row r="12964" spans="3:5" x14ac:dyDescent="0.2">
      <c r="C12964" s="201"/>
      <c r="D12964" s="201"/>
      <c r="E12964" s="201"/>
    </row>
    <row r="12965" spans="3:5" x14ac:dyDescent="0.2">
      <c r="C12965" s="201"/>
      <c r="D12965" s="201"/>
      <c r="E12965" s="201"/>
    </row>
    <row r="12966" spans="3:5" x14ac:dyDescent="0.2">
      <c r="C12966" s="201"/>
      <c r="D12966" s="201"/>
      <c r="E12966" s="201"/>
    </row>
    <row r="12967" spans="3:5" x14ac:dyDescent="0.2">
      <c r="C12967" s="201"/>
      <c r="D12967" s="201"/>
      <c r="E12967" s="201"/>
    </row>
    <row r="12968" spans="3:5" x14ac:dyDescent="0.2">
      <c r="C12968" s="201"/>
      <c r="D12968" s="201"/>
      <c r="E12968" s="201"/>
    </row>
    <row r="12969" spans="3:5" x14ac:dyDescent="0.2">
      <c r="C12969" s="201"/>
      <c r="D12969" s="201"/>
      <c r="E12969" s="201"/>
    </row>
    <row r="12970" spans="3:5" x14ac:dyDescent="0.2">
      <c r="C12970" s="201"/>
      <c r="D12970" s="201"/>
      <c r="E12970" s="201"/>
    </row>
    <row r="12971" spans="3:5" x14ac:dyDescent="0.2">
      <c r="C12971" s="201"/>
      <c r="D12971" s="201"/>
      <c r="E12971" s="201"/>
    </row>
    <row r="12972" spans="3:5" x14ac:dyDescent="0.2">
      <c r="C12972" s="201"/>
      <c r="D12972" s="201"/>
      <c r="E12972" s="201"/>
    </row>
    <row r="12973" spans="3:5" x14ac:dyDescent="0.2">
      <c r="C12973" s="201"/>
      <c r="D12973" s="201"/>
      <c r="E12973" s="201"/>
    </row>
    <row r="12974" spans="3:5" x14ac:dyDescent="0.2">
      <c r="C12974" s="201"/>
      <c r="D12974" s="201"/>
      <c r="E12974" s="201"/>
    </row>
    <row r="12975" spans="3:5" x14ac:dyDescent="0.2">
      <c r="C12975" s="201"/>
      <c r="D12975" s="201"/>
      <c r="E12975" s="201"/>
    </row>
    <row r="12976" spans="3:5" x14ac:dyDescent="0.2">
      <c r="C12976" s="201"/>
      <c r="D12976" s="201"/>
      <c r="E12976" s="201"/>
    </row>
    <row r="12977" spans="3:5" x14ac:dyDescent="0.2">
      <c r="C12977" s="201"/>
      <c r="D12977" s="201"/>
      <c r="E12977" s="201"/>
    </row>
    <row r="12978" spans="3:5" x14ac:dyDescent="0.2">
      <c r="C12978" s="201"/>
      <c r="D12978" s="201"/>
      <c r="E12978" s="201"/>
    </row>
    <row r="12979" spans="3:5" x14ac:dyDescent="0.2">
      <c r="C12979" s="201"/>
      <c r="D12979" s="201"/>
      <c r="E12979" s="201"/>
    </row>
    <row r="12980" spans="3:5" x14ac:dyDescent="0.2">
      <c r="C12980" s="201"/>
      <c r="D12980" s="201"/>
      <c r="E12980" s="201"/>
    </row>
    <row r="12981" spans="3:5" x14ac:dyDescent="0.2">
      <c r="C12981" s="201"/>
      <c r="D12981" s="201"/>
      <c r="E12981" s="201"/>
    </row>
    <row r="12982" spans="3:5" x14ac:dyDescent="0.2">
      <c r="C12982" s="201"/>
      <c r="D12982" s="201"/>
      <c r="E12982" s="201"/>
    </row>
    <row r="12983" spans="3:5" x14ac:dyDescent="0.2">
      <c r="C12983" s="201"/>
      <c r="D12983" s="201"/>
      <c r="E12983" s="201"/>
    </row>
    <row r="12984" spans="3:5" x14ac:dyDescent="0.2">
      <c r="C12984" s="201"/>
      <c r="D12984" s="201"/>
      <c r="E12984" s="201"/>
    </row>
    <row r="12985" spans="3:5" x14ac:dyDescent="0.2">
      <c r="C12985" s="201"/>
      <c r="D12985" s="201"/>
      <c r="E12985" s="201"/>
    </row>
    <row r="12986" spans="3:5" x14ac:dyDescent="0.2">
      <c r="C12986" s="201"/>
      <c r="D12986" s="201"/>
      <c r="E12986" s="201"/>
    </row>
    <row r="12987" spans="3:5" x14ac:dyDescent="0.2">
      <c r="C12987" s="201"/>
      <c r="D12987" s="201"/>
      <c r="E12987" s="201"/>
    </row>
    <row r="12988" spans="3:5" x14ac:dyDescent="0.2">
      <c r="C12988" s="201"/>
      <c r="D12988" s="201"/>
      <c r="E12988" s="201"/>
    </row>
    <row r="12989" spans="3:5" x14ac:dyDescent="0.2">
      <c r="C12989" s="201"/>
      <c r="D12989" s="201"/>
      <c r="E12989" s="201"/>
    </row>
    <row r="12990" spans="3:5" x14ac:dyDescent="0.2">
      <c r="C12990" s="201"/>
      <c r="D12990" s="201"/>
      <c r="E12990" s="201"/>
    </row>
    <row r="12991" spans="3:5" x14ac:dyDescent="0.2">
      <c r="C12991" s="201"/>
      <c r="D12991" s="201"/>
      <c r="E12991" s="201"/>
    </row>
    <row r="12992" spans="3:5" x14ac:dyDescent="0.2">
      <c r="C12992" s="201"/>
      <c r="D12992" s="201"/>
      <c r="E12992" s="201"/>
    </row>
    <row r="12993" spans="3:5" x14ac:dyDescent="0.2">
      <c r="C12993" s="201"/>
      <c r="D12993" s="201"/>
      <c r="E12993" s="201"/>
    </row>
    <row r="12994" spans="3:5" x14ac:dyDescent="0.2">
      <c r="C12994" s="201"/>
      <c r="D12994" s="201"/>
      <c r="E12994" s="201"/>
    </row>
    <row r="12995" spans="3:5" x14ac:dyDescent="0.2">
      <c r="C12995" s="201"/>
      <c r="D12995" s="201"/>
      <c r="E12995" s="201"/>
    </row>
    <row r="12996" spans="3:5" x14ac:dyDescent="0.2">
      <c r="C12996" s="201"/>
      <c r="D12996" s="201"/>
      <c r="E12996" s="201"/>
    </row>
    <row r="12997" spans="3:5" x14ac:dyDescent="0.2">
      <c r="C12997" s="201"/>
      <c r="D12997" s="201"/>
      <c r="E12997" s="201"/>
    </row>
    <row r="12998" spans="3:5" x14ac:dyDescent="0.2">
      <c r="C12998" s="201"/>
      <c r="D12998" s="201"/>
      <c r="E12998" s="201"/>
    </row>
    <row r="12999" spans="3:5" x14ac:dyDescent="0.2">
      <c r="C12999" s="201"/>
      <c r="D12999" s="201"/>
      <c r="E12999" s="201"/>
    </row>
    <row r="13000" spans="3:5" x14ac:dyDescent="0.2">
      <c r="C13000" s="201"/>
      <c r="D13000" s="201"/>
      <c r="E13000" s="201"/>
    </row>
    <row r="13001" spans="3:5" x14ac:dyDescent="0.2">
      <c r="C13001" s="201"/>
      <c r="D13001" s="201"/>
      <c r="E13001" s="201"/>
    </row>
    <row r="13002" spans="3:5" x14ac:dyDescent="0.2">
      <c r="C13002" s="201"/>
      <c r="D13002" s="201"/>
      <c r="E13002" s="201"/>
    </row>
    <row r="13003" spans="3:5" x14ac:dyDescent="0.2">
      <c r="C13003" s="201"/>
      <c r="D13003" s="201"/>
      <c r="E13003" s="201"/>
    </row>
    <row r="13004" spans="3:5" x14ac:dyDescent="0.2">
      <c r="C13004" s="201"/>
      <c r="D13004" s="201"/>
      <c r="E13004" s="201"/>
    </row>
    <row r="13005" spans="3:5" x14ac:dyDescent="0.2">
      <c r="C13005" s="201"/>
      <c r="D13005" s="201"/>
      <c r="E13005" s="201"/>
    </row>
    <row r="13006" spans="3:5" x14ac:dyDescent="0.2">
      <c r="C13006" s="201"/>
      <c r="D13006" s="201"/>
      <c r="E13006" s="201"/>
    </row>
    <row r="13007" spans="3:5" x14ac:dyDescent="0.2">
      <c r="C13007" s="201"/>
      <c r="D13007" s="201"/>
      <c r="E13007" s="201"/>
    </row>
    <row r="13008" spans="3:5" x14ac:dyDescent="0.2">
      <c r="C13008" s="201"/>
      <c r="D13008" s="201"/>
      <c r="E13008" s="201"/>
    </row>
    <row r="13009" spans="3:5" x14ac:dyDescent="0.2">
      <c r="C13009" s="201"/>
      <c r="D13009" s="201"/>
      <c r="E13009" s="201"/>
    </row>
    <row r="13010" spans="3:5" x14ac:dyDescent="0.2">
      <c r="C13010" s="201"/>
      <c r="D13010" s="201"/>
      <c r="E13010" s="201"/>
    </row>
    <row r="13011" spans="3:5" x14ac:dyDescent="0.2">
      <c r="C13011" s="201"/>
      <c r="D13011" s="201"/>
      <c r="E13011" s="201"/>
    </row>
    <row r="13012" spans="3:5" x14ac:dyDescent="0.2">
      <c r="C13012" s="201"/>
      <c r="D13012" s="201"/>
      <c r="E13012" s="201"/>
    </row>
    <row r="13013" spans="3:5" x14ac:dyDescent="0.2">
      <c r="C13013" s="201"/>
      <c r="D13013" s="201"/>
      <c r="E13013" s="201"/>
    </row>
    <row r="13014" spans="3:5" x14ac:dyDescent="0.2">
      <c r="C13014" s="201"/>
      <c r="D13014" s="201"/>
      <c r="E13014" s="201"/>
    </row>
    <row r="13015" spans="3:5" x14ac:dyDescent="0.2">
      <c r="C13015" s="201"/>
      <c r="D13015" s="201"/>
      <c r="E13015" s="201"/>
    </row>
    <row r="13016" spans="3:5" x14ac:dyDescent="0.2">
      <c r="C13016" s="201"/>
      <c r="D13016" s="201"/>
      <c r="E13016" s="201"/>
    </row>
    <row r="13017" spans="3:5" x14ac:dyDescent="0.2">
      <c r="C13017" s="201"/>
      <c r="D13017" s="201"/>
      <c r="E13017" s="201"/>
    </row>
    <row r="13018" spans="3:5" x14ac:dyDescent="0.2">
      <c r="C13018" s="201"/>
      <c r="D13018" s="201"/>
      <c r="E13018" s="201"/>
    </row>
    <row r="13019" spans="3:5" x14ac:dyDescent="0.2">
      <c r="C13019" s="201"/>
      <c r="D13019" s="201"/>
      <c r="E13019" s="201"/>
    </row>
    <row r="13020" spans="3:5" x14ac:dyDescent="0.2">
      <c r="C13020" s="201"/>
      <c r="D13020" s="201"/>
      <c r="E13020" s="201"/>
    </row>
    <row r="13021" spans="3:5" x14ac:dyDescent="0.2">
      <c r="C13021" s="201"/>
      <c r="D13021" s="201"/>
      <c r="E13021" s="201"/>
    </row>
    <row r="13022" spans="3:5" x14ac:dyDescent="0.2">
      <c r="C13022" s="201"/>
      <c r="D13022" s="201"/>
      <c r="E13022" s="201"/>
    </row>
    <row r="13023" spans="3:5" x14ac:dyDescent="0.2">
      <c r="C13023" s="201"/>
      <c r="D13023" s="201"/>
      <c r="E13023" s="201"/>
    </row>
    <row r="13024" spans="3:5" x14ac:dyDescent="0.2">
      <c r="C13024" s="201"/>
      <c r="D13024" s="201"/>
      <c r="E13024" s="201"/>
    </row>
    <row r="13025" spans="3:5" x14ac:dyDescent="0.2">
      <c r="C13025" s="201"/>
      <c r="D13025" s="201"/>
      <c r="E13025" s="201"/>
    </row>
    <row r="13026" spans="3:5" x14ac:dyDescent="0.2">
      <c r="C13026" s="201"/>
      <c r="D13026" s="201"/>
      <c r="E13026" s="201"/>
    </row>
    <row r="13027" spans="3:5" x14ac:dyDescent="0.2">
      <c r="C13027" s="201"/>
      <c r="D13027" s="201"/>
      <c r="E13027" s="201"/>
    </row>
    <row r="13028" spans="3:5" x14ac:dyDescent="0.2">
      <c r="C13028" s="201"/>
      <c r="D13028" s="201"/>
      <c r="E13028" s="201"/>
    </row>
    <row r="13029" spans="3:5" x14ac:dyDescent="0.2">
      <c r="C13029" s="201"/>
      <c r="D13029" s="201"/>
      <c r="E13029" s="201"/>
    </row>
    <row r="13030" spans="3:5" x14ac:dyDescent="0.2">
      <c r="C13030" s="201"/>
      <c r="D13030" s="201"/>
      <c r="E13030" s="201"/>
    </row>
    <row r="13031" spans="3:5" x14ac:dyDescent="0.2">
      <c r="C13031" s="201"/>
      <c r="D13031" s="201"/>
      <c r="E13031" s="201"/>
    </row>
    <row r="13032" spans="3:5" x14ac:dyDescent="0.2">
      <c r="C13032" s="201"/>
      <c r="D13032" s="201"/>
      <c r="E13032" s="201"/>
    </row>
    <row r="13033" spans="3:5" x14ac:dyDescent="0.2">
      <c r="C13033" s="201"/>
      <c r="D13033" s="201"/>
      <c r="E13033" s="201"/>
    </row>
    <row r="13034" spans="3:5" x14ac:dyDescent="0.2">
      <c r="C13034" s="201"/>
      <c r="D13034" s="201"/>
      <c r="E13034" s="201"/>
    </row>
    <row r="13035" spans="3:5" x14ac:dyDescent="0.2">
      <c r="C13035" s="201"/>
      <c r="D13035" s="201"/>
      <c r="E13035" s="201"/>
    </row>
    <row r="13036" spans="3:5" x14ac:dyDescent="0.2">
      <c r="C13036" s="201"/>
      <c r="D13036" s="201"/>
      <c r="E13036" s="201"/>
    </row>
    <row r="13037" spans="3:5" x14ac:dyDescent="0.2">
      <c r="C13037" s="201"/>
      <c r="D13037" s="201"/>
      <c r="E13037" s="201"/>
    </row>
    <row r="13038" spans="3:5" x14ac:dyDescent="0.2">
      <c r="C13038" s="201"/>
      <c r="D13038" s="201"/>
      <c r="E13038" s="201"/>
    </row>
    <row r="13039" spans="3:5" x14ac:dyDescent="0.2">
      <c r="C13039" s="201"/>
      <c r="D13039" s="201"/>
      <c r="E13039" s="201"/>
    </row>
    <row r="13040" spans="3:5" x14ac:dyDescent="0.2">
      <c r="C13040" s="201"/>
      <c r="D13040" s="201"/>
      <c r="E13040" s="201"/>
    </row>
    <row r="13041" spans="3:5" x14ac:dyDescent="0.2">
      <c r="C13041" s="201"/>
      <c r="D13041" s="201"/>
      <c r="E13041" s="201"/>
    </row>
    <row r="13042" spans="3:5" x14ac:dyDescent="0.2">
      <c r="C13042" s="201"/>
      <c r="D13042" s="201"/>
      <c r="E13042" s="201"/>
    </row>
    <row r="13043" spans="3:5" x14ac:dyDescent="0.2">
      <c r="C13043" s="201"/>
      <c r="D13043" s="201"/>
      <c r="E13043" s="201"/>
    </row>
    <row r="13044" spans="3:5" x14ac:dyDescent="0.2">
      <c r="C13044" s="201"/>
      <c r="D13044" s="201"/>
      <c r="E13044" s="201"/>
    </row>
    <row r="13045" spans="3:5" x14ac:dyDescent="0.2">
      <c r="C13045" s="201"/>
      <c r="D13045" s="201"/>
      <c r="E13045" s="201"/>
    </row>
    <row r="13046" spans="3:5" x14ac:dyDescent="0.2">
      <c r="C13046" s="201"/>
      <c r="D13046" s="201"/>
      <c r="E13046" s="201"/>
    </row>
    <row r="13047" spans="3:5" x14ac:dyDescent="0.2">
      <c r="C13047" s="201"/>
      <c r="D13047" s="201"/>
      <c r="E13047" s="201"/>
    </row>
    <row r="13048" spans="3:5" x14ac:dyDescent="0.2">
      <c r="C13048" s="201"/>
      <c r="D13048" s="201"/>
      <c r="E13048" s="201"/>
    </row>
    <row r="13049" spans="3:5" x14ac:dyDescent="0.2">
      <c r="C13049" s="201"/>
      <c r="D13049" s="201"/>
      <c r="E13049" s="201"/>
    </row>
    <row r="13050" spans="3:5" x14ac:dyDescent="0.2">
      <c r="C13050" s="201"/>
      <c r="D13050" s="201"/>
      <c r="E13050" s="201"/>
    </row>
    <row r="13051" spans="3:5" x14ac:dyDescent="0.2">
      <c r="C13051" s="201"/>
      <c r="D13051" s="201"/>
      <c r="E13051" s="201"/>
    </row>
    <row r="13052" spans="3:5" x14ac:dyDescent="0.2">
      <c r="C13052" s="201"/>
      <c r="D13052" s="201"/>
      <c r="E13052" s="201"/>
    </row>
    <row r="13053" spans="3:5" x14ac:dyDescent="0.2">
      <c r="C13053" s="201"/>
      <c r="D13053" s="201"/>
      <c r="E13053" s="201"/>
    </row>
    <row r="13054" spans="3:5" x14ac:dyDescent="0.2">
      <c r="C13054" s="201"/>
      <c r="D13054" s="201"/>
      <c r="E13054" s="201"/>
    </row>
    <row r="13055" spans="3:5" x14ac:dyDescent="0.2">
      <c r="C13055" s="201"/>
      <c r="D13055" s="201"/>
      <c r="E13055" s="201"/>
    </row>
    <row r="13056" spans="3:5" x14ac:dyDescent="0.2">
      <c r="C13056" s="201"/>
      <c r="D13056" s="201"/>
      <c r="E13056" s="201"/>
    </row>
    <row r="13057" spans="3:5" x14ac:dyDescent="0.2">
      <c r="C13057" s="201"/>
      <c r="D13057" s="201"/>
      <c r="E13057" s="201"/>
    </row>
    <row r="13058" spans="3:5" x14ac:dyDescent="0.2">
      <c r="C13058" s="201"/>
      <c r="D13058" s="201"/>
      <c r="E13058" s="201"/>
    </row>
    <row r="13059" spans="3:5" x14ac:dyDescent="0.2">
      <c r="C13059" s="201"/>
      <c r="D13059" s="201"/>
      <c r="E13059" s="201"/>
    </row>
    <row r="13060" spans="3:5" x14ac:dyDescent="0.2">
      <c r="C13060" s="201"/>
      <c r="D13060" s="201"/>
      <c r="E13060" s="201"/>
    </row>
    <row r="13061" spans="3:5" x14ac:dyDescent="0.2">
      <c r="C13061" s="201"/>
      <c r="D13061" s="201"/>
      <c r="E13061" s="201"/>
    </row>
    <row r="13062" spans="3:5" x14ac:dyDescent="0.2">
      <c r="C13062" s="201"/>
      <c r="D13062" s="201"/>
      <c r="E13062" s="201"/>
    </row>
    <row r="13063" spans="3:5" x14ac:dyDescent="0.2">
      <c r="C13063" s="201"/>
      <c r="D13063" s="201"/>
      <c r="E13063" s="201"/>
    </row>
    <row r="13064" spans="3:5" x14ac:dyDescent="0.2">
      <c r="C13064" s="201"/>
      <c r="D13064" s="201"/>
      <c r="E13064" s="201"/>
    </row>
    <row r="13065" spans="3:5" x14ac:dyDescent="0.2">
      <c r="C13065" s="201"/>
      <c r="D13065" s="201"/>
      <c r="E13065" s="201"/>
    </row>
    <row r="13066" spans="3:5" x14ac:dyDescent="0.2">
      <c r="C13066" s="201"/>
      <c r="D13066" s="201"/>
      <c r="E13066" s="201"/>
    </row>
    <row r="13067" spans="3:5" x14ac:dyDescent="0.2">
      <c r="C13067" s="201"/>
      <c r="D13067" s="201"/>
      <c r="E13067" s="201"/>
    </row>
    <row r="13068" spans="3:5" x14ac:dyDescent="0.2">
      <c r="C13068" s="201"/>
      <c r="D13068" s="201"/>
      <c r="E13068" s="201"/>
    </row>
    <row r="13069" spans="3:5" x14ac:dyDescent="0.2">
      <c r="C13069" s="201"/>
      <c r="D13069" s="201"/>
      <c r="E13069" s="201"/>
    </row>
    <row r="13070" spans="3:5" x14ac:dyDescent="0.2">
      <c r="C13070" s="201"/>
      <c r="D13070" s="201"/>
      <c r="E13070" s="201"/>
    </row>
    <row r="13071" spans="3:5" x14ac:dyDescent="0.2">
      <c r="C13071" s="201"/>
      <c r="D13071" s="201"/>
      <c r="E13071" s="201"/>
    </row>
    <row r="13072" spans="3:5" x14ac:dyDescent="0.2">
      <c r="C13072" s="201"/>
      <c r="D13072" s="201"/>
      <c r="E13072" s="201"/>
    </row>
    <row r="13073" spans="3:5" x14ac:dyDescent="0.2">
      <c r="C13073" s="201"/>
      <c r="D13073" s="201"/>
      <c r="E13073" s="201"/>
    </row>
    <row r="13074" spans="3:5" x14ac:dyDescent="0.2">
      <c r="C13074" s="201"/>
      <c r="D13074" s="201"/>
      <c r="E13074" s="201"/>
    </row>
    <row r="13075" spans="3:5" x14ac:dyDescent="0.2">
      <c r="C13075" s="201"/>
      <c r="D13075" s="201"/>
      <c r="E13075" s="201"/>
    </row>
    <row r="13076" spans="3:5" x14ac:dyDescent="0.2">
      <c r="C13076" s="201"/>
      <c r="D13076" s="201"/>
      <c r="E13076" s="201"/>
    </row>
    <row r="13077" spans="3:5" x14ac:dyDescent="0.2">
      <c r="C13077" s="201"/>
      <c r="D13077" s="201"/>
      <c r="E13077" s="201"/>
    </row>
    <row r="13078" spans="3:5" x14ac:dyDescent="0.2">
      <c r="C13078" s="201"/>
      <c r="D13078" s="201"/>
      <c r="E13078" s="201"/>
    </row>
    <row r="13079" spans="3:5" x14ac:dyDescent="0.2">
      <c r="C13079" s="201"/>
      <c r="D13079" s="201"/>
      <c r="E13079" s="201"/>
    </row>
    <row r="13080" spans="3:5" x14ac:dyDescent="0.2">
      <c r="C13080" s="201"/>
      <c r="D13080" s="201"/>
      <c r="E13080" s="201"/>
    </row>
    <row r="13081" spans="3:5" x14ac:dyDescent="0.2">
      <c r="C13081" s="201"/>
      <c r="D13081" s="201"/>
      <c r="E13081" s="201"/>
    </row>
    <row r="13082" spans="3:5" x14ac:dyDescent="0.2">
      <c r="C13082" s="201"/>
      <c r="D13082" s="201"/>
      <c r="E13082" s="201"/>
    </row>
    <row r="13083" spans="3:5" x14ac:dyDescent="0.2">
      <c r="C13083" s="201"/>
      <c r="D13083" s="201"/>
      <c r="E13083" s="201"/>
    </row>
    <row r="13084" spans="3:5" x14ac:dyDescent="0.2">
      <c r="C13084" s="201"/>
      <c r="D13084" s="201"/>
      <c r="E13084" s="201"/>
    </row>
    <row r="13085" spans="3:5" x14ac:dyDescent="0.2">
      <c r="C13085" s="201"/>
      <c r="D13085" s="201"/>
      <c r="E13085" s="201"/>
    </row>
    <row r="13086" spans="3:5" x14ac:dyDescent="0.2">
      <c r="C13086" s="201"/>
      <c r="D13086" s="201"/>
      <c r="E13086" s="201"/>
    </row>
    <row r="13087" spans="3:5" x14ac:dyDescent="0.2">
      <c r="C13087" s="201"/>
      <c r="D13087" s="201"/>
      <c r="E13087" s="201"/>
    </row>
    <row r="13088" spans="3:5" x14ac:dyDescent="0.2">
      <c r="C13088" s="201"/>
      <c r="D13088" s="201"/>
      <c r="E13088" s="201"/>
    </row>
    <row r="13089" spans="3:5" x14ac:dyDescent="0.2">
      <c r="C13089" s="201"/>
      <c r="D13089" s="201"/>
      <c r="E13089" s="201"/>
    </row>
    <row r="13090" spans="3:5" x14ac:dyDescent="0.2">
      <c r="C13090" s="201"/>
      <c r="D13090" s="201"/>
      <c r="E13090" s="201"/>
    </row>
    <row r="13091" spans="3:5" x14ac:dyDescent="0.2">
      <c r="C13091" s="201"/>
      <c r="D13091" s="201"/>
      <c r="E13091" s="201"/>
    </row>
    <row r="13092" spans="3:5" x14ac:dyDescent="0.2">
      <c r="C13092" s="201"/>
      <c r="D13092" s="201"/>
      <c r="E13092" s="201"/>
    </row>
    <row r="13093" spans="3:5" x14ac:dyDescent="0.2">
      <c r="C13093" s="201"/>
      <c r="D13093" s="201"/>
      <c r="E13093" s="201"/>
    </row>
    <row r="13094" spans="3:5" x14ac:dyDescent="0.2">
      <c r="C13094" s="201"/>
      <c r="D13094" s="201"/>
      <c r="E13094" s="201"/>
    </row>
    <row r="13095" spans="3:5" x14ac:dyDescent="0.2">
      <c r="C13095" s="201"/>
      <c r="D13095" s="201"/>
      <c r="E13095" s="201"/>
    </row>
    <row r="13096" spans="3:5" x14ac:dyDescent="0.2">
      <c r="C13096" s="201"/>
      <c r="D13096" s="201"/>
      <c r="E13096" s="201"/>
    </row>
    <row r="13097" spans="3:5" x14ac:dyDescent="0.2">
      <c r="C13097" s="201"/>
      <c r="D13097" s="201"/>
      <c r="E13097" s="201"/>
    </row>
    <row r="13098" spans="3:5" x14ac:dyDescent="0.2">
      <c r="C13098" s="201"/>
      <c r="D13098" s="201"/>
      <c r="E13098" s="201"/>
    </row>
    <row r="13099" spans="3:5" x14ac:dyDescent="0.2">
      <c r="C13099" s="201"/>
      <c r="D13099" s="201"/>
      <c r="E13099" s="201"/>
    </row>
    <row r="13100" spans="3:5" x14ac:dyDescent="0.2">
      <c r="C13100" s="201"/>
      <c r="D13100" s="201"/>
      <c r="E13100" s="201"/>
    </row>
    <row r="13101" spans="3:5" x14ac:dyDescent="0.2">
      <c r="C13101" s="201"/>
      <c r="D13101" s="201"/>
      <c r="E13101" s="201"/>
    </row>
    <row r="13102" spans="3:5" x14ac:dyDescent="0.2">
      <c r="C13102" s="201"/>
      <c r="D13102" s="201"/>
      <c r="E13102" s="201"/>
    </row>
    <row r="13103" spans="3:5" x14ac:dyDescent="0.2">
      <c r="C13103" s="201"/>
      <c r="D13103" s="201"/>
      <c r="E13103" s="201"/>
    </row>
    <row r="13104" spans="3:5" x14ac:dyDescent="0.2">
      <c r="C13104" s="201"/>
      <c r="D13104" s="201"/>
      <c r="E13104" s="201"/>
    </row>
    <row r="13105" spans="3:5" x14ac:dyDescent="0.2">
      <c r="C13105" s="201"/>
      <c r="D13105" s="201"/>
      <c r="E13105" s="201"/>
    </row>
    <row r="13106" spans="3:5" x14ac:dyDescent="0.2">
      <c r="C13106" s="201"/>
      <c r="D13106" s="201"/>
      <c r="E13106" s="201"/>
    </row>
    <row r="13107" spans="3:5" x14ac:dyDescent="0.2">
      <c r="C13107" s="201"/>
      <c r="D13107" s="201"/>
      <c r="E13107" s="201"/>
    </row>
    <row r="13108" spans="3:5" x14ac:dyDescent="0.2">
      <c r="C13108" s="201"/>
      <c r="D13108" s="201"/>
      <c r="E13108" s="201"/>
    </row>
    <row r="13109" spans="3:5" x14ac:dyDescent="0.2">
      <c r="C13109" s="201"/>
      <c r="D13109" s="201"/>
      <c r="E13109" s="201"/>
    </row>
    <row r="13110" spans="3:5" x14ac:dyDescent="0.2">
      <c r="C13110" s="201"/>
      <c r="D13110" s="201"/>
      <c r="E13110" s="201"/>
    </row>
    <row r="13111" spans="3:5" x14ac:dyDescent="0.2">
      <c r="C13111" s="201"/>
      <c r="D13111" s="201"/>
      <c r="E13111" s="201"/>
    </row>
    <row r="13112" spans="3:5" x14ac:dyDescent="0.2">
      <c r="C13112" s="201"/>
      <c r="D13112" s="201"/>
      <c r="E13112" s="201"/>
    </row>
    <row r="13113" spans="3:5" x14ac:dyDescent="0.2">
      <c r="C13113" s="201"/>
      <c r="D13113" s="201"/>
      <c r="E13113" s="201"/>
    </row>
    <row r="13114" spans="3:5" x14ac:dyDescent="0.2">
      <c r="C13114" s="201"/>
      <c r="D13114" s="201"/>
      <c r="E13114" s="201"/>
    </row>
    <row r="13115" spans="3:5" x14ac:dyDescent="0.2">
      <c r="C13115" s="201"/>
      <c r="D13115" s="201"/>
      <c r="E13115" s="201"/>
    </row>
    <row r="13116" spans="3:5" x14ac:dyDescent="0.2">
      <c r="C13116" s="201"/>
      <c r="D13116" s="201"/>
      <c r="E13116" s="201"/>
    </row>
    <row r="13117" spans="3:5" x14ac:dyDescent="0.2">
      <c r="C13117" s="201"/>
      <c r="D13117" s="201"/>
      <c r="E13117" s="201"/>
    </row>
    <row r="13118" spans="3:5" x14ac:dyDescent="0.2">
      <c r="C13118" s="201"/>
      <c r="D13118" s="201"/>
      <c r="E13118" s="201"/>
    </row>
    <row r="13119" spans="3:5" x14ac:dyDescent="0.2">
      <c r="C13119" s="201"/>
      <c r="D13119" s="201"/>
      <c r="E13119" s="201"/>
    </row>
    <row r="13120" spans="3:5" x14ac:dyDescent="0.2">
      <c r="C13120" s="201"/>
      <c r="D13120" s="201"/>
      <c r="E13120" s="201"/>
    </row>
    <row r="13121" spans="3:5" x14ac:dyDescent="0.2">
      <c r="C13121" s="201"/>
      <c r="D13121" s="201"/>
      <c r="E13121" s="201"/>
    </row>
    <row r="13122" spans="3:5" x14ac:dyDescent="0.2">
      <c r="C13122" s="201"/>
      <c r="D13122" s="201"/>
      <c r="E13122" s="201"/>
    </row>
    <row r="13123" spans="3:5" x14ac:dyDescent="0.2">
      <c r="C13123" s="201"/>
      <c r="D13123" s="201"/>
      <c r="E13123" s="201"/>
    </row>
    <row r="13124" spans="3:5" x14ac:dyDescent="0.2">
      <c r="C13124" s="201"/>
      <c r="D13124" s="201"/>
      <c r="E13124" s="201"/>
    </row>
    <row r="13125" spans="3:5" x14ac:dyDescent="0.2">
      <c r="C13125" s="201"/>
      <c r="D13125" s="201"/>
      <c r="E13125" s="201"/>
    </row>
    <row r="13126" spans="3:5" x14ac:dyDescent="0.2">
      <c r="C13126" s="201"/>
      <c r="D13126" s="201"/>
      <c r="E13126" s="201"/>
    </row>
    <row r="13127" spans="3:5" x14ac:dyDescent="0.2">
      <c r="C13127" s="201"/>
      <c r="D13127" s="201"/>
      <c r="E13127" s="201"/>
    </row>
    <row r="13128" spans="3:5" x14ac:dyDescent="0.2">
      <c r="C13128" s="201"/>
      <c r="D13128" s="201"/>
      <c r="E13128" s="201"/>
    </row>
    <row r="13129" spans="3:5" x14ac:dyDescent="0.2">
      <c r="C13129" s="201"/>
      <c r="D13129" s="201"/>
      <c r="E13129" s="201"/>
    </row>
    <row r="13130" spans="3:5" x14ac:dyDescent="0.2">
      <c r="C13130" s="201"/>
      <c r="D13130" s="201"/>
      <c r="E13130" s="201"/>
    </row>
    <row r="13131" spans="3:5" x14ac:dyDescent="0.2">
      <c r="C13131" s="201"/>
      <c r="D13131" s="201"/>
      <c r="E13131" s="201"/>
    </row>
    <row r="13132" spans="3:5" x14ac:dyDescent="0.2">
      <c r="C13132" s="201"/>
      <c r="D13132" s="201"/>
      <c r="E13132" s="201"/>
    </row>
    <row r="13133" spans="3:5" x14ac:dyDescent="0.2">
      <c r="C13133" s="201"/>
      <c r="D13133" s="201"/>
      <c r="E13133" s="201"/>
    </row>
    <row r="13134" spans="3:5" x14ac:dyDescent="0.2">
      <c r="C13134" s="201"/>
      <c r="D13134" s="201"/>
      <c r="E13134" s="201"/>
    </row>
    <row r="13135" spans="3:5" x14ac:dyDescent="0.2">
      <c r="C13135" s="201"/>
      <c r="D13135" s="201"/>
      <c r="E13135" s="201"/>
    </row>
    <row r="13136" spans="3:5" x14ac:dyDescent="0.2">
      <c r="C13136" s="201"/>
      <c r="D13136" s="201"/>
      <c r="E13136" s="201"/>
    </row>
    <row r="13137" spans="3:5" x14ac:dyDescent="0.2">
      <c r="C13137" s="201"/>
      <c r="D13137" s="201"/>
      <c r="E13137" s="201"/>
    </row>
    <row r="13138" spans="3:5" x14ac:dyDescent="0.2">
      <c r="C13138" s="201"/>
      <c r="D13138" s="201"/>
      <c r="E13138" s="201"/>
    </row>
    <row r="13139" spans="3:5" x14ac:dyDescent="0.2">
      <c r="C13139" s="201"/>
      <c r="D13139" s="201"/>
      <c r="E13139" s="201"/>
    </row>
    <row r="13140" spans="3:5" x14ac:dyDescent="0.2">
      <c r="C13140" s="201"/>
      <c r="D13140" s="201"/>
      <c r="E13140" s="201"/>
    </row>
    <row r="13141" spans="3:5" x14ac:dyDescent="0.2">
      <c r="C13141" s="201"/>
      <c r="D13141" s="201"/>
      <c r="E13141" s="201"/>
    </row>
    <row r="13142" spans="3:5" x14ac:dyDescent="0.2">
      <c r="C13142" s="201"/>
      <c r="D13142" s="201"/>
      <c r="E13142" s="201"/>
    </row>
    <row r="13143" spans="3:5" x14ac:dyDescent="0.2">
      <c r="C13143" s="201"/>
      <c r="D13143" s="201"/>
      <c r="E13143" s="201"/>
    </row>
    <row r="13144" spans="3:5" x14ac:dyDescent="0.2">
      <c r="C13144" s="201"/>
      <c r="D13144" s="201"/>
      <c r="E13144" s="201"/>
    </row>
    <row r="13145" spans="3:5" x14ac:dyDescent="0.2">
      <c r="C13145" s="201"/>
      <c r="D13145" s="201"/>
      <c r="E13145" s="201"/>
    </row>
    <row r="13146" spans="3:5" x14ac:dyDescent="0.2">
      <c r="C13146" s="201"/>
      <c r="D13146" s="201"/>
      <c r="E13146" s="201"/>
    </row>
    <row r="13147" spans="3:5" x14ac:dyDescent="0.2">
      <c r="C13147" s="201"/>
      <c r="D13147" s="201"/>
      <c r="E13147" s="201"/>
    </row>
    <row r="13148" spans="3:5" x14ac:dyDescent="0.2">
      <c r="C13148" s="201"/>
      <c r="D13148" s="201"/>
      <c r="E13148" s="201"/>
    </row>
    <row r="13149" spans="3:5" x14ac:dyDescent="0.2">
      <c r="C13149" s="201"/>
      <c r="D13149" s="201"/>
      <c r="E13149" s="201"/>
    </row>
    <row r="13150" spans="3:5" x14ac:dyDescent="0.2">
      <c r="C13150" s="201"/>
      <c r="D13150" s="201"/>
      <c r="E13150" s="201"/>
    </row>
    <row r="13151" spans="3:5" x14ac:dyDescent="0.2">
      <c r="C13151" s="201"/>
      <c r="D13151" s="201"/>
      <c r="E13151" s="201"/>
    </row>
    <row r="13152" spans="3:5" x14ac:dyDescent="0.2">
      <c r="C13152" s="201"/>
      <c r="D13152" s="201"/>
      <c r="E13152" s="201"/>
    </row>
    <row r="13153" spans="3:5" x14ac:dyDescent="0.2">
      <c r="C13153" s="201"/>
      <c r="D13153" s="201"/>
      <c r="E13153" s="201"/>
    </row>
    <row r="13154" spans="3:5" x14ac:dyDescent="0.2">
      <c r="C13154" s="201"/>
      <c r="D13154" s="201"/>
      <c r="E13154" s="201"/>
    </row>
    <row r="13155" spans="3:5" x14ac:dyDescent="0.2">
      <c r="C13155" s="201"/>
      <c r="D13155" s="201"/>
      <c r="E13155" s="201"/>
    </row>
    <row r="13156" spans="3:5" x14ac:dyDescent="0.2">
      <c r="C13156" s="201"/>
      <c r="D13156" s="201"/>
      <c r="E13156" s="201"/>
    </row>
    <row r="13157" spans="3:5" x14ac:dyDescent="0.2">
      <c r="C13157" s="201"/>
      <c r="D13157" s="201"/>
      <c r="E13157" s="201"/>
    </row>
    <row r="13158" spans="3:5" x14ac:dyDescent="0.2">
      <c r="C13158" s="201"/>
      <c r="D13158" s="201"/>
      <c r="E13158" s="201"/>
    </row>
    <row r="13159" spans="3:5" x14ac:dyDescent="0.2">
      <c r="C13159" s="201"/>
      <c r="D13159" s="201"/>
      <c r="E13159" s="201"/>
    </row>
    <row r="13160" spans="3:5" x14ac:dyDescent="0.2">
      <c r="C13160" s="201"/>
      <c r="D13160" s="201"/>
      <c r="E13160" s="201"/>
    </row>
    <row r="13161" spans="3:5" x14ac:dyDescent="0.2">
      <c r="C13161" s="201"/>
      <c r="D13161" s="201"/>
      <c r="E13161" s="201"/>
    </row>
    <row r="13162" spans="3:5" x14ac:dyDescent="0.2">
      <c r="C13162" s="201"/>
      <c r="D13162" s="201"/>
      <c r="E13162" s="201"/>
    </row>
    <row r="13163" spans="3:5" x14ac:dyDescent="0.2">
      <c r="C13163" s="201"/>
      <c r="D13163" s="201"/>
      <c r="E13163" s="201"/>
    </row>
    <row r="13164" spans="3:5" x14ac:dyDescent="0.2">
      <c r="C13164" s="201"/>
      <c r="D13164" s="201"/>
      <c r="E13164" s="201"/>
    </row>
    <row r="13165" spans="3:5" x14ac:dyDescent="0.2">
      <c r="C13165" s="201"/>
      <c r="D13165" s="201"/>
      <c r="E13165" s="201"/>
    </row>
    <row r="13166" spans="3:5" x14ac:dyDescent="0.2">
      <c r="C13166" s="201"/>
      <c r="D13166" s="201"/>
      <c r="E13166" s="201"/>
    </row>
    <row r="13167" spans="3:5" x14ac:dyDescent="0.2">
      <c r="C13167" s="201"/>
      <c r="D13167" s="201"/>
      <c r="E13167" s="201"/>
    </row>
    <row r="13168" spans="3:5" x14ac:dyDescent="0.2">
      <c r="C13168" s="201"/>
      <c r="D13168" s="201"/>
      <c r="E13168" s="201"/>
    </row>
    <row r="13169" spans="3:5" x14ac:dyDescent="0.2">
      <c r="C13169" s="201"/>
      <c r="D13169" s="201"/>
      <c r="E13169" s="201"/>
    </row>
    <row r="13170" spans="3:5" x14ac:dyDescent="0.2">
      <c r="C13170" s="201"/>
      <c r="D13170" s="201"/>
      <c r="E13170" s="201"/>
    </row>
    <row r="13171" spans="3:5" x14ac:dyDescent="0.2">
      <c r="C13171" s="201"/>
      <c r="D13171" s="201"/>
      <c r="E13171" s="201"/>
    </row>
    <row r="13172" spans="3:5" x14ac:dyDescent="0.2">
      <c r="C13172" s="201"/>
      <c r="D13172" s="201"/>
      <c r="E13172" s="201"/>
    </row>
    <row r="13173" spans="3:5" x14ac:dyDescent="0.2">
      <c r="C13173" s="201"/>
      <c r="D13173" s="201"/>
      <c r="E13173" s="201"/>
    </row>
    <row r="13174" spans="3:5" x14ac:dyDescent="0.2">
      <c r="C13174" s="201"/>
      <c r="D13174" s="201"/>
      <c r="E13174" s="201"/>
    </row>
    <row r="13175" spans="3:5" x14ac:dyDescent="0.2">
      <c r="C13175" s="201"/>
      <c r="D13175" s="201"/>
      <c r="E13175" s="201"/>
    </row>
    <row r="13176" spans="3:5" x14ac:dyDescent="0.2">
      <c r="C13176" s="201"/>
      <c r="D13176" s="201"/>
      <c r="E13176" s="201"/>
    </row>
    <row r="13177" spans="3:5" x14ac:dyDescent="0.2">
      <c r="C13177" s="201"/>
      <c r="D13177" s="201"/>
      <c r="E13177" s="201"/>
    </row>
    <row r="13178" spans="3:5" x14ac:dyDescent="0.2">
      <c r="C13178" s="201"/>
      <c r="D13178" s="201"/>
      <c r="E13178" s="201"/>
    </row>
    <row r="13179" spans="3:5" x14ac:dyDescent="0.2">
      <c r="C13179" s="201"/>
      <c r="D13179" s="201"/>
      <c r="E13179" s="201"/>
    </row>
    <row r="13180" spans="3:5" x14ac:dyDescent="0.2">
      <c r="C13180" s="201"/>
      <c r="D13180" s="201"/>
      <c r="E13180" s="201"/>
    </row>
    <row r="13181" spans="3:5" x14ac:dyDescent="0.2">
      <c r="C13181" s="201"/>
      <c r="D13181" s="201"/>
      <c r="E13181" s="201"/>
    </row>
    <row r="13182" spans="3:5" x14ac:dyDescent="0.2">
      <c r="C13182" s="201"/>
      <c r="D13182" s="201"/>
      <c r="E13182" s="201"/>
    </row>
    <row r="13183" spans="3:5" x14ac:dyDescent="0.2">
      <c r="C13183" s="201"/>
      <c r="D13183" s="201"/>
      <c r="E13183" s="201"/>
    </row>
    <row r="13184" spans="3:5" x14ac:dyDescent="0.2">
      <c r="C13184" s="201"/>
      <c r="D13184" s="201"/>
      <c r="E13184" s="201"/>
    </row>
    <row r="13185" spans="3:5" x14ac:dyDescent="0.2">
      <c r="C13185" s="201"/>
      <c r="D13185" s="201"/>
      <c r="E13185" s="201"/>
    </row>
    <row r="13186" spans="3:5" x14ac:dyDescent="0.2">
      <c r="C13186" s="201"/>
      <c r="D13186" s="201"/>
      <c r="E13186" s="201"/>
    </row>
    <row r="13187" spans="3:5" x14ac:dyDescent="0.2">
      <c r="C13187" s="201"/>
      <c r="D13187" s="201"/>
      <c r="E13187" s="201"/>
    </row>
    <row r="13188" spans="3:5" x14ac:dyDescent="0.2">
      <c r="C13188" s="201"/>
      <c r="D13188" s="201"/>
      <c r="E13188" s="201"/>
    </row>
    <row r="13189" spans="3:5" x14ac:dyDescent="0.2">
      <c r="C13189" s="201"/>
      <c r="D13189" s="201"/>
      <c r="E13189" s="201"/>
    </row>
    <row r="13190" spans="3:5" x14ac:dyDescent="0.2">
      <c r="C13190" s="201"/>
      <c r="D13190" s="201"/>
      <c r="E13190" s="201"/>
    </row>
    <row r="13191" spans="3:5" x14ac:dyDescent="0.2">
      <c r="C13191" s="201"/>
      <c r="D13191" s="201"/>
      <c r="E13191" s="201"/>
    </row>
    <row r="13192" spans="3:5" x14ac:dyDescent="0.2">
      <c r="C13192" s="201"/>
      <c r="D13192" s="201"/>
      <c r="E13192" s="201"/>
    </row>
    <row r="13193" spans="3:5" x14ac:dyDescent="0.2">
      <c r="C13193" s="201"/>
      <c r="D13193" s="201"/>
      <c r="E13193" s="201"/>
    </row>
    <row r="13194" spans="3:5" x14ac:dyDescent="0.2">
      <c r="C13194" s="201"/>
      <c r="D13194" s="201"/>
      <c r="E13194" s="201"/>
    </row>
    <row r="13195" spans="3:5" x14ac:dyDescent="0.2">
      <c r="C13195" s="201"/>
      <c r="D13195" s="201"/>
      <c r="E13195" s="201"/>
    </row>
    <row r="13196" spans="3:5" x14ac:dyDescent="0.2">
      <c r="C13196" s="201"/>
      <c r="D13196" s="201"/>
      <c r="E13196" s="201"/>
    </row>
    <row r="13197" spans="3:5" x14ac:dyDescent="0.2">
      <c r="C13197" s="201"/>
      <c r="D13197" s="201"/>
      <c r="E13197" s="201"/>
    </row>
    <row r="13198" spans="3:5" x14ac:dyDescent="0.2">
      <c r="C13198" s="201"/>
      <c r="D13198" s="201"/>
      <c r="E13198" s="201"/>
    </row>
    <row r="13199" spans="3:5" x14ac:dyDescent="0.2">
      <c r="C13199" s="201"/>
      <c r="D13199" s="201"/>
      <c r="E13199" s="201"/>
    </row>
    <row r="13200" spans="3:5" x14ac:dyDescent="0.2">
      <c r="C13200" s="201"/>
      <c r="D13200" s="201"/>
      <c r="E13200" s="201"/>
    </row>
    <row r="13201" spans="3:5" x14ac:dyDescent="0.2">
      <c r="C13201" s="201"/>
      <c r="D13201" s="201"/>
      <c r="E13201" s="201"/>
    </row>
    <row r="13202" spans="3:5" x14ac:dyDescent="0.2">
      <c r="C13202" s="201"/>
      <c r="D13202" s="201"/>
      <c r="E13202" s="201"/>
    </row>
    <row r="13203" spans="3:5" x14ac:dyDescent="0.2">
      <c r="C13203" s="201"/>
      <c r="D13203" s="201"/>
      <c r="E13203" s="201"/>
    </row>
    <row r="13204" spans="3:5" x14ac:dyDescent="0.2">
      <c r="C13204" s="201"/>
      <c r="D13204" s="201"/>
      <c r="E13204" s="201"/>
    </row>
    <row r="13205" spans="3:5" x14ac:dyDescent="0.2">
      <c r="C13205" s="201"/>
      <c r="D13205" s="201"/>
      <c r="E13205" s="201"/>
    </row>
    <row r="13206" spans="3:5" x14ac:dyDescent="0.2">
      <c r="C13206" s="201"/>
      <c r="D13206" s="201"/>
      <c r="E13206" s="201"/>
    </row>
    <row r="13207" spans="3:5" x14ac:dyDescent="0.2">
      <c r="C13207" s="201"/>
      <c r="D13207" s="201"/>
      <c r="E13207" s="201"/>
    </row>
    <row r="13208" spans="3:5" x14ac:dyDescent="0.2">
      <c r="C13208" s="201"/>
      <c r="D13208" s="201"/>
      <c r="E13208" s="201"/>
    </row>
    <row r="13209" spans="3:5" x14ac:dyDescent="0.2">
      <c r="C13209" s="201"/>
      <c r="D13209" s="201"/>
      <c r="E13209" s="201"/>
    </row>
    <row r="13210" spans="3:5" x14ac:dyDescent="0.2">
      <c r="C13210" s="201"/>
      <c r="D13210" s="201"/>
      <c r="E13210" s="201"/>
    </row>
    <row r="13211" spans="3:5" x14ac:dyDescent="0.2">
      <c r="C13211" s="201"/>
      <c r="D13211" s="201"/>
      <c r="E13211" s="201"/>
    </row>
    <row r="13212" spans="3:5" x14ac:dyDescent="0.2">
      <c r="C13212" s="201"/>
      <c r="D13212" s="201"/>
      <c r="E13212" s="201"/>
    </row>
    <row r="13213" spans="3:5" x14ac:dyDescent="0.2">
      <c r="C13213" s="201"/>
      <c r="D13213" s="201"/>
      <c r="E13213" s="201"/>
    </row>
    <row r="13214" spans="3:5" x14ac:dyDescent="0.2">
      <c r="C13214" s="201"/>
      <c r="D13214" s="201"/>
      <c r="E13214" s="201"/>
    </row>
    <row r="13215" spans="3:5" x14ac:dyDescent="0.2">
      <c r="C13215" s="201"/>
      <c r="D13215" s="201"/>
      <c r="E13215" s="201"/>
    </row>
    <row r="13216" spans="3:5" x14ac:dyDescent="0.2">
      <c r="C13216" s="201"/>
      <c r="D13216" s="201"/>
      <c r="E13216" s="201"/>
    </row>
    <row r="13217" spans="3:5" x14ac:dyDescent="0.2">
      <c r="C13217" s="201"/>
      <c r="D13217" s="201"/>
      <c r="E13217" s="201"/>
    </row>
    <row r="13218" spans="3:5" x14ac:dyDescent="0.2">
      <c r="C13218" s="201"/>
      <c r="D13218" s="201"/>
      <c r="E13218" s="201"/>
    </row>
    <row r="13219" spans="3:5" x14ac:dyDescent="0.2">
      <c r="C13219" s="201"/>
      <c r="D13219" s="201"/>
      <c r="E13219" s="201"/>
    </row>
    <row r="13220" spans="3:5" x14ac:dyDescent="0.2">
      <c r="C13220" s="201"/>
      <c r="D13220" s="201"/>
      <c r="E13220" s="201"/>
    </row>
    <row r="13221" spans="3:5" x14ac:dyDescent="0.2">
      <c r="C13221" s="201"/>
      <c r="D13221" s="201"/>
      <c r="E13221" s="201"/>
    </row>
    <row r="13222" spans="3:5" x14ac:dyDescent="0.2">
      <c r="C13222" s="201"/>
      <c r="D13222" s="201"/>
      <c r="E13222" s="201"/>
    </row>
    <row r="13223" spans="3:5" x14ac:dyDescent="0.2">
      <c r="C13223" s="201"/>
      <c r="D13223" s="201"/>
      <c r="E13223" s="201"/>
    </row>
    <row r="13224" spans="3:5" x14ac:dyDescent="0.2">
      <c r="C13224" s="201"/>
      <c r="D13224" s="201"/>
      <c r="E13224" s="201"/>
    </row>
    <row r="13225" spans="3:5" x14ac:dyDescent="0.2">
      <c r="C13225" s="201"/>
      <c r="D13225" s="201"/>
      <c r="E13225" s="201"/>
    </row>
    <row r="13226" spans="3:5" x14ac:dyDescent="0.2">
      <c r="C13226" s="201"/>
      <c r="D13226" s="201"/>
      <c r="E13226" s="201"/>
    </row>
    <row r="13227" spans="3:5" x14ac:dyDescent="0.2">
      <c r="C13227" s="201"/>
      <c r="D13227" s="201"/>
      <c r="E13227" s="201"/>
    </row>
    <row r="13228" spans="3:5" x14ac:dyDescent="0.2">
      <c r="C13228" s="201"/>
      <c r="D13228" s="201"/>
      <c r="E13228" s="201"/>
    </row>
    <row r="13229" spans="3:5" x14ac:dyDescent="0.2">
      <c r="C13229" s="201"/>
      <c r="D13229" s="201"/>
      <c r="E13229" s="201"/>
    </row>
    <row r="13230" spans="3:5" x14ac:dyDescent="0.2">
      <c r="C13230" s="201"/>
      <c r="D13230" s="201"/>
      <c r="E13230" s="201"/>
    </row>
    <row r="13231" spans="3:5" x14ac:dyDescent="0.2">
      <c r="C13231" s="201"/>
      <c r="D13231" s="201"/>
      <c r="E13231" s="201"/>
    </row>
    <row r="13232" spans="3:5" x14ac:dyDescent="0.2">
      <c r="C13232" s="201"/>
      <c r="D13232" s="201"/>
      <c r="E13232" s="201"/>
    </row>
    <row r="13233" spans="3:5" x14ac:dyDescent="0.2">
      <c r="C13233" s="201"/>
      <c r="D13233" s="201"/>
      <c r="E13233" s="201"/>
    </row>
    <row r="13234" spans="3:5" x14ac:dyDescent="0.2">
      <c r="C13234" s="201"/>
      <c r="D13234" s="201"/>
      <c r="E13234" s="201"/>
    </row>
    <row r="13235" spans="3:5" x14ac:dyDescent="0.2">
      <c r="C13235" s="201"/>
      <c r="D13235" s="201"/>
      <c r="E13235" s="201"/>
    </row>
    <row r="13236" spans="3:5" x14ac:dyDescent="0.2">
      <c r="C13236" s="201"/>
      <c r="D13236" s="201"/>
      <c r="E13236" s="201"/>
    </row>
    <row r="13237" spans="3:5" x14ac:dyDescent="0.2">
      <c r="C13237" s="201"/>
      <c r="D13237" s="201"/>
      <c r="E13237" s="201"/>
    </row>
    <row r="13238" spans="3:5" x14ac:dyDescent="0.2">
      <c r="C13238" s="201"/>
      <c r="D13238" s="201"/>
      <c r="E13238" s="201"/>
    </row>
    <row r="13239" spans="3:5" x14ac:dyDescent="0.2">
      <c r="C13239" s="201"/>
      <c r="D13239" s="201"/>
      <c r="E13239" s="201"/>
    </row>
    <row r="13240" spans="3:5" x14ac:dyDescent="0.2">
      <c r="C13240" s="201"/>
      <c r="D13240" s="201"/>
      <c r="E13240" s="201"/>
    </row>
    <row r="13241" spans="3:5" x14ac:dyDescent="0.2">
      <c r="C13241" s="201"/>
      <c r="D13241" s="201"/>
      <c r="E13241" s="201"/>
    </row>
    <row r="13242" spans="3:5" x14ac:dyDescent="0.2">
      <c r="C13242" s="201"/>
      <c r="D13242" s="201"/>
      <c r="E13242" s="201"/>
    </row>
    <row r="13243" spans="3:5" x14ac:dyDescent="0.2">
      <c r="C13243" s="201"/>
      <c r="D13243" s="201"/>
      <c r="E13243" s="201"/>
    </row>
    <row r="13244" spans="3:5" x14ac:dyDescent="0.2">
      <c r="C13244" s="201"/>
      <c r="D13244" s="201"/>
      <c r="E13244" s="201"/>
    </row>
    <row r="13245" spans="3:5" x14ac:dyDescent="0.2">
      <c r="C13245" s="201"/>
      <c r="D13245" s="201"/>
      <c r="E13245" s="201"/>
    </row>
    <row r="13246" spans="3:5" x14ac:dyDescent="0.2">
      <c r="C13246" s="201"/>
      <c r="D13246" s="201"/>
      <c r="E13246" s="201"/>
    </row>
    <row r="13247" spans="3:5" x14ac:dyDescent="0.2">
      <c r="C13247" s="201"/>
      <c r="D13247" s="201"/>
      <c r="E13247" s="201"/>
    </row>
    <row r="13248" spans="3:5" x14ac:dyDescent="0.2">
      <c r="C13248" s="201"/>
      <c r="D13248" s="201"/>
      <c r="E13248" s="201"/>
    </row>
    <row r="13249" spans="3:5" x14ac:dyDescent="0.2">
      <c r="C13249" s="201"/>
      <c r="D13249" s="201"/>
      <c r="E13249" s="201"/>
    </row>
    <row r="13250" spans="3:5" x14ac:dyDescent="0.2">
      <c r="C13250" s="201"/>
      <c r="D13250" s="201"/>
      <c r="E13250" s="201"/>
    </row>
    <row r="13251" spans="3:5" x14ac:dyDescent="0.2">
      <c r="C13251" s="201"/>
      <c r="D13251" s="201"/>
      <c r="E13251" s="201"/>
    </row>
    <row r="13252" spans="3:5" x14ac:dyDescent="0.2">
      <c r="C13252" s="201"/>
      <c r="D13252" s="201"/>
      <c r="E13252" s="201"/>
    </row>
    <row r="13253" spans="3:5" x14ac:dyDescent="0.2">
      <c r="C13253" s="201"/>
      <c r="D13253" s="201"/>
      <c r="E13253" s="201"/>
    </row>
    <row r="13254" spans="3:5" x14ac:dyDescent="0.2">
      <c r="C13254" s="201"/>
      <c r="D13254" s="201"/>
      <c r="E13254" s="201"/>
    </row>
    <row r="13255" spans="3:5" x14ac:dyDescent="0.2">
      <c r="C13255" s="201"/>
      <c r="D13255" s="201"/>
      <c r="E13255" s="201"/>
    </row>
    <row r="13256" spans="3:5" x14ac:dyDescent="0.2">
      <c r="C13256" s="201"/>
      <c r="D13256" s="201"/>
      <c r="E13256" s="201"/>
    </row>
    <row r="13257" spans="3:5" x14ac:dyDescent="0.2">
      <c r="C13257" s="201"/>
      <c r="D13257" s="201"/>
      <c r="E13257" s="201"/>
    </row>
    <row r="13258" spans="3:5" x14ac:dyDescent="0.2">
      <c r="C13258" s="201"/>
      <c r="D13258" s="201"/>
      <c r="E13258" s="201"/>
    </row>
    <row r="13259" spans="3:5" x14ac:dyDescent="0.2">
      <c r="C13259" s="201"/>
      <c r="D13259" s="201"/>
      <c r="E13259" s="201"/>
    </row>
    <row r="13260" spans="3:5" x14ac:dyDescent="0.2">
      <c r="C13260" s="201"/>
      <c r="D13260" s="201"/>
      <c r="E13260" s="201"/>
    </row>
    <row r="13261" spans="3:5" x14ac:dyDescent="0.2">
      <c r="C13261" s="201"/>
      <c r="D13261" s="201"/>
      <c r="E13261" s="201"/>
    </row>
    <row r="13262" spans="3:5" x14ac:dyDescent="0.2">
      <c r="C13262" s="201"/>
      <c r="D13262" s="201"/>
      <c r="E13262" s="201"/>
    </row>
    <row r="13263" spans="3:5" x14ac:dyDescent="0.2">
      <c r="C13263" s="201"/>
      <c r="D13263" s="201"/>
      <c r="E13263" s="201"/>
    </row>
    <row r="13264" spans="3:5" x14ac:dyDescent="0.2">
      <c r="C13264" s="201"/>
      <c r="D13264" s="201"/>
      <c r="E13264" s="201"/>
    </row>
    <row r="13265" spans="3:5" x14ac:dyDescent="0.2">
      <c r="C13265" s="201"/>
      <c r="D13265" s="201"/>
      <c r="E13265" s="201"/>
    </row>
    <row r="13266" spans="3:5" x14ac:dyDescent="0.2">
      <c r="C13266" s="201"/>
      <c r="D13266" s="201"/>
      <c r="E13266" s="201"/>
    </row>
    <row r="13267" spans="3:5" x14ac:dyDescent="0.2">
      <c r="C13267" s="201"/>
      <c r="D13267" s="201"/>
      <c r="E13267" s="201"/>
    </row>
    <row r="13268" spans="3:5" x14ac:dyDescent="0.2">
      <c r="C13268" s="201"/>
      <c r="D13268" s="201"/>
      <c r="E13268" s="201"/>
    </row>
    <row r="13269" spans="3:5" x14ac:dyDescent="0.2">
      <c r="C13269" s="201"/>
      <c r="D13269" s="201"/>
      <c r="E13269" s="201"/>
    </row>
    <row r="13270" spans="3:5" x14ac:dyDescent="0.2">
      <c r="C13270" s="201"/>
      <c r="D13270" s="201"/>
      <c r="E13270" s="201"/>
    </row>
    <row r="13271" spans="3:5" x14ac:dyDescent="0.2">
      <c r="C13271" s="201"/>
      <c r="D13271" s="201"/>
      <c r="E13271" s="201"/>
    </row>
    <row r="13272" spans="3:5" x14ac:dyDescent="0.2">
      <c r="C13272" s="201"/>
      <c r="D13272" s="201"/>
      <c r="E13272" s="201"/>
    </row>
    <row r="13273" spans="3:5" x14ac:dyDescent="0.2">
      <c r="C13273" s="201"/>
      <c r="D13273" s="201"/>
      <c r="E13273" s="201"/>
    </row>
    <row r="13274" spans="3:5" x14ac:dyDescent="0.2">
      <c r="C13274" s="201"/>
      <c r="D13274" s="201"/>
      <c r="E13274" s="201"/>
    </row>
    <row r="13275" spans="3:5" x14ac:dyDescent="0.2">
      <c r="C13275" s="201"/>
      <c r="D13275" s="201"/>
      <c r="E13275" s="201"/>
    </row>
    <row r="13276" spans="3:5" x14ac:dyDescent="0.2">
      <c r="C13276" s="201"/>
      <c r="D13276" s="201"/>
      <c r="E13276" s="201"/>
    </row>
    <row r="13277" spans="3:5" x14ac:dyDescent="0.2">
      <c r="C13277" s="201"/>
      <c r="D13277" s="201"/>
      <c r="E13277" s="201"/>
    </row>
    <row r="13278" spans="3:5" x14ac:dyDescent="0.2">
      <c r="C13278" s="201"/>
      <c r="D13278" s="201"/>
      <c r="E13278" s="201"/>
    </row>
    <row r="13279" spans="3:5" x14ac:dyDescent="0.2">
      <c r="C13279" s="201"/>
      <c r="D13279" s="201"/>
      <c r="E13279" s="201"/>
    </row>
    <row r="13280" spans="3:5" x14ac:dyDescent="0.2">
      <c r="C13280" s="201"/>
      <c r="D13280" s="201"/>
      <c r="E13280" s="201"/>
    </row>
    <row r="13281" spans="3:5" x14ac:dyDescent="0.2">
      <c r="C13281" s="201"/>
      <c r="D13281" s="201"/>
      <c r="E13281" s="201"/>
    </row>
    <row r="13282" spans="3:5" x14ac:dyDescent="0.2">
      <c r="C13282" s="201"/>
      <c r="D13282" s="201"/>
      <c r="E13282" s="201"/>
    </row>
    <row r="13283" spans="3:5" x14ac:dyDescent="0.2">
      <c r="C13283" s="201"/>
      <c r="D13283" s="201"/>
      <c r="E13283" s="201"/>
    </row>
    <row r="13284" spans="3:5" x14ac:dyDescent="0.2">
      <c r="C13284" s="201"/>
      <c r="D13284" s="201"/>
      <c r="E13284" s="201"/>
    </row>
    <row r="13285" spans="3:5" x14ac:dyDescent="0.2">
      <c r="C13285" s="201"/>
      <c r="D13285" s="201"/>
      <c r="E13285" s="201"/>
    </row>
    <row r="13286" spans="3:5" x14ac:dyDescent="0.2">
      <c r="C13286" s="201"/>
      <c r="D13286" s="201"/>
      <c r="E13286" s="201"/>
    </row>
    <row r="13287" spans="3:5" x14ac:dyDescent="0.2">
      <c r="C13287" s="201"/>
      <c r="D13287" s="201"/>
      <c r="E13287" s="201"/>
    </row>
    <row r="13288" spans="3:5" x14ac:dyDescent="0.2">
      <c r="C13288" s="201"/>
      <c r="D13288" s="201"/>
      <c r="E13288" s="201"/>
    </row>
    <row r="13289" spans="3:5" x14ac:dyDescent="0.2">
      <c r="C13289" s="201"/>
      <c r="D13289" s="201"/>
      <c r="E13289" s="201"/>
    </row>
    <row r="13290" spans="3:5" x14ac:dyDescent="0.2">
      <c r="C13290" s="201"/>
      <c r="D13290" s="201"/>
      <c r="E13290" s="201"/>
    </row>
    <row r="13291" spans="3:5" x14ac:dyDescent="0.2">
      <c r="C13291" s="201"/>
      <c r="D13291" s="201"/>
      <c r="E13291" s="201"/>
    </row>
    <row r="13292" spans="3:5" x14ac:dyDescent="0.2">
      <c r="C13292" s="201"/>
      <c r="D13292" s="201"/>
      <c r="E13292" s="201"/>
    </row>
    <row r="13293" spans="3:5" x14ac:dyDescent="0.2">
      <c r="C13293" s="201"/>
      <c r="D13293" s="201"/>
      <c r="E13293" s="201"/>
    </row>
    <row r="13294" spans="3:5" x14ac:dyDescent="0.2">
      <c r="C13294" s="201"/>
      <c r="D13294" s="201"/>
      <c r="E13294" s="201"/>
    </row>
    <row r="13295" spans="3:5" x14ac:dyDescent="0.2">
      <c r="C13295" s="201"/>
      <c r="D13295" s="201"/>
      <c r="E13295" s="201"/>
    </row>
    <row r="13296" spans="3:5" x14ac:dyDescent="0.2">
      <c r="C13296" s="201"/>
      <c r="D13296" s="201"/>
      <c r="E13296" s="201"/>
    </row>
    <row r="13297" spans="3:5" x14ac:dyDescent="0.2">
      <c r="C13297" s="201"/>
      <c r="D13297" s="201"/>
      <c r="E13297" s="201"/>
    </row>
    <row r="13298" spans="3:5" x14ac:dyDescent="0.2">
      <c r="C13298" s="201"/>
      <c r="D13298" s="201"/>
      <c r="E13298" s="201"/>
    </row>
    <row r="13299" spans="3:5" x14ac:dyDescent="0.2">
      <c r="C13299" s="201"/>
      <c r="D13299" s="201"/>
      <c r="E13299" s="201"/>
    </row>
    <row r="13300" spans="3:5" x14ac:dyDescent="0.2">
      <c r="C13300" s="201"/>
      <c r="D13300" s="201"/>
      <c r="E13300" s="201"/>
    </row>
    <row r="13301" spans="3:5" x14ac:dyDescent="0.2">
      <c r="C13301" s="201"/>
      <c r="D13301" s="201"/>
      <c r="E13301" s="201"/>
    </row>
    <row r="13302" spans="3:5" x14ac:dyDescent="0.2">
      <c r="C13302" s="201"/>
      <c r="D13302" s="201"/>
      <c r="E13302" s="201"/>
    </row>
    <row r="13303" spans="3:5" x14ac:dyDescent="0.2">
      <c r="C13303" s="201"/>
      <c r="D13303" s="201"/>
      <c r="E13303" s="201"/>
    </row>
    <row r="13304" spans="3:5" x14ac:dyDescent="0.2">
      <c r="C13304" s="201"/>
      <c r="D13304" s="201"/>
      <c r="E13304" s="201"/>
    </row>
    <row r="13305" spans="3:5" x14ac:dyDescent="0.2">
      <c r="C13305" s="201"/>
      <c r="D13305" s="201"/>
      <c r="E13305" s="201"/>
    </row>
    <row r="13306" spans="3:5" x14ac:dyDescent="0.2">
      <c r="C13306" s="201"/>
      <c r="D13306" s="201"/>
      <c r="E13306" s="201"/>
    </row>
    <row r="13307" spans="3:5" x14ac:dyDescent="0.2">
      <c r="C13307" s="201"/>
      <c r="D13307" s="201"/>
      <c r="E13307" s="201"/>
    </row>
    <row r="13308" spans="3:5" x14ac:dyDescent="0.2">
      <c r="C13308" s="201"/>
      <c r="D13308" s="201"/>
      <c r="E13308" s="201"/>
    </row>
    <row r="13309" spans="3:5" x14ac:dyDescent="0.2">
      <c r="C13309" s="201"/>
      <c r="D13309" s="201"/>
      <c r="E13309" s="201"/>
    </row>
    <row r="13310" spans="3:5" x14ac:dyDescent="0.2">
      <c r="C13310" s="201"/>
      <c r="D13310" s="201"/>
      <c r="E13310" s="201"/>
    </row>
    <row r="13311" spans="3:5" x14ac:dyDescent="0.2">
      <c r="C13311" s="201"/>
      <c r="D13311" s="201"/>
      <c r="E13311" s="201"/>
    </row>
    <row r="13312" spans="3:5" x14ac:dyDescent="0.2">
      <c r="C13312" s="201"/>
      <c r="D13312" s="201"/>
      <c r="E13312" s="201"/>
    </row>
    <row r="13313" spans="3:5" x14ac:dyDescent="0.2">
      <c r="C13313" s="201"/>
      <c r="D13313" s="201"/>
      <c r="E13313" s="201"/>
    </row>
    <row r="13314" spans="3:5" x14ac:dyDescent="0.2">
      <c r="C13314" s="201"/>
      <c r="D13314" s="201"/>
      <c r="E13314" s="201"/>
    </row>
    <row r="13315" spans="3:5" x14ac:dyDescent="0.2">
      <c r="C13315" s="201"/>
      <c r="D13315" s="201"/>
      <c r="E13315" s="201"/>
    </row>
    <row r="13316" spans="3:5" x14ac:dyDescent="0.2">
      <c r="C13316" s="201"/>
      <c r="D13316" s="201"/>
      <c r="E13316" s="201"/>
    </row>
    <row r="13317" spans="3:5" x14ac:dyDescent="0.2">
      <c r="C13317" s="201"/>
      <c r="D13317" s="201"/>
      <c r="E13317" s="201"/>
    </row>
    <row r="13318" spans="3:5" x14ac:dyDescent="0.2">
      <c r="C13318" s="201"/>
      <c r="D13318" s="201"/>
      <c r="E13318" s="201"/>
    </row>
    <row r="13319" spans="3:5" x14ac:dyDescent="0.2">
      <c r="C13319" s="201"/>
      <c r="D13319" s="201"/>
      <c r="E13319" s="201"/>
    </row>
    <row r="13320" spans="3:5" x14ac:dyDescent="0.2">
      <c r="C13320" s="201"/>
      <c r="D13320" s="201"/>
      <c r="E13320" s="201"/>
    </row>
    <row r="13321" spans="3:5" x14ac:dyDescent="0.2">
      <c r="C13321" s="201"/>
      <c r="D13321" s="201"/>
      <c r="E13321" s="201"/>
    </row>
    <row r="13322" spans="3:5" x14ac:dyDescent="0.2">
      <c r="C13322" s="201"/>
      <c r="D13322" s="201"/>
      <c r="E13322" s="201"/>
    </row>
    <row r="13323" spans="3:5" x14ac:dyDescent="0.2">
      <c r="C13323" s="201"/>
      <c r="D13323" s="201"/>
      <c r="E13323" s="201"/>
    </row>
    <row r="13324" spans="3:5" x14ac:dyDescent="0.2">
      <c r="C13324" s="201"/>
      <c r="D13324" s="201"/>
      <c r="E13324" s="201"/>
    </row>
    <row r="13325" spans="3:5" x14ac:dyDescent="0.2">
      <c r="C13325" s="201"/>
      <c r="D13325" s="201"/>
      <c r="E13325" s="201"/>
    </row>
    <row r="13326" spans="3:5" x14ac:dyDescent="0.2">
      <c r="C13326" s="201"/>
      <c r="D13326" s="201"/>
      <c r="E13326" s="201"/>
    </row>
    <row r="13327" spans="3:5" x14ac:dyDescent="0.2">
      <c r="C13327" s="201"/>
      <c r="D13327" s="201"/>
      <c r="E13327" s="201"/>
    </row>
    <row r="13328" spans="3:5" x14ac:dyDescent="0.2">
      <c r="C13328" s="201"/>
      <c r="D13328" s="201"/>
      <c r="E13328" s="201"/>
    </row>
    <row r="13329" spans="3:5" x14ac:dyDescent="0.2">
      <c r="C13329" s="201"/>
      <c r="D13329" s="201"/>
      <c r="E13329" s="201"/>
    </row>
    <row r="13330" spans="3:5" x14ac:dyDescent="0.2">
      <c r="C13330" s="201"/>
      <c r="D13330" s="201"/>
      <c r="E13330" s="201"/>
    </row>
    <row r="13331" spans="3:5" x14ac:dyDescent="0.2">
      <c r="C13331" s="201"/>
      <c r="D13331" s="201"/>
      <c r="E13331" s="201"/>
    </row>
    <row r="13332" spans="3:5" x14ac:dyDescent="0.2">
      <c r="C13332" s="201"/>
      <c r="D13332" s="201"/>
      <c r="E13332" s="201"/>
    </row>
    <row r="13333" spans="3:5" x14ac:dyDescent="0.2">
      <c r="C13333" s="201"/>
      <c r="D13333" s="201"/>
      <c r="E13333" s="201"/>
    </row>
    <row r="13334" spans="3:5" x14ac:dyDescent="0.2">
      <c r="C13334" s="201"/>
      <c r="D13334" s="201"/>
      <c r="E13334" s="201"/>
    </row>
    <row r="13335" spans="3:5" x14ac:dyDescent="0.2">
      <c r="C13335" s="201"/>
      <c r="D13335" s="201"/>
      <c r="E13335" s="201"/>
    </row>
    <row r="13336" spans="3:5" x14ac:dyDescent="0.2">
      <c r="C13336" s="201"/>
      <c r="D13336" s="201"/>
      <c r="E13336" s="201"/>
    </row>
    <row r="13337" spans="3:5" x14ac:dyDescent="0.2">
      <c r="C13337" s="201"/>
      <c r="D13337" s="201"/>
      <c r="E13337" s="201"/>
    </row>
    <row r="13338" spans="3:5" x14ac:dyDescent="0.2">
      <c r="C13338" s="201"/>
      <c r="D13338" s="201"/>
      <c r="E13338" s="201"/>
    </row>
    <row r="13339" spans="3:5" x14ac:dyDescent="0.2">
      <c r="C13339" s="201"/>
      <c r="D13339" s="201"/>
      <c r="E13339" s="201"/>
    </row>
    <row r="13340" spans="3:5" x14ac:dyDescent="0.2">
      <c r="C13340" s="201"/>
      <c r="D13340" s="201"/>
      <c r="E13340" s="201"/>
    </row>
    <row r="13341" spans="3:5" x14ac:dyDescent="0.2">
      <c r="C13341" s="201"/>
      <c r="D13341" s="201"/>
      <c r="E13341" s="201"/>
    </row>
    <row r="13342" spans="3:5" x14ac:dyDescent="0.2">
      <c r="C13342" s="201"/>
      <c r="D13342" s="201"/>
      <c r="E13342" s="201"/>
    </row>
    <row r="13343" spans="3:5" x14ac:dyDescent="0.2">
      <c r="C13343" s="201"/>
      <c r="D13343" s="201"/>
      <c r="E13343" s="201"/>
    </row>
    <row r="13344" spans="3:5" x14ac:dyDescent="0.2">
      <c r="C13344" s="201"/>
      <c r="D13344" s="201"/>
      <c r="E13344" s="201"/>
    </row>
    <row r="13345" spans="3:5" x14ac:dyDescent="0.2">
      <c r="C13345" s="201"/>
      <c r="D13345" s="201"/>
      <c r="E13345" s="201"/>
    </row>
    <row r="13346" spans="3:5" x14ac:dyDescent="0.2">
      <c r="C13346" s="201"/>
      <c r="D13346" s="201"/>
      <c r="E13346" s="201"/>
    </row>
    <row r="13347" spans="3:5" x14ac:dyDescent="0.2">
      <c r="C13347" s="201"/>
      <c r="D13347" s="201"/>
      <c r="E13347" s="201"/>
    </row>
    <row r="13348" spans="3:5" x14ac:dyDescent="0.2">
      <c r="C13348" s="201"/>
      <c r="D13348" s="201"/>
      <c r="E13348" s="201"/>
    </row>
    <row r="13349" spans="3:5" x14ac:dyDescent="0.2">
      <c r="C13349" s="201"/>
      <c r="D13349" s="201"/>
      <c r="E13349" s="201"/>
    </row>
    <row r="13350" spans="3:5" x14ac:dyDescent="0.2">
      <c r="C13350" s="201"/>
      <c r="D13350" s="201"/>
      <c r="E13350" s="201"/>
    </row>
    <row r="13351" spans="3:5" x14ac:dyDescent="0.2">
      <c r="C13351" s="201"/>
      <c r="D13351" s="201"/>
      <c r="E13351" s="201"/>
    </row>
    <row r="13352" spans="3:5" x14ac:dyDescent="0.2">
      <c r="C13352" s="201"/>
      <c r="D13352" s="201"/>
      <c r="E13352" s="201"/>
    </row>
    <row r="13353" spans="3:5" x14ac:dyDescent="0.2">
      <c r="C13353" s="201"/>
      <c r="D13353" s="201"/>
      <c r="E13353" s="201"/>
    </row>
    <row r="13354" spans="3:5" x14ac:dyDescent="0.2">
      <c r="C13354" s="201"/>
      <c r="D13354" s="201"/>
      <c r="E13354" s="201"/>
    </row>
    <row r="13355" spans="3:5" x14ac:dyDescent="0.2">
      <c r="C13355" s="201"/>
      <c r="D13355" s="201"/>
      <c r="E13355" s="201"/>
    </row>
    <row r="13356" spans="3:5" x14ac:dyDescent="0.2">
      <c r="C13356" s="201"/>
      <c r="D13356" s="201"/>
      <c r="E13356" s="201"/>
    </row>
    <row r="13357" spans="3:5" x14ac:dyDescent="0.2">
      <c r="C13357" s="201"/>
      <c r="D13357" s="201"/>
      <c r="E13357" s="201"/>
    </row>
    <row r="13358" spans="3:5" x14ac:dyDescent="0.2">
      <c r="C13358" s="201"/>
      <c r="D13358" s="201"/>
      <c r="E13358" s="201"/>
    </row>
    <row r="13359" spans="3:5" x14ac:dyDescent="0.2">
      <c r="C13359" s="201"/>
      <c r="D13359" s="201"/>
      <c r="E13359" s="201"/>
    </row>
    <row r="13360" spans="3:5" x14ac:dyDescent="0.2">
      <c r="C13360" s="201"/>
      <c r="D13360" s="201"/>
      <c r="E13360" s="201"/>
    </row>
    <row r="13361" spans="3:5" x14ac:dyDescent="0.2">
      <c r="C13361" s="201"/>
      <c r="D13361" s="201"/>
      <c r="E13361" s="201"/>
    </row>
    <row r="13362" spans="3:5" x14ac:dyDescent="0.2">
      <c r="C13362" s="201"/>
      <c r="D13362" s="201"/>
      <c r="E13362" s="201"/>
    </row>
    <row r="13363" spans="3:5" x14ac:dyDescent="0.2">
      <c r="C13363" s="201"/>
      <c r="D13363" s="201"/>
      <c r="E13363" s="201"/>
    </row>
    <row r="13364" spans="3:5" x14ac:dyDescent="0.2">
      <c r="C13364" s="201"/>
      <c r="D13364" s="201"/>
      <c r="E13364" s="201"/>
    </row>
    <row r="13365" spans="3:5" x14ac:dyDescent="0.2">
      <c r="C13365" s="201"/>
      <c r="D13365" s="201"/>
      <c r="E13365" s="201"/>
    </row>
    <row r="13366" spans="3:5" x14ac:dyDescent="0.2">
      <c r="C13366" s="201"/>
      <c r="D13366" s="201"/>
      <c r="E13366" s="201"/>
    </row>
    <row r="13367" spans="3:5" x14ac:dyDescent="0.2">
      <c r="C13367" s="201"/>
      <c r="D13367" s="201"/>
      <c r="E13367" s="201"/>
    </row>
    <row r="13368" spans="3:5" x14ac:dyDescent="0.2">
      <c r="C13368" s="201"/>
      <c r="D13368" s="201"/>
      <c r="E13368" s="201"/>
    </row>
    <row r="13369" spans="3:5" x14ac:dyDescent="0.2">
      <c r="C13369" s="201"/>
      <c r="D13369" s="201"/>
      <c r="E13369" s="201"/>
    </row>
    <row r="13370" spans="3:5" x14ac:dyDescent="0.2">
      <c r="C13370" s="201"/>
      <c r="D13370" s="201"/>
      <c r="E13370" s="201"/>
    </row>
    <row r="13371" spans="3:5" x14ac:dyDescent="0.2">
      <c r="C13371" s="201"/>
      <c r="D13371" s="201"/>
      <c r="E13371" s="201"/>
    </row>
    <row r="13372" spans="3:5" x14ac:dyDescent="0.2">
      <c r="C13372" s="201"/>
      <c r="D13372" s="201"/>
      <c r="E13372" s="201"/>
    </row>
    <row r="13373" spans="3:5" x14ac:dyDescent="0.2">
      <c r="C13373" s="201"/>
      <c r="D13373" s="201"/>
      <c r="E13373" s="201"/>
    </row>
    <row r="13374" spans="3:5" x14ac:dyDescent="0.2">
      <c r="C13374" s="201"/>
      <c r="D13374" s="201"/>
      <c r="E13374" s="201"/>
    </row>
    <row r="13375" spans="3:5" x14ac:dyDescent="0.2">
      <c r="C13375" s="201"/>
      <c r="D13375" s="201"/>
      <c r="E13375" s="201"/>
    </row>
    <row r="13376" spans="3:5" x14ac:dyDescent="0.2">
      <c r="C13376" s="201"/>
      <c r="D13376" s="201"/>
      <c r="E13376" s="201"/>
    </row>
    <row r="13377" spans="3:5" x14ac:dyDescent="0.2">
      <c r="C13377" s="201"/>
      <c r="D13377" s="201"/>
      <c r="E13377" s="201"/>
    </row>
    <row r="13378" spans="3:5" x14ac:dyDescent="0.2">
      <c r="C13378" s="201"/>
      <c r="D13378" s="201"/>
      <c r="E13378" s="201"/>
    </row>
    <row r="13379" spans="3:5" x14ac:dyDescent="0.2">
      <c r="C13379" s="201"/>
      <c r="D13379" s="201"/>
      <c r="E13379" s="201"/>
    </row>
    <row r="13380" spans="3:5" x14ac:dyDescent="0.2">
      <c r="C13380" s="201"/>
      <c r="D13380" s="201"/>
      <c r="E13380" s="201"/>
    </row>
    <row r="13381" spans="3:5" x14ac:dyDescent="0.2">
      <c r="C13381" s="201"/>
      <c r="D13381" s="201"/>
      <c r="E13381" s="201"/>
    </row>
    <row r="13382" spans="3:5" x14ac:dyDescent="0.2">
      <c r="C13382" s="201"/>
      <c r="D13382" s="201"/>
      <c r="E13382" s="201"/>
    </row>
    <row r="13383" spans="3:5" x14ac:dyDescent="0.2">
      <c r="C13383" s="201"/>
      <c r="D13383" s="201"/>
      <c r="E13383" s="201"/>
    </row>
    <row r="13384" spans="3:5" x14ac:dyDescent="0.2">
      <c r="C13384" s="201"/>
      <c r="D13384" s="201"/>
      <c r="E13384" s="201"/>
    </row>
    <row r="13385" spans="3:5" x14ac:dyDescent="0.2">
      <c r="C13385" s="201"/>
      <c r="D13385" s="201"/>
      <c r="E13385" s="201"/>
    </row>
    <row r="13386" spans="3:5" x14ac:dyDescent="0.2">
      <c r="C13386" s="201"/>
      <c r="D13386" s="201"/>
      <c r="E13386" s="201"/>
    </row>
    <row r="13387" spans="3:5" x14ac:dyDescent="0.2">
      <c r="C13387" s="201"/>
      <c r="D13387" s="201"/>
      <c r="E13387" s="201"/>
    </row>
    <row r="13388" spans="3:5" x14ac:dyDescent="0.2">
      <c r="C13388" s="201"/>
      <c r="D13388" s="201"/>
      <c r="E13388" s="201"/>
    </row>
    <row r="13389" spans="3:5" x14ac:dyDescent="0.2">
      <c r="C13389" s="201"/>
      <c r="D13389" s="201"/>
      <c r="E13389" s="201"/>
    </row>
    <row r="13390" spans="3:5" x14ac:dyDescent="0.2">
      <c r="C13390" s="201"/>
      <c r="D13390" s="201"/>
      <c r="E13390" s="201"/>
    </row>
    <row r="13391" spans="3:5" x14ac:dyDescent="0.2">
      <c r="C13391" s="201"/>
      <c r="D13391" s="201"/>
      <c r="E13391" s="201"/>
    </row>
    <row r="13392" spans="3:5" x14ac:dyDescent="0.2">
      <c r="C13392" s="201"/>
      <c r="D13392" s="201"/>
      <c r="E13392" s="201"/>
    </row>
    <row r="13393" spans="3:5" x14ac:dyDescent="0.2">
      <c r="C13393" s="201"/>
      <c r="D13393" s="201"/>
      <c r="E13393" s="201"/>
    </row>
    <row r="13394" spans="3:5" x14ac:dyDescent="0.2">
      <c r="C13394" s="201"/>
      <c r="D13394" s="201"/>
      <c r="E13394" s="201"/>
    </row>
    <row r="13395" spans="3:5" x14ac:dyDescent="0.2">
      <c r="C13395" s="201"/>
      <c r="D13395" s="201"/>
      <c r="E13395" s="201"/>
    </row>
    <row r="13396" spans="3:5" x14ac:dyDescent="0.2">
      <c r="C13396" s="201"/>
      <c r="D13396" s="201"/>
      <c r="E13396" s="201"/>
    </row>
    <row r="13397" spans="3:5" x14ac:dyDescent="0.2">
      <c r="C13397" s="201"/>
      <c r="D13397" s="201"/>
      <c r="E13397" s="201"/>
    </row>
    <row r="13398" spans="3:5" x14ac:dyDescent="0.2">
      <c r="C13398" s="201"/>
      <c r="D13398" s="201"/>
      <c r="E13398" s="201"/>
    </row>
    <row r="13399" spans="3:5" x14ac:dyDescent="0.2">
      <c r="C13399" s="201"/>
      <c r="D13399" s="201"/>
      <c r="E13399" s="201"/>
    </row>
    <row r="13400" spans="3:5" x14ac:dyDescent="0.2">
      <c r="C13400" s="201"/>
      <c r="D13400" s="201"/>
      <c r="E13400" s="201"/>
    </row>
    <row r="13401" spans="3:5" x14ac:dyDescent="0.2">
      <c r="C13401" s="201"/>
      <c r="D13401" s="201"/>
      <c r="E13401" s="201"/>
    </row>
    <row r="13402" spans="3:5" x14ac:dyDescent="0.2">
      <c r="C13402" s="201"/>
      <c r="D13402" s="201"/>
      <c r="E13402" s="201"/>
    </row>
    <row r="13403" spans="3:5" x14ac:dyDescent="0.2">
      <c r="C13403" s="201"/>
      <c r="D13403" s="201"/>
      <c r="E13403" s="201"/>
    </row>
    <row r="13404" spans="3:5" x14ac:dyDescent="0.2">
      <c r="C13404" s="201"/>
      <c r="D13404" s="201"/>
      <c r="E13404" s="201"/>
    </row>
    <row r="13405" spans="3:5" x14ac:dyDescent="0.2">
      <c r="C13405" s="201"/>
      <c r="D13405" s="201"/>
      <c r="E13405" s="201"/>
    </row>
    <row r="13406" spans="3:5" x14ac:dyDescent="0.2">
      <c r="C13406" s="201"/>
      <c r="D13406" s="201"/>
      <c r="E13406" s="201"/>
    </row>
    <row r="13407" spans="3:5" x14ac:dyDescent="0.2">
      <c r="C13407" s="201"/>
      <c r="D13407" s="201"/>
      <c r="E13407" s="201"/>
    </row>
    <row r="13408" spans="3:5" x14ac:dyDescent="0.2">
      <c r="C13408" s="201"/>
      <c r="D13408" s="201"/>
      <c r="E13408" s="201"/>
    </row>
    <row r="13409" spans="3:5" x14ac:dyDescent="0.2">
      <c r="C13409" s="201"/>
      <c r="D13409" s="201"/>
      <c r="E13409" s="201"/>
    </row>
    <row r="13410" spans="3:5" x14ac:dyDescent="0.2">
      <c r="C13410" s="201"/>
      <c r="D13410" s="201"/>
      <c r="E13410" s="201"/>
    </row>
    <row r="13411" spans="3:5" x14ac:dyDescent="0.2">
      <c r="C13411" s="201"/>
      <c r="D13411" s="201"/>
      <c r="E13411" s="201"/>
    </row>
    <row r="13412" spans="3:5" x14ac:dyDescent="0.2">
      <c r="C13412" s="201"/>
      <c r="D13412" s="201"/>
      <c r="E13412" s="201"/>
    </row>
    <row r="13413" spans="3:5" x14ac:dyDescent="0.2">
      <c r="C13413" s="201"/>
      <c r="D13413" s="201"/>
      <c r="E13413" s="201"/>
    </row>
    <row r="13414" spans="3:5" x14ac:dyDescent="0.2">
      <c r="C13414" s="201"/>
      <c r="D13414" s="201"/>
      <c r="E13414" s="201"/>
    </row>
    <row r="13415" spans="3:5" x14ac:dyDescent="0.2">
      <c r="C13415" s="201"/>
      <c r="D13415" s="201"/>
      <c r="E13415" s="201"/>
    </row>
    <row r="13416" spans="3:5" x14ac:dyDescent="0.2">
      <c r="C13416" s="201"/>
      <c r="D13416" s="201"/>
      <c r="E13416" s="201"/>
    </row>
    <row r="13417" spans="3:5" x14ac:dyDescent="0.2">
      <c r="C13417" s="201"/>
      <c r="D13417" s="201"/>
      <c r="E13417" s="201"/>
    </row>
    <row r="13418" spans="3:5" x14ac:dyDescent="0.2">
      <c r="C13418" s="201"/>
      <c r="D13418" s="201"/>
      <c r="E13418" s="201"/>
    </row>
    <row r="13419" spans="3:5" x14ac:dyDescent="0.2">
      <c r="C13419" s="201"/>
      <c r="D13419" s="201"/>
      <c r="E13419" s="201"/>
    </row>
    <row r="13420" spans="3:5" x14ac:dyDescent="0.2">
      <c r="C13420" s="201"/>
      <c r="D13420" s="201"/>
      <c r="E13420" s="201"/>
    </row>
    <row r="13421" spans="3:5" x14ac:dyDescent="0.2">
      <c r="C13421" s="201"/>
      <c r="D13421" s="201"/>
      <c r="E13421" s="201"/>
    </row>
    <row r="13422" spans="3:5" x14ac:dyDescent="0.2">
      <c r="C13422" s="201"/>
      <c r="D13422" s="201"/>
      <c r="E13422" s="201"/>
    </row>
    <row r="13423" spans="3:5" x14ac:dyDescent="0.2">
      <c r="C13423" s="201"/>
      <c r="D13423" s="201"/>
      <c r="E13423" s="201"/>
    </row>
    <row r="13424" spans="3:5" x14ac:dyDescent="0.2">
      <c r="C13424" s="201"/>
      <c r="D13424" s="201"/>
      <c r="E13424" s="201"/>
    </row>
    <row r="13425" spans="3:5" x14ac:dyDescent="0.2">
      <c r="C13425" s="201"/>
      <c r="D13425" s="201"/>
      <c r="E13425" s="201"/>
    </row>
    <row r="13426" spans="3:5" x14ac:dyDescent="0.2">
      <c r="C13426" s="201"/>
      <c r="D13426" s="201"/>
      <c r="E13426" s="201"/>
    </row>
    <row r="13427" spans="3:5" x14ac:dyDescent="0.2">
      <c r="C13427" s="201"/>
      <c r="D13427" s="201"/>
      <c r="E13427" s="201"/>
    </row>
    <row r="13428" spans="3:5" x14ac:dyDescent="0.2">
      <c r="C13428" s="201"/>
      <c r="D13428" s="201"/>
      <c r="E13428" s="201"/>
    </row>
    <row r="13429" spans="3:5" x14ac:dyDescent="0.2">
      <c r="C13429" s="201"/>
      <c r="D13429" s="201"/>
      <c r="E13429" s="201"/>
    </row>
    <row r="13430" spans="3:5" x14ac:dyDescent="0.2">
      <c r="C13430" s="201"/>
      <c r="D13430" s="201"/>
      <c r="E13430" s="201"/>
    </row>
    <row r="13431" spans="3:5" x14ac:dyDescent="0.2">
      <c r="C13431" s="201"/>
      <c r="D13431" s="201"/>
      <c r="E13431" s="201"/>
    </row>
    <row r="13432" spans="3:5" x14ac:dyDescent="0.2">
      <c r="C13432" s="201"/>
      <c r="D13432" s="201"/>
      <c r="E13432" s="201"/>
    </row>
    <row r="13433" spans="3:5" x14ac:dyDescent="0.2">
      <c r="C13433" s="201"/>
      <c r="D13433" s="201"/>
      <c r="E13433" s="201"/>
    </row>
    <row r="13434" spans="3:5" x14ac:dyDescent="0.2">
      <c r="C13434" s="201"/>
      <c r="D13434" s="201"/>
      <c r="E13434" s="201"/>
    </row>
    <row r="13435" spans="3:5" x14ac:dyDescent="0.2">
      <c r="C13435" s="201"/>
      <c r="D13435" s="201"/>
      <c r="E13435" s="201"/>
    </row>
    <row r="13436" spans="3:5" x14ac:dyDescent="0.2">
      <c r="C13436" s="201"/>
      <c r="D13436" s="201"/>
      <c r="E13436" s="201"/>
    </row>
    <row r="13437" spans="3:5" x14ac:dyDescent="0.2">
      <c r="C13437" s="201"/>
      <c r="D13437" s="201"/>
      <c r="E13437" s="201"/>
    </row>
    <row r="13438" spans="3:5" x14ac:dyDescent="0.2">
      <c r="C13438" s="201"/>
      <c r="D13438" s="201"/>
      <c r="E13438" s="201"/>
    </row>
    <row r="13439" spans="3:5" x14ac:dyDescent="0.2">
      <c r="C13439" s="201"/>
      <c r="D13439" s="201"/>
      <c r="E13439" s="201"/>
    </row>
    <row r="13440" spans="3:5" x14ac:dyDescent="0.2">
      <c r="C13440" s="201"/>
      <c r="D13440" s="201"/>
      <c r="E13440" s="201"/>
    </row>
    <row r="13441" spans="3:5" x14ac:dyDescent="0.2">
      <c r="C13441" s="201"/>
      <c r="D13441" s="201"/>
      <c r="E13441" s="201"/>
    </row>
    <row r="13442" spans="3:5" x14ac:dyDescent="0.2">
      <c r="C13442" s="201"/>
      <c r="D13442" s="201"/>
      <c r="E13442" s="201"/>
    </row>
    <row r="13443" spans="3:5" x14ac:dyDescent="0.2">
      <c r="C13443" s="201"/>
      <c r="D13443" s="201"/>
      <c r="E13443" s="201"/>
    </row>
    <row r="13444" spans="3:5" x14ac:dyDescent="0.2">
      <c r="C13444" s="201"/>
      <c r="D13444" s="201"/>
      <c r="E13444" s="201"/>
    </row>
    <row r="13445" spans="3:5" x14ac:dyDescent="0.2">
      <c r="C13445" s="201"/>
      <c r="D13445" s="201"/>
      <c r="E13445" s="201"/>
    </row>
    <row r="13446" spans="3:5" x14ac:dyDescent="0.2">
      <c r="C13446" s="201"/>
      <c r="D13446" s="201"/>
      <c r="E13446" s="201"/>
    </row>
    <row r="13447" spans="3:5" x14ac:dyDescent="0.2">
      <c r="C13447" s="201"/>
      <c r="D13447" s="201"/>
      <c r="E13447" s="201"/>
    </row>
    <row r="13448" spans="3:5" x14ac:dyDescent="0.2">
      <c r="C13448" s="201"/>
      <c r="D13448" s="201"/>
      <c r="E13448" s="201"/>
    </row>
    <row r="13449" spans="3:5" x14ac:dyDescent="0.2">
      <c r="C13449" s="201"/>
      <c r="D13449" s="201"/>
      <c r="E13449" s="201"/>
    </row>
    <row r="13450" spans="3:5" x14ac:dyDescent="0.2">
      <c r="C13450" s="201"/>
      <c r="D13450" s="201"/>
      <c r="E13450" s="201"/>
    </row>
    <row r="13451" spans="3:5" x14ac:dyDescent="0.2">
      <c r="C13451" s="201"/>
      <c r="D13451" s="201"/>
      <c r="E13451" s="201"/>
    </row>
    <row r="13452" spans="3:5" x14ac:dyDescent="0.2">
      <c r="C13452" s="201"/>
      <c r="D13452" s="201"/>
      <c r="E13452" s="201"/>
    </row>
    <row r="13453" spans="3:5" x14ac:dyDescent="0.2">
      <c r="C13453" s="201"/>
      <c r="D13453" s="201"/>
      <c r="E13453" s="201"/>
    </row>
    <row r="13454" spans="3:5" x14ac:dyDescent="0.2">
      <c r="C13454" s="201"/>
      <c r="D13454" s="201"/>
      <c r="E13454" s="201"/>
    </row>
    <row r="13455" spans="3:5" x14ac:dyDescent="0.2">
      <c r="C13455" s="201"/>
      <c r="D13455" s="201"/>
      <c r="E13455" s="201"/>
    </row>
    <row r="13456" spans="3:5" x14ac:dyDescent="0.2">
      <c r="C13456" s="201"/>
      <c r="D13456" s="201"/>
      <c r="E13456" s="201"/>
    </row>
    <row r="13457" spans="3:5" x14ac:dyDescent="0.2">
      <c r="C13457" s="201"/>
      <c r="D13457" s="201"/>
      <c r="E13457" s="201"/>
    </row>
    <row r="13458" spans="3:5" x14ac:dyDescent="0.2">
      <c r="C13458" s="201"/>
      <c r="D13458" s="201"/>
      <c r="E13458" s="201"/>
    </row>
    <row r="13459" spans="3:5" x14ac:dyDescent="0.2">
      <c r="C13459" s="201"/>
      <c r="D13459" s="201"/>
      <c r="E13459" s="201"/>
    </row>
    <row r="13460" spans="3:5" x14ac:dyDescent="0.2">
      <c r="C13460" s="201"/>
      <c r="D13460" s="201"/>
      <c r="E13460" s="201"/>
    </row>
    <row r="13461" spans="3:5" x14ac:dyDescent="0.2">
      <c r="C13461" s="201"/>
      <c r="D13461" s="201"/>
      <c r="E13461" s="201"/>
    </row>
    <row r="13462" spans="3:5" x14ac:dyDescent="0.2">
      <c r="C13462" s="201"/>
      <c r="D13462" s="201"/>
      <c r="E13462" s="201"/>
    </row>
    <row r="13463" spans="3:5" x14ac:dyDescent="0.2">
      <c r="C13463" s="201"/>
      <c r="D13463" s="201"/>
      <c r="E13463" s="201"/>
    </row>
    <row r="13464" spans="3:5" x14ac:dyDescent="0.2">
      <c r="C13464" s="201"/>
      <c r="D13464" s="201"/>
      <c r="E13464" s="201"/>
    </row>
    <row r="13465" spans="3:5" x14ac:dyDescent="0.2">
      <c r="C13465" s="201"/>
      <c r="D13465" s="201"/>
      <c r="E13465" s="201"/>
    </row>
    <row r="13466" spans="3:5" x14ac:dyDescent="0.2">
      <c r="C13466" s="201"/>
      <c r="D13466" s="201"/>
      <c r="E13466" s="201"/>
    </row>
    <row r="13467" spans="3:5" x14ac:dyDescent="0.2">
      <c r="C13467" s="201"/>
      <c r="D13467" s="201"/>
      <c r="E13467" s="201"/>
    </row>
    <row r="13468" spans="3:5" x14ac:dyDescent="0.2">
      <c r="C13468" s="201"/>
      <c r="D13468" s="201"/>
      <c r="E13468" s="201"/>
    </row>
    <row r="13469" spans="3:5" x14ac:dyDescent="0.2">
      <c r="C13469" s="201"/>
      <c r="D13469" s="201"/>
      <c r="E13469" s="201"/>
    </row>
    <row r="13470" spans="3:5" x14ac:dyDescent="0.2">
      <c r="C13470" s="201"/>
      <c r="D13470" s="201"/>
      <c r="E13470" s="201"/>
    </row>
    <row r="13471" spans="3:5" x14ac:dyDescent="0.2">
      <c r="C13471" s="201"/>
      <c r="D13471" s="201"/>
      <c r="E13471" s="201"/>
    </row>
    <row r="13472" spans="3:5" x14ac:dyDescent="0.2">
      <c r="C13472" s="201"/>
      <c r="D13472" s="201"/>
      <c r="E13472" s="201"/>
    </row>
    <row r="13473" spans="3:5" x14ac:dyDescent="0.2">
      <c r="C13473" s="201"/>
      <c r="D13473" s="201"/>
      <c r="E13473" s="201"/>
    </row>
    <row r="13474" spans="3:5" x14ac:dyDescent="0.2">
      <c r="C13474" s="201"/>
      <c r="D13474" s="201"/>
      <c r="E13474" s="201"/>
    </row>
    <row r="13475" spans="3:5" x14ac:dyDescent="0.2">
      <c r="C13475" s="201"/>
      <c r="D13475" s="201"/>
      <c r="E13475" s="201"/>
    </row>
    <row r="13476" spans="3:5" x14ac:dyDescent="0.2">
      <c r="C13476" s="201"/>
      <c r="D13476" s="201"/>
      <c r="E13476" s="201"/>
    </row>
    <row r="13477" spans="3:5" x14ac:dyDescent="0.2">
      <c r="C13477" s="201"/>
      <c r="D13477" s="201"/>
      <c r="E13477" s="201"/>
    </row>
    <row r="13478" spans="3:5" x14ac:dyDescent="0.2">
      <c r="C13478" s="201"/>
      <c r="D13478" s="201"/>
      <c r="E13478" s="201"/>
    </row>
    <row r="13479" spans="3:5" x14ac:dyDescent="0.2">
      <c r="C13479" s="201"/>
      <c r="D13479" s="201"/>
      <c r="E13479" s="201"/>
    </row>
    <row r="13480" spans="3:5" x14ac:dyDescent="0.2">
      <c r="C13480" s="201"/>
      <c r="D13480" s="201"/>
      <c r="E13480" s="201"/>
    </row>
    <row r="13481" spans="3:5" x14ac:dyDescent="0.2">
      <c r="C13481" s="201"/>
      <c r="D13481" s="201"/>
      <c r="E13481" s="201"/>
    </row>
    <row r="13482" spans="3:5" x14ac:dyDescent="0.2">
      <c r="C13482" s="201"/>
      <c r="D13482" s="201"/>
      <c r="E13482" s="201"/>
    </row>
    <row r="13483" spans="3:5" x14ac:dyDescent="0.2">
      <c r="C13483" s="201"/>
      <c r="D13483" s="201"/>
      <c r="E13483" s="201"/>
    </row>
    <row r="13484" spans="3:5" x14ac:dyDescent="0.2">
      <c r="C13484" s="201"/>
      <c r="D13484" s="201"/>
      <c r="E13484" s="201"/>
    </row>
    <row r="13485" spans="3:5" x14ac:dyDescent="0.2">
      <c r="C13485" s="201"/>
      <c r="D13485" s="201"/>
      <c r="E13485" s="201"/>
    </row>
    <row r="13486" spans="3:5" x14ac:dyDescent="0.2">
      <c r="C13486" s="201"/>
      <c r="D13486" s="201"/>
      <c r="E13486" s="201"/>
    </row>
    <row r="13487" spans="3:5" x14ac:dyDescent="0.2">
      <c r="C13487" s="201"/>
      <c r="D13487" s="201"/>
      <c r="E13487" s="201"/>
    </row>
    <row r="13488" spans="3:5" x14ac:dyDescent="0.2">
      <c r="C13488" s="201"/>
      <c r="D13488" s="201"/>
      <c r="E13488" s="201"/>
    </row>
    <row r="13489" spans="3:5" x14ac:dyDescent="0.2">
      <c r="C13489" s="201"/>
      <c r="D13489" s="201"/>
      <c r="E13489" s="201"/>
    </row>
    <row r="13490" spans="3:5" x14ac:dyDescent="0.2">
      <c r="C13490" s="201"/>
      <c r="D13490" s="201"/>
      <c r="E13490" s="201"/>
    </row>
    <row r="13491" spans="3:5" x14ac:dyDescent="0.2">
      <c r="C13491" s="201"/>
      <c r="D13491" s="201"/>
      <c r="E13491" s="201"/>
    </row>
    <row r="13492" spans="3:5" x14ac:dyDescent="0.2">
      <c r="C13492" s="201"/>
      <c r="D13492" s="201"/>
      <c r="E13492" s="201"/>
    </row>
    <row r="13493" spans="3:5" x14ac:dyDescent="0.2">
      <c r="C13493" s="201"/>
      <c r="D13493" s="201"/>
      <c r="E13493" s="201"/>
    </row>
    <row r="13494" spans="3:5" x14ac:dyDescent="0.2">
      <c r="C13494" s="201"/>
      <c r="D13494" s="201"/>
      <c r="E13494" s="201"/>
    </row>
    <row r="13495" spans="3:5" x14ac:dyDescent="0.2">
      <c r="C13495" s="201"/>
      <c r="D13495" s="201"/>
      <c r="E13495" s="201"/>
    </row>
    <row r="13496" spans="3:5" x14ac:dyDescent="0.2">
      <c r="C13496" s="201"/>
      <c r="D13496" s="201"/>
      <c r="E13496" s="201"/>
    </row>
    <row r="13497" spans="3:5" x14ac:dyDescent="0.2">
      <c r="C13497" s="201"/>
      <c r="D13497" s="201"/>
      <c r="E13497" s="201"/>
    </row>
    <row r="13498" spans="3:5" x14ac:dyDescent="0.2">
      <c r="C13498" s="201"/>
      <c r="D13498" s="201"/>
      <c r="E13498" s="201"/>
    </row>
    <row r="13499" spans="3:5" x14ac:dyDescent="0.2">
      <c r="C13499" s="201"/>
      <c r="D13499" s="201"/>
      <c r="E13499" s="201"/>
    </row>
    <row r="13500" spans="3:5" x14ac:dyDescent="0.2">
      <c r="C13500" s="201"/>
      <c r="D13500" s="201"/>
      <c r="E13500" s="201"/>
    </row>
    <row r="13501" spans="3:5" x14ac:dyDescent="0.2">
      <c r="C13501" s="201"/>
      <c r="D13501" s="201"/>
      <c r="E13501" s="201"/>
    </row>
    <row r="13502" spans="3:5" x14ac:dyDescent="0.2">
      <c r="C13502" s="201"/>
      <c r="D13502" s="201"/>
      <c r="E13502" s="201"/>
    </row>
    <row r="13503" spans="3:5" x14ac:dyDescent="0.2">
      <c r="C13503" s="201"/>
      <c r="D13503" s="201"/>
      <c r="E13503" s="201"/>
    </row>
    <row r="13504" spans="3:5" x14ac:dyDescent="0.2">
      <c r="C13504" s="201"/>
      <c r="D13504" s="201"/>
      <c r="E13504" s="201"/>
    </row>
    <row r="13505" spans="3:5" x14ac:dyDescent="0.2">
      <c r="C13505" s="201"/>
      <c r="D13505" s="201"/>
      <c r="E13505" s="201"/>
    </row>
    <row r="13506" spans="3:5" x14ac:dyDescent="0.2">
      <c r="C13506" s="201"/>
      <c r="D13506" s="201"/>
      <c r="E13506" s="201"/>
    </row>
    <row r="13507" spans="3:5" x14ac:dyDescent="0.2">
      <c r="C13507" s="201"/>
      <c r="D13507" s="201"/>
      <c r="E13507" s="201"/>
    </row>
    <row r="13508" spans="3:5" x14ac:dyDescent="0.2">
      <c r="C13508" s="201"/>
      <c r="D13508" s="201"/>
      <c r="E13508" s="201"/>
    </row>
    <row r="13509" spans="3:5" x14ac:dyDescent="0.2">
      <c r="C13509" s="201"/>
      <c r="D13509" s="201"/>
      <c r="E13509" s="201"/>
    </row>
    <row r="13510" spans="3:5" x14ac:dyDescent="0.2">
      <c r="C13510" s="201"/>
      <c r="D13510" s="201"/>
      <c r="E13510" s="201"/>
    </row>
    <row r="13511" spans="3:5" x14ac:dyDescent="0.2">
      <c r="C13511" s="201"/>
      <c r="D13511" s="201"/>
      <c r="E13511" s="201"/>
    </row>
    <row r="13512" spans="3:5" x14ac:dyDescent="0.2">
      <c r="C13512" s="201"/>
      <c r="D13512" s="201"/>
      <c r="E13512" s="201"/>
    </row>
    <row r="13513" spans="3:5" x14ac:dyDescent="0.2">
      <c r="C13513" s="201"/>
      <c r="D13513" s="201"/>
      <c r="E13513" s="201"/>
    </row>
    <row r="13514" spans="3:5" x14ac:dyDescent="0.2">
      <c r="C13514" s="201"/>
      <c r="D13514" s="201"/>
      <c r="E13514" s="201"/>
    </row>
    <row r="13515" spans="3:5" x14ac:dyDescent="0.2">
      <c r="C13515" s="201"/>
      <c r="D13515" s="201"/>
      <c r="E13515" s="201"/>
    </row>
    <row r="13516" spans="3:5" x14ac:dyDescent="0.2">
      <c r="C13516" s="201"/>
      <c r="D13516" s="201"/>
      <c r="E13516" s="201"/>
    </row>
    <row r="13517" spans="3:5" x14ac:dyDescent="0.2">
      <c r="C13517" s="201"/>
      <c r="D13517" s="201"/>
      <c r="E13517" s="201"/>
    </row>
    <row r="13518" spans="3:5" x14ac:dyDescent="0.2">
      <c r="C13518" s="201"/>
      <c r="D13518" s="201"/>
      <c r="E13518" s="201"/>
    </row>
    <row r="13519" spans="3:5" x14ac:dyDescent="0.2">
      <c r="C13519" s="201"/>
      <c r="D13519" s="201"/>
      <c r="E13519" s="201"/>
    </row>
    <row r="13520" spans="3:5" x14ac:dyDescent="0.2">
      <c r="C13520" s="201"/>
      <c r="D13520" s="201"/>
      <c r="E13520" s="201"/>
    </row>
    <row r="13521" spans="3:5" x14ac:dyDescent="0.2">
      <c r="C13521" s="201"/>
      <c r="D13521" s="201"/>
      <c r="E13521" s="201"/>
    </row>
    <row r="13522" spans="3:5" x14ac:dyDescent="0.2">
      <c r="C13522" s="201"/>
      <c r="D13522" s="201"/>
      <c r="E13522" s="201"/>
    </row>
    <row r="13523" spans="3:5" x14ac:dyDescent="0.2">
      <c r="C13523" s="201"/>
      <c r="D13523" s="201"/>
      <c r="E13523" s="201"/>
    </row>
    <row r="13524" spans="3:5" x14ac:dyDescent="0.2">
      <c r="C13524" s="201"/>
      <c r="D13524" s="201"/>
      <c r="E13524" s="201"/>
    </row>
    <row r="13525" spans="3:5" x14ac:dyDescent="0.2">
      <c r="C13525" s="201"/>
      <c r="D13525" s="201"/>
      <c r="E13525" s="201"/>
    </row>
    <row r="13526" spans="3:5" x14ac:dyDescent="0.2">
      <c r="C13526" s="201"/>
      <c r="D13526" s="201"/>
      <c r="E13526" s="201"/>
    </row>
    <row r="13527" spans="3:5" x14ac:dyDescent="0.2">
      <c r="C13527" s="201"/>
      <c r="D13527" s="201"/>
      <c r="E13527" s="201"/>
    </row>
    <row r="13528" spans="3:5" x14ac:dyDescent="0.2">
      <c r="C13528" s="201"/>
      <c r="D13528" s="201"/>
      <c r="E13528" s="201"/>
    </row>
    <row r="13529" spans="3:5" x14ac:dyDescent="0.2">
      <c r="C13529" s="201"/>
      <c r="D13529" s="201"/>
      <c r="E13529" s="201"/>
    </row>
    <row r="13530" spans="3:5" x14ac:dyDescent="0.2">
      <c r="C13530" s="201"/>
      <c r="D13530" s="201"/>
      <c r="E13530" s="201"/>
    </row>
    <row r="13531" spans="3:5" x14ac:dyDescent="0.2">
      <c r="C13531" s="201"/>
      <c r="D13531" s="201"/>
      <c r="E13531" s="201"/>
    </row>
    <row r="13532" spans="3:5" x14ac:dyDescent="0.2">
      <c r="C13532" s="201"/>
      <c r="D13532" s="201"/>
      <c r="E13532" s="201"/>
    </row>
    <row r="13533" spans="3:5" x14ac:dyDescent="0.2">
      <c r="C13533" s="201"/>
      <c r="D13533" s="201"/>
      <c r="E13533" s="201"/>
    </row>
    <row r="13534" spans="3:5" x14ac:dyDescent="0.2">
      <c r="C13534" s="201"/>
      <c r="D13534" s="201"/>
      <c r="E13534" s="201"/>
    </row>
    <row r="13535" spans="3:5" x14ac:dyDescent="0.2">
      <c r="C13535" s="201"/>
      <c r="D13535" s="201"/>
      <c r="E13535" s="201"/>
    </row>
    <row r="13536" spans="3:5" x14ac:dyDescent="0.2">
      <c r="C13536" s="201"/>
      <c r="D13536" s="201"/>
      <c r="E13536" s="201"/>
    </row>
    <row r="13537" spans="3:5" x14ac:dyDescent="0.2">
      <c r="C13537" s="201"/>
      <c r="D13537" s="201"/>
      <c r="E13537" s="201"/>
    </row>
    <row r="13538" spans="3:5" x14ac:dyDescent="0.2">
      <c r="C13538" s="201"/>
      <c r="D13538" s="201"/>
      <c r="E13538" s="201"/>
    </row>
    <row r="13539" spans="3:5" x14ac:dyDescent="0.2">
      <c r="C13539" s="201"/>
      <c r="D13539" s="201"/>
      <c r="E13539" s="201"/>
    </row>
    <row r="13540" spans="3:5" x14ac:dyDescent="0.2">
      <c r="C13540" s="201"/>
      <c r="D13540" s="201"/>
      <c r="E13540" s="201"/>
    </row>
    <row r="13541" spans="3:5" x14ac:dyDescent="0.2">
      <c r="C13541" s="201"/>
      <c r="D13541" s="201"/>
      <c r="E13541" s="201"/>
    </row>
    <row r="13542" spans="3:5" x14ac:dyDescent="0.2">
      <c r="C13542" s="201"/>
      <c r="D13542" s="201"/>
      <c r="E13542" s="201"/>
    </row>
    <row r="13543" spans="3:5" x14ac:dyDescent="0.2">
      <c r="C13543" s="201"/>
      <c r="D13543" s="201"/>
      <c r="E13543" s="201"/>
    </row>
    <row r="13544" spans="3:5" x14ac:dyDescent="0.2">
      <c r="C13544" s="201"/>
      <c r="D13544" s="201"/>
      <c r="E13544" s="201"/>
    </row>
    <row r="13545" spans="3:5" x14ac:dyDescent="0.2">
      <c r="C13545" s="201"/>
      <c r="D13545" s="201"/>
      <c r="E13545" s="201"/>
    </row>
    <row r="13546" spans="3:5" x14ac:dyDescent="0.2">
      <c r="C13546" s="201"/>
      <c r="D13546" s="201"/>
      <c r="E13546" s="201"/>
    </row>
    <row r="13547" spans="3:5" x14ac:dyDescent="0.2">
      <c r="C13547" s="201"/>
      <c r="D13547" s="201"/>
      <c r="E13547" s="201"/>
    </row>
    <row r="13548" spans="3:5" x14ac:dyDescent="0.2">
      <c r="C13548" s="201"/>
      <c r="D13548" s="201"/>
      <c r="E13548" s="201"/>
    </row>
    <row r="13549" spans="3:5" x14ac:dyDescent="0.2">
      <c r="C13549" s="201"/>
      <c r="D13549" s="201"/>
      <c r="E13549" s="201"/>
    </row>
    <row r="13550" spans="3:5" x14ac:dyDescent="0.2">
      <c r="C13550" s="201"/>
      <c r="D13550" s="201"/>
      <c r="E13550" s="201"/>
    </row>
    <row r="13551" spans="3:5" x14ac:dyDescent="0.2">
      <c r="C13551" s="201"/>
      <c r="D13551" s="201"/>
      <c r="E13551" s="201"/>
    </row>
    <row r="13552" spans="3:5" x14ac:dyDescent="0.2">
      <c r="C13552" s="201"/>
      <c r="D13552" s="201"/>
      <c r="E13552" s="201"/>
    </row>
    <row r="13553" spans="3:5" x14ac:dyDescent="0.2">
      <c r="C13553" s="201"/>
      <c r="D13553" s="201"/>
      <c r="E13553" s="201"/>
    </row>
    <row r="13554" spans="3:5" x14ac:dyDescent="0.2">
      <c r="C13554" s="201"/>
      <c r="D13554" s="201"/>
      <c r="E13554" s="201"/>
    </row>
    <row r="13555" spans="3:5" x14ac:dyDescent="0.2">
      <c r="C13555" s="201"/>
      <c r="D13555" s="201"/>
      <c r="E13555" s="201"/>
    </row>
    <row r="13556" spans="3:5" x14ac:dyDescent="0.2">
      <c r="C13556" s="201"/>
      <c r="D13556" s="201"/>
      <c r="E13556" s="201"/>
    </row>
    <row r="13557" spans="3:5" x14ac:dyDescent="0.2">
      <c r="C13557" s="201"/>
      <c r="D13557" s="201"/>
      <c r="E13557" s="201"/>
    </row>
    <row r="13558" spans="3:5" x14ac:dyDescent="0.2">
      <c r="C13558" s="201"/>
      <c r="D13558" s="201"/>
      <c r="E13558" s="201"/>
    </row>
    <row r="13559" spans="3:5" x14ac:dyDescent="0.2">
      <c r="C13559" s="201"/>
      <c r="D13559" s="201"/>
      <c r="E13559" s="201"/>
    </row>
    <row r="13560" spans="3:5" x14ac:dyDescent="0.2">
      <c r="C13560" s="201"/>
      <c r="D13560" s="201"/>
      <c r="E13560" s="201"/>
    </row>
    <row r="13561" spans="3:5" x14ac:dyDescent="0.2">
      <c r="C13561" s="201"/>
      <c r="D13561" s="201"/>
      <c r="E13561" s="201"/>
    </row>
    <row r="13562" spans="3:5" x14ac:dyDescent="0.2">
      <c r="C13562" s="201"/>
      <c r="D13562" s="201"/>
      <c r="E13562" s="201"/>
    </row>
    <row r="13563" spans="3:5" x14ac:dyDescent="0.2">
      <c r="C13563" s="201"/>
      <c r="D13563" s="201"/>
      <c r="E13563" s="201"/>
    </row>
    <row r="13564" spans="3:5" x14ac:dyDescent="0.2">
      <c r="C13564" s="201"/>
      <c r="D13564" s="201"/>
      <c r="E13564" s="201"/>
    </row>
    <row r="13565" spans="3:5" x14ac:dyDescent="0.2">
      <c r="C13565" s="201"/>
      <c r="D13565" s="201"/>
      <c r="E13565" s="201"/>
    </row>
    <row r="13566" spans="3:5" x14ac:dyDescent="0.2">
      <c r="C13566" s="201"/>
      <c r="D13566" s="201"/>
      <c r="E13566" s="201"/>
    </row>
    <row r="13567" spans="3:5" x14ac:dyDescent="0.2">
      <c r="C13567" s="201"/>
      <c r="D13567" s="201"/>
      <c r="E13567" s="201"/>
    </row>
    <row r="13568" spans="3:5" x14ac:dyDescent="0.2">
      <c r="C13568" s="201"/>
      <c r="D13568" s="201"/>
      <c r="E13568" s="201"/>
    </row>
    <row r="13569" spans="3:5" x14ac:dyDescent="0.2">
      <c r="C13569" s="201"/>
      <c r="D13569" s="201"/>
      <c r="E13569" s="201"/>
    </row>
    <row r="13570" spans="3:5" x14ac:dyDescent="0.2">
      <c r="C13570" s="201"/>
      <c r="D13570" s="201"/>
      <c r="E13570" s="201"/>
    </row>
    <row r="13571" spans="3:5" x14ac:dyDescent="0.2">
      <c r="C13571" s="201"/>
      <c r="D13571" s="201"/>
      <c r="E13571" s="201"/>
    </row>
    <row r="13572" spans="3:5" x14ac:dyDescent="0.2">
      <c r="C13572" s="201"/>
      <c r="D13572" s="201"/>
      <c r="E13572" s="201"/>
    </row>
    <row r="13573" spans="3:5" x14ac:dyDescent="0.2">
      <c r="C13573" s="201"/>
      <c r="D13573" s="201"/>
      <c r="E13573" s="201"/>
    </row>
    <row r="13574" spans="3:5" x14ac:dyDescent="0.2">
      <c r="C13574" s="201"/>
      <c r="D13574" s="201"/>
      <c r="E13574" s="201"/>
    </row>
    <row r="13575" spans="3:5" x14ac:dyDescent="0.2">
      <c r="C13575" s="201"/>
      <c r="D13575" s="201"/>
      <c r="E13575" s="201"/>
    </row>
    <row r="13576" spans="3:5" x14ac:dyDescent="0.2">
      <c r="C13576" s="201"/>
      <c r="D13576" s="201"/>
      <c r="E13576" s="201"/>
    </row>
    <row r="13577" spans="3:5" x14ac:dyDescent="0.2">
      <c r="C13577" s="201"/>
      <c r="D13577" s="201"/>
      <c r="E13577" s="201"/>
    </row>
    <row r="13578" spans="3:5" x14ac:dyDescent="0.2">
      <c r="C13578" s="201"/>
      <c r="D13578" s="201"/>
      <c r="E13578" s="201"/>
    </row>
    <row r="13579" spans="3:5" x14ac:dyDescent="0.2">
      <c r="C13579" s="201"/>
      <c r="D13579" s="201"/>
      <c r="E13579" s="201"/>
    </row>
    <row r="13580" spans="3:5" x14ac:dyDescent="0.2">
      <c r="C13580" s="201"/>
      <c r="D13580" s="201"/>
      <c r="E13580" s="201"/>
    </row>
    <row r="13581" spans="3:5" x14ac:dyDescent="0.2">
      <c r="C13581" s="201"/>
      <c r="D13581" s="201"/>
      <c r="E13581" s="201"/>
    </row>
    <row r="13582" spans="3:5" x14ac:dyDescent="0.2">
      <c r="C13582" s="201"/>
      <c r="D13582" s="201"/>
      <c r="E13582" s="201"/>
    </row>
    <row r="13583" spans="3:5" x14ac:dyDescent="0.2">
      <c r="C13583" s="201"/>
      <c r="D13583" s="201"/>
      <c r="E13583" s="201"/>
    </row>
    <row r="13584" spans="3:5" x14ac:dyDescent="0.2">
      <c r="C13584" s="201"/>
      <c r="D13584" s="201"/>
      <c r="E13584" s="201"/>
    </row>
    <row r="13585" spans="3:5" x14ac:dyDescent="0.2">
      <c r="C13585" s="201"/>
      <c r="D13585" s="201"/>
      <c r="E13585" s="201"/>
    </row>
    <row r="13586" spans="3:5" x14ac:dyDescent="0.2">
      <c r="C13586" s="201"/>
      <c r="D13586" s="201"/>
      <c r="E13586" s="201"/>
    </row>
    <row r="13587" spans="3:5" x14ac:dyDescent="0.2">
      <c r="C13587" s="201"/>
      <c r="D13587" s="201"/>
      <c r="E13587" s="201"/>
    </row>
    <row r="13588" spans="3:5" x14ac:dyDescent="0.2">
      <c r="C13588" s="201"/>
      <c r="D13588" s="201"/>
      <c r="E13588" s="201"/>
    </row>
    <row r="13589" spans="3:5" x14ac:dyDescent="0.2">
      <c r="C13589" s="201"/>
      <c r="D13589" s="201"/>
      <c r="E13589" s="201"/>
    </row>
    <row r="13590" spans="3:5" x14ac:dyDescent="0.2">
      <c r="C13590" s="201"/>
      <c r="D13590" s="201"/>
      <c r="E13590" s="201"/>
    </row>
    <row r="13591" spans="3:5" x14ac:dyDescent="0.2">
      <c r="C13591" s="201"/>
      <c r="D13591" s="201"/>
      <c r="E13591" s="201"/>
    </row>
    <row r="13592" spans="3:5" x14ac:dyDescent="0.2">
      <c r="C13592" s="201"/>
      <c r="D13592" s="201"/>
      <c r="E13592" s="201"/>
    </row>
    <row r="13593" spans="3:5" x14ac:dyDescent="0.2">
      <c r="C13593" s="201"/>
      <c r="D13593" s="201"/>
      <c r="E13593" s="201"/>
    </row>
    <row r="13594" spans="3:5" x14ac:dyDescent="0.2">
      <c r="C13594" s="201"/>
      <c r="D13594" s="201"/>
      <c r="E13594" s="201"/>
    </row>
    <row r="13595" spans="3:5" x14ac:dyDescent="0.2">
      <c r="C13595" s="201"/>
      <c r="D13595" s="201"/>
      <c r="E13595" s="201"/>
    </row>
    <row r="13596" spans="3:5" x14ac:dyDescent="0.2">
      <c r="C13596" s="201"/>
      <c r="D13596" s="201"/>
      <c r="E13596" s="201"/>
    </row>
    <row r="13597" spans="3:5" x14ac:dyDescent="0.2">
      <c r="C13597" s="201"/>
      <c r="D13597" s="201"/>
      <c r="E13597" s="201"/>
    </row>
    <row r="13598" spans="3:5" x14ac:dyDescent="0.2">
      <c r="C13598" s="201"/>
      <c r="D13598" s="201"/>
      <c r="E13598" s="201"/>
    </row>
    <row r="13599" spans="3:5" x14ac:dyDescent="0.2">
      <c r="C13599" s="201"/>
      <c r="D13599" s="201"/>
      <c r="E13599" s="201"/>
    </row>
    <row r="13600" spans="3:5" x14ac:dyDescent="0.2">
      <c r="C13600" s="201"/>
      <c r="D13600" s="201"/>
      <c r="E13600" s="201"/>
    </row>
    <row r="13601" spans="3:5" x14ac:dyDescent="0.2">
      <c r="C13601" s="201"/>
      <c r="D13601" s="201"/>
      <c r="E13601" s="201"/>
    </row>
    <row r="13602" spans="3:5" x14ac:dyDescent="0.2">
      <c r="C13602" s="201"/>
      <c r="D13602" s="201"/>
      <c r="E13602" s="201"/>
    </row>
    <row r="13603" spans="3:5" x14ac:dyDescent="0.2">
      <c r="C13603" s="201"/>
      <c r="D13603" s="201"/>
      <c r="E13603" s="201"/>
    </row>
    <row r="13604" spans="3:5" x14ac:dyDescent="0.2">
      <c r="C13604" s="201"/>
      <c r="D13604" s="201"/>
      <c r="E13604" s="201"/>
    </row>
    <row r="13605" spans="3:5" x14ac:dyDescent="0.2">
      <c r="C13605" s="201"/>
      <c r="D13605" s="201"/>
      <c r="E13605" s="201"/>
    </row>
    <row r="13606" spans="3:5" x14ac:dyDescent="0.2">
      <c r="C13606" s="201"/>
      <c r="D13606" s="201"/>
      <c r="E13606" s="201"/>
    </row>
    <row r="13607" spans="3:5" x14ac:dyDescent="0.2">
      <c r="C13607" s="201"/>
      <c r="D13607" s="201"/>
      <c r="E13607" s="201"/>
    </row>
    <row r="13608" spans="3:5" x14ac:dyDescent="0.2">
      <c r="C13608" s="201"/>
      <c r="D13608" s="201"/>
      <c r="E13608" s="201"/>
    </row>
    <row r="13609" spans="3:5" x14ac:dyDescent="0.2">
      <c r="C13609" s="201"/>
      <c r="D13609" s="201"/>
      <c r="E13609" s="201"/>
    </row>
    <row r="13610" spans="3:5" x14ac:dyDescent="0.2">
      <c r="C13610" s="201"/>
      <c r="D13610" s="201"/>
      <c r="E13610" s="201"/>
    </row>
    <row r="13611" spans="3:5" x14ac:dyDescent="0.2">
      <c r="C13611" s="201"/>
      <c r="D13611" s="201"/>
      <c r="E13611" s="201"/>
    </row>
    <row r="13612" spans="3:5" x14ac:dyDescent="0.2">
      <c r="C13612" s="201"/>
      <c r="D13612" s="201"/>
      <c r="E13612" s="201"/>
    </row>
    <row r="13613" spans="3:5" x14ac:dyDescent="0.2">
      <c r="C13613" s="201"/>
      <c r="D13613" s="201"/>
      <c r="E13613" s="201"/>
    </row>
    <row r="13614" spans="3:5" x14ac:dyDescent="0.2">
      <c r="C13614" s="201"/>
      <c r="D13614" s="201"/>
      <c r="E13614" s="201"/>
    </row>
    <row r="13615" spans="3:5" x14ac:dyDescent="0.2">
      <c r="C13615" s="201"/>
      <c r="D13615" s="201"/>
      <c r="E13615" s="201"/>
    </row>
    <row r="13616" spans="3:5" x14ac:dyDescent="0.2">
      <c r="C13616" s="201"/>
      <c r="D13616" s="201"/>
      <c r="E13616" s="201"/>
    </row>
    <row r="13617" spans="3:5" x14ac:dyDescent="0.2">
      <c r="C13617" s="201"/>
      <c r="D13617" s="201"/>
      <c r="E13617" s="201"/>
    </row>
    <row r="13618" spans="3:5" x14ac:dyDescent="0.2">
      <c r="C13618" s="201"/>
      <c r="D13618" s="201"/>
      <c r="E13618" s="201"/>
    </row>
    <row r="13619" spans="3:5" x14ac:dyDescent="0.2">
      <c r="C13619" s="201"/>
      <c r="D13619" s="201"/>
      <c r="E13619" s="201"/>
    </row>
    <row r="13620" spans="3:5" x14ac:dyDescent="0.2">
      <c r="C13620" s="201"/>
      <c r="D13620" s="201"/>
      <c r="E13620" s="201"/>
    </row>
    <row r="13621" spans="3:5" x14ac:dyDescent="0.2">
      <c r="C13621" s="201"/>
      <c r="D13621" s="201"/>
      <c r="E13621" s="201"/>
    </row>
    <row r="13622" spans="3:5" x14ac:dyDescent="0.2">
      <c r="C13622" s="201"/>
      <c r="D13622" s="201"/>
      <c r="E13622" s="201"/>
    </row>
    <row r="13623" spans="3:5" x14ac:dyDescent="0.2">
      <c r="C13623" s="201"/>
      <c r="D13623" s="201"/>
      <c r="E13623" s="201"/>
    </row>
    <row r="13624" spans="3:5" x14ac:dyDescent="0.2">
      <c r="C13624" s="201"/>
      <c r="D13624" s="201"/>
      <c r="E13624" s="201"/>
    </row>
    <row r="13625" spans="3:5" x14ac:dyDescent="0.2">
      <c r="C13625" s="201"/>
      <c r="D13625" s="201"/>
      <c r="E13625" s="201"/>
    </row>
    <row r="13626" spans="3:5" x14ac:dyDescent="0.2">
      <c r="C13626" s="201"/>
      <c r="D13626" s="201"/>
      <c r="E13626" s="201"/>
    </row>
    <row r="13627" spans="3:5" x14ac:dyDescent="0.2">
      <c r="C13627" s="201"/>
      <c r="D13627" s="201"/>
      <c r="E13627" s="201"/>
    </row>
    <row r="13628" spans="3:5" x14ac:dyDescent="0.2">
      <c r="C13628" s="201"/>
      <c r="D13628" s="201"/>
      <c r="E13628" s="201"/>
    </row>
    <row r="13629" spans="3:5" x14ac:dyDescent="0.2">
      <c r="C13629" s="201"/>
      <c r="D13629" s="201"/>
      <c r="E13629" s="201"/>
    </row>
    <row r="13630" spans="3:5" x14ac:dyDescent="0.2">
      <c r="C13630" s="201"/>
      <c r="D13630" s="201"/>
      <c r="E13630" s="201"/>
    </row>
    <row r="13631" spans="3:5" x14ac:dyDescent="0.2">
      <c r="C13631" s="201"/>
      <c r="D13631" s="201"/>
      <c r="E13631" s="201"/>
    </row>
    <row r="13632" spans="3:5" x14ac:dyDescent="0.2">
      <c r="C13632" s="201"/>
      <c r="D13632" s="201"/>
      <c r="E13632" s="201"/>
    </row>
    <row r="13633" spans="3:5" x14ac:dyDescent="0.2">
      <c r="C13633" s="201"/>
      <c r="D13633" s="201"/>
      <c r="E13633" s="201"/>
    </row>
    <row r="13634" spans="3:5" x14ac:dyDescent="0.2">
      <c r="C13634" s="201"/>
      <c r="D13634" s="201"/>
      <c r="E13634" s="201"/>
    </row>
    <row r="13635" spans="3:5" x14ac:dyDescent="0.2">
      <c r="C13635" s="201"/>
      <c r="D13635" s="201"/>
      <c r="E13635" s="201"/>
    </row>
    <row r="13636" spans="3:5" x14ac:dyDescent="0.2">
      <c r="C13636" s="201"/>
      <c r="D13636" s="201"/>
      <c r="E13636" s="201"/>
    </row>
    <row r="13637" spans="3:5" x14ac:dyDescent="0.2">
      <c r="C13637" s="201"/>
      <c r="D13637" s="201"/>
      <c r="E13637" s="201"/>
    </row>
    <row r="13638" spans="3:5" x14ac:dyDescent="0.2">
      <c r="C13638" s="201"/>
      <c r="D13638" s="201"/>
      <c r="E13638" s="201"/>
    </row>
    <row r="13639" spans="3:5" x14ac:dyDescent="0.2">
      <c r="C13639" s="201"/>
      <c r="D13639" s="201"/>
      <c r="E13639" s="201"/>
    </row>
    <row r="13640" spans="3:5" x14ac:dyDescent="0.2">
      <c r="C13640" s="201"/>
      <c r="D13640" s="201"/>
      <c r="E13640" s="201"/>
    </row>
    <row r="13641" spans="3:5" x14ac:dyDescent="0.2">
      <c r="C13641" s="201"/>
      <c r="D13641" s="201"/>
      <c r="E13641" s="201"/>
    </row>
    <row r="13642" spans="3:5" x14ac:dyDescent="0.2">
      <c r="C13642" s="201"/>
      <c r="D13642" s="201"/>
      <c r="E13642" s="201"/>
    </row>
    <row r="13643" spans="3:5" x14ac:dyDescent="0.2">
      <c r="C13643" s="201"/>
      <c r="D13643" s="201"/>
      <c r="E13643" s="201"/>
    </row>
    <row r="13644" spans="3:5" x14ac:dyDescent="0.2">
      <c r="C13644" s="201"/>
      <c r="D13644" s="201"/>
      <c r="E13644" s="201"/>
    </row>
    <row r="13645" spans="3:5" x14ac:dyDescent="0.2">
      <c r="C13645" s="201"/>
      <c r="D13645" s="201"/>
      <c r="E13645" s="201"/>
    </row>
    <row r="13646" spans="3:5" x14ac:dyDescent="0.2">
      <c r="C13646" s="201"/>
      <c r="D13646" s="201"/>
      <c r="E13646" s="201"/>
    </row>
    <row r="13647" spans="3:5" x14ac:dyDescent="0.2">
      <c r="C13647" s="201"/>
      <c r="D13647" s="201"/>
      <c r="E13647" s="201"/>
    </row>
    <row r="13648" spans="3:5" x14ac:dyDescent="0.2">
      <c r="C13648" s="201"/>
      <c r="D13648" s="201"/>
      <c r="E13648" s="201"/>
    </row>
    <row r="13649" spans="3:5" x14ac:dyDescent="0.2">
      <c r="C13649" s="201"/>
      <c r="D13649" s="201"/>
      <c r="E13649" s="201"/>
    </row>
    <row r="13650" spans="3:5" x14ac:dyDescent="0.2">
      <c r="C13650" s="201"/>
      <c r="D13650" s="201"/>
      <c r="E13650" s="201"/>
    </row>
    <row r="13651" spans="3:5" x14ac:dyDescent="0.2">
      <c r="C13651" s="201"/>
      <c r="D13651" s="201"/>
      <c r="E13651" s="201"/>
    </row>
    <row r="13652" spans="3:5" x14ac:dyDescent="0.2">
      <c r="C13652" s="201"/>
      <c r="D13652" s="201"/>
      <c r="E13652" s="201"/>
    </row>
    <row r="13653" spans="3:5" x14ac:dyDescent="0.2">
      <c r="C13653" s="201"/>
      <c r="D13653" s="201"/>
      <c r="E13653" s="201"/>
    </row>
    <row r="13654" spans="3:5" x14ac:dyDescent="0.2">
      <c r="C13654" s="201"/>
      <c r="D13654" s="201"/>
      <c r="E13654" s="201"/>
    </row>
    <row r="13655" spans="3:5" x14ac:dyDescent="0.2">
      <c r="C13655" s="201"/>
      <c r="D13655" s="201"/>
      <c r="E13655" s="201"/>
    </row>
    <row r="13656" spans="3:5" x14ac:dyDescent="0.2">
      <c r="C13656" s="201"/>
      <c r="D13656" s="201"/>
      <c r="E13656" s="201"/>
    </row>
    <row r="13657" spans="3:5" x14ac:dyDescent="0.2">
      <c r="C13657" s="201"/>
      <c r="D13657" s="201"/>
      <c r="E13657" s="201"/>
    </row>
    <row r="13658" spans="3:5" x14ac:dyDescent="0.2">
      <c r="C13658" s="201"/>
      <c r="D13658" s="201"/>
      <c r="E13658" s="201"/>
    </row>
    <row r="13659" spans="3:5" x14ac:dyDescent="0.2">
      <c r="C13659" s="201"/>
      <c r="D13659" s="201"/>
      <c r="E13659" s="201"/>
    </row>
    <row r="13660" spans="3:5" x14ac:dyDescent="0.2">
      <c r="C13660" s="201"/>
      <c r="D13660" s="201"/>
      <c r="E13660" s="201"/>
    </row>
    <row r="13661" spans="3:5" x14ac:dyDescent="0.2">
      <c r="C13661" s="201"/>
      <c r="D13661" s="201"/>
      <c r="E13661" s="201"/>
    </row>
    <row r="13662" spans="3:5" x14ac:dyDescent="0.2">
      <c r="C13662" s="201"/>
      <c r="D13662" s="201"/>
      <c r="E13662" s="201"/>
    </row>
    <row r="13663" spans="3:5" x14ac:dyDescent="0.2">
      <c r="C13663" s="201"/>
      <c r="D13663" s="201"/>
      <c r="E13663" s="201"/>
    </row>
    <row r="13664" spans="3:5" x14ac:dyDescent="0.2">
      <c r="C13664" s="201"/>
      <c r="D13664" s="201"/>
      <c r="E13664" s="201"/>
    </row>
    <row r="13665" spans="3:5" x14ac:dyDescent="0.2">
      <c r="C13665" s="201"/>
      <c r="D13665" s="201"/>
      <c r="E13665" s="201"/>
    </row>
    <row r="13666" spans="3:5" x14ac:dyDescent="0.2">
      <c r="C13666" s="201"/>
      <c r="D13666" s="201"/>
      <c r="E13666" s="201"/>
    </row>
    <row r="13667" spans="3:5" x14ac:dyDescent="0.2">
      <c r="C13667" s="201"/>
      <c r="D13667" s="201"/>
      <c r="E13667" s="201"/>
    </row>
    <row r="13668" spans="3:5" x14ac:dyDescent="0.2">
      <c r="C13668" s="201"/>
      <c r="D13668" s="201"/>
      <c r="E13668" s="201"/>
    </row>
    <row r="13669" spans="3:5" x14ac:dyDescent="0.2">
      <c r="C13669" s="201"/>
      <c r="D13669" s="201"/>
      <c r="E13669" s="201"/>
    </row>
    <row r="13670" spans="3:5" x14ac:dyDescent="0.2">
      <c r="C13670" s="201"/>
      <c r="D13670" s="201"/>
      <c r="E13670" s="201"/>
    </row>
    <row r="13671" spans="3:5" x14ac:dyDescent="0.2">
      <c r="C13671" s="201"/>
      <c r="D13671" s="201"/>
      <c r="E13671" s="201"/>
    </row>
    <row r="13672" spans="3:5" x14ac:dyDescent="0.2">
      <c r="C13672" s="201"/>
      <c r="D13672" s="201"/>
      <c r="E13672" s="201"/>
    </row>
    <row r="13673" spans="3:5" x14ac:dyDescent="0.2">
      <c r="C13673" s="201"/>
      <c r="D13673" s="201"/>
      <c r="E13673" s="201"/>
    </row>
    <row r="13674" spans="3:5" x14ac:dyDescent="0.2">
      <c r="C13674" s="201"/>
      <c r="D13674" s="201"/>
      <c r="E13674" s="201"/>
    </row>
    <row r="13675" spans="3:5" x14ac:dyDescent="0.2">
      <c r="C13675" s="201"/>
      <c r="D13675" s="201"/>
      <c r="E13675" s="201"/>
    </row>
    <row r="13676" spans="3:5" x14ac:dyDescent="0.2">
      <c r="C13676" s="201"/>
      <c r="D13676" s="201"/>
      <c r="E13676" s="201"/>
    </row>
    <row r="13677" spans="3:5" x14ac:dyDescent="0.2">
      <c r="C13677" s="201"/>
      <c r="D13677" s="201"/>
      <c r="E13677" s="201"/>
    </row>
    <row r="13678" spans="3:5" x14ac:dyDescent="0.2">
      <c r="C13678" s="201"/>
      <c r="D13678" s="201"/>
      <c r="E13678" s="201"/>
    </row>
    <row r="13679" spans="3:5" x14ac:dyDescent="0.2">
      <c r="C13679" s="201"/>
      <c r="D13679" s="201"/>
      <c r="E13679" s="201"/>
    </row>
    <row r="13680" spans="3:5" x14ac:dyDescent="0.2">
      <c r="C13680" s="201"/>
      <c r="D13680" s="201"/>
      <c r="E13680" s="201"/>
    </row>
    <row r="13681" spans="3:5" x14ac:dyDescent="0.2">
      <c r="C13681" s="201"/>
      <c r="D13681" s="201"/>
      <c r="E13681" s="201"/>
    </row>
    <row r="13682" spans="3:5" x14ac:dyDescent="0.2">
      <c r="C13682" s="201"/>
      <c r="D13682" s="201"/>
      <c r="E13682" s="201"/>
    </row>
    <row r="13683" spans="3:5" x14ac:dyDescent="0.2">
      <c r="C13683" s="201"/>
      <c r="D13683" s="201"/>
      <c r="E13683" s="201"/>
    </row>
    <row r="13684" spans="3:5" x14ac:dyDescent="0.2">
      <c r="C13684" s="201"/>
      <c r="D13684" s="201"/>
      <c r="E13684" s="201"/>
    </row>
    <row r="13685" spans="3:5" x14ac:dyDescent="0.2">
      <c r="C13685" s="201"/>
      <c r="D13685" s="201"/>
      <c r="E13685" s="201"/>
    </row>
    <row r="13686" spans="3:5" x14ac:dyDescent="0.2">
      <c r="C13686" s="201"/>
      <c r="D13686" s="201"/>
      <c r="E13686" s="201"/>
    </row>
    <row r="13687" spans="3:5" x14ac:dyDescent="0.2">
      <c r="C13687" s="201"/>
      <c r="D13687" s="201"/>
      <c r="E13687" s="201"/>
    </row>
    <row r="13688" spans="3:5" x14ac:dyDescent="0.2">
      <c r="C13688" s="201"/>
      <c r="D13688" s="201"/>
      <c r="E13688" s="201"/>
    </row>
    <row r="13689" spans="3:5" x14ac:dyDescent="0.2">
      <c r="C13689" s="201"/>
      <c r="D13689" s="201"/>
      <c r="E13689" s="201"/>
    </row>
    <row r="13690" spans="3:5" x14ac:dyDescent="0.2">
      <c r="C13690" s="201"/>
      <c r="D13690" s="201"/>
      <c r="E13690" s="201"/>
    </row>
    <row r="13691" spans="3:5" x14ac:dyDescent="0.2">
      <c r="C13691" s="201"/>
      <c r="D13691" s="201"/>
      <c r="E13691" s="201"/>
    </row>
    <row r="13692" spans="3:5" x14ac:dyDescent="0.2">
      <c r="C13692" s="201"/>
      <c r="D13692" s="201"/>
      <c r="E13692" s="201"/>
    </row>
    <row r="13693" spans="3:5" x14ac:dyDescent="0.2">
      <c r="C13693" s="201"/>
      <c r="D13693" s="201"/>
      <c r="E13693" s="201"/>
    </row>
    <row r="13694" spans="3:5" x14ac:dyDescent="0.2">
      <c r="C13694" s="201"/>
      <c r="D13694" s="201"/>
      <c r="E13694" s="201"/>
    </row>
    <row r="13695" spans="3:5" x14ac:dyDescent="0.2">
      <c r="C13695" s="201"/>
      <c r="D13695" s="201"/>
      <c r="E13695" s="201"/>
    </row>
    <row r="13696" spans="3:5" x14ac:dyDescent="0.2">
      <c r="C13696" s="201"/>
      <c r="D13696" s="201"/>
      <c r="E13696" s="201"/>
    </row>
    <row r="13697" spans="3:5" x14ac:dyDescent="0.2">
      <c r="C13697" s="201"/>
      <c r="D13697" s="201"/>
      <c r="E13697" s="201"/>
    </row>
    <row r="13698" spans="3:5" x14ac:dyDescent="0.2">
      <c r="C13698" s="201"/>
      <c r="D13698" s="201"/>
      <c r="E13698" s="201"/>
    </row>
    <row r="13699" spans="3:5" x14ac:dyDescent="0.2">
      <c r="C13699" s="201"/>
      <c r="D13699" s="201"/>
      <c r="E13699" s="201"/>
    </row>
    <row r="13700" spans="3:5" x14ac:dyDescent="0.2">
      <c r="C13700" s="201"/>
      <c r="D13700" s="201"/>
      <c r="E13700" s="201"/>
    </row>
    <row r="13701" spans="3:5" x14ac:dyDescent="0.2">
      <c r="C13701" s="201"/>
      <c r="D13701" s="201"/>
      <c r="E13701" s="201"/>
    </row>
    <row r="13702" spans="3:5" x14ac:dyDescent="0.2">
      <c r="C13702" s="201"/>
      <c r="D13702" s="201"/>
      <c r="E13702" s="201"/>
    </row>
    <row r="13703" spans="3:5" x14ac:dyDescent="0.2">
      <c r="C13703" s="201"/>
      <c r="D13703" s="201"/>
      <c r="E13703" s="201"/>
    </row>
    <row r="13704" spans="3:5" x14ac:dyDescent="0.2">
      <c r="C13704" s="201"/>
      <c r="D13704" s="201"/>
      <c r="E13704" s="201"/>
    </row>
    <row r="13705" spans="3:5" x14ac:dyDescent="0.2">
      <c r="C13705" s="201"/>
      <c r="D13705" s="201"/>
      <c r="E13705" s="201"/>
    </row>
    <row r="13706" spans="3:5" x14ac:dyDescent="0.2">
      <c r="C13706" s="201"/>
      <c r="D13706" s="201"/>
      <c r="E13706" s="201"/>
    </row>
    <row r="13707" spans="3:5" x14ac:dyDescent="0.2">
      <c r="C13707" s="201"/>
      <c r="D13707" s="201"/>
      <c r="E13707" s="201"/>
    </row>
    <row r="13708" spans="3:5" x14ac:dyDescent="0.2">
      <c r="C13708" s="201"/>
      <c r="D13708" s="201"/>
      <c r="E13708" s="201"/>
    </row>
    <row r="13709" spans="3:5" x14ac:dyDescent="0.2">
      <c r="C13709" s="201"/>
      <c r="D13709" s="201"/>
      <c r="E13709" s="201"/>
    </row>
    <row r="13710" spans="3:5" x14ac:dyDescent="0.2">
      <c r="C13710" s="201"/>
      <c r="D13710" s="201"/>
      <c r="E13710" s="201"/>
    </row>
    <row r="13711" spans="3:5" x14ac:dyDescent="0.2">
      <c r="C13711" s="201"/>
      <c r="D13711" s="201"/>
      <c r="E13711" s="201"/>
    </row>
    <row r="13712" spans="3:5" x14ac:dyDescent="0.2">
      <c r="C13712" s="201"/>
      <c r="D13712" s="201"/>
      <c r="E13712" s="201"/>
    </row>
    <row r="13713" spans="3:5" x14ac:dyDescent="0.2">
      <c r="C13713" s="201"/>
      <c r="D13713" s="201"/>
      <c r="E13713" s="201"/>
    </row>
    <row r="13714" spans="3:5" x14ac:dyDescent="0.2">
      <c r="C13714" s="201"/>
      <c r="D13714" s="201"/>
      <c r="E13714" s="201"/>
    </row>
    <row r="13715" spans="3:5" x14ac:dyDescent="0.2">
      <c r="C13715" s="201"/>
      <c r="D13715" s="201"/>
      <c r="E13715" s="201"/>
    </row>
    <row r="13716" spans="3:5" x14ac:dyDescent="0.2">
      <c r="C13716" s="201"/>
      <c r="D13716" s="201"/>
      <c r="E13716" s="201"/>
    </row>
    <row r="13717" spans="3:5" x14ac:dyDescent="0.2">
      <c r="C13717" s="201"/>
      <c r="D13717" s="201"/>
      <c r="E13717" s="201"/>
    </row>
    <row r="13718" spans="3:5" x14ac:dyDescent="0.2">
      <c r="C13718" s="201"/>
      <c r="D13718" s="201"/>
      <c r="E13718" s="201"/>
    </row>
    <row r="13719" spans="3:5" x14ac:dyDescent="0.2">
      <c r="C13719" s="201"/>
      <c r="D13719" s="201"/>
      <c r="E13719" s="201"/>
    </row>
    <row r="13720" spans="3:5" x14ac:dyDescent="0.2">
      <c r="C13720" s="201"/>
      <c r="D13720" s="201"/>
      <c r="E13720" s="201"/>
    </row>
    <row r="13721" spans="3:5" x14ac:dyDescent="0.2">
      <c r="C13721" s="201"/>
      <c r="D13721" s="201"/>
      <c r="E13721" s="201"/>
    </row>
    <row r="13722" spans="3:5" x14ac:dyDescent="0.2">
      <c r="C13722" s="201"/>
      <c r="D13722" s="201"/>
      <c r="E13722" s="201"/>
    </row>
    <row r="13723" spans="3:5" x14ac:dyDescent="0.2">
      <c r="C13723" s="201"/>
      <c r="D13723" s="201"/>
      <c r="E13723" s="201"/>
    </row>
    <row r="13724" spans="3:5" x14ac:dyDescent="0.2">
      <c r="C13724" s="201"/>
      <c r="D13724" s="201"/>
      <c r="E13724" s="201"/>
    </row>
    <row r="13725" spans="3:5" x14ac:dyDescent="0.2">
      <c r="C13725" s="201"/>
      <c r="D13725" s="201"/>
      <c r="E13725" s="201"/>
    </row>
    <row r="13726" spans="3:5" x14ac:dyDescent="0.2">
      <c r="C13726" s="201"/>
      <c r="D13726" s="201"/>
      <c r="E13726" s="201"/>
    </row>
    <row r="13727" spans="3:5" x14ac:dyDescent="0.2">
      <c r="C13727" s="201"/>
      <c r="D13727" s="201"/>
      <c r="E13727" s="201"/>
    </row>
    <row r="13728" spans="3:5" x14ac:dyDescent="0.2">
      <c r="C13728" s="201"/>
      <c r="D13728" s="201"/>
      <c r="E13728" s="201"/>
    </row>
    <row r="13729" spans="3:5" x14ac:dyDescent="0.2">
      <c r="C13729" s="201"/>
      <c r="D13729" s="201"/>
      <c r="E13729" s="201"/>
    </row>
    <row r="13730" spans="3:5" x14ac:dyDescent="0.2">
      <c r="C13730" s="201"/>
      <c r="D13730" s="201"/>
      <c r="E13730" s="201"/>
    </row>
    <row r="13731" spans="3:5" x14ac:dyDescent="0.2">
      <c r="C13731" s="201"/>
      <c r="D13731" s="201"/>
      <c r="E13731" s="201"/>
    </row>
    <row r="13732" spans="3:5" x14ac:dyDescent="0.2">
      <c r="C13732" s="201"/>
      <c r="D13732" s="201"/>
      <c r="E13732" s="201"/>
    </row>
    <row r="13733" spans="3:5" x14ac:dyDescent="0.2">
      <c r="C13733" s="201"/>
      <c r="D13733" s="201"/>
      <c r="E13733" s="201"/>
    </row>
    <row r="13734" spans="3:5" x14ac:dyDescent="0.2">
      <c r="C13734" s="201"/>
      <c r="D13734" s="201"/>
      <c r="E13734" s="201"/>
    </row>
    <row r="13735" spans="3:5" x14ac:dyDescent="0.2">
      <c r="C13735" s="201"/>
      <c r="D13735" s="201"/>
      <c r="E13735" s="201"/>
    </row>
    <row r="13736" spans="3:5" x14ac:dyDescent="0.2">
      <c r="C13736" s="201"/>
      <c r="D13736" s="201"/>
      <c r="E13736" s="201"/>
    </row>
    <row r="13737" spans="3:5" x14ac:dyDescent="0.2">
      <c r="C13737" s="201"/>
      <c r="D13737" s="201"/>
      <c r="E13737" s="201"/>
    </row>
    <row r="13738" spans="3:5" x14ac:dyDescent="0.2">
      <c r="C13738" s="201"/>
      <c r="D13738" s="201"/>
      <c r="E13738" s="201"/>
    </row>
    <row r="13739" spans="3:5" x14ac:dyDescent="0.2">
      <c r="C13739" s="201"/>
      <c r="D13739" s="201"/>
      <c r="E13739" s="201"/>
    </row>
    <row r="13740" spans="3:5" x14ac:dyDescent="0.2">
      <c r="C13740" s="201"/>
      <c r="D13740" s="201"/>
      <c r="E13740" s="201"/>
    </row>
    <row r="13741" spans="3:5" x14ac:dyDescent="0.2">
      <c r="C13741" s="201"/>
      <c r="D13741" s="201"/>
      <c r="E13741" s="201"/>
    </row>
    <row r="13742" spans="3:5" x14ac:dyDescent="0.2">
      <c r="C13742" s="201"/>
      <c r="D13742" s="201"/>
      <c r="E13742" s="201"/>
    </row>
    <row r="13743" spans="3:5" x14ac:dyDescent="0.2">
      <c r="C13743" s="201"/>
      <c r="D13743" s="201"/>
      <c r="E13743" s="201"/>
    </row>
    <row r="13744" spans="3:5" x14ac:dyDescent="0.2">
      <c r="C13744" s="201"/>
      <c r="D13744" s="201"/>
      <c r="E13744" s="201"/>
    </row>
    <row r="13745" spans="3:5" x14ac:dyDescent="0.2">
      <c r="C13745" s="201"/>
      <c r="D13745" s="201"/>
      <c r="E13745" s="201"/>
    </row>
    <row r="13746" spans="3:5" x14ac:dyDescent="0.2">
      <c r="C13746" s="201"/>
      <c r="D13746" s="201"/>
      <c r="E13746" s="201"/>
    </row>
    <row r="13747" spans="3:5" x14ac:dyDescent="0.2">
      <c r="C13747" s="201"/>
      <c r="D13747" s="201"/>
      <c r="E13747" s="201"/>
    </row>
    <row r="13748" spans="3:5" x14ac:dyDescent="0.2">
      <c r="C13748" s="201"/>
      <c r="D13748" s="201"/>
      <c r="E13748" s="201"/>
    </row>
    <row r="13749" spans="3:5" x14ac:dyDescent="0.2">
      <c r="C13749" s="201"/>
      <c r="D13749" s="201"/>
      <c r="E13749" s="201"/>
    </row>
    <row r="13750" spans="3:5" x14ac:dyDescent="0.2">
      <c r="C13750" s="201"/>
      <c r="D13750" s="201"/>
      <c r="E13750" s="201"/>
    </row>
    <row r="13751" spans="3:5" x14ac:dyDescent="0.2">
      <c r="C13751" s="201"/>
      <c r="D13751" s="201"/>
      <c r="E13751" s="201"/>
    </row>
    <row r="13752" spans="3:5" x14ac:dyDescent="0.2">
      <c r="C13752" s="201"/>
      <c r="D13752" s="201"/>
      <c r="E13752" s="201"/>
    </row>
    <row r="13753" spans="3:5" x14ac:dyDescent="0.2">
      <c r="C13753" s="201"/>
      <c r="D13753" s="201"/>
      <c r="E13753" s="201"/>
    </row>
    <row r="13754" spans="3:5" x14ac:dyDescent="0.2">
      <c r="C13754" s="201"/>
      <c r="D13754" s="201"/>
      <c r="E13754" s="201"/>
    </row>
    <row r="13755" spans="3:5" x14ac:dyDescent="0.2">
      <c r="C13755" s="201"/>
      <c r="D13755" s="201"/>
      <c r="E13755" s="201"/>
    </row>
    <row r="13756" spans="3:5" x14ac:dyDescent="0.2">
      <c r="C13756" s="201"/>
      <c r="D13756" s="201"/>
      <c r="E13756" s="201"/>
    </row>
    <row r="13757" spans="3:5" x14ac:dyDescent="0.2">
      <c r="C13757" s="201"/>
      <c r="D13757" s="201"/>
      <c r="E13757" s="201"/>
    </row>
    <row r="13758" spans="3:5" x14ac:dyDescent="0.2">
      <c r="C13758" s="201"/>
      <c r="D13758" s="201"/>
      <c r="E13758" s="201"/>
    </row>
    <row r="13759" spans="3:5" x14ac:dyDescent="0.2">
      <c r="C13759" s="201"/>
      <c r="D13759" s="201"/>
      <c r="E13759" s="201"/>
    </row>
    <row r="13760" spans="3:5" x14ac:dyDescent="0.2">
      <c r="C13760" s="201"/>
      <c r="D13760" s="201"/>
      <c r="E13760" s="201"/>
    </row>
    <row r="13761" spans="3:5" x14ac:dyDescent="0.2">
      <c r="C13761" s="201"/>
      <c r="D13761" s="201"/>
      <c r="E13761" s="201"/>
    </row>
    <row r="13762" spans="3:5" x14ac:dyDescent="0.2">
      <c r="C13762" s="201"/>
      <c r="D13762" s="201"/>
      <c r="E13762" s="201"/>
    </row>
    <row r="13763" spans="3:5" x14ac:dyDescent="0.2">
      <c r="C13763" s="201"/>
      <c r="D13763" s="201"/>
      <c r="E13763" s="201"/>
    </row>
    <row r="13764" spans="3:5" x14ac:dyDescent="0.2">
      <c r="C13764" s="201"/>
      <c r="D13764" s="201"/>
      <c r="E13764" s="201"/>
    </row>
    <row r="13765" spans="3:5" x14ac:dyDescent="0.2">
      <c r="C13765" s="201"/>
      <c r="D13765" s="201"/>
      <c r="E13765" s="201"/>
    </row>
    <row r="13766" spans="3:5" x14ac:dyDescent="0.2">
      <c r="C13766" s="201"/>
      <c r="D13766" s="201"/>
      <c r="E13766" s="201"/>
    </row>
    <row r="13767" spans="3:5" x14ac:dyDescent="0.2">
      <c r="C13767" s="201"/>
      <c r="D13767" s="201"/>
      <c r="E13767" s="201"/>
    </row>
    <row r="13768" spans="3:5" x14ac:dyDescent="0.2">
      <c r="C13768" s="201"/>
      <c r="D13768" s="201"/>
      <c r="E13768" s="201"/>
    </row>
    <row r="13769" spans="3:5" x14ac:dyDescent="0.2">
      <c r="C13769" s="201"/>
      <c r="D13769" s="201"/>
      <c r="E13769" s="201"/>
    </row>
    <row r="13770" spans="3:5" x14ac:dyDescent="0.2">
      <c r="C13770" s="201"/>
      <c r="D13770" s="201"/>
      <c r="E13770" s="201"/>
    </row>
    <row r="13771" spans="3:5" x14ac:dyDescent="0.2">
      <c r="C13771" s="201"/>
      <c r="D13771" s="201"/>
      <c r="E13771" s="201"/>
    </row>
    <row r="13772" spans="3:5" x14ac:dyDescent="0.2">
      <c r="C13772" s="201"/>
      <c r="D13772" s="201"/>
      <c r="E13772" s="201"/>
    </row>
    <row r="13773" spans="3:5" x14ac:dyDescent="0.2">
      <c r="C13773" s="201"/>
      <c r="D13773" s="201"/>
      <c r="E13773" s="201"/>
    </row>
    <row r="13774" spans="3:5" x14ac:dyDescent="0.2">
      <c r="C13774" s="201"/>
      <c r="D13774" s="201"/>
      <c r="E13774" s="201"/>
    </row>
    <row r="13775" spans="3:5" x14ac:dyDescent="0.2">
      <c r="C13775" s="201"/>
      <c r="D13775" s="201"/>
      <c r="E13775" s="201"/>
    </row>
    <row r="13776" spans="3:5" x14ac:dyDescent="0.2">
      <c r="C13776" s="201"/>
      <c r="D13776" s="201"/>
      <c r="E13776" s="201"/>
    </row>
    <row r="13777" spans="3:5" x14ac:dyDescent="0.2">
      <c r="C13777" s="201"/>
      <c r="D13777" s="201"/>
      <c r="E13777" s="201"/>
    </row>
    <row r="13778" spans="3:5" x14ac:dyDescent="0.2">
      <c r="C13778" s="201"/>
      <c r="D13778" s="201"/>
      <c r="E13778" s="201"/>
    </row>
    <row r="13779" spans="3:5" x14ac:dyDescent="0.2">
      <c r="C13779" s="201"/>
      <c r="D13779" s="201"/>
      <c r="E13779" s="201"/>
    </row>
    <row r="13780" spans="3:5" x14ac:dyDescent="0.2">
      <c r="C13780" s="201"/>
      <c r="D13780" s="201"/>
      <c r="E13780" s="201"/>
    </row>
    <row r="13781" spans="3:5" x14ac:dyDescent="0.2">
      <c r="C13781" s="201"/>
      <c r="D13781" s="201"/>
      <c r="E13781" s="201"/>
    </row>
    <row r="13782" spans="3:5" x14ac:dyDescent="0.2">
      <c r="C13782" s="201"/>
      <c r="D13782" s="201"/>
      <c r="E13782" s="201"/>
    </row>
    <row r="13783" spans="3:5" x14ac:dyDescent="0.2">
      <c r="C13783" s="201"/>
      <c r="D13783" s="201"/>
      <c r="E13783" s="201"/>
    </row>
    <row r="13784" spans="3:5" x14ac:dyDescent="0.2">
      <c r="C13784" s="201"/>
      <c r="D13784" s="201"/>
      <c r="E13784" s="201"/>
    </row>
    <row r="13785" spans="3:5" x14ac:dyDescent="0.2">
      <c r="C13785" s="201"/>
      <c r="D13785" s="201"/>
      <c r="E13785" s="201"/>
    </row>
    <row r="13786" spans="3:5" x14ac:dyDescent="0.2">
      <c r="C13786" s="201"/>
      <c r="D13786" s="201"/>
      <c r="E13786" s="201"/>
    </row>
    <row r="13787" spans="3:5" x14ac:dyDescent="0.2">
      <c r="C13787" s="201"/>
      <c r="D13787" s="201"/>
      <c r="E13787" s="201"/>
    </row>
    <row r="13788" spans="3:5" x14ac:dyDescent="0.2">
      <c r="C13788" s="201"/>
      <c r="D13788" s="201"/>
      <c r="E13788" s="201"/>
    </row>
    <row r="13789" spans="3:5" x14ac:dyDescent="0.2">
      <c r="C13789" s="201"/>
      <c r="D13789" s="201"/>
      <c r="E13789" s="201"/>
    </row>
    <row r="13790" spans="3:5" x14ac:dyDescent="0.2">
      <c r="C13790" s="201"/>
      <c r="D13790" s="201"/>
      <c r="E13790" s="201"/>
    </row>
    <row r="13791" spans="3:5" x14ac:dyDescent="0.2">
      <c r="C13791" s="201"/>
      <c r="D13791" s="201"/>
      <c r="E13791" s="201"/>
    </row>
    <row r="13792" spans="3:5" x14ac:dyDescent="0.2">
      <c r="C13792" s="201"/>
      <c r="D13792" s="201"/>
      <c r="E13792" s="201"/>
    </row>
    <row r="13793" spans="3:5" x14ac:dyDescent="0.2">
      <c r="C13793" s="201"/>
      <c r="D13793" s="201"/>
      <c r="E13793" s="201"/>
    </row>
    <row r="13794" spans="3:5" x14ac:dyDescent="0.2">
      <c r="C13794" s="201"/>
      <c r="D13794" s="201"/>
      <c r="E13794" s="201"/>
    </row>
    <row r="13795" spans="3:5" x14ac:dyDescent="0.2">
      <c r="C13795" s="201"/>
      <c r="D13795" s="201"/>
      <c r="E13795" s="201"/>
    </row>
    <row r="13796" spans="3:5" x14ac:dyDescent="0.2">
      <c r="C13796" s="201"/>
      <c r="D13796" s="201"/>
      <c r="E13796" s="201"/>
    </row>
    <row r="13797" spans="3:5" x14ac:dyDescent="0.2">
      <c r="C13797" s="201"/>
      <c r="D13797" s="201"/>
      <c r="E13797" s="201"/>
    </row>
    <row r="13798" spans="3:5" x14ac:dyDescent="0.2">
      <c r="C13798" s="201"/>
      <c r="D13798" s="201"/>
      <c r="E13798" s="201"/>
    </row>
    <row r="13799" spans="3:5" x14ac:dyDescent="0.2">
      <c r="C13799" s="201"/>
      <c r="D13799" s="201"/>
      <c r="E13799" s="201"/>
    </row>
    <row r="13800" spans="3:5" x14ac:dyDescent="0.2">
      <c r="C13800" s="201"/>
      <c r="D13800" s="201"/>
      <c r="E13800" s="201"/>
    </row>
    <row r="13801" spans="3:5" x14ac:dyDescent="0.2">
      <c r="C13801" s="201"/>
      <c r="D13801" s="201"/>
      <c r="E13801" s="201"/>
    </row>
    <row r="13802" spans="3:5" x14ac:dyDescent="0.2">
      <c r="C13802" s="201"/>
      <c r="D13802" s="201"/>
      <c r="E13802" s="201"/>
    </row>
    <row r="13803" spans="3:5" x14ac:dyDescent="0.2">
      <c r="C13803" s="201"/>
      <c r="D13803" s="201"/>
      <c r="E13803" s="201"/>
    </row>
    <row r="13804" spans="3:5" x14ac:dyDescent="0.2">
      <c r="C13804" s="201"/>
      <c r="D13804" s="201"/>
      <c r="E13804" s="201"/>
    </row>
    <row r="13805" spans="3:5" x14ac:dyDescent="0.2">
      <c r="C13805" s="201"/>
      <c r="D13805" s="201"/>
      <c r="E13805" s="201"/>
    </row>
    <row r="13806" spans="3:5" x14ac:dyDescent="0.2">
      <c r="C13806" s="201"/>
      <c r="D13806" s="201"/>
      <c r="E13806" s="201"/>
    </row>
    <row r="13807" spans="3:5" x14ac:dyDescent="0.2">
      <c r="C13807" s="201"/>
      <c r="D13807" s="201"/>
      <c r="E13807" s="201"/>
    </row>
    <row r="13808" spans="3:5" x14ac:dyDescent="0.2">
      <c r="C13808" s="201"/>
      <c r="D13808" s="201"/>
      <c r="E13808" s="201"/>
    </row>
    <row r="13809" spans="3:5" x14ac:dyDescent="0.2">
      <c r="C13809" s="201"/>
      <c r="D13809" s="201"/>
      <c r="E13809" s="201"/>
    </row>
    <row r="13810" spans="3:5" x14ac:dyDescent="0.2">
      <c r="C13810" s="201"/>
      <c r="D13810" s="201"/>
      <c r="E13810" s="201"/>
    </row>
    <row r="13811" spans="3:5" x14ac:dyDescent="0.2">
      <c r="C13811" s="201"/>
      <c r="D13811" s="201"/>
      <c r="E13811" s="201"/>
    </row>
    <row r="13812" spans="3:5" x14ac:dyDescent="0.2">
      <c r="C13812" s="201"/>
      <c r="D13812" s="201"/>
      <c r="E13812" s="201"/>
    </row>
    <row r="13813" spans="3:5" x14ac:dyDescent="0.2">
      <c r="C13813" s="201"/>
      <c r="D13813" s="201"/>
      <c r="E13813" s="201"/>
    </row>
    <row r="13814" spans="3:5" x14ac:dyDescent="0.2">
      <c r="C13814" s="201"/>
      <c r="D13814" s="201"/>
      <c r="E13814" s="201"/>
    </row>
    <row r="13815" spans="3:5" x14ac:dyDescent="0.2">
      <c r="C13815" s="201"/>
      <c r="D13815" s="201"/>
      <c r="E13815" s="201"/>
    </row>
    <row r="13816" spans="3:5" x14ac:dyDescent="0.2">
      <c r="C13816" s="201"/>
      <c r="D13816" s="201"/>
      <c r="E13816" s="201"/>
    </row>
    <row r="13817" spans="3:5" x14ac:dyDescent="0.2">
      <c r="C13817" s="201"/>
      <c r="D13817" s="201"/>
      <c r="E13817" s="201"/>
    </row>
    <row r="13818" spans="3:5" x14ac:dyDescent="0.2">
      <c r="C13818" s="201"/>
      <c r="D13818" s="201"/>
      <c r="E13818" s="201"/>
    </row>
    <row r="13819" spans="3:5" x14ac:dyDescent="0.2">
      <c r="C13819" s="201"/>
      <c r="D13819" s="201"/>
      <c r="E13819" s="201"/>
    </row>
    <row r="13820" spans="3:5" x14ac:dyDescent="0.2">
      <c r="C13820" s="201"/>
      <c r="D13820" s="201"/>
      <c r="E13820" s="201"/>
    </row>
    <row r="13821" spans="3:5" x14ac:dyDescent="0.2">
      <c r="C13821" s="201"/>
      <c r="D13821" s="201"/>
      <c r="E13821" s="201"/>
    </row>
    <row r="13822" spans="3:5" x14ac:dyDescent="0.2">
      <c r="C13822" s="201"/>
      <c r="D13822" s="201"/>
      <c r="E13822" s="201"/>
    </row>
    <row r="13823" spans="3:5" x14ac:dyDescent="0.2">
      <c r="C13823" s="201"/>
      <c r="D13823" s="201"/>
      <c r="E13823" s="201"/>
    </row>
    <row r="13824" spans="3:5" x14ac:dyDescent="0.2">
      <c r="C13824" s="201"/>
      <c r="D13824" s="201"/>
      <c r="E13824" s="201"/>
    </row>
    <row r="13825" spans="3:5" x14ac:dyDescent="0.2">
      <c r="C13825" s="201"/>
      <c r="D13825" s="201"/>
      <c r="E13825" s="201"/>
    </row>
    <row r="13826" spans="3:5" x14ac:dyDescent="0.2">
      <c r="C13826" s="201"/>
      <c r="D13826" s="201"/>
      <c r="E13826" s="201"/>
    </row>
    <row r="13827" spans="3:5" x14ac:dyDescent="0.2">
      <c r="C13827" s="201"/>
      <c r="D13827" s="201"/>
      <c r="E13827" s="201"/>
    </row>
    <row r="13828" spans="3:5" x14ac:dyDescent="0.2">
      <c r="C13828" s="201"/>
      <c r="D13828" s="201"/>
      <c r="E13828" s="201"/>
    </row>
    <row r="13829" spans="3:5" x14ac:dyDescent="0.2">
      <c r="C13829" s="201"/>
      <c r="D13829" s="201"/>
      <c r="E13829" s="201"/>
    </row>
    <row r="13830" spans="3:5" x14ac:dyDescent="0.2">
      <c r="C13830" s="201"/>
      <c r="D13830" s="201"/>
      <c r="E13830" s="201"/>
    </row>
    <row r="13831" spans="3:5" x14ac:dyDescent="0.2">
      <c r="C13831" s="201"/>
      <c r="D13831" s="201"/>
      <c r="E13831" s="201"/>
    </row>
    <row r="13832" spans="3:5" x14ac:dyDescent="0.2">
      <c r="C13832" s="201"/>
      <c r="D13832" s="201"/>
      <c r="E13832" s="201"/>
    </row>
    <row r="13833" spans="3:5" x14ac:dyDescent="0.2">
      <c r="C13833" s="201"/>
      <c r="D13833" s="201"/>
      <c r="E13833" s="201"/>
    </row>
    <row r="13834" spans="3:5" x14ac:dyDescent="0.2">
      <c r="C13834" s="201"/>
      <c r="D13834" s="201"/>
      <c r="E13834" s="201"/>
    </row>
    <row r="13835" spans="3:5" x14ac:dyDescent="0.2">
      <c r="C13835" s="201"/>
      <c r="D13835" s="201"/>
      <c r="E13835" s="201"/>
    </row>
    <row r="13836" spans="3:5" x14ac:dyDescent="0.2">
      <c r="C13836" s="201"/>
      <c r="D13836" s="201"/>
      <c r="E13836" s="201"/>
    </row>
    <row r="13837" spans="3:5" x14ac:dyDescent="0.2">
      <c r="C13837" s="201"/>
      <c r="D13837" s="201"/>
      <c r="E13837" s="201"/>
    </row>
    <row r="13838" spans="3:5" x14ac:dyDescent="0.2">
      <c r="C13838" s="201"/>
      <c r="D13838" s="201"/>
      <c r="E13838" s="201"/>
    </row>
    <row r="13839" spans="3:5" x14ac:dyDescent="0.2">
      <c r="C13839" s="201"/>
      <c r="D13839" s="201"/>
      <c r="E13839" s="201"/>
    </row>
    <row r="13840" spans="3:5" x14ac:dyDescent="0.2">
      <c r="C13840" s="201"/>
      <c r="D13840" s="201"/>
      <c r="E13840" s="201"/>
    </row>
    <row r="13841" spans="3:5" x14ac:dyDescent="0.2">
      <c r="C13841" s="201"/>
      <c r="D13841" s="201"/>
      <c r="E13841" s="201"/>
    </row>
    <row r="13842" spans="3:5" x14ac:dyDescent="0.2">
      <c r="C13842" s="201"/>
      <c r="D13842" s="201"/>
      <c r="E13842" s="201"/>
    </row>
    <row r="13843" spans="3:5" x14ac:dyDescent="0.2">
      <c r="C13843" s="201"/>
      <c r="D13843" s="201"/>
      <c r="E13843" s="201"/>
    </row>
    <row r="13844" spans="3:5" x14ac:dyDescent="0.2">
      <c r="C13844" s="201"/>
      <c r="D13844" s="201"/>
      <c r="E13844" s="201"/>
    </row>
    <row r="13845" spans="3:5" x14ac:dyDescent="0.2">
      <c r="C13845" s="201"/>
      <c r="D13845" s="201"/>
      <c r="E13845" s="201"/>
    </row>
    <row r="13846" spans="3:5" x14ac:dyDescent="0.2">
      <c r="C13846" s="201"/>
      <c r="D13846" s="201"/>
      <c r="E13846" s="201"/>
    </row>
    <row r="13847" spans="3:5" x14ac:dyDescent="0.2">
      <c r="C13847" s="201"/>
      <c r="D13847" s="201"/>
      <c r="E13847" s="201"/>
    </row>
    <row r="13848" spans="3:5" x14ac:dyDescent="0.2">
      <c r="C13848" s="201"/>
      <c r="D13848" s="201"/>
      <c r="E13848" s="201"/>
    </row>
    <row r="13849" spans="3:5" x14ac:dyDescent="0.2">
      <c r="C13849" s="201"/>
      <c r="D13849" s="201"/>
      <c r="E13849" s="201"/>
    </row>
    <row r="13850" spans="3:5" x14ac:dyDescent="0.2">
      <c r="C13850" s="201"/>
      <c r="D13850" s="201"/>
      <c r="E13850" s="201"/>
    </row>
    <row r="13851" spans="3:5" x14ac:dyDescent="0.2">
      <c r="C13851" s="201"/>
      <c r="D13851" s="201"/>
      <c r="E13851" s="201"/>
    </row>
    <row r="13852" spans="3:5" x14ac:dyDescent="0.2">
      <c r="C13852" s="201"/>
      <c r="D13852" s="201"/>
      <c r="E13852" s="201"/>
    </row>
    <row r="13853" spans="3:5" x14ac:dyDescent="0.2">
      <c r="C13853" s="201"/>
      <c r="D13853" s="201"/>
      <c r="E13853" s="201"/>
    </row>
    <row r="13854" spans="3:5" x14ac:dyDescent="0.2">
      <c r="C13854" s="201"/>
      <c r="D13854" s="201"/>
      <c r="E13854" s="201"/>
    </row>
    <row r="13855" spans="3:5" x14ac:dyDescent="0.2">
      <c r="C13855" s="201"/>
      <c r="D13855" s="201"/>
      <c r="E13855" s="201"/>
    </row>
    <row r="13856" spans="3:5" x14ac:dyDescent="0.2">
      <c r="C13856" s="201"/>
      <c r="D13856" s="201"/>
      <c r="E13856" s="201"/>
    </row>
    <row r="13857" spans="3:5" x14ac:dyDescent="0.2">
      <c r="C13857" s="201"/>
      <c r="D13857" s="201"/>
      <c r="E13857" s="201"/>
    </row>
    <row r="13858" spans="3:5" x14ac:dyDescent="0.2">
      <c r="C13858" s="201"/>
      <c r="D13858" s="201"/>
      <c r="E13858" s="201"/>
    </row>
    <row r="13859" spans="3:5" x14ac:dyDescent="0.2">
      <c r="C13859" s="201"/>
      <c r="D13859" s="201"/>
      <c r="E13859" s="201"/>
    </row>
    <row r="13860" spans="3:5" x14ac:dyDescent="0.2">
      <c r="C13860" s="201"/>
      <c r="D13860" s="201"/>
      <c r="E13860" s="201"/>
    </row>
    <row r="13861" spans="3:5" x14ac:dyDescent="0.2">
      <c r="C13861" s="201"/>
      <c r="D13861" s="201"/>
      <c r="E13861" s="201"/>
    </row>
    <row r="13862" spans="3:5" x14ac:dyDescent="0.2">
      <c r="C13862" s="201"/>
      <c r="D13862" s="201"/>
      <c r="E13862" s="201"/>
    </row>
    <row r="13863" spans="3:5" x14ac:dyDescent="0.2">
      <c r="C13863" s="201"/>
      <c r="D13863" s="201"/>
      <c r="E13863" s="201"/>
    </row>
    <row r="13864" spans="3:5" x14ac:dyDescent="0.2">
      <c r="C13864" s="201"/>
      <c r="D13864" s="201"/>
      <c r="E13864" s="201"/>
    </row>
    <row r="13865" spans="3:5" x14ac:dyDescent="0.2">
      <c r="C13865" s="201"/>
      <c r="D13865" s="201"/>
      <c r="E13865" s="201"/>
    </row>
    <row r="13866" spans="3:5" x14ac:dyDescent="0.2">
      <c r="C13866" s="201"/>
      <c r="D13866" s="201"/>
      <c r="E13866" s="201"/>
    </row>
    <row r="13867" spans="3:5" x14ac:dyDescent="0.2">
      <c r="C13867" s="201"/>
      <c r="D13867" s="201"/>
      <c r="E13867" s="201"/>
    </row>
    <row r="13868" spans="3:5" x14ac:dyDescent="0.2">
      <c r="C13868" s="201"/>
      <c r="D13868" s="201"/>
      <c r="E13868" s="201"/>
    </row>
    <row r="13869" spans="3:5" x14ac:dyDescent="0.2">
      <c r="C13869" s="201"/>
      <c r="D13869" s="201"/>
      <c r="E13869" s="201"/>
    </row>
    <row r="13870" spans="3:5" x14ac:dyDescent="0.2">
      <c r="C13870" s="201"/>
      <c r="D13870" s="201"/>
      <c r="E13870" s="201"/>
    </row>
    <row r="13871" spans="3:5" x14ac:dyDescent="0.2">
      <c r="C13871" s="201"/>
      <c r="D13871" s="201"/>
      <c r="E13871" s="201"/>
    </row>
    <row r="13872" spans="3:5" x14ac:dyDescent="0.2">
      <c r="C13872" s="201"/>
      <c r="D13872" s="201"/>
      <c r="E13872" s="201"/>
    </row>
    <row r="13873" spans="3:5" x14ac:dyDescent="0.2">
      <c r="C13873" s="201"/>
      <c r="D13873" s="201"/>
      <c r="E13873" s="201"/>
    </row>
    <row r="13874" spans="3:5" x14ac:dyDescent="0.2">
      <c r="C13874" s="201"/>
      <c r="D13874" s="201"/>
      <c r="E13874" s="201"/>
    </row>
    <row r="13875" spans="3:5" x14ac:dyDescent="0.2">
      <c r="C13875" s="201"/>
      <c r="D13875" s="201"/>
      <c r="E13875" s="201"/>
    </row>
    <row r="13876" spans="3:5" x14ac:dyDescent="0.2">
      <c r="C13876" s="201"/>
      <c r="D13876" s="201"/>
      <c r="E13876" s="201"/>
    </row>
    <row r="13877" spans="3:5" x14ac:dyDescent="0.2">
      <c r="C13877" s="201"/>
      <c r="D13877" s="201"/>
      <c r="E13877" s="201"/>
    </row>
    <row r="13878" spans="3:5" x14ac:dyDescent="0.2">
      <c r="C13878" s="201"/>
      <c r="D13878" s="201"/>
      <c r="E13878" s="201"/>
    </row>
    <row r="13879" spans="3:5" x14ac:dyDescent="0.2">
      <c r="C13879" s="201"/>
      <c r="D13879" s="201"/>
      <c r="E13879" s="201"/>
    </row>
    <row r="13880" spans="3:5" x14ac:dyDescent="0.2">
      <c r="C13880" s="201"/>
      <c r="D13880" s="201"/>
      <c r="E13880" s="201"/>
    </row>
    <row r="13881" spans="3:5" x14ac:dyDescent="0.2">
      <c r="C13881" s="201"/>
      <c r="D13881" s="201"/>
      <c r="E13881" s="201"/>
    </row>
    <row r="13882" spans="3:5" x14ac:dyDescent="0.2">
      <c r="C13882" s="201"/>
      <c r="D13882" s="201"/>
      <c r="E13882" s="201"/>
    </row>
    <row r="13883" spans="3:5" x14ac:dyDescent="0.2">
      <c r="C13883" s="201"/>
      <c r="D13883" s="201"/>
      <c r="E13883" s="201"/>
    </row>
    <row r="13884" spans="3:5" x14ac:dyDescent="0.2">
      <c r="C13884" s="201"/>
      <c r="D13884" s="201"/>
      <c r="E13884" s="201"/>
    </row>
    <row r="13885" spans="3:5" x14ac:dyDescent="0.2">
      <c r="C13885" s="201"/>
      <c r="D13885" s="201"/>
      <c r="E13885" s="201"/>
    </row>
    <row r="13886" spans="3:5" x14ac:dyDescent="0.2">
      <c r="C13886" s="201"/>
      <c r="D13886" s="201"/>
      <c r="E13886" s="201"/>
    </row>
    <row r="13887" spans="3:5" x14ac:dyDescent="0.2">
      <c r="C13887" s="201"/>
      <c r="D13887" s="201"/>
      <c r="E13887" s="201"/>
    </row>
    <row r="13888" spans="3:5" x14ac:dyDescent="0.2">
      <c r="C13888" s="201"/>
      <c r="D13888" s="201"/>
      <c r="E13888" s="201"/>
    </row>
    <row r="13889" spans="3:5" x14ac:dyDescent="0.2">
      <c r="C13889" s="201"/>
      <c r="D13889" s="201"/>
      <c r="E13889" s="201"/>
    </row>
    <row r="13890" spans="3:5" x14ac:dyDescent="0.2">
      <c r="C13890" s="201"/>
      <c r="D13890" s="201"/>
      <c r="E13890" s="201"/>
    </row>
    <row r="13891" spans="3:5" x14ac:dyDescent="0.2">
      <c r="C13891" s="201"/>
      <c r="D13891" s="201"/>
      <c r="E13891" s="201"/>
    </row>
    <row r="13892" spans="3:5" x14ac:dyDescent="0.2">
      <c r="C13892" s="201"/>
      <c r="D13892" s="201"/>
      <c r="E13892" s="201"/>
    </row>
    <row r="13893" spans="3:5" x14ac:dyDescent="0.2">
      <c r="C13893" s="201"/>
      <c r="D13893" s="201"/>
      <c r="E13893" s="201"/>
    </row>
    <row r="13894" spans="3:5" x14ac:dyDescent="0.2">
      <c r="C13894" s="201"/>
      <c r="D13894" s="201"/>
      <c r="E13894" s="201"/>
    </row>
    <row r="13895" spans="3:5" x14ac:dyDescent="0.2">
      <c r="C13895" s="201"/>
      <c r="D13895" s="201"/>
      <c r="E13895" s="201"/>
    </row>
    <row r="13896" spans="3:5" x14ac:dyDescent="0.2">
      <c r="C13896" s="201"/>
      <c r="D13896" s="201"/>
      <c r="E13896" s="201"/>
    </row>
    <row r="13897" spans="3:5" x14ac:dyDescent="0.2">
      <c r="C13897" s="201"/>
      <c r="D13897" s="201"/>
      <c r="E13897" s="201"/>
    </row>
    <row r="13898" spans="3:5" x14ac:dyDescent="0.2">
      <c r="C13898" s="201"/>
      <c r="D13898" s="201"/>
      <c r="E13898" s="201"/>
    </row>
    <row r="13899" spans="3:5" x14ac:dyDescent="0.2">
      <c r="C13899" s="201"/>
      <c r="D13899" s="201"/>
      <c r="E13899" s="201"/>
    </row>
    <row r="13900" spans="3:5" x14ac:dyDescent="0.2">
      <c r="C13900" s="201"/>
      <c r="D13900" s="201"/>
      <c r="E13900" s="201"/>
    </row>
    <row r="13901" spans="3:5" x14ac:dyDescent="0.2">
      <c r="C13901" s="201"/>
      <c r="D13901" s="201"/>
      <c r="E13901" s="201"/>
    </row>
    <row r="13902" spans="3:5" x14ac:dyDescent="0.2">
      <c r="C13902" s="201"/>
      <c r="D13902" s="201"/>
      <c r="E13902" s="201"/>
    </row>
    <row r="13903" spans="3:5" x14ac:dyDescent="0.2">
      <c r="C13903" s="201"/>
      <c r="D13903" s="201"/>
      <c r="E13903" s="201"/>
    </row>
    <row r="13904" spans="3:5" x14ac:dyDescent="0.2">
      <c r="C13904" s="201"/>
      <c r="D13904" s="201"/>
      <c r="E13904" s="201"/>
    </row>
    <row r="13905" spans="3:5" x14ac:dyDescent="0.2">
      <c r="C13905" s="201"/>
      <c r="D13905" s="201"/>
      <c r="E13905" s="201"/>
    </row>
    <row r="13906" spans="3:5" x14ac:dyDescent="0.2">
      <c r="C13906" s="201"/>
      <c r="D13906" s="201"/>
      <c r="E13906" s="201"/>
    </row>
    <row r="13907" spans="3:5" x14ac:dyDescent="0.2">
      <c r="C13907" s="201"/>
      <c r="D13907" s="201"/>
      <c r="E13907" s="201"/>
    </row>
    <row r="13908" spans="3:5" x14ac:dyDescent="0.2">
      <c r="C13908" s="201"/>
      <c r="D13908" s="201"/>
      <c r="E13908" s="201"/>
    </row>
    <row r="13909" spans="3:5" x14ac:dyDescent="0.2">
      <c r="C13909" s="201"/>
      <c r="D13909" s="201"/>
      <c r="E13909" s="201"/>
    </row>
    <row r="13910" spans="3:5" x14ac:dyDescent="0.2">
      <c r="C13910" s="201"/>
      <c r="D13910" s="201"/>
      <c r="E13910" s="201"/>
    </row>
    <row r="13911" spans="3:5" x14ac:dyDescent="0.2">
      <c r="C13911" s="201"/>
      <c r="D13911" s="201"/>
      <c r="E13911" s="201"/>
    </row>
    <row r="13912" spans="3:5" x14ac:dyDescent="0.2">
      <c r="C13912" s="201"/>
      <c r="D13912" s="201"/>
      <c r="E13912" s="201"/>
    </row>
    <row r="13913" spans="3:5" x14ac:dyDescent="0.2">
      <c r="C13913" s="201"/>
      <c r="D13913" s="201"/>
      <c r="E13913" s="201"/>
    </row>
    <row r="13914" spans="3:5" x14ac:dyDescent="0.2">
      <c r="C13914" s="201"/>
      <c r="D13914" s="201"/>
      <c r="E13914" s="201"/>
    </row>
    <row r="13915" spans="3:5" x14ac:dyDescent="0.2">
      <c r="C13915" s="201"/>
      <c r="D13915" s="201"/>
      <c r="E13915" s="201"/>
    </row>
    <row r="13916" spans="3:5" x14ac:dyDescent="0.2">
      <c r="C13916" s="201"/>
      <c r="D13916" s="201"/>
      <c r="E13916" s="201"/>
    </row>
    <row r="13917" spans="3:5" x14ac:dyDescent="0.2">
      <c r="C13917" s="201"/>
      <c r="D13917" s="201"/>
      <c r="E13917" s="201"/>
    </row>
    <row r="13918" spans="3:5" x14ac:dyDescent="0.2">
      <c r="C13918" s="201"/>
      <c r="D13918" s="201"/>
      <c r="E13918" s="201"/>
    </row>
    <row r="13919" spans="3:5" x14ac:dyDescent="0.2">
      <c r="C13919" s="201"/>
      <c r="D13919" s="201"/>
      <c r="E13919" s="201"/>
    </row>
    <row r="13920" spans="3:5" x14ac:dyDescent="0.2">
      <c r="C13920" s="201"/>
      <c r="D13920" s="201"/>
      <c r="E13920" s="201"/>
    </row>
    <row r="13921" spans="3:5" x14ac:dyDescent="0.2">
      <c r="C13921" s="201"/>
      <c r="D13921" s="201"/>
      <c r="E13921" s="201"/>
    </row>
    <row r="13922" spans="3:5" x14ac:dyDescent="0.2">
      <c r="C13922" s="201"/>
      <c r="D13922" s="201"/>
      <c r="E13922" s="201"/>
    </row>
    <row r="13923" spans="3:5" x14ac:dyDescent="0.2">
      <c r="C13923" s="201"/>
      <c r="D13923" s="201"/>
      <c r="E13923" s="201"/>
    </row>
    <row r="13924" spans="3:5" x14ac:dyDescent="0.2">
      <c r="C13924" s="201"/>
      <c r="D13924" s="201"/>
      <c r="E13924" s="201"/>
    </row>
    <row r="13925" spans="3:5" x14ac:dyDescent="0.2">
      <c r="C13925" s="201"/>
      <c r="D13925" s="201"/>
      <c r="E13925" s="201"/>
    </row>
    <row r="13926" spans="3:5" x14ac:dyDescent="0.2">
      <c r="C13926" s="201"/>
      <c r="D13926" s="201"/>
      <c r="E13926" s="201"/>
    </row>
    <row r="13927" spans="3:5" x14ac:dyDescent="0.2">
      <c r="C13927" s="201"/>
      <c r="D13927" s="201"/>
      <c r="E13927" s="201"/>
    </row>
    <row r="13928" spans="3:5" x14ac:dyDescent="0.2">
      <c r="C13928" s="201"/>
      <c r="D13928" s="201"/>
      <c r="E13928" s="201"/>
    </row>
    <row r="13929" spans="3:5" x14ac:dyDescent="0.2">
      <c r="C13929" s="201"/>
      <c r="D13929" s="201"/>
      <c r="E13929" s="201"/>
    </row>
    <row r="13930" spans="3:5" x14ac:dyDescent="0.2">
      <c r="C13930" s="201"/>
      <c r="D13930" s="201"/>
      <c r="E13930" s="201"/>
    </row>
    <row r="13931" spans="3:5" x14ac:dyDescent="0.2">
      <c r="C13931" s="201"/>
      <c r="D13931" s="201"/>
      <c r="E13931" s="201"/>
    </row>
    <row r="13932" spans="3:5" x14ac:dyDescent="0.2">
      <c r="C13932" s="201"/>
      <c r="D13932" s="201"/>
      <c r="E13932" s="201"/>
    </row>
    <row r="13933" spans="3:5" x14ac:dyDescent="0.2">
      <c r="C13933" s="201"/>
      <c r="D13933" s="201"/>
      <c r="E13933" s="201"/>
    </row>
    <row r="13934" spans="3:5" x14ac:dyDescent="0.2">
      <c r="C13934" s="201"/>
      <c r="D13934" s="201"/>
      <c r="E13934" s="201"/>
    </row>
    <row r="13935" spans="3:5" x14ac:dyDescent="0.2">
      <c r="C13935" s="201"/>
      <c r="D13935" s="201"/>
      <c r="E13935" s="201"/>
    </row>
    <row r="13936" spans="3:5" x14ac:dyDescent="0.2">
      <c r="C13936" s="201"/>
      <c r="D13936" s="201"/>
      <c r="E13936" s="201"/>
    </row>
    <row r="13937" spans="3:5" x14ac:dyDescent="0.2">
      <c r="C13937" s="201"/>
      <c r="D13937" s="201"/>
      <c r="E13937" s="201"/>
    </row>
    <row r="13938" spans="3:5" x14ac:dyDescent="0.2">
      <c r="C13938" s="201"/>
      <c r="D13938" s="201"/>
      <c r="E13938" s="201"/>
    </row>
    <row r="13939" spans="3:5" x14ac:dyDescent="0.2">
      <c r="C13939" s="201"/>
      <c r="D13939" s="201"/>
      <c r="E13939" s="201"/>
    </row>
    <row r="13940" spans="3:5" x14ac:dyDescent="0.2">
      <c r="C13940" s="201"/>
      <c r="D13940" s="201"/>
      <c r="E13940" s="201"/>
    </row>
    <row r="13941" spans="3:5" x14ac:dyDescent="0.2">
      <c r="C13941" s="201"/>
      <c r="D13941" s="201"/>
      <c r="E13941" s="201"/>
    </row>
    <row r="13942" spans="3:5" x14ac:dyDescent="0.2">
      <c r="C13942" s="201"/>
      <c r="D13942" s="201"/>
      <c r="E13942" s="201"/>
    </row>
    <row r="13943" spans="3:5" x14ac:dyDescent="0.2">
      <c r="C13943" s="201"/>
      <c r="D13943" s="201"/>
      <c r="E13943" s="201"/>
    </row>
    <row r="13944" spans="3:5" x14ac:dyDescent="0.2">
      <c r="C13944" s="201"/>
      <c r="D13944" s="201"/>
      <c r="E13944" s="201"/>
    </row>
    <row r="13945" spans="3:5" x14ac:dyDescent="0.2">
      <c r="C13945" s="201"/>
      <c r="D13945" s="201"/>
      <c r="E13945" s="201"/>
    </row>
    <row r="13946" spans="3:5" x14ac:dyDescent="0.2">
      <c r="C13946" s="201"/>
      <c r="D13946" s="201"/>
      <c r="E13946" s="201"/>
    </row>
    <row r="13947" spans="3:5" x14ac:dyDescent="0.2">
      <c r="C13947" s="201"/>
      <c r="D13947" s="201"/>
      <c r="E13947" s="201"/>
    </row>
    <row r="13948" spans="3:5" x14ac:dyDescent="0.2">
      <c r="C13948" s="201"/>
      <c r="D13948" s="201"/>
      <c r="E13948" s="201"/>
    </row>
    <row r="13949" spans="3:5" x14ac:dyDescent="0.2">
      <c r="C13949" s="201"/>
      <c r="D13949" s="201"/>
      <c r="E13949" s="201"/>
    </row>
    <row r="13950" spans="3:5" x14ac:dyDescent="0.2">
      <c r="C13950" s="201"/>
      <c r="D13950" s="201"/>
      <c r="E13950" s="201"/>
    </row>
    <row r="13951" spans="3:5" x14ac:dyDescent="0.2">
      <c r="C13951" s="201"/>
      <c r="D13951" s="201"/>
      <c r="E13951" s="201"/>
    </row>
    <row r="13952" spans="3:5" x14ac:dyDescent="0.2">
      <c r="C13952" s="201"/>
      <c r="D13952" s="201"/>
      <c r="E13952" s="201"/>
    </row>
    <row r="13953" spans="3:5" x14ac:dyDescent="0.2">
      <c r="C13953" s="201"/>
      <c r="D13953" s="201"/>
      <c r="E13953" s="201"/>
    </row>
    <row r="13954" spans="3:5" x14ac:dyDescent="0.2">
      <c r="C13954" s="201"/>
      <c r="D13954" s="201"/>
      <c r="E13954" s="201"/>
    </row>
    <row r="13955" spans="3:5" x14ac:dyDescent="0.2">
      <c r="C13955" s="201"/>
      <c r="D13955" s="201"/>
      <c r="E13955" s="201"/>
    </row>
    <row r="13956" spans="3:5" x14ac:dyDescent="0.2">
      <c r="C13956" s="201"/>
      <c r="D13956" s="201"/>
      <c r="E13956" s="201"/>
    </row>
    <row r="13957" spans="3:5" x14ac:dyDescent="0.2">
      <c r="C13957" s="201"/>
      <c r="D13957" s="201"/>
      <c r="E13957" s="201"/>
    </row>
    <row r="13958" spans="3:5" x14ac:dyDescent="0.2">
      <c r="C13958" s="201"/>
      <c r="D13958" s="201"/>
      <c r="E13958" s="201"/>
    </row>
    <row r="13959" spans="3:5" x14ac:dyDescent="0.2">
      <c r="C13959" s="201"/>
      <c r="D13959" s="201"/>
      <c r="E13959" s="201"/>
    </row>
    <row r="13960" spans="3:5" x14ac:dyDescent="0.2">
      <c r="C13960" s="201"/>
      <c r="D13960" s="201"/>
      <c r="E13960" s="201"/>
    </row>
    <row r="13961" spans="3:5" x14ac:dyDescent="0.2">
      <c r="C13961" s="201"/>
      <c r="D13961" s="201"/>
      <c r="E13961" s="201"/>
    </row>
    <row r="13962" spans="3:5" x14ac:dyDescent="0.2">
      <c r="C13962" s="201"/>
      <c r="D13962" s="201"/>
      <c r="E13962" s="201"/>
    </row>
    <row r="13963" spans="3:5" x14ac:dyDescent="0.2">
      <c r="C13963" s="201"/>
      <c r="D13963" s="201"/>
      <c r="E13963" s="201"/>
    </row>
    <row r="13964" spans="3:5" x14ac:dyDescent="0.2">
      <c r="C13964" s="201"/>
      <c r="D13964" s="201"/>
      <c r="E13964" s="201"/>
    </row>
    <row r="13965" spans="3:5" x14ac:dyDescent="0.2">
      <c r="C13965" s="201"/>
      <c r="D13965" s="201"/>
      <c r="E13965" s="201"/>
    </row>
    <row r="13966" spans="3:5" x14ac:dyDescent="0.2">
      <c r="C13966" s="201"/>
      <c r="D13966" s="201"/>
      <c r="E13966" s="201"/>
    </row>
    <row r="13967" spans="3:5" x14ac:dyDescent="0.2">
      <c r="C13967" s="201"/>
      <c r="D13967" s="201"/>
      <c r="E13967" s="201"/>
    </row>
    <row r="13968" spans="3:5" x14ac:dyDescent="0.2">
      <c r="C13968" s="201"/>
      <c r="D13968" s="201"/>
      <c r="E13968" s="201"/>
    </row>
    <row r="13969" spans="3:5" x14ac:dyDescent="0.2">
      <c r="C13969" s="201"/>
      <c r="D13969" s="201"/>
      <c r="E13969" s="201"/>
    </row>
    <row r="13970" spans="3:5" x14ac:dyDescent="0.2">
      <c r="C13970" s="201"/>
      <c r="D13970" s="201"/>
      <c r="E13970" s="201"/>
    </row>
    <row r="13971" spans="3:5" x14ac:dyDescent="0.2">
      <c r="C13971" s="201"/>
      <c r="D13971" s="201"/>
      <c r="E13971" s="201"/>
    </row>
    <row r="13972" spans="3:5" x14ac:dyDescent="0.2">
      <c r="C13972" s="201"/>
      <c r="D13972" s="201"/>
      <c r="E13972" s="201"/>
    </row>
    <row r="13973" spans="3:5" x14ac:dyDescent="0.2">
      <c r="C13973" s="201"/>
      <c r="D13973" s="201"/>
      <c r="E13973" s="201"/>
    </row>
    <row r="13974" spans="3:5" x14ac:dyDescent="0.2">
      <c r="C13974" s="201"/>
      <c r="D13974" s="201"/>
      <c r="E13974" s="201"/>
    </row>
    <row r="13975" spans="3:5" x14ac:dyDescent="0.2">
      <c r="C13975" s="201"/>
      <c r="D13975" s="201"/>
      <c r="E13975" s="201"/>
    </row>
    <row r="13976" spans="3:5" x14ac:dyDescent="0.2">
      <c r="C13976" s="201"/>
      <c r="D13976" s="201"/>
      <c r="E13976" s="201"/>
    </row>
    <row r="13977" spans="3:5" x14ac:dyDescent="0.2">
      <c r="C13977" s="201"/>
      <c r="D13977" s="201"/>
      <c r="E13977" s="201"/>
    </row>
    <row r="13978" spans="3:5" x14ac:dyDescent="0.2">
      <c r="C13978" s="201"/>
      <c r="D13978" s="201"/>
      <c r="E13978" s="201"/>
    </row>
    <row r="13979" spans="3:5" x14ac:dyDescent="0.2">
      <c r="C13979" s="201"/>
      <c r="D13979" s="201"/>
      <c r="E13979" s="201"/>
    </row>
    <row r="13980" spans="3:5" x14ac:dyDescent="0.2">
      <c r="C13980" s="201"/>
      <c r="D13980" s="201"/>
      <c r="E13980" s="201"/>
    </row>
    <row r="13981" spans="3:5" x14ac:dyDescent="0.2">
      <c r="C13981" s="201"/>
      <c r="D13981" s="201"/>
      <c r="E13981" s="201"/>
    </row>
    <row r="13982" spans="3:5" x14ac:dyDescent="0.2">
      <c r="C13982" s="201"/>
      <c r="D13982" s="201"/>
      <c r="E13982" s="201"/>
    </row>
    <row r="13983" spans="3:5" x14ac:dyDescent="0.2">
      <c r="C13983" s="201"/>
      <c r="D13983" s="201"/>
      <c r="E13983" s="201"/>
    </row>
    <row r="13984" spans="3:5" x14ac:dyDescent="0.2">
      <c r="C13984" s="201"/>
      <c r="D13984" s="201"/>
      <c r="E13984" s="201"/>
    </row>
    <row r="13985" spans="3:5" x14ac:dyDescent="0.2">
      <c r="C13985" s="201"/>
      <c r="D13985" s="201"/>
      <c r="E13985" s="201"/>
    </row>
    <row r="13986" spans="3:5" x14ac:dyDescent="0.2">
      <c r="C13986" s="201"/>
      <c r="D13986" s="201"/>
      <c r="E13986" s="201"/>
    </row>
    <row r="13987" spans="3:5" x14ac:dyDescent="0.2">
      <c r="C13987" s="201"/>
      <c r="D13987" s="201"/>
      <c r="E13987" s="201"/>
    </row>
    <row r="13988" spans="3:5" x14ac:dyDescent="0.2">
      <c r="C13988" s="201"/>
      <c r="D13988" s="201"/>
      <c r="E13988" s="201"/>
    </row>
    <row r="13989" spans="3:5" x14ac:dyDescent="0.2">
      <c r="C13989" s="201"/>
      <c r="D13989" s="201"/>
      <c r="E13989" s="201"/>
    </row>
    <row r="13990" spans="3:5" x14ac:dyDescent="0.2">
      <c r="C13990" s="201"/>
      <c r="D13990" s="201"/>
      <c r="E13990" s="201"/>
    </row>
    <row r="13991" spans="3:5" x14ac:dyDescent="0.2">
      <c r="C13991" s="201"/>
      <c r="D13991" s="201"/>
      <c r="E13991" s="201"/>
    </row>
    <row r="13992" spans="3:5" x14ac:dyDescent="0.2">
      <c r="C13992" s="201"/>
      <c r="D13992" s="201"/>
      <c r="E13992" s="201"/>
    </row>
    <row r="13993" spans="3:5" x14ac:dyDescent="0.2">
      <c r="C13993" s="201"/>
      <c r="D13993" s="201"/>
      <c r="E13993" s="201"/>
    </row>
    <row r="13994" spans="3:5" x14ac:dyDescent="0.2">
      <c r="C13994" s="201"/>
      <c r="D13994" s="201"/>
      <c r="E13994" s="201"/>
    </row>
    <row r="13995" spans="3:5" x14ac:dyDescent="0.2">
      <c r="C13995" s="201"/>
      <c r="D13995" s="201"/>
      <c r="E13995" s="201"/>
    </row>
    <row r="13996" spans="3:5" x14ac:dyDescent="0.2">
      <c r="C13996" s="201"/>
      <c r="D13996" s="201"/>
      <c r="E13996" s="201"/>
    </row>
    <row r="13997" spans="3:5" x14ac:dyDescent="0.2">
      <c r="C13997" s="201"/>
      <c r="D13997" s="201"/>
      <c r="E13997" s="201"/>
    </row>
    <row r="13998" spans="3:5" x14ac:dyDescent="0.2">
      <c r="C13998" s="201"/>
      <c r="D13998" s="201"/>
      <c r="E13998" s="201"/>
    </row>
    <row r="13999" spans="3:5" x14ac:dyDescent="0.2">
      <c r="C13999" s="201"/>
      <c r="D13999" s="201"/>
      <c r="E13999" s="201"/>
    </row>
    <row r="14000" spans="3:5" x14ac:dyDescent="0.2">
      <c r="C14000" s="201"/>
      <c r="D14000" s="201"/>
      <c r="E14000" s="201"/>
    </row>
    <row r="14001" spans="3:5" x14ac:dyDescent="0.2">
      <c r="C14001" s="201"/>
      <c r="D14001" s="201"/>
      <c r="E14001" s="201"/>
    </row>
    <row r="14002" spans="3:5" x14ac:dyDescent="0.2">
      <c r="C14002" s="201"/>
      <c r="D14002" s="201"/>
      <c r="E14002" s="201"/>
    </row>
    <row r="14003" spans="3:5" x14ac:dyDescent="0.2">
      <c r="C14003" s="201"/>
      <c r="D14003" s="201"/>
      <c r="E14003" s="201"/>
    </row>
    <row r="14004" spans="3:5" x14ac:dyDescent="0.2">
      <c r="C14004" s="201"/>
      <c r="D14004" s="201"/>
      <c r="E14004" s="201"/>
    </row>
    <row r="14005" spans="3:5" x14ac:dyDescent="0.2">
      <c r="C14005" s="201"/>
      <c r="D14005" s="201"/>
      <c r="E14005" s="201"/>
    </row>
    <row r="14006" spans="3:5" x14ac:dyDescent="0.2">
      <c r="C14006" s="201"/>
      <c r="D14006" s="201"/>
      <c r="E14006" s="201"/>
    </row>
    <row r="14007" spans="3:5" x14ac:dyDescent="0.2">
      <c r="C14007" s="201"/>
      <c r="D14007" s="201"/>
      <c r="E14007" s="201"/>
    </row>
    <row r="14008" spans="3:5" x14ac:dyDescent="0.2">
      <c r="C14008" s="201"/>
      <c r="D14008" s="201"/>
      <c r="E14008" s="201"/>
    </row>
    <row r="14009" spans="3:5" x14ac:dyDescent="0.2">
      <c r="C14009" s="201"/>
      <c r="D14009" s="201"/>
      <c r="E14009" s="201"/>
    </row>
    <row r="14010" spans="3:5" x14ac:dyDescent="0.2">
      <c r="C14010" s="201"/>
      <c r="D14010" s="201"/>
      <c r="E14010" s="201"/>
    </row>
    <row r="14011" spans="3:5" x14ac:dyDescent="0.2">
      <c r="C14011" s="201"/>
      <c r="D14011" s="201"/>
      <c r="E14011" s="201"/>
    </row>
    <row r="14012" spans="3:5" x14ac:dyDescent="0.2">
      <c r="C14012" s="201"/>
      <c r="D14012" s="201"/>
      <c r="E14012" s="201"/>
    </row>
    <row r="14013" spans="3:5" x14ac:dyDescent="0.2">
      <c r="C14013" s="201"/>
      <c r="D14013" s="201"/>
      <c r="E14013" s="201"/>
    </row>
    <row r="14014" spans="3:5" x14ac:dyDescent="0.2">
      <c r="C14014" s="201"/>
      <c r="D14014" s="201"/>
      <c r="E14014" s="201"/>
    </row>
    <row r="14015" spans="3:5" x14ac:dyDescent="0.2">
      <c r="C14015" s="201"/>
      <c r="D14015" s="201"/>
      <c r="E14015" s="201"/>
    </row>
    <row r="14016" spans="3:5" x14ac:dyDescent="0.2">
      <c r="C14016" s="201"/>
      <c r="D14016" s="201"/>
      <c r="E14016" s="201"/>
    </row>
    <row r="14017" spans="3:5" x14ac:dyDescent="0.2">
      <c r="C14017" s="201"/>
      <c r="D14017" s="201"/>
      <c r="E14017" s="201"/>
    </row>
    <row r="14018" spans="3:5" x14ac:dyDescent="0.2">
      <c r="C14018" s="201"/>
      <c r="D14018" s="201"/>
      <c r="E14018" s="201"/>
    </row>
    <row r="14019" spans="3:5" x14ac:dyDescent="0.2">
      <c r="C14019" s="201"/>
      <c r="D14019" s="201"/>
      <c r="E14019" s="201"/>
    </row>
    <row r="14020" spans="3:5" x14ac:dyDescent="0.2">
      <c r="C14020" s="201"/>
      <c r="D14020" s="201"/>
      <c r="E14020" s="201"/>
    </row>
    <row r="14021" spans="3:5" x14ac:dyDescent="0.2">
      <c r="C14021" s="201"/>
      <c r="D14021" s="201"/>
      <c r="E14021" s="201"/>
    </row>
    <row r="14022" spans="3:5" x14ac:dyDescent="0.2">
      <c r="C14022" s="201"/>
      <c r="D14022" s="201"/>
      <c r="E14022" s="201"/>
    </row>
    <row r="14023" spans="3:5" x14ac:dyDescent="0.2">
      <c r="C14023" s="201"/>
      <c r="D14023" s="201"/>
      <c r="E14023" s="201"/>
    </row>
    <row r="14024" spans="3:5" x14ac:dyDescent="0.2">
      <c r="C14024" s="201"/>
      <c r="D14024" s="201"/>
      <c r="E14024" s="201"/>
    </row>
    <row r="14025" spans="3:5" x14ac:dyDescent="0.2">
      <c r="C14025" s="201"/>
      <c r="D14025" s="201"/>
      <c r="E14025" s="201"/>
    </row>
    <row r="14026" spans="3:5" x14ac:dyDescent="0.2">
      <c r="C14026" s="201"/>
      <c r="D14026" s="201"/>
      <c r="E14026" s="201"/>
    </row>
    <row r="14027" spans="3:5" x14ac:dyDescent="0.2">
      <c r="C14027" s="201"/>
      <c r="D14027" s="201"/>
      <c r="E14027" s="201"/>
    </row>
    <row r="14028" spans="3:5" x14ac:dyDescent="0.2">
      <c r="C14028" s="201"/>
      <c r="D14028" s="201"/>
      <c r="E14028" s="201"/>
    </row>
    <row r="14029" spans="3:5" x14ac:dyDescent="0.2">
      <c r="C14029" s="201"/>
      <c r="D14029" s="201"/>
      <c r="E14029" s="201"/>
    </row>
    <row r="14030" spans="3:5" x14ac:dyDescent="0.2">
      <c r="C14030" s="201"/>
      <c r="D14030" s="201"/>
      <c r="E14030" s="201"/>
    </row>
    <row r="14031" spans="3:5" x14ac:dyDescent="0.2">
      <c r="C14031" s="201"/>
      <c r="D14031" s="201"/>
      <c r="E14031" s="201"/>
    </row>
    <row r="14032" spans="3:5" x14ac:dyDescent="0.2">
      <c r="C14032" s="201"/>
      <c r="D14032" s="201"/>
      <c r="E14032" s="201"/>
    </row>
    <row r="14033" spans="3:5" x14ac:dyDescent="0.2">
      <c r="C14033" s="201"/>
      <c r="D14033" s="201"/>
      <c r="E14033" s="201"/>
    </row>
    <row r="14034" spans="3:5" x14ac:dyDescent="0.2">
      <c r="C14034" s="201"/>
      <c r="D14034" s="201"/>
      <c r="E14034" s="201"/>
    </row>
    <row r="14035" spans="3:5" x14ac:dyDescent="0.2">
      <c r="C14035" s="201"/>
      <c r="D14035" s="201"/>
      <c r="E14035" s="201"/>
    </row>
    <row r="14036" spans="3:5" x14ac:dyDescent="0.2">
      <c r="C14036" s="201"/>
      <c r="D14036" s="201"/>
      <c r="E14036" s="201"/>
    </row>
    <row r="14037" spans="3:5" x14ac:dyDescent="0.2">
      <c r="C14037" s="201"/>
      <c r="D14037" s="201"/>
      <c r="E14037" s="201"/>
    </row>
    <row r="14038" spans="3:5" x14ac:dyDescent="0.2">
      <c r="C14038" s="201"/>
      <c r="D14038" s="201"/>
      <c r="E14038" s="201"/>
    </row>
    <row r="14039" spans="3:5" x14ac:dyDescent="0.2">
      <c r="C14039" s="201"/>
      <c r="D14039" s="201"/>
      <c r="E14039" s="201"/>
    </row>
    <row r="14040" spans="3:5" x14ac:dyDescent="0.2">
      <c r="C14040" s="201"/>
      <c r="D14040" s="201"/>
      <c r="E14040" s="201"/>
    </row>
    <row r="14041" spans="3:5" x14ac:dyDescent="0.2">
      <c r="C14041" s="201"/>
      <c r="D14041" s="201"/>
      <c r="E14041" s="201"/>
    </row>
    <row r="14042" spans="3:5" x14ac:dyDescent="0.2">
      <c r="C14042" s="201"/>
      <c r="D14042" s="201"/>
      <c r="E14042" s="201"/>
    </row>
    <row r="14043" spans="3:5" x14ac:dyDescent="0.2">
      <c r="C14043" s="201"/>
      <c r="D14043" s="201"/>
      <c r="E14043" s="201"/>
    </row>
    <row r="14044" spans="3:5" x14ac:dyDescent="0.2">
      <c r="C14044" s="201"/>
      <c r="D14044" s="201"/>
      <c r="E14044" s="201"/>
    </row>
    <row r="14045" spans="3:5" x14ac:dyDescent="0.2">
      <c r="C14045" s="201"/>
      <c r="D14045" s="201"/>
      <c r="E14045" s="201"/>
    </row>
    <row r="14046" spans="3:5" x14ac:dyDescent="0.2">
      <c r="C14046" s="201"/>
      <c r="D14046" s="201"/>
      <c r="E14046" s="201"/>
    </row>
    <row r="14047" spans="3:5" x14ac:dyDescent="0.2">
      <c r="C14047" s="201"/>
      <c r="D14047" s="201"/>
      <c r="E14047" s="201"/>
    </row>
    <row r="14048" spans="3:5" x14ac:dyDescent="0.2">
      <c r="C14048" s="201"/>
      <c r="D14048" s="201"/>
      <c r="E14048" s="201"/>
    </row>
    <row r="14049" spans="3:5" x14ac:dyDescent="0.2">
      <c r="C14049" s="201"/>
      <c r="D14049" s="201"/>
      <c r="E14049" s="201"/>
    </row>
    <row r="14050" spans="3:5" x14ac:dyDescent="0.2">
      <c r="C14050" s="201"/>
      <c r="D14050" s="201"/>
      <c r="E14050" s="201"/>
    </row>
    <row r="14051" spans="3:5" x14ac:dyDescent="0.2">
      <c r="C14051" s="201"/>
      <c r="D14051" s="201"/>
      <c r="E14051" s="201"/>
    </row>
    <row r="14052" spans="3:5" x14ac:dyDescent="0.2">
      <c r="C14052" s="201"/>
      <c r="D14052" s="201"/>
      <c r="E14052" s="201"/>
    </row>
    <row r="14053" spans="3:5" x14ac:dyDescent="0.2">
      <c r="C14053" s="201"/>
      <c r="D14053" s="201"/>
      <c r="E14053" s="201"/>
    </row>
    <row r="14054" spans="3:5" x14ac:dyDescent="0.2">
      <c r="C14054" s="201"/>
      <c r="D14054" s="201"/>
      <c r="E14054" s="201"/>
    </row>
    <row r="14055" spans="3:5" x14ac:dyDescent="0.2">
      <c r="C14055" s="201"/>
      <c r="D14055" s="201"/>
      <c r="E14055" s="201"/>
    </row>
    <row r="14056" spans="3:5" x14ac:dyDescent="0.2">
      <c r="C14056" s="201"/>
      <c r="D14056" s="201"/>
      <c r="E14056" s="201"/>
    </row>
    <row r="14057" spans="3:5" x14ac:dyDescent="0.2">
      <c r="C14057" s="201"/>
      <c r="D14057" s="201"/>
      <c r="E14057" s="201"/>
    </row>
    <row r="14058" spans="3:5" x14ac:dyDescent="0.2">
      <c r="C14058" s="201"/>
      <c r="D14058" s="201"/>
      <c r="E14058" s="201"/>
    </row>
    <row r="14059" spans="3:5" x14ac:dyDescent="0.2">
      <c r="C14059" s="201"/>
      <c r="D14059" s="201"/>
      <c r="E14059" s="201"/>
    </row>
    <row r="14060" spans="3:5" x14ac:dyDescent="0.2">
      <c r="C14060" s="201"/>
      <c r="D14060" s="201"/>
      <c r="E14060" s="201"/>
    </row>
    <row r="14061" spans="3:5" x14ac:dyDescent="0.2">
      <c r="C14061" s="201"/>
      <c r="D14061" s="201"/>
      <c r="E14061" s="201"/>
    </row>
    <row r="14062" spans="3:5" x14ac:dyDescent="0.2">
      <c r="C14062" s="201"/>
      <c r="D14062" s="201"/>
      <c r="E14062" s="201"/>
    </row>
    <row r="14063" spans="3:5" x14ac:dyDescent="0.2">
      <c r="C14063" s="201"/>
      <c r="D14063" s="201"/>
      <c r="E14063" s="201"/>
    </row>
    <row r="14064" spans="3:5" x14ac:dyDescent="0.2">
      <c r="C14064" s="201"/>
      <c r="D14064" s="201"/>
      <c r="E14064" s="201"/>
    </row>
    <row r="14065" spans="3:5" x14ac:dyDescent="0.2">
      <c r="C14065" s="201"/>
      <c r="D14065" s="201"/>
      <c r="E14065" s="201"/>
    </row>
    <row r="14066" spans="3:5" x14ac:dyDescent="0.2">
      <c r="C14066" s="201"/>
      <c r="D14066" s="201"/>
      <c r="E14066" s="201"/>
    </row>
    <row r="14067" spans="3:5" x14ac:dyDescent="0.2">
      <c r="C14067" s="201"/>
      <c r="D14067" s="201"/>
      <c r="E14067" s="201"/>
    </row>
    <row r="14068" spans="3:5" x14ac:dyDescent="0.2">
      <c r="C14068" s="201"/>
      <c r="D14068" s="201"/>
      <c r="E14068" s="201"/>
    </row>
    <row r="14069" spans="3:5" x14ac:dyDescent="0.2">
      <c r="C14069" s="201"/>
      <c r="D14069" s="201"/>
      <c r="E14069" s="201"/>
    </row>
    <row r="14070" spans="3:5" x14ac:dyDescent="0.2">
      <c r="C14070" s="201"/>
      <c r="D14070" s="201"/>
      <c r="E14070" s="201"/>
    </row>
    <row r="14071" spans="3:5" x14ac:dyDescent="0.2">
      <c r="C14071" s="201"/>
      <c r="D14071" s="201"/>
      <c r="E14071" s="201"/>
    </row>
    <row r="14072" spans="3:5" x14ac:dyDescent="0.2">
      <c r="C14072" s="201"/>
      <c r="D14072" s="201"/>
      <c r="E14072" s="201"/>
    </row>
    <row r="14073" spans="3:5" x14ac:dyDescent="0.2">
      <c r="C14073" s="201"/>
      <c r="D14073" s="201"/>
      <c r="E14073" s="201"/>
    </row>
    <row r="14074" spans="3:5" x14ac:dyDescent="0.2">
      <c r="C14074" s="201"/>
      <c r="D14074" s="201"/>
      <c r="E14074" s="201"/>
    </row>
    <row r="14075" spans="3:5" x14ac:dyDescent="0.2">
      <c r="C14075" s="201"/>
      <c r="D14075" s="201"/>
      <c r="E14075" s="201"/>
    </row>
    <row r="14076" spans="3:5" x14ac:dyDescent="0.2">
      <c r="C14076" s="201"/>
      <c r="D14076" s="201"/>
      <c r="E14076" s="201"/>
    </row>
    <row r="14077" spans="3:5" x14ac:dyDescent="0.2">
      <c r="C14077" s="201"/>
      <c r="D14077" s="201"/>
      <c r="E14077" s="201"/>
    </row>
    <row r="14078" spans="3:5" x14ac:dyDescent="0.2">
      <c r="C14078" s="201"/>
      <c r="D14078" s="201"/>
      <c r="E14078" s="201"/>
    </row>
    <row r="14079" spans="3:5" x14ac:dyDescent="0.2">
      <c r="C14079" s="201"/>
      <c r="D14079" s="201"/>
      <c r="E14079" s="201"/>
    </row>
    <row r="14080" spans="3:5" x14ac:dyDescent="0.2">
      <c r="C14080" s="201"/>
      <c r="D14080" s="201"/>
      <c r="E14080" s="201"/>
    </row>
    <row r="14081" spans="3:5" x14ac:dyDescent="0.2">
      <c r="C14081" s="201"/>
      <c r="D14081" s="201"/>
      <c r="E14081" s="201"/>
    </row>
    <row r="14082" spans="3:5" x14ac:dyDescent="0.2">
      <c r="C14082" s="201"/>
      <c r="D14082" s="201"/>
      <c r="E14082" s="201"/>
    </row>
    <row r="14083" spans="3:5" x14ac:dyDescent="0.2">
      <c r="C14083" s="201"/>
      <c r="D14083" s="201"/>
      <c r="E14083" s="201"/>
    </row>
    <row r="14084" spans="3:5" x14ac:dyDescent="0.2">
      <c r="C14084" s="201"/>
      <c r="D14084" s="201"/>
      <c r="E14084" s="201"/>
    </row>
    <row r="14085" spans="3:5" x14ac:dyDescent="0.2">
      <c r="C14085" s="201"/>
      <c r="D14085" s="201"/>
      <c r="E14085" s="201"/>
    </row>
    <row r="14086" spans="3:5" x14ac:dyDescent="0.2">
      <c r="C14086" s="201"/>
      <c r="D14086" s="201"/>
      <c r="E14086" s="201"/>
    </row>
    <row r="14087" spans="3:5" x14ac:dyDescent="0.2">
      <c r="C14087" s="201"/>
      <c r="D14087" s="201"/>
      <c r="E14087" s="201"/>
    </row>
    <row r="14088" spans="3:5" x14ac:dyDescent="0.2">
      <c r="C14088" s="201"/>
      <c r="D14088" s="201"/>
      <c r="E14088" s="201"/>
    </row>
    <row r="14089" spans="3:5" x14ac:dyDescent="0.2">
      <c r="C14089" s="201"/>
      <c r="D14089" s="201"/>
      <c r="E14089" s="201"/>
    </row>
    <row r="14090" spans="3:5" x14ac:dyDescent="0.2">
      <c r="C14090" s="201"/>
      <c r="D14090" s="201"/>
      <c r="E14090" s="201"/>
    </row>
    <row r="14091" spans="3:5" x14ac:dyDescent="0.2">
      <c r="C14091" s="201"/>
      <c r="D14091" s="201"/>
      <c r="E14091" s="201"/>
    </row>
    <row r="14092" spans="3:5" x14ac:dyDescent="0.2">
      <c r="C14092" s="201"/>
      <c r="D14092" s="201"/>
      <c r="E14092" s="201"/>
    </row>
    <row r="14093" spans="3:5" x14ac:dyDescent="0.2">
      <c r="C14093" s="201"/>
      <c r="D14093" s="201"/>
      <c r="E14093" s="201"/>
    </row>
    <row r="14094" spans="3:5" x14ac:dyDescent="0.2">
      <c r="C14094" s="201"/>
      <c r="D14094" s="201"/>
      <c r="E14094" s="201"/>
    </row>
    <row r="14095" spans="3:5" x14ac:dyDescent="0.2">
      <c r="C14095" s="201"/>
      <c r="D14095" s="201"/>
      <c r="E14095" s="201"/>
    </row>
    <row r="14096" spans="3:5" x14ac:dyDescent="0.2">
      <c r="C14096" s="201"/>
      <c r="D14096" s="201"/>
      <c r="E14096" s="201"/>
    </row>
    <row r="14097" spans="3:5" x14ac:dyDescent="0.2">
      <c r="C14097" s="201"/>
      <c r="D14097" s="201"/>
      <c r="E14097" s="201"/>
    </row>
    <row r="14098" spans="3:5" x14ac:dyDescent="0.2">
      <c r="C14098" s="201"/>
      <c r="D14098" s="201"/>
      <c r="E14098" s="201"/>
    </row>
    <row r="14099" spans="3:5" x14ac:dyDescent="0.2">
      <c r="C14099" s="201"/>
      <c r="D14099" s="201"/>
      <c r="E14099" s="201"/>
    </row>
    <row r="14100" spans="3:5" x14ac:dyDescent="0.2">
      <c r="C14100" s="201"/>
      <c r="D14100" s="201"/>
      <c r="E14100" s="201"/>
    </row>
    <row r="14101" spans="3:5" x14ac:dyDescent="0.2">
      <c r="C14101" s="201"/>
      <c r="D14101" s="201"/>
      <c r="E14101" s="201"/>
    </row>
    <row r="14102" spans="3:5" x14ac:dyDescent="0.2">
      <c r="C14102" s="201"/>
      <c r="D14102" s="201"/>
      <c r="E14102" s="201"/>
    </row>
    <row r="14103" spans="3:5" x14ac:dyDescent="0.2">
      <c r="C14103" s="201"/>
      <c r="D14103" s="201"/>
      <c r="E14103" s="201"/>
    </row>
    <row r="14104" spans="3:5" x14ac:dyDescent="0.2">
      <c r="C14104" s="201"/>
      <c r="D14104" s="201"/>
      <c r="E14104" s="201"/>
    </row>
    <row r="14105" spans="3:5" x14ac:dyDescent="0.2">
      <c r="C14105" s="201"/>
      <c r="D14105" s="201"/>
      <c r="E14105" s="201"/>
    </row>
    <row r="14106" spans="3:5" x14ac:dyDescent="0.2">
      <c r="C14106" s="201"/>
      <c r="D14106" s="201"/>
      <c r="E14106" s="201"/>
    </row>
    <row r="14107" spans="3:5" x14ac:dyDescent="0.2">
      <c r="C14107" s="201"/>
      <c r="D14107" s="201"/>
      <c r="E14107" s="201"/>
    </row>
    <row r="14108" spans="3:5" x14ac:dyDescent="0.2">
      <c r="C14108" s="201"/>
      <c r="D14108" s="201"/>
      <c r="E14108" s="201"/>
    </row>
    <row r="14109" spans="3:5" x14ac:dyDescent="0.2">
      <c r="C14109" s="201"/>
      <c r="D14109" s="201"/>
      <c r="E14109" s="201"/>
    </row>
    <row r="14110" spans="3:5" x14ac:dyDescent="0.2">
      <c r="C14110" s="201"/>
      <c r="D14110" s="201"/>
      <c r="E14110" s="201"/>
    </row>
    <row r="14111" spans="3:5" x14ac:dyDescent="0.2">
      <c r="C14111" s="201"/>
      <c r="D14111" s="201"/>
      <c r="E14111" s="201"/>
    </row>
    <row r="14112" spans="3:5" x14ac:dyDescent="0.2">
      <c r="C14112" s="201"/>
      <c r="D14112" s="201"/>
      <c r="E14112" s="201"/>
    </row>
    <row r="14113" spans="3:5" x14ac:dyDescent="0.2">
      <c r="C14113" s="201"/>
      <c r="D14113" s="201"/>
      <c r="E14113" s="201"/>
    </row>
    <row r="14114" spans="3:5" x14ac:dyDescent="0.2">
      <c r="C14114" s="201"/>
      <c r="D14114" s="201"/>
      <c r="E14114" s="201"/>
    </row>
    <row r="14115" spans="3:5" x14ac:dyDescent="0.2">
      <c r="C14115" s="201"/>
      <c r="D14115" s="201"/>
      <c r="E14115" s="201"/>
    </row>
    <row r="14116" spans="3:5" x14ac:dyDescent="0.2">
      <c r="C14116" s="201"/>
      <c r="D14116" s="201"/>
      <c r="E14116" s="201"/>
    </row>
    <row r="14117" spans="3:5" x14ac:dyDescent="0.2">
      <c r="C14117" s="201"/>
      <c r="D14117" s="201"/>
      <c r="E14117" s="201"/>
    </row>
    <row r="14118" spans="3:5" x14ac:dyDescent="0.2">
      <c r="C14118" s="201"/>
      <c r="D14118" s="201"/>
      <c r="E14118" s="201"/>
    </row>
    <row r="14119" spans="3:5" x14ac:dyDescent="0.2">
      <c r="C14119" s="201"/>
      <c r="D14119" s="201"/>
      <c r="E14119" s="201"/>
    </row>
    <row r="14120" spans="3:5" x14ac:dyDescent="0.2">
      <c r="C14120" s="201"/>
      <c r="D14120" s="201"/>
      <c r="E14120" s="201"/>
    </row>
    <row r="14121" spans="3:5" x14ac:dyDescent="0.2">
      <c r="C14121" s="201"/>
      <c r="D14121" s="201"/>
      <c r="E14121" s="201"/>
    </row>
    <row r="14122" spans="3:5" x14ac:dyDescent="0.2">
      <c r="C14122" s="201"/>
      <c r="D14122" s="201"/>
      <c r="E14122" s="201"/>
    </row>
    <row r="14123" spans="3:5" x14ac:dyDescent="0.2">
      <c r="C14123" s="201"/>
      <c r="D14123" s="201"/>
      <c r="E14123" s="201"/>
    </row>
    <row r="14124" spans="3:5" x14ac:dyDescent="0.2">
      <c r="C14124" s="201"/>
      <c r="D14124" s="201"/>
      <c r="E14124" s="201"/>
    </row>
    <row r="14125" spans="3:5" x14ac:dyDescent="0.2">
      <c r="C14125" s="201"/>
      <c r="D14125" s="201"/>
      <c r="E14125" s="201"/>
    </row>
    <row r="14126" spans="3:5" x14ac:dyDescent="0.2">
      <c r="C14126" s="201"/>
      <c r="D14126" s="201"/>
      <c r="E14126" s="201"/>
    </row>
    <row r="14127" spans="3:5" x14ac:dyDescent="0.2">
      <c r="C14127" s="201"/>
      <c r="D14127" s="201"/>
      <c r="E14127" s="201"/>
    </row>
    <row r="14128" spans="3:5" x14ac:dyDescent="0.2">
      <c r="C14128" s="201"/>
      <c r="D14128" s="201"/>
      <c r="E14128" s="201"/>
    </row>
    <row r="14129" spans="3:5" x14ac:dyDescent="0.2">
      <c r="C14129" s="201"/>
      <c r="D14129" s="201"/>
      <c r="E14129" s="201"/>
    </row>
    <row r="14130" spans="3:5" x14ac:dyDescent="0.2">
      <c r="C14130" s="201"/>
      <c r="D14130" s="201"/>
      <c r="E14130" s="201"/>
    </row>
    <row r="14131" spans="3:5" x14ac:dyDescent="0.2">
      <c r="C14131" s="201"/>
      <c r="D14131" s="201"/>
      <c r="E14131" s="201"/>
    </row>
    <row r="14132" spans="3:5" x14ac:dyDescent="0.2">
      <c r="C14132" s="201"/>
      <c r="D14132" s="201"/>
      <c r="E14132" s="201"/>
    </row>
    <row r="14133" spans="3:5" x14ac:dyDescent="0.2">
      <c r="C14133" s="201"/>
      <c r="D14133" s="201"/>
      <c r="E14133" s="201"/>
    </row>
    <row r="14134" spans="3:5" x14ac:dyDescent="0.2">
      <c r="C14134" s="201"/>
      <c r="D14134" s="201"/>
      <c r="E14134" s="201"/>
    </row>
    <row r="14135" spans="3:5" x14ac:dyDescent="0.2">
      <c r="C14135" s="201"/>
      <c r="D14135" s="201"/>
      <c r="E14135" s="201"/>
    </row>
    <row r="14136" spans="3:5" x14ac:dyDescent="0.2">
      <c r="C14136" s="201"/>
      <c r="D14136" s="201"/>
      <c r="E14136" s="201"/>
    </row>
    <row r="14137" spans="3:5" x14ac:dyDescent="0.2">
      <c r="C14137" s="201"/>
      <c r="D14137" s="201"/>
      <c r="E14137" s="201"/>
    </row>
    <row r="14138" spans="3:5" x14ac:dyDescent="0.2">
      <c r="C14138" s="201"/>
      <c r="D14138" s="201"/>
      <c r="E14138" s="201"/>
    </row>
    <row r="14139" spans="3:5" x14ac:dyDescent="0.2">
      <c r="C14139" s="201"/>
      <c r="D14139" s="201"/>
      <c r="E14139" s="201"/>
    </row>
    <row r="14140" spans="3:5" x14ac:dyDescent="0.2">
      <c r="C14140" s="201"/>
      <c r="D14140" s="201"/>
      <c r="E14140" s="201"/>
    </row>
    <row r="14141" spans="3:5" x14ac:dyDescent="0.2">
      <c r="C14141" s="201"/>
      <c r="D14141" s="201"/>
      <c r="E14141" s="201"/>
    </row>
    <row r="14142" spans="3:5" x14ac:dyDescent="0.2">
      <c r="C14142" s="201"/>
      <c r="D14142" s="201"/>
      <c r="E14142" s="201"/>
    </row>
    <row r="14143" spans="3:5" x14ac:dyDescent="0.2">
      <c r="C14143" s="201"/>
      <c r="D14143" s="201"/>
      <c r="E14143" s="201"/>
    </row>
    <row r="14144" spans="3:5" x14ac:dyDescent="0.2">
      <c r="C14144" s="201"/>
      <c r="D14144" s="201"/>
      <c r="E14144" s="201"/>
    </row>
    <row r="14145" spans="3:5" x14ac:dyDescent="0.2">
      <c r="C14145" s="201"/>
      <c r="D14145" s="201"/>
      <c r="E14145" s="201"/>
    </row>
    <row r="14146" spans="3:5" x14ac:dyDescent="0.2">
      <c r="C14146" s="201"/>
      <c r="D14146" s="201"/>
      <c r="E14146" s="201"/>
    </row>
    <row r="14147" spans="3:5" x14ac:dyDescent="0.2">
      <c r="C14147" s="201"/>
      <c r="D14147" s="201"/>
      <c r="E14147" s="201"/>
    </row>
    <row r="14148" spans="3:5" x14ac:dyDescent="0.2">
      <c r="C14148" s="201"/>
      <c r="D14148" s="201"/>
      <c r="E14148" s="201"/>
    </row>
    <row r="14149" spans="3:5" x14ac:dyDescent="0.2">
      <c r="C14149" s="201"/>
      <c r="D14149" s="201"/>
      <c r="E14149" s="201"/>
    </row>
    <row r="14150" spans="3:5" x14ac:dyDescent="0.2">
      <c r="C14150" s="201"/>
      <c r="D14150" s="201"/>
      <c r="E14150" s="201"/>
    </row>
    <row r="14151" spans="3:5" x14ac:dyDescent="0.2">
      <c r="C14151" s="201"/>
      <c r="D14151" s="201"/>
      <c r="E14151" s="201"/>
    </row>
    <row r="14152" spans="3:5" x14ac:dyDescent="0.2">
      <c r="C14152" s="201"/>
      <c r="D14152" s="201"/>
      <c r="E14152" s="201"/>
    </row>
    <row r="14153" spans="3:5" x14ac:dyDescent="0.2">
      <c r="C14153" s="201"/>
      <c r="D14153" s="201"/>
      <c r="E14153" s="201"/>
    </row>
    <row r="14154" spans="3:5" x14ac:dyDescent="0.2">
      <c r="C14154" s="201"/>
      <c r="D14154" s="201"/>
      <c r="E14154" s="201"/>
    </row>
    <row r="14155" spans="3:5" x14ac:dyDescent="0.2">
      <c r="C14155" s="201"/>
      <c r="D14155" s="201"/>
      <c r="E14155" s="201"/>
    </row>
    <row r="14156" spans="3:5" x14ac:dyDescent="0.2">
      <c r="C14156" s="201"/>
      <c r="D14156" s="201"/>
      <c r="E14156" s="201"/>
    </row>
    <row r="14157" spans="3:5" x14ac:dyDescent="0.2">
      <c r="C14157" s="201"/>
      <c r="D14157" s="201"/>
      <c r="E14157" s="201"/>
    </row>
    <row r="14158" spans="3:5" x14ac:dyDescent="0.2">
      <c r="C14158" s="201"/>
      <c r="D14158" s="201"/>
      <c r="E14158" s="201"/>
    </row>
    <row r="14159" spans="3:5" x14ac:dyDescent="0.2">
      <c r="C14159" s="201"/>
      <c r="D14159" s="201"/>
      <c r="E14159" s="201"/>
    </row>
    <row r="14160" spans="3:5" x14ac:dyDescent="0.2">
      <c r="C14160" s="201"/>
      <c r="D14160" s="201"/>
      <c r="E14160" s="201"/>
    </row>
    <row r="14161" spans="3:5" x14ac:dyDescent="0.2">
      <c r="C14161" s="201"/>
      <c r="D14161" s="201"/>
      <c r="E14161" s="201"/>
    </row>
    <row r="14162" spans="3:5" x14ac:dyDescent="0.2">
      <c r="C14162" s="201"/>
      <c r="D14162" s="201"/>
      <c r="E14162" s="201"/>
    </row>
    <row r="14163" spans="3:5" x14ac:dyDescent="0.2">
      <c r="C14163" s="201"/>
      <c r="D14163" s="201"/>
      <c r="E14163" s="201"/>
    </row>
    <row r="14164" spans="3:5" x14ac:dyDescent="0.2">
      <c r="C14164" s="201"/>
      <c r="D14164" s="201"/>
      <c r="E14164" s="201"/>
    </row>
    <row r="14165" spans="3:5" x14ac:dyDescent="0.2">
      <c r="C14165" s="201"/>
      <c r="D14165" s="201"/>
      <c r="E14165" s="201"/>
    </row>
    <row r="14166" spans="3:5" x14ac:dyDescent="0.2">
      <c r="C14166" s="201"/>
      <c r="D14166" s="201"/>
      <c r="E14166" s="201"/>
    </row>
    <row r="14167" spans="3:5" x14ac:dyDescent="0.2">
      <c r="C14167" s="201"/>
      <c r="D14167" s="201"/>
      <c r="E14167" s="201"/>
    </row>
    <row r="14168" spans="3:5" x14ac:dyDescent="0.2">
      <c r="C14168" s="201"/>
      <c r="D14168" s="201"/>
      <c r="E14168" s="201"/>
    </row>
    <row r="14169" spans="3:5" x14ac:dyDescent="0.2">
      <c r="C14169" s="201"/>
      <c r="D14169" s="201"/>
      <c r="E14169" s="201"/>
    </row>
    <row r="14170" spans="3:5" x14ac:dyDescent="0.2">
      <c r="C14170" s="201"/>
      <c r="D14170" s="201"/>
      <c r="E14170" s="201"/>
    </row>
    <row r="14171" spans="3:5" x14ac:dyDescent="0.2">
      <c r="C14171" s="201"/>
      <c r="D14171" s="201"/>
      <c r="E14171" s="201"/>
    </row>
    <row r="14172" spans="3:5" x14ac:dyDescent="0.2">
      <c r="C14172" s="201"/>
      <c r="D14172" s="201"/>
      <c r="E14172" s="201"/>
    </row>
    <row r="14173" spans="3:5" x14ac:dyDescent="0.2">
      <c r="C14173" s="201"/>
      <c r="D14173" s="201"/>
      <c r="E14173" s="201"/>
    </row>
    <row r="14174" spans="3:5" x14ac:dyDescent="0.2">
      <c r="C14174" s="201"/>
      <c r="D14174" s="201"/>
      <c r="E14174" s="201"/>
    </row>
    <row r="14175" spans="3:5" x14ac:dyDescent="0.2">
      <c r="C14175" s="201"/>
      <c r="D14175" s="201"/>
      <c r="E14175" s="201"/>
    </row>
    <row r="14176" spans="3:5" x14ac:dyDescent="0.2">
      <c r="C14176" s="201"/>
      <c r="D14176" s="201"/>
      <c r="E14176" s="201"/>
    </row>
    <row r="14177" spans="3:5" x14ac:dyDescent="0.2">
      <c r="C14177" s="201"/>
      <c r="D14177" s="201"/>
      <c r="E14177" s="201"/>
    </row>
    <row r="14178" spans="3:5" x14ac:dyDescent="0.2">
      <c r="C14178" s="201"/>
      <c r="D14178" s="201"/>
      <c r="E14178" s="201"/>
    </row>
    <row r="14179" spans="3:5" x14ac:dyDescent="0.2">
      <c r="C14179" s="201"/>
      <c r="D14179" s="201"/>
      <c r="E14179" s="201"/>
    </row>
    <row r="14180" spans="3:5" x14ac:dyDescent="0.2">
      <c r="C14180" s="201"/>
      <c r="D14180" s="201"/>
      <c r="E14180" s="201"/>
    </row>
    <row r="14181" spans="3:5" x14ac:dyDescent="0.2">
      <c r="C14181" s="201"/>
      <c r="D14181" s="201"/>
      <c r="E14181" s="201"/>
    </row>
    <row r="14182" spans="3:5" x14ac:dyDescent="0.2">
      <c r="C14182" s="201"/>
      <c r="D14182" s="201"/>
      <c r="E14182" s="201"/>
    </row>
    <row r="14183" spans="3:5" x14ac:dyDescent="0.2">
      <c r="C14183" s="201"/>
      <c r="D14183" s="201"/>
      <c r="E14183" s="201"/>
    </row>
    <row r="14184" spans="3:5" x14ac:dyDescent="0.2">
      <c r="C14184" s="201"/>
      <c r="D14184" s="201"/>
      <c r="E14184" s="201"/>
    </row>
    <row r="14185" spans="3:5" x14ac:dyDescent="0.2">
      <c r="C14185" s="201"/>
      <c r="D14185" s="201"/>
      <c r="E14185" s="201"/>
    </row>
    <row r="14186" spans="3:5" x14ac:dyDescent="0.2">
      <c r="C14186" s="201"/>
      <c r="D14186" s="201"/>
      <c r="E14186" s="201"/>
    </row>
    <row r="14187" spans="3:5" x14ac:dyDescent="0.2">
      <c r="C14187" s="201"/>
      <c r="D14187" s="201"/>
      <c r="E14187" s="201"/>
    </row>
    <row r="14188" spans="3:5" x14ac:dyDescent="0.2">
      <c r="C14188" s="201"/>
      <c r="D14188" s="201"/>
      <c r="E14188" s="201"/>
    </row>
    <row r="14189" spans="3:5" x14ac:dyDescent="0.2">
      <c r="C14189" s="201"/>
      <c r="D14189" s="201"/>
      <c r="E14189" s="201"/>
    </row>
    <row r="14190" spans="3:5" x14ac:dyDescent="0.2">
      <c r="C14190" s="201"/>
      <c r="D14190" s="201"/>
      <c r="E14190" s="201"/>
    </row>
    <row r="14191" spans="3:5" x14ac:dyDescent="0.2">
      <c r="C14191" s="201"/>
      <c r="D14191" s="201"/>
      <c r="E14191" s="201"/>
    </row>
    <row r="14192" spans="3:5" x14ac:dyDescent="0.2">
      <c r="C14192" s="201"/>
      <c r="D14192" s="201"/>
      <c r="E14192" s="201"/>
    </row>
    <row r="14193" spans="3:5" x14ac:dyDescent="0.2">
      <c r="C14193" s="201"/>
      <c r="D14193" s="201"/>
      <c r="E14193" s="201"/>
    </row>
    <row r="14194" spans="3:5" x14ac:dyDescent="0.2">
      <c r="C14194" s="201"/>
      <c r="D14194" s="201"/>
      <c r="E14194" s="201"/>
    </row>
    <row r="14195" spans="3:5" x14ac:dyDescent="0.2">
      <c r="C14195" s="201"/>
      <c r="D14195" s="201"/>
      <c r="E14195" s="201"/>
    </row>
    <row r="14196" spans="3:5" x14ac:dyDescent="0.2">
      <c r="C14196" s="201"/>
      <c r="D14196" s="201"/>
      <c r="E14196" s="201"/>
    </row>
    <row r="14197" spans="3:5" x14ac:dyDescent="0.2">
      <c r="C14197" s="201"/>
      <c r="D14197" s="201"/>
      <c r="E14197" s="201"/>
    </row>
    <row r="14198" spans="3:5" x14ac:dyDescent="0.2">
      <c r="C14198" s="201"/>
      <c r="D14198" s="201"/>
      <c r="E14198" s="201"/>
    </row>
    <row r="14199" spans="3:5" x14ac:dyDescent="0.2">
      <c r="C14199" s="201"/>
      <c r="D14199" s="201"/>
      <c r="E14199" s="201"/>
    </row>
    <row r="14200" spans="3:5" x14ac:dyDescent="0.2">
      <c r="C14200" s="201"/>
      <c r="D14200" s="201"/>
      <c r="E14200" s="201"/>
    </row>
    <row r="14201" spans="3:5" x14ac:dyDescent="0.2">
      <c r="C14201" s="201"/>
      <c r="D14201" s="201"/>
      <c r="E14201" s="201"/>
    </row>
    <row r="14202" spans="3:5" x14ac:dyDescent="0.2">
      <c r="C14202" s="201"/>
      <c r="D14202" s="201"/>
      <c r="E14202" s="201"/>
    </row>
    <row r="14203" spans="3:5" x14ac:dyDescent="0.2">
      <c r="C14203" s="201"/>
      <c r="D14203" s="201"/>
      <c r="E14203" s="201"/>
    </row>
    <row r="14204" spans="3:5" x14ac:dyDescent="0.2">
      <c r="C14204" s="201"/>
      <c r="D14204" s="201"/>
      <c r="E14204" s="201"/>
    </row>
    <row r="14205" spans="3:5" x14ac:dyDescent="0.2">
      <c r="C14205" s="201"/>
      <c r="D14205" s="201"/>
      <c r="E14205" s="201"/>
    </row>
    <row r="14206" spans="3:5" x14ac:dyDescent="0.2">
      <c r="C14206" s="201"/>
      <c r="D14206" s="201"/>
      <c r="E14206" s="201"/>
    </row>
    <row r="14207" spans="3:5" x14ac:dyDescent="0.2">
      <c r="C14207" s="201"/>
      <c r="D14207" s="201"/>
      <c r="E14207" s="201"/>
    </row>
    <row r="14208" spans="3:5" x14ac:dyDescent="0.2">
      <c r="C14208" s="201"/>
      <c r="D14208" s="201"/>
      <c r="E14208" s="201"/>
    </row>
    <row r="14209" spans="3:5" x14ac:dyDescent="0.2">
      <c r="C14209" s="201"/>
      <c r="D14209" s="201"/>
      <c r="E14209" s="201"/>
    </row>
    <row r="14210" spans="3:5" x14ac:dyDescent="0.2">
      <c r="C14210" s="201"/>
      <c r="D14210" s="201"/>
      <c r="E14210" s="201"/>
    </row>
    <row r="14211" spans="3:5" x14ac:dyDescent="0.2">
      <c r="C14211" s="201"/>
      <c r="D14211" s="201"/>
      <c r="E14211" s="201"/>
    </row>
    <row r="14212" spans="3:5" x14ac:dyDescent="0.2">
      <c r="C14212" s="201"/>
      <c r="D14212" s="201"/>
      <c r="E14212" s="201"/>
    </row>
    <row r="14213" spans="3:5" x14ac:dyDescent="0.2">
      <c r="C14213" s="201"/>
      <c r="D14213" s="201"/>
      <c r="E14213" s="201"/>
    </row>
    <row r="14214" spans="3:5" x14ac:dyDescent="0.2">
      <c r="C14214" s="201"/>
      <c r="D14214" s="201"/>
      <c r="E14214" s="201"/>
    </row>
    <row r="14215" spans="3:5" x14ac:dyDescent="0.2">
      <c r="C14215" s="201"/>
      <c r="D14215" s="201"/>
      <c r="E14215" s="201"/>
    </row>
    <row r="14216" spans="3:5" x14ac:dyDescent="0.2">
      <c r="C14216" s="201"/>
      <c r="D14216" s="201"/>
      <c r="E14216" s="201"/>
    </row>
    <row r="14217" spans="3:5" x14ac:dyDescent="0.2">
      <c r="C14217" s="201"/>
      <c r="D14217" s="201"/>
      <c r="E14217" s="201"/>
    </row>
    <row r="14218" spans="3:5" x14ac:dyDescent="0.2">
      <c r="C14218" s="201"/>
      <c r="D14218" s="201"/>
      <c r="E14218" s="201"/>
    </row>
    <row r="14219" spans="3:5" x14ac:dyDescent="0.2">
      <c r="C14219" s="201"/>
      <c r="D14219" s="201"/>
      <c r="E14219" s="201"/>
    </row>
    <row r="14220" spans="3:5" x14ac:dyDescent="0.2">
      <c r="C14220" s="201"/>
      <c r="D14220" s="201"/>
      <c r="E14220" s="201"/>
    </row>
    <row r="14221" spans="3:5" x14ac:dyDescent="0.2">
      <c r="C14221" s="201"/>
      <c r="D14221" s="201"/>
      <c r="E14221" s="201"/>
    </row>
    <row r="14222" spans="3:5" x14ac:dyDescent="0.2">
      <c r="C14222" s="201"/>
      <c r="D14222" s="201"/>
      <c r="E14222" s="201"/>
    </row>
    <row r="14223" spans="3:5" x14ac:dyDescent="0.2">
      <c r="C14223" s="201"/>
      <c r="D14223" s="201"/>
      <c r="E14223" s="201"/>
    </row>
    <row r="14224" spans="3:5" x14ac:dyDescent="0.2">
      <c r="C14224" s="201"/>
      <c r="D14224" s="201"/>
      <c r="E14224" s="201"/>
    </row>
    <row r="14225" spans="3:5" x14ac:dyDescent="0.2">
      <c r="C14225" s="201"/>
      <c r="D14225" s="201"/>
      <c r="E14225" s="201"/>
    </row>
    <row r="14226" spans="3:5" x14ac:dyDescent="0.2">
      <c r="C14226" s="201"/>
      <c r="D14226" s="201"/>
      <c r="E14226" s="201"/>
    </row>
    <row r="14227" spans="3:5" x14ac:dyDescent="0.2">
      <c r="C14227" s="201"/>
      <c r="D14227" s="201"/>
      <c r="E14227" s="201"/>
    </row>
    <row r="14228" spans="3:5" x14ac:dyDescent="0.2">
      <c r="C14228" s="201"/>
      <c r="D14228" s="201"/>
      <c r="E14228" s="201"/>
    </row>
    <row r="14229" spans="3:5" x14ac:dyDescent="0.2">
      <c r="C14229" s="201"/>
      <c r="D14229" s="201"/>
      <c r="E14229" s="201"/>
    </row>
    <row r="14230" spans="3:5" x14ac:dyDescent="0.2">
      <c r="C14230" s="201"/>
      <c r="D14230" s="201"/>
      <c r="E14230" s="201"/>
    </row>
    <row r="14231" spans="3:5" x14ac:dyDescent="0.2">
      <c r="C14231" s="201"/>
      <c r="D14231" s="201"/>
      <c r="E14231" s="201"/>
    </row>
    <row r="14232" spans="3:5" x14ac:dyDescent="0.2">
      <c r="C14232" s="201"/>
      <c r="D14232" s="201"/>
      <c r="E14232" s="201"/>
    </row>
    <row r="14233" spans="3:5" x14ac:dyDescent="0.2">
      <c r="C14233" s="201"/>
      <c r="D14233" s="201"/>
      <c r="E14233" s="201"/>
    </row>
    <row r="14234" spans="3:5" x14ac:dyDescent="0.2">
      <c r="C14234" s="201"/>
      <c r="D14234" s="201"/>
      <c r="E14234" s="201"/>
    </row>
    <row r="14235" spans="3:5" x14ac:dyDescent="0.2">
      <c r="C14235" s="201"/>
      <c r="D14235" s="201"/>
      <c r="E14235" s="201"/>
    </row>
    <row r="14236" spans="3:5" x14ac:dyDescent="0.2">
      <c r="C14236" s="201"/>
      <c r="D14236" s="201"/>
      <c r="E14236" s="201"/>
    </row>
    <row r="14237" spans="3:5" x14ac:dyDescent="0.2">
      <c r="C14237" s="201"/>
      <c r="D14237" s="201"/>
      <c r="E14237" s="201"/>
    </row>
    <row r="14238" spans="3:5" x14ac:dyDescent="0.2">
      <c r="C14238" s="201"/>
      <c r="D14238" s="201"/>
      <c r="E14238" s="201"/>
    </row>
    <row r="14239" spans="3:5" x14ac:dyDescent="0.2">
      <c r="C14239" s="201"/>
      <c r="D14239" s="201"/>
      <c r="E14239" s="201"/>
    </row>
    <row r="14240" spans="3:5" x14ac:dyDescent="0.2">
      <c r="C14240" s="201"/>
      <c r="D14240" s="201"/>
      <c r="E14240" s="201"/>
    </row>
    <row r="14241" spans="3:5" x14ac:dyDescent="0.2">
      <c r="C14241" s="201"/>
      <c r="D14241" s="201"/>
      <c r="E14241" s="201"/>
    </row>
    <row r="14242" spans="3:5" x14ac:dyDescent="0.2">
      <c r="C14242" s="201"/>
      <c r="D14242" s="201"/>
      <c r="E14242" s="201"/>
    </row>
    <row r="14243" spans="3:5" x14ac:dyDescent="0.2">
      <c r="C14243" s="201"/>
      <c r="D14243" s="201"/>
      <c r="E14243" s="201"/>
    </row>
    <row r="14244" spans="3:5" x14ac:dyDescent="0.2">
      <c r="C14244" s="201"/>
      <c r="D14244" s="201"/>
      <c r="E14244" s="201"/>
    </row>
    <row r="14245" spans="3:5" x14ac:dyDescent="0.2">
      <c r="C14245" s="201"/>
      <c r="D14245" s="201"/>
      <c r="E14245" s="201"/>
    </row>
    <row r="14246" spans="3:5" x14ac:dyDescent="0.2">
      <c r="C14246" s="201"/>
      <c r="D14246" s="201"/>
      <c r="E14246" s="201"/>
    </row>
    <row r="14247" spans="3:5" x14ac:dyDescent="0.2">
      <c r="C14247" s="201"/>
      <c r="D14247" s="201"/>
      <c r="E14247" s="201"/>
    </row>
    <row r="14248" spans="3:5" x14ac:dyDescent="0.2">
      <c r="C14248" s="201"/>
      <c r="D14248" s="201"/>
      <c r="E14248" s="201"/>
    </row>
    <row r="14249" spans="3:5" x14ac:dyDescent="0.2">
      <c r="C14249" s="201"/>
      <c r="D14249" s="201"/>
      <c r="E14249" s="201"/>
    </row>
    <row r="14250" spans="3:5" x14ac:dyDescent="0.2">
      <c r="C14250" s="201"/>
      <c r="D14250" s="201"/>
      <c r="E14250" s="201"/>
    </row>
    <row r="14251" spans="3:5" x14ac:dyDescent="0.2">
      <c r="C14251" s="201"/>
      <c r="D14251" s="201"/>
      <c r="E14251" s="201"/>
    </row>
    <row r="14252" spans="3:5" x14ac:dyDescent="0.2">
      <c r="C14252" s="201"/>
      <c r="D14252" s="201"/>
      <c r="E14252" s="201"/>
    </row>
    <row r="14253" spans="3:5" x14ac:dyDescent="0.2">
      <c r="C14253" s="201"/>
      <c r="D14253" s="201"/>
      <c r="E14253" s="201"/>
    </row>
    <row r="14254" spans="3:5" x14ac:dyDescent="0.2">
      <c r="C14254" s="201"/>
      <c r="D14254" s="201"/>
      <c r="E14254" s="201"/>
    </row>
    <row r="14255" spans="3:5" x14ac:dyDescent="0.2">
      <c r="C14255" s="201"/>
      <c r="D14255" s="201"/>
      <c r="E14255" s="201"/>
    </row>
    <row r="14256" spans="3:5" x14ac:dyDescent="0.2">
      <c r="C14256" s="201"/>
      <c r="D14256" s="201"/>
      <c r="E14256" s="201"/>
    </row>
    <row r="14257" spans="3:5" x14ac:dyDescent="0.2">
      <c r="C14257" s="201"/>
      <c r="D14257" s="201"/>
      <c r="E14257" s="201"/>
    </row>
    <row r="14258" spans="3:5" x14ac:dyDescent="0.2">
      <c r="C14258" s="201"/>
      <c r="D14258" s="201"/>
      <c r="E14258" s="201"/>
    </row>
    <row r="14259" spans="3:5" x14ac:dyDescent="0.2">
      <c r="C14259" s="201"/>
      <c r="D14259" s="201"/>
      <c r="E14259" s="201"/>
    </row>
    <row r="14260" spans="3:5" x14ac:dyDescent="0.2">
      <c r="C14260" s="201"/>
      <c r="D14260" s="201"/>
      <c r="E14260" s="201"/>
    </row>
    <row r="14261" spans="3:5" x14ac:dyDescent="0.2">
      <c r="C14261" s="201"/>
      <c r="D14261" s="201"/>
      <c r="E14261" s="201"/>
    </row>
    <row r="14262" spans="3:5" x14ac:dyDescent="0.2">
      <c r="C14262" s="201"/>
      <c r="D14262" s="201"/>
      <c r="E14262" s="201"/>
    </row>
    <row r="14263" spans="3:5" x14ac:dyDescent="0.2">
      <c r="C14263" s="201"/>
      <c r="D14263" s="201"/>
      <c r="E14263" s="201"/>
    </row>
    <row r="14264" spans="3:5" x14ac:dyDescent="0.2">
      <c r="C14264" s="201"/>
      <c r="D14264" s="201"/>
      <c r="E14264" s="201"/>
    </row>
    <row r="14265" spans="3:5" x14ac:dyDescent="0.2">
      <c r="C14265" s="201"/>
      <c r="D14265" s="201"/>
      <c r="E14265" s="201"/>
    </row>
    <row r="14266" spans="3:5" x14ac:dyDescent="0.2">
      <c r="C14266" s="201"/>
      <c r="D14266" s="201"/>
      <c r="E14266" s="201"/>
    </row>
    <row r="14267" spans="3:5" x14ac:dyDescent="0.2">
      <c r="C14267" s="201"/>
      <c r="D14267" s="201"/>
      <c r="E14267" s="201"/>
    </row>
    <row r="14268" spans="3:5" x14ac:dyDescent="0.2">
      <c r="C14268" s="201"/>
      <c r="D14268" s="201"/>
      <c r="E14268" s="201"/>
    </row>
    <row r="14269" spans="3:5" x14ac:dyDescent="0.2">
      <c r="C14269" s="201"/>
      <c r="D14269" s="201"/>
      <c r="E14269" s="201"/>
    </row>
    <row r="14270" spans="3:5" x14ac:dyDescent="0.2">
      <c r="C14270" s="201"/>
      <c r="D14270" s="201"/>
      <c r="E14270" s="201"/>
    </row>
    <row r="14271" spans="3:5" x14ac:dyDescent="0.2">
      <c r="C14271" s="201"/>
      <c r="D14271" s="201"/>
      <c r="E14271" s="201"/>
    </row>
    <row r="14272" spans="3:5" x14ac:dyDescent="0.2">
      <c r="C14272" s="201"/>
      <c r="D14272" s="201"/>
      <c r="E14272" s="201"/>
    </row>
    <row r="14273" spans="3:5" x14ac:dyDescent="0.2">
      <c r="C14273" s="201"/>
      <c r="D14273" s="201"/>
      <c r="E14273" s="201"/>
    </row>
    <row r="14274" spans="3:5" x14ac:dyDescent="0.2">
      <c r="C14274" s="201"/>
      <c r="D14274" s="201"/>
      <c r="E14274" s="201"/>
    </row>
    <row r="14275" spans="3:5" x14ac:dyDescent="0.2">
      <c r="C14275" s="201"/>
      <c r="D14275" s="201"/>
      <c r="E14275" s="201"/>
    </row>
    <row r="14276" spans="3:5" x14ac:dyDescent="0.2">
      <c r="C14276" s="201"/>
      <c r="D14276" s="201"/>
      <c r="E14276" s="201"/>
    </row>
    <row r="14277" spans="3:5" x14ac:dyDescent="0.2">
      <c r="C14277" s="201"/>
      <c r="D14277" s="201"/>
      <c r="E14277" s="201"/>
    </row>
    <row r="14278" spans="3:5" x14ac:dyDescent="0.2">
      <c r="C14278" s="201"/>
      <c r="D14278" s="201"/>
      <c r="E14278" s="201"/>
    </row>
    <row r="14279" spans="3:5" x14ac:dyDescent="0.2">
      <c r="C14279" s="201"/>
      <c r="D14279" s="201"/>
      <c r="E14279" s="201"/>
    </row>
    <row r="14280" spans="3:5" x14ac:dyDescent="0.2">
      <c r="C14280" s="201"/>
      <c r="D14280" s="201"/>
      <c r="E14280" s="201"/>
    </row>
    <row r="14281" spans="3:5" x14ac:dyDescent="0.2">
      <c r="C14281" s="201"/>
      <c r="D14281" s="201"/>
      <c r="E14281" s="201"/>
    </row>
    <row r="14282" spans="3:5" x14ac:dyDescent="0.2">
      <c r="C14282" s="201"/>
      <c r="D14282" s="201"/>
      <c r="E14282" s="201"/>
    </row>
    <row r="14283" spans="3:5" x14ac:dyDescent="0.2">
      <c r="C14283" s="201"/>
      <c r="D14283" s="201"/>
      <c r="E14283" s="201"/>
    </row>
    <row r="14284" spans="3:5" x14ac:dyDescent="0.2">
      <c r="C14284" s="201"/>
      <c r="D14284" s="201"/>
      <c r="E14284" s="201"/>
    </row>
    <row r="14285" spans="3:5" x14ac:dyDescent="0.2">
      <c r="C14285" s="201"/>
      <c r="D14285" s="201"/>
      <c r="E14285" s="201"/>
    </row>
    <row r="14286" spans="3:5" x14ac:dyDescent="0.2">
      <c r="C14286" s="201"/>
      <c r="D14286" s="201"/>
      <c r="E14286" s="201"/>
    </row>
    <row r="14287" spans="3:5" x14ac:dyDescent="0.2">
      <c r="C14287" s="201"/>
      <c r="D14287" s="201"/>
      <c r="E14287" s="201"/>
    </row>
    <row r="14288" spans="3:5" x14ac:dyDescent="0.2">
      <c r="C14288" s="201"/>
      <c r="D14288" s="201"/>
      <c r="E14288" s="201"/>
    </row>
    <row r="14289" spans="3:5" x14ac:dyDescent="0.2">
      <c r="C14289" s="201"/>
      <c r="D14289" s="201"/>
      <c r="E14289" s="201"/>
    </row>
    <row r="14290" spans="3:5" x14ac:dyDescent="0.2">
      <c r="C14290" s="201"/>
      <c r="D14290" s="201"/>
      <c r="E14290" s="201"/>
    </row>
    <row r="14291" spans="3:5" x14ac:dyDescent="0.2">
      <c r="C14291" s="201"/>
      <c r="D14291" s="201"/>
      <c r="E14291" s="201"/>
    </row>
    <row r="14292" spans="3:5" x14ac:dyDescent="0.2">
      <c r="C14292" s="201"/>
      <c r="D14292" s="201"/>
      <c r="E14292" s="201"/>
    </row>
    <row r="14293" spans="3:5" x14ac:dyDescent="0.2">
      <c r="C14293" s="201"/>
      <c r="D14293" s="201"/>
      <c r="E14293" s="201"/>
    </row>
    <row r="14294" spans="3:5" x14ac:dyDescent="0.2">
      <c r="C14294" s="201"/>
      <c r="D14294" s="201"/>
      <c r="E14294" s="201"/>
    </row>
    <row r="14295" spans="3:5" x14ac:dyDescent="0.2">
      <c r="C14295" s="201"/>
      <c r="D14295" s="201"/>
      <c r="E14295" s="201"/>
    </row>
    <row r="14296" spans="3:5" x14ac:dyDescent="0.2">
      <c r="C14296" s="201"/>
      <c r="D14296" s="201"/>
      <c r="E14296" s="201"/>
    </row>
    <row r="14297" spans="3:5" x14ac:dyDescent="0.2">
      <c r="C14297" s="201"/>
      <c r="D14297" s="201"/>
      <c r="E14297" s="201"/>
    </row>
    <row r="14298" spans="3:5" x14ac:dyDescent="0.2">
      <c r="C14298" s="201"/>
      <c r="D14298" s="201"/>
      <c r="E14298" s="201"/>
    </row>
    <row r="14299" spans="3:5" x14ac:dyDescent="0.2">
      <c r="C14299" s="201"/>
      <c r="D14299" s="201"/>
      <c r="E14299" s="201"/>
    </row>
    <row r="14300" spans="3:5" x14ac:dyDescent="0.2">
      <c r="C14300" s="201"/>
      <c r="D14300" s="201"/>
      <c r="E14300" s="201"/>
    </row>
    <row r="14301" spans="3:5" x14ac:dyDescent="0.2">
      <c r="C14301" s="201"/>
      <c r="D14301" s="201"/>
      <c r="E14301" s="201"/>
    </row>
    <row r="14302" spans="3:5" x14ac:dyDescent="0.2">
      <c r="C14302" s="201"/>
      <c r="D14302" s="201"/>
      <c r="E14302" s="201"/>
    </row>
    <row r="14303" spans="3:5" x14ac:dyDescent="0.2">
      <c r="C14303" s="201"/>
      <c r="D14303" s="201"/>
      <c r="E14303" s="201"/>
    </row>
    <row r="14304" spans="3:5" x14ac:dyDescent="0.2">
      <c r="C14304" s="201"/>
      <c r="D14304" s="201"/>
      <c r="E14304" s="201"/>
    </row>
    <row r="14305" spans="3:5" x14ac:dyDescent="0.2">
      <c r="C14305" s="201"/>
      <c r="D14305" s="201"/>
      <c r="E14305" s="201"/>
    </row>
    <row r="14306" spans="3:5" x14ac:dyDescent="0.2">
      <c r="C14306" s="201"/>
      <c r="D14306" s="201"/>
      <c r="E14306" s="201"/>
    </row>
    <row r="14307" spans="3:5" x14ac:dyDescent="0.2">
      <c r="C14307" s="201"/>
      <c r="D14307" s="201"/>
      <c r="E14307" s="201"/>
    </row>
    <row r="14308" spans="3:5" x14ac:dyDescent="0.2">
      <c r="C14308" s="201"/>
      <c r="D14308" s="201"/>
      <c r="E14308" s="201"/>
    </row>
    <row r="14309" spans="3:5" x14ac:dyDescent="0.2">
      <c r="C14309" s="201"/>
      <c r="D14309" s="201"/>
      <c r="E14309" s="201"/>
    </row>
    <row r="14310" spans="3:5" x14ac:dyDescent="0.2">
      <c r="C14310" s="201"/>
      <c r="D14310" s="201"/>
      <c r="E14310" s="201"/>
    </row>
    <row r="14311" spans="3:5" x14ac:dyDescent="0.2">
      <c r="C14311" s="201"/>
      <c r="D14311" s="201"/>
      <c r="E14311" s="201"/>
    </row>
    <row r="14312" spans="3:5" x14ac:dyDescent="0.2">
      <c r="C14312" s="201"/>
      <c r="D14312" s="201"/>
      <c r="E14312" s="201"/>
    </row>
    <row r="14313" spans="3:5" x14ac:dyDescent="0.2">
      <c r="C14313" s="201"/>
      <c r="D14313" s="201"/>
      <c r="E14313" s="201"/>
    </row>
    <row r="14314" spans="3:5" x14ac:dyDescent="0.2">
      <c r="C14314" s="201"/>
      <c r="D14314" s="201"/>
      <c r="E14314" s="201"/>
    </row>
    <row r="14315" spans="3:5" x14ac:dyDescent="0.2">
      <c r="C14315" s="201"/>
      <c r="D14315" s="201"/>
      <c r="E14315" s="201"/>
    </row>
    <row r="14316" spans="3:5" x14ac:dyDescent="0.2">
      <c r="C14316" s="201"/>
      <c r="D14316" s="201"/>
      <c r="E14316" s="201"/>
    </row>
    <row r="14317" spans="3:5" x14ac:dyDescent="0.2">
      <c r="C14317" s="201"/>
      <c r="D14317" s="201"/>
      <c r="E14317" s="201"/>
    </row>
    <row r="14318" spans="3:5" x14ac:dyDescent="0.2">
      <c r="C14318" s="201"/>
      <c r="D14318" s="201"/>
      <c r="E14318" s="201"/>
    </row>
    <row r="14319" spans="3:5" x14ac:dyDescent="0.2">
      <c r="C14319" s="201"/>
      <c r="D14319" s="201"/>
      <c r="E14319" s="201"/>
    </row>
    <row r="14320" spans="3:5" x14ac:dyDescent="0.2">
      <c r="C14320" s="201"/>
      <c r="D14320" s="201"/>
      <c r="E14320" s="201"/>
    </row>
    <row r="14321" spans="3:5" x14ac:dyDescent="0.2">
      <c r="C14321" s="201"/>
      <c r="D14321" s="201"/>
      <c r="E14321" s="201"/>
    </row>
    <row r="14322" spans="3:5" x14ac:dyDescent="0.2">
      <c r="C14322" s="201"/>
      <c r="D14322" s="201"/>
      <c r="E14322" s="201"/>
    </row>
    <row r="14323" spans="3:5" x14ac:dyDescent="0.2">
      <c r="C14323" s="201"/>
      <c r="D14323" s="201"/>
      <c r="E14323" s="201"/>
    </row>
    <row r="14324" spans="3:5" x14ac:dyDescent="0.2">
      <c r="C14324" s="201"/>
      <c r="D14324" s="201"/>
      <c r="E14324" s="201"/>
    </row>
    <row r="14325" spans="3:5" x14ac:dyDescent="0.2">
      <c r="C14325" s="201"/>
      <c r="D14325" s="201"/>
      <c r="E14325" s="201"/>
    </row>
    <row r="14326" spans="3:5" x14ac:dyDescent="0.2">
      <c r="C14326" s="201"/>
      <c r="D14326" s="201"/>
      <c r="E14326" s="201"/>
    </row>
    <row r="14327" spans="3:5" x14ac:dyDescent="0.2">
      <c r="C14327" s="201"/>
      <c r="D14327" s="201"/>
      <c r="E14327" s="201"/>
    </row>
    <row r="14328" spans="3:5" x14ac:dyDescent="0.2">
      <c r="C14328" s="201"/>
      <c r="D14328" s="201"/>
      <c r="E14328" s="201"/>
    </row>
    <row r="14329" spans="3:5" x14ac:dyDescent="0.2">
      <c r="C14329" s="201"/>
      <c r="D14329" s="201"/>
      <c r="E14329" s="201"/>
    </row>
    <row r="14330" spans="3:5" x14ac:dyDescent="0.2">
      <c r="C14330" s="201"/>
      <c r="D14330" s="201"/>
      <c r="E14330" s="201"/>
    </row>
    <row r="14331" spans="3:5" x14ac:dyDescent="0.2">
      <c r="C14331" s="201"/>
      <c r="D14331" s="201"/>
      <c r="E14331" s="201"/>
    </row>
    <row r="14332" spans="3:5" x14ac:dyDescent="0.2">
      <c r="C14332" s="201"/>
      <c r="D14332" s="201"/>
      <c r="E14332" s="201"/>
    </row>
    <row r="14333" spans="3:5" x14ac:dyDescent="0.2">
      <c r="C14333" s="201"/>
      <c r="D14333" s="201"/>
      <c r="E14333" s="201"/>
    </row>
    <row r="14334" spans="3:5" x14ac:dyDescent="0.2">
      <c r="C14334" s="201"/>
      <c r="D14334" s="201"/>
      <c r="E14334" s="201"/>
    </row>
    <row r="14335" spans="3:5" x14ac:dyDescent="0.2">
      <c r="C14335" s="201"/>
      <c r="D14335" s="201"/>
      <c r="E14335" s="201"/>
    </row>
    <row r="14336" spans="3:5" x14ac:dyDescent="0.2">
      <c r="C14336" s="201"/>
      <c r="D14336" s="201"/>
      <c r="E14336" s="201"/>
    </row>
    <row r="14337" spans="3:5" x14ac:dyDescent="0.2">
      <c r="C14337" s="201"/>
      <c r="D14337" s="201"/>
      <c r="E14337" s="201"/>
    </row>
    <row r="14338" spans="3:5" x14ac:dyDescent="0.2">
      <c r="C14338" s="201"/>
      <c r="D14338" s="201"/>
      <c r="E14338" s="201"/>
    </row>
    <row r="14339" spans="3:5" x14ac:dyDescent="0.2">
      <c r="C14339" s="201"/>
      <c r="D14339" s="201"/>
      <c r="E14339" s="201"/>
    </row>
    <row r="14340" spans="3:5" x14ac:dyDescent="0.2">
      <c r="C14340" s="201"/>
      <c r="D14340" s="201"/>
      <c r="E14340" s="201"/>
    </row>
    <row r="14341" spans="3:5" x14ac:dyDescent="0.2">
      <c r="C14341" s="201"/>
      <c r="D14341" s="201"/>
      <c r="E14341" s="201"/>
    </row>
    <row r="14342" spans="3:5" x14ac:dyDescent="0.2">
      <c r="C14342" s="201"/>
      <c r="D14342" s="201"/>
      <c r="E14342" s="201"/>
    </row>
    <row r="14343" spans="3:5" x14ac:dyDescent="0.2">
      <c r="C14343" s="201"/>
      <c r="D14343" s="201"/>
      <c r="E14343" s="201"/>
    </row>
    <row r="14344" spans="3:5" x14ac:dyDescent="0.2">
      <c r="C14344" s="201"/>
      <c r="D14344" s="201"/>
      <c r="E14344" s="201"/>
    </row>
    <row r="14345" spans="3:5" x14ac:dyDescent="0.2">
      <c r="C14345" s="201"/>
      <c r="D14345" s="201"/>
      <c r="E14345" s="201"/>
    </row>
    <row r="14346" spans="3:5" x14ac:dyDescent="0.2">
      <c r="C14346" s="201"/>
      <c r="D14346" s="201"/>
      <c r="E14346" s="201"/>
    </row>
    <row r="14347" spans="3:5" x14ac:dyDescent="0.2">
      <c r="C14347" s="201"/>
      <c r="D14347" s="201"/>
      <c r="E14347" s="201"/>
    </row>
    <row r="14348" spans="3:5" x14ac:dyDescent="0.2">
      <c r="C14348" s="201"/>
      <c r="D14348" s="201"/>
      <c r="E14348" s="201"/>
    </row>
    <row r="14349" spans="3:5" x14ac:dyDescent="0.2">
      <c r="C14349" s="201"/>
      <c r="D14349" s="201"/>
      <c r="E14349" s="201"/>
    </row>
    <row r="14350" spans="3:5" x14ac:dyDescent="0.2">
      <c r="C14350" s="201"/>
      <c r="D14350" s="201"/>
      <c r="E14350" s="201"/>
    </row>
    <row r="14351" spans="3:5" x14ac:dyDescent="0.2">
      <c r="C14351" s="201"/>
      <c r="D14351" s="201"/>
      <c r="E14351" s="201"/>
    </row>
    <row r="14352" spans="3:5" x14ac:dyDescent="0.2">
      <c r="C14352" s="201"/>
      <c r="D14352" s="201"/>
      <c r="E14352" s="201"/>
    </row>
    <row r="14353" spans="3:5" x14ac:dyDescent="0.2">
      <c r="C14353" s="201"/>
      <c r="D14353" s="201"/>
      <c r="E14353" s="201"/>
    </row>
    <row r="14354" spans="3:5" x14ac:dyDescent="0.2">
      <c r="C14354" s="201"/>
      <c r="D14354" s="201"/>
      <c r="E14354" s="201"/>
    </row>
    <row r="14355" spans="3:5" x14ac:dyDescent="0.2">
      <c r="C14355" s="201"/>
      <c r="D14355" s="201"/>
      <c r="E14355" s="201"/>
    </row>
    <row r="14356" spans="3:5" x14ac:dyDescent="0.2">
      <c r="C14356" s="201"/>
      <c r="D14356" s="201"/>
      <c r="E14356" s="201"/>
    </row>
    <row r="14357" spans="3:5" x14ac:dyDescent="0.2">
      <c r="C14357" s="201"/>
      <c r="D14357" s="201"/>
      <c r="E14357" s="201"/>
    </row>
    <row r="14358" spans="3:5" x14ac:dyDescent="0.2">
      <c r="C14358" s="201"/>
      <c r="D14358" s="201"/>
      <c r="E14358" s="201"/>
    </row>
    <row r="14359" spans="3:5" x14ac:dyDescent="0.2">
      <c r="C14359" s="201"/>
      <c r="D14359" s="201"/>
      <c r="E14359" s="201"/>
    </row>
    <row r="14360" spans="3:5" x14ac:dyDescent="0.2">
      <c r="C14360" s="201"/>
      <c r="D14360" s="201"/>
      <c r="E14360" s="201"/>
    </row>
    <row r="14361" spans="3:5" x14ac:dyDescent="0.2">
      <c r="C14361" s="201"/>
      <c r="D14361" s="201"/>
      <c r="E14361" s="201"/>
    </row>
    <row r="14362" spans="3:5" x14ac:dyDescent="0.2">
      <c r="C14362" s="201"/>
      <c r="D14362" s="201"/>
      <c r="E14362" s="201"/>
    </row>
    <row r="14363" spans="3:5" x14ac:dyDescent="0.2">
      <c r="C14363" s="201"/>
      <c r="D14363" s="201"/>
      <c r="E14363" s="201"/>
    </row>
    <row r="14364" spans="3:5" x14ac:dyDescent="0.2">
      <c r="C14364" s="201"/>
      <c r="D14364" s="201"/>
      <c r="E14364" s="201"/>
    </row>
    <row r="14365" spans="3:5" x14ac:dyDescent="0.2">
      <c r="C14365" s="201"/>
      <c r="D14365" s="201"/>
      <c r="E14365" s="201"/>
    </row>
    <row r="14366" spans="3:5" x14ac:dyDescent="0.2">
      <c r="C14366" s="201"/>
      <c r="D14366" s="201"/>
      <c r="E14366" s="201"/>
    </row>
    <row r="14367" spans="3:5" x14ac:dyDescent="0.2">
      <c r="C14367" s="201"/>
      <c r="D14367" s="201"/>
      <c r="E14367" s="201"/>
    </row>
    <row r="14368" spans="3:5" x14ac:dyDescent="0.2">
      <c r="C14368" s="201"/>
      <c r="D14368" s="201"/>
      <c r="E14368" s="201"/>
    </row>
    <row r="14369" spans="3:5" x14ac:dyDescent="0.2">
      <c r="C14369" s="201"/>
      <c r="D14369" s="201"/>
      <c r="E14369" s="201"/>
    </row>
    <row r="14370" spans="3:5" x14ac:dyDescent="0.2">
      <c r="C14370" s="201"/>
      <c r="D14370" s="201"/>
      <c r="E14370" s="201"/>
    </row>
    <row r="14371" spans="3:5" x14ac:dyDescent="0.2">
      <c r="C14371" s="201"/>
      <c r="D14371" s="201"/>
      <c r="E14371" s="201"/>
    </row>
    <row r="14372" spans="3:5" x14ac:dyDescent="0.2">
      <c r="C14372" s="201"/>
      <c r="D14372" s="201"/>
      <c r="E14372" s="201"/>
    </row>
    <row r="14373" spans="3:5" x14ac:dyDescent="0.2">
      <c r="C14373" s="201"/>
      <c r="D14373" s="201"/>
      <c r="E14373" s="201"/>
    </row>
    <row r="14374" spans="3:5" x14ac:dyDescent="0.2">
      <c r="C14374" s="201"/>
      <c r="D14374" s="201"/>
      <c r="E14374" s="201"/>
    </row>
    <row r="14375" spans="3:5" x14ac:dyDescent="0.2">
      <c r="C14375" s="201"/>
      <c r="D14375" s="201"/>
      <c r="E14375" s="201"/>
    </row>
    <row r="14376" spans="3:5" x14ac:dyDescent="0.2">
      <c r="C14376" s="201"/>
      <c r="D14376" s="201"/>
      <c r="E14376" s="201"/>
    </row>
    <row r="14377" spans="3:5" x14ac:dyDescent="0.2">
      <c r="C14377" s="201"/>
      <c r="D14377" s="201"/>
      <c r="E14377" s="201"/>
    </row>
    <row r="14378" spans="3:5" x14ac:dyDescent="0.2">
      <c r="C14378" s="201"/>
      <c r="D14378" s="201"/>
      <c r="E14378" s="201"/>
    </row>
    <row r="14379" spans="3:5" x14ac:dyDescent="0.2">
      <c r="C14379" s="201"/>
      <c r="D14379" s="201"/>
      <c r="E14379" s="201"/>
    </row>
    <row r="14380" spans="3:5" x14ac:dyDescent="0.2">
      <c r="C14380" s="201"/>
      <c r="D14380" s="201"/>
      <c r="E14380" s="201"/>
    </row>
    <row r="14381" spans="3:5" x14ac:dyDescent="0.2">
      <c r="C14381" s="201"/>
      <c r="D14381" s="201"/>
      <c r="E14381" s="201"/>
    </row>
    <row r="14382" spans="3:5" x14ac:dyDescent="0.2">
      <c r="C14382" s="201"/>
      <c r="D14382" s="201"/>
      <c r="E14382" s="201"/>
    </row>
    <row r="14383" spans="3:5" x14ac:dyDescent="0.2">
      <c r="C14383" s="201"/>
      <c r="D14383" s="201"/>
      <c r="E14383" s="201"/>
    </row>
    <row r="14384" spans="3:5" x14ac:dyDescent="0.2">
      <c r="C14384" s="201"/>
      <c r="D14384" s="201"/>
      <c r="E14384" s="201"/>
    </row>
    <row r="14385" spans="3:5" x14ac:dyDescent="0.2">
      <c r="C14385" s="201"/>
      <c r="D14385" s="201"/>
      <c r="E14385" s="201"/>
    </row>
    <row r="14386" spans="3:5" x14ac:dyDescent="0.2">
      <c r="C14386" s="201"/>
      <c r="D14386" s="201"/>
      <c r="E14386" s="201"/>
    </row>
    <row r="14387" spans="3:5" x14ac:dyDescent="0.2">
      <c r="C14387" s="201"/>
      <c r="D14387" s="201"/>
      <c r="E14387" s="201"/>
    </row>
    <row r="14388" spans="3:5" x14ac:dyDescent="0.2">
      <c r="C14388" s="201"/>
      <c r="D14388" s="201"/>
      <c r="E14388" s="201"/>
    </row>
    <row r="14389" spans="3:5" x14ac:dyDescent="0.2">
      <c r="C14389" s="201"/>
      <c r="D14389" s="201"/>
      <c r="E14389" s="201"/>
    </row>
    <row r="14390" spans="3:5" x14ac:dyDescent="0.2">
      <c r="C14390" s="201"/>
      <c r="D14390" s="201"/>
      <c r="E14390" s="201"/>
    </row>
    <row r="14391" spans="3:5" x14ac:dyDescent="0.2">
      <c r="C14391" s="201"/>
      <c r="D14391" s="201"/>
      <c r="E14391" s="201"/>
    </row>
    <row r="14392" spans="3:5" x14ac:dyDescent="0.2">
      <c r="C14392" s="201"/>
      <c r="D14392" s="201"/>
      <c r="E14392" s="201"/>
    </row>
    <row r="14393" spans="3:5" x14ac:dyDescent="0.2">
      <c r="C14393" s="201"/>
      <c r="D14393" s="201"/>
      <c r="E14393" s="201"/>
    </row>
    <row r="14394" spans="3:5" x14ac:dyDescent="0.2">
      <c r="C14394" s="201"/>
      <c r="D14394" s="201"/>
      <c r="E14394" s="201"/>
    </row>
    <row r="14395" spans="3:5" x14ac:dyDescent="0.2">
      <c r="C14395" s="201"/>
      <c r="D14395" s="201"/>
      <c r="E14395" s="201"/>
    </row>
    <row r="14396" spans="3:5" x14ac:dyDescent="0.2">
      <c r="C14396" s="201"/>
      <c r="D14396" s="201"/>
      <c r="E14396" s="201"/>
    </row>
    <row r="14397" spans="3:5" x14ac:dyDescent="0.2">
      <c r="C14397" s="201"/>
      <c r="D14397" s="201"/>
      <c r="E14397" s="201"/>
    </row>
    <row r="14398" spans="3:5" x14ac:dyDescent="0.2">
      <c r="C14398" s="201"/>
      <c r="D14398" s="201"/>
      <c r="E14398" s="201"/>
    </row>
    <row r="14399" spans="3:5" x14ac:dyDescent="0.2">
      <c r="C14399" s="201"/>
      <c r="D14399" s="201"/>
      <c r="E14399" s="201"/>
    </row>
    <row r="14400" spans="3:5" x14ac:dyDescent="0.2">
      <c r="C14400" s="201"/>
      <c r="D14400" s="201"/>
      <c r="E14400" s="201"/>
    </row>
    <row r="14401" spans="3:5" x14ac:dyDescent="0.2">
      <c r="C14401" s="201"/>
      <c r="D14401" s="201"/>
      <c r="E14401" s="201"/>
    </row>
    <row r="14402" spans="3:5" x14ac:dyDescent="0.2">
      <c r="C14402" s="201"/>
      <c r="D14402" s="201"/>
      <c r="E14402" s="201"/>
    </row>
    <row r="14403" spans="3:5" x14ac:dyDescent="0.2">
      <c r="C14403" s="201"/>
      <c r="D14403" s="201"/>
      <c r="E14403" s="201"/>
    </row>
    <row r="14404" spans="3:5" x14ac:dyDescent="0.2">
      <c r="C14404" s="201"/>
      <c r="D14404" s="201"/>
      <c r="E14404" s="201"/>
    </row>
    <row r="14405" spans="3:5" x14ac:dyDescent="0.2">
      <c r="C14405" s="201"/>
      <c r="D14405" s="201"/>
      <c r="E14405" s="201"/>
    </row>
    <row r="14406" spans="3:5" x14ac:dyDescent="0.2">
      <c r="C14406" s="201"/>
      <c r="D14406" s="201"/>
      <c r="E14406" s="201"/>
    </row>
    <row r="14407" spans="3:5" x14ac:dyDescent="0.2">
      <c r="C14407" s="201"/>
      <c r="D14407" s="201"/>
      <c r="E14407" s="201"/>
    </row>
    <row r="14408" spans="3:5" x14ac:dyDescent="0.2">
      <c r="C14408" s="201"/>
      <c r="D14408" s="201"/>
      <c r="E14408" s="201"/>
    </row>
    <row r="14409" spans="3:5" x14ac:dyDescent="0.2">
      <c r="C14409" s="201"/>
      <c r="D14409" s="201"/>
      <c r="E14409" s="201"/>
    </row>
    <row r="14410" spans="3:5" x14ac:dyDescent="0.2">
      <c r="C14410" s="201"/>
      <c r="D14410" s="201"/>
      <c r="E14410" s="201"/>
    </row>
    <row r="14411" spans="3:5" x14ac:dyDescent="0.2">
      <c r="C14411" s="201"/>
      <c r="D14411" s="201"/>
      <c r="E14411" s="201"/>
    </row>
    <row r="14412" spans="3:5" x14ac:dyDescent="0.2">
      <c r="C14412" s="201"/>
      <c r="D14412" s="201"/>
      <c r="E14412" s="201"/>
    </row>
    <row r="14413" spans="3:5" x14ac:dyDescent="0.2">
      <c r="C14413" s="201"/>
      <c r="D14413" s="201"/>
      <c r="E14413" s="201"/>
    </row>
    <row r="14414" spans="3:5" x14ac:dyDescent="0.2">
      <c r="C14414" s="201"/>
      <c r="D14414" s="201"/>
      <c r="E14414" s="201"/>
    </row>
    <row r="14415" spans="3:5" x14ac:dyDescent="0.2">
      <c r="C14415" s="201"/>
      <c r="D14415" s="201"/>
      <c r="E14415" s="201"/>
    </row>
    <row r="14416" spans="3:5" x14ac:dyDescent="0.2">
      <c r="C14416" s="201"/>
      <c r="D14416" s="201"/>
      <c r="E14416" s="201"/>
    </row>
    <row r="14417" spans="3:5" x14ac:dyDescent="0.2">
      <c r="C14417" s="201"/>
      <c r="D14417" s="201"/>
      <c r="E14417" s="201"/>
    </row>
    <row r="14418" spans="3:5" x14ac:dyDescent="0.2">
      <c r="C14418" s="201"/>
      <c r="D14418" s="201"/>
      <c r="E14418" s="201"/>
    </row>
    <row r="14419" spans="3:5" x14ac:dyDescent="0.2">
      <c r="C14419" s="201"/>
      <c r="D14419" s="201"/>
      <c r="E14419" s="201"/>
    </row>
    <row r="14420" spans="3:5" x14ac:dyDescent="0.2">
      <c r="C14420" s="201"/>
      <c r="D14420" s="201"/>
      <c r="E14420" s="201"/>
    </row>
    <row r="14421" spans="3:5" x14ac:dyDescent="0.2">
      <c r="C14421" s="201"/>
      <c r="D14421" s="201"/>
      <c r="E14421" s="201"/>
    </row>
    <row r="14422" spans="3:5" x14ac:dyDescent="0.2">
      <c r="C14422" s="201"/>
      <c r="D14422" s="201"/>
      <c r="E14422" s="201"/>
    </row>
    <row r="14423" spans="3:5" x14ac:dyDescent="0.2">
      <c r="C14423" s="201"/>
      <c r="D14423" s="201"/>
      <c r="E14423" s="201"/>
    </row>
    <row r="14424" spans="3:5" x14ac:dyDescent="0.2">
      <c r="C14424" s="201"/>
      <c r="D14424" s="201"/>
      <c r="E14424" s="201"/>
    </row>
    <row r="14425" spans="3:5" x14ac:dyDescent="0.2">
      <c r="C14425" s="201"/>
      <c r="D14425" s="201"/>
      <c r="E14425" s="201"/>
    </row>
    <row r="14426" spans="3:5" x14ac:dyDescent="0.2">
      <c r="C14426" s="201"/>
      <c r="D14426" s="201"/>
      <c r="E14426" s="201"/>
    </row>
    <row r="14427" spans="3:5" x14ac:dyDescent="0.2">
      <c r="C14427" s="201"/>
      <c r="D14427" s="201"/>
      <c r="E14427" s="201"/>
    </row>
    <row r="14428" spans="3:5" x14ac:dyDescent="0.2">
      <c r="C14428" s="201"/>
      <c r="D14428" s="201"/>
      <c r="E14428" s="201"/>
    </row>
    <row r="14429" spans="3:5" x14ac:dyDescent="0.2">
      <c r="C14429" s="201"/>
      <c r="D14429" s="201"/>
      <c r="E14429" s="201"/>
    </row>
    <row r="14430" spans="3:5" x14ac:dyDescent="0.2">
      <c r="C14430" s="201"/>
      <c r="D14430" s="201"/>
      <c r="E14430" s="201"/>
    </row>
    <row r="14431" spans="3:5" x14ac:dyDescent="0.2">
      <c r="C14431" s="201"/>
      <c r="D14431" s="201"/>
      <c r="E14431" s="201"/>
    </row>
    <row r="14432" spans="3:5" x14ac:dyDescent="0.2">
      <c r="C14432" s="201"/>
      <c r="D14432" s="201"/>
      <c r="E14432" s="201"/>
    </row>
    <row r="14433" spans="3:5" x14ac:dyDescent="0.2">
      <c r="C14433" s="201"/>
      <c r="D14433" s="201"/>
      <c r="E14433" s="201"/>
    </row>
    <row r="14434" spans="3:5" x14ac:dyDescent="0.2">
      <c r="C14434" s="201"/>
      <c r="D14434" s="201"/>
      <c r="E14434" s="201"/>
    </row>
    <row r="14435" spans="3:5" x14ac:dyDescent="0.2">
      <c r="C14435" s="201"/>
      <c r="D14435" s="201"/>
      <c r="E14435" s="201"/>
    </row>
    <row r="14436" spans="3:5" x14ac:dyDescent="0.2">
      <c r="C14436" s="201"/>
      <c r="D14436" s="201"/>
      <c r="E14436" s="201"/>
    </row>
    <row r="14437" spans="3:5" x14ac:dyDescent="0.2">
      <c r="C14437" s="201"/>
      <c r="D14437" s="201"/>
      <c r="E14437" s="201"/>
    </row>
    <row r="14438" spans="3:5" x14ac:dyDescent="0.2">
      <c r="C14438" s="201"/>
      <c r="D14438" s="201"/>
      <c r="E14438" s="201"/>
    </row>
    <row r="14439" spans="3:5" x14ac:dyDescent="0.2">
      <c r="C14439" s="201"/>
      <c r="D14439" s="201"/>
      <c r="E14439" s="201"/>
    </row>
    <row r="14440" spans="3:5" x14ac:dyDescent="0.2">
      <c r="C14440" s="201"/>
      <c r="D14440" s="201"/>
      <c r="E14440" s="201"/>
    </row>
    <row r="14441" spans="3:5" x14ac:dyDescent="0.2">
      <c r="C14441" s="201"/>
      <c r="D14441" s="201"/>
      <c r="E14441" s="201"/>
    </row>
    <row r="14442" spans="3:5" x14ac:dyDescent="0.2">
      <c r="C14442" s="201"/>
      <c r="D14442" s="201"/>
      <c r="E14442" s="201"/>
    </row>
    <row r="14443" spans="3:5" x14ac:dyDescent="0.2">
      <c r="C14443" s="201"/>
      <c r="D14443" s="201"/>
      <c r="E14443" s="201"/>
    </row>
    <row r="14444" spans="3:5" x14ac:dyDescent="0.2">
      <c r="C14444" s="201"/>
      <c r="D14444" s="201"/>
      <c r="E14444" s="201"/>
    </row>
    <row r="14445" spans="3:5" x14ac:dyDescent="0.2">
      <c r="C14445" s="201"/>
      <c r="D14445" s="201"/>
      <c r="E14445" s="201"/>
    </row>
    <row r="14446" spans="3:5" x14ac:dyDescent="0.2">
      <c r="C14446" s="201"/>
      <c r="D14446" s="201"/>
      <c r="E14446" s="201"/>
    </row>
    <row r="14447" spans="3:5" x14ac:dyDescent="0.2">
      <c r="C14447" s="201"/>
      <c r="D14447" s="201"/>
      <c r="E14447" s="201"/>
    </row>
    <row r="14448" spans="3:5" x14ac:dyDescent="0.2">
      <c r="C14448" s="201"/>
      <c r="D14448" s="201"/>
      <c r="E14448" s="201"/>
    </row>
    <row r="14449" spans="3:5" x14ac:dyDescent="0.2">
      <c r="C14449" s="201"/>
      <c r="D14449" s="201"/>
      <c r="E14449" s="201"/>
    </row>
    <row r="14450" spans="3:5" x14ac:dyDescent="0.2">
      <c r="C14450" s="201"/>
      <c r="D14450" s="201"/>
      <c r="E14450" s="201"/>
    </row>
    <row r="14451" spans="3:5" x14ac:dyDescent="0.2">
      <c r="C14451" s="201"/>
      <c r="D14451" s="201"/>
      <c r="E14451" s="201"/>
    </row>
    <row r="14452" spans="3:5" x14ac:dyDescent="0.2">
      <c r="C14452" s="201"/>
      <c r="D14452" s="201"/>
      <c r="E14452" s="201"/>
    </row>
    <row r="14453" spans="3:5" x14ac:dyDescent="0.2">
      <c r="C14453" s="201"/>
      <c r="D14453" s="201"/>
      <c r="E14453" s="201"/>
    </row>
    <row r="14454" spans="3:5" x14ac:dyDescent="0.2">
      <c r="C14454" s="201"/>
      <c r="D14454" s="201"/>
      <c r="E14454" s="201"/>
    </row>
    <row r="14455" spans="3:5" x14ac:dyDescent="0.2">
      <c r="C14455" s="201"/>
      <c r="D14455" s="201"/>
      <c r="E14455" s="201"/>
    </row>
    <row r="14456" spans="3:5" x14ac:dyDescent="0.2">
      <c r="C14456" s="201"/>
      <c r="D14456" s="201"/>
      <c r="E14456" s="201"/>
    </row>
    <row r="14457" spans="3:5" x14ac:dyDescent="0.2">
      <c r="C14457" s="201"/>
      <c r="D14457" s="201"/>
      <c r="E14457" s="201"/>
    </row>
    <row r="14458" spans="3:5" x14ac:dyDescent="0.2">
      <c r="C14458" s="201"/>
      <c r="D14458" s="201"/>
      <c r="E14458" s="201"/>
    </row>
    <row r="14459" spans="3:5" x14ac:dyDescent="0.2">
      <c r="C14459" s="201"/>
      <c r="D14459" s="201"/>
      <c r="E14459" s="201"/>
    </row>
    <row r="14460" spans="3:5" x14ac:dyDescent="0.2">
      <c r="C14460" s="201"/>
      <c r="D14460" s="201"/>
      <c r="E14460" s="201"/>
    </row>
    <row r="14461" spans="3:5" x14ac:dyDescent="0.2">
      <c r="C14461" s="201"/>
      <c r="D14461" s="201"/>
      <c r="E14461" s="201"/>
    </row>
    <row r="14462" spans="3:5" x14ac:dyDescent="0.2">
      <c r="C14462" s="201"/>
      <c r="D14462" s="201"/>
      <c r="E14462" s="201"/>
    </row>
    <row r="14463" spans="3:5" x14ac:dyDescent="0.2">
      <c r="C14463" s="201"/>
      <c r="D14463" s="201"/>
      <c r="E14463" s="201"/>
    </row>
    <row r="14464" spans="3:5" x14ac:dyDescent="0.2">
      <c r="C14464" s="201"/>
      <c r="D14464" s="201"/>
      <c r="E14464" s="201"/>
    </row>
    <row r="14465" spans="3:5" x14ac:dyDescent="0.2">
      <c r="C14465" s="201"/>
      <c r="D14465" s="201"/>
      <c r="E14465" s="201"/>
    </row>
    <row r="14466" spans="3:5" x14ac:dyDescent="0.2">
      <c r="C14466" s="201"/>
      <c r="D14466" s="201"/>
      <c r="E14466" s="201"/>
    </row>
    <row r="14467" spans="3:5" x14ac:dyDescent="0.2">
      <c r="C14467" s="201"/>
      <c r="D14467" s="201"/>
      <c r="E14467" s="201"/>
    </row>
    <row r="14468" spans="3:5" x14ac:dyDescent="0.2">
      <c r="C14468" s="201"/>
      <c r="D14468" s="201"/>
      <c r="E14468" s="201"/>
    </row>
    <row r="14469" spans="3:5" x14ac:dyDescent="0.2">
      <c r="C14469" s="201"/>
      <c r="D14469" s="201"/>
      <c r="E14469" s="201"/>
    </row>
    <row r="14470" spans="3:5" x14ac:dyDescent="0.2">
      <c r="C14470" s="201"/>
      <c r="D14470" s="201"/>
      <c r="E14470" s="201"/>
    </row>
    <row r="14471" spans="3:5" x14ac:dyDescent="0.2">
      <c r="C14471" s="201"/>
      <c r="D14471" s="201"/>
      <c r="E14471" s="201"/>
    </row>
    <row r="14472" spans="3:5" x14ac:dyDescent="0.2">
      <c r="C14472" s="201"/>
      <c r="D14472" s="201"/>
      <c r="E14472" s="201"/>
    </row>
    <row r="14473" spans="3:5" x14ac:dyDescent="0.2">
      <c r="C14473" s="201"/>
      <c r="D14473" s="201"/>
      <c r="E14473" s="201"/>
    </row>
    <row r="14474" spans="3:5" x14ac:dyDescent="0.2">
      <c r="C14474" s="201"/>
      <c r="D14474" s="201"/>
      <c r="E14474" s="201"/>
    </row>
    <row r="14475" spans="3:5" x14ac:dyDescent="0.2">
      <c r="C14475" s="201"/>
      <c r="D14475" s="201"/>
      <c r="E14475" s="201"/>
    </row>
    <row r="14476" spans="3:5" x14ac:dyDescent="0.2">
      <c r="C14476" s="201"/>
      <c r="D14476" s="201"/>
      <c r="E14476" s="201"/>
    </row>
    <row r="14477" spans="3:5" x14ac:dyDescent="0.2">
      <c r="C14477" s="201"/>
      <c r="D14477" s="201"/>
      <c r="E14477" s="201"/>
    </row>
    <row r="14478" spans="3:5" x14ac:dyDescent="0.2">
      <c r="C14478" s="201"/>
      <c r="D14478" s="201"/>
      <c r="E14478" s="201"/>
    </row>
    <row r="14479" spans="3:5" x14ac:dyDescent="0.2">
      <c r="C14479" s="201"/>
      <c r="D14479" s="201"/>
      <c r="E14479" s="201"/>
    </row>
    <row r="14480" spans="3:5" x14ac:dyDescent="0.2">
      <c r="C14480" s="201"/>
      <c r="D14480" s="201"/>
      <c r="E14480" s="201"/>
    </row>
    <row r="14481" spans="3:5" x14ac:dyDescent="0.2">
      <c r="C14481" s="201"/>
      <c r="D14481" s="201"/>
      <c r="E14481" s="201"/>
    </row>
    <row r="14482" spans="3:5" x14ac:dyDescent="0.2">
      <c r="C14482" s="201"/>
      <c r="D14482" s="201"/>
      <c r="E14482" s="201"/>
    </row>
    <row r="14483" spans="3:5" x14ac:dyDescent="0.2">
      <c r="C14483" s="201"/>
      <c r="D14483" s="201"/>
      <c r="E14483" s="201"/>
    </row>
    <row r="14484" spans="3:5" x14ac:dyDescent="0.2">
      <c r="C14484" s="201"/>
      <c r="D14484" s="201"/>
      <c r="E14484" s="201"/>
    </row>
    <row r="14485" spans="3:5" x14ac:dyDescent="0.2">
      <c r="C14485" s="201"/>
      <c r="D14485" s="201"/>
      <c r="E14485" s="201"/>
    </row>
    <row r="14486" spans="3:5" x14ac:dyDescent="0.2">
      <c r="C14486" s="201"/>
      <c r="D14486" s="201"/>
      <c r="E14486" s="201"/>
    </row>
    <row r="14487" spans="3:5" x14ac:dyDescent="0.2">
      <c r="C14487" s="201"/>
      <c r="D14487" s="201"/>
      <c r="E14487" s="201"/>
    </row>
    <row r="14488" spans="3:5" x14ac:dyDescent="0.2">
      <c r="C14488" s="201"/>
      <c r="D14488" s="201"/>
      <c r="E14488" s="201"/>
    </row>
    <row r="14489" spans="3:5" x14ac:dyDescent="0.2">
      <c r="C14489" s="201"/>
      <c r="D14489" s="201"/>
      <c r="E14489" s="201"/>
    </row>
    <row r="14490" spans="3:5" x14ac:dyDescent="0.2">
      <c r="C14490" s="201"/>
      <c r="D14490" s="201"/>
      <c r="E14490" s="201"/>
    </row>
    <row r="14491" spans="3:5" x14ac:dyDescent="0.2">
      <c r="C14491" s="201"/>
      <c r="D14491" s="201"/>
      <c r="E14491" s="201"/>
    </row>
    <row r="14492" spans="3:5" x14ac:dyDescent="0.2">
      <c r="C14492" s="201"/>
      <c r="D14492" s="201"/>
      <c r="E14492" s="201"/>
    </row>
    <row r="14493" spans="3:5" x14ac:dyDescent="0.2">
      <c r="C14493" s="201"/>
      <c r="D14493" s="201"/>
      <c r="E14493" s="201"/>
    </row>
    <row r="14494" spans="3:5" x14ac:dyDescent="0.2">
      <c r="C14494" s="201"/>
      <c r="D14494" s="201"/>
      <c r="E14494" s="201"/>
    </row>
    <row r="14495" spans="3:5" x14ac:dyDescent="0.2">
      <c r="C14495" s="201"/>
      <c r="D14495" s="201"/>
      <c r="E14495" s="201"/>
    </row>
    <row r="14496" spans="3:5" x14ac:dyDescent="0.2">
      <c r="C14496" s="201"/>
      <c r="D14496" s="201"/>
      <c r="E14496" s="201"/>
    </row>
    <row r="14497" spans="3:5" x14ac:dyDescent="0.2">
      <c r="C14497" s="201"/>
      <c r="D14497" s="201"/>
      <c r="E14497" s="201"/>
    </row>
    <row r="14498" spans="3:5" x14ac:dyDescent="0.2">
      <c r="C14498" s="201"/>
      <c r="D14498" s="201"/>
      <c r="E14498" s="201"/>
    </row>
    <row r="14499" spans="3:5" x14ac:dyDescent="0.2">
      <c r="C14499" s="201"/>
      <c r="D14499" s="201"/>
      <c r="E14499" s="201"/>
    </row>
    <row r="14500" spans="3:5" x14ac:dyDescent="0.2">
      <c r="C14500" s="201"/>
      <c r="D14500" s="201"/>
      <c r="E14500" s="201"/>
    </row>
    <row r="14501" spans="3:5" x14ac:dyDescent="0.2">
      <c r="C14501" s="201"/>
      <c r="D14501" s="201"/>
      <c r="E14501" s="201"/>
    </row>
    <row r="14502" spans="3:5" x14ac:dyDescent="0.2">
      <c r="C14502" s="201"/>
      <c r="D14502" s="201"/>
      <c r="E14502" s="201"/>
    </row>
    <row r="14503" spans="3:5" x14ac:dyDescent="0.2">
      <c r="C14503" s="201"/>
      <c r="D14503" s="201"/>
      <c r="E14503" s="201"/>
    </row>
    <row r="14504" spans="3:5" x14ac:dyDescent="0.2">
      <c r="C14504" s="201"/>
      <c r="D14504" s="201"/>
      <c r="E14504" s="201"/>
    </row>
    <row r="14505" spans="3:5" x14ac:dyDescent="0.2">
      <c r="C14505" s="201"/>
      <c r="D14505" s="201"/>
      <c r="E14505" s="201"/>
    </row>
    <row r="14506" spans="3:5" x14ac:dyDescent="0.2">
      <c r="C14506" s="201"/>
      <c r="D14506" s="201"/>
      <c r="E14506" s="201"/>
    </row>
    <row r="14507" spans="3:5" x14ac:dyDescent="0.2">
      <c r="C14507" s="201"/>
      <c r="D14507" s="201"/>
      <c r="E14507" s="201"/>
    </row>
    <row r="14508" spans="3:5" x14ac:dyDescent="0.2">
      <c r="C14508" s="201"/>
      <c r="D14508" s="201"/>
      <c r="E14508" s="201"/>
    </row>
    <row r="14509" spans="3:5" x14ac:dyDescent="0.2">
      <c r="C14509" s="201"/>
      <c r="D14509" s="201"/>
      <c r="E14509" s="201"/>
    </row>
    <row r="14510" spans="3:5" x14ac:dyDescent="0.2">
      <c r="C14510" s="201"/>
      <c r="D14510" s="201"/>
      <c r="E14510" s="201"/>
    </row>
    <row r="14511" spans="3:5" x14ac:dyDescent="0.2">
      <c r="C14511" s="201"/>
      <c r="D14511" s="201"/>
      <c r="E14511" s="201"/>
    </row>
    <row r="14512" spans="3:5" x14ac:dyDescent="0.2">
      <c r="C14512" s="201"/>
      <c r="D14512" s="201"/>
      <c r="E14512" s="201"/>
    </row>
    <row r="14513" spans="3:5" x14ac:dyDescent="0.2">
      <c r="C14513" s="201"/>
      <c r="D14513" s="201"/>
      <c r="E14513" s="201"/>
    </row>
    <row r="14514" spans="3:5" x14ac:dyDescent="0.2">
      <c r="C14514" s="201"/>
      <c r="D14514" s="201"/>
      <c r="E14514" s="201"/>
    </row>
    <row r="14515" spans="3:5" x14ac:dyDescent="0.2">
      <c r="C14515" s="201"/>
      <c r="D14515" s="201"/>
      <c r="E14515" s="201"/>
    </row>
    <row r="14516" spans="3:5" x14ac:dyDescent="0.2">
      <c r="C14516" s="201"/>
      <c r="D14516" s="201"/>
      <c r="E14516" s="201"/>
    </row>
    <row r="14517" spans="3:5" x14ac:dyDescent="0.2">
      <c r="C14517" s="201"/>
      <c r="D14517" s="201"/>
      <c r="E14517" s="201"/>
    </row>
    <row r="14518" spans="3:5" x14ac:dyDescent="0.2">
      <c r="C14518" s="201"/>
      <c r="D14518" s="201"/>
      <c r="E14518" s="201"/>
    </row>
    <row r="14519" spans="3:5" x14ac:dyDescent="0.2">
      <c r="C14519" s="201"/>
      <c r="D14519" s="201"/>
      <c r="E14519" s="201"/>
    </row>
    <row r="14520" spans="3:5" x14ac:dyDescent="0.2">
      <c r="C14520" s="201"/>
      <c r="D14520" s="201"/>
      <c r="E14520" s="201"/>
    </row>
    <row r="14521" spans="3:5" x14ac:dyDescent="0.2">
      <c r="C14521" s="201"/>
      <c r="D14521" s="201"/>
      <c r="E14521" s="201"/>
    </row>
    <row r="14522" spans="3:5" x14ac:dyDescent="0.2">
      <c r="C14522" s="201"/>
      <c r="D14522" s="201"/>
      <c r="E14522" s="201"/>
    </row>
    <row r="14523" spans="3:5" x14ac:dyDescent="0.2">
      <c r="C14523" s="201"/>
      <c r="D14523" s="201"/>
      <c r="E14523" s="201"/>
    </row>
    <row r="14524" spans="3:5" x14ac:dyDescent="0.2">
      <c r="C14524" s="201"/>
      <c r="D14524" s="201"/>
      <c r="E14524" s="201"/>
    </row>
    <row r="14525" spans="3:5" x14ac:dyDescent="0.2">
      <c r="C14525" s="201"/>
      <c r="D14525" s="201"/>
      <c r="E14525" s="201"/>
    </row>
    <row r="14526" spans="3:5" x14ac:dyDescent="0.2">
      <c r="C14526" s="201"/>
      <c r="D14526" s="201"/>
      <c r="E14526" s="201"/>
    </row>
    <row r="14527" spans="3:5" x14ac:dyDescent="0.2">
      <c r="C14527" s="201"/>
      <c r="D14527" s="201"/>
      <c r="E14527" s="201"/>
    </row>
    <row r="14528" spans="3:5" x14ac:dyDescent="0.2">
      <c r="C14528" s="201"/>
      <c r="D14528" s="201"/>
      <c r="E14528" s="201"/>
    </row>
    <row r="14529" spans="3:5" x14ac:dyDescent="0.2">
      <c r="C14529" s="201"/>
      <c r="D14529" s="201"/>
      <c r="E14529" s="201"/>
    </row>
    <row r="14530" spans="3:5" x14ac:dyDescent="0.2">
      <c r="C14530" s="201"/>
      <c r="D14530" s="201"/>
      <c r="E14530" s="201"/>
    </row>
    <row r="14531" spans="3:5" x14ac:dyDescent="0.2">
      <c r="C14531" s="201"/>
      <c r="D14531" s="201"/>
      <c r="E14531" s="201"/>
    </row>
    <row r="14532" spans="3:5" x14ac:dyDescent="0.2">
      <c r="C14532" s="201"/>
      <c r="D14532" s="201"/>
      <c r="E14532" s="201"/>
    </row>
    <row r="14533" spans="3:5" x14ac:dyDescent="0.2">
      <c r="C14533" s="201"/>
      <c r="D14533" s="201"/>
      <c r="E14533" s="201"/>
    </row>
    <row r="14534" spans="3:5" x14ac:dyDescent="0.2">
      <c r="C14534" s="201"/>
      <c r="D14534" s="201"/>
      <c r="E14534" s="201"/>
    </row>
    <row r="14535" spans="3:5" x14ac:dyDescent="0.2">
      <c r="C14535" s="201"/>
      <c r="D14535" s="201"/>
      <c r="E14535" s="201"/>
    </row>
    <row r="14536" spans="3:5" x14ac:dyDescent="0.2">
      <c r="C14536" s="201"/>
      <c r="D14536" s="201"/>
      <c r="E14536" s="201"/>
    </row>
    <row r="14537" spans="3:5" x14ac:dyDescent="0.2">
      <c r="C14537" s="201"/>
      <c r="D14537" s="201"/>
      <c r="E14537" s="201"/>
    </row>
    <row r="14538" spans="3:5" x14ac:dyDescent="0.2">
      <c r="C14538" s="201"/>
      <c r="D14538" s="201"/>
      <c r="E14538" s="201"/>
    </row>
    <row r="14539" spans="3:5" x14ac:dyDescent="0.2">
      <c r="C14539" s="201"/>
      <c r="D14539" s="201"/>
      <c r="E14539" s="201"/>
    </row>
    <row r="14540" spans="3:5" x14ac:dyDescent="0.2">
      <c r="C14540" s="201"/>
      <c r="D14540" s="201"/>
      <c r="E14540" s="201"/>
    </row>
    <row r="14541" spans="3:5" x14ac:dyDescent="0.2">
      <c r="C14541" s="201"/>
      <c r="D14541" s="201"/>
      <c r="E14541" s="201"/>
    </row>
    <row r="14542" spans="3:5" x14ac:dyDescent="0.2">
      <c r="C14542" s="201"/>
      <c r="D14542" s="201"/>
      <c r="E14542" s="201"/>
    </row>
    <row r="14543" spans="3:5" x14ac:dyDescent="0.2">
      <c r="C14543" s="201"/>
      <c r="D14543" s="201"/>
      <c r="E14543" s="201"/>
    </row>
    <row r="14544" spans="3:5" x14ac:dyDescent="0.2">
      <c r="C14544" s="201"/>
      <c r="D14544" s="201"/>
      <c r="E14544" s="201"/>
    </row>
    <row r="14545" spans="3:5" x14ac:dyDescent="0.2">
      <c r="C14545" s="201"/>
      <c r="D14545" s="201"/>
      <c r="E14545" s="201"/>
    </row>
    <row r="14546" spans="3:5" x14ac:dyDescent="0.2">
      <c r="C14546" s="201"/>
      <c r="D14546" s="201"/>
      <c r="E14546" s="201"/>
    </row>
    <row r="14547" spans="3:5" x14ac:dyDescent="0.2">
      <c r="C14547" s="201"/>
      <c r="D14547" s="201"/>
      <c r="E14547" s="201"/>
    </row>
    <row r="14548" spans="3:5" x14ac:dyDescent="0.2">
      <c r="C14548" s="201"/>
      <c r="D14548" s="201"/>
      <c r="E14548" s="201"/>
    </row>
    <row r="14549" spans="3:5" x14ac:dyDescent="0.2">
      <c r="C14549" s="201"/>
      <c r="D14549" s="201"/>
      <c r="E14549" s="201"/>
    </row>
    <row r="14550" spans="3:5" x14ac:dyDescent="0.2">
      <c r="C14550" s="201"/>
      <c r="D14550" s="201"/>
      <c r="E14550" s="201"/>
    </row>
    <row r="14551" spans="3:5" x14ac:dyDescent="0.2">
      <c r="C14551" s="201"/>
      <c r="D14551" s="201"/>
      <c r="E14551" s="201"/>
    </row>
    <row r="14552" spans="3:5" x14ac:dyDescent="0.2">
      <c r="C14552" s="201"/>
      <c r="D14552" s="201"/>
      <c r="E14552" s="201"/>
    </row>
    <row r="14553" spans="3:5" x14ac:dyDescent="0.2">
      <c r="C14553" s="201"/>
      <c r="D14553" s="201"/>
      <c r="E14553" s="201"/>
    </row>
    <row r="14554" spans="3:5" x14ac:dyDescent="0.2">
      <c r="C14554" s="201"/>
      <c r="D14554" s="201"/>
      <c r="E14554" s="201"/>
    </row>
    <row r="14555" spans="3:5" x14ac:dyDescent="0.2">
      <c r="C14555" s="201"/>
      <c r="D14555" s="201"/>
      <c r="E14555" s="201"/>
    </row>
    <row r="14556" spans="3:5" x14ac:dyDescent="0.2">
      <c r="C14556" s="201"/>
      <c r="D14556" s="201"/>
      <c r="E14556" s="201"/>
    </row>
    <row r="14557" spans="3:5" x14ac:dyDescent="0.2">
      <c r="C14557" s="201"/>
      <c r="D14557" s="201"/>
      <c r="E14557" s="201"/>
    </row>
    <row r="14558" spans="3:5" x14ac:dyDescent="0.2">
      <c r="C14558" s="201"/>
      <c r="D14558" s="201"/>
      <c r="E14558" s="201"/>
    </row>
    <row r="14559" spans="3:5" x14ac:dyDescent="0.2">
      <c r="C14559" s="201"/>
      <c r="D14559" s="201"/>
      <c r="E14559" s="201"/>
    </row>
    <row r="14560" spans="3:5" x14ac:dyDescent="0.2">
      <c r="C14560" s="201"/>
      <c r="D14560" s="201"/>
      <c r="E14560" s="201"/>
    </row>
    <row r="14561" spans="3:5" x14ac:dyDescent="0.2">
      <c r="C14561" s="201"/>
      <c r="D14561" s="201"/>
      <c r="E14561" s="201"/>
    </row>
    <row r="14562" spans="3:5" x14ac:dyDescent="0.2">
      <c r="C14562" s="201"/>
      <c r="D14562" s="201"/>
      <c r="E14562" s="201"/>
    </row>
    <row r="14563" spans="3:5" x14ac:dyDescent="0.2">
      <c r="C14563" s="201"/>
      <c r="D14563" s="201"/>
      <c r="E14563" s="201"/>
    </row>
    <row r="14564" spans="3:5" x14ac:dyDescent="0.2">
      <c r="C14564" s="201"/>
      <c r="D14564" s="201"/>
      <c r="E14564" s="201"/>
    </row>
    <row r="14565" spans="3:5" x14ac:dyDescent="0.2">
      <c r="C14565" s="201"/>
      <c r="D14565" s="201"/>
      <c r="E14565" s="201"/>
    </row>
    <row r="14566" spans="3:5" x14ac:dyDescent="0.2">
      <c r="C14566" s="201"/>
      <c r="D14566" s="201"/>
      <c r="E14566" s="201"/>
    </row>
    <row r="14567" spans="3:5" x14ac:dyDescent="0.2">
      <c r="C14567" s="201"/>
      <c r="D14567" s="201"/>
      <c r="E14567" s="201"/>
    </row>
    <row r="14568" spans="3:5" x14ac:dyDescent="0.2">
      <c r="C14568" s="201"/>
      <c r="D14568" s="201"/>
      <c r="E14568" s="201"/>
    </row>
    <row r="14569" spans="3:5" x14ac:dyDescent="0.2">
      <c r="C14569" s="201"/>
      <c r="D14569" s="201"/>
      <c r="E14569" s="201"/>
    </row>
    <row r="14570" spans="3:5" x14ac:dyDescent="0.2">
      <c r="C14570" s="201"/>
      <c r="D14570" s="201"/>
      <c r="E14570" s="201"/>
    </row>
    <row r="14571" spans="3:5" x14ac:dyDescent="0.2">
      <c r="C14571" s="201"/>
      <c r="D14571" s="201"/>
      <c r="E14571" s="201"/>
    </row>
    <row r="14572" spans="3:5" x14ac:dyDescent="0.2">
      <c r="C14572" s="201"/>
      <c r="D14572" s="201"/>
      <c r="E14572" s="201"/>
    </row>
    <row r="14573" spans="3:5" x14ac:dyDescent="0.2">
      <c r="C14573" s="201"/>
      <c r="D14573" s="201"/>
      <c r="E14573" s="201"/>
    </row>
    <row r="14574" spans="3:5" x14ac:dyDescent="0.2">
      <c r="C14574" s="201"/>
      <c r="D14574" s="201"/>
      <c r="E14574" s="201"/>
    </row>
    <row r="14575" spans="3:5" x14ac:dyDescent="0.2">
      <c r="C14575" s="201"/>
      <c r="D14575" s="201"/>
      <c r="E14575" s="201"/>
    </row>
    <row r="14576" spans="3:5" x14ac:dyDescent="0.2">
      <c r="C14576" s="201"/>
      <c r="D14576" s="201"/>
      <c r="E14576" s="201"/>
    </row>
    <row r="14577" spans="3:5" x14ac:dyDescent="0.2">
      <c r="C14577" s="201"/>
      <c r="D14577" s="201"/>
      <c r="E14577" s="201"/>
    </row>
    <row r="14578" spans="3:5" x14ac:dyDescent="0.2">
      <c r="C14578" s="201"/>
      <c r="D14578" s="201"/>
      <c r="E14578" s="201"/>
    </row>
    <row r="14579" spans="3:5" x14ac:dyDescent="0.2">
      <c r="C14579" s="201"/>
      <c r="D14579" s="201"/>
      <c r="E14579" s="201"/>
    </row>
    <row r="14580" spans="3:5" x14ac:dyDescent="0.2">
      <c r="C14580" s="201"/>
      <c r="D14580" s="201"/>
      <c r="E14580" s="201"/>
    </row>
    <row r="14581" spans="3:5" x14ac:dyDescent="0.2">
      <c r="C14581" s="201"/>
      <c r="D14581" s="201"/>
      <c r="E14581" s="201"/>
    </row>
    <row r="14582" spans="3:5" x14ac:dyDescent="0.2">
      <c r="C14582" s="201"/>
      <c r="D14582" s="201"/>
      <c r="E14582" s="201"/>
    </row>
    <row r="14583" spans="3:5" x14ac:dyDescent="0.2">
      <c r="C14583" s="201"/>
      <c r="D14583" s="201"/>
      <c r="E14583" s="201"/>
    </row>
    <row r="14584" spans="3:5" x14ac:dyDescent="0.2">
      <c r="C14584" s="201"/>
      <c r="D14584" s="201"/>
      <c r="E14584" s="201"/>
    </row>
    <row r="14585" spans="3:5" x14ac:dyDescent="0.2">
      <c r="C14585" s="201"/>
      <c r="D14585" s="201"/>
      <c r="E14585" s="201"/>
    </row>
    <row r="14586" spans="3:5" x14ac:dyDescent="0.2">
      <c r="C14586" s="201"/>
      <c r="D14586" s="201"/>
      <c r="E14586" s="201"/>
    </row>
    <row r="14587" spans="3:5" x14ac:dyDescent="0.2">
      <c r="C14587" s="201"/>
      <c r="D14587" s="201"/>
      <c r="E14587" s="201"/>
    </row>
    <row r="14588" spans="3:5" x14ac:dyDescent="0.2">
      <c r="C14588" s="201"/>
      <c r="D14588" s="201"/>
      <c r="E14588" s="201"/>
    </row>
    <row r="14589" spans="3:5" x14ac:dyDescent="0.2">
      <c r="C14589" s="201"/>
      <c r="D14589" s="201"/>
      <c r="E14589" s="201"/>
    </row>
    <row r="14590" spans="3:5" x14ac:dyDescent="0.2">
      <c r="C14590" s="201"/>
      <c r="D14590" s="201"/>
      <c r="E14590" s="201"/>
    </row>
    <row r="14591" spans="3:5" x14ac:dyDescent="0.2">
      <c r="C14591" s="201"/>
      <c r="D14591" s="201"/>
      <c r="E14591" s="201"/>
    </row>
    <row r="14592" spans="3:5" x14ac:dyDescent="0.2">
      <c r="C14592" s="201"/>
      <c r="D14592" s="201"/>
      <c r="E14592" s="201"/>
    </row>
    <row r="14593" spans="3:5" x14ac:dyDescent="0.2">
      <c r="C14593" s="201"/>
      <c r="D14593" s="201"/>
      <c r="E14593" s="201"/>
    </row>
    <row r="14594" spans="3:5" x14ac:dyDescent="0.2">
      <c r="C14594" s="201"/>
      <c r="D14594" s="201"/>
      <c r="E14594" s="201"/>
    </row>
    <row r="14595" spans="3:5" x14ac:dyDescent="0.2">
      <c r="C14595" s="201"/>
      <c r="D14595" s="201"/>
      <c r="E14595" s="201"/>
    </row>
    <row r="14596" spans="3:5" x14ac:dyDescent="0.2">
      <c r="C14596" s="201"/>
      <c r="D14596" s="201"/>
      <c r="E14596" s="201"/>
    </row>
    <row r="14597" spans="3:5" x14ac:dyDescent="0.2">
      <c r="C14597" s="201"/>
      <c r="D14597" s="201"/>
      <c r="E14597" s="201"/>
    </row>
    <row r="14598" spans="3:5" x14ac:dyDescent="0.2">
      <c r="C14598" s="201"/>
      <c r="D14598" s="201"/>
      <c r="E14598" s="201"/>
    </row>
    <row r="14599" spans="3:5" x14ac:dyDescent="0.2">
      <c r="C14599" s="201"/>
      <c r="D14599" s="201"/>
      <c r="E14599" s="201"/>
    </row>
    <row r="14600" spans="3:5" x14ac:dyDescent="0.2">
      <c r="C14600" s="201"/>
      <c r="D14600" s="201"/>
      <c r="E14600" s="201"/>
    </row>
    <row r="14601" spans="3:5" x14ac:dyDescent="0.2">
      <c r="C14601" s="201"/>
      <c r="D14601" s="201"/>
      <c r="E14601" s="201"/>
    </row>
    <row r="14602" spans="3:5" x14ac:dyDescent="0.2">
      <c r="C14602" s="201"/>
      <c r="D14602" s="201"/>
      <c r="E14602" s="201"/>
    </row>
    <row r="14603" spans="3:5" x14ac:dyDescent="0.2">
      <c r="C14603" s="201"/>
      <c r="D14603" s="201"/>
      <c r="E14603" s="201"/>
    </row>
    <row r="14604" spans="3:5" x14ac:dyDescent="0.2">
      <c r="C14604" s="201"/>
      <c r="D14604" s="201"/>
      <c r="E14604" s="201"/>
    </row>
    <row r="14605" spans="3:5" x14ac:dyDescent="0.2">
      <c r="C14605" s="201"/>
      <c r="D14605" s="201"/>
      <c r="E14605" s="201"/>
    </row>
    <row r="14606" spans="3:5" x14ac:dyDescent="0.2">
      <c r="C14606" s="201"/>
      <c r="D14606" s="201"/>
      <c r="E14606" s="201"/>
    </row>
    <row r="14607" spans="3:5" x14ac:dyDescent="0.2">
      <c r="C14607" s="201"/>
      <c r="D14607" s="201"/>
      <c r="E14607" s="201"/>
    </row>
    <row r="14608" spans="3:5" x14ac:dyDescent="0.2">
      <c r="C14608" s="201"/>
      <c r="D14608" s="201"/>
      <c r="E14608" s="201"/>
    </row>
    <row r="14609" spans="3:5" x14ac:dyDescent="0.2">
      <c r="C14609" s="201"/>
      <c r="D14609" s="201"/>
      <c r="E14609" s="201"/>
    </row>
    <row r="14610" spans="3:5" x14ac:dyDescent="0.2">
      <c r="C14610" s="201"/>
      <c r="D14610" s="201"/>
      <c r="E14610" s="201"/>
    </row>
    <row r="14611" spans="3:5" x14ac:dyDescent="0.2">
      <c r="C14611" s="201"/>
      <c r="D14611" s="201"/>
      <c r="E14611" s="201"/>
    </row>
    <row r="14612" spans="3:5" x14ac:dyDescent="0.2">
      <c r="C14612" s="201"/>
      <c r="D14612" s="201"/>
      <c r="E14612" s="201"/>
    </row>
    <row r="14613" spans="3:5" x14ac:dyDescent="0.2">
      <c r="C14613" s="201"/>
      <c r="D14613" s="201"/>
      <c r="E14613" s="201"/>
    </row>
    <row r="14614" spans="3:5" x14ac:dyDescent="0.2">
      <c r="C14614" s="201"/>
      <c r="D14614" s="201"/>
      <c r="E14614" s="201"/>
    </row>
    <row r="14615" spans="3:5" x14ac:dyDescent="0.2">
      <c r="C14615" s="201"/>
      <c r="D14615" s="201"/>
      <c r="E14615" s="201"/>
    </row>
    <row r="14616" spans="3:5" x14ac:dyDescent="0.2">
      <c r="C14616" s="201"/>
      <c r="D14616" s="201"/>
      <c r="E14616" s="201"/>
    </row>
    <row r="14617" spans="3:5" x14ac:dyDescent="0.2">
      <c r="C14617" s="201"/>
      <c r="D14617" s="201"/>
      <c r="E14617" s="201"/>
    </row>
    <row r="14618" spans="3:5" x14ac:dyDescent="0.2">
      <c r="C14618" s="201"/>
      <c r="D14618" s="201"/>
      <c r="E14618" s="201"/>
    </row>
    <row r="14619" spans="3:5" x14ac:dyDescent="0.2">
      <c r="C14619" s="201"/>
      <c r="D14619" s="201"/>
      <c r="E14619" s="201"/>
    </row>
    <row r="14620" spans="3:5" x14ac:dyDescent="0.2">
      <c r="C14620" s="201"/>
      <c r="D14620" s="201"/>
      <c r="E14620" s="201"/>
    </row>
    <row r="14621" spans="3:5" x14ac:dyDescent="0.2">
      <c r="C14621" s="201"/>
      <c r="D14621" s="201"/>
      <c r="E14621" s="201"/>
    </row>
    <row r="14622" spans="3:5" x14ac:dyDescent="0.2">
      <c r="C14622" s="201"/>
      <c r="D14622" s="201"/>
      <c r="E14622" s="201"/>
    </row>
    <row r="14623" spans="3:5" x14ac:dyDescent="0.2">
      <c r="C14623" s="201"/>
      <c r="D14623" s="201"/>
      <c r="E14623" s="201"/>
    </row>
    <row r="14624" spans="3:5" x14ac:dyDescent="0.2">
      <c r="C14624" s="201"/>
      <c r="D14624" s="201"/>
      <c r="E14624" s="201"/>
    </row>
    <row r="14625" spans="3:5" x14ac:dyDescent="0.2">
      <c r="C14625" s="201"/>
      <c r="D14625" s="201"/>
      <c r="E14625" s="201"/>
    </row>
    <row r="14626" spans="3:5" x14ac:dyDescent="0.2">
      <c r="C14626" s="201"/>
      <c r="D14626" s="201"/>
      <c r="E14626" s="201"/>
    </row>
    <row r="14627" spans="3:5" x14ac:dyDescent="0.2">
      <c r="C14627" s="201"/>
      <c r="D14627" s="201"/>
      <c r="E14627" s="201"/>
    </row>
    <row r="14628" spans="3:5" x14ac:dyDescent="0.2">
      <c r="C14628" s="201"/>
      <c r="D14628" s="201"/>
      <c r="E14628" s="201"/>
    </row>
    <row r="14629" spans="3:5" x14ac:dyDescent="0.2">
      <c r="C14629" s="201"/>
      <c r="D14629" s="201"/>
      <c r="E14629" s="201"/>
    </row>
    <row r="14630" spans="3:5" x14ac:dyDescent="0.2">
      <c r="C14630" s="201"/>
      <c r="D14630" s="201"/>
      <c r="E14630" s="201"/>
    </row>
    <row r="14631" spans="3:5" x14ac:dyDescent="0.2">
      <c r="C14631" s="201"/>
      <c r="D14631" s="201"/>
      <c r="E14631" s="201"/>
    </row>
    <row r="14632" spans="3:5" x14ac:dyDescent="0.2">
      <c r="C14632" s="201"/>
      <c r="D14632" s="201"/>
      <c r="E14632" s="201"/>
    </row>
    <row r="14633" spans="3:5" x14ac:dyDescent="0.2">
      <c r="C14633" s="201"/>
      <c r="D14633" s="201"/>
      <c r="E14633" s="201"/>
    </row>
    <row r="14634" spans="3:5" x14ac:dyDescent="0.2">
      <c r="C14634" s="201"/>
      <c r="D14634" s="201"/>
      <c r="E14634" s="201"/>
    </row>
    <row r="14635" spans="3:5" x14ac:dyDescent="0.2">
      <c r="C14635" s="201"/>
      <c r="D14635" s="201"/>
      <c r="E14635" s="201"/>
    </row>
    <row r="14636" spans="3:5" x14ac:dyDescent="0.2">
      <c r="C14636" s="201"/>
      <c r="D14636" s="201"/>
      <c r="E14636" s="201"/>
    </row>
    <row r="14637" spans="3:5" x14ac:dyDescent="0.2">
      <c r="C14637" s="201"/>
      <c r="D14637" s="201"/>
      <c r="E14637" s="201"/>
    </row>
    <row r="14638" spans="3:5" x14ac:dyDescent="0.2">
      <c r="C14638" s="201"/>
      <c r="D14638" s="201"/>
      <c r="E14638" s="201"/>
    </row>
    <row r="14639" spans="3:5" x14ac:dyDescent="0.2">
      <c r="C14639" s="201"/>
      <c r="D14639" s="201"/>
      <c r="E14639" s="201"/>
    </row>
    <row r="14640" spans="3:5" x14ac:dyDescent="0.2">
      <c r="C14640" s="201"/>
      <c r="D14640" s="201"/>
      <c r="E14640" s="201"/>
    </row>
    <row r="14641" spans="3:5" x14ac:dyDescent="0.2">
      <c r="C14641" s="201"/>
      <c r="D14641" s="201"/>
      <c r="E14641" s="201"/>
    </row>
    <row r="14642" spans="3:5" x14ac:dyDescent="0.2">
      <c r="C14642" s="201"/>
      <c r="D14642" s="201"/>
      <c r="E14642" s="201"/>
    </row>
    <row r="14643" spans="3:5" x14ac:dyDescent="0.2">
      <c r="C14643" s="201"/>
      <c r="D14643" s="201"/>
      <c r="E14643" s="201"/>
    </row>
    <row r="14644" spans="3:5" x14ac:dyDescent="0.2">
      <c r="C14644" s="201"/>
      <c r="D14644" s="201"/>
      <c r="E14644" s="201"/>
    </row>
    <row r="14645" spans="3:5" x14ac:dyDescent="0.2">
      <c r="C14645" s="201"/>
      <c r="D14645" s="201"/>
      <c r="E14645" s="201"/>
    </row>
    <row r="14646" spans="3:5" x14ac:dyDescent="0.2">
      <c r="C14646" s="201"/>
      <c r="D14646" s="201"/>
      <c r="E14646" s="201"/>
    </row>
    <row r="14647" spans="3:5" x14ac:dyDescent="0.2">
      <c r="C14647" s="201"/>
      <c r="D14647" s="201"/>
      <c r="E14647" s="201"/>
    </row>
    <row r="14648" spans="3:5" x14ac:dyDescent="0.2">
      <c r="C14648" s="201"/>
      <c r="D14648" s="201"/>
      <c r="E14648" s="201"/>
    </row>
    <row r="14649" spans="3:5" x14ac:dyDescent="0.2">
      <c r="C14649" s="201"/>
      <c r="D14649" s="201"/>
      <c r="E14649" s="201"/>
    </row>
    <row r="14650" spans="3:5" x14ac:dyDescent="0.2">
      <c r="C14650" s="201"/>
      <c r="D14650" s="201"/>
      <c r="E14650" s="201"/>
    </row>
    <row r="14651" spans="3:5" x14ac:dyDescent="0.2">
      <c r="C14651" s="201"/>
      <c r="D14651" s="201"/>
      <c r="E14651" s="201"/>
    </row>
    <row r="14652" spans="3:5" x14ac:dyDescent="0.2">
      <c r="C14652" s="201"/>
      <c r="D14652" s="201"/>
      <c r="E14652" s="201"/>
    </row>
    <row r="14653" spans="3:5" x14ac:dyDescent="0.2">
      <c r="C14653" s="201"/>
      <c r="D14653" s="201"/>
      <c r="E14653" s="201"/>
    </row>
    <row r="14654" spans="3:5" x14ac:dyDescent="0.2">
      <c r="C14654" s="201"/>
      <c r="D14654" s="201"/>
      <c r="E14654" s="201"/>
    </row>
    <row r="14655" spans="3:5" x14ac:dyDescent="0.2">
      <c r="C14655" s="201"/>
      <c r="D14655" s="201"/>
      <c r="E14655" s="201"/>
    </row>
    <row r="14656" spans="3:5" x14ac:dyDescent="0.2">
      <c r="C14656" s="201"/>
      <c r="D14656" s="201"/>
      <c r="E14656" s="201"/>
    </row>
    <row r="14657" spans="3:5" x14ac:dyDescent="0.2">
      <c r="C14657" s="201"/>
      <c r="D14657" s="201"/>
      <c r="E14657" s="201"/>
    </row>
    <row r="14658" spans="3:5" x14ac:dyDescent="0.2">
      <c r="C14658" s="201"/>
      <c r="D14658" s="201"/>
      <c r="E14658" s="201"/>
    </row>
    <row r="14659" spans="3:5" x14ac:dyDescent="0.2">
      <c r="C14659" s="201"/>
      <c r="D14659" s="201"/>
      <c r="E14659" s="201"/>
    </row>
    <row r="14660" spans="3:5" x14ac:dyDescent="0.2">
      <c r="C14660" s="201"/>
      <c r="D14660" s="201"/>
      <c r="E14660" s="201"/>
    </row>
    <row r="14661" spans="3:5" x14ac:dyDescent="0.2">
      <c r="C14661" s="201"/>
      <c r="D14661" s="201"/>
      <c r="E14661" s="201"/>
    </row>
    <row r="14662" spans="3:5" x14ac:dyDescent="0.2">
      <c r="C14662" s="201"/>
      <c r="D14662" s="201"/>
      <c r="E14662" s="201"/>
    </row>
    <row r="14663" spans="3:5" x14ac:dyDescent="0.2">
      <c r="C14663" s="201"/>
      <c r="D14663" s="201"/>
      <c r="E14663" s="201"/>
    </row>
    <row r="14664" spans="3:5" x14ac:dyDescent="0.2">
      <c r="C14664" s="201"/>
      <c r="D14664" s="201"/>
      <c r="E14664" s="201"/>
    </row>
    <row r="14665" spans="3:5" x14ac:dyDescent="0.2">
      <c r="C14665" s="201"/>
      <c r="D14665" s="201"/>
      <c r="E14665" s="201"/>
    </row>
    <row r="14666" spans="3:5" x14ac:dyDescent="0.2">
      <c r="C14666" s="201"/>
      <c r="D14666" s="201"/>
      <c r="E14666" s="201"/>
    </row>
    <row r="14667" spans="3:5" x14ac:dyDescent="0.2">
      <c r="C14667" s="201"/>
      <c r="D14667" s="201"/>
      <c r="E14667" s="201"/>
    </row>
    <row r="14668" spans="3:5" x14ac:dyDescent="0.2">
      <c r="C14668" s="201"/>
      <c r="D14668" s="201"/>
      <c r="E14668" s="201"/>
    </row>
    <row r="14669" spans="3:5" x14ac:dyDescent="0.2">
      <c r="C14669" s="201"/>
      <c r="D14669" s="201"/>
      <c r="E14669" s="201"/>
    </row>
    <row r="14670" spans="3:5" x14ac:dyDescent="0.2">
      <c r="C14670" s="201"/>
      <c r="D14670" s="201"/>
      <c r="E14670" s="201"/>
    </row>
    <row r="14671" spans="3:5" x14ac:dyDescent="0.2">
      <c r="C14671" s="201"/>
      <c r="D14671" s="201"/>
      <c r="E14671" s="201"/>
    </row>
    <row r="14672" spans="3:5" x14ac:dyDescent="0.2">
      <c r="C14672" s="201"/>
      <c r="D14672" s="201"/>
      <c r="E14672" s="201"/>
    </row>
    <row r="14673" spans="3:5" x14ac:dyDescent="0.2">
      <c r="C14673" s="201"/>
      <c r="D14673" s="201"/>
      <c r="E14673" s="201"/>
    </row>
    <row r="14674" spans="3:5" x14ac:dyDescent="0.2">
      <c r="C14674" s="201"/>
      <c r="D14674" s="201"/>
      <c r="E14674" s="201"/>
    </row>
    <row r="14675" spans="3:5" x14ac:dyDescent="0.2">
      <c r="C14675" s="201"/>
      <c r="D14675" s="201"/>
      <c r="E14675" s="201"/>
    </row>
    <row r="14676" spans="3:5" x14ac:dyDescent="0.2">
      <c r="C14676" s="201"/>
      <c r="D14676" s="201"/>
      <c r="E14676" s="201"/>
    </row>
    <row r="14677" spans="3:5" x14ac:dyDescent="0.2">
      <c r="C14677" s="201"/>
      <c r="D14677" s="201"/>
      <c r="E14677" s="201"/>
    </row>
    <row r="14678" spans="3:5" x14ac:dyDescent="0.2">
      <c r="C14678" s="201"/>
      <c r="D14678" s="201"/>
      <c r="E14678" s="201"/>
    </row>
    <row r="14679" spans="3:5" x14ac:dyDescent="0.2">
      <c r="C14679" s="201"/>
      <c r="D14679" s="201"/>
      <c r="E14679" s="201"/>
    </row>
    <row r="14680" spans="3:5" x14ac:dyDescent="0.2">
      <c r="C14680" s="201"/>
      <c r="D14680" s="201"/>
      <c r="E14680" s="201"/>
    </row>
    <row r="14681" spans="3:5" x14ac:dyDescent="0.2">
      <c r="C14681" s="201"/>
      <c r="D14681" s="201"/>
      <c r="E14681" s="201"/>
    </row>
    <row r="14682" spans="3:5" x14ac:dyDescent="0.2">
      <c r="C14682" s="201"/>
      <c r="D14682" s="201"/>
      <c r="E14682" s="201"/>
    </row>
    <row r="14683" spans="3:5" x14ac:dyDescent="0.2">
      <c r="C14683" s="201"/>
      <c r="D14683" s="201"/>
      <c r="E14683" s="201"/>
    </row>
    <row r="14684" spans="3:5" x14ac:dyDescent="0.2">
      <c r="C14684" s="201"/>
      <c r="D14684" s="201"/>
      <c r="E14684" s="201"/>
    </row>
    <row r="14685" spans="3:5" x14ac:dyDescent="0.2">
      <c r="C14685" s="201"/>
      <c r="D14685" s="201"/>
      <c r="E14685" s="201"/>
    </row>
    <row r="14686" spans="3:5" x14ac:dyDescent="0.2">
      <c r="C14686" s="201"/>
      <c r="D14686" s="201"/>
      <c r="E14686" s="201"/>
    </row>
    <row r="14687" spans="3:5" x14ac:dyDescent="0.2">
      <c r="C14687" s="201"/>
      <c r="D14687" s="201"/>
      <c r="E14687" s="201"/>
    </row>
    <row r="14688" spans="3:5" x14ac:dyDescent="0.2">
      <c r="C14688" s="201"/>
      <c r="D14688" s="201"/>
      <c r="E14688" s="201"/>
    </row>
    <row r="14689" spans="3:5" x14ac:dyDescent="0.2">
      <c r="C14689" s="201"/>
      <c r="D14689" s="201"/>
      <c r="E14689" s="201"/>
    </row>
    <row r="14690" spans="3:5" x14ac:dyDescent="0.2">
      <c r="C14690" s="201"/>
      <c r="D14690" s="201"/>
      <c r="E14690" s="201"/>
    </row>
    <row r="14691" spans="3:5" x14ac:dyDescent="0.2">
      <c r="C14691" s="201"/>
      <c r="D14691" s="201"/>
      <c r="E14691" s="201"/>
    </row>
    <row r="14692" spans="3:5" x14ac:dyDescent="0.2">
      <c r="C14692" s="201"/>
      <c r="D14692" s="201"/>
      <c r="E14692" s="201"/>
    </row>
    <row r="14693" spans="3:5" x14ac:dyDescent="0.2">
      <c r="C14693" s="201"/>
      <c r="D14693" s="201"/>
      <c r="E14693" s="201"/>
    </row>
    <row r="14694" spans="3:5" x14ac:dyDescent="0.2">
      <c r="C14694" s="201"/>
      <c r="D14694" s="201"/>
      <c r="E14694" s="201"/>
    </row>
    <row r="14695" spans="3:5" x14ac:dyDescent="0.2">
      <c r="C14695" s="201"/>
      <c r="D14695" s="201"/>
      <c r="E14695" s="201"/>
    </row>
    <row r="14696" spans="3:5" x14ac:dyDescent="0.2">
      <c r="C14696" s="201"/>
      <c r="D14696" s="201"/>
      <c r="E14696" s="201"/>
    </row>
    <row r="14697" spans="3:5" x14ac:dyDescent="0.2">
      <c r="C14697" s="201"/>
      <c r="D14697" s="201"/>
      <c r="E14697" s="201"/>
    </row>
    <row r="14698" spans="3:5" x14ac:dyDescent="0.2">
      <c r="C14698" s="201"/>
      <c r="D14698" s="201"/>
      <c r="E14698" s="201"/>
    </row>
    <row r="14699" spans="3:5" x14ac:dyDescent="0.2">
      <c r="C14699" s="201"/>
      <c r="D14699" s="201"/>
      <c r="E14699" s="201"/>
    </row>
    <row r="14700" spans="3:5" x14ac:dyDescent="0.2">
      <c r="C14700" s="201"/>
      <c r="D14700" s="201"/>
      <c r="E14700" s="201"/>
    </row>
    <row r="14701" spans="3:5" x14ac:dyDescent="0.2">
      <c r="C14701" s="201"/>
      <c r="D14701" s="201"/>
      <c r="E14701" s="201"/>
    </row>
    <row r="14702" spans="3:5" x14ac:dyDescent="0.2">
      <c r="C14702" s="201"/>
      <c r="D14702" s="201"/>
      <c r="E14702" s="201"/>
    </row>
    <row r="14703" spans="3:5" x14ac:dyDescent="0.2">
      <c r="C14703" s="201"/>
      <c r="D14703" s="201"/>
      <c r="E14703" s="201"/>
    </row>
    <row r="14704" spans="3:5" x14ac:dyDescent="0.2">
      <c r="C14704" s="201"/>
      <c r="D14704" s="201"/>
      <c r="E14704" s="201"/>
    </row>
    <row r="14705" spans="3:5" x14ac:dyDescent="0.2">
      <c r="C14705" s="201"/>
      <c r="D14705" s="201"/>
      <c r="E14705" s="201"/>
    </row>
    <row r="14706" spans="3:5" x14ac:dyDescent="0.2">
      <c r="C14706" s="201"/>
      <c r="D14706" s="201"/>
      <c r="E14706" s="201"/>
    </row>
    <row r="14707" spans="3:5" x14ac:dyDescent="0.2">
      <c r="C14707" s="201"/>
      <c r="D14707" s="201"/>
      <c r="E14707" s="201"/>
    </row>
    <row r="14708" spans="3:5" x14ac:dyDescent="0.2">
      <c r="C14708" s="201"/>
      <c r="D14708" s="201"/>
      <c r="E14708" s="201"/>
    </row>
    <row r="14709" spans="3:5" x14ac:dyDescent="0.2">
      <c r="C14709" s="201"/>
      <c r="D14709" s="201"/>
      <c r="E14709" s="201"/>
    </row>
    <row r="14710" spans="3:5" x14ac:dyDescent="0.2">
      <c r="C14710" s="201"/>
      <c r="D14710" s="201"/>
      <c r="E14710" s="201"/>
    </row>
    <row r="14711" spans="3:5" x14ac:dyDescent="0.2">
      <c r="C14711" s="201"/>
      <c r="D14711" s="201"/>
      <c r="E14711" s="201"/>
    </row>
    <row r="14712" spans="3:5" x14ac:dyDescent="0.2">
      <c r="C14712" s="201"/>
      <c r="D14712" s="201"/>
      <c r="E14712" s="201"/>
    </row>
    <row r="14713" spans="3:5" x14ac:dyDescent="0.2">
      <c r="C14713" s="201"/>
      <c r="D14713" s="201"/>
      <c r="E14713" s="201"/>
    </row>
    <row r="14714" spans="3:5" x14ac:dyDescent="0.2">
      <c r="C14714" s="201"/>
      <c r="D14714" s="201"/>
      <c r="E14714" s="201"/>
    </row>
    <row r="14715" spans="3:5" x14ac:dyDescent="0.2">
      <c r="C14715" s="201"/>
      <c r="D14715" s="201"/>
      <c r="E14715" s="201"/>
    </row>
    <row r="14716" spans="3:5" x14ac:dyDescent="0.2">
      <c r="C14716" s="201"/>
      <c r="D14716" s="201"/>
      <c r="E14716" s="201"/>
    </row>
    <row r="14717" spans="3:5" x14ac:dyDescent="0.2">
      <c r="C14717" s="201"/>
      <c r="D14717" s="201"/>
      <c r="E14717" s="201"/>
    </row>
    <row r="14718" spans="3:5" x14ac:dyDescent="0.2">
      <c r="C14718" s="201"/>
      <c r="D14718" s="201"/>
      <c r="E14718" s="201"/>
    </row>
    <row r="14719" spans="3:5" x14ac:dyDescent="0.2">
      <c r="C14719" s="201"/>
      <c r="D14719" s="201"/>
      <c r="E14719" s="201"/>
    </row>
    <row r="14720" spans="3:5" x14ac:dyDescent="0.2">
      <c r="C14720" s="201"/>
      <c r="D14720" s="201"/>
      <c r="E14720" s="201"/>
    </row>
    <row r="14721" spans="3:5" x14ac:dyDescent="0.2">
      <c r="C14721" s="201"/>
      <c r="D14721" s="201"/>
      <c r="E14721" s="201"/>
    </row>
    <row r="14722" spans="3:5" x14ac:dyDescent="0.2">
      <c r="C14722" s="201"/>
      <c r="D14722" s="201"/>
      <c r="E14722" s="201"/>
    </row>
    <row r="14723" spans="3:5" x14ac:dyDescent="0.2">
      <c r="C14723" s="201"/>
      <c r="D14723" s="201"/>
      <c r="E14723" s="201"/>
    </row>
    <row r="14724" spans="3:5" x14ac:dyDescent="0.2">
      <c r="C14724" s="201"/>
      <c r="D14724" s="201"/>
      <c r="E14724" s="201"/>
    </row>
    <row r="14725" spans="3:5" x14ac:dyDescent="0.2">
      <c r="C14725" s="201"/>
      <c r="D14725" s="201"/>
      <c r="E14725" s="201"/>
    </row>
    <row r="14726" spans="3:5" x14ac:dyDescent="0.2">
      <c r="C14726" s="201"/>
      <c r="D14726" s="201"/>
      <c r="E14726" s="201"/>
    </row>
    <row r="14727" spans="3:5" x14ac:dyDescent="0.2">
      <c r="C14727" s="201"/>
      <c r="D14727" s="201"/>
      <c r="E14727" s="201"/>
    </row>
    <row r="14728" spans="3:5" x14ac:dyDescent="0.2">
      <c r="C14728" s="201"/>
      <c r="D14728" s="201"/>
      <c r="E14728" s="201"/>
    </row>
    <row r="14729" spans="3:5" x14ac:dyDescent="0.2">
      <c r="C14729" s="201"/>
      <c r="D14729" s="201"/>
      <c r="E14729" s="201"/>
    </row>
    <row r="14730" spans="3:5" x14ac:dyDescent="0.2">
      <c r="C14730" s="201"/>
      <c r="D14730" s="201"/>
      <c r="E14730" s="201"/>
    </row>
    <row r="14731" spans="3:5" x14ac:dyDescent="0.2">
      <c r="C14731" s="201"/>
      <c r="D14731" s="201"/>
      <c r="E14731" s="201"/>
    </row>
    <row r="14732" spans="3:5" x14ac:dyDescent="0.2">
      <c r="C14732" s="201"/>
      <c r="D14732" s="201"/>
      <c r="E14732" s="201"/>
    </row>
    <row r="14733" spans="3:5" x14ac:dyDescent="0.2">
      <c r="C14733" s="201"/>
      <c r="D14733" s="201"/>
      <c r="E14733" s="201"/>
    </row>
    <row r="14734" spans="3:5" x14ac:dyDescent="0.2">
      <c r="C14734" s="201"/>
      <c r="D14734" s="201"/>
      <c r="E14734" s="201"/>
    </row>
    <row r="14735" spans="3:5" x14ac:dyDescent="0.2">
      <c r="C14735" s="201"/>
      <c r="D14735" s="201"/>
      <c r="E14735" s="201"/>
    </row>
    <row r="14736" spans="3:5" x14ac:dyDescent="0.2">
      <c r="C14736" s="201"/>
      <c r="D14736" s="201"/>
      <c r="E14736" s="201"/>
    </row>
    <row r="14737" spans="3:5" x14ac:dyDescent="0.2">
      <c r="C14737" s="201"/>
      <c r="D14737" s="201"/>
      <c r="E14737" s="201"/>
    </row>
    <row r="14738" spans="3:5" x14ac:dyDescent="0.2">
      <c r="C14738" s="201"/>
      <c r="D14738" s="201"/>
      <c r="E14738" s="201"/>
    </row>
    <row r="14739" spans="3:5" x14ac:dyDescent="0.2">
      <c r="C14739" s="201"/>
      <c r="D14739" s="201"/>
      <c r="E14739" s="201"/>
    </row>
    <row r="14740" spans="3:5" x14ac:dyDescent="0.2">
      <c r="C14740" s="201"/>
      <c r="D14740" s="201"/>
      <c r="E14740" s="201"/>
    </row>
    <row r="14741" spans="3:5" x14ac:dyDescent="0.2">
      <c r="C14741" s="201"/>
      <c r="D14741" s="201"/>
      <c r="E14741" s="201"/>
    </row>
    <row r="14742" spans="3:5" x14ac:dyDescent="0.2">
      <c r="C14742" s="201"/>
      <c r="D14742" s="201"/>
      <c r="E14742" s="201"/>
    </row>
    <row r="14743" spans="3:5" x14ac:dyDescent="0.2">
      <c r="C14743" s="201"/>
      <c r="D14743" s="201"/>
      <c r="E14743" s="201"/>
    </row>
    <row r="14744" spans="3:5" x14ac:dyDescent="0.2">
      <c r="C14744" s="201"/>
      <c r="D14744" s="201"/>
      <c r="E14744" s="201"/>
    </row>
    <row r="14745" spans="3:5" x14ac:dyDescent="0.2">
      <c r="C14745" s="201"/>
      <c r="D14745" s="201"/>
      <c r="E14745" s="201"/>
    </row>
    <row r="14746" spans="3:5" x14ac:dyDescent="0.2">
      <c r="C14746" s="201"/>
      <c r="D14746" s="201"/>
      <c r="E14746" s="201"/>
    </row>
    <row r="14747" spans="3:5" x14ac:dyDescent="0.2">
      <c r="C14747" s="201"/>
      <c r="D14747" s="201"/>
      <c r="E14747" s="201"/>
    </row>
    <row r="14748" spans="3:5" x14ac:dyDescent="0.2">
      <c r="C14748" s="201"/>
      <c r="D14748" s="201"/>
      <c r="E14748" s="201"/>
    </row>
    <row r="14749" spans="3:5" x14ac:dyDescent="0.2">
      <c r="C14749" s="201"/>
      <c r="D14749" s="201"/>
      <c r="E14749" s="201"/>
    </row>
    <row r="14750" spans="3:5" x14ac:dyDescent="0.2">
      <c r="C14750" s="201"/>
      <c r="D14750" s="201"/>
      <c r="E14750" s="201"/>
    </row>
    <row r="14751" spans="3:5" x14ac:dyDescent="0.2">
      <c r="C14751" s="201"/>
      <c r="D14751" s="201"/>
      <c r="E14751" s="201"/>
    </row>
    <row r="14752" spans="3:5" x14ac:dyDescent="0.2">
      <c r="C14752" s="201"/>
      <c r="D14752" s="201"/>
      <c r="E14752" s="201"/>
    </row>
    <row r="14753" spans="3:5" x14ac:dyDescent="0.2">
      <c r="C14753" s="201"/>
      <c r="D14753" s="201"/>
      <c r="E14753" s="201"/>
    </row>
    <row r="14754" spans="3:5" x14ac:dyDescent="0.2">
      <c r="C14754" s="201"/>
      <c r="D14754" s="201"/>
      <c r="E14754" s="201"/>
    </row>
    <row r="14755" spans="3:5" x14ac:dyDescent="0.2">
      <c r="C14755" s="201"/>
      <c r="D14755" s="201"/>
      <c r="E14755" s="201"/>
    </row>
    <row r="14756" spans="3:5" x14ac:dyDescent="0.2">
      <c r="C14756" s="201"/>
      <c r="D14756" s="201"/>
      <c r="E14756" s="201"/>
    </row>
    <row r="14757" spans="3:5" x14ac:dyDescent="0.2">
      <c r="C14757" s="201"/>
      <c r="D14757" s="201"/>
      <c r="E14757" s="201"/>
    </row>
    <row r="14758" spans="3:5" x14ac:dyDescent="0.2">
      <c r="C14758" s="201"/>
      <c r="D14758" s="201"/>
      <c r="E14758" s="201"/>
    </row>
    <row r="14759" spans="3:5" x14ac:dyDescent="0.2">
      <c r="C14759" s="201"/>
      <c r="D14759" s="201"/>
      <c r="E14759" s="201"/>
    </row>
    <row r="14760" spans="3:5" x14ac:dyDescent="0.2">
      <c r="C14760" s="201"/>
      <c r="D14760" s="201"/>
      <c r="E14760" s="201"/>
    </row>
    <row r="14761" spans="3:5" x14ac:dyDescent="0.2">
      <c r="C14761" s="201"/>
      <c r="D14761" s="201"/>
      <c r="E14761" s="201"/>
    </row>
    <row r="14762" spans="3:5" x14ac:dyDescent="0.2">
      <c r="C14762" s="201"/>
      <c r="D14762" s="201"/>
      <c r="E14762" s="201"/>
    </row>
    <row r="14763" spans="3:5" x14ac:dyDescent="0.2">
      <c r="C14763" s="201"/>
      <c r="D14763" s="201"/>
      <c r="E14763" s="201"/>
    </row>
    <row r="14764" spans="3:5" x14ac:dyDescent="0.2">
      <c r="C14764" s="201"/>
      <c r="D14764" s="201"/>
      <c r="E14764" s="201"/>
    </row>
    <row r="14765" spans="3:5" x14ac:dyDescent="0.2">
      <c r="C14765" s="201"/>
      <c r="D14765" s="201"/>
      <c r="E14765" s="201"/>
    </row>
    <row r="14766" spans="3:5" x14ac:dyDescent="0.2">
      <c r="C14766" s="201"/>
      <c r="D14766" s="201"/>
      <c r="E14766" s="201"/>
    </row>
    <row r="14767" spans="3:5" x14ac:dyDescent="0.2">
      <c r="C14767" s="201"/>
      <c r="D14767" s="201"/>
      <c r="E14767" s="201"/>
    </row>
    <row r="14768" spans="3:5" x14ac:dyDescent="0.2">
      <c r="C14768" s="201"/>
      <c r="D14768" s="201"/>
      <c r="E14768" s="201"/>
    </row>
    <row r="14769" spans="3:5" x14ac:dyDescent="0.2">
      <c r="C14769" s="201"/>
      <c r="D14769" s="201"/>
      <c r="E14769" s="201"/>
    </row>
    <row r="14770" spans="3:5" x14ac:dyDescent="0.2">
      <c r="C14770" s="201"/>
      <c r="D14770" s="201"/>
      <c r="E14770" s="201"/>
    </row>
    <row r="14771" spans="3:5" x14ac:dyDescent="0.2">
      <c r="C14771" s="201"/>
      <c r="D14771" s="201"/>
      <c r="E14771" s="201"/>
    </row>
    <row r="14772" spans="3:5" x14ac:dyDescent="0.2">
      <c r="C14772" s="201"/>
      <c r="D14772" s="201"/>
      <c r="E14772" s="201"/>
    </row>
    <row r="14773" spans="3:5" x14ac:dyDescent="0.2">
      <c r="C14773" s="201"/>
      <c r="D14773" s="201"/>
      <c r="E14773" s="201"/>
    </row>
    <row r="14774" spans="3:5" x14ac:dyDescent="0.2">
      <c r="C14774" s="201"/>
      <c r="D14774" s="201"/>
      <c r="E14774" s="201"/>
    </row>
    <row r="14775" spans="3:5" x14ac:dyDescent="0.2">
      <c r="C14775" s="201"/>
      <c r="D14775" s="201"/>
      <c r="E14775" s="201"/>
    </row>
    <row r="14776" spans="3:5" x14ac:dyDescent="0.2">
      <c r="C14776" s="201"/>
      <c r="D14776" s="201"/>
      <c r="E14776" s="201"/>
    </row>
    <row r="14777" spans="3:5" x14ac:dyDescent="0.2">
      <c r="C14777" s="201"/>
      <c r="D14777" s="201"/>
      <c r="E14777" s="201"/>
    </row>
    <row r="14778" spans="3:5" x14ac:dyDescent="0.2">
      <c r="C14778" s="201"/>
      <c r="D14778" s="201"/>
      <c r="E14778" s="201"/>
    </row>
    <row r="14779" spans="3:5" x14ac:dyDescent="0.2">
      <c r="C14779" s="201"/>
      <c r="D14779" s="201"/>
      <c r="E14779" s="201"/>
    </row>
    <row r="14780" spans="3:5" x14ac:dyDescent="0.2">
      <c r="C14780" s="201"/>
      <c r="D14780" s="201"/>
      <c r="E14780" s="201"/>
    </row>
    <row r="14781" spans="3:5" x14ac:dyDescent="0.2">
      <c r="C14781" s="201"/>
      <c r="D14781" s="201"/>
      <c r="E14781" s="201"/>
    </row>
    <row r="14782" spans="3:5" x14ac:dyDescent="0.2">
      <c r="C14782" s="201"/>
      <c r="D14782" s="201"/>
      <c r="E14782" s="201"/>
    </row>
    <row r="14783" spans="3:5" x14ac:dyDescent="0.2">
      <c r="C14783" s="201"/>
      <c r="D14783" s="201"/>
      <c r="E14783" s="201"/>
    </row>
    <row r="14784" spans="3:5" x14ac:dyDescent="0.2">
      <c r="C14784" s="201"/>
      <c r="D14784" s="201"/>
      <c r="E14784" s="201"/>
    </row>
    <row r="14785" spans="3:5" x14ac:dyDescent="0.2">
      <c r="C14785" s="201"/>
      <c r="D14785" s="201"/>
      <c r="E14785" s="201"/>
    </row>
    <row r="14786" spans="3:5" x14ac:dyDescent="0.2">
      <c r="C14786" s="201"/>
      <c r="D14786" s="201"/>
      <c r="E14786" s="201"/>
    </row>
    <row r="14787" spans="3:5" x14ac:dyDescent="0.2">
      <c r="C14787" s="201"/>
      <c r="D14787" s="201"/>
      <c r="E14787" s="201"/>
    </row>
    <row r="14788" spans="3:5" x14ac:dyDescent="0.2">
      <c r="C14788" s="201"/>
      <c r="D14788" s="201"/>
      <c r="E14788" s="201"/>
    </row>
    <row r="14789" spans="3:5" x14ac:dyDescent="0.2">
      <c r="C14789" s="201"/>
      <c r="D14789" s="201"/>
      <c r="E14789" s="201"/>
    </row>
    <row r="14790" spans="3:5" x14ac:dyDescent="0.2">
      <c r="C14790" s="201"/>
      <c r="D14790" s="201"/>
      <c r="E14790" s="201"/>
    </row>
    <row r="14791" spans="3:5" x14ac:dyDescent="0.2">
      <c r="C14791" s="201"/>
      <c r="D14791" s="201"/>
      <c r="E14791" s="201"/>
    </row>
    <row r="14792" spans="3:5" x14ac:dyDescent="0.2">
      <c r="C14792" s="201"/>
      <c r="D14792" s="201"/>
      <c r="E14792" s="201"/>
    </row>
    <row r="14793" spans="3:5" x14ac:dyDescent="0.2">
      <c r="C14793" s="201"/>
      <c r="D14793" s="201"/>
      <c r="E14793" s="201"/>
    </row>
    <row r="14794" spans="3:5" x14ac:dyDescent="0.2">
      <c r="C14794" s="201"/>
      <c r="D14794" s="201"/>
      <c r="E14794" s="201"/>
    </row>
    <row r="14795" spans="3:5" x14ac:dyDescent="0.2">
      <c r="C14795" s="201"/>
      <c r="D14795" s="201"/>
      <c r="E14795" s="201"/>
    </row>
    <row r="14796" spans="3:5" x14ac:dyDescent="0.2">
      <c r="C14796" s="201"/>
      <c r="D14796" s="201"/>
      <c r="E14796" s="201"/>
    </row>
    <row r="14797" spans="3:5" x14ac:dyDescent="0.2">
      <c r="C14797" s="201"/>
      <c r="D14797" s="201"/>
      <c r="E14797" s="201"/>
    </row>
    <row r="14798" spans="3:5" x14ac:dyDescent="0.2">
      <c r="C14798" s="201"/>
      <c r="D14798" s="201"/>
      <c r="E14798" s="201"/>
    </row>
    <row r="14799" spans="3:5" x14ac:dyDescent="0.2">
      <c r="C14799" s="201"/>
      <c r="D14799" s="201"/>
      <c r="E14799" s="201"/>
    </row>
    <row r="14800" spans="3:5" x14ac:dyDescent="0.2">
      <c r="C14800" s="201"/>
      <c r="D14800" s="201"/>
      <c r="E14800" s="201"/>
    </row>
    <row r="14801" spans="3:5" x14ac:dyDescent="0.2">
      <c r="C14801" s="201"/>
      <c r="D14801" s="201"/>
      <c r="E14801" s="201"/>
    </row>
    <row r="14802" spans="3:5" x14ac:dyDescent="0.2">
      <c r="C14802" s="201"/>
      <c r="D14802" s="201"/>
      <c r="E14802" s="201"/>
    </row>
    <row r="14803" spans="3:5" x14ac:dyDescent="0.2">
      <c r="C14803" s="201"/>
      <c r="D14803" s="201"/>
      <c r="E14803" s="201"/>
    </row>
    <row r="14804" spans="3:5" x14ac:dyDescent="0.2">
      <c r="C14804" s="201"/>
      <c r="D14804" s="201"/>
      <c r="E14804" s="201"/>
    </row>
    <row r="14805" spans="3:5" x14ac:dyDescent="0.2">
      <c r="C14805" s="201"/>
      <c r="D14805" s="201"/>
      <c r="E14805" s="201"/>
    </row>
    <row r="14806" spans="3:5" x14ac:dyDescent="0.2">
      <c r="C14806" s="201"/>
      <c r="D14806" s="201"/>
      <c r="E14806" s="201"/>
    </row>
    <row r="14807" spans="3:5" x14ac:dyDescent="0.2">
      <c r="C14807" s="201"/>
      <c r="D14807" s="201"/>
      <c r="E14807" s="201"/>
    </row>
    <row r="14808" spans="3:5" x14ac:dyDescent="0.2">
      <c r="C14808" s="201"/>
      <c r="D14808" s="201"/>
      <c r="E14808" s="201"/>
    </row>
    <row r="14809" spans="3:5" x14ac:dyDescent="0.2">
      <c r="C14809" s="201"/>
      <c r="D14809" s="201"/>
      <c r="E14809" s="201"/>
    </row>
    <row r="14810" spans="3:5" x14ac:dyDescent="0.2">
      <c r="C14810" s="201"/>
      <c r="D14810" s="201"/>
      <c r="E14810" s="201"/>
    </row>
    <row r="14811" spans="3:5" x14ac:dyDescent="0.2">
      <c r="C14811" s="201"/>
      <c r="D14811" s="201"/>
      <c r="E14811" s="201"/>
    </row>
    <row r="14812" spans="3:5" x14ac:dyDescent="0.2">
      <c r="C14812" s="201"/>
      <c r="D14812" s="201"/>
      <c r="E14812" s="201"/>
    </row>
    <row r="14813" spans="3:5" x14ac:dyDescent="0.2">
      <c r="C14813" s="201"/>
      <c r="D14813" s="201"/>
      <c r="E14813" s="201"/>
    </row>
    <row r="14814" spans="3:5" x14ac:dyDescent="0.2">
      <c r="C14814" s="201"/>
      <c r="D14814" s="201"/>
      <c r="E14814" s="201"/>
    </row>
    <row r="14815" spans="3:5" x14ac:dyDescent="0.2">
      <c r="C14815" s="201"/>
      <c r="D14815" s="201"/>
      <c r="E14815" s="201"/>
    </row>
    <row r="14816" spans="3:5" x14ac:dyDescent="0.2">
      <c r="C14816" s="201"/>
      <c r="D14816" s="201"/>
      <c r="E14816" s="201"/>
    </row>
    <row r="14817" spans="3:5" x14ac:dyDescent="0.2">
      <c r="C14817" s="201"/>
      <c r="D14817" s="201"/>
      <c r="E14817" s="201"/>
    </row>
    <row r="14818" spans="3:5" x14ac:dyDescent="0.2">
      <c r="C14818" s="201"/>
      <c r="D14818" s="201"/>
      <c r="E14818" s="201"/>
    </row>
    <row r="14819" spans="3:5" x14ac:dyDescent="0.2">
      <c r="C14819" s="201"/>
      <c r="D14819" s="201"/>
      <c r="E14819" s="201"/>
    </row>
    <row r="14820" spans="3:5" x14ac:dyDescent="0.2">
      <c r="C14820" s="201"/>
      <c r="D14820" s="201"/>
      <c r="E14820" s="201"/>
    </row>
    <row r="14821" spans="3:5" x14ac:dyDescent="0.2">
      <c r="C14821" s="201"/>
      <c r="D14821" s="201"/>
      <c r="E14821" s="201"/>
    </row>
    <row r="14822" spans="3:5" x14ac:dyDescent="0.2">
      <c r="C14822" s="201"/>
      <c r="D14822" s="201"/>
      <c r="E14822" s="201"/>
    </row>
    <row r="14823" spans="3:5" x14ac:dyDescent="0.2">
      <c r="C14823" s="201"/>
      <c r="D14823" s="201"/>
      <c r="E14823" s="201"/>
    </row>
    <row r="14824" spans="3:5" x14ac:dyDescent="0.2">
      <c r="C14824" s="201"/>
      <c r="D14824" s="201"/>
      <c r="E14824" s="201"/>
    </row>
    <row r="14825" spans="3:5" x14ac:dyDescent="0.2">
      <c r="C14825" s="201"/>
      <c r="D14825" s="201"/>
      <c r="E14825" s="201"/>
    </row>
    <row r="14826" spans="3:5" x14ac:dyDescent="0.2">
      <c r="C14826" s="201"/>
      <c r="D14826" s="201"/>
      <c r="E14826" s="201"/>
    </row>
    <row r="14827" spans="3:5" x14ac:dyDescent="0.2">
      <c r="C14827" s="201"/>
      <c r="D14827" s="201"/>
      <c r="E14827" s="201"/>
    </row>
    <row r="14828" spans="3:5" x14ac:dyDescent="0.2">
      <c r="C14828" s="201"/>
      <c r="D14828" s="201"/>
      <c r="E14828" s="201"/>
    </row>
    <row r="14829" spans="3:5" x14ac:dyDescent="0.2">
      <c r="C14829" s="201"/>
      <c r="D14829" s="201"/>
      <c r="E14829" s="201"/>
    </row>
    <row r="14830" spans="3:5" x14ac:dyDescent="0.2">
      <c r="C14830" s="201"/>
      <c r="D14830" s="201"/>
      <c r="E14830" s="201"/>
    </row>
    <row r="14831" spans="3:5" x14ac:dyDescent="0.2">
      <c r="C14831" s="201"/>
      <c r="D14831" s="201"/>
      <c r="E14831" s="201"/>
    </row>
    <row r="14832" spans="3:5" x14ac:dyDescent="0.2">
      <c r="C14832" s="201"/>
      <c r="D14832" s="201"/>
      <c r="E14832" s="201"/>
    </row>
    <row r="14833" spans="3:5" x14ac:dyDescent="0.2">
      <c r="C14833" s="201"/>
      <c r="D14833" s="201"/>
      <c r="E14833" s="201"/>
    </row>
    <row r="14834" spans="3:5" x14ac:dyDescent="0.2">
      <c r="C14834" s="201"/>
      <c r="D14834" s="201"/>
      <c r="E14834" s="201"/>
    </row>
    <row r="14835" spans="3:5" x14ac:dyDescent="0.2">
      <c r="C14835" s="201"/>
      <c r="D14835" s="201"/>
      <c r="E14835" s="201"/>
    </row>
    <row r="14836" spans="3:5" x14ac:dyDescent="0.2">
      <c r="C14836" s="201"/>
      <c r="D14836" s="201"/>
      <c r="E14836" s="201"/>
    </row>
    <row r="14837" spans="3:5" x14ac:dyDescent="0.2">
      <c r="C14837" s="201"/>
      <c r="D14837" s="201"/>
      <c r="E14837" s="201"/>
    </row>
    <row r="14838" spans="3:5" x14ac:dyDescent="0.2">
      <c r="C14838" s="201"/>
      <c r="D14838" s="201"/>
      <c r="E14838" s="201"/>
    </row>
    <row r="14839" spans="3:5" x14ac:dyDescent="0.2">
      <c r="C14839" s="201"/>
      <c r="D14839" s="201"/>
      <c r="E14839" s="201"/>
    </row>
    <row r="14840" spans="3:5" x14ac:dyDescent="0.2">
      <c r="C14840" s="201"/>
      <c r="D14840" s="201"/>
      <c r="E14840" s="201"/>
    </row>
    <row r="14841" spans="3:5" x14ac:dyDescent="0.2">
      <c r="C14841" s="201"/>
      <c r="D14841" s="201"/>
      <c r="E14841" s="201"/>
    </row>
    <row r="14842" spans="3:5" x14ac:dyDescent="0.2">
      <c r="C14842" s="201"/>
      <c r="D14842" s="201"/>
      <c r="E14842" s="201"/>
    </row>
    <row r="14843" spans="3:5" x14ac:dyDescent="0.2">
      <c r="C14843" s="201"/>
      <c r="D14843" s="201"/>
      <c r="E14843" s="201"/>
    </row>
    <row r="14844" spans="3:5" x14ac:dyDescent="0.2">
      <c r="C14844" s="201"/>
      <c r="D14844" s="201"/>
      <c r="E14844" s="201"/>
    </row>
    <row r="14845" spans="3:5" x14ac:dyDescent="0.2">
      <c r="C14845" s="201"/>
      <c r="D14845" s="201"/>
      <c r="E14845" s="201"/>
    </row>
    <row r="14846" spans="3:5" x14ac:dyDescent="0.2">
      <c r="C14846" s="201"/>
      <c r="D14846" s="201"/>
      <c r="E14846" s="201"/>
    </row>
    <row r="14847" spans="3:5" x14ac:dyDescent="0.2">
      <c r="C14847" s="201"/>
      <c r="D14847" s="201"/>
      <c r="E14847" s="201"/>
    </row>
    <row r="14848" spans="3:5" x14ac:dyDescent="0.2">
      <c r="C14848" s="201"/>
      <c r="D14848" s="201"/>
      <c r="E14848" s="201"/>
    </row>
    <row r="14849" spans="3:5" x14ac:dyDescent="0.2">
      <c r="C14849" s="201"/>
      <c r="D14849" s="201"/>
      <c r="E14849" s="201"/>
    </row>
    <row r="14850" spans="3:5" x14ac:dyDescent="0.2">
      <c r="C14850" s="201"/>
      <c r="D14850" s="201"/>
      <c r="E14850" s="201"/>
    </row>
    <row r="14851" spans="3:5" x14ac:dyDescent="0.2">
      <c r="C14851" s="201"/>
      <c r="D14851" s="201"/>
      <c r="E14851" s="201"/>
    </row>
    <row r="14852" spans="3:5" x14ac:dyDescent="0.2">
      <c r="C14852" s="201"/>
      <c r="D14852" s="201"/>
      <c r="E14852" s="201"/>
    </row>
    <row r="14853" spans="3:5" x14ac:dyDescent="0.2">
      <c r="C14853" s="201"/>
      <c r="D14853" s="201"/>
      <c r="E14853" s="201"/>
    </row>
    <row r="14854" spans="3:5" x14ac:dyDescent="0.2">
      <c r="C14854" s="201"/>
      <c r="D14854" s="201"/>
      <c r="E14854" s="201"/>
    </row>
    <row r="14855" spans="3:5" x14ac:dyDescent="0.2">
      <c r="C14855" s="201"/>
      <c r="D14855" s="201"/>
      <c r="E14855" s="201"/>
    </row>
    <row r="14856" spans="3:5" x14ac:dyDescent="0.2">
      <c r="C14856" s="201"/>
      <c r="D14856" s="201"/>
      <c r="E14856" s="201"/>
    </row>
    <row r="14857" spans="3:5" x14ac:dyDescent="0.2">
      <c r="C14857" s="201"/>
      <c r="D14857" s="201"/>
      <c r="E14857" s="201"/>
    </row>
    <row r="14858" spans="3:5" x14ac:dyDescent="0.2">
      <c r="C14858" s="201"/>
      <c r="D14858" s="201"/>
      <c r="E14858" s="201"/>
    </row>
    <row r="14859" spans="3:5" x14ac:dyDescent="0.2">
      <c r="C14859" s="201"/>
      <c r="D14859" s="201"/>
      <c r="E14859" s="201"/>
    </row>
    <row r="14860" spans="3:5" x14ac:dyDescent="0.2">
      <c r="C14860" s="201"/>
      <c r="D14860" s="201"/>
      <c r="E14860" s="201"/>
    </row>
    <row r="14861" spans="3:5" x14ac:dyDescent="0.2">
      <c r="C14861" s="201"/>
      <c r="D14861" s="201"/>
      <c r="E14861" s="201"/>
    </row>
    <row r="14862" spans="3:5" x14ac:dyDescent="0.2">
      <c r="C14862" s="201"/>
      <c r="D14862" s="201"/>
      <c r="E14862" s="201"/>
    </row>
    <row r="14863" spans="3:5" x14ac:dyDescent="0.2">
      <c r="C14863" s="201"/>
      <c r="D14863" s="201"/>
      <c r="E14863" s="201"/>
    </row>
    <row r="14864" spans="3:5" x14ac:dyDescent="0.2">
      <c r="C14864" s="201"/>
      <c r="D14864" s="201"/>
      <c r="E14864" s="201"/>
    </row>
    <row r="14865" spans="3:5" x14ac:dyDescent="0.2">
      <c r="C14865" s="201"/>
      <c r="D14865" s="201"/>
      <c r="E14865" s="201"/>
    </row>
    <row r="14866" spans="3:5" x14ac:dyDescent="0.2">
      <c r="C14866" s="201"/>
      <c r="D14866" s="201"/>
      <c r="E14866" s="201"/>
    </row>
    <row r="14867" spans="3:5" x14ac:dyDescent="0.2">
      <c r="C14867" s="201"/>
      <c r="D14867" s="201"/>
      <c r="E14867" s="201"/>
    </row>
    <row r="14868" spans="3:5" x14ac:dyDescent="0.2">
      <c r="C14868" s="201"/>
      <c r="D14868" s="201"/>
      <c r="E14868" s="201"/>
    </row>
    <row r="14869" spans="3:5" x14ac:dyDescent="0.2">
      <c r="C14869" s="201"/>
      <c r="D14869" s="201"/>
      <c r="E14869" s="201"/>
    </row>
    <row r="14870" spans="3:5" x14ac:dyDescent="0.2">
      <c r="C14870" s="201"/>
      <c r="D14870" s="201"/>
      <c r="E14870" s="201"/>
    </row>
    <row r="14871" spans="3:5" x14ac:dyDescent="0.2">
      <c r="C14871" s="201"/>
      <c r="D14871" s="201"/>
      <c r="E14871" s="201"/>
    </row>
    <row r="14872" spans="3:5" x14ac:dyDescent="0.2">
      <c r="C14872" s="201"/>
      <c r="D14872" s="201"/>
      <c r="E14872" s="201"/>
    </row>
    <row r="14873" spans="3:5" x14ac:dyDescent="0.2">
      <c r="C14873" s="201"/>
      <c r="D14873" s="201"/>
      <c r="E14873" s="201"/>
    </row>
    <row r="14874" spans="3:5" x14ac:dyDescent="0.2">
      <c r="C14874" s="201"/>
      <c r="D14874" s="201"/>
      <c r="E14874" s="201"/>
    </row>
    <row r="14875" spans="3:5" x14ac:dyDescent="0.2">
      <c r="C14875" s="201"/>
      <c r="D14875" s="201"/>
      <c r="E14875" s="201"/>
    </row>
    <row r="14876" spans="3:5" x14ac:dyDescent="0.2">
      <c r="C14876" s="201"/>
      <c r="D14876" s="201"/>
      <c r="E14876" s="201"/>
    </row>
    <row r="14877" spans="3:5" x14ac:dyDescent="0.2">
      <c r="C14877" s="201"/>
      <c r="D14877" s="201"/>
      <c r="E14877" s="201"/>
    </row>
    <row r="14878" spans="3:5" x14ac:dyDescent="0.2">
      <c r="C14878" s="201"/>
      <c r="D14878" s="201"/>
      <c r="E14878" s="201"/>
    </row>
    <row r="14879" spans="3:5" x14ac:dyDescent="0.2">
      <c r="C14879" s="201"/>
      <c r="D14879" s="201"/>
      <c r="E14879" s="201"/>
    </row>
    <row r="14880" spans="3:5" x14ac:dyDescent="0.2">
      <c r="C14880" s="201"/>
      <c r="D14880" s="201"/>
      <c r="E14880" s="201"/>
    </row>
    <row r="14881" spans="3:5" x14ac:dyDescent="0.2">
      <c r="C14881" s="201"/>
      <c r="D14881" s="201"/>
      <c r="E14881" s="201"/>
    </row>
    <row r="14882" spans="3:5" x14ac:dyDescent="0.2">
      <c r="C14882" s="201"/>
      <c r="D14882" s="201"/>
      <c r="E14882" s="201"/>
    </row>
    <row r="14883" spans="3:5" x14ac:dyDescent="0.2">
      <c r="C14883" s="201"/>
      <c r="D14883" s="201"/>
      <c r="E14883" s="201"/>
    </row>
    <row r="14884" spans="3:5" x14ac:dyDescent="0.2">
      <c r="C14884" s="201"/>
      <c r="D14884" s="201"/>
      <c r="E14884" s="201"/>
    </row>
    <row r="14885" spans="3:5" x14ac:dyDescent="0.2">
      <c r="C14885" s="201"/>
      <c r="D14885" s="201"/>
      <c r="E14885" s="201"/>
    </row>
    <row r="14886" spans="3:5" x14ac:dyDescent="0.2">
      <c r="C14886" s="201"/>
      <c r="D14886" s="201"/>
      <c r="E14886" s="201"/>
    </row>
    <row r="14887" spans="3:5" x14ac:dyDescent="0.2">
      <c r="C14887" s="201"/>
      <c r="D14887" s="201"/>
      <c r="E14887" s="201"/>
    </row>
    <row r="14888" spans="3:5" x14ac:dyDescent="0.2">
      <c r="C14888" s="201"/>
      <c r="D14888" s="201"/>
      <c r="E14888" s="201"/>
    </row>
    <row r="14889" spans="3:5" x14ac:dyDescent="0.2">
      <c r="C14889" s="201"/>
      <c r="D14889" s="201"/>
      <c r="E14889" s="201"/>
    </row>
    <row r="14890" spans="3:5" x14ac:dyDescent="0.2">
      <c r="C14890" s="201"/>
      <c r="D14890" s="201"/>
      <c r="E14890" s="201"/>
    </row>
    <row r="14891" spans="3:5" x14ac:dyDescent="0.2">
      <c r="C14891" s="201"/>
      <c r="D14891" s="201"/>
      <c r="E14891" s="201"/>
    </row>
    <row r="14892" spans="3:5" x14ac:dyDescent="0.2">
      <c r="C14892" s="201"/>
      <c r="D14892" s="201"/>
      <c r="E14892" s="201"/>
    </row>
    <row r="14893" spans="3:5" x14ac:dyDescent="0.2">
      <c r="C14893" s="201"/>
      <c r="D14893" s="201"/>
      <c r="E14893" s="201"/>
    </row>
    <row r="14894" spans="3:5" x14ac:dyDescent="0.2">
      <c r="C14894" s="201"/>
      <c r="D14894" s="201"/>
      <c r="E14894" s="201"/>
    </row>
    <row r="14895" spans="3:5" x14ac:dyDescent="0.2">
      <c r="C14895" s="201"/>
      <c r="D14895" s="201"/>
      <c r="E14895" s="201"/>
    </row>
    <row r="14896" spans="3:5" x14ac:dyDescent="0.2">
      <c r="C14896" s="201"/>
      <c r="D14896" s="201"/>
      <c r="E14896" s="201"/>
    </row>
    <row r="14897" spans="3:5" x14ac:dyDescent="0.2">
      <c r="C14897" s="201"/>
      <c r="D14897" s="201"/>
      <c r="E14897" s="201"/>
    </row>
    <row r="14898" spans="3:5" x14ac:dyDescent="0.2">
      <c r="C14898" s="201"/>
      <c r="D14898" s="201"/>
      <c r="E14898" s="201"/>
    </row>
    <row r="14899" spans="3:5" x14ac:dyDescent="0.2">
      <c r="C14899" s="201"/>
      <c r="D14899" s="201"/>
      <c r="E14899" s="201"/>
    </row>
    <row r="14900" spans="3:5" x14ac:dyDescent="0.2">
      <c r="C14900" s="201"/>
      <c r="D14900" s="201"/>
      <c r="E14900" s="201"/>
    </row>
    <row r="14901" spans="3:5" x14ac:dyDescent="0.2">
      <c r="C14901" s="201"/>
      <c r="D14901" s="201"/>
      <c r="E14901" s="201"/>
    </row>
    <row r="14902" spans="3:5" x14ac:dyDescent="0.2">
      <c r="C14902" s="201"/>
      <c r="D14902" s="201"/>
      <c r="E14902" s="201"/>
    </row>
    <row r="14903" spans="3:5" x14ac:dyDescent="0.2">
      <c r="C14903" s="201"/>
      <c r="D14903" s="201"/>
      <c r="E14903" s="201"/>
    </row>
    <row r="14904" spans="3:5" x14ac:dyDescent="0.2">
      <c r="C14904" s="201"/>
      <c r="D14904" s="201"/>
      <c r="E14904" s="201"/>
    </row>
    <row r="14905" spans="3:5" x14ac:dyDescent="0.2">
      <c r="C14905" s="201"/>
      <c r="D14905" s="201"/>
      <c r="E14905" s="201"/>
    </row>
    <row r="14906" spans="3:5" x14ac:dyDescent="0.2">
      <c r="C14906" s="201"/>
      <c r="D14906" s="201"/>
      <c r="E14906" s="201"/>
    </row>
    <row r="14907" spans="3:5" x14ac:dyDescent="0.2">
      <c r="C14907" s="201"/>
      <c r="D14907" s="201"/>
      <c r="E14907" s="201"/>
    </row>
    <row r="14908" spans="3:5" x14ac:dyDescent="0.2">
      <c r="C14908" s="201"/>
      <c r="D14908" s="201"/>
      <c r="E14908" s="201"/>
    </row>
    <row r="14909" spans="3:5" x14ac:dyDescent="0.2">
      <c r="C14909" s="201"/>
      <c r="D14909" s="201"/>
      <c r="E14909" s="201"/>
    </row>
    <row r="14910" spans="3:5" x14ac:dyDescent="0.2">
      <c r="C14910" s="201"/>
      <c r="D14910" s="201"/>
      <c r="E14910" s="201"/>
    </row>
    <row r="14911" spans="3:5" x14ac:dyDescent="0.2">
      <c r="C14911" s="201"/>
      <c r="D14911" s="201"/>
      <c r="E14911" s="201"/>
    </row>
    <row r="14912" spans="3:5" x14ac:dyDescent="0.2">
      <c r="C14912" s="201"/>
      <c r="D14912" s="201"/>
      <c r="E14912" s="201"/>
    </row>
    <row r="14913" spans="3:5" x14ac:dyDescent="0.2">
      <c r="C14913" s="201"/>
      <c r="D14913" s="201"/>
      <c r="E14913" s="201"/>
    </row>
    <row r="14914" spans="3:5" x14ac:dyDescent="0.2">
      <c r="C14914" s="201"/>
      <c r="D14914" s="201"/>
      <c r="E14914" s="201"/>
    </row>
    <row r="14915" spans="3:5" x14ac:dyDescent="0.2">
      <c r="C14915" s="201"/>
      <c r="D14915" s="201"/>
      <c r="E14915" s="201"/>
    </row>
    <row r="14916" spans="3:5" x14ac:dyDescent="0.2">
      <c r="C14916" s="201"/>
      <c r="D14916" s="201"/>
      <c r="E14916" s="201"/>
    </row>
    <row r="14917" spans="3:5" x14ac:dyDescent="0.2">
      <c r="C14917" s="201"/>
      <c r="D14917" s="201"/>
      <c r="E14917" s="201"/>
    </row>
    <row r="14918" spans="3:5" x14ac:dyDescent="0.2">
      <c r="C14918" s="201"/>
      <c r="D14918" s="201"/>
      <c r="E14918" s="201"/>
    </row>
    <row r="14919" spans="3:5" x14ac:dyDescent="0.2">
      <c r="C14919" s="201"/>
      <c r="D14919" s="201"/>
      <c r="E14919" s="201"/>
    </row>
    <row r="14920" spans="3:5" x14ac:dyDescent="0.2">
      <c r="C14920" s="201"/>
      <c r="D14920" s="201"/>
      <c r="E14920" s="201"/>
    </row>
    <row r="14921" spans="3:5" x14ac:dyDescent="0.2">
      <c r="C14921" s="201"/>
      <c r="D14921" s="201"/>
      <c r="E14921" s="201"/>
    </row>
    <row r="14922" spans="3:5" x14ac:dyDescent="0.2">
      <c r="C14922" s="201"/>
      <c r="D14922" s="201"/>
      <c r="E14922" s="201"/>
    </row>
    <row r="14923" spans="3:5" x14ac:dyDescent="0.2">
      <c r="C14923" s="201"/>
      <c r="D14923" s="201"/>
      <c r="E14923" s="201"/>
    </row>
    <row r="14924" spans="3:5" x14ac:dyDescent="0.2">
      <c r="C14924" s="201"/>
      <c r="D14924" s="201"/>
      <c r="E14924" s="201"/>
    </row>
    <row r="14925" spans="3:5" x14ac:dyDescent="0.2">
      <c r="C14925" s="201"/>
      <c r="D14925" s="201"/>
      <c r="E14925" s="201"/>
    </row>
    <row r="14926" spans="3:5" x14ac:dyDescent="0.2">
      <c r="C14926" s="201"/>
      <c r="D14926" s="201"/>
      <c r="E14926" s="201"/>
    </row>
    <row r="14927" spans="3:5" x14ac:dyDescent="0.2">
      <c r="C14927" s="201"/>
      <c r="D14927" s="201"/>
      <c r="E14927" s="201"/>
    </row>
    <row r="14928" spans="3:5" x14ac:dyDescent="0.2">
      <c r="C14928" s="201"/>
      <c r="D14928" s="201"/>
      <c r="E14928" s="201"/>
    </row>
    <row r="14929" spans="3:5" x14ac:dyDescent="0.2">
      <c r="C14929" s="201"/>
      <c r="D14929" s="201"/>
      <c r="E14929" s="201"/>
    </row>
    <row r="14930" spans="3:5" x14ac:dyDescent="0.2">
      <c r="C14930" s="201"/>
      <c r="D14930" s="201"/>
      <c r="E14930" s="201"/>
    </row>
    <row r="14931" spans="3:5" x14ac:dyDescent="0.2">
      <c r="C14931" s="201"/>
      <c r="D14931" s="201"/>
      <c r="E14931" s="201"/>
    </row>
    <row r="14932" spans="3:5" x14ac:dyDescent="0.2">
      <c r="C14932" s="201"/>
      <c r="D14932" s="201"/>
      <c r="E14932" s="201"/>
    </row>
    <row r="14933" spans="3:5" x14ac:dyDescent="0.2">
      <c r="C14933" s="201"/>
      <c r="D14933" s="201"/>
      <c r="E14933" s="201"/>
    </row>
    <row r="14934" spans="3:5" x14ac:dyDescent="0.2">
      <c r="C14934" s="201"/>
      <c r="D14934" s="201"/>
      <c r="E14934" s="201"/>
    </row>
    <row r="14935" spans="3:5" x14ac:dyDescent="0.2">
      <c r="C14935" s="201"/>
      <c r="D14935" s="201"/>
      <c r="E14935" s="201"/>
    </row>
    <row r="14936" spans="3:5" x14ac:dyDescent="0.2">
      <c r="C14936" s="201"/>
      <c r="D14936" s="201"/>
      <c r="E14936" s="201"/>
    </row>
    <row r="14937" spans="3:5" x14ac:dyDescent="0.2">
      <c r="C14937" s="201"/>
      <c r="D14937" s="201"/>
      <c r="E14937" s="201"/>
    </row>
    <row r="14938" spans="3:5" x14ac:dyDescent="0.2">
      <c r="C14938" s="201"/>
      <c r="D14938" s="201"/>
      <c r="E14938" s="201"/>
    </row>
    <row r="14939" spans="3:5" x14ac:dyDescent="0.2">
      <c r="C14939" s="201"/>
      <c r="D14939" s="201"/>
      <c r="E14939" s="201"/>
    </row>
    <row r="14940" spans="3:5" x14ac:dyDescent="0.2">
      <c r="C14940" s="201"/>
      <c r="D14940" s="201"/>
      <c r="E14940" s="201"/>
    </row>
    <row r="14941" spans="3:5" x14ac:dyDescent="0.2">
      <c r="C14941" s="201"/>
      <c r="D14941" s="201"/>
      <c r="E14941" s="201"/>
    </row>
    <row r="14942" spans="3:5" x14ac:dyDescent="0.2">
      <c r="C14942" s="201"/>
      <c r="D14942" s="201"/>
      <c r="E14942" s="201"/>
    </row>
    <row r="14943" spans="3:5" x14ac:dyDescent="0.2">
      <c r="C14943" s="201"/>
      <c r="D14943" s="201"/>
      <c r="E14943" s="201"/>
    </row>
    <row r="14944" spans="3:5" x14ac:dyDescent="0.2">
      <c r="C14944" s="201"/>
      <c r="D14944" s="201"/>
      <c r="E14944" s="201"/>
    </row>
    <row r="14945" spans="3:5" x14ac:dyDescent="0.2">
      <c r="C14945" s="201"/>
      <c r="D14945" s="201"/>
      <c r="E14945" s="201"/>
    </row>
    <row r="14946" spans="3:5" x14ac:dyDescent="0.2">
      <c r="C14946" s="201"/>
      <c r="D14946" s="201"/>
      <c r="E14946" s="201"/>
    </row>
    <row r="14947" spans="3:5" x14ac:dyDescent="0.2">
      <c r="C14947" s="201"/>
      <c r="D14947" s="201"/>
      <c r="E14947" s="201"/>
    </row>
    <row r="14948" spans="3:5" x14ac:dyDescent="0.2">
      <c r="C14948" s="201"/>
      <c r="D14948" s="201"/>
      <c r="E14948" s="201"/>
    </row>
    <row r="14949" spans="3:5" x14ac:dyDescent="0.2">
      <c r="C14949" s="201"/>
      <c r="D14949" s="201"/>
      <c r="E14949" s="201"/>
    </row>
    <row r="14950" spans="3:5" x14ac:dyDescent="0.2">
      <c r="C14950" s="201"/>
      <c r="D14950" s="201"/>
      <c r="E14950" s="201"/>
    </row>
    <row r="14951" spans="3:5" x14ac:dyDescent="0.2">
      <c r="C14951" s="201"/>
      <c r="D14951" s="201"/>
      <c r="E14951" s="201"/>
    </row>
    <row r="14952" spans="3:5" x14ac:dyDescent="0.2">
      <c r="C14952" s="201"/>
      <c r="D14952" s="201"/>
      <c r="E14952" s="201"/>
    </row>
    <row r="14953" spans="3:5" x14ac:dyDescent="0.2">
      <c r="C14953" s="201"/>
      <c r="D14953" s="201"/>
      <c r="E14953" s="201"/>
    </row>
    <row r="14954" spans="3:5" x14ac:dyDescent="0.2">
      <c r="C14954" s="201"/>
      <c r="D14954" s="201"/>
      <c r="E14954" s="201"/>
    </row>
    <row r="14955" spans="3:5" x14ac:dyDescent="0.2">
      <c r="C14955" s="201"/>
      <c r="D14955" s="201"/>
      <c r="E14955" s="201"/>
    </row>
    <row r="14956" spans="3:5" x14ac:dyDescent="0.2">
      <c r="C14956" s="201"/>
      <c r="D14956" s="201"/>
      <c r="E14956" s="201"/>
    </row>
    <row r="14957" spans="3:5" x14ac:dyDescent="0.2">
      <c r="C14957" s="201"/>
      <c r="D14957" s="201"/>
      <c r="E14957" s="201"/>
    </row>
    <row r="14958" spans="3:5" x14ac:dyDescent="0.2">
      <c r="C14958" s="201"/>
      <c r="D14958" s="201"/>
      <c r="E14958" s="201"/>
    </row>
    <row r="14959" spans="3:5" x14ac:dyDescent="0.2">
      <c r="C14959" s="201"/>
      <c r="D14959" s="201"/>
      <c r="E14959" s="201"/>
    </row>
    <row r="14960" spans="3:5" x14ac:dyDescent="0.2">
      <c r="C14960" s="201"/>
      <c r="D14960" s="201"/>
      <c r="E14960" s="201"/>
    </row>
    <row r="14961" spans="3:5" x14ac:dyDescent="0.2">
      <c r="C14961" s="201"/>
      <c r="D14961" s="201"/>
      <c r="E14961" s="201"/>
    </row>
    <row r="14962" spans="3:5" x14ac:dyDescent="0.2">
      <c r="C14962" s="201"/>
      <c r="D14962" s="201"/>
      <c r="E14962" s="201"/>
    </row>
    <row r="14963" spans="3:5" x14ac:dyDescent="0.2">
      <c r="C14963" s="201"/>
      <c r="D14963" s="201"/>
      <c r="E14963" s="201"/>
    </row>
    <row r="14964" spans="3:5" x14ac:dyDescent="0.2">
      <c r="C14964" s="201"/>
      <c r="D14964" s="201"/>
      <c r="E14964" s="201"/>
    </row>
    <row r="14965" spans="3:5" x14ac:dyDescent="0.2">
      <c r="C14965" s="201"/>
      <c r="D14965" s="201"/>
      <c r="E14965" s="201"/>
    </row>
    <row r="14966" spans="3:5" x14ac:dyDescent="0.2">
      <c r="C14966" s="201"/>
      <c r="D14966" s="201"/>
      <c r="E14966" s="201"/>
    </row>
    <row r="14967" spans="3:5" x14ac:dyDescent="0.2">
      <c r="C14967" s="201"/>
      <c r="D14967" s="201"/>
      <c r="E14967" s="201"/>
    </row>
    <row r="14968" spans="3:5" x14ac:dyDescent="0.2">
      <c r="C14968" s="201"/>
      <c r="D14968" s="201"/>
      <c r="E14968" s="201"/>
    </row>
    <row r="14969" spans="3:5" x14ac:dyDescent="0.2">
      <c r="C14969" s="201"/>
      <c r="D14969" s="201"/>
      <c r="E14969" s="201"/>
    </row>
    <row r="14970" spans="3:5" x14ac:dyDescent="0.2">
      <c r="C14970" s="201"/>
      <c r="D14970" s="201"/>
      <c r="E14970" s="201"/>
    </row>
    <row r="14971" spans="3:5" x14ac:dyDescent="0.2">
      <c r="C14971" s="201"/>
      <c r="D14971" s="201"/>
      <c r="E14971" s="201"/>
    </row>
    <row r="14972" spans="3:5" x14ac:dyDescent="0.2">
      <c r="C14972" s="201"/>
      <c r="D14972" s="201"/>
      <c r="E14972" s="201"/>
    </row>
    <row r="14973" spans="3:5" x14ac:dyDescent="0.2">
      <c r="C14973" s="201"/>
      <c r="D14973" s="201"/>
      <c r="E14973" s="201"/>
    </row>
    <row r="14974" spans="3:5" x14ac:dyDescent="0.2">
      <c r="C14974" s="201"/>
      <c r="D14974" s="201"/>
      <c r="E14974" s="201"/>
    </row>
    <row r="14975" spans="3:5" x14ac:dyDescent="0.2">
      <c r="C14975" s="201"/>
      <c r="D14975" s="201"/>
      <c r="E14975" s="201"/>
    </row>
    <row r="14976" spans="3:5" x14ac:dyDescent="0.2">
      <c r="C14976" s="201"/>
      <c r="D14976" s="201"/>
      <c r="E14976" s="201"/>
    </row>
    <row r="14977" spans="3:5" x14ac:dyDescent="0.2">
      <c r="C14977" s="201"/>
      <c r="D14977" s="201"/>
      <c r="E14977" s="201"/>
    </row>
    <row r="14978" spans="3:5" x14ac:dyDescent="0.2">
      <c r="C14978" s="201"/>
      <c r="D14978" s="201"/>
      <c r="E14978" s="201"/>
    </row>
    <row r="14979" spans="3:5" x14ac:dyDescent="0.2">
      <c r="C14979" s="201"/>
      <c r="D14979" s="201"/>
      <c r="E14979" s="201"/>
    </row>
    <row r="14980" spans="3:5" x14ac:dyDescent="0.2">
      <c r="C14980" s="201"/>
      <c r="D14980" s="201"/>
      <c r="E14980" s="201"/>
    </row>
    <row r="14981" spans="3:5" x14ac:dyDescent="0.2">
      <c r="C14981" s="201"/>
      <c r="D14981" s="201"/>
      <c r="E14981" s="201"/>
    </row>
    <row r="14982" spans="3:5" x14ac:dyDescent="0.2">
      <c r="C14982" s="201"/>
      <c r="D14982" s="201"/>
      <c r="E14982" s="201"/>
    </row>
    <row r="14983" spans="3:5" x14ac:dyDescent="0.2">
      <c r="C14983" s="201"/>
      <c r="D14983" s="201"/>
      <c r="E14983" s="201"/>
    </row>
    <row r="14984" spans="3:5" x14ac:dyDescent="0.2">
      <c r="C14984" s="201"/>
      <c r="D14984" s="201"/>
      <c r="E14984" s="201"/>
    </row>
    <row r="14985" spans="3:5" x14ac:dyDescent="0.2">
      <c r="C14985" s="201"/>
      <c r="D14985" s="201"/>
      <c r="E14985" s="201"/>
    </row>
    <row r="14986" spans="3:5" x14ac:dyDescent="0.2">
      <c r="C14986" s="201"/>
      <c r="D14986" s="201"/>
      <c r="E14986" s="201"/>
    </row>
    <row r="14987" spans="3:5" x14ac:dyDescent="0.2">
      <c r="C14987" s="201"/>
      <c r="D14987" s="201"/>
      <c r="E14987" s="201"/>
    </row>
    <row r="14988" spans="3:5" x14ac:dyDescent="0.2">
      <c r="C14988" s="201"/>
      <c r="D14988" s="201"/>
      <c r="E14988" s="201"/>
    </row>
    <row r="14989" spans="3:5" x14ac:dyDescent="0.2">
      <c r="C14989" s="201"/>
      <c r="D14989" s="201"/>
      <c r="E14989" s="201"/>
    </row>
    <row r="14990" spans="3:5" x14ac:dyDescent="0.2">
      <c r="C14990" s="201"/>
      <c r="D14990" s="201"/>
      <c r="E14990" s="201"/>
    </row>
    <row r="14991" spans="3:5" x14ac:dyDescent="0.2">
      <c r="C14991" s="201"/>
      <c r="D14991" s="201"/>
      <c r="E14991" s="201"/>
    </row>
    <row r="14992" spans="3:5" x14ac:dyDescent="0.2">
      <c r="C14992" s="201"/>
      <c r="D14992" s="201"/>
      <c r="E14992" s="201"/>
    </row>
    <row r="14993" spans="3:5" x14ac:dyDescent="0.2">
      <c r="C14993" s="201"/>
      <c r="D14993" s="201"/>
      <c r="E14993" s="201"/>
    </row>
    <row r="14994" spans="3:5" x14ac:dyDescent="0.2">
      <c r="C14994" s="201"/>
      <c r="D14994" s="201"/>
      <c r="E14994" s="201"/>
    </row>
    <row r="14995" spans="3:5" x14ac:dyDescent="0.2">
      <c r="C14995" s="201"/>
      <c r="D14995" s="201"/>
      <c r="E14995" s="201"/>
    </row>
    <row r="14996" spans="3:5" x14ac:dyDescent="0.2">
      <c r="C14996" s="201"/>
      <c r="D14996" s="201"/>
      <c r="E14996" s="201"/>
    </row>
    <row r="14997" spans="3:5" x14ac:dyDescent="0.2">
      <c r="C14997" s="201"/>
      <c r="D14997" s="201"/>
      <c r="E14997" s="201"/>
    </row>
    <row r="14998" spans="3:5" x14ac:dyDescent="0.2">
      <c r="C14998" s="201"/>
      <c r="D14998" s="201"/>
      <c r="E14998" s="201"/>
    </row>
    <row r="14999" spans="3:5" x14ac:dyDescent="0.2">
      <c r="C14999" s="201"/>
      <c r="D14999" s="201"/>
      <c r="E14999" s="201"/>
    </row>
    <row r="15000" spans="3:5" x14ac:dyDescent="0.2">
      <c r="C15000" s="201"/>
      <c r="D15000" s="201"/>
      <c r="E15000" s="201"/>
    </row>
    <row r="15001" spans="3:5" x14ac:dyDescent="0.2">
      <c r="C15001" s="201"/>
      <c r="D15001" s="201"/>
      <c r="E15001" s="201"/>
    </row>
    <row r="15002" spans="3:5" x14ac:dyDescent="0.2">
      <c r="C15002" s="201"/>
      <c r="D15002" s="201"/>
      <c r="E15002" s="201"/>
    </row>
    <row r="15003" spans="3:5" x14ac:dyDescent="0.2">
      <c r="C15003" s="201"/>
      <c r="D15003" s="201"/>
      <c r="E15003" s="201"/>
    </row>
    <row r="15004" spans="3:5" x14ac:dyDescent="0.2">
      <c r="C15004" s="201"/>
      <c r="D15004" s="201"/>
      <c r="E15004" s="201"/>
    </row>
    <row r="15005" spans="3:5" x14ac:dyDescent="0.2">
      <c r="C15005" s="201"/>
      <c r="D15005" s="201"/>
      <c r="E15005" s="201"/>
    </row>
    <row r="15006" spans="3:5" x14ac:dyDescent="0.2">
      <c r="C15006" s="201"/>
      <c r="D15006" s="201"/>
      <c r="E15006" s="201"/>
    </row>
    <row r="15007" spans="3:5" x14ac:dyDescent="0.2">
      <c r="C15007" s="201"/>
      <c r="D15007" s="201"/>
      <c r="E15007" s="201"/>
    </row>
    <row r="15008" spans="3:5" x14ac:dyDescent="0.2">
      <c r="C15008" s="201"/>
      <c r="D15008" s="201"/>
      <c r="E15008" s="201"/>
    </row>
    <row r="15009" spans="3:5" x14ac:dyDescent="0.2">
      <c r="C15009" s="201"/>
      <c r="D15009" s="201"/>
      <c r="E15009" s="201"/>
    </row>
    <row r="15010" spans="3:5" x14ac:dyDescent="0.2">
      <c r="C15010" s="201"/>
      <c r="D15010" s="201"/>
      <c r="E15010" s="201"/>
    </row>
    <row r="15011" spans="3:5" x14ac:dyDescent="0.2">
      <c r="C15011" s="201"/>
      <c r="D15011" s="201"/>
      <c r="E15011" s="201"/>
    </row>
    <row r="15012" spans="3:5" x14ac:dyDescent="0.2">
      <c r="C15012" s="201"/>
      <c r="D15012" s="201"/>
      <c r="E15012" s="201"/>
    </row>
    <row r="15013" spans="3:5" x14ac:dyDescent="0.2">
      <c r="C15013" s="201"/>
      <c r="D15013" s="201"/>
      <c r="E15013" s="201"/>
    </row>
    <row r="15014" spans="3:5" x14ac:dyDescent="0.2">
      <c r="C15014" s="201"/>
      <c r="D15014" s="201"/>
      <c r="E15014" s="201"/>
    </row>
    <row r="15015" spans="3:5" x14ac:dyDescent="0.2">
      <c r="C15015" s="201"/>
      <c r="D15015" s="201"/>
      <c r="E15015" s="201"/>
    </row>
    <row r="15016" spans="3:5" x14ac:dyDescent="0.2">
      <c r="C15016" s="201"/>
      <c r="D15016" s="201"/>
      <c r="E15016" s="201"/>
    </row>
    <row r="15017" spans="3:5" x14ac:dyDescent="0.2">
      <c r="C15017" s="201"/>
      <c r="D15017" s="201"/>
      <c r="E15017" s="201"/>
    </row>
    <row r="15018" spans="3:5" x14ac:dyDescent="0.2">
      <c r="C15018" s="201"/>
      <c r="D15018" s="201"/>
      <c r="E15018" s="201"/>
    </row>
    <row r="15019" spans="3:5" x14ac:dyDescent="0.2">
      <c r="C15019" s="201"/>
      <c r="D15019" s="201"/>
      <c r="E15019" s="201"/>
    </row>
    <row r="15020" spans="3:5" x14ac:dyDescent="0.2">
      <c r="C15020" s="201"/>
      <c r="D15020" s="201"/>
      <c r="E15020" s="201"/>
    </row>
    <row r="15021" spans="3:5" x14ac:dyDescent="0.2">
      <c r="C15021" s="201"/>
      <c r="D15021" s="201"/>
      <c r="E15021" s="201"/>
    </row>
    <row r="15022" spans="3:5" x14ac:dyDescent="0.2">
      <c r="C15022" s="201"/>
      <c r="D15022" s="201"/>
      <c r="E15022" s="201"/>
    </row>
    <row r="15023" spans="3:5" x14ac:dyDescent="0.2">
      <c r="C15023" s="201"/>
      <c r="D15023" s="201"/>
      <c r="E15023" s="201"/>
    </row>
    <row r="15024" spans="3:5" x14ac:dyDescent="0.2">
      <c r="C15024" s="201"/>
      <c r="D15024" s="201"/>
      <c r="E15024" s="201"/>
    </row>
    <row r="15025" spans="3:5" x14ac:dyDescent="0.2">
      <c r="C15025" s="201"/>
      <c r="D15025" s="201"/>
      <c r="E15025" s="201"/>
    </row>
    <row r="15026" spans="3:5" x14ac:dyDescent="0.2">
      <c r="C15026" s="201"/>
      <c r="D15026" s="201"/>
      <c r="E15026" s="201"/>
    </row>
    <row r="15027" spans="3:5" x14ac:dyDescent="0.2">
      <c r="C15027" s="201"/>
      <c r="D15027" s="201"/>
      <c r="E15027" s="201"/>
    </row>
    <row r="15028" spans="3:5" x14ac:dyDescent="0.2">
      <c r="C15028" s="201"/>
      <c r="D15028" s="201"/>
      <c r="E15028" s="201"/>
    </row>
    <row r="15029" spans="3:5" x14ac:dyDescent="0.2">
      <c r="C15029" s="201"/>
      <c r="D15029" s="201"/>
      <c r="E15029" s="201"/>
    </row>
    <row r="15030" spans="3:5" x14ac:dyDescent="0.2">
      <c r="C15030" s="201"/>
      <c r="D15030" s="201"/>
      <c r="E15030" s="201"/>
    </row>
    <row r="15031" spans="3:5" x14ac:dyDescent="0.2">
      <c r="C15031" s="201"/>
      <c r="D15031" s="201"/>
      <c r="E15031" s="201"/>
    </row>
    <row r="15032" spans="3:5" x14ac:dyDescent="0.2">
      <c r="C15032" s="201"/>
      <c r="D15032" s="201"/>
      <c r="E15032" s="201"/>
    </row>
    <row r="15033" spans="3:5" x14ac:dyDescent="0.2">
      <c r="C15033" s="201"/>
      <c r="D15033" s="201"/>
      <c r="E15033" s="201"/>
    </row>
    <row r="15034" spans="3:5" x14ac:dyDescent="0.2">
      <c r="C15034" s="201"/>
      <c r="D15034" s="201"/>
      <c r="E15034" s="201"/>
    </row>
    <row r="15035" spans="3:5" x14ac:dyDescent="0.2">
      <c r="C15035" s="201"/>
      <c r="D15035" s="201"/>
      <c r="E15035" s="201"/>
    </row>
    <row r="15036" spans="3:5" x14ac:dyDescent="0.2">
      <c r="C15036" s="201"/>
      <c r="D15036" s="201"/>
      <c r="E15036" s="201"/>
    </row>
    <row r="15037" spans="3:5" x14ac:dyDescent="0.2">
      <c r="C15037" s="201"/>
      <c r="D15037" s="201"/>
      <c r="E15037" s="201"/>
    </row>
    <row r="15038" spans="3:5" x14ac:dyDescent="0.2">
      <c r="C15038" s="201"/>
      <c r="D15038" s="201"/>
      <c r="E15038" s="201"/>
    </row>
    <row r="15039" spans="3:5" x14ac:dyDescent="0.2">
      <c r="C15039" s="201"/>
      <c r="D15039" s="201"/>
      <c r="E15039" s="201"/>
    </row>
    <row r="15040" spans="3:5" x14ac:dyDescent="0.2">
      <c r="C15040" s="201"/>
      <c r="D15040" s="201"/>
      <c r="E15040" s="201"/>
    </row>
    <row r="15041" spans="3:5" x14ac:dyDescent="0.2">
      <c r="C15041" s="201"/>
      <c r="D15041" s="201"/>
      <c r="E15041" s="201"/>
    </row>
    <row r="15042" spans="3:5" x14ac:dyDescent="0.2">
      <c r="C15042" s="201"/>
      <c r="D15042" s="201"/>
      <c r="E15042" s="201"/>
    </row>
    <row r="15043" spans="3:5" x14ac:dyDescent="0.2">
      <c r="C15043" s="201"/>
      <c r="D15043" s="201"/>
      <c r="E15043" s="201"/>
    </row>
    <row r="15044" spans="3:5" x14ac:dyDescent="0.2">
      <c r="C15044" s="201"/>
      <c r="D15044" s="201"/>
      <c r="E15044" s="201"/>
    </row>
    <row r="15045" spans="3:5" x14ac:dyDescent="0.2">
      <c r="C15045" s="201"/>
      <c r="D15045" s="201"/>
      <c r="E15045" s="201"/>
    </row>
    <row r="15046" spans="3:5" x14ac:dyDescent="0.2">
      <c r="C15046" s="201"/>
      <c r="D15046" s="201"/>
      <c r="E15046" s="201"/>
    </row>
    <row r="15047" spans="3:5" x14ac:dyDescent="0.2">
      <c r="C15047" s="201"/>
      <c r="D15047" s="201"/>
      <c r="E15047" s="201"/>
    </row>
    <row r="15048" spans="3:5" x14ac:dyDescent="0.2">
      <c r="C15048" s="201"/>
      <c r="D15048" s="201"/>
      <c r="E15048" s="201"/>
    </row>
    <row r="15049" spans="3:5" x14ac:dyDescent="0.2">
      <c r="C15049" s="201"/>
      <c r="D15049" s="201"/>
      <c r="E15049" s="201"/>
    </row>
    <row r="15050" spans="3:5" x14ac:dyDescent="0.2">
      <c r="C15050" s="201"/>
      <c r="D15050" s="201"/>
      <c r="E15050" s="201"/>
    </row>
    <row r="15051" spans="3:5" x14ac:dyDescent="0.2">
      <c r="C15051" s="201"/>
      <c r="D15051" s="201"/>
      <c r="E15051" s="201"/>
    </row>
    <row r="15052" spans="3:5" x14ac:dyDescent="0.2">
      <c r="C15052" s="201"/>
      <c r="D15052" s="201"/>
      <c r="E15052" s="201"/>
    </row>
    <row r="15053" spans="3:5" x14ac:dyDescent="0.2">
      <c r="C15053" s="201"/>
      <c r="D15053" s="201"/>
      <c r="E15053" s="201"/>
    </row>
    <row r="15054" spans="3:5" x14ac:dyDescent="0.2">
      <c r="C15054" s="201"/>
      <c r="D15054" s="201"/>
      <c r="E15054" s="201"/>
    </row>
    <row r="15055" spans="3:5" x14ac:dyDescent="0.2">
      <c r="C15055" s="201"/>
      <c r="D15055" s="201"/>
      <c r="E15055" s="201"/>
    </row>
    <row r="15056" spans="3:5" x14ac:dyDescent="0.2">
      <c r="C15056" s="201"/>
      <c r="D15056" s="201"/>
      <c r="E15056" s="201"/>
    </row>
    <row r="15057" spans="3:5" x14ac:dyDescent="0.2">
      <c r="C15057" s="201"/>
      <c r="D15057" s="201"/>
      <c r="E15057" s="201"/>
    </row>
    <row r="15058" spans="3:5" x14ac:dyDescent="0.2">
      <c r="C15058" s="201"/>
      <c r="D15058" s="201"/>
      <c r="E15058" s="201"/>
    </row>
    <row r="15059" spans="3:5" x14ac:dyDescent="0.2">
      <c r="C15059" s="201"/>
      <c r="D15059" s="201"/>
      <c r="E15059" s="201"/>
    </row>
    <row r="15060" spans="3:5" x14ac:dyDescent="0.2">
      <c r="C15060" s="201"/>
      <c r="D15060" s="201"/>
      <c r="E15060" s="201"/>
    </row>
    <row r="15061" spans="3:5" x14ac:dyDescent="0.2">
      <c r="C15061" s="201"/>
      <c r="D15061" s="201"/>
      <c r="E15061" s="201"/>
    </row>
    <row r="15062" spans="3:5" x14ac:dyDescent="0.2">
      <c r="C15062" s="201"/>
      <c r="D15062" s="201"/>
      <c r="E15062" s="201"/>
    </row>
    <row r="15063" spans="3:5" x14ac:dyDescent="0.2">
      <c r="C15063" s="201"/>
      <c r="D15063" s="201"/>
      <c r="E15063" s="201"/>
    </row>
    <row r="15064" spans="3:5" x14ac:dyDescent="0.2">
      <c r="C15064" s="201"/>
      <c r="D15064" s="201"/>
      <c r="E15064" s="201"/>
    </row>
    <row r="15065" spans="3:5" x14ac:dyDescent="0.2">
      <c r="C15065" s="201"/>
      <c r="D15065" s="201"/>
      <c r="E15065" s="201"/>
    </row>
    <row r="15066" spans="3:5" x14ac:dyDescent="0.2">
      <c r="C15066" s="201"/>
      <c r="D15066" s="201"/>
      <c r="E15066" s="201"/>
    </row>
    <row r="15067" spans="3:5" x14ac:dyDescent="0.2">
      <c r="C15067" s="201"/>
      <c r="D15067" s="201"/>
      <c r="E15067" s="201"/>
    </row>
    <row r="15068" spans="3:5" x14ac:dyDescent="0.2">
      <c r="C15068" s="201"/>
      <c r="D15068" s="201"/>
      <c r="E15068" s="201"/>
    </row>
    <row r="15069" spans="3:5" x14ac:dyDescent="0.2">
      <c r="C15069" s="201"/>
      <c r="D15069" s="201"/>
      <c r="E15069" s="201"/>
    </row>
    <row r="15070" spans="3:5" x14ac:dyDescent="0.2">
      <c r="C15070" s="201"/>
      <c r="D15070" s="201"/>
      <c r="E15070" s="201"/>
    </row>
    <row r="15071" spans="3:5" x14ac:dyDescent="0.2">
      <c r="C15071" s="201"/>
      <c r="D15071" s="201"/>
      <c r="E15071" s="201"/>
    </row>
    <row r="15072" spans="3:5" x14ac:dyDescent="0.2">
      <c r="C15072" s="201"/>
      <c r="D15072" s="201"/>
      <c r="E15072" s="201"/>
    </row>
    <row r="15073" spans="3:5" x14ac:dyDescent="0.2">
      <c r="C15073" s="201"/>
      <c r="D15073" s="201"/>
      <c r="E15073" s="201"/>
    </row>
    <row r="15074" spans="3:5" x14ac:dyDescent="0.2">
      <c r="C15074" s="201"/>
      <c r="D15074" s="201"/>
      <c r="E15074" s="201"/>
    </row>
    <row r="15075" spans="3:5" x14ac:dyDescent="0.2">
      <c r="C15075" s="201"/>
      <c r="D15075" s="201"/>
      <c r="E15075" s="201"/>
    </row>
    <row r="15076" spans="3:5" x14ac:dyDescent="0.2">
      <c r="C15076" s="201"/>
      <c r="D15076" s="201"/>
      <c r="E15076" s="201"/>
    </row>
    <row r="15077" spans="3:5" x14ac:dyDescent="0.2">
      <c r="C15077" s="201"/>
      <c r="D15077" s="201"/>
      <c r="E15077" s="201"/>
    </row>
    <row r="15078" spans="3:5" x14ac:dyDescent="0.2">
      <c r="C15078" s="201"/>
      <c r="D15078" s="201"/>
      <c r="E15078" s="201"/>
    </row>
    <row r="15079" spans="3:5" x14ac:dyDescent="0.2">
      <c r="C15079" s="201"/>
      <c r="D15079" s="201"/>
      <c r="E15079" s="201"/>
    </row>
    <row r="15080" spans="3:5" x14ac:dyDescent="0.2">
      <c r="C15080" s="201"/>
      <c r="D15080" s="201"/>
      <c r="E15080" s="201"/>
    </row>
    <row r="15081" spans="3:5" x14ac:dyDescent="0.2">
      <c r="C15081" s="201"/>
      <c r="D15081" s="201"/>
      <c r="E15081" s="201"/>
    </row>
    <row r="15082" spans="3:5" x14ac:dyDescent="0.2">
      <c r="C15082" s="201"/>
      <c r="D15082" s="201"/>
      <c r="E15082" s="201"/>
    </row>
    <row r="15083" spans="3:5" x14ac:dyDescent="0.2">
      <c r="C15083" s="201"/>
      <c r="D15083" s="201"/>
      <c r="E15083" s="201"/>
    </row>
    <row r="15084" spans="3:5" x14ac:dyDescent="0.2">
      <c r="C15084" s="201"/>
      <c r="D15084" s="201"/>
      <c r="E15084" s="201"/>
    </row>
    <row r="15085" spans="3:5" x14ac:dyDescent="0.2">
      <c r="C15085" s="201"/>
      <c r="D15085" s="201"/>
      <c r="E15085" s="201"/>
    </row>
    <row r="15086" spans="3:5" x14ac:dyDescent="0.2">
      <c r="C15086" s="201"/>
      <c r="D15086" s="201"/>
      <c r="E15086" s="201"/>
    </row>
    <row r="15087" spans="3:5" x14ac:dyDescent="0.2">
      <c r="C15087" s="201"/>
      <c r="D15087" s="201"/>
      <c r="E15087" s="201"/>
    </row>
    <row r="15088" spans="3:5" x14ac:dyDescent="0.2">
      <c r="C15088" s="201"/>
      <c r="D15088" s="201"/>
      <c r="E15088" s="201"/>
    </row>
    <row r="15089" spans="3:5" x14ac:dyDescent="0.2">
      <c r="C15089" s="201"/>
      <c r="D15089" s="201"/>
      <c r="E15089" s="201"/>
    </row>
    <row r="15090" spans="3:5" x14ac:dyDescent="0.2">
      <c r="C15090" s="201"/>
      <c r="D15090" s="201"/>
      <c r="E15090" s="201"/>
    </row>
    <row r="15091" spans="3:5" x14ac:dyDescent="0.2">
      <c r="C15091" s="201"/>
      <c r="D15091" s="201"/>
      <c r="E15091" s="201"/>
    </row>
    <row r="15092" spans="3:5" x14ac:dyDescent="0.2">
      <c r="C15092" s="201"/>
      <c r="D15092" s="201"/>
      <c r="E15092" s="201"/>
    </row>
    <row r="15093" spans="3:5" x14ac:dyDescent="0.2">
      <c r="C15093" s="201"/>
      <c r="D15093" s="201"/>
      <c r="E15093" s="201"/>
    </row>
    <row r="15094" spans="3:5" x14ac:dyDescent="0.2">
      <c r="C15094" s="201"/>
      <c r="D15094" s="201"/>
      <c r="E15094" s="201"/>
    </row>
    <row r="15095" spans="3:5" x14ac:dyDescent="0.2">
      <c r="C15095" s="201"/>
      <c r="D15095" s="201"/>
      <c r="E15095" s="201"/>
    </row>
    <row r="15096" spans="3:5" x14ac:dyDescent="0.2">
      <c r="C15096" s="201"/>
      <c r="D15096" s="201"/>
      <c r="E15096" s="201"/>
    </row>
    <row r="15097" spans="3:5" x14ac:dyDescent="0.2">
      <c r="C15097" s="201"/>
      <c r="D15097" s="201"/>
      <c r="E15097" s="201"/>
    </row>
    <row r="15098" spans="3:5" x14ac:dyDescent="0.2">
      <c r="C15098" s="201"/>
      <c r="D15098" s="201"/>
      <c r="E15098" s="201"/>
    </row>
    <row r="15099" spans="3:5" x14ac:dyDescent="0.2">
      <c r="C15099" s="201"/>
      <c r="D15099" s="201"/>
      <c r="E15099" s="201"/>
    </row>
    <row r="15100" spans="3:5" x14ac:dyDescent="0.2">
      <c r="C15100" s="201"/>
      <c r="D15100" s="201"/>
      <c r="E15100" s="201"/>
    </row>
    <row r="15101" spans="3:5" x14ac:dyDescent="0.2">
      <c r="C15101" s="201"/>
      <c r="D15101" s="201"/>
      <c r="E15101" s="201"/>
    </row>
    <row r="15102" spans="3:5" x14ac:dyDescent="0.2">
      <c r="C15102" s="201"/>
      <c r="D15102" s="201"/>
      <c r="E15102" s="201"/>
    </row>
    <row r="15103" spans="3:5" x14ac:dyDescent="0.2">
      <c r="C15103" s="201"/>
      <c r="D15103" s="201"/>
      <c r="E15103" s="201"/>
    </row>
    <row r="15104" spans="3:5" x14ac:dyDescent="0.2">
      <c r="C15104" s="201"/>
      <c r="D15104" s="201"/>
      <c r="E15104" s="201"/>
    </row>
    <row r="15105" spans="3:5" x14ac:dyDescent="0.2">
      <c r="C15105" s="201"/>
      <c r="D15105" s="201"/>
      <c r="E15105" s="201"/>
    </row>
    <row r="15106" spans="3:5" x14ac:dyDescent="0.2">
      <c r="C15106" s="201"/>
      <c r="D15106" s="201"/>
      <c r="E15106" s="201"/>
    </row>
    <row r="15107" spans="3:5" x14ac:dyDescent="0.2">
      <c r="C15107" s="201"/>
      <c r="D15107" s="201"/>
      <c r="E15107" s="201"/>
    </row>
    <row r="15108" spans="3:5" x14ac:dyDescent="0.2">
      <c r="C15108" s="201"/>
      <c r="D15108" s="201"/>
      <c r="E15108" s="201"/>
    </row>
    <row r="15109" spans="3:5" x14ac:dyDescent="0.2">
      <c r="C15109" s="201"/>
      <c r="D15109" s="201"/>
      <c r="E15109" s="201"/>
    </row>
    <row r="15110" spans="3:5" x14ac:dyDescent="0.2">
      <c r="C15110" s="201"/>
      <c r="D15110" s="201"/>
      <c r="E15110" s="201"/>
    </row>
    <row r="15111" spans="3:5" x14ac:dyDescent="0.2">
      <c r="C15111" s="201"/>
      <c r="D15111" s="201"/>
      <c r="E15111" s="201"/>
    </row>
    <row r="15112" spans="3:5" x14ac:dyDescent="0.2">
      <c r="C15112" s="201"/>
      <c r="D15112" s="201"/>
      <c r="E15112" s="201"/>
    </row>
    <row r="15113" spans="3:5" x14ac:dyDescent="0.2">
      <c r="C15113" s="201"/>
      <c r="D15113" s="201"/>
      <c r="E15113" s="201"/>
    </row>
    <row r="15114" spans="3:5" x14ac:dyDescent="0.2">
      <c r="C15114" s="201"/>
      <c r="D15114" s="201"/>
      <c r="E15114" s="201"/>
    </row>
    <row r="15115" spans="3:5" x14ac:dyDescent="0.2">
      <c r="C15115" s="201"/>
      <c r="D15115" s="201"/>
      <c r="E15115" s="201"/>
    </row>
    <row r="15116" spans="3:5" x14ac:dyDescent="0.2">
      <c r="C15116" s="201"/>
      <c r="D15116" s="201"/>
      <c r="E15116" s="201"/>
    </row>
    <row r="15117" spans="3:5" x14ac:dyDescent="0.2">
      <c r="C15117" s="201"/>
      <c r="D15117" s="201"/>
      <c r="E15117" s="201"/>
    </row>
    <row r="15118" spans="3:5" x14ac:dyDescent="0.2">
      <c r="C15118" s="201"/>
      <c r="D15118" s="201"/>
      <c r="E15118" s="201"/>
    </row>
    <row r="15119" spans="3:5" x14ac:dyDescent="0.2">
      <c r="C15119" s="201"/>
      <c r="D15119" s="201"/>
      <c r="E15119" s="201"/>
    </row>
    <row r="15120" spans="3:5" x14ac:dyDescent="0.2">
      <c r="C15120" s="201"/>
      <c r="D15120" s="201"/>
      <c r="E15120" s="201"/>
    </row>
    <row r="15121" spans="3:5" x14ac:dyDescent="0.2">
      <c r="C15121" s="201"/>
      <c r="D15121" s="201"/>
      <c r="E15121" s="201"/>
    </row>
    <row r="15122" spans="3:5" x14ac:dyDescent="0.2">
      <c r="C15122" s="201"/>
      <c r="D15122" s="201"/>
      <c r="E15122" s="201"/>
    </row>
    <row r="15123" spans="3:5" x14ac:dyDescent="0.2">
      <c r="C15123" s="201"/>
      <c r="D15123" s="201"/>
      <c r="E15123" s="201"/>
    </row>
    <row r="15124" spans="3:5" x14ac:dyDescent="0.2">
      <c r="C15124" s="201"/>
      <c r="D15124" s="201"/>
      <c r="E15124" s="201"/>
    </row>
    <row r="15125" spans="3:5" x14ac:dyDescent="0.2">
      <c r="C15125" s="201"/>
      <c r="D15125" s="201"/>
      <c r="E15125" s="201"/>
    </row>
    <row r="15126" spans="3:5" x14ac:dyDescent="0.2">
      <c r="C15126" s="201"/>
      <c r="D15126" s="201"/>
      <c r="E15126" s="201"/>
    </row>
    <row r="15127" spans="3:5" x14ac:dyDescent="0.2">
      <c r="C15127" s="201"/>
      <c r="D15127" s="201"/>
      <c r="E15127" s="201"/>
    </row>
    <row r="15128" spans="3:5" x14ac:dyDescent="0.2">
      <c r="C15128" s="201"/>
      <c r="D15128" s="201"/>
      <c r="E15128" s="201"/>
    </row>
    <row r="15129" spans="3:5" x14ac:dyDescent="0.2">
      <c r="C15129" s="201"/>
      <c r="D15129" s="201"/>
      <c r="E15129" s="201"/>
    </row>
    <row r="15130" spans="3:5" x14ac:dyDescent="0.2">
      <c r="C15130" s="201"/>
      <c r="D15130" s="201"/>
      <c r="E15130" s="201"/>
    </row>
    <row r="15131" spans="3:5" x14ac:dyDescent="0.2">
      <c r="C15131" s="201"/>
      <c r="D15131" s="201"/>
      <c r="E15131" s="201"/>
    </row>
    <row r="15132" spans="3:5" x14ac:dyDescent="0.2">
      <c r="C15132" s="201"/>
      <c r="D15132" s="201"/>
      <c r="E15132" s="201"/>
    </row>
    <row r="15133" spans="3:5" x14ac:dyDescent="0.2">
      <c r="C15133" s="201"/>
      <c r="D15133" s="201"/>
      <c r="E15133" s="201"/>
    </row>
    <row r="15134" spans="3:5" x14ac:dyDescent="0.2">
      <c r="C15134" s="201"/>
      <c r="D15134" s="201"/>
      <c r="E15134" s="201"/>
    </row>
    <row r="15135" spans="3:5" x14ac:dyDescent="0.2">
      <c r="C15135" s="201"/>
      <c r="D15135" s="201"/>
      <c r="E15135" s="201"/>
    </row>
    <row r="15136" spans="3:5" x14ac:dyDescent="0.2">
      <c r="C15136" s="201"/>
      <c r="D15136" s="201"/>
      <c r="E15136" s="201"/>
    </row>
    <row r="15137" spans="3:5" x14ac:dyDescent="0.2">
      <c r="C15137" s="201"/>
      <c r="D15137" s="201"/>
      <c r="E15137" s="201"/>
    </row>
    <row r="15138" spans="3:5" x14ac:dyDescent="0.2">
      <c r="C15138" s="201"/>
      <c r="D15138" s="201"/>
      <c r="E15138" s="201"/>
    </row>
    <row r="15139" spans="3:5" x14ac:dyDescent="0.2">
      <c r="C15139" s="201"/>
      <c r="D15139" s="201"/>
      <c r="E15139" s="201"/>
    </row>
    <row r="15140" spans="3:5" x14ac:dyDescent="0.2">
      <c r="C15140" s="201"/>
      <c r="D15140" s="201"/>
      <c r="E15140" s="201"/>
    </row>
    <row r="15141" spans="3:5" x14ac:dyDescent="0.2">
      <c r="C15141" s="201"/>
      <c r="D15141" s="201"/>
      <c r="E15141" s="201"/>
    </row>
    <row r="15142" spans="3:5" x14ac:dyDescent="0.2">
      <c r="C15142" s="201"/>
      <c r="D15142" s="201"/>
      <c r="E15142" s="201"/>
    </row>
    <row r="15143" spans="3:5" x14ac:dyDescent="0.2">
      <c r="C15143" s="201"/>
      <c r="D15143" s="201"/>
      <c r="E15143" s="201"/>
    </row>
    <row r="15144" spans="3:5" x14ac:dyDescent="0.2">
      <c r="C15144" s="201"/>
      <c r="D15144" s="201"/>
      <c r="E15144" s="201"/>
    </row>
    <row r="15145" spans="3:5" x14ac:dyDescent="0.2">
      <c r="C15145" s="201"/>
      <c r="D15145" s="201"/>
      <c r="E15145" s="201"/>
    </row>
    <row r="15146" spans="3:5" x14ac:dyDescent="0.2">
      <c r="C15146" s="201"/>
      <c r="D15146" s="201"/>
      <c r="E15146" s="201"/>
    </row>
    <row r="15147" spans="3:5" x14ac:dyDescent="0.2">
      <c r="C15147" s="201"/>
      <c r="D15147" s="201"/>
      <c r="E15147" s="201"/>
    </row>
    <row r="15148" spans="3:5" x14ac:dyDescent="0.2">
      <c r="C15148" s="201"/>
      <c r="D15148" s="201"/>
      <c r="E15148" s="201"/>
    </row>
    <row r="15149" spans="3:5" x14ac:dyDescent="0.2">
      <c r="C15149" s="201"/>
      <c r="D15149" s="201"/>
      <c r="E15149" s="201"/>
    </row>
    <row r="15150" spans="3:5" x14ac:dyDescent="0.2">
      <c r="C15150" s="201"/>
      <c r="D15150" s="201"/>
      <c r="E15150" s="201"/>
    </row>
    <row r="15151" spans="3:5" x14ac:dyDescent="0.2">
      <c r="C15151" s="201"/>
      <c r="D15151" s="201"/>
      <c r="E15151" s="201"/>
    </row>
    <row r="15152" spans="3:5" x14ac:dyDescent="0.2">
      <c r="C15152" s="201"/>
      <c r="D15152" s="201"/>
      <c r="E15152" s="201"/>
    </row>
    <row r="15153" spans="3:5" x14ac:dyDescent="0.2">
      <c r="C15153" s="201"/>
      <c r="D15153" s="201"/>
      <c r="E15153" s="201"/>
    </row>
    <row r="15154" spans="3:5" x14ac:dyDescent="0.2">
      <c r="C15154" s="201"/>
      <c r="D15154" s="201"/>
      <c r="E15154" s="201"/>
    </row>
    <row r="15155" spans="3:5" x14ac:dyDescent="0.2">
      <c r="C15155" s="201"/>
      <c r="D15155" s="201"/>
      <c r="E15155" s="201"/>
    </row>
    <row r="15156" spans="3:5" x14ac:dyDescent="0.2">
      <c r="C15156" s="201"/>
      <c r="D15156" s="201"/>
      <c r="E15156" s="201"/>
    </row>
    <row r="15157" spans="3:5" x14ac:dyDescent="0.2">
      <c r="C15157" s="201"/>
      <c r="D15157" s="201"/>
      <c r="E15157" s="201"/>
    </row>
    <row r="15158" spans="3:5" x14ac:dyDescent="0.2">
      <c r="C15158" s="201"/>
      <c r="D15158" s="201"/>
      <c r="E15158" s="201"/>
    </row>
    <row r="15159" spans="3:5" x14ac:dyDescent="0.2">
      <c r="C15159" s="201"/>
      <c r="D15159" s="201"/>
      <c r="E15159" s="201"/>
    </row>
    <row r="15160" spans="3:5" x14ac:dyDescent="0.2">
      <c r="C15160" s="201"/>
      <c r="D15160" s="201"/>
      <c r="E15160" s="201"/>
    </row>
    <row r="15161" spans="3:5" x14ac:dyDescent="0.2">
      <c r="C15161" s="201"/>
      <c r="D15161" s="201"/>
      <c r="E15161" s="201"/>
    </row>
    <row r="15162" spans="3:5" x14ac:dyDescent="0.2">
      <c r="C15162" s="201"/>
      <c r="D15162" s="201"/>
      <c r="E15162" s="201"/>
    </row>
    <row r="15163" spans="3:5" x14ac:dyDescent="0.2">
      <c r="C15163" s="201"/>
      <c r="D15163" s="201"/>
      <c r="E15163" s="201"/>
    </row>
    <row r="15164" spans="3:5" x14ac:dyDescent="0.2">
      <c r="C15164" s="201"/>
      <c r="D15164" s="201"/>
      <c r="E15164" s="201"/>
    </row>
    <row r="15165" spans="3:5" x14ac:dyDescent="0.2">
      <c r="C15165" s="201"/>
      <c r="D15165" s="201"/>
      <c r="E15165" s="201"/>
    </row>
    <row r="15166" spans="3:5" x14ac:dyDescent="0.2">
      <c r="C15166" s="201"/>
      <c r="D15166" s="201"/>
      <c r="E15166" s="201"/>
    </row>
    <row r="15167" spans="3:5" x14ac:dyDescent="0.2">
      <c r="C15167" s="201"/>
      <c r="D15167" s="201"/>
      <c r="E15167" s="201"/>
    </row>
    <row r="15168" spans="3:5" x14ac:dyDescent="0.2">
      <c r="C15168" s="201"/>
      <c r="D15168" s="201"/>
      <c r="E15168" s="201"/>
    </row>
    <row r="15169" spans="3:5" x14ac:dyDescent="0.2">
      <c r="C15169" s="201"/>
      <c r="D15169" s="201"/>
      <c r="E15169" s="201"/>
    </row>
    <row r="15170" spans="3:5" x14ac:dyDescent="0.2">
      <c r="C15170" s="201"/>
      <c r="D15170" s="201"/>
      <c r="E15170" s="201"/>
    </row>
    <row r="15171" spans="3:5" x14ac:dyDescent="0.2">
      <c r="C15171" s="201"/>
      <c r="D15171" s="201"/>
      <c r="E15171" s="201"/>
    </row>
    <row r="15172" spans="3:5" x14ac:dyDescent="0.2">
      <c r="C15172" s="201"/>
      <c r="D15172" s="201"/>
      <c r="E15172" s="201"/>
    </row>
    <row r="15173" spans="3:5" x14ac:dyDescent="0.2">
      <c r="C15173" s="201"/>
      <c r="D15173" s="201"/>
      <c r="E15173" s="201"/>
    </row>
    <row r="15174" spans="3:5" x14ac:dyDescent="0.2">
      <c r="C15174" s="201"/>
      <c r="D15174" s="201"/>
      <c r="E15174" s="201"/>
    </row>
    <row r="15175" spans="3:5" x14ac:dyDescent="0.2">
      <c r="C15175" s="201"/>
      <c r="D15175" s="201"/>
      <c r="E15175" s="201"/>
    </row>
    <row r="15176" spans="3:5" x14ac:dyDescent="0.2">
      <c r="C15176" s="201"/>
      <c r="D15176" s="201"/>
      <c r="E15176" s="201"/>
    </row>
    <row r="15177" spans="3:5" x14ac:dyDescent="0.2">
      <c r="C15177" s="201"/>
      <c r="D15177" s="201"/>
      <c r="E15177" s="201"/>
    </row>
    <row r="15178" spans="3:5" x14ac:dyDescent="0.2">
      <c r="C15178" s="201"/>
      <c r="D15178" s="201"/>
      <c r="E15178" s="201"/>
    </row>
    <row r="15179" spans="3:5" x14ac:dyDescent="0.2">
      <c r="C15179" s="201"/>
      <c r="D15179" s="201"/>
      <c r="E15179" s="201"/>
    </row>
    <row r="15180" spans="3:5" x14ac:dyDescent="0.2">
      <c r="C15180" s="201"/>
      <c r="D15180" s="201"/>
      <c r="E15180" s="201"/>
    </row>
    <row r="15181" spans="3:5" x14ac:dyDescent="0.2">
      <c r="C15181" s="201"/>
      <c r="D15181" s="201"/>
      <c r="E15181" s="201"/>
    </row>
    <row r="15182" spans="3:5" x14ac:dyDescent="0.2">
      <c r="C15182" s="201"/>
      <c r="D15182" s="201"/>
      <c r="E15182" s="201"/>
    </row>
    <row r="15183" spans="3:5" x14ac:dyDescent="0.2">
      <c r="C15183" s="201"/>
      <c r="D15183" s="201"/>
      <c r="E15183" s="201"/>
    </row>
    <row r="15184" spans="3:5" x14ac:dyDescent="0.2">
      <c r="C15184" s="201"/>
      <c r="D15184" s="201"/>
      <c r="E15184" s="201"/>
    </row>
    <row r="15185" spans="3:5" x14ac:dyDescent="0.2">
      <c r="C15185" s="201"/>
      <c r="D15185" s="201"/>
      <c r="E15185" s="201"/>
    </row>
    <row r="15186" spans="3:5" x14ac:dyDescent="0.2">
      <c r="C15186" s="201"/>
      <c r="D15186" s="201"/>
      <c r="E15186" s="201"/>
    </row>
    <row r="15187" spans="3:5" x14ac:dyDescent="0.2">
      <c r="C15187" s="201"/>
      <c r="D15187" s="201"/>
      <c r="E15187" s="201"/>
    </row>
    <row r="15188" spans="3:5" x14ac:dyDescent="0.2">
      <c r="C15188" s="201"/>
      <c r="D15188" s="201"/>
      <c r="E15188" s="201"/>
    </row>
    <row r="15189" spans="3:5" x14ac:dyDescent="0.2">
      <c r="C15189" s="201"/>
      <c r="D15189" s="201"/>
      <c r="E15189" s="201"/>
    </row>
    <row r="15190" spans="3:5" x14ac:dyDescent="0.2">
      <c r="C15190" s="201"/>
      <c r="D15190" s="201"/>
      <c r="E15190" s="201"/>
    </row>
    <row r="15191" spans="3:5" x14ac:dyDescent="0.2">
      <c r="C15191" s="201"/>
      <c r="D15191" s="201"/>
      <c r="E15191" s="201"/>
    </row>
    <row r="15192" spans="3:5" x14ac:dyDescent="0.2">
      <c r="C15192" s="201"/>
      <c r="D15192" s="201"/>
      <c r="E15192" s="201"/>
    </row>
    <row r="15193" spans="3:5" x14ac:dyDescent="0.2">
      <c r="C15193" s="201"/>
      <c r="D15193" s="201"/>
      <c r="E15193" s="201"/>
    </row>
    <row r="15194" spans="3:5" x14ac:dyDescent="0.2">
      <c r="C15194" s="201"/>
      <c r="D15194" s="201"/>
      <c r="E15194" s="201"/>
    </row>
    <row r="15195" spans="3:5" x14ac:dyDescent="0.2">
      <c r="C15195" s="201"/>
      <c r="D15195" s="201"/>
      <c r="E15195" s="201"/>
    </row>
    <row r="15196" spans="3:5" x14ac:dyDescent="0.2">
      <c r="C15196" s="201"/>
      <c r="D15196" s="201"/>
      <c r="E15196" s="201"/>
    </row>
    <row r="15197" spans="3:5" x14ac:dyDescent="0.2">
      <c r="C15197" s="201"/>
      <c r="D15197" s="201"/>
      <c r="E15197" s="201"/>
    </row>
    <row r="15198" spans="3:5" x14ac:dyDescent="0.2">
      <c r="C15198" s="201"/>
      <c r="D15198" s="201"/>
      <c r="E15198" s="201"/>
    </row>
    <row r="15199" spans="3:5" x14ac:dyDescent="0.2">
      <c r="C15199" s="201"/>
      <c r="D15199" s="201"/>
      <c r="E15199" s="201"/>
    </row>
    <row r="15200" spans="3:5" x14ac:dyDescent="0.2">
      <c r="C15200" s="201"/>
      <c r="D15200" s="201"/>
      <c r="E15200" s="201"/>
    </row>
    <row r="15201" spans="3:5" x14ac:dyDescent="0.2">
      <c r="C15201" s="201"/>
      <c r="D15201" s="201"/>
      <c r="E15201" s="201"/>
    </row>
    <row r="15202" spans="3:5" x14ac:dyDescent="0.2">
      <c r="C15202" s="201"/>
      <c r="D15202" s="201"/>
      <c r="E15202" s="201"/>
    </row>
    <row r="15203" spans="3:5" x14ac:dyDescent="0.2">
      <c r="C15203" s="201"/>
      <c r="D15203" s="201"/>
      <c r="E15203" s="201"/>
    </row>
    <row r="15204" spans="3:5" x14ac:dyDescent="0.2">
      <c r="C15204" s="201"/>
      <c r="D15204" s="201"/>
      <c r="E15204" s="201"/>
    </row>
    <row r="15205" spans="3:5" x14ac:dyDescent="0.2">
      <c r="C15205" s="201"/>
      <c r="D15205" s="201"/>
      <c r="E15205" s="201"/>
    </row>
    <row r="15206" spans="3:5" x14ac:dyDescent="0.2">
      <c r="C15206" s="201"/>
      <c r="D15206" s="201"/>
      <c r="E15206" s="201"/>
    </row>
    <row r="15207" spans="3:5" x14ac:dyDescent="0.2">
      <c r="C15207" s="201"/>
      <c r="D15207" s="201"/>
      <c r="E15207" s="201"/>
    </row>
    <row r="15208" spans="3:5" x14ac:dyDescent="0.2">
      <c r="C15208" s="201"/>
      <c r="D15208" s="201"/>
      <c r="E15208" s="201"/>
    </row>
    <row r="15209" spans="3:5" x14ac:dyDescent="0.2">
      <c r="C15209" s="201"/>
      <c r="D15209" s="201"/>
      <c r="E15209" s="201"/>
    </row>
    <row r="15210" spans="3:5" x14ac:dyDescent="0.2">
      <c r="C15210" s="201"/>
      <c r="D15210" s="201"/>
      <c r="E15210" s="201"/>
    </row>
    <row r="15211" spans="3:5" x14ac:dyDescent="0.2">
      <c r="C15211" s="201"/>
      <c r="D15211" s="201"/>
      <c r="E15211" s="201"/>
    </row>
    <row r="15212" spans="3:5" x14ac:dyDescent="0.2">
      <c r="C15212" s="201"/>
      <c r="D15212" s="201"/>
      <c r="E15212" s="201"/>
    </row>
    <row r="15213" spans="3:5" x14ac:dyDescent="0.2">
      <c r="C15213" s="201"/>
      <c r="D15213" s="201"/>
      <c r="E15213" s="201"/>
    </row>
    <row r="15214" spans="3:5" x14ac:dyDescent="0.2">
      <c r="C15214" s="201"/>
      <c r="D15214" s="201"/>
      <c r="E15214" s="201"/>
    </row>
    <row r="15215" spans="3:5" x14ac:dyDescent="0.2">
      <c r="C15215" s="201"/>
      <c r="D15215" s="201"/>
      <c r="E15215" s="201"/>
    </row>
    <row r="15216" spans="3:5" x14ac:dyDescent="0.2">
      <c r="C15216" s="201"/>
      <c r="D15216" s="201"/>
      <c r="E15216" s="201"/>
    </row>
    <row r="15217" spans="3:5" x14ac:dyDescent="0.2">
      <c r="C15217" s="201"/>
      <c r="D15217" s="201"/>
      <c r="E15217" s="201"/>
    </row>
    <row r="15218" spans="3:5" x14ac:dyDescent="0.2">
      <c r="C15218" s="201"/>
      <c r="D15218" s="201"/>
      <c r="E15218" s="201"/>
    </row>
    <row r="15219" spans="3:5" x14ac:dyDescent="0.2">
      <c r="C15219" s="201"/>
      <c r="D15219" s="201"/>
      <c r="E15219" s="201"/>
    </row>
    <row r="15220" spans="3:5" x14ac:dyDescent="0.2">
      <c r="C15220" s="201"/>
      <c r="D15220" s="201"/>
      <c r="E15220" s="201"/>
    </row>
    <row r="15221" spans="3:5" x14ac:dyDescent="0.2">
      <c r="C15221" s="201"/>
      <c r="D15221" s="201"/>
      <c r="E15221" s="201"/>
    </row>
    <row r="15222" spans="3:5" x14ac:dyDescent="0.2">
      <c r="C15222" s="201"/>
      <c r="D15222" s="201"/>
      <c r="E15222" s="201"/>
    </row>
    <row r="15223" spans="3:5" x14ac:dyDescent="0.2">
      <c r="C15223" s="201"/>
      <c r="D15223" s="201"/>
      <c r="E15223" s="201"/>
    </row>
    <row r="15224" spans="3:5" x14ac:dyDescent="0.2">
      <c r="C15224" s="201"/>
      <c r="D15224" s="201"/>
      <c r="E15224" s="201"/>
    </row>
    <row r="15225" spans="3:5" x14ac:dyDescent="0.2">
      <c r="C15225" s="201"/>
      <c r="D15225" s="201"/>
      <c r="E15225" s="201"/>
    </row>
    <row r="15226" spans="3:5" x14ac:dyDescent="0.2">
      <c r="C15226" s="201"/>
      <c r="D15226" s="201"/>
      <c r="E15226" s="201"/>
    </row>
    <row r="15227" spans="3:5" x14ac:dyDescent="0.2">
      <c r="C15227" s="201"/>
      <c r="D15227" s="201"/>
      <c r="E15227" s="201"/>
    </row>
    <row r="15228" spans="3:5" x14ac:dyDescent="0.2">
      <c r="C15228" s="201"/>
      <c r="D15228" s="201"/>
      <c r="E15228" s="201"/>
    </row>
    <row r="15229" spans="3:5" x14ac:dyDescent="0.2">
      <c r="C15229" s="201"/>
      <c r="D15229" s="201"/>
      <c r="E15229" s="201"/>
    </row>
    <row r="15230" spans="3:5" x14ac:dyDescent="0.2">
      <c r="C15230" s="201"/>
      <c r="D15230" s="201"/>
      <c r="E15230" s="201"/>
    </row>
    <row r="15231" spans="3:5" x14ac:dyDescent="0.2">
      <c r="C15231" s="201"/>
      <c r="D15231" s="201"/>
      <c r="E15231" s="201"/>
    </row>
    <row r="15232" spans="3:5" x14ac:dyDescent="0.2">
      <c r="C15232" s="201"/>
      <c r="D15232" s="201"/>
      <c r="E15232" s="201"/>
    </row>
    <row r="15233" spans="3:5" x14ac:dyDescent="0.2">
      <c r="C15233" s="201"/>
      <c r="D15233" s="201"/>
      <c r="E15233" s="201"/>
    </row>
    <row r="15234" spans="3:5" x14ac:dyDescent="0.2">
      <c r="C15234" s="201"/>
      <c r="D15234" s="201"/>
      <c r="E15234" s="201"/>
    </row>
    <row r="15235" spans="3:5" x14ac:dyDescent="0.2">
      <c r="C15235" s="201"/>
      <c r="D15235" s="201"/>
      <c r="E15235" s="201"/>
    </row>
    <row r="15236" spans="3:5" x14ac:dyDescent="0.2">
      <c r="C15236" s="201"/>
      <c r="D15236" s="201"/>
      <c r="E15236" s="201"/>
    </row>
    <row r="15237" spans="3:5" x14ac:dyDescent="0.2">
      <c r="C15237" s="201"/>
      <c r="D15237" s="201"/>
      <c r="E15237" s="201"/>
    </row>
    <row r="15238" spans="3:5" x14ac:dyDescent="0.2">
      <c r="C15238" s="201"/>
      <c r="D15238" s="201"/>
      <c r="E15238" s="201"/>
    </row>
    <row r="15239" spans="3:5" x14ac:dyDescent="0.2">
      <c r="C15239" s="201"/>
      <c r="D15239" s="201"/>
      <c r="E15239" s="201"/>
    </row>
    <row r="15240" spans="3:5" x14ac:dyDescent="0.2">
      <c r="C15240" s="201"/>
      <c r="D15240" s="201"/>
      <c r="E15240" s="201"/>
    </row>
    <row r="15241" spans="3:5" x14ac:dyDescent="0.2">
      <c r="C15241" s="201"/>
      <c r="D15241" s="201"/>
      <c r="E15241" s="201"/>
    </row>
    <row r="15242" spans="3:5" x14ac:dyDescent="0.2">
      <c r="C15242" s="201"/>
      <c r="D15242" s="201"/>
      <c r="E15242" s="201"/>
    </row>
    <row r="15243" spans="3:5" x14ac:dyDescent="0.2">
      <c r="C15243" s="201"/>
      <c r="D15243" s="201"/>
      <c r="E15243" s="201"/>
    </row>
    <row r="15244" spans="3:5" x14ac:dyDescent="0.2">
      <c r="C15244" s="201"/>
      <c r="D15244" s="201"/>
      <c r="E15244" s="201"/>
    </row>
    <row r="15245" spans="3:5" x14ac:dyDescent="0.2">
      <c r="C15245" s="201"/>
      <c r="D15245" s="201"/>
      <c r="E15245" s="201"/>
    </row>
    <row r="15246" spans="3:5" x14ac:dyDescent="0.2">
      <c r="C15246" s="201"/>
      <c r="D15246" s="201"/>
      <c r="E15246" s="201"/>
    </row>
    <row r="15247" spans="3:5" x14ac:dyDescent="0.2">
      <c r="C15247" s="201"/>
      <c r="D15247" s="201"/>
      <c r="E15247" s="201"/>
    </row>
    <row r="15248" spans="3:5" x14ac:dyDescent="0.2">
      <c r="C15248" s="201"/>
      <c r="D15248" s="201"/>
      <c r="E15248" s="201"/>
    </row>
    <row r="15249" spans="3:5" x14ac:dyDescent="0.2">
      <c r="C15249" s="201"/>
      <c r="D15249" s="201"/>
      <c r="E15249" s="201"/>
    </row>
    <row r="15250" spans="3:5" x14ac:dyDescent="0.2">
      <c r="C15250" s="201"/>
      <c r="D15250" s="201"/>
      <c r="E15250" s="201"/>
    </row>
    <row r="15251" spans="3:5" x14ac:dyDescent="0.2">
      <c r="C15251" s="201"/>
      <c r="D15251" s="201"/>
      <c r="E15251" s="201"/>
    </row>
    <row r="15252" spans="3:5" x14ac:dyDescent="0.2">
      <c r="C15252" s="201"/>
      <c r="D15252" s="201"/>
      <c r="E15252" s="201"/>
    </row>
    <row r="15253" spans="3:5" x14ac:dyDescent="0.2">
      <c r="C15253" s="201"/>
      <c r="D15253" s="201"/>
      <c r="E15253" s="201"/>
    </row>
    <row r="15254" spans="3:5" x14ac:dyDescent="0.2">
      <c r="C15254" s="201"/>
      <c r="D15254" s="201"/>
      <c r="E15254" s="201"/>
    </row>
    <row r="15255" spans="3:5" x14ac:dyDescent="0.2">
      <c r="C15255" s="201"/>
      <c r="D15255" s="201"/>
      <c r="E15255" s="201"/>
    </row>
    <row r="15256" spans="3:5" x14ac:dyDescent="0.2">
      <c r="C15256" s="201"/>
      <c r="D15256" s="201"/>
      <c r="E15256" s="201"/>
    </row>
    <row r="15257" spans="3:5" x14ac:dyDescent="0.2">
      <c r="C15257" s="201"/>
      <c r="D15257" s="201"/>
      <c r="E15257" s="201"/>
    </row>
    <row r="15258" spans="3:5" x14ac:dyDescent="0.2">
      <c r="C15258" s="201"/>
      <c r="D15258" s="201"/>
      <c r="E15258" s="201"/>
    </row>
    <row r="15259" spans="3:5" x14ac:dyDescent="0.2">
      <c r="C15259" s="201"/>
      <c r="D15259" s="201"/>
      <c r="E15259" s="201"/>
    </row>
    <row r="15260" spans="3:5" x14ac:dyDescent="0.2">
      <c r="C15260" s="201"/>
      <c r="D15260" s="201"/>
      <c r="E15260" s="201"/>
    </row>
    <row r="15261" spans="3:5" x14ac:dyDescent="0.2">
      <c r="C15261" s="201"/>
      <c r="D15261" s="201"/>
      <c r="E15261" s="201"/>
    </row>
    <row r="15262" spans="3:5" x14ac:dyDescent="0.2">
      <c r="C15262" s="201"/>
      <c r="D15262" s="201"/>
      <c r="E15262" s="201"/>
    </row>
    <row r="15263" spans="3:5" x14ac:dyDescent="0.2">
      <c r="C15263" s="201"/>
      <c r="D15263" s="201"/>
      <c r="E15263" s="201"/>
    </row>
    <row r="15264" spans="3:5" x14ac:dyDescent="0.2">
      <c r="C15264" s="201"/>
      <c r="D15264" s="201"/>
      <c r="E15264" s="201"/>
    </row>
    <row r="15265" spans="3:5" x14ac:dyDescent="0.2">
      <c r="C15265" s="201"/>
      <c r="D15265" s="201"/>
      <c r="E15265" s="201"/>
    </row>
    <row r="15266" spans="3:5" x14ac:dyDescent="0.2">
      <c r="C15266" s="201"/>
      <c r="D15266" s="201"/>
      <c r="E15266" s="201"/>
    </row>
    <row r="15267" spans="3:5" x14ac:dyDescent="0.2">
      <c r="C15267" s="201"/>
      <c r="D15267" s="201"/>
      <c r="E15267" s="201"/>
    </row>
    <row r="15268" spans="3:5" x14ac:dyDescent="0.2">
      <c r="C15268" s="201"/>
      <c r="D15268" s="201"/>
      <c r="E15268" s="201"/>
    </row>
    <row r="15269" spans="3:5" x14ac:dyDescent="0.2">
      <c r="C15269" s="201"/>
      <c r="D15269" s="201"/>
      <c r="E15269" s="201"/>
    </row>
    <row r="15270" spans="3:5" x14ac:dyDescent="0.2">
      <c r="C15270" s="201"/>
      <c r="D15270" s="201"/>
      <c r="E15270" s="201"/>
    </row>
    <row r="15271" spans="3:5" x14ac:dyDescent="0.2">
      <c r="C15271" s="201"/>
      <c r="D15271" s="201"/>
      <c r="E15271" s="201"/>
    </row>
    <row r="15272" spans="3:5" x14ac:dyDescent="0.2">
      <c r="C15272" s="201"/>
      <c r="D15272" s="201"/>
      <c r="E15272" s="201"/>
    </row>
    <row r="15273" spans="3:5" x14ac:dyDescent="0.2">
      <c r="C15273" s="201"/>
      <c r="D15273" s="201"/>
      <c r="E15273" s="201"/>
    </row>
    <row r="15274" spans="3:5" x14ac:dyDescent="0.2">
      <c r="C15274" s="201"/>
      <c r="D15274" s="201"/>
      <c r="E15274" s="201"/>
    </row>
    <row r="15275" spans="3:5" x14ac:dyDescent="0.2">
      <c r="C15275" s="201"/>
      <c r="D15275" s="201"/>
      <c r="E15275" s="201"/>
    </row>
    <row r="15276" spans="3:5" x14ac:dyDescent="0.2">
      <c r="C15276" s="201"/>
      <c r="D15276" s="201"/>
      <c r="E15276" s="201"/>
    </row>
    <row r="15277" spans="3:5" x14ac:dyDescent="0.2">
      <c r="C15277" s="201"/>
      <c r="D15277" s="201"/>
      <c r="E15277" s="201"/>
    </row>
    <row r="15278" spans="3:5" x14ac:dyDescent="0.2">
      <c r="C15278" s="201"/>
      <c r="D15278" s="201"/>
      <c r="E15278" s="201"/>
    </row>
    <row r="15279" spans="3:5" x14ac:dyDescent="0.2">
      <c r="C15279" s="201"/>
      <c r="D15279" s="201"/>
      <c r="E15279" s="201"/>
    </row>
    <row r="15280" spans="3:5" x14ac:dyDescent="0.2">
      <c r="C15280" s="201"/>
      <c r="D15280" s="201"/>
      <c r="E15280" s="201"/>
    </row>
    <row r="15281" spans="3:5" x14ac:dyDescent="0.2">
      <c r="C15281" s="201"/>
      <c r="D15281" s="201"/>
      <c r="E15281" s="201"/>
    </row>
    <row r="15282" spans="3:5" x14ac:dyDescent="0.2">
      <c r="C15282" s="201"/>
      <c r="D15282" s="201"/>
      <c r="E15282" s="201"/>
    </row>
    <row r="15283" spans="3:5" x14ac:dyDescent="0.2">
      <c r="C15283" s="201"/>
      <c r="D15283" s="201"/>
      <c r="E15283" s="201"/>
    </row>
    <row r="15284" spans="3:5" x14ac:dyDescent="0.2">
      <c r="C15284" s="201"/>
      <c r="D15284" s="201"/>
      <c r="E15284" s="201"/>
    </row>
    <row r="15285" spans="3:5" x14ac:dyDescent="0.2">
      <c r="C15285" s="201"/>
      <c r="D15285" s="201"/>
      <c r="E15285" s="201"/>
    </row>
    <row r="15286" spans="3:5" x14ac:dyDescent="0.2">
      <c r="C15286" s="201"/>
      <c r="D15286" s="201"/>
      <c r="E15286" s="201"/>
    </row>
    <row r="15287" spans="3:5" x14ac:dyDescent="0.2">
      <c r="C15287" s="201"/>
      <c r="D15287" s="201"/>
      <c r="E15287" s="201"/>
    </row>
    <row r="15288" spans="3:5" x14ac:dyDescent="0.2">
      <c r="C15288" s="201"/>
      <c r="D15288" s="201"/>
      <c r="E15288" s="201"/>
    </row>
    <row r="15289" spans="3:5" x14ac:dyDescent="0.2">
      <c r="C15289" s="201"/>
      <c r="D15289" s="201"/>
      <c r="E15289" s="201"/>
    </row>
    <row r="15290" spans="3:5" x14ac:dyDescent="0.2">
      <c r="C15290" s="201"/>
      <c r="D15290" s="201"/>
      <c r="E15290" s="201"/>
    </row>
    <row r="15291" spans="3:5" x14ac:dyDescent="0.2">
      <c r="C15291" s="201"/>
      <c r="D15291" s="201"/>
      <c r="E15291" s="201"/>
    </row>
    <row r="15292" spans="3:5" x14ac:dyDescent="0.2">
      <c r="C15292" s="201"/>
      <c r="D15292" s="201"/>
      <c r="E15292" s="201"/>
    </row>
    <row r="15293" spans="3:5" x14ac:dyDescent="0.2">
      <c r="C15293" s="201"/>
      <c r="D15293" s="201"/>
      <c r="E15293" s="201"/>
    </row>
    <row r="15294" spans="3:5" x14ac:dyDescent="0.2">
      <c r="C15294" s="201"/>
      <c r="D15294" s="201"/>
      <c r="E15294" s="201"/>
    </row>
    <row r="15295" spans="3:5" x14ac:dyDescent="0.2">
      <c r="C15295" s="201"/>
      <c r="D15295" s="201"/>
      <c r="E15295" s="201"/>
    </row>
    <row r="15296" spans="3:5" x14ac:dyDescent="0.2">
      <c r="C15296" s="201"/>
      <c r="D15296" s="201"/>
      <c r="E15296" s="201"/>
    </row>
    <row r="15297" spans="3:5" x14ac:dyDescent="0.2">
      <c r="C15297" s="201"/>
      <c r="D15297" s="201"/>
      <c r="E15297" s="201"/>
    </row>
    <row r="15298" spans="3:5" x14ac:dyDescent="0.2">
      <c r="C15298" s="201"/>
      <c r="D15298" s="201"/>
      <c r="E15298" s="201"/>
    </row>
    <row r="15299" spans="3:5" x14ac:dyDescent="0.2">
      <c r="C15299" s="201"/>
      <c r="D15299" s="201"/>
      <c r="E15299" s="201"/>
    </row>
    <row r="15300" spans="3:5" x14ac:dyDescent="0.2">
      <c r="C15300" s="201"/>
      <c r="D15300" s="201"/>
      <c r="E15300" s="201"/>
    </row>
    <row r="15301" spans="3:5" x14ac:dyDescent="0.2">
      <c r="C15301" s="201"/>
      <c r="D15301" s="201"/>
      <c r="E15301" s="201"/>
    </row>
    <row r="15302" spans="3:5" x14ac:dyDescent="0.2">
      <c r="C15302" s="201"/>
      <c r="D15302" s="201"/>
      <c r="E15302" s="201"/>
    </row>
    <row r="15303" spans="3:5" x14ac:dyDescent="0.2">
      <c r="C15303" s="201"/>
      <c r="D15303" s="201"/>
      <c r="E15303" s="201"/>
    </row>
    <row r="15304" spans="3:5" x14ac:dyDescent="0.2">
      <c r="C15304" s="201"/>
      <c r="D15304" s="201"/>
      <c r="E15304" s="201"/>
    </row>
    <row r="15305" spans="3:5" x14ac:dyDescent="0.2">
      <c r="C15305" s="201"/>
      <c r="D15305" s="201"/>
      <c r="E15305" s="201"/>
    </row>
    <row r="15306" spans="3:5" x14ac:dyDescent="0.2">
      <c r="C15306" s="201"/>
      <c r="D15306" s="201"/>
      <c r="E15306" s="201"/>
    </row>
    <row r="15307" spans="3:5" x14ac:dyDescent="0.2">
      <c r="C15307" s="201"/>
      <c r="D15307" s="201"/>
      <c r="E15307" s="201"/>
    </row>
    <row r="15308" spans="3:5" x14ac:dyDescent="0.2">
      <c r="C15308" s="201"/>
      <c r="D15308" s="201"/>
      <c r="E15308" s="201"/>
    </row>
    <row r="15309" spans="3:5" x14ac:dyDescent="0.2">
      <c r="C15309" s="201"/>
      <c r="D15309" s="201"/>
      <c r="E15309" s="201"/>
    </row>
    <row r="15310" spans="3:5" x14ac:dyDescent="0.2">
      <c r="C15310" s="201"/>
      <c r="D15310" s="201"/>
      <c r="E15310" s="201"/>
    </row>
    <row r="15311" spans="3:5" x14ac:dyDescent="0.2">
      <c r="C15311" s="201"/>
      <c r="D15311" s="201"/>
      <c r="E15311" s="201"/>
    </row>
    <row r="15312" spans="3:5" x14ac:dyDescent="0.2">
      <c r="C15312" s="201"/>
      <c r="D15312" s="201"/>
      <c r="E15312" s="201"/>
    </row>
    <row r="15313" spans="3:5" x14ac:dyDescent="0.2">
      <c r="C15313" s="201"/>
      <c r="D15313" s="201"/>
      <c r="E15313" s="201"/>
    </row>
    <row r="15314" spans="3:5" x14ac:dyDescent="0.2">
      <c r="C15314" s="201"/>
      <c r="D15314" s="201"/>
      <c r="E15314" s="201"/>
    </row>
    <row r="15315" spans="3:5" x14ac:dyDescent="0.2">
      <c r="C15315" s="201"/>
      <c r="D15315" s="201"/>
      <c r="E15315" s="201"/>
    </row>
    <row r="15316" spans="3:5" x14ac:dyDescent="0.2">
      <c r="C15316" s="201"/>
      <c r="D15316" s="201"/>
      <c r="E15316" s="201"/>
    </row>
    <row r="15317" spans="3:5" x14ac:dyDescent="0.2">
      <c r="C15317" s="201"/>
      <c r="D15317" s="201"/>
      <c r="E15317" s="201"/>
    </row>
    <row r="15318" spans="3:5" x14ac:dyDescent="0.2">
      <c r="C15318" s="201"/>
      <c r="D15318" s="201"/>
      <c r="E15318" s="201"/>
    </row>
    <row r="15319" spans="3:5" x14ac:dyDescent="0.2">
      <c r="C15319" s="201"/>
      <c r="D15319" s="201"/>
      <c r="E15319" s="201"/>
    </row>
    <row r="15320" spans="3:5" x14ac:dyDescent="0.2">
      <c r="C15320" s="201"/>
      <c r="D15320" s="201"/>
      <c r="E15320" s="201"/>
    </row>
    <row r="15321" spans="3:5" x14ac:dyDescent="0.2">
      <c r="C15321" s="201"/>
      <c r="D15321" s="201"/>
      <c r="E15321" s="201"/>
    </row>
    <row r="15322" spans="3:5" x14ac:dyDescent="0.2">
      <c r="C15322" s="201"/>
      <c r="D15322" s="201"/>
      <c r="E15322" s="201"/>
    </row>
    <row r="15323" spans="3:5" x14ac:dyDescent="0.2">
      <c r="C15323" s="201"/>
      <c r="D15323" s="201"/>
      <c r="E15323" s="201"/>
    </row>
    <row r="15324" spans="3:5" x14ac:dyDescent="0.2">
      <c r="C15324" s="201"/>
      <c r="D15324" s="201"/>
      <c r="E15324" s="201"/>
    </row>
    <row r="15325" spans="3:5" x14ac:dyDescent="0.2">
      <c r="C15325" s="201"/>
      <c r="D15325" s="201"/>
      <c r="E15325" s="201"/>
    </row>
    <row r="15326" spans="3:5" x14ac:dyDescent="0.2">
      <c r="C15326" s="201"/>
      <c r="D15326" s="201"/>
      <c r="E15326" s="201"/>
    </row>
    <row r="15327" spans="3:5" x14ac:dyDescent="0.2">
      <c r="C15327" s="201"/>
      <c r="D15327" s="201"/>
      <c r="E15327" s="201"/>
    </row>
    <row r="15328" spans="3:5" x14ac:dyDescent="0.2">
      <c r="C15328" s="201"/>
      <c r="D15328" s="201"/>
      <c r="E15328" s="201"/>
    </row>
    <row r="15329" spans="3:5" x14ac:dyDescent="0.2">
      <c r="C15329" s="201"/>
      <c r="D15329" s="201"/>
      <c r="E15329" s="201"/>
    </row>
    <row r="15330" spans="3:5" x14ac:dyDescent="0.2">
      <c r="C15330" s="201"/>
      <c r="D15330" s="201"/>
      <c r="E15330" s="201"/>
    </row>
    <row r="15331" spans="3:5" x14ac:dyDescent="0.2">
      <c r="C15331" s="201"/>
      <c r="D15331" s="201"/>
      <c r="E15331" s="201"/>
    </row>
    <row r="15332" spans="3:5" x14ac:dyDescent="0.2">
      <c r="C15332" s="201"/>
      <c r="D15332" s="201"/>
      <c r="E15332" s="201"/>
    </row>
    <row r="15333" spans="3:5" x14ac:dyDescent="0.2">
      <c r="C15333" s="201"/>
      <c r="D15333" s="201"/>
      <c r="E15333" s="201"/>
    </row>
    <row r="15334" spans="3:5" x14ac:dyDescent="0.2">
      <c r="C15334" s="201"/>
      <c r="D15334" s="201"/>
      <c r="E15334" s="201"/>
    </row>
    <row r="15335" spans="3:5" x14ac:dyDescent="0.2">
      <c r="C15335" s="201"/>
      <c r="D15335" s="201"/>
      <c r="E15335" s="201"/>
    </row>
    <row r="15336" spans="3:5" x14ac:dyDescent="0.2">
      <c r="C15336" s="201"/>
      <c r="D15336" s="201"/>
      <c r="E15336" s="201"/>
    </row>
    <row r="15337" spans="3:5" x14ac:dyDescent="0.2">
      <c r="C15337" s="201"/>
      <c r="D15337" s="201"/>
      <c r="E15337" s="201"/>
    </row>
    <row r="15338" spans="3:5" x14ac:dyDescent="0.2">
      <c r="C15338" s="201"/>
      <c r="D15338" s="201"/>
      <c r="E15338" s="201"/>
    </row>
    <row r="15339" spans="3:5" x14ac:dyDescent="0.2">
      <c r="C15339" s="201"/>
      <c r="D15339" s="201"/>
      <c r="E15339" s="201"/>
    </row>
    <row r="15340" spans="3:5" x14ac:dyDescent="0.2">
      <c r="C15340" s="201"/>
      <c r="D15340" s="201"/>
      <c r="E15340" s="201"/>
    </row>
    <row r="15341" spans="3:5" x14ac:dyDescent="0.2">
      <c r="C15341" s="201"/>
      <c r="D15341" s="201"/>
      <c r="E15341" s="201"/>
    </row>
    <row r="15342" spans="3:5" x14ac:dyDescent="0.2">
      <c r="C15342" s="201"/>
      <c r="D15342" s="201"/>
      <c r="E15342" s="201"/>
    </row>
    <row r="15343" spans="3:5" x14ac:dyDescent="0.2">
      <c r="C15343" s="201"/>
      <c r="D15343" s="201"/>
      <c r="E15343" s="201"/>
    </row>
    <row r="15344" spans="3:5" x14ac:dyDescent="0.2">
      <c r="C15344" s="201"/>
      <c r="D15344" s="201"/>
      <c r="E15344" s="201"/>
    </row>
    <row r="15345" spans="3:5" x14ac:dyDescent="0.2">
      <c r="C15345" s="201"/>
      <c r="D15345" s="201"/>
      <c r="E15345" s="201"/>
    </row>
    <row r="15346" spans="3:5" x14ac:dyDescent="0.2">
      <c r="C15346" s="201"/>
      <c r="D15346" s="201"/>
      <c r="E15346" s="201"/>
    </row>
    <row r="15347" spans="3:5" x14ac:dyDescent="0.2">
      <c r="C15347" s="201"/>
      <c r="D15347" s="201"/>
      <c r="E15347" s="201"/>
    </row>
    <row r="15348" spans="3:5" x14ac:dyDescent="0.2">
      <c r="C15348" s="201"/>
      <c r="D15348" s="201"/>
      <c r="E15348" s="201"/>
    </row>
    <row r="15349" spans="3:5" x14ac:dyDescent="0.2">
      <c r="C15349" s="201"/>
      <c r="D15349" s="201"/>
      <c r="E15349" s="201"/>
    </row>
    <row r="15350" spans="3:5" x14ac:dyDescent="0.2">
      <c r="C15350" s="201"/>
      <c r="D15350" s="201"/>
      <c r="E15350" s="201"/>
    </row>
    <row r="15351" spans="3:5" x14ac:dyDescent="0.2">
      <c r="C15351" s="201"/>
      <c r="D15351" s="201"/>
      <c r="E15351" s="201"/>
    </row>
    <row r="15352" spans="3:5" x14ac:dyDescent="0.2">
      <c r="C15352" s="201"/>
      <c r="D15352" s="201"/>
      <c r="E15352" s="201"/>
    </row>
    <row r="15353" spans="3:5" x14ac:dyDescent="0.2">
      <c r="C15353" s="201"/>
      <c r="D15353" s="201"/>
      <c r="E15353" s="201"/>
    </row>
    <row r="15354" spans="3:5" x14ac:dyDescent="0.2">
      <c r="C15354" s="201"/>
      <c r="D15354" s="201"/>
      <c r="E15354" s="201"/>
    </row>
    <row r="15355" spans="3:5" x14ac:dyDescent="0.2">
      <c r="C15355" s="201"/>
      <c r="D15355" s="201"/>
      <c r="E15355" s="201"/>
    </row>
    <row r="15356" spans="3:5" x14ac:dyDescent="0.2">
      <c r="C15356" s="201"/>
      <c r="D15356" s="201"/>
      <c r="E15356" s="201"/>
    </row>
    <row r="15357" spans="3:5" x14ac:dyDescent="0.2">
      <c r="C15357" s="201"/>
      <c r="D15357" s="201"/>
      <c r="E15357" s="201"/>
    </row>
    <row r="15358" spans="3:5" x14ac:dyDescent="0.2">
      <c r="C15358" s="201"/>
      <c r="D15358" s="201"/>
      <c r="E15358" s="201"/>
    </row>
    <row r="15359" spans="3:5" x14ac:dyDescent="0.2">
      <c r="C15359" s="201"/>
      <c r="D15359" s="201"/>
      <c r="E15359" s="201"/>
    </row>
    <row r="15360" spans="3:5" x14ac:dyDescent="0.2">
      <c r="C15360" s="201"/>
      <c r="D15360" s="201"/>
      <c r="E15360" s="201"/>
    </row>
    <row r="15361" spans="3:5" x14ac:dyDescent="0.2">
      <c r="C15361" s="201"/>
      <c r="D15361" s="201"/>
      <c r="E15361" s="201"/>
    </row>
    <row r="15362" spans="3:5" x14ac:dyDescent="0.2">
      <c r="C15362" s="201"/>
      <c r="D15362" s="201"/>
      <c r="E15362" s="201"/>
    </row>
    <row r="15363" spans="3:5" x14ac:dyDescent="0.2">
      <c r="C15363" s="201"/>
      <c r="D15363" s="201"/>
      <c r="E15363" s="201"/>
    </row>
    <row r="15364" spans="3:5" x14ac:dyDescent="0.2">
      <c r="C15364" s="201"/>
      <c r="D15364" s="201"/>
      <c r="E15364" s="201"/>
    </row>
    <row r="15365" spans="3:5" x14ac:dyDescent="0.2">
      <c r="C15365" s="201"/>
      <c r="D15365" s="201"/>
      <c r="E15365" s="201"/>
    </row>
    <row r="15366" spans="3:5" x14ac:dyDescent="0.2">
      <c r="C15366" s="201"/>
      <c r="D15366" s="201"/>
      <c r="E15366" s="201"/>
    </row>
    <row r="15367" spans="3:5" x14ac:dyDescent="0.2">
      <c r="C15367" s="201"/>
      <c r="D15367" s="201"/>
      <c r="E15367" s="201"/>
    </row>
    <row r="15368" spans="3:5" x14ac:dyDescent="0.2">
      <c r="C15368" s="201"/>
      <c r="D15368" s="201"/>
      <c r="E15368" s="201"/>
    </row>
    <row r="15369" spans="3:5" x14ac:dyDescent="0.2">
      <c r="C15369" s="201"/>
      <c r="D15369" s="201"/>
      <c r="E15369" s="201"/>
    </row>
    <row r="15370" spans="3:5" x14ac:dyDescent="0.2">
      <c r="C15370" s="201"/>
      <c r="D15370" s="201"/>
      <c r="E15370" s="201"/>
    </row>
    <row r="15371" spans="3:5" x14ac:dyDescent="0.2">
      <c r="C15371" s="201"/>
      <c r="D15371" s="201"/>
      <c r="E15371" s="201"/>
    </row>
    <row r="15372" spans="3:5" x14ac:dyDescent="0.2">
      <c r="C15372" s="201"/>
      <c r="D15372" s="201"/>
      <c r="E15372" s="201"/>
    </row>
    <row r="15373" spans="3:5" x14ac:dyDescent="0.2">
      <c r="C15373" s="201"/>
      <c r="D15373" s="201"/>
      <c r="E15373" s="201"/>
    </row>
    <row r="15374" spans="3:5" x14ac:dyDescent="0.2">
      <c r="C15374" s="201"/>
      <c r="D15374" s="201"/>
      <c r="E15374" s="201"/>
    </row>
    <row r="15375" spans="3:5" x14ac:dyDescent="0.2">
      <c r="C15375" s="201"/>
      <c r="D15375" s="201"/>
      <c r="E15375" s="201"/>
    </row>
    <row r="15376" spans="3:5" x14ac:dyDescent="0.2">
      <c r="C15376" s="201"/>
      <c r="D15376" s="201"/>
      <c r="E15376" s="201"/>
    </row>
    <row r="15377" spans="3:5" x14ac:dyDescent="0.2">
      <c r="C15377" s="201"/>
      <c r="D15377" s="201"/>
      <c r="E15377" s="201"/>
    </row>
    <row r="15378" spans="3:5" x14ac:dyDescent="0.2">
      <c r="C15378" s="201"/>
      <c r="D15378" s="201"/>
      <c r="E15378" s="201"/>
    </row>
    <row r="15379" spans="3:5" x14ac:dyDescent="0.2">
      <c r="C15379" s="201"/>
      <c r="D15379" s="201"/>
      <c r="E15379" s="201"/>
    </row>
    <row r="15380" spans="3:5" x14ac:dyDescent="0.2">
      <c r="C15380" s="201"/>
      <c r="D15380" s="201"/>
      <c r="E15380" s="201"/>
    </row>
    <row r="15381" spans="3:5" x14ac:dyDescent="0.2">
      <c r="C15381" s="201"/>
      <c r="D15381" s="201"/>
      <c r="E15381" s="201"/>
    </row>
    <row r="15382" spans="3:5" x14ac:dyDescent="0.2">
      <c r="C15382" s="201"/>
      <c r="D15382" s="201"/>
      <c r="E15382" s="201"/>
    </row>
    <row r="15383" spans="3:5" x14ac:dyDescent="0.2">
      <c r="C15383" s="201"/>
      <c r="D15383" s="201"/>
      <c r="E15383" s="201"/>
    </row>
    <row r="15384" spans="3:5" x14ac:dyDescent="0.2">
      <c r="C15384" s="201"/>
      <c r="D15384" s="201"/>
      <c r="E15384" s="201"/>
    </row>
    <row r="15385" spans="3:5" x14ac:dyDescent="0.2">
      <c r="C15385" s="201"/>
      <c r="D15385" s="201"/>
      <c r="E15385" s="201"/>
    </row>
    <row r="15386" spans="3:5" x14ac:dyDescent="0.2">
      <c r="C15386" s="201"/>
      <c r="D15386" s="201"/>
      <c r="E15386" s="201"/>
    </row>
    <row r="15387" spans="3:5" x14ac:dyDescent="0.2">
      <c r="C15387" s="201"/>
      <c r="D15387" s="201"/>
      <c r="E15387" s="201"/>
    </row>
    <row r="15388" spans="3:5" x14ac:dyDescent="0.2">
      <c r="C15388" s="201"/>
      <c r="D15388" s="201"/>
      <c r="E15388" s="201"/>
    </row>
    <row r="15389" spans="3:5" x14ac:dyDescent="0.2">
      <c r="C15389" s="201"/>
      <c r="D15389" s="201"/>
      <c r="E15389" s="201"/>
    </row>
    <row r="15390" spans="3:5" x14ac:dyDescent="0.2">
      <c r="C15390" s="201"/>
      <c r="D15390" s="201"/>
      <c r="E15390" s="201"/>
    </row>
    <row r="15391" spans="3:5" x14ac:dyDescent="0.2">
      <c r="C15391" s="201"/>
      <c r="D15391" s="201"/>
      <c r="E15391" s="201"/>
    </row>
    <row r="15392" spans="3:5" x14ac:dyDescent="0.2">
      <c r="C15392" s="201"/>
      <c r="D15392" s="201"/>
      <c r="E15392" s="201"/>
    </row>
    <row r="15393" spans="3:5" x14ac:dyDescent="0.2">
      <c r="C15393" s="201"/>
      <c r="D15393" s="201"/>
      <c r="E15393" s="201"/>
    </row>
    <row r="15394" spans="3:5" x14ac:dyDescent="0.2">
      <c r="C15394" s="201"/>
      <c r="D15394" s="201"/>
      <c r="E15394" s="201"/>
    </row>
    <row r="15395" spans="3:5" x14ac:dyDescent="0.2">
      <c r="C15395" s="201"/>
      <c r="D15395" s="201"/>
      <c r="E15395" s="201"/>
    </row>
    <row r="15396" spans="3:5" x14ac:dyDescent="0.2">
      <c r="C15396" s="201"/>
      <c r="D15396" s="201"/>
      <c r="E15396" s="201"/>
    </row>
    <row r="15397" spans="3:5" x14ac:dyDescent="0.2">
      <c r="C15397" s="201"/>
      <c r="D15397" s="201"/>
      <c r="E15397" s="201"/>
    </row>
    <row r="15398" spans="3:5" x14ac:dyDescent="0.2">
      <c r="C15398" s="201"/>
      <c r="D15398" s="201"/>
      <c r="E15398" s="201"/>
    </row>
    <row r="15399" spans="3:5" x14ac:dyDescent="0.2">
      <c r="C15399" s="201"/>
      <c r="D15399" s="201"/>
      <c r="E15399" s="201"/>
    </row>
    <row r="15400" spans="3:5" x14ac:dyDescent="0.2">
      <c r="C15400" s="201"/>
      <c r="D15400" s="201"/>
      <c r="E15400" s="201"/>
    </row>
    <row r="15401" spans="3:5" x14ac:dyDescent="0.2">
      <c r="C15401" s="201"/>
      <c r="D15401" s="201"/>
      <c r="E15401" s="201"/>
    </row>
    <row r="15402" spans="3:5" x14ac:dyDescent="0.2">
      <c r="C15402" s="201"/>
      <c r="D15402" s="201"/>
      <c r="E15402" s="201"/>
    </row>
    <row r="15403" spans="3:5" x14ac:dyDescent="0.2">
      <c r="C15403" s="201"/>
      <c r="D15403" s="201"/>
      <c r="E15403" s="201"/>
    </row>
    <row r="15404" spans="3:5" x14ac:dyDescent="0.2">
      <c r="C15404" s="201"/>
      <c r="D15404" s="201"/>
      <c r="E15404" s="201"/>
    </row>
    <row r="15405" spans="3:5" x14ac:dyDescent="0.2">
      <c r="C15405" s="201"/>
      <c r="D15405" s="201"/>
      <c r="E15405" s="201"/>
    </row>
    <row r="15406" spans="3:5" x14ac:dyDescent="0.2">
      <c r="C15406" s="201"/>
      <c r="D15406" s="201"/>
      <c r="E15406" s="201"/>
    </row>
    <row r="15407" spans="3:5" x14ac:dyDescent="0.2">
      <c r="C15407" s="201"/>
      <c r="D15407" s="201"/>
      <c r="E15407" s="201"/>
    </row>
    <row r="15408" spans="3:5" x14ac:dyDescent="0.2">
      <c r="C15408" s="201"/>
      <c r="D15408" s="201"/>
      <c r="E15408" s="201"/>
    </row>
    <row r="15409" spans="3:5" x14ac:dyDescent="0.2">
      <c r="C15409" s="201"/>
      <c r="D15409" s="201"/>
      <c r="E15409" s="201"/>
    </row>
    <row r="15410" spans="3:5" x14ac:dyDescent="0.2">
      <c r="C15410" s="201"/>
      <c r="D15410" s="201"/>
      <c r="E15410" s="201"/>
    </row>
    <row r="15411" spans="3:5" x14ac:dyDescent="0.2">
      <c r="C15411" s="201"/>
      <c r="D15411" s="201"/>
      <c r="E15411" s="201"/>
    </row>
    <row r="15412" spans="3:5" x14ac:dyDescent="0.2">
      <c r="C15412" s="201"/>
      <c r="D15412" s="201"/>
      <c r="E15412" s="201"/>
    </row>
    <row r="15413" spans="3:5" x14ac:dyDescent="0.2">
      <c r="C15413" s="201"/>
      <c r="D15413" s="201"/>
      <c r="E15413" s="201"/>
    </row>
    <row r="15414" spans="3:5" x14ac:dyDescent="0.2">
      <c r="C15414" s="201"/>
      <c r="D15414" s="201"/>
      <c r="E15414" s="201"/>
    </row>
    <row r="15415" spans="3:5" x14ac:dyDescent="0.2">
      <c r="C15415" s="201"/>
      <c r="D15415" s="201"/>
      <c r="E15415" s="201"/>
    </row>
    <row r="15416" spans="3:5" x14ac:dyDescent="0.2">
      <c r="C15416" s="201"/>
      <c r="D15416" s="201"/>
      <c r="E15416" s="201"/>
    </row>
    <row r="15417" spans="3:5" x14ac:dyDescent="0.2">
      <c r="C15417" s="201"/>
      <c r="D15417" s="201"/>
      <c r="E15417" s="201"/>
    </row>
    <row r="15418" spans="3:5" x14ac:dyDescent="0.2">
      <c r="C15418" s="201"/>
      <c r="D15418" s="201"/>
      <c r="E15418" s="201"/>
    </row>
    <row r="15419" spans="3:5" x14ac:dyDescent="0.2">
      <c r="C15419" s="201"/>
      <c r="D15419" s="201"/>
      <c r="E15419" s="201"/>
    </row>
    <row r="15420" spans="3:5" x14ac:dyDescent="0.2">
      <c r="C15420" s="201"/>
      <c r="D15420" s="201"/>
      <c r="E15420" s="201"/>
    </row>
    <row r="15421" spans="3:5" x14ac:dyDescent="0.2">
      <c r="C15421" s="201"/>
      <c r="D15421" s="201"/>
      <c r="E15421" s="201"/>
    </row>
    <row r="15422" spans="3:5" x14ac:dyDescent="0.2">
      <c r="C15422" s="201"/>
      <c r="D15422" s="201"/>
      <c r="E15422" s="201"/>
    </row>
    <row r="15423" spans="3:5" x14ac:dyDescent="0.2">
      <c r="C15423" s="201"/>
      <c r="D15423" s="201"/>
      <c r="E15423" s="201"/>
    </row>
    <row r="15424" spans="3:5" x14ac:dyDescent="0.2">
      <c r="C15424" s="201"/>
      <c r="D15424" s="201"/>
      <c r="E15424" s="201"/>
    </row>
    <row r="15425" spans="3:5" x14ac:dyDescent="0.2">
      <c r="C15425" s="201"/>
      <c r="D15425" s="201"/>
      <c r="E15425" s="201"/>
    </row>
    <row r="15426" spans="3:5" x14ac:dyDescent="0.2">
      <c r="C15426" s="201"/>
      <c r="D15426" s="201"/>
      <c r="E15426" s="201"/>
    </row>
    <row r="15427" spans="3:5" x14ac:dyDescent="0.2">
      <c r="C15427" s="201"/>
      <c r="D15427" s="201"/>
      <c r="E15427" s="201"/>
    </row>
    <row r="15428" spans="3:5" x14ac:dyDescent="0.2">
      <c r="C15428" s="201"/>
      <c r="D15428" s="201"/>
      <c r="E15428" s="201"/>
    </row>
    <row r="15429" spans="3:5" x14ac:dyDescent="0.2">
      <c r="C15429" s="201"/>
      <c r="D15429" s="201"/>
      <c r="E15429" s="201"/>
    </row>
    <row r="15430" spans="3:5" x14ac:dyDescent="0.2">
      <c r="C15430" s="201"/>
      <c r="D15430" s="201"/>
      <c r="E15430" s="201"/>
    </row>
    <row r="15431" spans="3:5" x14ac:dyDescent="0.2">
      <c r="C15431" s="201"/>
      <c r="D15431" s="201"/>
      <c r="E15431" s="201"/>
    </row>
    <row r="15432" spans="3:5" x14ac:dyDescent="0.2">
      <c r="C15432" s="201"/>
      <c r="D15432" s="201"/>
      <c r="E15432" s="201"/>
    </row>
    <row r="15433" spans="3:5" x14ac:dyDescent="0.2">
      <c r="C15433" s="201"/>
      <c r="D15433" s="201"/>
      <c r="E15433" s="201"/>
    </row>
    <row r="15434" spans="3:5" x14ac:dyDescent="0.2">
      <c r="C15434" s="201"/>
      <c r="D15434" s="201"/>
      <c r="E15434" s="201"/>
    </row>
    <row r="15435" spans="3:5" x14ac:dyDescent="0.2">
      <c r="C15435" s="201"/>
      <c r="D15435" s="201"/>
      <c r="E15435" s="201"/>
    </row>
    <row r="15436" spans="3:5" x14ac:dyDescent="0.2">
      <c r="C15436" s="201"/>
      <c r="D15436" s="201"/>
      <c r="E15436" s="201"/>
    </row>
    <row r="15437" spans="3:5" x14ac:dyDescent="0.2">
      <c r="C15437" s="201"/>
      <c r="D15437" s="201"/>
      <c r="E15437" s="201"/>
    </row>
    <row r="15438" spans="3:5" x14ac:dyDescent="0.2">
      <c r="C15438" s="201"/>
      <c r="D15438" s="201"/>
      <c r="E15438" s="201"/>
    </row>
    <row r="15439" spans="3:5" x14ac:dyDescent="0.2">
      <c r="C15439" s="201"/>
      <c r="D15439" s="201"/>
      <c r="E15439" s="201"/>
    </row>
    <row r="15440" spans="3:5" x14ac:dyDescent="0.2">
      <c r="C15440" s="201"/>
      <c r="D15440" s="201"/>
      <c r="E15440" s="201"/>
    </row>
    <row r="15441" spans="3:5" x14ac:dyDescent="0.2">
      <c r="C15441" s="201"/>
      <c r="D15441" s="201"/>
      <c r="E15441" s="201"/>
    </row>
    <row r="15442" spans="3:5" x14ac:dyDescent="0.2">
      <c r="C15442" s="201"/>
      <c r="D15442" s="201"/>
      <c r="E15442" s="201"/>
    </row>
    <row r="15443" spans="3:5" x14ac:dyDescent="0.2">
      <c r="C15443" s="201"/>
      <c r="D15443" s="201"/>
      <c r="E15443" s="201"/>
    </row>
    <row r="15444" spans="3:5" x14ac:dyDescent="0.2">
      <c r="C15444" s="201"/>
      <c r="D15444" s="201"/>
      <c r="E15444" s="201"/>
    </row>
    <row r="15445" spans="3:5" x14ac:dyDescent="0.2">
      <c r="C15445" s="201"/>
      <c r="D15445" s="201"/>
      <c r="E15445" s="201"/>
    </row>
    <row r="15446" spans="3:5" x14ac:dyDescent="0.2">
      <c r="C15446" s="201"/>
      <c r="D15446" s="201"/>
      <c r="E15446" s="201"/>
    </row>
    <row r="15447" spans="3:5" x14ac:dyDescent="0.2">
      <c r="C15447" s="201"/>
      <c r="D15447" s="201"/>
      <c r="E15447" s="201"/>
    </row>
    <row r="15448" spans="3:5" x14ac:dyDescent="0.2">
      <c r="C15448" s="201"/>
      <c r="D15448" s="201"/>
      <c r="E15448" s="201"/>
    </row>
    <row r="15449" spans="3:5" x14ac:dyDescent="0.2">
      <c r="C15449" s="201"/>
      <c r="D15449" s="201"/>
      <c r="E15449" s="201"/>
    </row>
    <row r="15450" spans="3:5" x14ac:dyDescent="0.2">
      <c r="C15450" s="201"/>
      <c r="D15450" s="201"/>
      <c r="E15450" s="201"/>
    </row>
    <row r="15451" spans="3:5" x14ac:dyDescent="0.2">
      <c r="C15451" s="201"/>
      <c r="D15451" s="201"/>
      <c r="E15451" s="201"/>
    </row>
    <row r="15452" spans="3:5" x14ac:dyDescent="0.2">
      <c r="C15452" s="201"/>
      <c r="D15452" s="201"/>
      <c r="E15452" s="201"/>
    </row>
    <row r="15453" spans="3:5" x14ac:dyDescent="0.2">
      <c r="C15453" s="201"/>
      <c r="D15453" s="201"/>
      <c r="E15453" s="201"/>
    </row>
    <row r="15454" spans="3:5" x14ac:dyDescent="0.2">
      <c r="C15454" s="201"/>
      <c r="D15454" s="201"/>
      <c r="E15454" s="201"/>
    </row>
    <row r="15455" spans="3:5" x14ac:dyDescent="0.2">
      <c r="C15455" s="201"/>
      <c r="D15455" s="201"/>
      <c r="E15455" s="201"/>
    </row>
    <row r="15456" spans="3:5" x14ac:dyDescent="0.2">
      <c r="C15456" s="201"/>
      <c r="D15456" s="201"/>
      <c r="E15456" s="201"/>
    </row>
    <row r="15457" spans="3:5" x14ac:dyDescent="0.2">
      <c r="C15457" s="201"/>
      <c r="D15457" s="201"/>
      <c r="E15457" s="201"/>
    </row>
    <row r="15458" spans="3:5" x14ac:dyDescent="0.2">
      <c r="C15458" s="201"/>
      <c r="D15458" s="201"/>
      <c r="E15458" s="201"/>
    </row>
    <row r="15459" spans="3:5" x14ac:dyDescent="0.2">
      <c r="C15459" s="201"/>
      <c r="D15459" s="201"/>
      <c r="E15459" s="201"/>
    </row>
    <row r="15460" spans="3:5" x14ac:dyDescent="0.2">
      <c r="C15460" s="201"/>
      <c r="D15460" s="201"/>
      <c r="E15460" s="201"/>
    </row>
    <row r="15461" spans="3:5" x14ac:dyDescent="0.2">
      <c r="C15461" s="201"/>
      <c r="D15461" s="201"/>
      <c r="E15461" s="201"/>
    </row>
    <row r="15462" spans="3:5" x14ac:dyDescent="0.2">
      <c r="C15462" s="201"/>
      <c r="D15462" s="201"/>
      <c r="E15462" s="201"/>
    </row>
    <row r="15463" spans="3:5" x14ac:dyDescent="0.2">
      <c r="C15463" s="201"/>
      <c r="D15463" s="201"/>
      <c r="E15463" s="201"/>
    </row>
    <row r="15464" spans="3:5" x14ac:dyDescent="0.2">
      <c r="C15464" s="201"/>
      <c r="D15464" s="201"/>
      <c r="E15464" s="201"/>
    </row>
    <row r="15465" spans="3:5" x14ac:dyDescent="0.2">
      <c r="C15465" s="201"/>
      <c r="D15465" s="201"/>
      <c r="E15465" s="201"/>
    </row>
    <row r="15466" spans="3:5" x14ac:dyDescent="0.2">
      <c r="C15466" s="201"/>
      <c r="D15466" s="201"/>
      <c r="E15466" s="201"/>
    </row>
    <row r="15467" spans="3:5" x14ac:dyDescent="0.2">
      <c r="C15467" s="201"/>
      <c r="D15467" s="201"/>
      <c r="E15467" s="201"/>
    </row>
    <row r="15468" spans="3:5" x14ac:dyDescent="0.2">
      <c r="C15468" s="201"/>
      <c r="D15468" s="201"/>
      <c r="E15468" s="201"/>
    </row>
    <row r="15469" spans="3:5" x14ac:dyDescent="0.2">
      <c r="C15469" s="201"/>
      <c r="D15469" s="201"/>
      <c r="E15469" s="201"/>
    </row>
    <row r="15470" spans="3:5" x14ac:dyDescent="0.2">
      <c r="C15470" s="201"/>
      <c r="D15470" s="201"/>
      <c r="E15470" s="201"/>
    </row>
    <row r="15471" spans="3:5" x14ac:dyDescent="0.2">
      <c r="C15471" s="201"/>
      <c r="D15471" s="201"/>
      <c r="E15471" s="201"/>
    </row>
    <row r="15472" spans="3:5" x14ac:dyDescent="0.2">
      <c r="C15472" s="201"/>
      <c r="D15472" s="201"/>
      <c r="E15472" s="201"/>
    </row>
    <row r="15473" spans="3:5" x14ac:dyDescent="0.2">
      <c r="C15473" s="201"/>
      <c r="D15473" s="201"/>
      <c r="E15473" s="201"/>
    </row>
    <row r="15474" spans="3:5" x14ac:dyDescent="0.2">
      <c r="C15474" s="201"/>
      <c r="D15474" s="201"/>
      <c r="E15474" s="201"/>
    </row>
    <row r="15475" spans="3:5" x14ac:dyDescent="0.2">
      <c r="C15475" s="201"/>
      <c r="D15475" s="201"/>
      <c r="E15475" s="201"/>
    </row>
    <row r="15476" spans="3:5" x14ac:dyDescent="0.2">
      <c r="C15476" s="201"/>
      <c r="D15476" s="201"/>
      <c r="E15476" s="201"/>
    </row>
    <row r="15477" spans="3:5" x14ac:dyDescent="0.2">
      <c r="C15477" s="201"/>
      <c r="D15477" s="201"/>
      <c r="E15477" s="201"/>
    </row>
    <row r="15478" spans="3:5" x14ac:dyDescent="0.2">
      <c r="C15478" s="201"/>
      <c r="D15478" s="201"/>
      <c r="E15478" s="201"/>
    </row>
    <row r="15479" spans="3:5" x14ac:dyDescent="0.2">
      <c r="C15479" s="201"/>
      <c r="D15479" s="201"/>
      <c r="E15479" s="201"/>
    </row>
    <row r="15480" spans="3:5" x14ac:dyDescent="0.2">
      <c r="C15480" s="201"/>
      <c r="D15480" s="201"/>
      <c r="E15480" s="201"/>
    </row>
    <row r="15481" spans="3:5" x14ac:dyDescent="0.2">
      <c r="C15481" s="201"/>
      <c r="D15481" s="201"/>
      <c r="E15481" s="201"/>
    </row>
    <row r="15482" spans="3:5" x14ac:dyDescent="0.2">
      <c r="C15482" s="201"/>
      <c r="D15482" s="201"/>
      <c r="E15482" s="201"/>
    </row>
    <row r="15483" spans="3:5" x14ac:dyDescent="0.2">
      <c r="C15483" s="201"/>
      <c r="D15483" s="201"/>
      <c r="E15483" s="201"/>
    </row>
    <row r="15484" spans="3:5" x14ac:dyDescent="0.2">
      <c r="C15484" s="201"/>
      <c r="D15484" s="201"/>
      <c r="E15484" s="201"/>
    </row>
    <row r="15485" spans="3:5" x14ac:dyDescent="0.2">
      <c r="C15485" s="201"/>
      <c r="D15485" s="201"/>
      <c r="E15485" s="201"/>
    </row>
    <row r="15486" spans="3:5" x14ac:dyDescent="0.2">
      <c r="C15486" s="201"/>
      <c r="D15486" s="201"/>
      <c r="E15486" s="201"/>
    </row>
    <row r="15487" spans="3:5" x14ac:dyDescent="0.2">
      <c r="C15487" s="201"/>
      <c r="D15487" s="201"/>
      <c r="E15487" s="201"/>
    </row>
    <row r="15488" spans="3:5" x14ac:dyDescent="0.2">
      <c r="C15488" s="201"/>
      <c r="D15488" s="201"/>
      <c r="E15488" s="201"/>
    </row>
    <row r="15489" spans="3:5" x14ac:dyDescent="0.2">
      <c r="C15489" s="201"/>
      <c r="D15489" s="201"/>
      <c r="E15489" s="201"/>
    </row>
    <row r="15490" spans="3:5" x14ac:dyDescent="0.2">
      <c r="C15490" s="201"/>
      <c r="D15490" s="201"/>
      <c r="E15490" s="201"/>
    </row>
    <row r="15491" spans="3:5" x14ac:dyDescent="0.2">
      <c r="C15491" s="201"/>
      <c r="D15491" s="201"/>
      <c r="E15491" s="201"/>
    </row>
    <row r="15492" spans="3:5" x14ac:dyDescent="0.2">
      <c r="C15492" s="201"/>
      <c r="D15492" s="201"/>
      <c r="E15492" s="201"/>
    </row>
    <row r="15493" spans="3:5" x14ac:dyDescent="0.2">
      <c r="C15493" s="201"/>
      <c r="D15493" s="201"/>
      <c r="E15493" s="201"/>
    </row>
    <row r="15494" spans="3:5" x14ac:dyDescent="0.2">
      <c r="C15494" s="201"/>
      <c r="D15494" s="201"/>
      <c r="E15494" s="201"/>
    </row>
    <row r="15495" spans="3:5" x14ac:dyDescent="0.2">
      <c r="C15495" s="201"/>
      <c r="D15495" s="201"/>
      <c r="E15495" s="201"/>
    </row>
    <row r="15496" spans="3:5" x14ac:dyDescent="0.2">
      <c r="C15496" s="201"/>
      <c r="D15496" s="201"/>
      <c r="E15496" s="201"/>
    </row>
    <row r="15497" spans="3:5" x14ac:dyDescent="0.2">
      <c r="C15497" s="201"/>
      <c r="D15497" s="201"/>
      <c r="E15497" s="201"/>
    </row>
    <row r="15498" spans="3:5" x14ac:dyDescent="0.2">
      <c r="C15498" s="201"/>
      <c r="D15498" s="201"/>
      <c r="E15498" s="201"/>
    </row>
    <row r="15499" spans="3:5" x14ac:dyDescent="0.2">
      <c r="C15499" s="201"/>
      <c r="D15499" s="201"/>
      <c r="E15499" s="201"/>
    </row>
    <row r="15500" spans="3:5" x14ac:dyDescent="0.2">
      <c r="C15500" s="201"/>
      <c r="D15500" s="201"/>
      <c r="E15500" s="201"/>
    </row>
    <row r="15501" spans="3:5" x14ac:dyDescent="0.2">
      <c r="C15501" s="201"/>
      <c r="D15501" s="201"/>
      <c r="E15501" s="201"/>
    </row>
    <row r="15502" spans="3:5" x14ac:dyDescent="0.2">
      <c r="C15502" s="201"/>
      <c r="D15502" s="201"/>
      <c r="E15502" s="201"/>
    </row>
    <row r="15503" spans="3:5" x14ac:dyDescent="0.2">
      <c r="C15503" s="201"/>
      <c r="D15503" s="201"/>
      <c r="E15503" s="201"/>
    </row>
    <row r="15504" spans="3:5" x14ac:dyDescent="0.2">
      <c r="C15504" s="201"/>
      <c r="D15504" s="201"/>
      <c r="E15504" s="201"/>
    </row>
    <row r="15505" spans="3:5" x14ac:dyDescent="0.2">
      <c r="C15505" s="201"/>
      <c r="D15505" s="201"/>
      <c r="E15505" s="201"/>
    </row>
    <row r="15506" spans="3:5" x14ac:dyDescent="0.2">
      <c r="C15506" s="201"/>
      <c r="D15506" s="201"/>
      <c r="E15506" s="201"/>
    </row>
    <row r="15507" spans="3:5" x14ac:dyDescent="0.2">
      <c r="C15507" s="201"/>
      <c r="D15507" s="201"/>
      <c r="E15507" s="201"/>
    </row>
    <row r="15508" spans="3:5" x14ac:dyDescent="0.2">
      <c r="C15508" s="201"/>
      <c r="D15508" s="201"/>
      <c r="E15508" s="201"/>
    </row>
    <row r="15509" spans="3:5" x14ac:dyDescent="0.2">
      <c r="C15509" s="201"/>
      <c r="D15509" s="201"/>
      <c r="E15509" s="201"/>
    </row>
    <row r="15510" spans="3:5" x14ac:dyDescent="0.2">
      <c r="C15510" s="201"/>
      <c r="D15510" s="201"/>
      <c r="E15510" s="201"/>
    </row>
    <row r="15511" spans="3:5" x14ac:dyDescent="0.2">
      <c r="C15511" s="201"/>
      <c r="D15511" s="201"/>
      <c r="E15511" s="201"/>
    </row>
    <row r="15512" spans="3:5" x14ac:dyDescent="0.2">
      <c r="C15512" s="201"/>
      <c r="D15512" s="201"/>
      <c r="E15512" s="201"/>
    </row>
    <row r="15513" spans="3:5" x14ac:dyDescent="0.2">
      <c r="C15513" s="201"/>
      <c r="D15513" s="201"/>
      <c r="E15513" s="201"/>
    </row>
    <row r="15514" spans="3:5" x14ac:dyDescent="0.2">
      <c r="C15514" s="201"/>
      <c r="D15514" s="201"/>
      <c r="E15514" s="201"/>
    </row>
    <row r="15515" spans="3:5" x14ac:dyDescent="0.2">
      <c r="C15515" s="201"/>
      <c r="D15515" s="201"/>
      <c r="E15515" s="201"/>
    </row>
    <row r="15516" spans="3:5" x14ac:dyDescent="0.2">
      <c r="C15516" s="201"/>
      <c r="D15516" s="201"/>
      <c r="E15516" s="201"/>
    </row>
    <row r="15517" spans="3:5" x14ac:dyDescent="0.2">
      <c r="C15517" s="201"/>
      <c r="D15517" s="201"/>
      <c r="E15517" s="201"/>
    </row>
    <row r="15518" spans="3:5" x14ac:dyDescent="0.2">
      <c r="C15518" s="201"/>
      <c r="D15518" s="201"/>
      <c r="E15518" s="201"/>
    </row>
    <row r="15519" spans="3:5" x14ac:dyDescent="0.2">
      <c r="C15519" s="201"/>
      <c r="D15519" s="201"/>
      <c r="E15519" s="201"/>
    </row>
    <row r="15520" spans="3:5" x14ac:dyDescent="0.2">
      <c r="C15520" s="201"/>
      <c r="D15520" s="201"/>
      <c r="E15520" s="201"/>
    </row>
    <row r="15521" spans="3:5" x14ac:dyDescent="0.2">
      <c r="C15521" s="201"/>
      <c r="D15521" s="201"/>
      <c r="E15521" s="201"/>
    </row>
    <row r="15522" spans="3:5" x14ac:dyDescent="0.2">
      <c r="C15522" s="201"/>
      <c r="D15522" s="201"/>
      <c r="E15522" s="201"/>
    </row>
    <row r="15523" spans="3:5" x14ac:dyDescent="0.2">
      <c r="C15523" s="201"/>
      <c r="D15523" s="201"/>
      <c r="E15523" s="201"/>
    </row>
    <row r="15524" spans="3:5" x14ac:dyDescent="0.2">
      <c r="C15524" s="201"/>
      <c r="D15524" s="201"/>
      <c r="E15524" s="201"/>
    </row>
    <row r="15525" spans="3:5" x14ac:dyDescent="0.2">
      <c r="C15525" s="201"/>
      <c r="D15525" s="201"/>
      <c r="E15525" s="201"/>
    </row>
    <row r="15526" spans="3:5" x14ac:dyDescent="0.2">
      <c r="C15526" s="201"/>
      <c r="D15526" s="201"/>
      <c r="E15526" s="201"/>
    </row>
    <row r="15527" spans="3:5" x14ac:dyDescent="0.2">
      <c r="C15527" s="201"/>
      <c r="D15527" s="201"/>
      <c r="E15527" s="201"/>
    </row>
    <row r="15528" spans="3:5" x14ac:dyDescent="0.2">
      <c r="C15528" s="201"/>
      <c r="D15528" s="201"/>
      <c r="E15528" s="201"/>
    </row>
    <row r="15529" spans="3:5" x14ac:dyDescent="0.2">
      <c r="C15529" s="201"/>
      <c r="D15529" s="201"/>
      <c r="E15529" s="201"/>
    </row>
    <row r="15530" spans="3:5" x14ac:dyDescent="0.2">
      <c r="C15530" s="201"/>
      <c r="D15530" s="201"/>
      <c r="E15530" s="201"/>
    </row>
    <row r="15531" spans="3:5" x14ac:dyDescent="0.2">
      <c r="C15531" s="201"/>
      <c r="D15531" s="201"/>
      <c r="E15531" s="201"/>
    </row>
    <row r="15532" spans="3:5" x14ac:dyDescent="0.2">
      <c r="C15532" s="201"/>
      <c r="D15532" s="201"/>
      <c r="E15532" s="201"/>
    </row>
    <row r="15533" spans="3:5" x14ac:dyDescent="0.2">
      <c r="C15533" s="201"/>
      <c r="D15533" s="201"/>
      <c r="E15533" s="201"/>
    </row>
    <row r="15534" spans="3:5" x14ac:dyDescent="0.2">
      <c r="C15534" s="201"/>
      <c r="D15534" s="201"/>
      <c r="E15534" s="201"/>
    </row>
    <row r="15535" spans="3:5" x14ac:dyDescent="0.2">
      <c r="C15535" s="201"/>
      <c r="D15535" s="201"/>
      <c r="E15535" s="201"/>
    </row>
    <row r="15536" spans="3:5" x14ac:dyDescent="0.2">
      <c r="C15536" s="201"/>
      <c r="D15536" s="201"/>
      <c r="E15536" s="201"/>
    </row>
    <row r="15537" spans="3:5" x14ac:dyDescent="0.2">
      <c r="C15537" s="201"/>
      <c r="D15537" s="201"/>
      <c r="E15537" s="201"/>
    </row>
    <row r="15538" spans="3:5" x14ac:dyDescent="0.2">
      <c r="C15538" s="201"/>
      <c r="D15538" s="201"/>
      <c r="E15538" s="201"/>
    </row>
    <row r="15539" spans="3:5" x14ac:dyDescent="0.2">
      <c r="C15539" s="201"/>
      <c r="D15539" s="201"/>
      <c r="E15539" s="201"/>
    </row>
    <row r="15540" spans="3:5" x14ac:dyDescent="0.2">
      <c r="C15540" s="201"/>
      <c r="D15540" s="201"/>
      <c r="E15540" s="201"/>
    </row>
    <row r="15541" spans="3:5" x14ac:dyDescent="0.2">
      <c r="C15541" s="201"/>
      <c r="D15541" s="201"/>
      <c r="E15541" s="201"/>
    </row>
    <row r="15542" spans="3:5" x14ac:dyDescent="0.2">
      <c r="C15542" s="201"/>
      <c r="D15542" s="201"/>
      <c r="E15542" s="201"/>
    </row>
    <row r="15543" spans="3:5" x14ac:dyDescent="0.2">
      <c r="C15543" s="201"/>
      <c r="D15543" s="201"/>
      <c r="E15543" s="201"/>
    </row>
    <row r="15544" spans="3:5" x14ac:dyDescent="0.2">
      <c r="C15544" s="201"/>
      <c r="D15544" s="201"/>
      <c r="E15544" s="201"/>
    </row>
    <row r="15545" spans="3:5" x14ac:dyDescent="0.2">
      <c r="C15545" s="201"/>
      <c r="D15545" s="201"/>
      <c r="E15545" s="201"/>
    </row>
    <row r="15546" spans="3:5" x14ac:dyDescent="0.2">
      <c r="C15546" s="201"/>
      <c r="D15546" s="201"/>
      <c r="E15546" s="201"/>
    </row>
    <row r="15547" spans="3:5" x14ac:dyDescent="0.2">
      <c r="C15547" s="201"/>
      <c r="D15547" s="201"/>
      <c r="E15547" s="201"/>
    </row>
    <row r="15548" spans="3:5" x14ac:dyDescent="0.2">
      <c r="C15548" s="201"/>
      <c r="D15548" s="201"/>
      <c r="E15548" s="201"/>
    </row>
    <row r="15549" spans="3:5" x14ac:dyDescent="0.2">
      <c r="C15549" s="201"/>
      <c r="D15549" s="201"/>
      <c r="E15549" s="201"/>
    </row>
    <row r="15550" spans="3:5" x14ac:dyDescent="0.2">
      <c r="C15550" s="201"/>
      <c r="D15550" s="201"/>
      <c r="E15550" s="201"/>
    </row>
    <row r="15551" spans="3:5" x14ac:dyDescent="0.2">
      <c r="C15551" s="201"/>
      <c r="D15551" s="201"/>
      <c r="E15551" s="201"/>
    </row>
    <row r="15552" spans="3:5" x14ac:dyDescent="0.2">
      <c r="C15552" s="201"/>
      <c r="D15552" s="201"/>
      <c r="E15552" s="201"/>
    </row>
    <row r="15553" spans="3:5" x14ac:dyDescent="0.2">
      <c r="C15553" s="201"/>
      <c r="D15553" s="201"/>
      <c r="E15553" s="201"/>
    </row>
    <row r="15554" spans="3:5" x14ac:dyDescent="0.2">
      <c r="C15554" s="201"/>
      <c r="D15554" s="201"/>
      <c r="E15554" s="201"/>
    </row>
    <row r="15555" spans="3:5" x14ac:dyDescent="0.2">
      <c r="C15555" s="201"/>
      <c r="D15555" s="201"/>
      <c r="E15555" s="201"/>
    </row>
    <row r="15556" spans="3:5" x14ac:dyDescent="0.2">
      <c r="C15556" s="201"/>
      <c r="D15556" s="201"/>
      <c r="E15556" s="201"/>
    </row>
    <row r="15557" spans="3:5" x14ac:dyDescent="0.2">
      <c r="C15557" s="201"/>
      <c r="D15557" s="201"/>
      <c r="E15557" s="201"/>
    </row>
    <row r="15558" spans="3:5" x14ac:dyDescent="0.2">
      <c r="C15558" s="201"/>
      <c r="D15558" s="201"/>
      <c r="E15558" s="201"/>
    </row>
    <row r="15559" spans="3:5" x14ac:dyDescent="0.2">
      <c r="C15559" s="201"/>
      <c r="D15559" s="201"/>
      <c r="E15559" s="201"/>
    </row>
    <row r="15560" spans="3:5" x14ac:dyDescent="0.2">
      <c r="C15560" s="201"/>
      <c r="D15560" s="201"/>
      <c r="E15560" s="201"/>
    </row>
    <row r="15561" spans="3:5" x14ac:dyDescent="0.2">
      <c r="C15561" s="201"/>
      <c r="D15561" s="201"/>
      <c r="E15561" s="201"/>
    </row>
    <row r="15562" spans="3:5" x14ac:dyDescent="0.2">
      <c r="C15562" s="201"/>
      <c r="D15562" s="201"/>
      <c r="E15562" s="201"/>
    </row>
    <row r="15563" spans="3:5" x14ac:dyDescent="0.2">
      <c r="C15563" s="201"/>
      <c r="D15563" s="201"/>
      <c r="E15563" s="201"/>
    </row>
    <row r="15564" spans="3:5" x14ac:dyDescent="0.2">
      <c r="C15564" s="201"/>
      <c r="D15564" s="201"/>
      <c r="E15564" s="201"/>
    </row>
    <row r="15565" spans="3:5" x14ac:dyDescent="0.2">
      <c r="C15565" s="201"/>
      <c r="D15565" s="201"/>
      <c r="E15565" s="201"/>
    </row>
    <row r="15566" spans="3:5" x14ac:dyDescent="0.2">
      <c r="C15566" s="201"/>
      <c r="D15566" s="201"/>
      <c r="E15566" s="201"/>
    </row>
    <row r="15567" spans="3:5" x14ac:dyDescent="0.2">
      <c r="C15567" s="201"/>
      <c r="D15567" s="201"/>
      <c r="E15567" s="201"/>
    </row>
    <row r="15568" spans="3:5" x14ac:dyDescent="0.2">
      <c r="C15568" s="201"/>
      <c r="D15568" s="201"/>
      <c r="E15568" s="201"/>
    </row>
    <row r="15569" spans="3:5" x14ac:dyDescent="0.2">
      <c r="C15569" s="201"/>
      <c r="D15569" s="201"/>
      <c r="E15569" s="201"/>
    </row>
    <row r="15570" spans="3:5" x14ac:dyDescent="0.2">
      <c r="C15570" s="201"/>
      <c r="D15570" s="201"/>
      <c r="E15570" s="201"/>
    </row>
    <row r="15571" spans="3:5" x14ac:dyDescent="0.2">
      <c r="C15571" s="201"/>
      <c r="D15571" s="201"/>
      <c r="E15571" s="201"/>
    </row>
    <row r="15572" spans="3:5" x14ac:dyDescent="0.2">
      <c r="C15572" s="201"/>
      <c r="D15572" s="201"/>
      <c r="E15572" s="201"/>
    </row>
    <row r="15573" spans="3:5" x14ac:dyDescent="0.2">
      <c r="C15573" s="201"/>
      <c r="D15573" s="201"/>
      <c r="E15573" s="201"/>
    </row>
    <row r="15574" spans="3:5" x14ac:dyDescent="0.2">
      <c r="C15574" s="201"/>
      <c r="D15574" s="201"/>
      <c r="E15574" s="201"/>
    </row>
    <row r="15575" spans="3:5" x14ac:dyDescent="0.2">
      <c r="C15575" s="201"/>
      <c r="D15575" s="201"/>
      <c r="E15575" s="201"/>
    </row>
    <row r="15576" spans="3:5" x14ac:dyDescent="0.2">
      <c r="C15576" s="201"/>
      <c r="D15576" s="201"/>
      <c r="E15576" s="201"/>
    </row>
    <row r="15577" spans="3:5" x14ac:dyDescent="0.2">
      <c r="C15577" s="201"/>
      <c r="D15577" s="201"/>
      <c r="E15577" s="201"/>
    </row>
    <row r="15578" spans="3:5" x14ac:dyDescent="0.2">
      <c r="C15578" s="201"/>
      <c r="D15578" s="201"/>
      <c r="E15578" s="201"/>
    </row>
    <row r="15579" spans="3:5" x14ac:dyDescent="0.2">
      <c r="C15579" s="201"/>
      <c r="D15579" s="201"/>
      <c r="E15579" s="201"/>
    </row>
    <row r="15580" spans="3:5" x14ac:dyDescent="0.2">
      <c r="C15580" s="201"/>
      <c r="D15580" s="201"/>
      <c r="E15580" s="201"/>
    </row>
    <row r="15581" spans="3:5" x14ac:dyDescent="0.2">
      <c r="C15581" s="201"/>
      <c r="D15581" s="201"/>
      <c r="E15581" s="201"/>
    </row>
    <row r="15582" spans="3:5" x14ac:dyDescent="0.2">
      <c r="C15582" s="201"/>
      <c r="D15582" s="201"/>
      <c r="E15582" s="201"/>
    </row>
    <row r="15583" spans="3:5" x14ac:dyDescent="0.2">
      <c r="C15583" s="201"/>
      <c r="D15583" s="201"/>
      <c r="E15583" s="201"/>
    </row>
    <row r="15584" spans="3:5" x14ac:dyDescent="0.2">
      <c r="C15584" s="201"/>
      <c r="D15584" s="201"/>
      <c r="E15584" s="201"/>
    </row>
    <row r="15585" spans="3:5" x14ac:dyDescent="0.2">
      <c r="C15585" s="201"/>
      <c r="D15585" s="201"/>
      <c r="E15585" s="201"/>
    </row>
    <row r="15586" spans="3:5" x14ac:dyDescent="0.2">
      <c r="C15586" s="201"/>
      <c r="D15586" s="201"/>
      <c r="E15586" s="201"/>
    </row>
    <row r="15587" spans="3:5" x14ac:dyDescent="0.2">
      <c r="C15587" s="201"/>
      <c r="D15587" s="201"/>
      <c r="E15587" s="201"/>
    </row>
    <row r="15588" spans="3:5" x14ac:dyDescent="0.2">
      <c r="C15588" s="201"/>
      <c r="D15588" s="201"/>
      <c r="E15588" s="201"/>
    </row>
    <row r="15589" spans="3:5" x14ac:dyDescent="0.2">
      <c r="C15589" s="201"/>
      <c r="D15589" s="201"/>
      <c r="E15589" s="201"/>
    </row>
    <row r="15590" spans="3:5" x14ac:dyDescent="0.2">
      <c r="C15590" s="201"/>
      <c r="D15590" s="201"/>
      <c r="E15590" s="201"/>
    </row>
    <row r="15591" spans="3:5" x14ac:dyDescent="0.2">
      <c r="C15591" s="201"/>
      <c r="D15591" s="201"/>
      <c r="E15591" s="201"/>
    </row>
    <row r="15592" spans="3:5" x14ac:dyDescent="0.2">
      <c r="C15592" s="201"/>
      <c r="D15592" s="201"/>
      <c r="E15592" s="201"/>
    </row>
    <row r="15593" spans="3:5" x14ac:dyDescent="0.2">
      <c r="C15593" s="201"/>
      <c r="D15593" s="201"/>
      <c r="E15593" s="201"/>
    </row>
    <row r="15594" spans="3:5" x14ac:dyDescent="0.2">
      <c r="C15594" s="201"/>
      <c r="D15594" s="201"/>
      <c r="E15594" s="201"/>
    </row>
    <row r="15595" spans="3:5" x14ac:dyDescent="0.2">
      <c r="C15595" s="201"/>
      <c r="D15595" s="201"/>
      <c r="E15595" s="201"/>
    </row>
    <row r="15596" spans="3:5" x14ac:dyDescent="0.2">
      <c r="C15596" s="201"/>
      <c r="D15596" s="201"/>
      <c r="E15596" s="201"/>
    </row>
    <row r="15597" spans="3:5" x14ac:dyDescent="0.2">
      <c r="C15597" s="201"/>
      <c r="D15597" s="201"/>
      <c r="E15597" s="201"/>
    </row>
    <row r="15598" spans="3:5" x14ac:dyDescent="0.2">
      <c r="C15598" s="201"/>
      <c r="D15598" s="201"/>
      <c r="E15598" s="201"/>
    </row>
    <row r="15599" spans="3:5" x14ac:dyDescent="0.2">
      <c r="C15599" s="201"/>
      <c r="D15599" s="201"/>
      <c r="E15599" s="201"/>
    </row>
    <row r="15600" spans="3:5" x14ac:dyDescent="0.2">
      <c r="C15600" s="201"/>
      <c r="D15600" s="201"/>
      <c r="E15600" s="201"/>
    </row>
    <row r="15601" spans="3:5" x14ac:dyDescent="0.2">
      <c r="C15601" s="201"/>
      <c r="D15601" s="201"/>
      <c r="E15601" s="201"/>
    </row>
    <row r="15602" spans="3:5" x14ac:dyDescent="0.2">
      <c r="C15602" s="201"/>
      <c r="D15602" s="201"/>
      <c r="E15602" s="201"/>
    </row>
    <row r="15603" spans="3:5" x14ac:dyDescent="0.2">
      <c r="C15603" s="201"/>
      <c r="D15603" s="201"/>
      <c r="E15603" s="201"/>
    </row>
    <row r="15604" spans="3:5" x14ac:dyDescent="0.2">
      <c r="C15604" s="201"/>
      <c r="D15604" s="201"/>
      <c r="E15604" s="201"/>
    </row>
    <row r="15605" spans="3:5" x14ac:dyDescent="0.2">
      <c r="C15605" s="201"/>
      <c r="D15605" s="201"/>
      <c r="E15605" s="201"/>
    </row>
    <row r="15606" spans="3:5" x14ac:dyDescent="0.2">
      <c r="C15606" s="201"/>
      <c r="D15606" s="201"/>
      <c r="E15606" s="201"/>
    </row>
    <row r="15607" spans="3:5" x14ac:dyDescent="0.2">
      <c r="C15607" s="201"/>
      <c r="D15607" s="201"/>
      <c r="E15607" s="201"/>
    </row>
    <row r="15608" spans="3:5" x14ac:dyDescent="0.2">
      <c r="C15608" s="201"/>
      <c r="D15608" s="201"/>
      <c r="E15608" s="201"/>
    </row>
    <row r="15609" spans="3:5" x14ac:dyDescent="0.2">
      <c r="C15609" s="201"/>
      <c r="D15609" s="201"/>
      <c r="E15609" s="201"/>
    </row>
    <row r="15610" spans="3:5" x14ac:dyDescent="0.2">
      <c r="C15610" s="201"/>
      <c r="D15610" s="201"/>
      <c r="E15610" s="201"/>
    </row>
    <row r="15611" spans="3:5" x14ac:dyDescent="0.2">
      <c r="C15611" s="201"/>
      <c r="D15611" s="201"/>
      <c r="E15611" s="201"/>
    </row>
    <row r="15612" spans="3:5" x14ac:dyDescent="0.2">
      <c r="C15612" s="201"/>
      <c r="D15612" s="201"/>
      <c r="E15612" s="201"/>
    </row>
    <row r="15613" spans="3:5" x14ac:dyDescent="0.2">
      <c r="C15613" s="201"/>
      <c r="D15613" s="201"/>
      <c r="E15613" s="201"/>
    </row>
    <row r="15614" spans="3:5" x14ac:dyDescent="0.2">
      <c r="C15614" s="201"/>
      <c r="D15614" s="201"/>
      <c r="E15614" s="201"/>
    </row>
    <row r="15615" spans="3:5" x14ac:dyDescent="0.2">
      <c r="C15615" s="201"/>
      <c r="D15615" s="201"/>
      <c r="E15615" s="201"/>
    </row>
    <row r="15616" spans="3:5" x14ac:dyDescent="0.2">
      <c r="C15616" s="201"/>
      <c r="D15616" s="201"/>
      <c r="E15616" s="201"/>
    </row>
    <row r="15617" spans="3:5" x14ac:dyDescent="0.2">
      <c r="C15617" s="201"/>
      <c r="D15617" s="201"/>
      <c r="E15617" s="201"/>
    </row>
    <row r="15618" spans="3:5" x14ac:dyDescent="0.2">
      <c r="C15618" s="201"/>
      <c r="D15618" s="201"/>
      <c r="E15618" s="201"/>
    </row>
    <row r="15619" spans="3:5" x14ac:dyDescent="0.2">
      <c r="C15619" s="201"/>
      <c r="D15619" s="201"/>
      <c r="E15619" s="201"/>
    </row>
    <row r="15620" spans="3:5" x14ac:dyDescent="0.2">
      <c r="C15620" s="201"/>
      <c r="D15620" s="201"/>
      <c r="E15620" s="201"/>
    </row>
    <row r="15621" spans="3:5" x14ac:dyDescent="0.2">
      <c r="C15621" s="201"/>
      <c r="D15621" s="201"/>
      <c r="E15621" s="201"/>
    </row>
    <row r="15622" spans="3:5" x14ac:dyDescent="0.2">
      <c r="C15622" s="201"/>
      <c r="D15622" s="201"/>
      <c r="E15622" s="201"/>
    </row>
    <row r="15623" spans="3:5" x14ac:dyDescent="0.2">
      <c r="C15623" s="201"/>
      <c r="D15623" s="201"/>
      <c r="E15623" s="201"/>
    </row>
    <row r="15624" spans="3:5" x14ac:dyDescent="0.2">
      <c r="C15624" s="201"/>
      <c r="D15624" s="201"/>
      <c r="E15624" s="201"/>
    </row>
    <row r="15625" spans="3:5" x14ac:dyDescent="0.2">
      <c r="C15625" s="201"/>
      <c r="D15625" s="201"/>
      <c r="E15625" s="201"/>
    </row>
    <row r="15626" spans="3:5" x14ac:dyDescent="0.2">
      <c r="C15626" s="201"/>
      <c r="D15626" s="201"/>
      <c r="E15626" s="201"/>
    </row>
    <row r="15627" spans="3:5" x14ac:dyDescent="0.2">
      <c r="C15627" s="201"/>
      <c r="D15627" s="201"/>
      <c r="E15627" s="201"/>
    </row>
    <row r="15628" spans="3:5" x14ac:dyDescent="0.2">
      <c r="C15628" s="201"/>
      <c r="D15628" s="201"/>
      <c r="E15628" s="201"/>
    </row>
    <row r="15629" spans="3:5" x14ac:dyDescent="0.2">
      <c r="C15629" s="201"/>
      <c r="D15629" s="201"/>
      <c r="E15629" s="201"/>
    </row>
    <row r="15630" spans="3:5" x14ac:dyDescent="0.2">
      <c r="C15630" s="201"/>
      <c r="D15630" s="201"/>
      <c r="E15630" s="201"/>
    </row>
    <row r="15631" spans="3:5" x14ac:dyDescent="0.2">
      <c r="C15631" s="201"/>
      <c r="D15631" s="201"/>
      <c r="E15631" s="201"/>
    </row>
    <row r="15632" spans="3:5" x14ac:dyDescent="0.2">
      <c r="C15632" s="201"/>
      <c r="D15632" s="201"/>
      <c r="E15632" s="201"/>
    </row>
    <row r="15633" spans="3:5" x14ac:dyDescent="0.2">
      <c r="C15633" s="201"/>
      <c r="D15633" s="201"/>
      <c r="E15633" s="201"/>
    </row>
    <row r="15634" spans="3:5" x14ac:dyDescent="0.2">
      <c r="C15634" s="201"/>
      <c r="D15634" s="201"/>
      <c r="E15634" s="201"/>
    </row>
    <row r="15635" spans="3:5" x14ac:dyDescent="0.2">
      <c r="C15635" s="201"/>
      <c r="D15635" s="201"/>
      <c r="E15635" s="201"/>
    </row>
    <row r="15636" spans="3:5" x14ac:dyDescent="0.2">
      <c r="C15636" s="201"/>
      <c r="D15636" s="201"/>
      <c r="E15636" s="201"/>
    </row>
    <row r="15637" spans="3:5" x14ac:dyDescent="0.2">
      <c r="C15637" s="201"/>
      <c r="D15637" s="201"/>
      <c r="E15637" s="201"/>
    </row>
    <row r="15638" spans="3:5" x14ac:dyDescent="0.2">
      <c r="C15638" s="201"/>
      <c r="D15638" s="201"/>
      <c r="E15638" s="201"/>
    </row>
    <row r="15639" spans="3:5" x14ac:dyDescent="0.2">
      <c r="C15639" s="201"/>
      <c r="D15639" s="201"/>
      <c r="E15639" s="201"/>
    </row>
    <row r="15640" spans="3:5" x14ac:dyDescent="0.2">
      <c r="C15640" s="201"/>
      <c r="D15640" s="201"/>
      <c r="E15640" s="201"/>
    </row>
    <row r="15641" spans="3:5" x14ac:dyDescent="0.2">
      <c r="C15641" s="201"/>
      <c r="D15641" s="201"/>
      <c r="E15641" s="201"/>
    </row>
    <row r="15642" spans="3:5" x14ac:dyDescent="0.2">
      <c r="C15642" s="201"/>
      <c r="D15642" s="201"/>
      <c r="E15642" s="201"/>
    </row>
    <row r="15643" spans="3:5" x14ac:dyDescent="0.2">
      <c r="C15643" s="201"/>
      <c r="D15643" s="201"/>
      <c r="E15643" s="201"/>
    </row>
    <row r="15644" spans="3:5" x14ac:dyDescent="0.2">
      <c r="C15644" s="201"/>
      <c r="D15644" s="201"/>
      <c r="E15644" s="201"/>
    </row>
    <row r="15645" spans="3:5" x14ac:dyDescent="0.2">
      <c r="C15645" s="201"/>
      <c r="D15645" s="201"/>
      <c r="E15645" s="201"/>
    </row>
    <row r="15646" spans="3:5" x14ac:dyDescent="0.2">
      <c r="C15646" s="201"/>
      <c r="D15646" s="201"/>
      <c r="E15646" s="201"/>
    </row>
    <row r="15647" spans="3:5" x14ac:dyDescent="0.2">
      <c r="C15647" s="201"/>
      <c r="D15647" s="201"/>
      <c r="E15647" s="201"/>
    </row>
    <row r="15648" spans="3:5" x14ac:dyDescent="0.2">
      <c r="C15648" s="201"/>
      <c r="D15648" s="201"/>
      <c r="E15648" s="201"/>
    </row>
    <row r="15649" spans="3:5" x14ac:dyDescent="0.2">
      <c r="C15649" s="201"/>
      <c r="D15649" s="201"/>
      <c r="E15649" s="201"/>
    </row>
    <row r="15650" spans="3:5" x14ac:dyDescent="0.2">
      <c r="C15650" s="201"/>
      <c r="D15650" s="201"/>
      <c r="E15650" s="201"/>
    </row>
    <row r="15651" spans="3:5" x14ac:dyDescent="0.2">
      <c r="C15651" s="201"/>
      <c r="D15651" s="201"/>
      <c r="E15651" s="201"/>
    </row>
    <row r="15652" spans="3:5" x14ac:dyDescent="0.2">
      <c r="C15652" s="201"/>
      <c r="D15652" s="201"/>
      <c r="E15652" s="201"/>
    </row>
    <row r="15653" spans="3:5" x14ac:dyDescent="0.2">
      <c r="C15653" s="201"/>
      <c r="D15653" s="201"/>
      <c r="E15653" s="201"/>
    </row>
    <row r="15654" spans="3:5" x14ac:dyDescent="0.2">
      <c r="C15654" s="201"/>
      <c r="D15654" s="201"/>
      <c r="E15654" s="201"/>
    </row>
    <row r="15655" spans="3:5" x14ac:dyDescent="0.2">
      <c r="C15655" s="201"/>
      <c r="D15655" s="201"/>
      <c r="E15655" s="201"/>
    </row>
    <row r="15656" spans="3:5" x14ac:dyDescent="0.2">
      <c r="C15656" s="201"/>
      <c r="D15656" s="201"/>
      <c r="E15656" s="201"/>
    </row>
    <row r="15657" spans="3:5" x14ac:dyDescent="0.2">
      <c r="C15657" s="201"/>
      <c r="D15657" s="201"/>
      <c r="E15657" s="201"/>
    </row>
    <row r="15658" spans="3:5" x14ac:dyDescent="0.2">
      <c r="C15658" s="201"/>
      <c r="D15658" s="201"/>
      <c r="E15658" s="201"/>
    </row>
    <row r="15659" spans="3:5" x14ac:dyDescent="0.2">
      <c r="C15659" s="201"/>
      <c r="D15659" s="201"/>
      <c r="E15659" s="201"/>
    </row>
    <row r="15660" spans="3:5" x14ac:dyDescent="0.2">
      <c r="C15660" s="201"/>
      <c r="D15660" s="201"/>
      <c r="E15660" s="201"/>
    </row>
    <row r="15661" spans="3:5" x14ac:dyDescent="0.2">
      <c r="C15661" s="201"/>
      <c r="D15661" s="201"/>
      <c r="E15661" s="201"/>
    </row>
    <row r="15662" spans="3:5" x14ac:dyDescent="0.2">
      <c r="C15662" s="201"/>
      <c r="D15662" s="201"/>
      <c r="E15662" s="201"/>
    </row>
    <row r="15663" spans="3:5" x14ac:dyDescent="0.2">
      <c r="C15663" s="201"/>
      <c r="D15663" s="201"/>
      <c r="E15663" s="201"/>
    </row>
    <row r="15664" spans="3:5" x14ac:dyDescent="0.2">
      <c r="C15664" s="201"/>
      <c r="D15664" s="201"/>
      <c r="E15664" s="201"/>
    </row>
    <row r="15665" spans="3:5" x14ac:dyDescent="0.2">
      <c r="C15665" s="201"/>
      <c r="D15665" s="201"/>
      <c r="E15665" s="201"/>
    </row>
    <row r="15666" spans="3:5" x14ac:dyDescent="0.2">
      <c r="C15666" s="201"/>
      <c r="D15666" s="201"/>
      <c r="E15666" s="201"/>
    </row>
    <row r="15667" spans="3:5" x14ac:dyDescent="0.2">
      <c r="C15667" s="201"/>
      <c r="D15667" s="201"/>
      <c r="E15667" s="201"/>
    </row>
    <row r="15668" spans="3:5" x14ac:dyDescent="0.2">
      <c r="C15668" s="201"/>
      <c r="D15668" s="201"/>
      <c r="E15668" s="201"/>
    </row>
    <row r="15669" spans="3:5" x14ac:dyDescent="0.2">
      <c r="C15669" s="201"/>
      <c r="D15669" s="201"/>
      <c r="E15669" s="201"/>
    </row>
    <row r="15670" spans="3:5" x14ac:dyDescent="0.2">
      <c r="C15670" s="201"/>
      <c r="D15670" s="201"/>
      <c r="E15670" s="201"/>
    </row>
    <row r="15671" spans="3:5" x14ac:dyDescent="0.2">
      <c r="C15671" s="201"/>
      <c r="D15671" s="201"/>
      <c r="E15671" s="201"/>
    </row>
    <row r="15672" spans="3:5" x14ac:dyDescent="0.2">
      <c r="C15672" s="201"/>
      <c r="D15672" s="201"/>
      <c r="E15672" s="201"/>
    </row>
    <row r="15673" spans="3:5" x14ac:dyDescent="0.2">
      <c r="C15673" s="201"/>
      <c r="D15673" s="201"/>
      <c r="E15673" s="201"/>
    </row>
    <row r="15674" spans="3:5" x14ac:dyDescent="0.2">
      <c r="C15674" s="201"/>
      <c r="D15674" s="201"/>
      <c r="E15674" s="201"/>
    </row>
    <row r="15675" spans="3:5" x14ac:dyDescent="0.2">
      <c r="C15675" s="201"/>
      <c r="D15675" s="201"/>
      <c r="E15675" s="201"/>
    </row>
    <row r="15676" spans="3:5" x14ac:dyDescent="0.2">
      <c r="C15676" s="201"/>
      <c r="D15676" s="201"/>
      <c r="E15676" s="201"/>
    </row>
    <row r="15677" spans="3:5" x14ac:dyDescent="0.2">
      <c r="C15677" s="201"/>
      <c r="D15677" s="201"/>
      <c r="E15677" s="201"/>
    </row>
    <row r="15678" spans="3:5" x14ac:dyDescent="0.2">
      <c r="C15678" s="201"/>
      <c r="D15678" s="201"/>
      <c r="E15678" s="201"/>
    </row>
    <row r="15679" spans="3:5" x14ac:dyDescent="0.2">
      <c r="C15679" s="201"/>
      <c r="D15679" s="201"/>
      <c r="E15679" s="201"/>
    </row>
    <row r="15680" spans="3:5" x14ac:dyDescent="0.2">
      <c r="C15680" s="201"/>
      <c r="D15680" s="201"/>
      <c r="E15680" s="201"/>
    </row>
    <row r="15681" spans="3:5" x14ac:dyDescent="0.2">
      <c r="C15681" s="201"/>
      <c r="D15681" s="201"/>
      <c r="E15681" s="201"/>
    </row>
    <row r="15682" spans="3:5" x14ac:dyDescent="0.2">
      <c r="C15682" s="201"/>
      <c r="D15682" s="201"/>
      <c r="E15682" s="201"/>
    </row>
    <row r="15683" spans="3:5" x14ac:dyDescent="0.2">
      <c r="C15683" s="201"/>
      <c r="D15683" s="201"/>
      <c r="E15683" s="201"/>
    </row>
    <row r="15684" spans="3:5" x14ac:dyDescent="0.2">
      <c r="C15684" s="201"/>
      <c r="D15684" s="201"/>
      <c r="E15684" s="201"/>
    </row>
    <row r="15685" spans="3:5" x14ac:dyDescent="0.2">
      <c r="C15685" s="201"/>
      <c r="D15685" s="201"/>
      <c r="E15685" s="201"/>
    </row>
    <row r="15686" spans="3:5" x14ac:dyDescent="0.2">
      <c r="C15686" s="201"/>
      <c r="D15686" s="201"/>
      <c r="E15686" s="201"/>
    </row>
    <row r="15687" spans="3:5" x14ac:dyDescent="0.2">
      <c r="C15687" s="201"/>
      <c r="D15687" s="201"/>
      <c r="E15687" s="201"/>
    </row>
    <row r="15688" spans="3:5" x14ac:dyDescent="0.2">
      <c r="C15688" s="201"/>
      <c r="D15688" s="201"/>
      <c r="E15688" s="201"/>
    </row>
    <row r="15689" spans="3:5" x14ac:dyDescent="0.2">
      <c r="C15689" s="201"/>
      <c r="D15689" s="201"/>
      <c r="E15689" s="201"/>
    </row>
    <row r="15690" spans="3:5" x14ac:dyDescent="0.2">
      <c r="C15690" s="201"/>
      <c r="D15690" s="201"/>
      <c r="E15690" s="201"/>
    </row>
    <row r="15691" spans="3:5" x14ac:dyDescent="0.2">
      <c r="C15691" s="201"/>
      <c r="D15691" s="201"/>
      <c r="E15691" s="201"/>
    </row>
    <row r="15692" spans="3:5" x14ac:dyDescent="0.2">
      <c r="C15692" s="201"/>
      <c r="D15692" s="201"/>
      <c r="E15692" s="201"/>
    </row>
    <row r="15693" spans="3:5" x14ac:dyDescent="0.2">
      <c r="C15693" s="201"/>
      <c r="D15693" s="201"/>
      <c r="E15693" s="201"/>
    </row>
    <row r="15694" spans="3:5" x14ac:dyDescent="0.2">
      <c r="C15694" s="201"/>
      <c r="D15694" s="201"/>
      <c r="E15694" s="201"/>
    </row>
    <row r="15695" spans="3:5" x14ac:dyDescent="0.2">
      <c r="C15695" s="201"/>
      <c r="D15695" s="201"/>
      <c r="E15695" s="201"/>
    </row>
    <row r="15696" spans="3:5" x14ac:dyDescent="0.2">
      <c r="C15696" s="201"/>
      <c r="D15696" s="201"/>
      <c r="E15696" s="201"/>
    </row>
    <row r="15697" spans="3:5" x14ac:dyDescent="0.2">
      <c r="C15697" s="201"/>
      <c r="D15697" s="201"/>
      <c r="E15697" s="201"/>
    </row>
    <row r="15698" spans="3:5" x14ac:dyDescent="0.2">
      <c r="C15698" s="201"/>
      <c r="D15698" s="201"/>
      <c r="E15698" s="201"/>
    </row>
    <row r="15699" spans="3:5" x14ac:dyDescent="0.2">
      <c r="C15699" s="201"/>
      <c r="D15699" s="201"/>
      <c r="E15699" s="201"/>
    </row>
    <row r="15700" spans="3:5" x14ac:dyDescent="0.2">
      <c r="C15700" s="201"/>
      <c r="D15700" s="201"/>
      <c r="E15700" s="201"/>
    </row>
    <row r="15701" spans="3:5" x14ac:dyDescent="0.2">
      <c r="C15701" s="201"/>
      <c r="D15701" s="201"/>
      <c r="E15701" s="201"/>
    </row>
    <row r="15702" spans="3:5" x14ac:dyDescent="0.2">
      <c r="C15702" s="201"/>
      <c r="D15702" s="201"/>
      <c r="E15702" s="201"/>
    </row>
    <row r="15703" spans="3:5" x14ac:dyDescent="0.2">
      <c r="C15703" s="201"/>
      <c r="D15703" s="201"/>
      <c r="E15703" s="201"/>
    </row>
    <row r="15704" spans="3:5" x14ac:dyDescent="0.2">
      <c r="C15704" s="201"/>
      <c r="D15704" s="201"/>
      <c r="E15704" s="201"/>
    </row>
    <row r="15705" spans="3:5" x14ac:dyDescent="0.2">
      <c r="C15705" s="201"/>
      <c r="D15705" s="201"/>
      <c r="E15705" s="201"/>
    </row>
    <row r="15706" spans="3:5" x14ac:dyDescent="0.2">
      <c r="C15706" s="201"/>
      <c r="D15706" s="201"/>
      <c r="E15706" s="201"/>
    </row>
    <row r="15707" spans="3:5" x14ac:dyDescent="0.2">
      <c r="C15707" s="201"/>
      <c r="D15707" s="201"/>
      <c r="E15707" s="201"/>
    </row>
    <row r="15708" spans="3:5" x14ac:dyDescent="0.2">
      <c r="C15708" s="201"/>
      <c r="D15708" s="201"/>
      <c r="E15708" s="201"/>
    </row>
    <row r="15709" spans="3:5" x14ac:dyDescent="0.2">
      <c r="C15709" s="201"/>
      <c r="D15709" s="201"/>
      <c r="E15709" s="201"/>
    </row>
    <row r="15710" spans="3:5" x14ac:dyDescent="0.2">
      <c r="C15710" s="201"/>
      <c r="D15710" s="201"/>
      <c r="E15710" s="201"/>
    </row>
    <row r="15711" spans="3:5" x14ac:dyDescent="0.2">
      <c r="C15711" s="201"/>
      <c r="D15711" s="201"/>
      <c r="E15711" s="201"/>
    </row>
    <row r="15712" spans="3:5" x14ac:dyDescent="0.2">
      <c r="C15712" s="201"/>
      <c r="D15712" s="201"/>
      <c r="E15712" s="201"/>
    </row>
    <row r="15713" spans="3:5" x14ac:dyDescent="0.2">
      <c r="C15713" s="201"/>
      <c r="D15713" s="201"/>
      <c r="E15713" s="201"/>
    </row>
    <row r="15714" spans="3:5" x14ac:dyDescent="0.2">
      <c r="C15714" s="201"/>
      <c r="D15714" s="201"/>
      <c r="E15714" s="201"/>
    </row>
    <row r="15715" spans="3:5" x14ac:dyDescent="0.2">
      <c r="C15715" s="201"/>
      <c r="D15715" s="201"/>
      <c r="E15715" s="201"/>
    </row>
    <row r="15716" spans="3:5" x14ac:dyDescent="0.2">
      <c r="C15716" s="201"/>
      <c r="D15716" s="201"/>
      <c r="E15716" s="201"/>
    </row>
    <row r="15717" spans="3:5" x14ac:dyDescent="0.2">
      <c r="C15717" s="201"/>
      <c r="D15717" s="201"/>
      <c r="E15717" s="201"/>
    </row>
    <row r="15718" spans="3:5" x14ac:dyDescent="0.2">
      <c r="C15718" s="201"/>
      <c r="D15718" s="201"/>
      <c r="E15718" s="201"/>
    </row>
    <row r="15719" spans="3:5" x14ac:dyDescent="0.2">
      <c r="C15719" s="201"/>
      <c r="D15719" s="201"/>
      <c r="E15719" s="201"/>
    </row>
    <row r="15720" spans="3:5" x14ac:dyDescent="0.2">
      <c r="C15720" s="201"/>
      <c r="D15720" s="201"/>
      <c r="E15720" s="201"/>
    </row>
    <row r="15721" spans="3:5" x14ac:dyDescent="0.2">
      <c r="C15721" s="201"/>
      <c r="D15721" s="201"/>
      <c r="E15721" s="201"/>
    </row>
    <row r="15722" spans="3:5" x14ac:dyDescent="0.2">
      <c r="C15722" s="201"/>
      <c r="D15722" s="201"/>
      <c r="E15722" s="201"/>
    </row>
    <row r="15723" spans="3:5" x14ac:dyDescent="0.2">
      <c r="C15723" s="201"/>
      <c r="D15723" s="201"/>
      <c r="E15723" s="201"/>
    </row>
    <row r="15724" spans="3:5" x14ac:dyDescent="0.2">
      <c r="C15724" s="201"/>
      <c r="D15724" s="201"/>
      <c r="E15724" s="201"/>
    </row>
    <row r="15725" spans="3:5" x14ac:dyDescent="0.2">
      <c r="C15725" s="201"/>
      <c r="D15725" s="201"/>
      <c r="E15725" s="201"/>
    </row>
    <row r="15726" spans="3:5" x14ac:dyDescent="0.2">
      <c r="C15726" s="201"/>
      <c r="D15726" s="201"/>
      <c r="E15726" s="201"/>
    </row>
    <row r="15727" spans="3:5" x14ac:dyDescent="0.2">
      <c r="C15727" s="201"/>
      <c r="D15727" s="201"/>
      <c r="E15727" s="201"/>
    </row>
    <row r="15728" spans="3:5" x14ac:dyDescent="0.2">
      <c r="C15728" s="201"/>
      <c r="D15728" s="201"/>
      <c r="E15728" s="201"/>
    </row>
    <row r="15729" spans="3:5" x14ac:dyDescent="0.2">
      <c r="C15729" s="201"/>
      <c r="D15729" s="201"/>
      <c r="E15729" s="201"/>
    </row>
    <row r="15730" spans="3:5" x14ac:dyDescent="0.2">
      <c r="C15730" s="201"/>
      <c r="D15730" s="201"/>
      <c r="E15730" s="201"/>
    </row>
    <row r="15731" spans="3:5" x14ac:dyDescent="0.2">
      <c r="C15731" s="201"/>
      <c r="D15731" s="201"/>
      <c r="E15731" s="201"/>
    </row>
    <row r="15732" spans="3:5" x14ac:dyDescent="0.2">
      <c r="C15732" s="201"/>
      <c r="D15732" s="201"/>
      <c r="E15732" s="201"/>
    </row>
    <row r="15733" spans="3:5" x14ac:dyDescent="0.2">
      <c r="C15733" s="201"/>
      <c r="D15733" s="201"/>
      <c r="E15733" s="201"/>
    </row>
    <row r="15734" spans="3:5" x14ac:dyDescent="0.2">
      <c r="C15734" s="201"/>
      <c r="D15734" s="201"/>
      <c r="E15734" s="201"/>
    </row>
    <row r="15735" spans="3:5" x14ac:dyDescent="0.2">
      <c r="C15735" s="201"/>
      <c r="D15735" s="201"/>
      <c r="E15735" s="201"/>
    </row>
    <row r="15736" spans="3:5" x14ac:dyDescent="0.2">
      <c r="C15736" s="201"/>
      <c r="D15736" s="201"/>
      <c r="E15736" s="201"/>
    </row>
    <row r="15737" spans="3:5" x14ac:dyDescent="0.2">
      <c r="C15737" s="201"/>
      <c r="D15737" s="201"/>
      <c r="E15737" s="201"/>
    </row>
    <row r="15738" spans="3:5" x14ac:dyDescent="0.2">
      <c r="C15738" s="201"/>
      <c r="D15738" s="201"/>
      <c r="E15738" s="201"/>
    </row>
    <row r="15739" spans="3:5" x14ac:dyDescent="0.2">
      <c r="C15739" s="201"/>
      <c r="D15739" s="201"/>
      <c r="E15739" s="201"/>
    </row>
    <row r="15740" spans="3:5" x14ac:dyDescent="0.2">
      <c r="C15740" s="201"/>
      <c r="D15740" s="201"/>
      <c r="E15740" s="201"/>
    </row>
    <row r="15741" spans="3:5" x14ac:dyDescent="0.2">
      <c r="C15741" s="201"/>
      <c r="D15741" s="201"/>
      <c r="E15741" s="201"/>
    </row>
    <row r="15742" spans="3:5" x14ac:dyDescent="0.2">
      <c r="C15742" s="201"/>
      <c r="D15742" s="201"/>
      <c r="E15742" s="201"/>
    </row>
    <row r="15743" spans="3:5" x14ac:dyDescent="0.2">
      <c r="C15743" s="201"/>
      <c r="D15743" s="201"/>
      <c r="E15743" s="201"/>
    </row>
    <row r="15744" spans="3:5" x14ac:dyDescent="0.2">
      <c r="C15744" s="201"/>
      <c r="D15744" s="201"/>
      <c r="E15744" s="201"/>
    </row>
    <row r="15745" spans="3:5" x14ac:dyDescent="0.2">
      <c r="C15745" s="201"/>
      <c r="D15745" s="201"/>
      <c r="E15745" s="201"/>
    </row>
    <row r="15746" spans="3:5" x14ac:dyDescent="0.2">
      <c r="C15746" s="201"/>
      <c r="D15746" s="201"/>
      <c r="E15746" s="201"/>
    </row>
    <row r="15747" spans="3:5" x14ac:dyDescent="0.2">
      <c r="C15747" s="201"/>
      <c r="D15747" s="201"/>
      <c r="E15747" s="201"/>
    </row>
    <row r="15748" spans="3:5" x14ac:dyDescent="0.2">
      <c r="C15748" s="201"/>
      <c r="D15748" s="201"/>
      <c r="E15748" s="201"/>
    </row>
    <row r="15749" spans="3:5" x14ac:dyDescent="0.2">
      <c r="C15749" s="201"/>
      <c r="D15749" s="201"/>
      <c r="E15749" s="201"/>
    </row>
    <row r="15750" spans="3:5" x14ac:dyDescent="0.2">
      <c r="C15750" s="201"/>
      <c r="D15750" s="201"/>
      <c r="E15750" s="201"/>
    </row>
    <row r="15751" spans="3:5" x14ac:dyDescent="0.2">
      <c r="C15751" s="201"/>
      <c r="D15751" s="201"/>
      <c r="E15751" s="201"/>
    </row>
    <row r="15752" spans="3:5" x14ac:dyDescent="0.2">
      <c r="C15752" s="201"/>
      <c r="D15752" s="201"/>
      <c r="E15752" s="201"/>
    </row>
    <row r="15753" spans="3:5" x14ac:dyDescent="0.2">
      <c r="C15753" s="201"/>
      <c r="D15753" s="201"/>
      <c r="E15753" s="201"/>
    </row>
    <row r="15754" spans="3:5" x14ac:dyDescent="0.2">
      <c r="C15754" s="201"/>
      <c r="D15754" s="201"/>
      <c r="E15754" s="201"/>
    </row>
    <row r="15755" spans="3:5" x14ac:dyDescent="0.2">
      <c r="C15755" s="201"/>
      <c r="D15755" s="201"/>
      <c r="E15755" s="201"/>
    </row>
    <row r="15756" spans="3:5" x14ac:dyDescent="0.2">
      <c r="C15756" s="201"/>
      <c r="D15756" s="201"/>
      <c r="E15756" s="201"/>
    </row>
    <row r="15757" spans="3:5" x14ac:dyDescent="0.2">
      <c r="C15757" s="201"/>
      <c r="D15757" s="201"/>
      <c r="E15757" s="201"/>
    </row>
    <row r="15758" spans="3:5" x14ac:dyDescent="0.2">
      <c r="C15758" s="201"/>
      <c r="D15758" s="201"/>
      <c r="E15758" s="201"/>
    </row>
    <row r="15759" spans="3:5" x14ac:dyDescent="0.2">
      <c r="C15759" s="201"/>
      <c r="D15759" s="201"/>
      <c r="E15759" s="201"/>
    </row>
    <row r="15760" spans="3:5" x14ac:dyDescent="0.2">
      <c r="C15760" s="201"/>
      <c r="D15760" s="201"/>
      <c r="E15760" s="201"/>
    </row>
    <row r="15761" spans="3:5" x14ac:dyDescent="0.2">
      <c r="C15761" s="201"/>
      <c r="D15761" s="201"/>
      <c r="E15761" s="201"/>
    </row>
    <row r="15762" spans="3:5" x14ac:dyDescent="0.2">
      <c r="C15762" s="201"/>
      <c r="D15762" s="201"/>
      <c r="E15762" s="201"/>
    </row>
    <row r="15763" spans="3:5" x14ac:dyDescent="0.2">
      <c r="C15763" s="201"/>
      <c r="D15763" s="201"/>
      <c r="E15763" s="201"/>
    </row>
    <row r="15764" spans="3:5" x14ac:dyDescent="0.2">
      <c r="C15764" s="201"/>
      <c r="D15764" s="201"/>
      <c r="E15764" s="201"/>
    </row>
    <row r="15765" spans="3:5" x14ac:dyDescent="0.2">
      <c r="C15765" s="201"/>
      <c r="D15765" s="201"/>
      <c r="E15765" s="201"/>
    </row>
    <row r="15766" spans="3:5" x14ac:dyDescent="0.2">
      <c r="C15766" s="201"/>
      <c r="D15766" s="201"/>
      <c r="E15766" s="201"/>
    </row>
    <row r="15767" spans="3:5" x14ac:dyDescent="0.2">
      <c r="C15767" s="201"/>
      <c r="D15767" s="201"/>
      <c r="E15767" s="201"/>
    </row>
    <row r="15768" spans="3:5" x14ac:dyDescent="0.2">
      <c r="C15768" s="201"/>
      <c r="D15768" s="201"/>
      <c r="E15768" s="201"/>
    </row>
    <row r="15769" spans="3:5" x14ac:dyDescent="0.2">
      <c r="C15769" s="201"/>
      <c r="D15769" s="201"/>
      <c r="E15769" s="201"/>
    </row>
    <row r="15770" spans="3:5" x14ac:dyDescent="0.2">
      <c r="C15770" s="201"/>
      <c r="D15770" s="201"/>
      <c r="E15770" s="201"/>
    </row>
    <row r="15771" spans="3:5" x14ac:dyDescent="0.2">
      <c r="C15771" s="201"/>
      <c r="D15771" s="201"/>
      <c r="E15771" s="201"/>
    </row>
    <row r="15772" spans="3:5" x14ac:dyDescent="0.2">
      <c r="C15772" s="201"/>
      <c r="D15772" s="201"/>
      <c r="E15772" s="201"/>
    </row>
    <row r="15773" spans="3:5" x14ac:dyDescent="0.2">
      <c r="C15773" s="201"/>
      <c r="D15773" s="201"/>
      <c r="E15773" s="201"/>
    </row>
    <row r="15774" spans="3:5" x14ac:dyDescent="0.2">
      <c r="C15774" s="201"/>
      <c r="D15774" s="201"/>
      <c r="E15774" s="201"/>
    </row>
    <row r="15775" spans="3:5" x14ac:dyDescent="0.2">
      <c r="C15775" s="201"/>
      <c r="D15775" s="201"/>
      <c r="E15775" s="201"/>
    </row>
    <row r="15776" spans="3:5" x14ac:dyDescent="0.2">
      <c r="C15776" s="201"/>
      <c r="D15776" s="201"/>
      <c r="E15776" s="201"/>
    </row>
    <row r="15777" spans="3:5" x14ac:dyDescent="0.2">
      <c r="C15777" s="201"/>
      <c r="D15777" s="201"/>
      <c r="E15777" s="201"/>
    </row>
    <row r="15778" spans="3:5" x14ac:dyDescent="0.2">
      <c r="C15778" s="201"/>
      <c r="D15778" s="201"/>
      <c r="E15778" s="201"/>
    </row>
    <row r="15779" spans="3:5" x14ac:dyDescent="0.2">
      <c r="C15779" s="201"/>
      <c r="D15779" s="201"/>
      <c r="E15779" s="201"/>
    </row>
    <row r="15780" spans="3:5" x14ac:dyDescent="0.2">
      <c r="C15780" s="201"/>
      <c r="D15780" s="201"/>
      <c r="E15780" s="201"/>
    </row>
    <row r="15781" spans="3:5" x14ac:dyDescent="0.2">
      <c r="C15781" s="201"/>
      <c r="D15781" s="201"/>
      <c r="E15781" s="201"/>
    </row>
    <row r="15782" spans="3:5" x14ac:dyDescent="0.2">
      <c r="C15782" s="201"/>
      <c r="D15782" s="201"/>
      <c r="E15782" s="201"/>
    </row>
    <row r="15783" spans="3:5" x14ac:dyDescent="0.2">
      <c r="C15783" s="201"/>
      <c r="D15783" s="201"/>
      <c r="E15783" s="201"/>
    </row>
    <row r="15784" spans="3:5" x14ac:dyDescent="0.2">
      <c r="C15784" s="201"/>
      <c r="D15784" s="201"/>
      <c r="E15784" s="201"/>
    </row>
    <row r="15785" spans="3:5" x14ac:dyDescent="0.2">
      <c r="C15785" s="201"/>
      <c r="D15785" s="201"/>
      <c r="E15785" s="201"/>
    </row>
    <row r="15786" spans="3:5" x14ac:dyDescent="0.2">
      <c r="C15786" s="201"/>
      <c r="D15786" s="201"/>
      <c r="E15786" s="201"/>
    </row>
    <row r="15787" spans="3:5" x14ac:dyDescent="0.2">
      <c r="C15787" s="201"/>
      <c r="D15787" s="201"/>
      <c r="E15787" s="201"/>
    </row>
    <row r="15788" spans="3:5" x14ac:dyDescent="0.2">
      <c r="C15788" s="201"/>
      <c r="D15788" s="201"/>
      <c r="E15788" s="201"/>
    </row>
    <row r="15789" spans="3:5" x14ac:dyDescent="0.2">
      <c r="C15789" s="201"/>
      <c r="D15789" s="201"/>
      <c r="E15789" s="201"/>
    </row>
    <row r="15790" spans="3:5" x14ac:dyDescent="0.2">
      <c r="C15790" s="201"/>
      <c r="D15790" s="201"/>
      <c r="E15790" s="201"/>
    </row>
    <row r="15791" spans="3:5" x14ac:dyDescent="0.2">
      <c r="C15791" s="201"/>
      <c r="D15791" s="201"/>
      <c r="E15791" s="201"/>
    </row>
    <row r="15792" spans="3:5" x14ac:dyDescent="0.2">
      <c r="C15792" s="201"/>
      <c r="D15792" s="201"/>
      <c r="E15792" s="201"/>
    </row>
    <row r="15793" spans="3:5" x14ac:dyDescent="0.2">
      <c r="C15793" s="201"/>
      <c r="D15793" s="201"/>
      <c r="E15793" s="201"/>
    </row>
    <row r="15794" spans="3:5" x14ac:dyDescent="0.2">
      <c r="C15794" s="201"/>
      <c r="D15794" s="201"/>
      <c r="E15794" s="201"/>
    </row>
    <row r="15795" spans="3:5" x14ac:dyDescent="0.2">
      <c r="C15795" s="201"/>
      <c r="D15795" s="201"/>
      <c r="E15795" s="201"/>
    </row>
    <row r="15796" spans="3:5" x14ac:dyDescent="0.2">
      <c r="C15796" s="201"/>
      <c r="D15796" s="201"/>
      <c r="E15796" s="201"/>
    </row>
    <row r="15797" spans="3:5" x14ac:dyDescent="0.2">
      <c r="C15797" s="201"/>
      <c r="D15797" s="201"/>
      <c r="E15797" s="201"/>
    </row>
    <row r="15798" spans="3:5" x14ac:dyDescent="0.2">
      <c r="C15798" s="201"/>
      <c r="D15798" s="201"/>
      <c r="E15798" s="201"/>
    </row>
    <row r="15799" spans="3:5" x14ac:dyDescent="0.2">
      <c r="C15799" s="201"/>
      <c r="D15799" s="201"/>
      <c r="E15799" s="201"/>
    </row>
    <row r="15800" spans="3:5" x14ac:dyDescent="0.2">
      <c r="C15800" s="201"/>
      <c r="D15800" s="201"/>
      <c r="E15800" s="201"/>
    </row>
    <row r="15801" spans="3:5" x14ac:dyDescent="0.2">
      <c r="C15801" s="201"/>
      <c r="D15801" s="201"/>
      <c r="E15801" s="201"/>
    </row>
    <row r="15802" spans="3:5" x14ac:dyDescent="0.2">
      <c r="C15802" s="201"/>
      <c r="D15802" s="201"/>
      <c r="E15802" s="201"/>
    </row>
    <row r="15803" spans="3:5" x14ac:dyDescent="0.2">
      <c r="C15803" s="201"/>
      <c r="D15803" s="201"/>
      <c r="E15803" s="201"/>
    </row>
    <row r="15804" spans="3:5" x14ac:dyDescent="0.2">
      <c r="C15804" s="201"/>
      <c r="D15804" s="201"/>
      <c r="E15804" s="201"/>
    </row>
    <row r="15805" spans="3:5" x14ac:dyDescent="0.2">
      <c r="C15805" s="201"/>
      <c r="D15805" s="201"/>
      <c r="E15805" s="201"/>
    </row>
    <row r="15806" spans="3:5" x14ac:dyDescent="0.2">
      <c r="C15806" s="201"/>
      <c r="D15806" s="201"/>
      <c r="E15806" s="201"/>
    </row>
    <row r="15807" spans="3:5" x14ac:dyDescent="0.2">
      <c r="C15807" s="201"/>
      <c r="D15807" s="201"/>
      <c r="E15807" s="201"/>
    </row>
    <row r="15808" spans="3:5" x14ac:dyDescent="0.2">
      <c r="C15808" s="201"/>
      <c r="D15808" s="201"/>
      <c r="E15808" s="201"/>
    </row>
    <row r="15809" spans="3:5" x14ac:dyDescent="0.2">
      <c r="C15809" s="201"/>
      <c r="D15809" s="201"/>
      <c r="E15809" s="201"/>
    </row>
    <row r="15810" spans="3:5" x14ac:dyDescent="0.2">
      <c r="C15810" s="201"/>
      <c r="D15810" s="201"/>
      <c r="E15810" s="201"/>
    </row>
    <row r="15811" spans="3:5" x14ac:dyDescent="0.2">
      <c r="C15811" s="201"/>
      <c r="D15811" s="201"/>
      <c r="E15811" s="201"/>
    </row>
    <row r="15812" spans="3:5" x14ac:dyDescent="0.2">
      <c r="C15812" s="201"/>
      <c r="D15812" s="201"/>
      <c r="E15812" s="201"/>
    </row>
    <row r="15813" spans="3:5" x14ac:dyDescent="0.2">
      <c r="C15813" s="201"/>
      <c r="D15813" s="201"/>
      <c r="E15813" s="201"/>
    </row>
    <row r="15814" spans="3:5" x14ac:dyDescent="0.2">
      <c r="C15814" s="201"/>
      <c r="D15814" s="201"/>
      <c r="E15814" s="201"/>
    </row>
    <row r="15815" spans="3:5" x14ac:dyDescent="0.2">
      <c r="C15815" s="201"/>
      <c r="D15815" s="201"/>
      <c r="E15815" s="201"/>
    </row>
    <row r="15816" spans="3:5" x14ac:dyDescent="0.2">
      <c r="C15816" s="201"/>
      <c r="D15816" s="201"/>
      <c r="E15816" s="201"/>
    </row>
    <row r="15817" spans="3:5" x14ac:dyDescent="0.2">
      <c r="C15817" s="201"/>
      <c r="D15817" s="201"/>
      <c r="E15817" s="201"/>
    </row>
    <row r="15818" spans="3:5" x14ac:dyDescent="0.2">
      <c r="C15818" s="201"/>
      <c r="D15818" s="201"/>
      <c r="E15818" s="201"/>
    </row>
    <row r="15819" spans="3:5" x14ac:dyDescent="0.2">
      <c r="C15819" s="201"/>
      <c r="D15819" s="201"/>
      <c r="E15819" s="201"/>
    </row>
    <row r="15820" spans="3:5" x14ac:dyDescent="0.2">
      <c r="C15820" s="201"/>
      <c r="D15820" s="201"/>
      <c r="E15820" s="201"/>
    </row>
    <row r="15821" spans="3:5" x14ac:dyDescent="0.2">
      <c r="C15821" s="201"/>
      <c r="D15821" s="201"/>
      <c r="E15821" s="201"/>
    </row>
    <row r="15822" spans="3:5" x14ac:dyDescent="0.2">
      <c r="C15822" s="201"/>
      <c r="D15822" s="201"/>
      <c r="E15822" s="201"/>
    </row>
    <row r="15823" spans="3:5" x14ac:dyDescent="0.2">
      <c r="C15823" s="201"/>
      <c r="D15823" s="201"/>
      <c r="E15823" s="201"/>
    </row>
    <row r="15824" spans="3:5" x14ac:dyDescent="0.2">
      <c r="C15824" s="201"/>
      <c r="D15824" s="201"/>
      <c r="E15824" s="201"/>
    </row>
    <row r="15825" spans="3:5" x14ac:dyDescent="0.2">
      <c r="C15825" s="201"/>
      <c r="D15825" s="201"/>
      <c r="E15825" s="201"/>
    </row>
    <row r="15826" spans="3:5" x14ac:dyDescent="0.2">
      <c r="C15826" s="201"/>
      <c r="D15826" s="201"/>
      <c r="E15826" s="201"/>
    </row>
    <row r="15827" spans="3:5" x14ac:dyDescent="0.2">
      <c r="C15827" s="201"/>
      <c r="D15827" s="201"/>
      <c r="E15827" s="201"/>
    </row>
    <row r="15828" spans="3:5" x14ac:dyDescent="0.2">
      <c r="C15828" s="201"/>
      <c r="D15828" s="201"/>
      <c r="E15828" s="201"/>
    </row>
    <row r="15829" spans="3:5" x14ac:dyDescent="0.2">
      <c r="C15829" s="201"/>
      <c r="D15829" s="201"/>
      <c r="E15829" s="201"/>
    </row>
    <row r="15830" spans="3:5" x14ac:dyDescent="0.2">
      <c r="C15830" s="201"/>
      <c r="D15830" s="201"/>
      <c r="E15830" s="201"/>
    </row>
    <row r="15831" spans="3:5" x14ac:dyDescent="0.2">
      <c r="C15831" s="201"/>
      <c r="D15831" s="201"/>
      <c r="E15831" s="201"/>
    </row>
    <row r="15832" spans="3:5" x14ac:dyDescent="0.2">
      <c r="C15832" s="201"/>
      <c r="D15832" s="201"/>
      <c r="E15832" s="201"/>
    </row>
    <row r="15833" spans="3:5" x14ac:dyDescent="0.2">
      <c r="C15833" s="201"/>
      <c r="D15833" s="201"/>
      <c r="E15833" s="201"/>
    </row>
    <row r="15834" spans="3:5" x14ac:dyDescent="0.2">
      <c r="C15834" s="201"/>
      <c r="D15834" s="201"/>
      <c r="E15834" s="201"/>
    </row>
    <row r="15835" spans="3:5" x14ac:dyDescent="0.2">
      <c r="C15835" s="201"/>
      <c r="D15835" s="201"/>
      <c r="E15835" s="201"/>
    </row>
    <row r="15836" spans="3:5" x14ac:dyDescent="0.2">
      <c r="C15836" s="201"/>
      <c r="D15836" s="201"/>
      <c r="E15836" s="201"/>
    </row>
    <row r="15837" spans="3:5" x14ac:dyDescent="0.2">
      <c r="C15837" s="201"/>
      <c r="D15837" s="201"/>
      <c r="E15837" s="201"/>
    </row>
    <row r="15838" spans="3:5" x14ac:dyDescent="0.2">
      <c r="C15838" s="201"/>
      <c r="D15838" s="201"/>
      <c r="E15838" s="201"/>
    </row>
    <row r="15839" spans="3:5" x14ac:dyDescent="0.2">
      <c r="C15839" s="201"/>
      <c r="D15839" s="201"/>
      <c r="E15839" s="201"/>
    </row>
    <row r="15840" spans="3:5" x14ac:dyDescent="0.2">
      <c r="C15840" s="201"/>
      <c r="D15840" s="201"/>
      <c r="E15840" s="201"/>
    </row>
    <row r="15841" spans="3:5" x14ac:dyDescent="0.2">
      <c r="C15841" s="201"/>
      <c r="D15841" s="201"/>
      <c r="E15841" s="201"/>
    </row>
    <row r="15842" spans="3:5" x14ac:dyDescent="0.2">
      <c r="C15842" s="201"/>
      <c r="D15842" s="201"/>
      <c r="E15842" s="201"/>
    </row>
    <row r="15843" spans="3:5" x14ac:dyDescent="0.2">
      <c r="C15843" s="201"/>
      <c r="D15843" s="201"/>
      <c r="E15843" s="201"/>
    </row>
    <row r="15844" spans="3:5" x14ac:dyDescent="0.2">
      <c r="C15844" s="201"/>
      <c r="D15844" s="201"/>
      <c r="E15844" s="201"/>
    </row>
    <row r="15845" spans="3:5" x14ac:dyDescent="0.2">
      <c r="C15845" s="201"/>
      <c r="D15845" s="201"/>
      <c r="E15845" s="201"/>
    </row>
    <row r="15846" spans="3:5" x14ac:dyDescent="0.2">
      <c r="C15846" s="201"/>
      <c r="D15846" s="201"/>
      <c r="E15846" s="201"/>
    </row>
    <row r="15847" spans="3:5" x14ac:dyDescent="0.2">
      <c r="C15847" s="201"/>
      <c r="D15847" s="201"/>
      <c r="E15847" s="201"/>
    </row>
    <row r="15848" spans="3:5" x14ac:dyDescent="0.2">
      <c r="C15848" s="201"/>
      <c r="D15848" s="201"/>
      <c r="E15848" s="201"/>
    </row>
    <row r="15849" spans="3:5" x14ac:dyDescent="0.2">
      <c r="C15849" s="201"/>
      <c r="D15849" s="201"/>
      <c r="E15849" s="201"/>
    </row>
    <row r="15850" spans="3:5" x14ac:dyDescent="0.2">
      <c r="C15850" s="201"/>
      <c r="D15850" s="201"/>
      <c r="E15850" s="201"/>
    </row>
    <row r="15851" spans="3:5" x14ac:dyDescent="0.2">
      <c r="C15851" s="201"/>
      <c r="D15851" s="201"/>
      <c r="E15851" s="201"/>
    </row>
    <row r="15852" spans="3:5" x14ac:dyDescent="0.2">
      <c r="C15852" s="201"/>
      <c r="D15852" s="201"/>
      <c r="E15852" s="201"/>
    </row>
    <row r="15853" spans="3:5" x14ac:dyDescent="0.2">
      <c r="C15853" s="201"/>
      <c r="D15853" s="201"/>
      <c r="E15853" s="201"/>
    </row>
    <row r="15854" spans="3:5" x14ac:dyDescent="0.2">
      <c r="C15854" s="201"/>
      <c r="D15854" s="201"/>
      <c r="E15854" s="201"/>
    </row>
    <row r="15855" spans="3:5" x14ac:dyDescent="0.2">
      <c r="C15855" s="201"/>
      <c r="D15855" s="201"/>
      <c r="E15855" s="201"/>
    </row>
    <row r="15856" spans="3:5" x14ac:dyDescent="0.2">
      <c r="C15856" s="201"/>
      <c r="D15856" s="201"/>
      <c r="E15856" s="201"/>
    </row>
    <row r="15857" spans="3:5" x14ac:dyDescent="0.2">
      <c r="C15857" s="201"/>
      <c r="D15857" s="201"/>
      <c r="E15857" s="201"/>
    </row>
    <row r="15858" spans="3:5" x14ac:dyDescent="0.2">
      <c r="C15858" s="201"/>
      <c r="D15858" s="201"/>
      <c r="E15858" s="201"/>
    </row>
    <row r="15859" spans="3:5" x14ac:dyDescent="0.2">
      <c r="C15859" s="201"/>
      <c r="D15859" s="201"/>
      <c r="E15859" s="201"/>
    </row>
    <row r="15860" spans="3:5" x14ac:dyDescent="0.2">
      <c r="C15860" s="201"/>
      <c r="D15860" s="201"/>
      <c r="E15860" s="201"/>
    </row>
    <row r="15861" spans="3:5" x14ac:dyDescent="0.2">
      <c r="C15861" s="201"/>
      <c r="D15861" s="201"/>
      <c r="E15861" s="201"/>
    </row>
    <row r="15862" spans="3:5" x14ac:dyDescent="0.2">
      <c r="C15862" s="201"/>
      <c r="D15862" s="201"/>
      <c r="E15862" s="201"/>
    </row>
    <row r="15863" spans="3:5" x14ac:dyDescent="0.2">
      <c r="C15863" s="201"/>
      <c r="D15863" s="201"/>
      <c r="E15863" s="201"/>
    </row>
    <row r="15864" spans="3:5" x14ac:dyDescent="0.2">
      <c r="C15864" s="201"/>
      <c r="D15864" s="201"/>
      <c r="E15864" s="201"/>
    </row>
    <row r="15865" spans="3:5" x14ac:dyDescent="0.2">
      <c r="C15865" s="201"/>
      <c r="D15865" s="201"/>
      <c r="E15865" s="201"/>
    </row>
    <row r="15866" spans="3:5" x14ac:dyDescent="0.2">
      <c r="C15866" s="201"/>
      <c r="D15866" s="201"/>
      <c r="E15866" s="201"/>
    </row>
    <row r="15867" spans="3:5" x14ac:dyDescent="0.2">
      <c r="C15867" s="201"/>
      <c r="D15867" s="201"/>
      <c r="E15867" s="201"/>
    </row>
    <row r="15868" spans="3:5" x14ac:dyDescent="0.2">
      <c r="C15868" s="201"/>
      <c r="D15868" s="201"/>
      <c r="E15868" s="201"/>
    </row>
    <row r="15869" spans="3:5" x14ac:dyDescent="0.2">
      <c r="C15869" s="201"/>
      <c r="D15869" s="201"/>
      <c r="E15869" s="201"/>
    </row>
    <row r="15870" spans="3:5" x14ac:dyDescent="0.2">
      <c r="C15870" s="201"/>
      <c r="D15870" s="201"/>
      <c r="E15870" s="201"/>
    </row>
    <row r="15871" spans="3:5" x14ac:dyDescent="0.2">
      <c r="C15871" s="201"/>
      <c r="D15871" s="201"/>
      <c r="E15871" s="201"/>
    </row>
    <row r="15872" spans="3:5" x14ac:dyDescent="0.2">
      <c r="C15872" s="201"/>
      <c r="D15872" s="201"/>
      <c r="E15872" s="201"/>
    </row>
    <row r="15873" spans="3:5" x14ac:dyDescent="0.2">
      <c r="C15873" s="201"/>
      <c r="D15873" s="201"/>
      <c r="E15873" s="201"/>
    </row>
    <row r="15874" spans="3:5" x14ac:dyDescent="0.2">
      <c r="C15874" s="201"/>
      <c r="D15874" s="201"/>
      <c r="E15874" s="201"/>
    </row>
    <row r="15875" spans="3:5" x14ac:dyDescent="0.2">
      <c r="C15875" s="201"/>
      <c r="D15875" s="201"/>
      <c r="E15875" s="201"/>
    </row>
    <row r="15876" spans="3:5" x14ac:dyDescent="0.2">
      <c r="C15876" s="201"/>
      <c r="D15876" s="201"/>
      <c r="E15876" s="201"/>
    </row>
    <row r="15877" spans="3:5" x14ac:dyDescent="0.2">
      <c r="C15877" s="201"/>
      <c r="D15877" s="201"/>
      <c r="E15877" s="201"/>
    </row>
    <row r="15878" spans="3:5" x14ac:dyDescent="0.2">
      <c r="C15878" s="201"/>
      <c r="D15878" s="201"/>
      <c r="E15878" s="201"/>
    </row>
    <row r="15879" spans="3:5" x14ac:dyDescent="0.2">
      <c r="C15879" s="201"/>
      <c r="D15879" s="201"/>
      <c r="E15879" s="201"/>
    </row>
    <row r="15880" spans="3:5" x14ac:dyDescent="0.2">
      <c r="C15880" s="201"/>
      <c r="D15880" s="201"/>
      <c r="E15880" s="201"/>
    </row>
    <row r="15881" spans="3:5" x14ac:dyDescent="0.2">
      <c r="C15881" s="201"/>
      <c r="D15881" s="201"/>
      <c r="E15881" s="201"/>
    </row>
    <row r="15882" spans="3:5" x14ac:dyDescent="0.2">
      <c r="C15882" s="201"/>
      <c r="D15882" s="201"/>
      <c r="E15882" s="201"/>
    </row>
    <row r="15883" spans="3:5" x14ac:dyDescent="0.2">
      <c r="C15883" s="201"/>
      <c r="D15883" s="201"/>
      <c r="E15883" s="201"/>
    </row>
    <row r="15884" spans="3:5" x14ac:dyDescent="0.2">
      <c r="C15884" s="201"/>
      <c r="D15884" s="201"/>
      <c r="E15884" s="201"/>
    </row>
    <row r="15885" spans="3:5" x14ac:dyDescent="0.2">
      <c r="C15885" s="201"/>
      <c r="D15885" s="201"/>
      <c r="E15885" s="201"/>
    </row>
    <row r="15886" spans="3:5" x14ac:dyDescent="0.2">
      <c r="C15886" s="201"/>
      <c r="D15886" s="201"/>
      <c r="E15886" s="201"/>
    </row>
    <row r="15887" spans="3:5" x14ac:dyDescent="0.2">
      <c r="C15887" s="201"/>
      <c r="D15887" s="201"/>
      <c r="E15887" s="201"/>
    </row>
    <row r="15888" spans="3:5" x14ac:dyDescent="0.2">
      <c r="C15888" s="201"/>
      <c r="D15888" s="201"/>
      <c r="E15888" s="201"/>
    </row>
    <row r="15889" spans="3:5" x14ac:dyDescent="0.2">
      <c r="C15889" s="201"/>
      <c r="D15889" s="201"/>
      <c r="E15889" s="201"/>
    </row>
    <row r="15890" spans="3:5" x14ac:dyDescent="0.2">
      <c r="C15890" s="201"/>
      <c r="D15890" s="201"/>
      <c r="E15890" s="201"/>
    </row>
    <row r="15891" spans="3:5" x14ac:dyDescent="0.2">
      <c r="C15891" s="201"/>
      <c r="D15891" s="201"/>
      <c r="E15891" s="201"/>
    </row>
    <row r="15892" spans="3:5" x14ac:dyDescent="0.2">
      <c r="C15892" s="201"/>
      <c r="D15892" s="201"/>
      <c r="E15892" s="201"/>
    </row>
    <row r="15893" spans="3:5" x14ac:dyDescent="0.2">
      <c r="C15893" s="201"/>
      <c r="D15893" s="201"/>
      <c r="E15893" s="201"/>
    </row>
    <row r="15894" spans="3:5" x14ac:dyDescent="0.2">
      <c r="C15894" s="201"/>
      <c r="D15894" s="201"/>
      <c r="E15894" s="201"/>
    </row>
    <row r="15895" spans="3:5" x14ac:dyDescent="0.2">
      <c r="C15895" s="201"/>
      <c r="D15895" s="201"/>
      <c r="E15895" s="201"/>
    </row>
    <row r="15896" spans="3:5" x14ac:dyDescent="0.2">
      <c r="C15896" s="201"/>
      <c r="D15896" s="201"/>
      <c r="E15896" s="201"/>
    </row>
    <row r="15897" spans="3:5" x14ac:dyDescent="0.2">
      <c r="C15897" s="201"/>
      <c r="D15897" s="201"/>
      <c r="E15897" s="201"/>
    </row>
    <row r="15898" spans="3:5" x14ac:dyDescent="0.2">
      <c r="C15898" s="201"/>
      <c r="D15898" s="201"/>
      <c r="E15898" s="201"/>
    </row>
    <row r="15899" spans="3:5" x14ac:dyDescent="0.2">
      <c r="C15899" s="201"/>
      <c r="D15899" s="201"/>
      <c r="E15899" s="201"/>
    </row>
    <row r="15900" spans="3:5" x14ac:dyDescent="0.2">
      <c r="C15900" s="201"/>
      <c r="D15900" s="201"/>
      <c r="E15900" s="201"/>
    </row>
    <row r="15901" spans="3:5" x14ac:dyDescent="0.2">
      <c r="C15901" s="201"/>
      <c r="D15901" s="201"/>
      <c r="E15901" s="201"/>
    </row>
    <row r="15902" spans="3:5" x14ac:dyDescent="0.2">
      <c r="C15902" s="201"/>
      <c r="D15902" s="201"/>
      <c r="E15902" s="201"/>
    </row>
    <row r="15903" spans="3:5" x14ac:dyDescent="0.2">
      <c r="C15903" s="201"/>
      <c r="D15903" s="201"/>
      <c r="E15903" s="201"/>
    </row>
    <row r="15904" spans="3:5" x14ac:dyDescent="0.2">
      <c r="C15904" s="201"/>
      <c r="D15904" s="201"/>
      <c r="E15904" s="201"/>
    </row>
    <row r="15905" spans="3:5" x14ac:dyDescent="0.2">
      <c r="C15905" s="201"/>
      <c r="D15905" s="201"/>
      <c r="E15905" s="201"/>
    </row>
    <row r="15906" spans="3:5" x14ac:dyDescent="0.2">
      <c r="C15906" s="201"/>
      <c r="D15906" s="201"/>
      <c r="E15906" s="201"/>
    </row>
    <row r="15907" spans="3:5" x14ac:dyDescent="0.2">
      <c r="C15907" s="201"/>
      <c r="D15907" s="201"/>
      <c r="E15907" s="201"/>
    </row>
    <row r="15908" spans="3:5" x14ac:dyDescent="0.2">
      <c r="C15908" s="201"/>
      <c r="D15908" s="201"/>
      <c r="E15908" s="201"/>
    </row>
    <row r="15909" spans="3:5" x14ac:dyDescent="0.2">
      <c r="C15909" s="201"/>
      <c r="D15909" s="201"/>
      <c r="E15909" s="201"/>
    </row>
    <row r="15910" spans="3:5" x14ac:dyDescent="0.2">
      <c r="C15910" s="201"/>
      <c r="D15910" s="201"/>
      <c r="E15910" s="201"/>
    </row>
    <row r="15911" spans="3:5" x14ac:dyDescent="0.2">
      <c r="C15911" s="201"/>
      <c r="D15911" s="201"/>
      <c r="E15911" s="201"/>
    </row>
    <row r="15912" spans="3:5" x14ac:dyDescent="0.2">
      <c r="C15912" s="201"/>
      <c r="D15912" s="201"/>
      <c r="E15912" s="201"/>
    </row>
    <row r="15913" spans="3:5" x14ac:dyDescent="0.2">
      <c r="C15913" s="201"/>
      <c r="D15913" s="201"/>
      <c r="E15913" s="201"/>
    </row>
    <row r="15914" spans="3:5" x14ac:dyDescent="0.2">
      <c r="C15914" s="201"/>
      <c r="D15914" s="201"/>
      <c r="E15914" s="201"/>
    </row>
    <row r="15915" spans="3:5" x14ac:dyDescent="0.2">
      <c r="C15915" s="201"/>
      <c r="D15915" s="201"/>
      <c r="E15915" s="201"/>
    </row>
    <row r="15916" spans="3:5" x14ac:dyDescent="0.2">
      <c r="C15916" s="201"/>
      <c r="D15916" s="201"/>
      <c r="E15916" s="201"/>
    </row>
    <row r="15917" spans="3:5" x14ac:dyDescent="0.2">
      <c r="C15917" s="201"/>
      <c r="D15917" s="201"/>
      <c r="E15917" s="201"/>
    </row>
    <row r="15918" spans="3:5" x14ac:dyDescent="0.2">
      <c r="C15918" s="201"/>
      <c r="D15918" s="201"/>
      <c r="E15918" s="201"/>
    </row>
    <row r="15919" spans="3:5" x14ac:dyDescent="0.2">
      <c r="C15919" s="201"/>
      <c r="D15919" s="201"/>
      <c r="E15919" s="201"/>
    </row>
    <row r="15920" spans="3:5" x14ac:dyDescent="0.2">
      <c r="C15920" s="201"/>
      <c r="D15920" s="201"/>
      <c r="E15920" s="201"/>
    </row>
    <row r="15921" spans="3:5" x14ac:dyDescent="0.2">
      <c r="C15921" s="201"/>
      <c r="D15921" s="201"/>
      <c r="E15921" s="201"/>
    </row>
    <row r="15922" spans="3:5" x14ac:dyDescent="0.2">
      <c r="C15922" s="201"/>
      <c r="D15922" s="201"/>
      <c r="E15922" s="201"/>
    </row>
    <row r="15923" spans="3:5" x14ac:dyDescent="0.2">
      <c r="C15923" s="201"/>
      <c r="D15923" s="201"/>
      <c r="E15923" s="201"/>
    </row>
    <row r="15924" spans="3:5" x14ac:dyDescent="0.2">
      <c r="C15924" s="201"/>
      <c r="D15924" s="201"/>
      <c r="E15924" s="201"/>
    </row>
    <row r="15925" spans="3:5" x14ac:dyDescent="0.2">
      <c r="C15925" s="201"/>
      <c r="D15925" s="201"/>
      <c r="E15925" s="201"/>
    </row>
    <row r="15926" spans="3:5" x14ac:dyDescent="0.2">
      <c r="C15926" s="201"/>
      <c r="D15926" s="201"/>
      <c r="E15926" s="201"/>
    </row>
    <row r="15927" spans="3:5" x14ac:dyDescent="0.2">
      <c r="C15927" s="201"/>
      <c r="D15927" s="201"/>
      <c r="E15927" s="201"/>
    </row>
    <row r="15928" spans="3:5" x14ac:dyDescent="0.2">
      <c r="C15928" s="201"/>
      <c r="D15928" s="201"/>
      <c r="E15928" s="201"/>
    </row>
    <row r="15929" spans="3:5" x14ac:dyDescent="0.2">
      <c r="C15929" s="201"/>
      <c r="D15929" s="201"/>
      <c r="E15929" s="201"/>
    </row>
    <row r="15930" spans="3:5" x14ac:dyDescent="0.2">
      <c r="C15930" s="201"/>
      <c r="D15930" s="201"/>
      <c r="E15930" s="201"/>
    </row>
    <row r="15931" spans="3:5" x14ac:dyDescent="0.2">
      <c r="C15931" s="201"/>
      <c r="D15931" s="201"/>
      <c r="E15931" s="201"/>
    </row>
    <row r="15932" spans="3:5" x14ac:dyDescent="0.2">
      <c r="C15932" s="201"/>
      <c r="D15932" s="201"/>
      <c r="E15932" s="201"/>
    </row>
    <row r="15933" spans="3:5" x14ac:dyDescent="0.2">
      <c r="C15933" s="201"/>
      <c r="D15933" s="201"/>
      <c r="E15933" s="201"/>
    </row>
    <row r="15934" spans="3:5" x14ac:dyDescent="0.2">
      <c r="C15934" s="201"/>
      <c r="D15934" s="201"/>
      <c r="E15934" s="201"/>
    </row>
    <row r="15935" spans="3:5" x14ac:dyDescent="0.2">
      <c r="C15935" s="201"/>
      <c r="D15935" s="201"/>
      <c r="E15935" s="201"/>
    </row>
    <row r="15936" spans="3:5" x14ac:dyDescent="0.2">
      <c r="C15936" s="201"/>
      <c r="D15936" s="201"/>
      <c r="E15936" s="201"/>
    </row>
    <row r="15937" spans="3:5" x14ac:dyDescent="0.2">
      <c r="C15937" s="201"/>
      <c r="D15937" s="201"/>
      <c r="E15937" s="201"/>
    </row>
    <row r="15938" spans="3:5" x14ac:dyDescent="0.2">
      <c r="C15938" s="201"/>
      <c r="D15938" s="201"/>
      <c r="E15938" s="201"/>
    </row>
    <row r="15939" spans="3:5" x14ac:dyDescent="0.2">
      <c r="C15939" s="201"/>
      <c r="D15939" s="201"/>
      <c r="E15939" s="201"/>
    </row>
    <row r="15940" spans="3:5" x14ac:dyDescent="0.2">
      <c r="C15940" s="201"/>
      <c r="D15940" s="201"/>
      <c r="E15940" s="201"/>
    </row>
    <row r="15941" spans="3:5" x14ac:dyDescent="0.2">
      <c r="C15941" s="201"/>
      <c r="D15941" s="201"/>
      <c r="E15941" s="201"/>
    </row>
    <row r="15942" spans="3:5" x14ac:dyDescent="0.2">
      <c r="C15942" s="201"/>
      <c r="D15942" s="201"/>
      <c r="E15942" s="201"/>
    </row>
    <row r="15943" spans="3:5" x14ac:dyDescent="0.2">
      <c r="C15943" s="201"/>
      <c r="D15943" s="201"/>
      <c r="E15943" s="201"/>
    </row>
    <row r="15944" spans="3:5" x14ac:dyDescent="0.2">
      <c r="C15944" s="201"/>
      <c r="D15944" s="201"/>
      <c r="E15944" s="201"/>
    </row>
    <row r="15945" spans="3:5" x14ac:dyDescent="0.2">
      <c r="C15945" s="201"/>
      <c r="D15945" s="201"/>
      <c r="E15945" s="201"/>
    </row>
    <row r="15946" spans="3:5" x14ac:dyDescent="0.2">
      <c r="C15946" s="201"/>
      <c r="D15946" s="201"/>
      <c r="E15946" s="201"/>
    </row>
    <row r="15947" spans="3:5" x14ac:dyDescent="0.2">
      <c r="C15947" s="201"/>
      <c r="D15947" s="201"/>
      <c r="E15947" s="201"/>
    </row>
    <row r="15948" spans="3:5" x14ac:dyDescent="0.2">
      <c r="C15948" s="201"/>
      <c r="D15948" s="201"/>
      <c r="E15948" s="201"/>
    </row>
    <row r="15949" spans="3:5" x14ac:dyDescent="0.2">
      <c r="C15949" s="201"/>
      <c r="D15949" s="201"/>
      <c r="E15949" s="201"/>
    </row>
    <row r="15950" spans="3:5" x14ac:dyDescent="0.2">
      <c r="C15950" s="201"/>
      <c r="D15950" s="201"/>
      <c r="E15950" s="201"/>
    </row>
    <row r="15951" spans="3:5" x14ac:dyDescent="0.2">
      <c r="C15951" s="201"/>
      <c r="D15951" s="201"/>
      <c r="E15951" s="201"/>
    </row>
    <row r="15952" spans="3:5" x14ac:dyDescent="0.2">
      <c r="C15952" s="201"/>
      <c r="D15952" s="201"/>
      <c r="E15952" s="201"/>
    </row>
    <row r="15953" spans="3:5" x14ac:dyDescent="0.2">
      <c r="C15953" s="201"/>
      <c r="D15953" s="201"/>
      <c r="E15953" s="201"/>
    </row>
    <row r="15954" spans="3:5" x14ac:dyDescent="0.2">
      <c r="C15954" s="201"/>
      <c r="D15954" s="201"/>
      <c r="E15954" s="201"/>
    </row>
    <row r="15955" spans="3:5" x14ac:dyDescent="0.2">
      <c r="C15955" s="201"/>
      <c r="D15955" s="201"/>
      <c r="E15955" s="201"/>
    </row>
    <row r="15956" spans="3:5" x14ac:dyDescent="0.2">
      <c r="C15956" s="201"/>
      <c r="D15956" s="201"/>
      <c r="E15956" s="201"/>
    </row>
    <row r="15957" spans="3:5" x14ac:dyDescent="0.2">
      <c r="C15957" s="201"/>
      <c r="D15957" s="201"/>
      <c r="E15957" s="201"/>
    </row>
    <row r="15958" spans="3:5" x14ac:dyDescent="0.2">
      <c r="C15958" s="201"/>
      <c r="D15958" s="201"/>
      <c r="E15958" s="201"/>
    </row>
    <row r="15959" spans="3:5" x14ac:dyDescent="0.2">
      <c r="C15959" s="201"/>
      <c r="D15959" s="201"/>
      <c r="E15959" s="201"/>
    </row>
    <row r="15960" spans="3:5" x14ac:dyDescent="0.2">
      <c r="C15960" s="201"/>
      <c r="D15960" s="201"/>
      <c r="E15960" s="201"/>
    </row>
    <row r="15961" spans="3:5" x14ac:dyDescent="0.2">
      <c r="C15961" s="201"/>
      <c r="D15961" s="201"/>
      <c r="E15961" s="201"/>
    </row>
    <row r="15962" spans="3:5" x14ac:dyDescent="0.2">
      <c r="C15962" s="201"/>
      <c r="D15962" s="201"/>
      <c r="E15962" s="201"/>
    </row>
    <row r="15963" spans="3:5" x14ac:dyDescent="0.2">
      <c r="C15963" s="201"/>
      <c r="D15963" s="201"/>
      <c r="E15963" s="201"/>
    </row>
    <row r="15964" spans="3:5" x14ac:dyDescent="0.2">
      <c r="C15964" s="201"/>
      <c r="D15964" s="201"/>
      <c r="E15964" s="201"/>
    </row>
    <row r="15965" spans="3:5" x14ac:dyDescent="0.2">
      <c r="C15965" s="201"/>
      <c r="D15965" s="201"/>
      <c r="E15965" s="201"/>
    </row>
    <row r="15966" spans="3:5" x14ac:dyDescent="0.2">
      <c r="C15966" s="201"/>
      <c r="D15966" s="201"/>
      <c r="E15966" s="201"/>
    </row>
    <row r="15967" spans="3:5" x14ac:dyDescent="0.2">
      <c r="C15967" s="201"/>
      <c r="D15967" s="201"/>
      <c r="E15967" s="201"/>
    </row>
    <row r="15968" spans="3:5" x14ac:dyDescent="0.2">
      <c r="C15968" s="201"/>
      <c r="D15968" s="201"/>
      <c r="E15968" s="201"/>
    </row>
    <row r="15969" spans="3:5" x14ac:dyDescent="0.2">
      <c r="C15969" s="201"/>
      <c r="D15969" s="201"/>
      <c r="E15969" s="201"/>
    </row>
    <row r="15970" spans="3:5" x14ac:dyDescent="0.2">
      <c r="C15970" s="201"/>
      <c r="D15970" s="201"/>
      <c r="E15970" s="201"/>
    </row>
    <row r="15971" spans="3:5" x14ac:dyDescent="0.2">
      <c r="C15971" s="201"/>
      <c r="D15971" s="201"/>
      <c r="E15971" s="201"/>
    </row>
    <row r="15972" spans="3:5" x14ac:dyDescent="0.2">
      <c r="C15972" s="201"/>
      <c r="D15972" s="201"/>
      <c r="E15972" s="201"/>
    </row>
    <row r="15973" spans="3:5" x14ac:dyDescent="0.2">
      <c r="C15973" s="201"/>
      <c r="D15973" s="201"/>
      <c r="E15973" s="201"/>
    </row>
    <row r="15974" spans="3:5" x14ac:dyDescent="0.2">
      <c r="C15974" s="201"/>
      <c r="D15974" s="201"/>
      <c r="E15974" s="201"/>
    </row>
    <row r="15975" spans="3:5" x14ac:dyDescent="0.2">
      <c r="C15975" s="201"/>
      <c r="D15975" s="201"/>
      <c r="E15975" s="201"/>
    </row>
    <row r="15976" spans="3:5" x14ac:dyDescent="0.2">
      <c r="C15976" s="201"/>
      <c r="D15976" s="201"/>
      <c r="E15976" s="201"/>
    </row>
    <row r="15977" spans="3:5" x14ac:dyDescent="0.2">
      <c r="C15977" s="201"/>
      <c r="D15977" s="201"/>
      <c r="E15977" s="201"/>
    </row>
    <row r="15978" spans="3:5" x14ac:dyDescent="0.2">
      <c r="C15978" s="201"/>
      <c r="D15978" s="201"/>
      <c r="E15978" s="201"/>
    </row>
    <row r="15979" spans="3:5" x14ac:dyDescent="0.2">
      <c r="C15979" s="201"/>
      <c r="D15979" s="201"/>
      <c r="E15979" s="201"/>
    </row>
    <row r="15980" spans="3:5" x14ac:dyDescent="0.2">
      <c r="C15980" s="201"/>
      <c r="D15980" s="201"/>
      <c r="E15980" s="201"/>
    </row>
    <row r="15981" spans="3:5" x14ac:dyDescent="0.2">
      <c r="C15981" s="201"/>
      <c r="D15981" s="201"/>
      <c r="E15981" s="201"/>
    </row>
    <row r="15982" spans="3:5" x14ac:dyDescent="0.2">
      <c r="C15982" s="201"/>
      <c r="D15982" s="201"/>
      <c r="E15982" s="201"/>
    </row>
    <row r="15983" spans="3:5" x14ac:dyDescent="0.2">
      <c r="C15983" s="201"/>
      <c r="D15983" s="201"/>
      <c r="E15983" s="201"/>
    </row>
    <row r="15984" spans="3:5" x14ac:dyDescent="0.2">
      <c r="C15984" s="201"/>
      <c r="D15984" s="201"/>
      <c r="E15984" s="201"/>
    </row>
    <row r="15985" spans="3:5" x14ac:dyDescent="0.2">
      <c r="C15985" s="201"/>
      <c r="D15985" s="201"/>
      <c r="E15985" s="201"/>
    </row>
    <row r="15986" spans="3:5" x14ac:dyDescent="0.2">
      <c r="C15986" s="201"/>
      <c r="D15986" s="201"/>
      <c r="E15986" s="201"/>
    </row>
    <row r="15987" spans="3:5" x14ac:dyDescent="0.2">
      <c r="C15987" s="201"/>
      <c r="D15987" s="201"/>
      <c r="E15987" s="201"/>
    </row>
    <row r="15988" spans="3:5" x14ac:dyDescent="0.2">
      <c r="C15988" s="201"/>
      <c r="D15988" s="201"/>
      <c r="E15988" s="201"/>
    </row>
    <row r="15989" spans="3:5" x14ac:dyDescent="0.2">
      <c r="C15989" s="201"/>
      <c r="D15989" s="201"/>
      <c r="E15989" s="201"/>
    </row>
    <row r="15990" spans="3:5" x14ac:dyDescent="0.2">
      <c r="C15990" s="201"/>
      <c r="D15990" s="201"/>
      <c r="E15990" s="201"/>
    </row>
    <row r="15991" spans="3:5" x14ac:dyDescent="0.2">
      <c r="C15991" s="201"/>
      <c r="D15991" s="201"/>
      <c r="E15991" s="201"/>
    </row>
    <row r="15992" spans="3:5" x14ac:dyDescent="0.2">
      <c r="C15992" s="201"/>
      <c r="D15992" s="201"/>
      <c r="E15992" s="201"/>
    </row>
    <row r="15993" spans="3:5" x14ac:dyDescent="0.2">
      <c r="C15993" s="201"/>
      <c r="D15993" s="201"/>
      <c r="E15993" s="201"/>
    </row>
    <row r="15994" spans="3:5" x14ac:dyDescent="0.2">
      <c r="C15994" s="201"/>
      <c r="D15994" s="201"/>
      <c r="E15994" s="201"/>
    </row>
    <row r="15995" spans="3:5" x14ac:dyDescent="0.2">
      <c r="C15995" s="201"/>
      <c r="D15995" s="201"/>
      <c r="E15995" s="201"/>
    </row>
    <row r="15996" spans="3:5" x14ac:dyDescent="0.2">
      <c r="C15996" s="201"/>
      <c r="D15996" s="201"/>
      <c r="E15996" s="201"/>
    </row>
    <row r="15997" spans="3:5" x14ac:dyDescent="0.2">
      <c r="C15997" s="201"/>
      <c r="D15997" s="201"/>
      <c r="E15997" s="201"/>
    </row>
    <row r="15998" spans="3:5" x14ac:dyDescent="0.2">
      <c r="C15998" s="201"/>
      <c r="D15998" s="201"/>
      <c r="E15998" s="201"/>
    </row>
    <row r="15999" spans="3:5" x14ac:dyDescent="0.2">
      <c r="C15999" s="201"/>
      <c r="D15999" s="201"/>
      <c r="E15999" s="201"/>
    </row>
    <row r="16000" spans="3:5" x14ac:dyDescent="0.2">
      <c r="C16000" s="201"/>
      <c r="D16000" s="201"/>
      <c r="E16000" s="201"/>
    </row>
    <row r="16001" spans="3:5" x14ac:dyDescent="0.2">
      <c r="C16001" s="201"/>
      <c r="D16001" s="201"/>
      <c r="E16001" s="201"/>
    </row>
    <row r="16002" spans="3:5" x14ac:dyDescent="0.2">
      <c r="C16002" s="201"/>
      <c r="D16002" s="201"/>
      <c r="E16002" s="201"/>
    </row>
    <row r="16003" spans="3:5" x14ac:dyDescent="0.2">
      <c r="C16003" s="201"/>
      <c r="D16003" s="201"/>
      <c r="E16003" s="201"/>
    </row>
    <row r="16004" spans="3:5" x14ac:dyDescent="0.2">
      <c r="C16004" s="201"/>
      <c r="D16004" s="201"/>
      <c r="E16004" s="201"/>
    </row>
    <row r="16005" spans="3:5" x14ac:dyDescent="0.2">
      <c r="C16005" s="201"/>
      <c r="D16005" s="201"/>
      <c r="E16005" s="201"/>
    </row>
    <row r="16006" spans="3:5" x14ac:dyDescent="0.2">
      <c r="C16006" s="201"/>
      <c r="D16006" s="201"/>
      <c r="E16006" s="201"/>
    </row>
    <row r="16007" spans="3:5" x14ac:dyDescent="0.2">
      <c r="C16007" s="201"/>
      <c r="D16007" s="201"/>
      <c r="E16007" s="201"/>
    </row>
    <row r="16008" spans="3:5" x14ac:dyDescent="0.2">
      <c r="C16008" s="201"/>
      <c r="D16008" s="201"/>
      <c r="E16008" s="201"/>
    </row>
    <row r="16009" spans="3:5" x14ac:dyDescent="0.2">
      <c r="C16009" s="201"/>
      <c r="D16009" s="201"/>
      <c r="E16009" s="201"/>
    </row>
    <row r="16010" spans="3:5" x14ac:dyDescent="0.2">
      <c r="C16010" s="201"/>
      <c r="D16010" s="201"/>
      <c r="E16010" s="201"/>
    </row>
    <row r="16011" spans="3:5" x14ac:dyDescent="0.2">
      <c r="C16011" s="201"/>
      <c r="D16011" s="201"/>
      <c r="E16011" s="201"/>
    </row>
    <row r="16012" spans="3:5" x14ac:dyDescent="0.2">
      <c r="C16012" s="201"/>
      <c r="D16012" s="201"/>
      <c r="E16012" s="201"/>
    </row>
    <row r="16013" spans="3:5" x14ac:dyDescent="0.2">
      <c r="C16013" s="201"/>
      <c r="D16013" s="201"/>
      <c r="E16013" s="201"/>
    </row>
    <row r="16014" spans="3:5" x14ac:dyDescent="0.2">
      <c r="C16014" s="201"/>
      <c r="D16014" s="201"/>
      <c r="E16014" s="201"/>
    </row>
    <row r="16015" spans="3:5" x14ac:dyDescent="0.2">
      <c r="C16015" s="201"/>
      <c r="D16015" s="201"/>
      <c r="E16015" s="201"/>
    </row>
    <row r="16016" spans="3:5" x14ac:dyDescent="0.2">
      <c r="C16016" s="201"/>
      <c r="D16016" s="201"/>
      <c r="E16016" s="201"/>
    </row>
    <row r="16017" spans="3:5" x14ac:dyDescent="0.2">
      <c r="C16017" s="201"/>
      <c r="D16017" s="201"/>
      <c r="E16017" s="201"/>
    </row>
    <row r="16018" spans="3:5" x14ac:dyDescent="0.2">
      <c r="C16018" s="201"/>
      <c r="D16018" s="201"/>
      <c r="E16018" s="201"/>
    </row>
    <row r="16019" spans="3:5" x14ac:dyDescent="0.2">
      <c r="C16019" s="201"/>
      <c r="D16019" s="201"/>
      <c r="E16019" s="201"/>
    </row>
    <row r="16020" spans="3:5" x14ac:dyDescent="0.2">
      <c r="C16020" s="201"/>
      <c r="D16020" s="201"/>
      <c r="E16020" s="201"/>
    </row>
    <row r="16021" spans="3:5" x14ac:dyDescent="0.2">
      <c r="C16021" s="201"/>
      <c r="D16021" s="201"/>
      <c r="E16021" s="201"/>
    </row>
    <row r="16022" spans="3:5" x14ac:dyDescent="0.2">
      <c r="C16022" s="201"/>
      <c r="D16022" s="201"/>
      <c r="E16022" s="201"/>
    </row>
    <row r="16023" spans="3:5" x14ac:dyDescent="0.2">
      <c r="C16023" s="201"/>
      <c r="D16023" s="201"/>
      <c r="E16023" s="201"/>
    </row>
    <row r="16024" spans="3:5" x14ac:dyDescent="0.2">
      <c r="C16024" s="201"/>
      <c r="D16024" s="201"/>
      <c r="E16024" s="201"/>
    </row>
    <row r="16025" spans="3:5" x14ac:dyDescent="0.2">
      <c r="C16025" s="201"/>
      <c r="D16025" s="201"/>
      <c r="E16025" s="201"/>
    </row>
    <row r="16026" spans="3:5" x14ac:dyDescent="0.2">
      <c r="C16026" s="201"/>
      <c r="D16026" s="201"/>
      <c r="E16026" s="201"/>
    </row>
    <row r="16027" spans="3:5" x14ac:dyDescent="0.2">
      <c r="C16027" s="201"/>
      <c r="D16027" s="201"/>
      <c r="E16027" s="201"/>
    </row>
    <row r="16028" spans="3:5" x14ac:dyDescent="0.2">
      <c r="C16028" s="201"/>
      <c r="D16028" s="201"/>
      <c r="E16028" s="201"/>
    </row>
    <row r="16029" spans="3:5" x14ac:dyDescent="0.2">
      <c r="C16029" s="201"/>
      <c r="D16029" s="201"/>
      <c r="E16029" s="201"/>
    </row>
    <row r="16030" spans="3:5" x14ac:dyDescent="0.2">
      <c r="C16030" s="201"/>
      <c r="D16030" s="201"/>
      <c r="E16030" s="201"/>
    </row>
    <row r="16031" spans="3:5" x14ac:dyDescent="0.2">
      <c r="C16031" s="201"/>
      <c r="D16031" s="201"/>
      <c r="E16031" s="201"/>
    </row>
    <row r="16032" spans="3:5" x14ac:dyDescent="0.2">
      <c r="C16032" s="201"/>
      <c r="D16032" s="201"/>
      <c r="E16032" s="201"/>
    </row>
    <row r="16033" spans="3:5" x14ac:dyDescent="0.2">
      <c r="C16033" s="201"/>
      <c r="D16033" s="201"/>
      <c r="E16033" s="201"/>
    </row>
    <row r="16034" spans="3:5" x14ac:dyDescent="0.2">
      <c r="C16034" s="201"/>
      <c r="D16034" s="201"/>
      <c r="E16034" s="201"/>
    </row>
    <row r="16035" spans="3:5" x14ac:dyDescent="0.2">
      <c r="C16035" s="201"/>
      <c r="D16035" s="201"/>
      <c r="E16035" s="201"/>
    </row>
    <row r="16036" spans="3:5" x14ac:dyDescent="0.2">
      <c r="C16036" s="201"/>
      <c r="D16036" s="201"/>
      <c r="E16036" s="201"/>
    </row>
    <row r="16037" spans="3:5" x14ac:dyDescent="0.2">
      <c r="C16037" s="201"/>
      <c r="D16037" s="201"/>
      <c r="E16037" s="201"/>
    </row>
    <row r="16038" spans="3:5" x14ac:dyDescent="0.2">
      <c r="C16038" s="201"/>
      <c r="D16038" s="201"/>
      <c r="E16038" s="201"/>
    </row>
    <row r="16039" spans="3:5" x14ac:dyDescent="0.2">
      <c r="C16039" s="201"/>
      <c r="D16039" s="201"/>
      <c r="E16039" s="201"/>
    </row>
    <row r="16040" spans="3:5" x14ac:dyDescent="0.2">
      <c r="C16040" s="201"/>
      <c r="D16040" s="201"/>
      <c r="E16040" s="201"/>
    </row>
    <row r="16041" spans="3:5" x14ac:dyDescent="0.2">
      <c r="C16041" s="201"/>
      <c r="D16041" s="201"/>
      <c r="E16041" s="201"/>
    </row>
    <row r="16042" spans="3:5" x14ac:dyDescent="0.2">
      <c r="C16042" s="201"/>
      <c r="D16042" s="201"/>
      <c r="E16042" s="201"/>
    </row>
    <row r="16043" spans="3:5" x14ac:dyDescent="0.2">
      <c r="C16043" s="201"/>
      <c r="D16043" s="201"/>
      <c r="E16043" s="201"/>
    </row>
    <row r="16044" spans="3:5" x14ac:dyDescent="0.2">
      <c r="C16044" s="201"/>
      <c r="D16044" s="201"/>
      <c r="E16044" s="201"/>
    </row>
    <row r="16045" spans="3:5" x14ac:dyDescent="0.2">
      <c r="C16045" s="201"/>
      <c r="D16045" s="201"/>
      <c r="E16045" s="201"/>
    </row>
    <row r="16046" spans="3:5" x14ac:dyDescent="0.2">
      <c r="C16046" s="201"/>
      <c r="D16046" s="201"/>
      <c r="E16046" s="201"/>
    </row>
    <row r="16047" spans="3:5" x14ac:dyDescent="0.2">
      <c r="C16047" s="201"/>
      <c r="D16047" s="201"/>
      <c r="E16047" s="201"/>
    </row>
    <row r="16048" spans="3:5" x14ac:dyDescent="0.2">
      <c r="C16048" s="201"/>
      <c r="D16048" s="201"/>
      <c r="E16048" s="201"/>
    </row>
    <row r="16049" spans="3:5" x14ac:dyDescent="0.2">
      <c r="C16049" s="201"/>
      <c r="D16049" s="201"/>
      <c r="E16049" s="201"/>
    </row>
    <row r="16050" spans="3:5" x14ac:dyDescent="0.2">
      <c r="C16050" s="201"/>
      <c r="D16050" s="201"/>
      <c r="E16050" s="201"/>
    </row>
    <row r="16051" spans="3:5" x14ac:dyDescent="0.2">
      <c r="C16051" s="201"/>
      <c r="D16051" s="201"/>
      <c r="E16051" s="201"/>
    </row>
    <row r="16052" spans="3:5" x14ac:dyDescent="0.2">
      <c r="C16052" s="201"/>
      <c r="D16052" s="201"/>
      <c r="E16052" s="201"/>
    </row>
    <row r="16053" spans="3:5" x14ac:dyDescent="0.2">
      <c r="C16053" s="201"/>
      <c r="D16053" s="201"/>
      <c r="E16053" s="201"/>
    </row>
    <row r="16054" spans="3:5" x14ac:dyDescent="0.2">
      <c r="C16054" s="201"/>
      <c r="D16054" s="201"/>
      <c r="E16054" s="201"/>
    </row>
    <row r="16055" spans="3:5" x14ac:dyDescent="0.2">
      <c r="C16055" s="201"/>
      <c r="D16055" s="201"/>
      <c r="E16055" s="201"/>
    </row>
    <row r="16056" spans="3:5" x14ac:dyDescent="0.2">
      <c r="C16056" s="201"/>
      <c r="D16056" s="201"/>
      <c r="E16056" s="201"/>
    </row>
    <row r="16057" spans="3:5" x14ac:dyDescent="0.2">
      <c r="C16057" s="201"/>
      <c r="D16057" s="201"/>
      <c r="E16057" s="201"/>
    </row>
    <row r="16058" spans="3:5" x14ac:dyDescent="0.2">
      <c r="C16058" s="201"/>
      <c r="D16058" s="201"/>
      <c r="E16058" s="201"/>
    </row>
    <row r="16059" spans="3:5" x14ac:dyDescent="0.2">
      <c r="C16059" s="201"/>
      <c r="D16059" s="201"/>
      <c r="E16059" s="201"/>
    </row>
    <row r="16060" spans="3:5" x14ac:dyDescent="0.2">
      <c r="C16060" s="201"/>
      <c r="D16060" s="201"/>
      <c r="E16060" s="201"/>
    </row>
    <row r="16061" spans="3:5" x14ac:dyDescent="0.2">
      <c r="C16061" s="201"/>
      <c r="D16061" s="201"/>
      <c r="E16061" s="201"/>
    </row>
    <row r="16062" spans="3:5" x14ac:dyDescent="0.2">
      <c r="C16062" s="201"/>
      <c r="D16062" s="201"/>
      <c r="E16062" s="201"/>
    </row>
    <row r="16063" spans="3:5" x14ac:dyDescent="0.2">
      <c r="C16063" s="201"/>
      <c r="D16063" s="201"/>
      <c r="E16063" s="201"/>
    </row>
    <row r="16064" spans="3:5" x14ac:dyDescent="0.2">
      <c r="C16064" s="201"/>
      <c r="D16064" s="201"/>
      <c r="E16064" s="201"/>
    </row>
    <row r="16065" spans="3:5" x14ac:dyDescent="0.2">
      <c r="C16065" s="201"/>
      <c r="D16065" s="201"/>
      <c r="E16065" s="201"/>
    </row>
    <row r="16066" spans="3:5" x14ac:dyDescent="0.2">
      <c r="C16066" s="201"/>
      <c r="D16066" s="201"/>
      <c r="E16066" s="201"/>
    </row>
    <row r="16067" spans="3:5" x14ac:dyDescent="0.2">
      <c r="C16067" s="201"/>
      <c r="D16067" s="201"/>
      <c r="E16067" s="201"/>
    </row>
    <row r="16068" spans="3:5" x14ac:dyDescent="0.2">
      <c r="C16068" s="201"/>
      <c r="D16068" s="201"/>
      <c r="E16068" s="201"/>
    </row>
    <row r="16069" spans="3:5" x14ac:dyDescent="0.2">
      <c r="C16069" s="201"/>
      <c r="D16069" s="201"/>
      <c r="E16069" s="201"/>
    </row>
    <row r="16070" spans="3:5" x14ac:dyDescent="0.2">
      <c r="C16070" s="201"/>
      <c r="D16070" s="201"/>
      <c r="E16070" s="201"/>
    </row>
    <row r="16071" spans="3:5" x14ac:dyDescent="0.2">
      <c r="C16071" s="201"/>
      <c r="D16071" s="201"/>
      <c r="E16071" s="201"/>
    </row>
    <row r="16072" spans="3:5" x14ac:dyDescent="0.2">
      <c r="C16072" s="201"/>
      <c r="D16072" s="201"/>
      <c r="E16072" s="201"/>
    </row>
    <row r="16073" spans="3:5" x14ac:dyDescent="0.2">
      <c r="C16073" s="201"/>
      <c r="D16073" s="201"/>
      <c r="E16073" s="201"/>
    </row>
    <row r="16074" spans="3:5" x14ac:dyDescent="0.2">
      <c r="C16074" s="201"/>
      <c r="D16074" s="201"/>
      <c r="E16074" s="201"/>
    </row>
    <row r="16075" spans="3:5" x14ac:dyDescent="0.2">
      <c r="C16075" s="201"/>
      <c r="D16075" s="201"/>
      <c r="E16075" s="201"/>
    </row>
    <row r="16076" spans="3:5" x14ac:dyDescent="0.2">
      <c r="C16076" s="201"/>
      <c r="D16076" s="201"/>
      <c r="E16076" s="201"/>
    </row>
    <row r="16077" spans="3:5" x14ac:dyDescent="0.2">
      <c r="C16077" s="201"/>
      <c r="D16077" s="201"/>
      <c r="E16077" s="201"/>
    </row>
    <row r="16078" spans="3:5" x14ac:dyDescent="0.2">
      <c r="C16078" s="201"/>
      <c r="D16078" s="201"/>
      <c r="E16078" s="201"/>
    </row>
    <row r="16079" spans="3:5" x14ac:dyDescent="0.2">
      <c r="C16079" s="201"/>
      <c r="D16079" s="201"/>
      <c r="E16079" s="201"/>
    </row>
    <row r="16080" spans="3:5" x14ac:dyDescent="0.2">
      <c r="C16080" s="201"/>
      <c r="D16080" s="201"/>
      <c r="E16080" s="201"/>
    </row>
    <row r="16081" spans="3:5" x14ac:dyDescent="0.2">
      <c r="C16081" s="201"/>
      <c r="D16081" s="201"/>
      <c r="E16081" s="201"/>
    </row>
    <row r="16082" spans="3:5" x14ac:dyDescent="0.2">
      <c r="C16082" s="201"/>
      <c r="D16082" s="201"/>
      <c r="E16082" s="201"/>
    </row>
    <row r="16083" spans="3:5" x14ac:dyDescent="0.2">
      <c r="C16083" s="201"/>
      <c r="D16083" s="201"/>
      <c r="E16083" s="201"/>
    </row>
    <row r="16084" spans="3:5" x14ac:dyDescent="0.2">
      <c r="C16084" s="201"/>
      <c r="D16084" s="201"/>
      <c r="E16084" s="201"/>
    </row>
    <row r="16085" spans="3:5" x14ac:dyDescent="0.2">
      <c r="C16085" s="201"/>
      <c r="D16085" s="201"/>
      <c r="E16085" s="201"/>
    </row>
    <row r="16086" spans="3:5" x14ac:dyDescent="0.2">
      <c r="C16086" s="201"/>
      <c r="D16086" s="201"/>
      <c r="E16086" s="201"/>
    </row>
    <row r="16087" spans="3:5" x14ac:dyDescent="0.2">
      <c r="C16087" s="201"/>
      <c r="D16087" s="201"/>
      <c r="E16087" s="201"/>
    </row>
    <row r="16088" spans="3:5" x14ac:dyDescent="0.2">
      <c r="C16088" s="201"/>
      <c r="D16088" s="201"/>
      <c r="E16088" s="201"/>
    </row>
    <row r="16089" spans="3:5" x14ac:dyDescent="0.2">
      <c r="C16089" s="201"/>
      <c r="D16089" s="201"/>
      <c r="E16089" s="201"/>
    </row>
    <row r="16090" spans="3:5" x14ac:dyDescent="0.2">
      <c r="C16090" s="201"/>
      <c r="D16090" s="201"/>
      <c r="E16090" s="201"/>
    </row>
    <row r="16091" spans="3:5" x14ac:dyDescent="0.2">
      <c r="C16091" s="201"/>
      <c r="D16091" s="201"/>
      <c r="E16091" s="201"/>
    </row>
    <row r="16092" spans="3:5" x14ac:dyDescent="0.2">
      <c r="C16092" s="201"/>
      <c r="D16092" s="201"/>
      <c r="E16092" s="201"/>
    </row>
    <row r="16093" spans="3:5" x14ac:dyDescent="0.2">
      <c r="C16093" s="201"/>
      <c r="D16093" s="201"/>
      <c r="E16093" s="201"/>
    </row>
    <row r="16094" spans="3:5" x14ac:dyDescent="0.2">
      <c r="C16094" s="201"/>
      <c r="D16094" s="201"/>
      <c r="E16094" s="201"/>
    </row>
    <row r="16095" spans="3:5" x14ac:dyDescent="0.2">
      <c r="C16095" s="201"/>
      <c r="D16095" s="201"/>
      <c r="E16095" s="201"/>
    </row>
    <row r="16096" spans="3:5" x14ac:dyDescent="0.2">
      <c r="C16096" s="201"/>
      <c r="D16096" s="201"/>
      <c r="E16096" s="201"/>
    </row>
    <row r="16097" spans="3:5" x14ac:dyDescent="0.2">
      <c r="C16097" s="201"/>
      <c r="D16097" s="201"/>
      <c r="E16097" s="201"/>
    </row>
    <row r="16098" spans="3:5" x14ac:dyDescent="0.2">
      <c r="C16098" s="201"/>
      <c r="D16098" s="201"/>
      <c r="E16098" s="201"/>
    </row>
    <row r="16099" spans="3:5" x14ac:dyDescent="0.2">
      <c r="C16099" s="201"/>
      <c r="D16099" s="201"/>
      <c r="E16099" s="201"/>
    </row>
    <row r="16100" spans="3:5" x14ac:dyDescent="0.2">
      <c r="C16100" s="201"/>
      <c r="D16100" s="201"/>
      <c r="E16100" s="201"/>
    </row>
    <row r="16101" spans="3:5" x14ac:dyDescent="0.2">
      <c r="C16101" s="201"/>
      <c r="D16101" s="201"/>
      <c r="E16101" s="201"/>
    </row>
    <row r="16102" spans="3:5" x14ac:dyDescent="0.2">
      <c r="C16102" s="201"/>
      <c r="D16102" s="201"/>
      <c r="E16102" s="201"/>
    </row>
    <row r="16103" spans="3:5" x14ac:dyDescent="0.2">
      <c r="C16103" s="201"/>
      <c r="D16103" s="201"/>
      <c r="E16103" s="201"/>
    </row>
    <row r="16104" spans="3:5" x14ac:dyDescent="0.2">
      <c r="C16104" s="201"/>
      <c r="D16104" s="201"/>
      <c r="E16104" s="201"/>
    </row>
    <row r="16105" spans="3:5" x14ac:dyDescent="0.2">
      <c r="C16105" s="201"/>
      <c r="D16105" s="201"/>
      <c r="E16105" s="201"/>
    </row>
    <row r="16106" spans="3:5" x14ac:dyDescent="0.2">
      <c r="C16106" s="201"/>
      <c r="D16106" s="201"/>
      <c r="E16106" s="201"/>
    </row>
    <row r="16107" spans="3:5" x14ac:dyDescent="0.2">
      <c r="C16107" s="201"/>
      <c r="D16107" s="201"/>
      <c r="E16107" s="201"/>
    </row>
    <row r="16108" spans="3:5" x14ac:dyDescent="0.2">
      <c r="C16108" s="201"/>
      <c r="D16108" s="201"/>
      <c r="E16108" s="201"/>
    </row>
    <row r="16109" spans="3:5" x14ac:dyDescent="0.2">
      <c r="C16109" s="201"/>
      <c r="D16109" s="201"/>
      <c r="E16109" s="201"/>
    </row>
    <row r="16110" spans="3:5" x14ac:dyDescent="0.2">
      <c r="C16110" s="201"/>
      <c r="D16110" s="201"/>
      <c r="E16110" s="201"/>
    </row>
    <row r="16111" spans="3:5" x14ac:dyDescent="0.2">
      <c r="C16111" s="201"/>
      <c r="D16111" s="201"/>
      <c r="E16111" s="201"/>
    </row>
    <row r="16112" spans="3:5" x14ac:dyDescent="0.2">
      <c r="C16112" s="201"/>
      <c r="D16112" s="201"/>
      <c r="E16112" s="201"/>
    </row>
    <row r="16113" spans="3:5" x14ac:dyDescent="0.2">
      <c r="C16113" s="201"/>
      <c r="D16113" s="201"/>
      <c r="E16113" s="201"/>
    </row>
    <row r="16114" spans="3:5" x14ac:dyDescent="0.2">
      <c r="C16114" s="201"/>
      <c r="D16114" s="201"/>
      <c r="E16114" s="201"/>
    </row>
    <row r="16115" spans="3:5" x14ac:dyDescent="0.2">
      <c r="C16115" s="201"/>
      <c r="D16115" s="201"/>
      <c r="E16115" s="201"/>
    </row>
    <row r="16116" spans="3:5" x14ac:dyDescent="0.2">
      <c r="C16116" s="201"/>
      <c r="D16116" s="201"/>
      <c r="E16116" s="201"/>
    </row>
    <row r="16117" spans="3:5" x14ac:dyDescent="0.2">
      <c r="C16117" s="201"/>
      <c r="D16117" s="201"/>
      <c r="E16117" s="201"/>
    </row>
    <row r="16118" spans="3:5" x14ac:dyDescent="0.2">
      <c r="C16118" s="201"/>
      <c r="D16118" s="201"/>
      <c r="E16118" s="201"/>
    </row>
    <row r="16119" spans="3:5" x14ac:dyDescent="0.2">
      <c r="C16119" s="201"/>
      <c r="D16119" s="201"/>
      <c r="E16119" s="201"/>
    </row>
    <row r="16120" spans="3:5" x14ac:dyDescent="0.2">
      <c r="C16120" s="201"/>
      <c r="D16120" s="201"/>
      <c r="E16120" s="201"/>
    </row>
    <row r="16121" spans="3:5" x14ac:dyDescent="0.2">
      <c r="C16121" s="201"/>
      <c r="D16121" s="201"/>
      <c r="E16121" s="201"/>
    </row>
    <row r="16122" spans="3:5" x14ac:dyDescent="0.2">
      <c r="C16122" s="201"/>
      <c r="D16122" s="201"/>
      <c r="E16122" s="201"/>
    </row>
    <row r="16123" spans="3:5" x14ac:dyDescent="0.2">
      <c r="C16123" s="201"/>
      <c r="D16123" s="201"/>
      <c r="E16123" s="201"/>
    </row>
    <row r="16124" spans="3:5" x14ac:dyDescent="0.2">
      <c r="C16124" s="201"/>
      <c r="D16124" s="201"/>
      <c r="E16124" s="201"/>
    </row>
    <row r="16125" spans="3:5" x14ac:dyDescent="0.2">
      <c r="C16125" s="201"/>
      <c r="D16125" s="201"/>
      <c r="E16125" s="201"/>
    </row>
    <row r="16126" spans="3:5" x14ac:dyDescent="0.2">
      <c r="C16126" s="201"/>
      <c r="D16126" s="201"/>
      <c r="E16126" s="201"/>
    </row>
    <row r="16127" spans="3:5" x14ac:dyDescent="0.2">
      <c r="C16127" s="201"/>
      <c r="D16127" s="201"/>
      <c r="E16127" s="201"/>
    </row>
    <row r="16128" spans="3:5" x14ac:dyDescent="0.2">
      <c r="C16128" s="201"/>
      <c r="D16128" s="201"/>
      <c r="E16128" s="201"/>
    </row>
    <row r="16129" spans="3:5" x14ac:dyDescent="0.2">
      <c r="C16129" s="201"/>
      <c r="D16129" s="201"/>
      <c r="E16129" s="201"/>
    </row>
    <row r="16130" spans="3:5" x14ac:dyDescent="0.2">
      <c r="C16130" s="201"/>
      <c r="D16130" s="201"/>
      <c r="E16130" s="201"/>
    </row>
    <row r="16131" spans="3:5" x14ac:dyDescent="0.2">
      <c r="C16131" s="201"/>
      <c r="D16131" s="201"/>
      <c r="E16131" s="201"/>
    </row>
    <row r="16132" spans="3:5" x14ac:dyDescent="0.2">
      <c r="C16132" s="201"/>
      <c r="D16132" s="201"/>
      <c r="E16132" s="201"/>
    </row>
    <row r="16133" spans="3:5" x14ac:dyDescent="0.2">
      <c r="C16133" s="201"/>
      <c r="D16133" s="201"/>
      <c r="E16133" s="201"/>
    </row>
    <row r="16134" spans="3:5" x14ac:dyDescent="0.2">
      <c r="C16134" s="201"/>
      <c r="D16134" s="201"/>
      <c r="E16134" s="201"/>
    </row>
    <row r="16135" spans="3:5" x14ac:dyDescent="0.2">
      <c r="C16135" s="201"/>
      <c r="D16135" s="201"/>
      <c r="E16135" s="201"/>
    </row>
    <row r="16136" spans="3:5" x14ac:dyDescent="0.2">
      <c r="C16136" s="201"/>
      <c r="D16136" s="201"/>
      <c r="E16136" s="201"/>
    </row>
    <row r="16137" spans="3:5" x14ac:dyDescent="0.2">
      <c r="C16137" s="201"/>
      <c r="D16137" s="201"/>
      <c r="E16137" s="201"/>
    </row>
    <row r="16138" spans="3:5" x14ac:dyDescent="0.2">
      <c r="C16138" s="201"/>
      <c r="D16138" s="201"/>
      <c r="E16138" s="201"/>
    </row>
    <row r="16139" spans="3:5" x14ac:dyDescent="0.2">
      <c r="C16139" s="201"/>
      <c r="D16139" s="201"/>
      <c r="E16139" s="201"/>
    </row>
    <row r="16140" spans="3:5" x14ac:dyDescent="0.2">
      <c r="C16140" s="201"/>
      <c r="D16140" s="201"/>
      <c r="E16140" s="201"/>
    </row>
    <row r="16141" spans="3:5" x14ac:dyDescent="0.2">
      <c r="C16141" s="201"/>
      <c r="D16141" s="201"/>
      <c r="E16141" s="201"/>
    </row>
    <row r="16142" spans="3:5" x14ac:dyDescent="0.2">
      <c r="C16142" s="201"/>
      <c r="D16142" s="201"/>
      <c r="E16142" s="201"/>
    </row>
    <row r="16143" spans="3:5" x14ac:dyDescent="0.2">
      <c r="C16143" s="201"/>
      <c r="D16143" s="201"/>
      <c r="E16143" s="201"/>
    </row>
    <row r="16144" spans="3:5" x14ac:dyDescent="0.2">
      <c r="C16144" s="201"/>
      <c r="D16144" s="201"/>
      <c r="E16144" s="201"/>
    </row>
    <row r="16145" spans="3:5" x14ac:dyDescent="0.2">
      <c r="C16145" s="201"/>
      <c r="D16145" s="201"/>
      <c r="E16145" s="201"/>
    </row>
    <row r="16146" spans="3:5" x14ac:dyDescent="0.2">
      <c r="C16146" s="201"/>
      <c r="D16146" s="201"/>
      <c r="E16146" s="201"/>
    </row>
    <row r="16147" spans="3:5" x14ac:dyDescent="0.2">
      <c r="C16147" s="201"/>
      <c r="D16147" s="201"/>
      <c r="E16147" s="201"/>
    </row>
    <row r="16148" spans="3:5" x14ac:dyDescent="0.2">
      <c r="C16148" s="201"/>
      <c r="D16148" s="201"/>
      <c r="E16148" s="201"/>
    </row>
    <row r="16149" spans="3:5" x14ac:dyDescent="0.2">
      <c r="C16149" s="201"/>
      <c r="D16149" s="201"/>
      <c r="E16149" s="201"/>
    </row>
    <row r="16150" spans="3:5" x14ac:dyDescent="0.2">
      <c r="C16150" s="201"/>
      <c r="D16150" s="201"/>
      <c r="E16150" s="201"/>
    </row>
    <row r="16151" spans="3:5" x14ac:dyDescent="0.2">
      <c r="C16151" s="201"/>
      <c r="D16151" s="201"/>
      <c r="E16151" s="201"/>
    </row>
    <row r="16152" spans="3:5" x14ac:dyDescent="0.2">
      <c r="C16152" s="201"/>
      <c r="D16152" s="201"/>
      <c r="E16152" s="201"/>
    </row>
    <row r="16153" spans="3:5" x14ac:dyDescent="0.2">
      <c r="C16153" s="201"/>
      <c r="D16153" s="201"/>
      <c r="E16153" s="201"/>
    </row>
    <row r="16154" spans="3:5" x14ac:dyDescent="0.2">
      <c r="C16154" s="201"/>
      <c r="D16154" s="201"/>
      <c r="E16154" s="201"/>
    </row>
    <row r="16155" spans="3:5" x14ac:dyDescent="0.2">
      <c r="C16155" s="201"/>
      <c r="D16155" s="201"/>
      <c r="E16155" s="201"/>
    </row>
    <row r="16156" spans="3:5" x14ac:dyDescent="0.2">
      <c r="C16156" s="201"/>
      <c r="D16156" s="201"/>
      <c r="E16156" s="201"/>
    </row>
    <row r="16157" spans="3:5" x14ac:dyDescent="0.2">
      <c r="C16157" s="201"/>
      <c r="D16157" s="201"/>
      <c r="E16157" s="201"/>
    </row>
    <row r="16158" spans="3:5" x14ac:dyDescent="0.2">
      <c r="C16158" s="201"/>
      <c r="D16158" s="201"/>
      <c r="E16158" s="201"/>
    </row>
    <row r="16159" spans="3:5" x14ac:dyDescent="0.2">
      <c r="C16159" s="201"/>
      <c r="D16159" s="201"/>
      <c r="E16159" s="201"/>
    </row>
    <row r="16160" spans="3:5" x14ac:dyDescent="0.2">
      <c r="C16160" s="201"/>
      <c r="D16160" s="201"/>
      <c r="E16160" s="201"/>
    </row>
    <row r="16161" spans="3:5" x14ac:dyDescent="0.2">
      <c r="C16161" s="201"/>
      <c r="D16161" s="201"/>
      <c r="E16161" s="201"/>
    </row>
    <row r="16162" spans="3:5" x14ac:dyDescent="0.2">
      <c r="C16162" s="201"/>
      <c r="D16162" s="201"/>
      <c r="E16162" s="201"/>
    </row>
    <row r="16163" spans="3:5" x14ac:dyDescent="0.2">
      <c r="C16163" s="201"/>
      <c r="D16163" s="201"/>
      <c r="E16163" s="201"/>
    </row>
    <row r="16164" spans="3:5" x14ac:dyDescent="0.2">
      <c r="C16164" s="201"/>
      <c r="D16164" s="201"/>
      <c r="E16164" s="201"/>
    </row>
    <row r="16165" spans="3:5" x14ac:dyDescent="0.2">
      <c r="C16165" s="201"/>
      <c r="D16165" s="201"/>
      <c r="E16165" s="201"/>
    </row>
    <row r="16166" spans="3:5" x14ac:dyDescent="0.2">
      <c r="C16166" s="201"/>
      <c r="D16166" s="201"/>
      <c r="E16166" s="201"/>
    </row>
    <row r="16167" spans="3:5" x14ac:dyDescent="0.2">
      <c r="C16167" s="201"/>
      <c r="D16167" s="201"/>
      <c r="E16167" s="201"/>
    </row>
    <row r="16168" spans="3:5" x14ac:dyDescent="0.2">
      <c r="C16168" s="201"/>
      <c r="D16168" s="201"/>
      <c r="E16168" s="201"/>
    </row>
    <row r="16169" spans="3:5" x14ac:dyDescent="0.2">
      <c r="C16169" s="201"/>
      <c r="D16169" s="201"/>
      <c r="E16169" s="201"/>
    </row>
    <row r="16170" spans="3:5" x14ac:dyDescent="0.2">
      <c r="C16170" s="201"/>
      <c r="D16170" s="201"/>
      <c r="E16170" s="201"/>
    </row>
    <row r="16171" spans="3:5" x14ac:dyDescent="0.2">
      <c r="C16171" s="201"/>
      <c r="D16171" s="201"/>
      <c r="E16171" s="201"/>
    </row>
    <row r="16172" spans="3:5" x14ac:dyDescent="0.2">
      <c r="C16172" s="201"/>
      <c r="D16172" s="201"/>
      <c r="E16172" s="201"/>
    </row>
    <row r="16173" spans="3:5" x14ac:dyDescent="0.2">
      <c r="C16173" s="201"/>
      <c r="D16173" s="201"/>
      <c r="E16173" s="201"/>
    </row>
    <row r="16174" spans="3:5" x14ac:dyDescent="0.2">
      <c r="C16174" s="201"/>
      <c r="D16174" s="201"/>
      <c r="E16174" s="201"/>
    </row>
    <row r="16175" spans="3:5" x14ac:dyDescent="0.2">
      <c r="C16175" s="201"/>
      <c r="D16175" s="201"/>
      <c r="E16175" s="201"/>
    </row>
    <row r="16176" spans="3:5" x14ac:dyDescent="0.2">
      <c r="C16176" s="201"/>
      <c r="D16176" s="201"/>
      <c r="E16176" s="201"/>
    </row>
    <row r="16177" spans="3:5" x14ac:dyDescent="0.2">
      <c r="C16177" s="201"/>
      <c r="D16177" s="201"/>
      <c r="E16177" s="201"/>
    </row>
    <row r="16178" spans="3:5" x14ac:dyDescent="0.2">
      <c r="C16178" s="201"/>
      <c r="D16178" s="201"/>
      <c r="E16178" s="201"/>
    </row>
    <row r="16179" spans="3:5" x14ac:dyDescent="0.2">
      <c r="C16179" s="201"/>
      <c r="D16179" s="201"/>
      <c r="E16179" s="201"/>
    </row>
    <row r="16180" spans="3:5" x14ac:dyDescent="0.2">
      <c r="C16180" s="201"/>
      <c r="D16180" s="201"/>
      <c r="E16180" s="201"/>
    </row>
    <row r="16181" spans="3:5" x14ac:dyDescent="0.2">
      <c r="C16181" s="201"/>
      <c r="D16181" s="201"/>
      <c r="E16181" s="201"/>
    </row>
    <row r="16182" spans="3:5" x14ac:dyDescent="0.2">
      <c r="C16182" s="201"/>
      <c r="D16182" s="201"/>
      <c r="E16182" s="201"/>
    </row>
    <row r="16183" spans="3:5" x14ac:dyDescent="0.2">
      <c r="C16183" s="201"/>
      <c r="D16183" s="201"/>
      <c r="E16183" s="201"/>
    </row>
    <row r="16184" spans="3:5" x14ac:dyDescent="0.2">
      <c r="C16184" s="201"/>
      <c r="D16184" s="201"/>
      <c r="E16184" s="201"/>
    </row>
    <row r="16185" spans="3:5" x14ac:dyDescent="0.2">
      <c r="C16185" s="201"/>
      <c r="D16185" s="201"/>
      <c r="E16185" s="201"/>
    </row>
    <row r="16186" spans="3:5" x14ac:dyDescent="0.2">
      <c r="C16186" s="201"/>
      <c r="D16186" s="201"/>
      <c r="E16186" s="201"/>
    </row>
    <row r="16187" spans="3:5" x14ac:dyDescent="0.2">
      <c r="C16187" s="201"/>
      <c r="D16187" s="201"/>
      <c r="E16187" s="201"/>
    </row>
    <row r="16188" spans="3:5" x14ac:dyDescent="0.2">
      <c r="C16188" s="201"/>
      <c r="D16188" s="201"/>
      <c r="E16188" s="201"/>
    </row>
    <row r="16189" spans="3:5" x14ac:dyDescent="0.2">
      <c r="C16189" s="201"/>
      <c r="D16189" s="201"/>
      <c r="E16189" s="201"/>
    </row>
    <row r="16190" spans="3:5" x14ac:dyDescent="0.2">
      <c r="C16190" s="201"/>
      <c r="D16190" s="201"/>
      <c r="E16190" s="201"/>
    </row>
    <row r="16191" spans="3:5" x14ac:dyDescent="0.2">
      <c r="C16191" s="201"/>
      <c r="D16191" s="201"/>
      <c r="E16191" s="201"/>
    </row>
    <row r="16192" spans="3:5" x14ac:dyDescent="0.2">
      <c r="C16192" s="201"/>
      <c r="D16192" s="201"/>
      <c r="E16192" s="201"/>
    </row>
    <row r="16193" spans="3:5" x14ac:dyDescent="0.2">
      <c r="C16193" s="201"/>
      <c r="D16193" s="201"/>
      <c r="E16193" s="201"/>
    </row>
    <row r="16194" spans="3:5" x14ac:dyDescent="0.2">
      <c r="C16194" s="201"/>
      <c r="D16194" s="201"/>
      <c r="E16194" s="201"/>
    </row>
    <row r="16195" spans="3:5" x14ac:dyDescent="0.2">
      <c r="C16195" s="201"/>
      <c r="D16195" s="201"/>
      <c r="E16195" s="201"/>
    </row>
    <row r="16196" spans="3:5" x14ac:dyDescent="0.2">
      <c r="C16196" s="201"/>
      <c r="D16196" s="201"/>
      <c r="E16196" s="201"/>
    </row>
    <row r="16197" spans="3:5" x14ac:dyDescent="0.2">
      <c r="C16197" s="201"/>
      <c r="D16197" s="201"/>
      <c r="E16197" s="201"/>
    </row>
    <row r="16198" spans="3:5" x14ac:dyDescent="0.2">
      <c r="C16198" s="201"/>
      <c r="D16198" s="201"/>
      <c r="E16198" s="201"/>
    </row>
    <row r="16199" spans="3:5" x14ac:dyDescent="0.2">
      <c r="C16199" s="201"/>
      <c r="D16199" s="201"/>
      <c r="E16199" s="201"/>
    </row>
    <row r="16200" spans="3:5" x14ac:dyDescent="0.2">
      <c r="C16200" s="201"/>
      <c r="D16200" s="201"/>
      <c r="E16200" s="201"/>
    </row>
    <row r="16201" spans="3:5" x14ac:dyDescent="0.2">
      <c r="C16201" s="201"/>
      <c r="D16201" s="201"/>
      <c r="E16201" s="201"/>
    </row>
    <row r="16202" spans="3:5" x14ac:dyDescent="0.2">
      <c r="C16202" s="201"/>
      <c r="D16202" s="201"/>
      <c r="E16202" s="201"/>
    </row>
    <row r="16203" spans="3:5" x14ac:dyDescent="0.2">
      <c r="C16203" s="201"/>
      <c r="D16203" s="201"/>
      <c r="E16203" s="201"/>
    </row>
    <row r="16204" spans="3:5" x14ac:dyDescent="0.2">
      <c r="C16204" s="201"/>
      <c r="D16204" s="201"/>
      <c r="E16204" s="201"/>
    </row>
    <row r="16205" spans="3:5" x14ac:dyDescent="0.2">
      <c r="C16205" s="201"/>
      <c r="D16205" s="201"/>
      <c r="E16205" s="201"/>
    </row>
    <row r="16206" spans="3:5" x14ac:dyDescent="0.2">
      <c r="C16206" s="201"/>
      <c r="D16206" s="201"/>
      <c r="E16206" s="201"/>
    </row>
    <row r="16207" spans="3:5" x14ac:dyDescent="0.2">
      <c r="C16207" s="201"/>
      <c r="D16207" s="201"/>
      <c r="E16207" s="201"/>
    </row>
    <row r="16208" spans="3:5" x14ac:dyDescent="0.2">
      <c r="C16208" s="201"/>
      <c r="D16208" s="201"/>
      <c r="E16208" s="201"/>
    </row>
    <row r="16209" spans="3:5" x14ac:dyDescent="0.2">
      <c r="C16209" s="201"/>
      <c r="D16209" s="201"/>
      <c r="E16209" s="201"/>
    </row>
    <row r="16210" spans="3:5" x14ac:dyDescent="0.2">
      <c r="C16210" s="201"/>
      <c r="D16210" s="201"/>
      <c r="E16210" s="201"/>
    </row>
    <row r="16211" spans="3:5" x14ac:dyDescent="0.2">
      <c r="C16211" s="201"/>
      <c r="D16211" s="201"/>
      <c r="E16211" s="201"/>
    </row>
    <row r="16212" spans="3:5" x14ac:dyDescent="0.2">
      <c r="C16212" s="201"/>
      <c r="D16212" s="201"/>
      <c r="E16212" s="201"/>
    </row>
    <row r="16213" spans="3:5" x14ac:dyDescent="0.2">
      <c r="C16213" s="201"/>
      <c r="D16213" s="201"/>
      <c r="E16213" s="201"/>
    </row>
    <row r="16214" spans="3:5" x14ac:dyDescent="0.2">
      <c r="C16214" s="201"/>
      <c r="D16214" s="201"/>
      <c r="E16214" s="201"/>
    </row>
    <row r="16215" spans="3:5" x14ac:dyDescent="0.2">
      <c r="C16215" s="201"/>
      <c r="D16215" s="201"/>
      <c r="E16215" s="201"/>
    </row>
    <row r="16216" spans="3:5" x14ac:dyDescent="0.2">
      <c r="C16216" s="201"/>
      <c r="D16216" s="201"/>
      <c r="E16216" s="201"/>
    </row>
    <row r="16217" spans="3:5" x14ac:dyDescent="0.2">
      <c r="C16217" s="201"/>
      <c r="D16217" s="201"/>
      <c r="E16217" s="201"/>
    </row>
    <row r="16218" spans="3:5" x14ac:dyDescent="0.2">
      <c r="C16218" s="201"/>
      <c r="D16218" s="201"/>
      <c r="E16218" s="201"/>
    </row>
    <row r="16219" spans="3:5" x14ac:dyDescent="0.2">
      <c r="C16219" s="201"/>
      <c r="D16219" s="201"/>
      <c r="E16219" s="201"/>
    </row>
    <row r="16220" spans="3:5" x14ac:dyDescent="0.2">
      <c r="C16220" s="201"/>
      <c r="D16220" s="201"/>
      <c r="E16220" s="201"/>
    </row>
    <row r="16221" spans="3:5" x14ac:dyDescent="0.2">
      <c r="C16221" s="201"/>
      <c r="D16221" s="201"/>
      <c r="E16221" s="201"/>
    </row>
    <row r="16222" spans="3:5" x14ac:dyDescent="0.2">
      <c r="C16222" s="201"/>
      <c r="D16222" s="201"/>
      <c r="E16222" s="201"/>
    </row>
    <row r="16223" spans="3:5" x14ac:dyDescent="0.2">
      <c r="C16223" s="201"/>
      <c r="D16223" s="201"/>
      <c r="E16223" s="201"/>
    </row>
    <row r="16224" spans="3:5" x14ac:dyDescent="0.2">
      <c r="C16224" s="201"/>
      <c r="D16224" s="201"/>
      <c r="E16224" s="201"/>
    </row>
    <row r="16225" spans="3:5" x14ac:dyDescent="0.2">
      <c r="C16225" s="201"/>
      <c r="D16225" s="201"/>
      <c r="E16225" s="201"/>
    </row>
    <row r="16226" spans="3:5" x14ac:dyDescent="0.2">
      <c r="C16226" s="201"/>
      <c r="D16226" s="201"/>
      <c r="E16226" s="201"/>
    </row>
    <row r="16227" spans="3:5" x14ac:dyDescent="0.2">
      <c r="C16227" s="201"/>
      <c r="D16227" s="201"/>
      <c r="E16227" s="201"/>
    </row>
    <row r="16228" spans="3:5" x14ac:dyDescent="0.2">
      <c r="C16228" s="201"/>
      <c r="D16228" s="201"/>
      <c r="E16228" s="201"/>
    </row>
    <row r="16229" spans="3:5" x14ac:dyDescent="0.2">
      <c r="C16229" s="201"/>
      <c r="D16229" s="201"/>
      <c r="E16229" s="201"/>
    </row>
    <row r="16230" spans="3:5" x14ac:dyDescent="0.2">
      <c r="C16230" s="201"/>
      <c r="D16230" s="201"/>
      <c r="E16230" s="201"/>
    </row>
    <row r="16231" spans="3:5" x14ac:dyDescent="0.2">
      <c r="C16231" s="201"/>
      <c r="D16231" s="201"/>
      <c r="E16231" s="201"/>
    </row>
    <row r="16232" spans="3:5" x14ac:dyDescent="0.2">
      <c r="C16232" s="201"/>
      <c r="D16232" s="201"/>
      <c r="E16232" s="201"/>
    </row>
    <row r="16233" spans="3:5" x14ac:dyDescent="0.2">
      <c r="C16233" s="201"/>
      <c r="D16233" s="201"/>
      <c r="E16233" s="201"/>
    </row>
    <row r="16234" spans="3:5" x14ac:dyDescent="0.2">
      <c r="C16234" s="201"/>
      <c r="D16234" s="201"/>
      <c r="E16234" s="201"/>
    </row>
    <row r="16235" spans="3:5" x14ac:dyDescent="0.2">
      <c r="C16235" s="201"/>
      <c r="D16235" s="201"/>
      <c r="E16235" s="201"/>
    </row>
    <row r="16236" spans="3:5" x14ac:dyDescent="0.2">
      <c r="C16236" s="201"/>
      <c r="D16236" s="201"/>
      <c r="E16236" s="201"/>
    </row>
    <row r="16237" spans="3:5" x14ac:dyDescent="0.2">
      <c r="C16237" s="201"/>
      <c r="D16237" s="201"/>
      <c r="E16237" s="201"/>
    </row>
    <row r="16238" spans="3:5" x14ac:dyDescent="0.2">
      <c r="C16238" s="201"/>
      <c r="D16238" s="201"/>
      <c r="E16238" s="201"/>
    </row>
    <row r="16239" spans="3:5" x14ac:dyDescent="0.2">
      <c r="C16239" s="201"/>
      <c r="D16239" s="201"/>
      <c r="E16239" s="201"/>
    </row>
    <row r="16240" spans="3:5" x14ac:dyDescent="0.2">
      <c r="C16240" s="201"/>
      <c r="D16240" s="201"/>
      <c r="E16240" s="201"/>
    </row>
    <row r="16241" spans="3:5" x14ac:dyDescent="0.2">
      <c r="C16241" s="201"/>
      <c r="D16241" s="201"/>
      <c r="E16241" s="201"/>
    </row>
    <row r="16242" spans="3:5" x14ac:dyDescent="0.2">
      <c r="C16242" s="201"/>
      <c r="D16242" s="201"/>
      <c r="E16242" s="201"/>
    </row>
    <row r="16243" spans="3:5" x14ac:dyDescent="0.2">
      <c r="C16243" s="201"/>
      <c r="D16243" s="201"/>
      <c r="E16243" s="201"/>
    </row>
    <row r="16244" spans="3:5" x14ac:dyDescent="0.2">
      <c r="C16244" s="201"/>
      <c r="D16244" s="201"/>
      <c r="E16244" s="201"/>
    </row>
    <row r="16245" spans="3:5" x14ac:dyDescent="0.2">
      <c r="C16245" s="201"/>
      <c r="D16245" s="201"/>
      <c r="E16245" s="201"/>
    </row>
    <row r="16246" spans="3:5" x14ac:dyDescent="0.2">
      <c r="C16246" s="201"/>
      <c r="D16246" s="201"/>
      <c r="E16246" s="201"/>
    </row>
    <row r="16247" spans="3:5" x14ac:dyDescent="0.2">
      <c r="C16247" s="201"/>
      <c r="D16247" s="201"/>
      <c r="E16247" s="201"/>
    </row>
    <row r="16248" spans="3:5" x14ac:dyDescent="0.2">
      <c r="C16248" s="201"/>
      <c r="D16248" s="201"/>
      <c r="E16248" s="201"/>
    </row>
    <row r="16249" spans="3:5" x14ac:dyDescent="0.2">
      <c r="C16249" s="201"/>
      <c r="D16249" s="201"/>
      <c r="E16249" s="201"/>
    </row>
    <row r="16250" spans="3:5" x14ac:dyDescent="0.2">
      <c r="C16250" s="201"/>
      <c r="D16250" s="201"/>
      <c r="E16250" s="201"/>
    </row>
    <row r="16251" spans="3:5" x14ac:dyDescent="0.2">
      <c r="C16251" s="201"/>
      <c r="D16251" s="201"/>
      <c r="E16251" s="201"/>
    </row>
    <row r="16252" spans="3:5" x14ac:dyDescent="0.2">
      <c r="C16252" s="201"/>
      <c r="D16252" s="201"/>
      <c r="E16252" s="201"/>
    </row>
    <row r="16253" spans="3:5" x14ac:dyDescent="0.2">
      <c r="C16253" s="201"/>
      <c r="D16253" s="201"/>
      <c r="E16253" s="201"/>
    </row>
    <row r="16254" spans="3:5" x14ac:dyDescent="0.2">
      <c r="C16254" s="201"/>
      <c r="D16254" s="201"/>
      <c r="E16254" s="201"/>
    </row>
    <row r="16255" spans="3:5" x14ac:dyDescent="0.2">
      <c r="C16255" s="201"/>
      <c r="D16255" s="201"/>
      <c r="E16255" s="201"/>
    </row>
    <row r="16256" spans="3:5" x14ac:dyDescent="0.2">
      <c r="C16256" s="201"/>
      <c r="D16256" s="201"/>
      <c r="E16256" s="201"/>
    </row>
    <row r="16257" spans="3:5" x14ac:dyDescent="0.2">
      <c r="C16257" s="201"/>
      <c r="D16257" s="201"/>
      <c r="E16257" s="201"/>
    </row>
    <row r="16258" spans="3:5" x14ac:dyDescent="0.2">
      <c r="C16258" s="201"/>
      <c r="D16258" s="201"/>
      <c r="E16258" s="201"/>
    </row>
    <row r="16259" spans="3:5" x14ac:dyDescent="0.2">
      <c r="C16259" s="201"/>
      <c r="D16259" s="201"/>
      <c r="E16259" s="201"/>
    </row>
    <row r="16260" spans="3:5" x14ac:dyDescent="0.2">
      <c r="C16260" s="201"/>
      <c r="D16260" s="201"/>
      <c r="E16260" s="201"/>
    </row>
    <row r="16261" spans="3:5" x14ac:dyDescent="0.2">
      <c r="C16261" s="201"/>
      <c r="D16261" s="201"/>
      <c r="E16261" s="201"/>
    </row>
    <row r="16262" spans="3:5" x14ac:dyDescent="0.2">
      <c r="C16262" s="201"/>
      <c r="D16262" s="201"/>
      <c r="E16262" s="201"/>
    </row>
    <row r="16263" spans="3:5" x14ac:dyDescent="0.2">
      <c r="C16263" s="201"/>
      <c r="D16263" s="201"/>
      <c r="E16263" s="201"/>
    </row>
    <row r="16264" spans="3:5" x14ac:dyDescent="0.2">
      <c r="C16264" s="201"/>
      <c r="D16264" s="201"/>
      <c r="E16264" s="201"/>
    </row>
    <row r="16265" spans="3:5" x14ac:dyDescent="0.2">
      <c r="C16265" s="201"/>
      <c r="D16265" s="201"/>
      <c r="E16265" s="201"/>
    </row>
    <row r="16266" spans="3:5" x14ac:dyDescent="0.2">
      <c r="C16266" s="201"/>
      <c r="D16266" s="201"/>
      <c r="E16266" s="201"/>
    </row>
    <row r="16267" spans="3:5" x14ac:dyDescent="0.2">
      <c r="C16267" s="201"/>
      <c r="D16267" s="201"/>
      <c r="E16267" s="201"/>
    </row>
    <row r="16268" spans="3:5" x14ac:dyDescent="0.2">
      <c r="C16268" s="201"/>
      <c r="D16268" s="201"/>
      <c r="E16268" s="201"/>
    </row>
    <row r="16269" spans="3:5" x14ac:dyDescent="0.2">
      <c r="C16269" s="201"/>
      <c r="D16269" s="201"/>
      <c r="E16269" s="201"/>
    </row>
    <row r="16270" spans="3:5" x14ac:dyDescent="0.2">
      <c r="C16270" s="201"/>
      <c r="D16270" s="201"/>
      <c r="E16270" s="201"/>
    </row>
    <row r="16271" spans="3:5" x14ac:dyDescent="0.2">
      <c r="C16271" s="201"/>
      <c r="D16271" s="201"/>
      <c r="E16271" s="201"/>
    </row>
    <row r="16272" spans="3:5" x14ac:dyDescent="0.2">
      <c r="C16272" s="201"/>
      <c r="D16272" s="201"/>
      <c r="E16272" s="201"/>
    </row>
    <row r="16273" spans="3:5" x14ac:dyDescent="0.2">
      <c r="C16273" s="201"/>
      <c r="D16273" s="201"/>
      <c r="E16273" s="201"/>
    </row>
    <row r="16274" spans="3:5" x14ac:dyDescent="0.2">
      <c r="C16274" s="201"/>
      <c r="D16274" s="201"/>
      <c r="E16274" s="201"/>
    </row>
    <row r="16275" spans="3:5" x14ac:dyDescent="0.2">
      <c r="C16275" s="201"/>
      <c r="D16275" s="201"/>
      <c r="E16275" s="201"/>
    </row>
    <row r="16276" spans="3:5" x14ac:dyDescent="0.2">
      <c r="C16276" s="201"/>
      <c r="D16276" s="201"/>
      <c r="E16276" s="201"/>
    </row>
    <row r="16277" spans="3:5" x14ac:dyDescent="0.2">
      <c r="C16277" s="201"/>
      <c r="D16277" s="201"/>
      <c r="E16277" s="201"/>
    </row>
    <row r="16278" spans="3:5" x14ac:dyDescent="0.2">
      <c r="C16278" s="201"/>
      <c r="D16278" s="201"/>
      <c r="E16278" s="201"/>
    </row>
    <row r="16279" spans="3:5" x14ac:dyDescent="0.2">
      <c r="C16279" s="201"/>
      <c r="D16279" s="201"/>
      <c r="E16279" s="201"/>
    </row>
    <row r="16280" spans="3:5" x14ac:dyDescent="0.2">
      <c r="C16280" s="201"/>
      <c r="D16280" s="201"/>
      <c r="E16280" s="201"/>
    </row>
    <row r="16281" spans="3:5" x14ac:dyDescent="0.2">
      <c r="C16281" s="201"/>
      <c r="D16281" s="201"/>
      <c r="E16281" s="201"/>
    </row>
    <row r="16282" spans="3:5" x14ac:dyDescent="0.2">
      <c r="C16282" s="201"/>
      <c r="D16282" s="201"/>
      <c r="E16282" s="201"/>
    </row>
    <row r="16283" spans="3:5" x14ac:dyDescent="0.2">
      <c r="C16283" s="201"/>
      <c r="D16283" s="201"/>
      <c r="E16283" s="201"/>
    </row>
    <row r="16284" spans="3:5" x14ac:dyDescent="0.2">
      <c r="C16284" s="201"/>
      <c r="D16284" s="201"/>
      <c r="E16284" s="201"/>
    </row>
    <row r="16285" spans="3:5" x14ac:dyDescent="0.2">
      <c r="C16285" s="201"/>
      <c r="D16285" s="201"/>
      <c r="E16285" s="201"/>
    </row>
    <row r="16286" spans="3:5" x14ac:dyDescent="0.2">
      <c r="C16286" s="201"/>
      <c r="D16286" s="201"/>
      <c r="E16286" s="201"/>
    </row>
    <row r="16287" spans="3:5" x14ac:dyDescent="0.2">
      <c r="C16287" s="201"/>
      <c r="D16287" s="201"/>
      <c r="E16287" s="201"/>
    </row>
    <row r="16288" spans="3:5" x14ac:dyDescent="0.2">
      <c r="C16288" s="201"/>
      <c r="D16288" s="201"/>
      <c r="E16288" s="201"/>
    </row>
    <row r="16289" spans="3:5" x14ac:dyDescent="0.2">
      <c r="C16289" s="201"/>
      <c r="D16289" s="201"/>
      <c r="E16289" s="201"/>
    </row>
    <row r="16290" spans="3:5" x14ac:dyDescent="0.2">
      <c r="C16290" s="201"/>
      <c r="D16290" s="201"/>
      <c r="E16290" s="201"/>
    </row>
    <row r="16291" spans="3:5" x14ac:dyDescent="0.2">
      <c r="C16291" s="201"/>
      <c r="D16291" s="201"/>
      <c r="E16291" s="201"/>
    </row>
    <row r="16292" spans="3:5" x14ac:dyDescent="0.2">
      <c r="C16292" s="201"/>
      <c r="D16292" s="201"/>
      <c r="E16292" s="201"/>
    </row>
    <row r="16293" spans="3:5" x14ac:dyDescent="0.2">
      <c r="C16293" s="201"/>
      <c r="D16293" s="201"/>
      <c r="E16293" s="201"/>
    </row>
    <row r="16294" spans="3:5" x14ac:dyDescent="0.2">
      <c r="C16294" s="201"/>
      <c r="D16294" s="201"/>
      <c r="E16294" s="201"/>
    </row>
    <row r="16295" spans="3:5" x14ac:dyDescent="0.2">
      <c r="C16295" s="201"/>
      <c r="D16295" s="201"/>
      <c r="E16295" s="201"/>
    </row>
    <row r="16296" spans="3:5" x14ac:dyDescent="0.2">
      <c r="C16296" s="201"/>
      <c r="D16296" s="201"/>
      <c r="E16296" s="201"/>
    </row>
    <row r="16297" spans="3:5" x14ac:dyDescent="0.2">
      <c r="C16297" s="201"/>
      <c r="D16297" s="201"/>
      <c r="E16297" s="201"/>
    </row>
    <row r="16298" spans="3:5" x14ac:dyDescent="0.2">
      <c r="C16298" s="201"/>
      <c r="D16298" s="201"/>
      <c r="E16298" s="201"/>
    </row>
    <row r="16299" spans="3:5" x14ac:dyDescent="0.2">
      <c r="C16299" s="201"/>
      <c r="D16299" s="201"/>
      <c r="E16299" s="201"/>
    </row>
    <row r="16300" spans="3:5" x14ac:dyDescent="0.2">
      <c r="C16300" s="201"/>
      <c r="D16300" s="201"/>
      <c r="E16300" s="201"/>
    </row>
    <row r="16301" spans="3:5" x14ac:dyDescent="0.2">
      <c r="C16301" s="201"/>
      <c r="D16301" s="201"/>
      <c r="E16301" s="201"/>
    </row>
    <row r="16302" spans="3:5" x14ac:dyDescent="0.2">
      <c r="C16302" s="201"/>
      <c r="D16302" s="201"/>
      <c r="E16302" s="201"/>
    </row>
    <row r="16303" spans="3:5" x14ac:dyDescent="0.2">
      <c r="C16303" s="201"/>
      <c r="D16303" s="201"/>
      <c r="E16303" s="201"/>
    </row>
    <row r="16304" spans="3:5" x14ac:dyDescent="0.2">
      <c r="C16304" s="201"/>
      <c r="D16304" s="201"/>
      <c r="E16304" s="201"/>
    </row>
    <row r="16305" spans="3:5" x14ac:dyDescent="0.2">
      <c r="C16305" s="201"/>
      <c r="D16305" s="201"/>
      <c r="E16305" s="201"/>
    </row>
    <row r="16306" spans="3:5" x14ac:dyDescent="0.2">
      <c r="C16306" s="201"/>
      <c r="D16306" s="201"/>
      <c r="E16306" s="201"/>
    </row>
    <row r="16307" spans="3:5" x14ac:dyDescent="0.2">
      <c r="C16307" s="201"/>
      <c r="D16307" s="201"/>
      <c r="E16307" s="201"/>
    </row>
    <row r="16308" spans="3:5" x14ac:dyDescent="0.2">
      <c r="C16308" s="201"/>
      <c r="D16308" s="201"/>
      <c r="E16308" s="201"/>
    </row>
    <row r="16309" spans="3:5" x14ac:dyDescent="0.2">
      <c r="C16309" s="201"/>
      <c r="D16309" s="201"/>
      <c r="E16309" s="201"/>
    </row>
    <row r="16310" spans="3:5" x14ac:dyDescent="0.2">
      <c r="C16310" s="201"/>
      <c r="D16310" s="201"/>
      <c r="E16310" s="201"/>
    </row>
    <row r="16311" spans="3:5" x14ac:dyDescent="0.2">
      <c r="C16311" s="201"/>
      <c r="D16311" s="201"/>
      <c r="E16311" s="201"/>
    </row>
    <row r="16312" spans="3:5" x14ac:dyDescent="0.2">
      <c r="C16312" s="201"/>
      <c r="D16312" s="201"/>
      <c r="E16312" s="201"/>
    </row>
    <row r="16313" spans="3:5" x14ac:dyDescent="0.2">
      <c r="C16313" s="201"/>
      <c r="D16313" s="201"/>
      <c r="E16313" s="201"/>
    </row>
    <row r="16314" spans="3:5" x14ac:dyDescent="0.2">
      <c r="C16314" s="201"/>
      <c r="D16314" s="201"/>
      <c r="E16314" s="201"/>
    </row>
    <row r="16315" spans="3:5" x14ac:dyDescent="0.2">
      <c r="C16315" s="201"/>
      <c r="D16315" s="201"/>
      <c r="E16315" s="201"/>
    </row>
    <row r="16316" spans="3:5" x14ac:dyDescent="0.2">
      <c r="C16316" s="201"/>
      <c r="D16316" s="201"/>
      <c r="E16316" s="201"/>
    </row>
    <row r="16317" spans="3:5" x14ac:dyDescent="0.2">
      <c r="C16317" s="201"/>
      <c r="D16317" s="201"/>
      <c r="E16317" s="201"/>
    </row>
    <row r="16318" spans="3:5" x14ac:dyDescent="0.2">
      <c r="C16318" s="201"/>
      <c r="D16318" s="201"/>
      <c r="E16318" s="201"/>
    </row>
    <row r="16319" spans="3:5" x14ac:dyDescent="0.2">
      <c r="C16319" s="201"/>
      <c r="D16319" s="201"/>
      <c r="E16319" s="201"/>
    </row>
    <row r="16320" spans="3:5" x14ac:dyDescent="0.2">
      <c r="C16320" s="201"/>
      <c r="D16320" s="201"/>
      <c r="E16320" s="201"/>
    </row>
    <row r="16321" spans="3:5" x14ac:dyDescent="0.2">
      <c r="C16321" s="201"/>
      <c r="D16321" s="201"/>
      <c r="E16321" s="201"/>
    </row>
    <row r="16322" spans="3:5" x14ac:dyDescent="0.2">
      <c r="C16322" s="201"/>
      <c r="D16322" s="201"/>
      <c r="E16322" s="201"/>
    </row>
    <row r="16323" spans="3:5" x14ac:dyDescent="0.2">
      <c r="C16323" s="201"/>
      <c r="D16323" s="201"/>
      <c r="E16323" s="201"/>
    </row>
    <row r="16324" spans="3:5" x14ac:dyDescent="0.2">
      <c r="C16324" s="201"/>
      <c r="D16324" s="201"/>
      <c r="E16324" s="201"/>
    </row>
    <row r="16325" spans="3:5" x14ac:dyDescent="0.2">
      <c r="C16325" s="201"/>
      <c r="D16325" s="201"/>
      <c r="E16325" s="201"/>
    </row>
    <row r="16326" spans="3:5" x14ac:dyDescent="0.2">
      <c r="C16326" s="201"/>
      <c r="D16326" s="201"/>
      <c r="E16326" s="201"/>
    </row>
    <row r="16327" spans="3:5" x14ac:dyDescent="0.2">
      <c r="C16327" s="201"/>
      <c r="D16327" s="201"/>
      <c r="E16327" s="201"/>
    </row>
    <row r="16328" spans="3:5" x14ac:dyDescent="0.2">
      <c r="C16328" s="201"/>
      <c r="D16328" s="201"/>
      <c r="E16328" s="201"/>
    </row>
    <row r="16329" spans="3:5" x14ac:dyDescent="0.2">
      <c r="C16329" s="201"/>
      <c r="D16329" s="201"/>
      <c r="E16329" s="201"/>
    </row>
    <row r="16330" spans="3:5" x14ac:dyDescent="0.2">
      <c r="C16330" s="201"/>
      <c r="D16330" s="201"/>
      <c r="E16330" s="201"/>
    </row>
    <row r="16331" spans="3:5" x14ac:dyDescent="0.2">
      <c r="C16331" s="201"/>
      <c r="D16331" s="201"/>
      <c r="E16331" s="201"/>
    </row>
    <row r="16332" spans="3:5" x14ac:dyDescent="0.2">
      <c r="C16332" s="201"/>
      <c r="D16332" s="201"/>
      <c r="E16332" s="201"/>
    </row>
    <row r="16333" spans="3:5" x14ac:dyDescent="0.2">
      <c r="C16333" s="201"/>
      <c r="D16333" s="201"/>
      <c r="E16333" s="201"/>
    </row>
    <row r="16334" spans="3:5" x14ac:dyDescent="0.2">
      <c r="C16334" s="201"/>
      <c r="D16334" s="201"/>
      <c r="E16334" s="201"/>
    </row>
    <row r="16335" spans="3:5" x14ac:dyDescent="0.2">
      <c r="C16335" s="201"/>
      <c r="D16335" s="201"/>
      <c r="E16335" s="201"/>
    </row>
    <row r="16336" spans="3:5" x14ac:dyDescent="0.2">
      <c r="C16336" s="201"/>
      <c r="D16336" s="201"/>
      <c r="E16336" s="201"/>
    </row>
    <row r="16337" spans="3:5" x14ac:dyDescent="0.2">
      <c r="C16337" s="201"/>
      <c r="D16337" s="201"/>
      <c r="E16337" s="201"/>
    </row>
    <row r="16338" spans="3:5" x14ac:dyDescent="0.2">
      <c r="C16338" s="201"/>
      <c r="D16338" s="201"/>
      <c r="E16338" s="201"/>
    </row>
    <row r="16339" spans="3:5" x14ac:dyDescent="0.2">
      <c r="C16339" s="201"/>
      <c r="D16339" s="201"/>
      <c r="E16339" s="201"/>
    </row>
    <row r="16340" spans="3:5" x14ac:dyDescent="0.2">
      <c r="C16340" s="201"/>
      <c r="D16340" s="201"/>
      <c r="E16340" s="201"/>
    </row>
    <row r="16341" spans="3:5" x14ac:dyDescent="0.2">
      <c r="C16341" s="201"/>
      <c r="D16341" s="201"/>
      <c r="E16341" s="201"/>
    </row>
    <row r="16342" spans="3:5" x14ac:dyDescent="0.2">
      <c r="C16342" s="201"/>
      <c r="D16342" s="201"/>
      <c r="E16342" s="201"/>
    </row>
    <row r="16343" spans="3:5" x14ac:dyDescent="0.2">
      <c r="C16343" s="201"/>
      <c r="D16343" s="201"/>
      <c r="E16343" s="201"/>
    </row>
    <row r="16344" spans="3:5" x14ac:dyDescent="0.2">
      <c r="C16344" s="201"/>
      <c r="D16344" s="201"/>
      <c r="E16344" s="201"/>
    </row>
    <row r="16345" spans="3:5" x14ac:dyDescent="0.2">
      <c r="C16345" s="201"/>
      <c r="D16345" s="201"/>
      <c r="E16345" s="201"/>
    </row>
    <row r="16346" spans="3:5" x14ac:dyDescent="0.2">
      <c r="C16346" s="201"/>
      <c r="D16346" s="201"/>
      <c r="E16346" s="201"/>
    </row>
    <row r="16347" spans="3:5" x14ac:dyDescent="0.2">
      <c r="C16347" s="201"/>
      <c r="D16347" s="201"/>
      <c r="E16347" s="201"/>
    </row>
    <row r="16348" spans="3:5" x14ac:dyDescent="0.2">
      <c r="C16348" s="201"/>
      <c r="D16348" s="201"/>
      <c r="E16348" s="201"/>
    </row>
    <row r="16349" spans="3:5" x14ac:dyDescent="0.2">
      <c r="C16349" s="201"/>
      <c r="D16349" s="201"/>
      <c r="E16349" s="201"/>
    </row>
    <row r="16350" spans="3:5" x14ac:dyDescent="0.2">
      <c r="C16350" s="201"/>
      <c r="D16350" s="201"/>
      <c r="E16350" s="201"/>
    </row>
    <row r="16351" spans="3:5" x14ac:dyDescent="0.2">
      <c r="C16351" s="201"/>
      <c r="D16351" s="201"/>
      <c r="E16351" s="201"/>
    </row>
    <row r="16352" spans="3:5" x14ac:dyDescent="0.2">
      <c r="C16352" s="201"/>
      <c r="D16352" s="201"/>
      <c r="E16352" s="201"/>
    </row>
    <row r="16353" spans="3:5" x14ac:dyDescent="0.2">
      <c r="C16353" s="201"/>
      <c r="D16353" s="201"/>
      <c r="E16353" s="201"/>
    </row>
    <row r="16354" spans="3:5" x14ac:dyDescent="0.2">
      <c r="C16354" s="201"/>
      <c r="D16354" s="201"/>
      <c r="E16354" s="201"/>
    </row>
    <row r="16355" spans="3:5" x14ac:dyDescent="0.2">
      <c r="C16355" s="201"/>
      <c r="D16355" s="201"/>
      <c r="E16355" s="201"/>
    </row>
    <row r="16356" spans="3:5" x14ac:dyDescent="0.2">
      <c r="C16356" s="201"/>
      <c r="D16356" s="201"/>
      <c r="E16356" s="201"/>
    </row>
    <row r="16357" spans="3:5" x14ac:dyDescent="0.2">
      <c r="C16357" s="201"/>
      <c r="D16357" s="201"/>
      <c r="E16357" s="201"/>
    </row>
    <row r="16358" spans="3:5" x14ac:dyDescent="0.2">
      <c r="C16358" s="201"/>
      <c r="D16358" s="201"/>
      <c r="E16358" s="201"/>
    </row>
    <row r="16359" spans="3:5" x14ac:dyDescent="0.2">
      <c r="C16359" s="201"/>
      <c r="D16359" s="201"/>
      <c r="E16359" s="201"/>
    </row>
    <row r="16360" spans="3:5" x14ac:dyDescent="0.2">
      <c r="C16360" s="201"/>
      <c r="D16360" s="201"/>
      <c r="E16360" s="201"/>
    </row>
    <row r="16361" spans="3:5" x14ac:dyDescent="0.2">
      <c r="C16361" s="201"/>
      <c r="D16361" s="201"/>
      <c r="E16361" s="201"/>
    </row>
    <row r="16362" spans="3:5" x14ac:dyDescent="0.2">
      <c r="C16362" s="201"/>
      <c r="D16362" s="201"/>
      <c r="E16362" s="201"/>
    </row>
    <row r="16363" spans="3:5" x14ac:dyDescent="0.2">
      <c r="C16363" s="201"/>
      <c r="D16363" s="201"/>
      <c r="E16363" s="201"/>
    </row>
    <row r="16364" spans="3:5" x14ac:dyDescent="0.2">
      <c r="C16364" s="201"/>
      <c r="D16364" s="201"/>
      <c r="E16364" s="201"/>
    </row>
    <row r="16365" spans="3:5" x14ac:dyDescent="0.2">
      <c r="C16365" s="201"/>
      <c r="D16365" s="201"/>
      <c r="E16365" s="201"/>
    </row>
    <row r="16366" spans="3:5" x14ac:dyDescent="0.2">
      <c r="C16366" s="201"/>
      <c r="D16366" s="201"/>
      <c r="E16366" s="201"/>
    </row>
    <row r="16367" spans="3:5" x14ac:dyDescent="0.2">
      <c r="C16367" s="201"/>
      <c r="D16367" s="201"/>
      <c r="E16367" s="201"/>
    </row>
    <row r="16368" spans="3:5" x14ac:dyDescent="0.2">
      <c r="C16368" s="201"/>
      <c r="D16368" s="201"/>
      <c r="E16368" s="201"/>
    </row>
    <row r="16369" spans="3:5" x14ac:dyDescent="0.2">
      <c r="C16369" s="201"/>
      <c r="D16369" s="201"/>
      <c r="E16369" s="201"/>
    </row>
    <row r="16370" spans="3:5" x14ac:dyDescent="0.2">
      <c r="C16370" s="201"/>
      <c r="D16370" s="201"/>
      <c r="E16370" s="201"/>
    </row>
    <row r="16371" spans="3:5" x14ac:dyDescent="0.2">
      <c r="C16371" s="201"/>
      <c r="D16371" s="201"/>
      <c r="E16371" s="201"/>
    </row>
    <row r="16372" spans="3:5" x14ac:dyDescent="0.2">
      <c r="C16372" s="201"/>
      <c r="D16372" s="201"/>
      <c r="E16372" s="201"/>
    </row>
    <row r="16373" spans="3:5" x14ac:dyDescent="0.2">
      <c r="C16373" s="201"/>
      <c r="D16373" s="201"/>
      <c r="E16373" s="201"/>
    </row>
    <row r="16374" spans="3:5" x14ac:dyDescent="0.2">
      <c r="C16374" s="201"/>
      <c r="D16374" s="201"/>
      <c r="E16374" s="201"/>
    </row>
    <row r="16375" spans="3:5" x14ac:dyDescent="0.2">
      <c r="C16375" s="201"/>
      <c r="D16375" s="201"/>
      <c r="E16375" s="201"/>
    </row>
    <row r="16376" spans="3:5" x14ac:dyDescent="0.2">
      <c r="C16376" s="201"/>
      <c r="D16376" s="201"/>
      <c r="E16376" s="201"/>
    </row>
    <row r="16377" spans="3:5" x14ac:dyDescent="0.2">
      <c r="C16377" s="201"/>
      <c r="D16377" s="201"/>
      <c r="E16377" s="201"/>
    </row>
    <row r="16378" spans="3:5" x14ac:dyDescent="0.2">
      <c r="C16378" s="201"/>
      <c r="D16378" s="201"/>
      <c r="E16378" s="201"/>
    </row>
    <row r="16379" spans="3:5" x14ac:dyDescent="0.2">
      <c r="C16379" s="201"/>
      <c r="D16379" s="201"/>
      <c r="E16379" s="201"/>
    </row>
    <row r="16380" spans="3:5" x14ac:dyDescent="0.2">
      <c r="C16380" s="201"/>
      <c r="D16380" s="201"/>
      <c r="E16380" s="201"/>
    </row>
    <row r="16381" spans="3:5" x14ac:dyDescent="0.2">
      <c r="C16381" s="201"/>
      <c r="D16381" s="201"/>
      <c r="E16381" s="201"/>
    </row>
    <row r="16382" spans="3:5" x14ac:dyDescent="0.2">
      <c r="C16382" s="201"/>
      <c r="D16382" s="201"/>
      <c r="E16382" s="201"/>
    </row>
    <row r="16383" spans="3:5" x14ac:dyDescent="0.2">
      <c r="C16383" s="201"/>
      <c r="D16383" s="201"/>
      <c r="E16383" s="201"/>
    </row>
    <row r="16384" spans="3:5" x14ac:dyDescent="0.2">
      <c r="C16384" s="201"/>
      <c r="D16384" s="201"/>
      <c r="E16384" s="201"/>
    </row>
    <row r="16385" spans="3:5" x14ac:dyDescent="0.2">
      <c r="C16385" s="201"/>
      <c r="D16385" s="201"/>
      <c r="E16385" s="201"/>
    </row>
    <row r="16386" spans="3:5" x14ac:dyDescent="0.2">
      <c r="C16386" s="201"/>
      <c r="D16386" s="201"/>
      <c r="E16386" s="201"/>
    </row>
    <row r="16387" spans="3:5" x14ac:dyDescent="0.2">
      <c r="C16387" s="201"/>
      <c r="D16387" s="201"/>
      <c r="E16387" s="201"/>
    </row>
    <row r="16388" spans="3:5" x14ac:dyDescent="0.2">
      <c r="C16388" s="201"/>
      <c r="D16388" s="201"/>
      <c r="E16388" s="201"/>
    </row>
    <row r="16389" spans="3:5" x14ac:dyDescent="0.2">
      <c r="C16389" s="201"/>
      <c r="D16389" s="201"/>
      <c r="E16389" s="201"/>
    </row>
  </sheetData>
  <mergeCells count="1">
    <mergeCell ref="H1:I1"/>
  </mergeCells>
  <hyperlinks>
    <hyperlink ref="H1:I1" location="Index!A1" display="Regresar al �ndice" xr:uid="{16B9826E-CE1B-4D94-83C8-8553712149C9}"/>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821DA2-47F2-4C5B-BB77-7B29AB0AFBEE}">
  <sheetPr codeName="Hoja96"/>
  <dimension ref="A1:I21"/>
  <sheetViews>
    <sheetView workbookViewId="0"/>
  </sheetViews>
  <sheetFormatPr baseColWidth="10" defaultRowHeight="12.75" x14ac:dyDescent="0.2"/>
  <cols>
    <col min="1" max="16384" width="11.42578125" style="69"/>
  </cols>
  <sheetData>
    <row r="1" spans="1:9" x14ac:dyDescent="0.2">
      <c r="A1" s="69" t="s">
        <v>1956</v>
      </c>
      <c r="H1" s="382" t="s">
        <v>2143</v>
      </c>
      <c r="I1" s="382"/>
    </row>
    <row r="5" spans="1:9" ht="13.5" thickBot="1" x14ac:dyDescent="0.25"/>
    <row r="6" spans="1:9" ht="13.5" thickBot="1" x14ac:dyDescent="0.25">
      <c r="A6" s="543" t="s">
        <v>1564</v>
      </c>
      <c r="B6" s="544" t="s">
        <v>1576</v>
      </c>
      <c r="C6" s="544" t="s">
        <v>1577</v>
      </c>
      <c r="D6" s="544" t="s">
        <v>286</v>
      </c>
      <c r="E6" s="545" t="s">
        <v>1565</v>
      </c>
    </row>
    <row r="7" spans="1:9" x14ac:dyDescent="0.2">
      <c r="A7" s="546" t="s">
        <v>1600</v>
      </c>
      <c r="B7" s="547">
        <v>1588082</v>
      </c>
      <c r="C7" s="547">
        <v>1757241</v>
      </c>
      <c r="D7" s="547">
        <f>+C7-B7</f>
        <v>169159</v>
      </c>
      <c r="E7" s="548">
        <f>C7/B7-1</f>
        <v>0.10651779945871809</v>
      </c>
    </row>
    <row r="8" spans="1:9" x14ac:dyDescent="0.2">
      <c r="A8" s="546" t="s">
        <v>1567</v>
      </c>
      <c r="B8" s="65">
        <v>1555679</v>
      </c>
      <c r="C8" s="65">
        <v>1723270</v>
      </c>
      <c r="D8" s="65">
        <f t="shared" ref="D8:D12" si="0">+C8-B8</f>
        <v>167591</v>
      </c>
      <c r="E8" s="549">
        <f t="shared" ref="E8:E12" si="1">C8/B8-1</f>
        <v>0.10772852240082953</v>
      </c>
    </row>
    <row r="9" spans="1:9" x14ac:dyDescent="0.2">
      <c r="A9" s="546" t="s">
        <v>1568</v>
      </c>
      <c r="B9" s="547">
        <v>32403</v>
      </c>
      <c r="C9" s="547">
        <v>33971</v>
      </c>
      <c r="D9" s="547">
        <f t="shared" si="0"/>
        <v>1568</v>
      </c>
      <c r="E9" s="548">
        <f t="shared" si="1"/>
        <v>4.8390581119032161E-2</v>
      </c>
    </row>
    <row r="10" spans="1:9" x14ac:dyDescent="0.2">
      <c r="A10" s="546" t="s">
        <v>1569</v>
      </c>
      <c r="B10" s="65">
        <v>1806090</v>
      </c>
      <c r="C10" s="65">
        <v>1761868</v>
      </c>
      <c r="D10" s="65">
        <f t="shared" si="0"/>
        <v>-44222</v>
      </c>
      <c r="E10" s="549">
        <f t="shared" si="1"/>
        <v>-2.4484937074010671E-2</v>
      </c>
    </row>
    <row r="11" spans="1:9" x14ac:dyDescent="0.2">
      <c r="A11" s="546" t="s">
        <v>1570</v>
      </c>
      <c r="B11" s="547">
        <v>129280</v>
      </c>
      <c r="C11" s="547">
        <v>80962</v>
      </c>
      <c r="D11" s="547">
        <f t="shared" si="0"/>
        <v>-48318</v>
      </c>
      <c r="E11" s="548">
        <f t="shared" si="1"/>
        <v>-0.37374690594059401</v>
      </c>
    </row>
    <row r="12" spans="1:9" x14ac:dyDescent="0.2">
      <c r="A12" s="546" t="s">
        <v>1571</v>
      </c>
      <c r="B12" s="65">
        <v>1676810</v>
      </c>
      <c r="C12" s="65">
        <v>1680906</v>
      </c>
      <c r="D12" s="65">
        <f t="shared" si="0"/>
        <v>4096</v>
      </c>
      <c r="E12" s="549">
        <f t="shared" si="1"/>
        <v>2.4427335237742209E-3</v>
      </c>
    </row>
    <row r="13" spans="1:9" x14ac:dyDescent="0.2">
      <c r="A13" s="546" t="s">
        <v>1561</v>
      </c>
      <c r="B13" s="548">
        <v>0.467885</v>
      </c>
      <c r="C13" s="548">
        <v>0.49934299999999998</v>
      </c>
      <c r="D13" s="550" t="s">
        <v>1601</v>
      </c>
      <c r="E13" s="551"/>
    </row>
    <row r="14" spans="1:9" x14ac:dyDescent="0.2">
      <c r="A14" s="546" t="s">
        <v>1562</v>
      </c>
      <c r="B14" s="549">
        <v>2.0403999999999999E-2</v>
      </c>
      <c r="C14" s="549">
        <v>1.9331999999999998E-2</v>
      </c>
      <c r="D14" s="552" t="s">
        <v>1602</v>
      </c>
      <c r="E14" s="553"/>
    </row>
    <row r="15" spans="1:9" x14ac:dyDescent="0.2">
      <c r="A15" s="546" t="s">
        <v>1572</v>
      </c>
      <c r="B15" s="548">
        <v>5.6219999999999999E-2</v>
      </c>
      <c r="C15" s="548">
        <v>3.1234999999999999E-2</v>
      </c>
      <c r="D15" s="550" t="s">
        <v>1603</v>
      </c>
      <c r="E15" s="551"/>
    </row>
    <row r="16" spans="1:9" x14ac:dyDescent="0.2">
      <c r="A16" s="546" t="s">
        <v>1574</v>
      </c>
      <c r="B16" s="549">
        <v>0.481209</v>
      </c>
      <c r="C16" s="549">
        <v>0.48273700000000003</v>
      </c>
      <c r="D16" s="552" t="s">
        <v>1604</v>
      </c>
      <c r="E16" s="553"/>
    </row>
    <row r="18" spans="2:3" x14ac:dyDescent="0.2">
      <c r="B18" s="69">
        <v>46.788499999999999</v>
      </c>
      <c r="C18" s="69">
        <v>49.9343</v>
      </c>
    </row>
    <row r="19" spans="2:3" x14ac:dyDescent="0.2">
      <c r="B19" s="69">
        <v>2.0404</v>
      </c>
      <c r="C19" s="69">
        <v>1.9332</v>
      </c>
    </row>
    <row r="20" spans="2:3" x14ac:dyDescent="0.2">
      <c r="B20" s="69">
        <v>5.6219999999999999</v>
      </c>
      <c r="C20" s="69">
        <v>3.1234999999999999</v>
      </c>
    </row>
    <row r="21" spans="2:3" x14ac:dyDescent="0.2">
      <c r="B21" s="69">
        <v>48.120899999999999</v>
      </c>
      <c r="C21" s="69">
        <v>48.273699999999998</v>
      </c>
    </row>
  </sheetData>
  <mergeCells count="1">
    <mergeCell ref="H1:I1"/>
  </mergeCells>
  <hyperlinks>
    <hyperlink ref="H1:I1" location="Index!A1" display="Regresar al �ndice" xr:uid="{C7EBF954-56AA-44F9-8FC3-80ACFDB09715}"/>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E7012-5A42-4C72-880C-F0F41778B482}">
  <sheetPr codeName="Hoja156"/>
  <dimension ref="A1:I11"/>
  <sheetViews>
    <sheetView workbookViewId="0"/>
  </sheetViews>
  <sheetFormatPr baseColWidth="10" defaultRowHeight="12.75" x14ac:dyDescent="0.2"/>
  <cols>
    <col min="1" max="1" width="11.42578125" style="198"/>
    <col min="2" max="2" width="41.28515625" style="198" bestFit="1" customWidth="1"/>
    <col min="3" max="4" width="15.42578125" style="198" bestFit="1" customWidth="1"/>
    <col min="5" max="5" width="11.5703125" style="198" bestFit="1" customWidth="1"/>
    <col min="6" max="6" width="12.7109375" style="198" bestFit="1" customWidth="1"/>
    <col min="7" max="16384" width="11.42578125" style="198"/>
  </cols>
  <sheetData>
    <row r="1" spans="1:9" x14ac:dyDescent="0.2">
      <c r="A1" s="69" t="s">
        <v>1995</v>
      </c>
      <c r="H1" s="346" t="s">
        <v>2143</v>
      </c>
      <c r="I1" s="346"/>
    </row>
    <row r="4" spans="1:9" x14ac:dyDescent="0.2">
      <c r="C4" s="202"/>
      <c r="D4" s="202"/>
    </row>
    <row r="6" spans="1:9" x14ac:dyDescent="0.2">
      <c r="C6" s="198" t="s">
        <v>1544</v>
      </c>
      <c r="D6" s="198" t="s">
        <v>1544</v>
      </c>
      <c r="E6" s="198" t="s">
        <v>1544</v>
      </c>
      <c r="F6" s="198" t="s">
        <v>1544</v>
      </c>
    </row>
    <row r="7" spans="1:9" x14ac:dyDescent="0.2">
      <c r="A7" s="198" t="s">
        <v>1545</v>
      </c>
      <c r="B7" s="198" t="s">
        <v>1546</v>
      </c>
      <c r="C7" s="203" t="s">
        <v>1576</v>
      </c>
      <c r="D7" s="203" t="s">
        <v>1577</v>
      </c>
      <c r="E7" s="203" t="s">
        <v>1576</v>
      </c>
      <c r="F7" s="203" t="s">
        <v>1577</v>
      </c>
    </row>
    <row r="8" spans="1:9" x14ac:dyDescent="0.2">
      <c r="A8" s="198">
        <v>1</v>
      </c>
      <c r="B8" s="198" t="s">
        <v>1547</v>
      </c>
      <c r="C8" s="198">
        <v>2859278</v>
      </c>
      <c r="D8" s="198">
        <v>3010546</v>
      </c>
      <c r="E8" s="204">
        <f>C8/(SUM($C$8:$C$11))</f>
        <v>0.72501925209326101</v>
      </c>
      <c r="F8" s="204">
        <f>D8/(SUM($D$8:$D$11))</f>
        <v>0.73289844551462291</v>
      </c>
    </row>
    <row r="9" spans="1:9" x14ac:dyDescent="0.2">
      <c r="A9" s="198">
        <v>2</v>
      </c>
      <c r="B9" s="198" t="s">
        <v>1548</v>
      </c>
      <c r="C9" s="198">
        <v>232808</v>
      </c>
      <c r="D9" s="198">
        <v>243048</v>
      </c>
      <c r="E9" s="204">
        <f t="shared" ref="E9:E11" si="0">C9/(SUM($C$8:$C$11))</f>
        <v>5.9032483739366343E-2</v>
      </c>
      <c r="F9" s="204">
        <f>D9/(SUM($D$8:$D$11))</f>
        <v>5.9168503449353732E-2</v>
      </c>
    </row>
    <row r="10" spans="1:9" x14ac:dyDescent="0.2">
      <c r="A10" s="198">
        <v>3</v>
      </c>
      <c r="B10" s="198" t="s">
        <v>1549</v>
      </c>
      <c r="C10" s="198">
        <v>752343</v>
      </c>
      <c r="D10" s="198">
        <v>746515</v>
      </c>
      <c r="E10" s="204">
        <f t="shared" si="0"/>
        <v>0.19076954363220375</v>
      </c>
      <c r="F10" s="204">
        <f>D10/(SUM($D$8:$D$11))</f>
        <v>0.18173437079298863</v>
      </c>
    </row>
    <row r="11" spans="1:9" x14ac:dyDescent="0.2">
      <c r="A11" s="198">
        <v>4</v>
      </c>
      <c r="B11" s="198" t="s">
        <v>1550</v>
      </c>
      <c r="C11" s="198">
        <v>99298</v>
      </c>
      <c r="D11" s="198">
        <v>107617</v>
      </c>
      <c r="E11" s="204">
        <f t="shared" si="0"/>
        <v>2.517872053516889E-2</v>
      </c>
      <c r="F11" s="204">
        <f>D11/(SUM($D$8:$D$11))</f>
        <v>2.6198680243034712E-2</v>
      </c>
    </row>
  </sheetData>
  <mergeCells count="1">
    <mergeCell ref="H1:I1"/>
  </mergeCells>
  <hyperlinks>
    <hyperlink ref="H1:I1" location="Index!A1" display="Regresar al �ndice" xr:uid="{BD8E7177-0DB2-4F07-B77A-33A9A8FC304D}"/>
  </hyperlinks>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1371D-96F8-4539-A550-7C5B30EAC785}">
  <sheetPr codeName="Hoja157"/>
  <dimension ref="A1:I39"/>
  <sheetViews>
    <sheetView workbookViewId="0"/>
  </sheetViews>
  <sheetFormatPr baseColWidth="10" defaultRowHeight="12.75" x14ac:dyDescent="0.2"/>
  <cols>
    <col min="1" max="1" width="11.42578125" style="198"/>
    <col min="2" max="2" width="41.28515625" style="198" bestFit="1" customWidth="1"/>
    <col min="3" max="4" width="15.42578125" style="198" bestFit="1" customWidth="1"/>
    <col min="5" max="5" width="11.5703125" style="198" bestFit="1" customWidth="1"/>
    <col min="6" max="6" width="12.7109375" style="198" bestFit="1" customWidth="1"/>
    <col min="7" max="16384" width="11.42578125" style="198"/>
  </cols>
  <sheetData>
    <row r="1" spans="1:9" x14ac:dyDescent="0.2">
      <c r="A1" s="69" t="s">
        <v>1997</v>
      </c>
      <c r="H1" s="346" t="s">
        <v>2143</v>
      </c>
      <c r="I1" s="346"/>
    </row>
    <row r="6" spans="1:9" x14ac:dyDescent="0.2">
      <c r="A6" s="198" t="s">
        <v>1545</v>
      </c>
      <c r="B6" s="205" t="s">
        <v>1551</v>
      </c>
      <c r="C6" s="198" t="s">
        <v>1576</v>
      </c>
      <c r="D6" s="198" t="s">
        <v>1577</v>
      </c>
      <c r="E6" s="198" t="s">
        <v>1576</v>
      </c>
      <c r="F6" s="198" t="s">
        <v>1577</v>
      </c>
    </row>
    <row r="7" spans="1:9" x14ac:dyDescent="0.2">
      <c r="A7" s="198">
        <v>1</v>
      </c>
      <c r="B7" s="69" t="s">
        <v>1583</v>
      </c>
      <c r="C7" s="198">
        <v>928729</v>
      </c>
      <c r="D7" s="198">
        <v>915114</v>
      </c>
      <c r="E7" s="204">
        <f>C7/SUM(C$7:C$13)</f>
        <v>0.23549525613715147</v>
      </c>
      <c r="F7" s="204">
        <f>D7/SUM(D$7:D$13)</f>
        <v>0.22277873451150346</v>
      </c>
    </row>
    <row r="8" spans="1:9" x14ac:dyDescent="0.2">
      <c r="A8" s="198">
        <v>2</v>
      </c>
      <c r="B8" s="69" t="s">
        <v>1552</v>
      </c>
      <c r="C8" s="198">
        <v>1599929</v>
      </c>
      <c r="D8" s="198">
        <v>1877430</v>
      </c>
      <c r="E8" s="204">
        <f t="shared" ref="E8:E12" si="0">C8/SUM(C$7:C$13)</f>
        <v>0.40568959261125326</v>
      </c>
      <c r="F8" s="204">
        <f t="shared" ref="F8:F11" si="1">D8/SUM(D$7:D$13)</f>
        <v>0.45704849836624933</v>
      </c>
    </row>
    <row r="9" spans="1:9" x14ac:dyDescent="0.2">
      <c r="A9" s="198">
        <v>3</v>
      </c>
      <c r="B9" s="69" t="s">
        <v>1553</v>
      </c>
      <c r="C9" s="198">
        <v>747752</v>
      </c>
      <c r="D9" s="198">
        <v>601984</v>
      </c>
      <c r="E9" s="204">
        <f t="shared" si="0"/>
        <v>0.18960541639925887</v>
      </c>
      <c r="F9" s="204">
        <f t="shared" si="1"/>
        <v>0.14654920995217305</v>
      </c>
    </row>
    <row r="10" spans="1:9" x14ac:dyDescent="0.2">
      <c r="A10" s="198">
        <v>4</v>
      </c>
      <c r="B10" s="69" t="s">
        <v>1584</v>
      </c>
      <c r="C10" s="198">
        <v>202806</v>
      </c>
      <c r="D10" s="198">
        <v>168249</v>
      </c>
      <c r="E10" s="204">
        <f t="shared" si="0"/>
        <v>5.1424959182012342E-2</v>
      </c>
      <c r="F10" s="204">
        <f t="shared" si="1"/>
        <v>4.0959158424880335E-2</v>
      </c>
    </row>
    <row r="11" spans="1:9" x14ac:dyDescent="0.2">
      <c r="A11" s="198">
        <v>5</v>
      </c>
      <c r="B11" s="69" t="s">
        <v>1585</v>
      </c>
      <c r="C11" s="198">
        <v>63654</v>
      </c>
      <c r="D11" s="198">
        <v>40936</v>
      </c>
      <c r="E11" s="204">
        <f t="shared" si="0"/>
        <v>1.6140569567822519E-2</v>
      </c>
      <c r="F11" s="204">
        <f t="shared" si="1"/>
        <v>9.9656111434891226E-3</v>
      </c>
    </row>
    <row r="12" spans="1:9" x14ac:dyDescent="0.2">
      <c r="A12" s="198">
        <v>6</v>
      </c>
      <c r="B12" s="69" t="s">
        <v>1582</v>
      </c>
      <c r="C12" s="198">
        <v>104806</v>
      </c>
      <c r="D12" s="198">
        <v>118948</v>
      </c>
      <c r="E12" s="204">
        <f t="shared" si="0"/>
        <v>2.6575368934005826E-2</v>
      </c>
      <c r="F12" s="204">
        <f>D12/SUM(D$7:D$13)</f>
        <v>2.8957140763527071E-2</v>
      </c>
    </row>
    <row r="13" spans="1:9" x14ac:dyDescent="0.2">
      <c r="A13" s="198">
        <v>7</v>
      </c>
      <c r="B13" s="69" t="s">
        <v>1581</v>
      </c>
      <c r="C13" s="198">
        <v>296051</v>
      </c>
      <c r="D13" s="198">
        <v>385065</v>
      </c>
      <c r="E13" s="204">
        <f>C13/SUM(C$7:C$13)</f>
        <v>7.5068837168495689E-2</v>
      </c>
      <c r="F13" s="204">
        <f>D13/SUM(D$7:D$13)</f>
        <v>9.3741646838177622E-2</v>
      </c>
    </row>
    <row r="14" spans="1:9" x14ac:dyDescent="0.2">
      <c r="B14" s="69"/>
      <c r="E14" s="204"/>
      <c r="F14" s="204"/>
    </row>
    <row r="15" spans="1:9" x14ac:dyDescent="0.2">
      <c r="B15" s="69"/>
      <c r="E15" s="204"/>
      <c r="F15" s="204"/>
    </row>
    <row r="16" spans="1:9" x14ac:dyDescent="0.2">
      <c r="B16" s="69"/>
      <c r="E16" s="204"/>
      <c r="F16" s="204"/>
    </row>
    <row r="32" spans="2:4" x14ac:dyDescent="0.2">
      <c r="B32" s="205" t="s">
        <v>1551</v>
      </c>
      <c r="C32" s="207" t="e">
        <f>#REF!/#REF!</f>
        <v>#REF!</v>
      </c>
      <c r="D32" s="207" t="e">
        <f>#REF!/#REF!</f>
        <v>#REF!</v>
      </c>
    </row>
    <row r="33" spans="2:4" x14ac:dyDescent="0.2">
      <c r="B33" s="206" t="s">
        <v>1558</v>
      </c>
      <c r="C33" s="207" t="e">
        <f>#REF!/#REF!</f>
        <v>#REF!</v>
      </c>
      <c r="D33" s="207" t="e">
        <f>#REF!/#REF!</f>
        <v>#REF!</v>
      </c>
    </row>
    <row r="34" spans="2:4" x14ac:dyDescent="0.2">
      <c r="B34" s="206" t="s">
        <v>1559</v>
      </c>
      <c r="C34" s="207" t="e">
        <f>#REF!/#REF!</f>
        <v>#REF!</v>
      </c>
      <c r="D34" s="207" t="e">
        <f>#REF!/#REF!</f>
        <v>#REF!</v>
      </c>
    </row>
    <row r="35" spans="2:4" x14ac:dyDescent="0.2">
      <c r="B35" s="206" t="s">
        <v>1560</v>
      </c>
      <c r="C35" s="207" t="e">
        <f>#REF!/#REF!</f>
        <v>#REF!</v>
      </c>
      <c r="D35" s="207" t="e">
        <f>#REF!/#REF!</f>
        <v>#REF!</v>
      </c>
    </row>
    <row r="36" spans="2:4" x14ac:dyDescent="0.2">
      <c r="B36" s="206" t="s">
        <v>1554</v>
      </c>
      <c r="C36" s="207" t="e">
        <f>#REF!/#REF!</f>
        <v>#REF!</v>
      </c>
      <c r="D36" s="207" t="e">
        <f>#REF!/#REF!</f>
        <v>#REF!</v>
      </c>
    </row>
    <row r="37" spans="2:4" x14ac:dyDescent="0.2">
      <c r="B37" s="206" t="s">
        <v>1555</v>
      </c>
      <c r="C37" s="207" t="e">
        <f>#REF!/#REF!</f>
        <v>#REF!</v>
      </c>
      <c r="D37" s="207" t="e">
        <f>#REF!/#REF!</f>
        <v>#REF!</v>
      </c>
    </row>
    <row r="38" spans="2:4" x14ac:dyDescent="0.2">
      <c r="B38" s="206" t="s">
        <v>1556</v>
      </c>
      <c r="C38" s="207" t="e">
        <f>C28/#REF!</f>
        <v>#REF!</v>
      </c>
      <c r="D38" s="207" t="e">
        <f>D28/#REF!</f>
        <v>#REF!</v>
      </c>
    </row>
    <row r="39" spans="2:4" x14ac:dyDescent="0.2">
      <c r="B39" s="206" t="s">
        <v>1557</v>
      </c>
      <c r="C39" s="207" t="e">
        <f>C29/#REF!</f>
        <v>#REF!</v>
      </c>
      <c r="D39" s="207" t="e">
        <f>D29/#REF!</f>
        <v>#REF!</v>
      </c>
    </row>
  </sheetData>
  <mergeCells count="1">
    <mergeCell ref="H1:I1"/>
  </mergeCells>
  <hyperlinks>
    <hyperlink ref="H1:I1" location="Index!A1" display="Regresar al �ndice" xr:uid="{C6E23C83-4E6D-4F66-9470-ABFEC7FDC499}"/>
  </hyperlink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71FB3-CA0A-4F99-92BB-30F11D84ED84}">
  <sheetPr codeName="Hoja158"/>
  <dimension ref="A1:J83"/>
  <sheetViews>
    <sheetView zoomScale="85" zoomScaleNormal="85" workbookViewId="0"/>
  </sheetViews>
  <sheetFormatPr baseColWidth="10" defaultRowHeight="12.75" x14ac:dyDescent="0.2"/>
  <cols>
    <col min="1" max="9" width="11.42578125" style="198"/>
    <col min="10" max="10" width="11.42578125" style="208"/>
    <col min="11" max="16384" width="11.42578125" style="198"/>
  </cols>
  <sheetData>
    <row r="1" spans="1:10" x14ac:dyDescent="0.2">
      <c r="A1" s="69" t="s">
        <v>1999</v>
      </c>
      <c r="H1" s="346" t="s">
        <v>2143</v>
      </c>
      <c r="I1" s="346"/>
    </row>
    <row r="6" spans="1:10" x14ac:dyDescent="0.2">
      <c r="C6" s="198" t="s">
        <v>287</v>
      </c>
      <c r="J6" s="198"/>
    </row>
    <row r="7" spans="1:10" x14ac:dyDescent="0.2">
      <c r="C7" s="209"/>
      <c r="D7" s="209"/>
      <c r="J7" s="198"/>
    </row>
    <row r="8" spans="1:10" ht="38.25" x14ac:dyDescent="0.2">
      <c r="A8" s="203" t="s">
        <v>648</v>
      </c>
      <c r="B8" s="203" t="s">
        <v>1537</v>
      </c>
      <c r="C8" s="209" t="s">
        <v>1561</v>
      </c>
      <c r="D8" s="209" t="s">
        <v>1562</v>
      </c>
      <c r="J8" s="198"/>
    </row>
    <row r="9" spans="1:10" x14ac:dyDescent="0.2">
      <c r="A9" s="203" t="s">
        <v>746</v>
      </c>
      <c r="B9" s="203" t="s">
        <v>1430</v>
      </c>
      <c r="C9" s="210">
        <v>82</v>
      </c>
      <c r="D9" s="216">
        <v>3.8</v>
      </c>
      <c r="J9" s="198"/>
    </row>
    <row r="10" spans="1:10" x14ac:dyDescent="0.2">
      <c r="A10" s="203" t="s">
        <v>53</v>
      </c>
      <c r="B10" s="203" t="s">
        <v>1431</v>
      </c>
      <c r="C10" s="210">
        <v>80.099999999999994</v>
      </c>
      <c r="D10" s="216">
        <v>2.9</v>
      </c>
      <c r="J10" s="198"/>
    </row>
    <row r="11" spans="1:10" x14ac:dyDescent="0.2">
      <c r="A11" s="203" t="s">
        <v>53</v>
      </c>
      <c r="B11" s="203" t="s">
        <v>1432</v>
      </c>
      <c r="C11" s="210">
        <v>83</v>
      </c>
      <c r="D11" s="216">
        <v>4.4000000000000004</v>
      </c>
      <c r="J11" s="198"/>
    </row>
    <row r="12" spans="1:10" x14ac:dyDescent="0.2">
      <c r="A12" s="203" t="s">
        <v>53</v>
      </c>
      <c r="B12" s="203" t="s">
        <v>1433</v>
      </c>
      <c r="C12" s="210">
        <v>82.3</v>
      </c>
      <c r="D12" s="216">
        <v>3.2</v>
      </c>
      <c r="J12" s="198"/>
    </row>
    <row r="13" spans="1:10" x14ac:dyDescent="0.2">
      <c r="A13" s="203" t="s">
        <v>747</v>
      </c>
      <c r="B13" s="203" t="s">
        <v>1430</v>
      </c>
      <c r="C13" s="210">
        <v>82.1</v>
      </c>
      <c r="D13" s="216">
        <v>4.0999999999999996</v>
      </c>
      <c r="J13" s="198"/>
    </row>
    <row r="14" spans="1:10" x14ac:dyDescent="0.2">
      <c r="A14" s="203" t="s">
        <v>53</v>
      </c>
      <c r="B14" s="203" t="s">
        <v>1431</v>
      </c>
      <c r="C14" s="210">
        <v>82.9</v>
      </c>
      <c r="D14" s="216">
        <v>2.6</v>
      </c>
      <c r="J14" s="198"/>
    </row>
    <row r="15" spans="1:10" x14ac:dyDescent="0.2">
      <c r="A15" s="203" t="s">
        <v>53</v>
      </c>
      <c r="B15" s="203" t="s">
        <v>1432</v>
      </c>
      <c r="C15" s="210">
        <v>82.2</v>
      </c>
      <c r="D15" s="216">
        <v>3.6</v>
      </c>
      <c r="J15" s="198"/>
    </row>
    <row r="16" spans="1:10" x14ac:dyDescent="0.2">
      <c r="A16" s="203" t="s">
        <v>53</v>
      </c>
      <c r="B16" s="203" t="s">
        <v>1433</v>
      </c>
      <c r="C16" s="210">
        <v>83</v>
      </c>
      <c r="D16" s="216">
        <v>3.9</v>
      </c>
      <c r="J16" s="198"/>
    </row>
    <row r="17" spans="1:10" x14ac:dyDescent="0.2">
      <c r="A17" s="203" t="s">
        <v>748</v>
      </c>
      <c r="B17" s="203" t="s">
        <v>1430</v>
      </c>
      <c r="C17" s="210">
        <v>81.900000000000006</v>
      </c>
      <c r="D17" s="216">
        <v>3.2</v>
      </c>
      <c r="J17" s="198"/>
    </row>
    <row r="18" spans="1:10" x14ac:dyDescent="0.2">
      <c r="A18" s="203" t="s">
        <v>53</v>
      </c>
      <c r="B18" s="203" t="s">
        <v>1431</v>
      </c>
      <c r="C18" s="210">
        <v>82.9</v>
      </c>
      <c r="D18" s="216">
        <v>3.3</v>
      </c>
      <c r="J18" s="198"/>
    </row>
    <row r="19" spans="1:10" x14ac:dyDescent="0.2">
      <c r="A19" s="203" t="s">
        <v>53</v>
      </c>
      <c r="B19" s="203" t="s">
        <v>1432</v>
      </c>
      <c r="C19" s="210">
        <v>83.4</v>
      </c>
      <c r="D19" s="216">
        <v>3.1</v>
      </c>
      <c r="J19" s="198"/>
    </row>
    <row r="20" spans="1:10" x14ac:dyDescent="0.2">
      <c r="A20" s="203" t="s">
        <v>53</v>
      </c>
      <c r="B20" s="203" t="s">
        <v>1433</v>
      </c>
      <c r="C20" s="210">
        <v>83.5</v>
      </c>
      <c r="D20" s="216">
        <v>3.2</v>
      </c>
      <c r="J20" s="198"/>
    </row>
    <row r="21" spans="1:10" x14ac:dyDescent="0.2">
      <c r="A21" s="203" t="s">
        <v>749</v>
      </c>
      <c r="B21" s="203" t="s">
        <v>1430</v>
      </c>
      <c r="C21" s="210">
        <v>81.8</v>
      </c>
      <c r="D21" s="216">
        <v>3.3</v>
      </c>
      <c r="J21" s="198"/>
    </row>
    <row r="22" spans="1:10" x14ac:dyDescent="0.2">
      <c r="A22" s="203" t="s">
        <v>53</v>
      </c>
      <c r="B22" s="203" t="s">
        <v>1431</v>
      </c>
      <c r="C22" s="210">
        <v>83</v>
      </c>
      <c r="D22" s="216">
        <v>3.1</v>
      </c>
      <c r="J22" s="198"/>
    </row>
    <row r="23" spans="1:10" x14ac:dyDescent="0.2">
      <c r="A23" s="203" t="s">
        <v>53</v>
      </c>
      <c r="B23" s="203" t="s">
        <v>1432</v>
      </c>
      <c r="C23" s="210">
        <v>81.2</v>
      </c>
      <c r="D23" s="216">
        <v>3.4</v>
      </c>
      <c r="J23" s="198"/>
    </row>
    <row r="24" spans="1:10" x14ac:dyDescent="0.2">
      <c r="A24" s="203" t="s">
        <v>53</v>
      </c>
      <c r="B24" s="203" t="s">
        <v>1433</v>
      </c>
      <c r="C24" s="210">
        <v>79.2</v>
      </c>
      <c r="D24" s="216">
        <v>4.7</v>
      </c>
      <c r="J24" s="198"/>
    </row>
    <row r="25" spans="1:10" x14ac:dyDescent="0.2">
      <c r="A25" s="203" t="s">
        <v>750</v>
      </c>
      <c r="B25" s="203" t="s">
        <v>1430</v>
      </c>
      <c r="C25" s="210">
        <v>80.599999999999994</v>
      </c>
      <c r="D25" s="216">
        <v>6.2</v>
      </c>
      <c r="J25" s="198"/>
    </row>
    <row r="26" spans="1:10" x14ac:dyDescent="0.2">
      <c r="A26" s="203" t="s">
        <v>53</v>
      </c>
      <c r="B26" s="203" t="s">
        <v>1431</v>
      </c>
      <c r="C26" s="210">
        <v>80.2</v>
      </c>
      <c r="D26" s="216">
        <v>4.5999999999999996</v>
      </c>
      <c r="J26" s="198"/>
    </row>
    <row r="27" spans="1:10" x14ac:dyDescent="0.2">
      <c r="A27" s="203" t="s">
        <v>53</v>
      </c>
      <c r="B27" s="203" t="s">
        <v>1432</v>
      </c>
      <c r="C27" s="210">
        <v>80.3</v>
      </c>
      <c r="D27" s="216">
        <v>5.4</v>
      </c>
      <c r="J27" s="198"/>
    </row>
    <row r="28" spans="1:10" x14ac:dyDescent="0.2">
      <c r="A28" s="203" t="s">
        <v>53</v>
      </c>
      <c r="B28" s="203" t="s">
        <v>1433</v>
      </c>
      <c r="C28" s="210">
        <v>81.900000000000006</v>
      </c>
      <c r="D28" s="216">
        <v>5.5</v>
      </c>
      <c r="J28" s="198"/>
    </row>
    <row r="29" spans="1:10" x14ac:dyDescent="0.2">
      <c r="A29" s="203" t="s">
        <v>751</v>
      </c>
      <c r="B29" s="203" t="s">
        <v>1430</v>
      </c>
      <c r="C29" s="210">
        <v>81.3</v>
      </c>
      <c r="D29" s="216">
        <v>5.9</v>
      </c>
      <c r="J29" s="198"/>
    </row>
    <row r="30" spans="1:10" x14ac:dyDescent="0.2">
      <c r="A30" s="203" t="s">
        <v>53</v>
      </c>
      <c r="B30" s="203" t="s">
        <v>1431</v>
      </c>
      <c r="C30" s="210">
        <v>81.400000000000006</v>
      </c>
      <c r="D30" s="216">
        <v>4.8</v>
      </c>
      <c r="J30" s="198"/>
    </row>
    <row r="31" spans="1:10" x14ac:dyDescent="0.2">
      <c r="A31" s="203" t="s">
        <v>53</v>
      </c>
      <c r="B31" s="203" t="s">
        <v>1432</v>
      </c>
      <c r="C31" s="210">
        <v>81.400000000000006</v>
      </c>
      <c r="D31" s="216">
        <v>6.1</v>
      </c>
      <c r="J31" s="198"/>
    </row>
    <row r="32" spans="1:10" x14ac:dyDescent="0.2">
      <c r="A32" s="203" t="s">
        <v>53</v>
      </c>
      <c r="B32" s="203" t="s">
        <v>1433</v>
      </c>
      <c r="C32" s="210">
        <v>81.3</v>
      </c>
      <c r="D32" s="216">
        <v>6</v>
      </c>
      <c r="J32" s="198"/>
    </row>
    <row r="33" spans="1:10" x14ac:dyDescent="0.2">
      <c r="A33" s="203" t="s">
        <v>752</v>
      </c>
      <c r="B33" s="203" t="s">
        <v>1430</v>
      </c>
      <c r="C33" s="210">
        <v>80.3</v>
      </c>
      <c r="D33" s="216">
        <v>4.9000000000000004</v>
      </c>
      <c r="J33" s="198"/>
    </row>
    <row r="34" spans="1:10" x14ac:dyDescent="0.2">
      <c r="A34" s="203" t="s">
        <v>53</v>
      </c>
      <c r="B34" s="203" t="s">
        <v>1431</v>
      </c>
      <c r="C34" s="210">
        <v>80.2</v>
      </c>
      <c r="D34" s="216">
        <v>5.6</v>
      </c>
      <c r="J34" s="198"/>
    </row>
    <row r="35" spans="1:10" x14ac:dyDescent="0.2">
      <c r="A35" s="203" t="s">
        <v>53</v>
      </c>
      <c r="B35" s="203" t="s">
        <v>1432</v>
      </c>
      <c r="C35" s="210">
        <v>81</v>
      </c>
      <c r="D35" s="216">
        <v>5.4</v>
      </c>
      <c r="J35" s="198"/>
    </row>
    <row r="36" spans="1:10" x14ac:dyDescent="0.2">
      <c r="A36" s="203" t="s">
        <v>53</v>
      </c>
      <c r="B36" s="203" t="s">
        <v>1433</v>
      </c>
      <c r="C36" s="210">
        <v>80.7</v>
      </c>
      <c r="D36" s="216">
        <v>5.7</v>
      </c>
      <c r="J36" s="198"/>
    </row>
    <row r="37" spans="1:10" x14ac:dyDescent="0.2">
      <c r="A37" s="203" t="s">
        <v>753</v>
      </c>
      <c r="B37" s="203" t="s">
        <v>1430</v>
      </c>
      <c r="C37" s="210">
        <v>79.8</v>
      </c>
      <c r="D37" s="216">
        <v>4.8</v>
      </c>
      <c r="J37" s="198"/>
    </row>
    <row r="38" spans="1:10" x14ac:dyDescent="0.2">
      <c r="A38" s="203" t="s">
        <v>53</v>
      </c>
      <c r="B38" s="203" t="s">
        <v>1431</v>
      </c>
      <c r="C38" s="210">
        <v>80.3</v>
      </c>
      <c r="D38" s="216">
        <v>4.8</v>
      </c>
      <c r="J38" s="198"/>
    </row>
    <row r="39" spans="1:10" x14ac:dyDescent="0.2">
      <c r="A39" s="203" t="s">
        <v>53</v>
      </c>
      <c r="B39" s="203" t="s">
        <v>1432</v>
      </c>
      <c r="C39" s="210">
        <v>80.5</v>
      </c>
      <c r="D39" s="216">
        <v>4.7</v>
      </c>
      <c r="J39" s="198"/>
    </row>
    <row r="40" spans="1:10" x14ac:dyDescent="0.2">
      <c r="A40" s="203" t="s">
        <v>53</v>
      </c>
      <c r="B40" s="203" t="s">
        <v>1433</v>
      </c>
      <c r="C40" s="210">
        <v>79</v>
      </c>
      <c r="D40" s="216">
        <v>5.5</v>
      </c>
      <c r="J40" s="198"/>
    </row>
    <row r="41" spans="1:10" x14ac:dyDescent="0.2">
      <c r="A41" s="203" t="s">
        <v>59</v>
      </c>
      <c r="B41" s="203" t="s">
        <v>1430</v>
      </c>
      <c r="C41" s="210">
        <v>79.3</v>
      </c>
      <c r="D41" s="216">
        <v>4.2</v>
      </c>
      <c r="J41" s="198"/>
    </row>
    <row r="42" spans="1:10" x14ac:dyDescent="0.2">
      <c r="A42" s="203" t="s">
        <v>53</v>
      </c>
      <c r="B42" s="203" t="s">
        <v>1431</v>
      </c>
      <c r="C42" s="210">
        <v>79.8</v>
      </c>
      <c r="D42" s="216">
        <v>4.8</v>
      </c>
      <c r="J42" s="198"/>
    </row>
    <row r="43" spans="1:10" x14ac:dyDescent="0.2">
      <c r="A43" s="203" t="s">
        <v>53</v>
      </c>
      <c r="B43" s="203" t="s">
        <v>1432</v>
      </c>
      <c r="C43" s="210">
        <v>79</v>
      </c>
      <c r="D43" s="216">
        <v>6.2</v>
      </c>
      <c r="J43" s="198"/>
    </row>
    <row r="44" spans="1:10" x14ac:dyDescent="0.2">
      <c r="A44" s="203" t="s">
        <v>53</v>
      </c>
      <c r="B44" s="203" t="s">
        <v>1433</v>
      </c>
      <c r="C44" s="210">
        <v>79.8</v>
      </c>
      <c r="D44" s="216">
        <v>5.7</v>
      </c>
      <c r="J44" s="198"/>
    </row>
    <row r="45" spans="1:10" x14ac:dyDescent="0.2">
      <c r="A45" s="203" t="s">
        <v>72</v>
      </c>
      <c r="B45" s="203" t="s">
        <v>1430</v>
      </c>
      <c r="C45" s="210">
        <v>78.5</v>
      </c>
      <c r="D45" s="216">
        <v>5.3</v>
      </c>
      <c r="J45" s="198"/>
    </row>
    <row r="46" spans="1:10" x14ac:dyDescent="0.2">
      <c r="A46" s="203" t="s">
        <v>53</v>
      </c>
      <c r="B46" s="203" t="s">
        <v>1431</v>
      </c>
      <c r="C46" s="210">
        <v>77.599999999999994</v>
      </c>
      <c r="D46" s="216">
        <v>5.3</v>
      </c>
      <c r="J46" s="198"/>
    </row>
    <row r="47" spans="1:10" x14ac:dyDescent="0.2">
      <c r="A47" s="203" t="s">
        <v>53</v>
      </c>
      <c r="B47" s="203" t="s">
        <v>1432</v>
      </c>
      <c r="C47" s="210">
        <v>79.3</v>
      </c>
      <c r="D47" s="216">
        <v>6</v>
      </c>
      <c r="J47" s="198"/>
    </row>
    <row r="48" spans="1:10" x14ac:dyDescent="0.2">
      <c r="A48" s="203" t="s">
        <v>53</v>
      </c>
      <c r="B48" s="203" t="s">
        <v>1433</v>
      </c>
      <c r="C48" s="210">
        <v>78.2</v>
      </c>
      <c r="D48" s="216">
        <v>4.7</v>
      </c>
      <c r="J48" s="198"/>
    </row>
    <row r="49" spans="1:10" x14ac:dyDescent="0.2">
      <c r="A49" s="203" t="s">
        <v>73</v>
      </c>
      <c r="B49" s="203" t="s">
        <v>1430</v>
      </c>
      <c r="C49" s="210">
        <v>78.099999999999994</v>
      </c>
      <c r="D49" s="216">
        <v>4.0999999999999996</v>
      </c>
      <c r="J49" s="198"/>
    </row>
    <row r="50" spans="1:10" x14ac:dyDescent="0.2">
      <c r="A50" s="203" t="s">
        <v>53</v>
      </c>
      <c r="B50" s="203" t="s">
        <v>1431</v>
      </c>
      <c r="C50" s="210">
        <v>78.5</v>
      </c>
      <c r="D50" s="216">
        <v>5.4</v>
      </c>
      <c r="J50" s="198"/>
    </row>
    <row r="51" spans="1:10" x14ac:dyDescent="0.2">
      <c r="A51" s="203" t="s">
        <v>53</v>
      </c>
      <c r="B51" s="203" t="s">
        <v>1432</v>
      </c>
      <c r="C51" s="210">
        <v>78.7</v>
      </c>
      <c r="D51" s="216">
        <v>5.0999999999999996</v>
      </c>
      <c r="J51" s="198"/>
    </row>
    <row r="52" spans="1:10" x14ac:dyDescent="0.2">
      <c r="A52" s="203" t="s">
        <v>53</v>
      </c>
      <c r="B52" s="203" t="s">
        <v>1433</v>
      </c>
      <c r="C52" s="210">
        <v>80</v>
      </c>
      <c r="D52" s="216">
        <v>3.7</v>
      </c>
      <c r="J52" s="198"/>
    </row>
    <row r="53" spans="1:10" x14ac:dyDescent="0.2">
      <c r="A53" s="203" t="s">
        <v>74</v>
      </c>
      <c r="B53" s="203" t="s">
        <v>1430</v>
      </c>
      <c r="C53" s="210">
        <v>79.099999999999994</v>
      </c>
      <c r="D53" s="216">
        <v>4.2</v>
      </c>
      <c r="J53" s="198"/>
    </row>
    <row r="54" spans="1:10" x14ac:dyDescent="0.2">
      <c r="A54" s="203" t="s">
        <v>53</v>
      </c>
      <c r="B54" s="203" t="s">
        <v>1431</v>
      </c>
      <c r="C54" s="210">
        <v>78.2</v>
      </c>
      <c r="D54" s="216">
        <v>3.6</v>
      </c>
      <c r="J54" s="198"/>
    </row>
    <row r="55" spans="1:10" x14ac:dyDescent="0.2">
      <c r="A55" s="203" t="s">
        <v>53</v>
      </c>
      <c r="B55" s="203" t="s">
        <v>1432</v>
      </c>
      <c r="C55" s="210">
        <v>79.099999999999994</v>
      </c>
      <c r="D55" s="216">
        <v>3.6</v>
      </c>
      <c r="J55" s="198"/>
    </row>
    <row r="56" spans="1:10" x14ac:dyDescent="0.2">
      <c r="A56" s="203" t="s">
        <v>53</v>
      </c>
      <c r="B56" s="203" t="s">
        <v>1433</v>
      </c>
      <c r="C56" s="210">
        <v>78.3</v>
      </c>
      <c r="D56" s="216">
        <v>3.5</v>
      </c>
      <c r="J56" s="198"/>
    </row>
    <row r="57" spans="1:10" x14ac:dyDescent="0.2">
      <c r="A57" s="203" t="s">
        <v>75</v>
      </c>
      <c r="B57" s="203" t="s">
        <v>1430</v>
      </c>
      <c r="C57" s="210">
        <v>78.900000000000006</v>
      </c>
      <c r="D57" s="216">
        <v>2.7</v>
      </c>
      <c r="J57" s="198"/>
    </row>
    <row r="58" spans="1:10" x14ac:dyDescent="0.2">
      <c r="A58" s="203" t="s">
        <v>53</v>
      </c>
      <c r="B58" s="203" t="s">
        <v>1431</v>
      </c>
      <c r="C58" s="210">
        <v>78.099999999999994</v>
      </c>
      <c r="D58" s="216">
        <v>2.4</v>
      </c>
      <c r="J58" s="198"/>
    </row>
    <row r="59" spans="1:10" x14ac:dyDescent="0.2">
      <c r="A59" s="203" t="s">
        <v>53</v>
      </c>
      <c r="B59" s="203" t="s">
        <v>1432</v>
      </c>
      <c r="C59" s="210">
        <v>79.099999999999994</v>
      </c>
      <c r="D59" s="216">
        <v>3.4</v>
      </c>
      <c r="J59" s="198"/>
    </row>
    <row r="60" spans="1:10" x14ac:dyDescent="0.2">
      <c r="A60" s="203" t="s">
        <v>53</v>
      </c>
      <c r="B60" s="203" t="s">
        <v>1433</v>
      </c>
      <c r="C60" s="210">
        <v>77.400000000000006</v>
      </c>
      <c r="D60" s="216">
        <v>2.9</v>
      </c>
      <c r="J60" s="198"/>
    </row>
    <row r="61" spans="1:10" x14ac:dyDescent="0.2">
      <c r="A61" s="203" t="s">
        <v>76</v>
      </c>
      <c r="B61" s="203" t="s">
        <v>1430</v>
      </c>
      <c r="C61" s="210">
        <v>77.7</v>
      </c>
      <c r="D61" s="216">
        <v>2.2999999999999998</v>
      </c>
      <c r="J61" s="198"/>
    </row>
    <row r="62" spans="1:10" x14ac:dyDescent="0.2">
      <c r="A62" s="203" t="s">
        <v>53</v>
      </c>
      <c r="B62" s="203" t="s">
        <v>1431</v>
      </c>
      <c r="C62" s="210">
        <v>77.099999999999994</v>
      </c>
      <c r="D62" s="216">
        <v>3.3</v>
      </c>
      <c r="J62" s="198"/>
    </row>
    <row r="63" spans="1:10" x14ac:dyDescent="0.2">
      <c r="A63" s="203" t="s">
        <v>53</v>
      </c>
      <c r="B63" s="203" t="s">
        <v>1432</v>
      </c>
      <c r="C63" s="210">
        <v>77.5</v>
      </c>
      <c r="D63" s="216">
        <v>3.2</v>
      </c>
      <c r="J63" s="198"/>
    </row>
    <row r="64" spans="1:10" x14ac:dyDescent="0.2">
      <c r="A64" s="203" t="s">
        <v>53</v>
      </c>
      <c r="B64" s="203" t="s">
        <v>1433</v>
      </c>
      <c r="C64" s="210">
        <v>78</v>
      </c>
      <c r="D64" s="216">
        <v>2.7</v>
      </c>
      <c r="J64" s="198"/>
    </row>
    <row r="65" spans="1:10" x14ac:dyDescent="0.2">
      <c r="A65" s="203" t="s">
        <v>77</v>
      </c>
      <c r="B65" s="203" t="s">
        <v>1430</v>
      </c>
      <c r="C65" s="210">
        <v>80</v>
      </c>
      <c r="D65" s="216">
        <v>2.5</v>
      </c>
      <c r="J65" s="198"/>
    </row>
    <row r="66" spans="1:10" x14ac:dyDescent="0.2">
      <c r="A66" s="203" t="s">
        <v>53</v>
      </c>
      <c r="B66" s="203" t="s">
        <v>1431</v>
      </c>
      <c r="C66" s="210">
        <v>78.2</v>
      </c>
      <c r="D66" s="216">
        <v>3.1</v>
      </c>
      <c r="J66" s="198"/>
    </row>
    <row r="67" spans="1:10" x14ac:dyDescent="0.2">
      <c r="A67" s="203" t="s">
        <v>53</v>
      </c>
      <c r="B67" s="203" t="s">
        <v>1432</v>
      </c>
      <c r="C67" s="210">
        <v>78.3</v>
      </c>
      <c r="D67" s="216">
        <v>3.6</v>
      </c>
      <c r="J67" s="198"/>
    </row>
    <row r="68" spans="1:10" x14ac:dyDescent="0.2">
      <c r="A68" s="203" t="s">
        <v>53</v>
      </c>
      <c r="B68" s="203" t="s">
        <v>1433</v>
      </c>
      <c r="C68" s="210">
        <v>78.3</v>
      </c>
      <c r="D68" s="216">
        <v>3.1</v>
      </c>
      <c r="J68" s="198"/>
    </row>
    <row r="69" spans="1:10" x14ac:dyDescent="0.2">
      <c r="A69" s="203" t="s">
        <v>1538</v>
      </c>
      <c r="B69" s="203" t="s">
        <v>1430</v>
      </c>
      <c r="C69" s="210">
        <v>76.900000000000006</v>
      </c>
      <c r="D69" s="216">
        <v>2.7</v>
      </c>
      <c r="J69" s="198"/>
    </row>
    <row r="70" spans="1:10" x14ac:dyDescent="0.2">
      <c r="A70" s="203"/>
      <c r="B70" s="203" t="s">
        <v>1432</v>
      </c>
      <c r="C70" s="210">
        <v>75.8</v>
      </c>
      <c r="D70" s="216">
        <v>5.5</v>
      </c>
      <c r="J70" s="198"/>
    </row>
    <row r="71" spans="1:10" x14ac:dyDescent="0.2">
      <c r="A71" s="203"/>
      <c r="B71" s="203" t="s">
        <v>1433</v>
      </c>
      <c r="C71" s="210">
        <v>76.3</v>
      </c>
      <c r="D71" s="216">
        <v>4.3</v>
      </c>
      <c r="J71" s="198"/>
    </row>
    <row r="72" spans="1:10" x14ac:dyDescent="0.2">
      <c r="A72" s="211" t="s">
        <v>450</v>
      </c>
      <c r="B72" s="203" t="s">
        <v>1430</v>
      </c>
      <c r="C72" s="210">
        <v>77.3</v>
      </c>
      <c r="D72" s="216">
        <v>3.7</v>
      </c>
      <c r="J72" s="198"/>
    </row>
    <row r="73" spans="1:10" x14ac:dyDescent="0.2">
      <c r="A73" s="203"/>
      <c r="B73" s="203" t="s">
        <v>1431</v>
      </c>
      <c r="C73" s="210">
        <v>78.599999999999994</v>
      </c>
      <c r="D73" s="216">
        <v>3.3</v>
      </c>
      <c r="J73" s="198"/>
    </row>
    <row r="74" spans="1:10" x14ac:dyDescent="0.2">
      <c r="A74" s="203"/>
      <c r="B74" s="203" t="s">
        <v>1432</v>
      </c>
      <c r="C74" s="210">
        <v>78</v>
      </c>
      <c r="D74" s="216">
        <v>3.1</v>
      </c>
      <c r="J74" s="198"/>
    </row>
    <row r="75" spans="1:10" x14ac:dyDescent="0.2">
      <c r="A75" s="203"/>
      <c r="B75" s="203" t="s">
        <v>1433</v>
      </c>
      <c r="C75" s="210">
        <v>78.900000000000006</v>
      </c>
      <c r="D75" s="216">
        <v>3.2</v>
      </c>
      <c r="J75" s="198"/>
    </row>
    <row r="76" spans="1:10" x14ac:dyDescent="0.2">
      <c r="A76" s="211" t="s">
        <v>754</v>
      </c>
      <c r="B76" s="203" t="s">
        <v>1430</v>
      </c>
      <c r="C76" s="210">
        <v>77.599999999999994</v>
      </c>
      <c r="D76" s="216">
        <v>2.6</v>
      </c>
      <c r="J76" s="198"/>
    </row>
    <row r="77" spans="1:10" x14ac:dyDescent="0.2">
      <c r="B77" s="203" t="s">
        <v>1431</v>
      </c>
      <c r="C77" s="210">
        <v>78.5</v>
      </c>
      <c r="D77" s="216">
        <v>2.2999999999999998</v>
      </c>
      <c r="J77" s="198"/>
    </row>
    <row r="78" spans="1:10" x14ac:dyDescent="0.2">
      <c r="B78" s="212" t="s">
        <v>1432</v>
      </c>
      <c r="C78" s="210">
        <v>79.099999999999994</v>
      </c>
      <c r="D78" s="216">
        <v>2.9</v>
      </c>
      <c r="J78" s="198"/>
    </row>
    <row r="79" spans="1:10" x14ac:dyDescent="0.2">
      <c r="B79" s="203" t="s">
        <v>1433</v>
      </c>
      <c r="C79" s="216">
        <v>77.5</v>
      </c>
      <c r="D79" s="216">
        <v>2.6</v>
      </c>
      <c r="J79" s="198"/>
    </row>
    <row r="80" spans="1:10" x14ac:dyDescent="0.2">
      <c r="A80" s="198">
        <v>2023</v>
      </c>
      <c r="B80" s="198" t="s">
        <v>1430</v>
      </c>
      <c r="C80" s="217">
        <v>77</v>
      </c>
      <c r="D80" s="217">
        <v>2.2999999999999998</v>
      </c>
    </row>
    <row r="81" spans="2:2" x14ac:dyDescent="0.2">
      <c r="B81" s="198" t="s">
        <v>1431</v>
      </c>
    </row>
    <row r="82" spans="2:2" x14ac:dyDescent="0.2">
      <c r="B82" s="198" t="s">
        <v>1432</v>
      </c>
    </row>
    <row r="83" spans="2:2" x14ac:dyDescent="0.2">
      <c r="B83" s="198" t="s">
        <v>1433</v>
      </c>
    </row>
  </sheetData>
  <mergeCells count="1">
    <mergeCell ref="H1:I1"/>
  </mergeCells>
  <hyperlinks>
    <hyperlink ref="H1:I1" location="Index!A1" display="Regresar al �ndice" xr:uid="{C2ACEB84-3EE3-46B3-8E4E-7543A3DB3F5C}"/>
  </hyperlink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FAF57-BAB5-4AEE-915E-FB579090EDBC}">
  <sheetPr codeName="Hoja159"/>
  <dimension ref="A1:I82"/>
  <sheetViews>
    <sheetView zoomScale="85" zoomScaleNormal="85" workbookViewId="0"/>
  </sheetViews>
  <sheetFormatPr baseColWidth="10" defaultRowHeight="12.75" x14ac:dyDescent="0.2"/>
  <cols>
    <col min="1" max="3" width="11.42578125" style="198"/>
    <col min="4" max="4" width="11.42578125" style="208"/>
    <col min="5" max="16384" width="11.42578125" style="198"/>
  </cols>
  <sheetData>
    <row r="1" spans="1:9" x14ac:dyDescent="0.2">
      <c r="A1" s="69" t="s">
        <v>2001</v>
      </c>
      <c r="H1" s="346" t="s">
        <v>2143</v>
      </c>
      <c r="I1" s="346"/>
    </row>
    <row r="5" spans="1:9" x14ac:dyDescent="0.2">
      <c r="C5" s="198" t="s">
        <v>288</v>
      </c>
    </row>
    <row r="6" spans="1:9" x14ac:dyDescent="0.2">
      <c r="C6" s="209"/>
      <c r="D6" s="213"/>
    </row>
    <row r="7" spans="1:9" ht="38.25" x14ac:dyDescent="0.2">
      <c r="A7" s="203" t="s">
        <v>648</v>
      </c>
      <c r="B7" s="203" t="s">
        <v>1537</v>
      </c>
      <c r="C7" s="209" t="s">
        <v>1561</v>
      </c>
      <c r="D7" s="213" t="s">
        <v>1562</v>
      </c>
    </row>
    <row r="8" spans="1:9" x14ac:dyDescent="0.2">
      <c r="A8" s="203" t="s">
        <v>746</v>
      </c>
      <c r="B8" s="203" t="s">
        <v>1430</v>
      </c>
      <c r="C8" s="210">
        <v>46.3</v>
      </c>
      <c r="D8" s="214">
        <v>3.5</v>
      </c>
    </row>
    <row r="9" spans="1:9" x14ac:dyDescent="0.2">
      <c r="A9" s="203" t="s">
        <v>53</v>
      </c>
      <c r="B9" s="203" t="s">
        <v>1431</v>
      </c>
      <c r="C9" s="210">
        <v>45.1</v>
      </c>
      <c r="D9" s="214">
        <v>3.1</v>
      </c>
    </row>
    <row r="10" spans="1:9" x14ac:dyDescent="0.2">
      <c r="A10" s="203" t="s">
        <v>53</v>
      </c>
      <c r="B10" s="203" t="s">
        <v>1432</v>
      </c>
      <c r="C10" s="210">
        <v>47.2</v>
      </c>
      <c r="D10" s="214">
        <v>4.0999999999999996</v>
      </c>
    </row>
    <row r="11" spans="1:9" x14ac:dyDescent="0.2">
      <c r="A11" s="203" t="s">
        <v>53</v>
      </c>
      <c r="B11" s="203" t="s">
        <v>1433</v>
      </c>
      <c r="C11" s="210">
        <v>46.2</v>
      </c>
      <c r="D11" s="214">
        <v>3.7</v>
      </c>
    </row>
    <row r="12" spans="1:9" x14ac:dyDescent="0.2">
      <c r="A12" s="203" t="s">
        <v>747</v>
      </c>
      <c r="B12" s="203" t="s">
        <v>1430</v>
      </c>
      <c r="C12" s="210">
        <v>46.4</v>
      </c>
      <c r="D12" s="214">
        <v>3.5</v>
      </c>
    </row>
    <row r="13" spans="1:9" x14ac:dyDescent="0.2">
      <c r="A13" s="203" t="s">
        <v>53</v>
      </c>
      <c r="B13" s="203" t="s">
        <v>1431</v>
      </c>
      <c r="C13" s="210">
        <v>44.9</v>
      </c>
      <c r="D13" s="214">
        <v>3</v>
      </c>
    </row>
    <row r="14" spans="1:9" x14ac:dyDescent="0.2">
      <c r="A14" s="203" t="s">
        <v>53</v>
      </c>
      <c r="B14" s="203" t="s">
        <v>1432</v>
      </c>
      <c r="C14" s="210">
        <v>45.9</v>
      </c>
      <c r="D14" s="214">
        <v>4.2</v>
      </c>
    </row>
    <row r="15" spans="1:9" x14ac:dyDescent="0.2">
      <c r="A15" s="203" t="s">
        <v>53</v>
      </c>
      <c r="B15" s="203" t="s">
        <v>1433</v>
      </c>
      <c r="C15" s="210">
        <v>45.3</v>
      </c>
      <c r="D15" s="214">
        <v>3.4</v>
      </c>
    </row>
    <row r="16" spans="1:9" x14ac:dyDescent="0.2">
      <c r="A16" s="203" t="s">
        <v>748</v>
      </c>
      <c r="B16" s="203" t="s">
        <v>1430</v>
      </c>
      <c r="C16" s="210">
        <v>45.2</v>
      </c>
      <c r="D16" s="214">
        <v>3.7</v>
      </c>
    </row>
    <row r="17" spans="1:4" x14ac:dyDescent="0.2">
      <c r="A17" s="203" t="s">
        <v>53</v>
      </c>
      <c r="B17" s="203" t="s">
        <v>1431</v>
      </c>
      <c r="C17" s="210">
        <v>45.9</v>
      </c>
      <c r="D17" s="214">
        <v>2.2999999999999998</v>
      </c>
    </row>
    <row r="18" spans="1:4" x14ac:dyDescent="0.2">
      <c r="A18" s="203" t="s">
        <v>53</v>
      </c>
      <c r="B18" s="203" t="s">
        <v>1432</v>
      </c>
      <c r="C18" s="210">
        <v>46.8</v>
      </c>
      <c r="D18" s="214">
        <v>3.8</v>
      </c>
    </row>
    <row r="19" spans="1:4" x14ac:dyDescent="0.2">
      <c r="A19" s="203" t="s">
        <v>53</v>
      </c>
      <c r="B19" s="203" t="s">
        <v>1433</v>
      </c>
      <c r="C19" s="210">
        <v>47</v>
      </c>
      <c r="D19" s="214">
        <v>3.2</v>
      </c>
    </row>
    <row r="20" spans="1:4" x14ac:dyDescent="0.2">
      <c r="A20" s="203" t="s">
        <v>749</v>
      </c>
      <c r="B20" s="203" t="s">
        <v>1430</v>
      </c>
      <c r="C20" s="210">
        <v>47.1</v>
      </c>
      <c r="D20" s="214">
        <v>3.8</v>
      </c>
    </row>
    <row r="21" spans="1:4" x14ac:dyDescent="0.2">
      <c r="A21" s="203" t="s">
        <v>53</v>
      </c>
      <c r="B21" s="203" t="s">
        <v>1431</v>
      </c>
      <c r="C21" s="210">
        <v>47.7</v>
      </c>
      <c r="D21" s="214">
        <v>2.9</v>
      </c>
    </row>
    <row r="22" spans="1:4" x14ac:dyDescent="0.2">
      <c r="A22" s="203" t="s">
        <v>53</v>
      </c>
      <c r="B22" s="203" t="s">
        <v>1432</v>
      </c>
      <c r="C22" s="210">
        <v>46.7</v>
      </c>
      <c r="D22" s="214">
        <v>4.0999999999999996</v>
      </c>
    </row>
    <row r="23" spans="1:4" x14ac:dyDescent="0.2">
      <c r="A23" s="203" t="s">
        <v>53</v>
      </c>
      <c r="B23" s="203" t="s">
        <v>1433</v>
      </c>
      <c r="C23" s="210">
        <v>45.3</v>
      </c>
      <c r="D23" s="214">
        <v>3</v>
      </c>
    </row>
    <row r="24" spans="1:4" x14ac:dyDescent="0.2">
      <c r="A24" s="203" t="s">
        <v>750</v>
      </c>
      <c r="B24" s="203" t="s">
        <v>1430</v>
      </c>
      <c r="C24" s="210">
        <v>45.8</v>
      </c>
      <c r="D24" s="214">
        <v>4.0999999999999996</v>
      </c>
    </row>
    <row r="25" spans="1:4" x14ac:dyDescent="0.2">
      <c r="A25" s="203" t="s">
        <v>53</v>
      </c>
      <c r="B25" s="203" t="s">
        <v>1431</v>
      </c>
      <c r="C25" s="210">
        <v>45.1</v>
      </c>
      <c r="D25" s="214">
        <v>4</v>
      </c>
    </row>
    <row r="26" spans="1:4" x14ac:dyDescent="0.2">
      <c r="A26" s="203" t="s">
        <v>53</v>
      </c>
      <c r="B26" s="203" t="s">
        <v>1432</v>
      </c>
      <c r="C26" s="210">
        <v>47.7</v>
      </c>
      <c r="D26" s="214">
        <v>6.1</v>
      </c>
    </row>
    <row r="27" spans="1:4" x14ac:dyDescent="0.2">
      <c r="A27" s="203" t="s">
        <v>53</v>
      </c>
      <c r="B27" s="203" t="s">
        <v>1433</v>
      </c>
      <c r="C27" s="210">
        <v>48.5</v>
      </c>
      <c r="D27" s="214">
        <v>4.0999999999999996</v>
      </c>
    </row>
    <row r="28" spans="1:4" x14ac:dyDescent="0.2">
      <c r="A28" s="203" t="s">
        <v>751</v>
      </c>
      <c r="B28" s="203" t="s">
        <v>1430</v>
      </c>
      <c r="C28" s="210">
        <v>46.6</v>
      </c>
      <c r="D28" s="214">
        <v>4</v>
      </c>
    </row>
    <row r="29" spans="1:4" x14ac:dyDescent="0.2">
      <c r="A29" s="203" t="s">
        <v>53</v>
      </c>
      <c r="B29" s="203" t="s">
        <v>1431</v>
      </c>
      <c r="C29" s="210">
        <v>46.8</v>
      </c>
      <c r="D29" s="214">
        <v>5.2</v>
      </c>
    </row>
    <row r="30" spans="1:4" x14ac:dyDescent="0.2">
      <c r="A30" s="203" t="s">
        <v>53</v>
      </c>
      <c r="B30" s="203" t="s">
        <v>1432</v>
      </c>
      <c r="C30" s="210">
        <v>47.9</v>
      </c>
      <c r="D30" s="214">
        <v>5.5</v>
      </c>
    </row>
    <row r="31" spans="1:4" x14ac:dyDescent="0.2">
      <c r="A31" s="203" t="s">
        <v>53</v>
      </c>
      <c r="B31" s="203" t="s">
        <v>1433</v>
      </c>
      <c r="C31" s="210">
        <v>47.1</v>
      </c>
      <c r="D31" s="214">
        <v>5.4</v>
      </c>
    </row>
    <row r="32" spans="1:4" x14ac:dyDescent="0.2">
      <c r="A32" s="203" t="s">
        <v>752</v>
      </c>
      <c r="B32" s="203" t="s">
        <v>1430</v>
      </c>
      <c r="C32" s="210">
        <v>46.5</v>
      </c>
      <c r="D32" s="214">
        <v>4.7</v>
      </c>
    </row>
    <row r="33" spans="1:4" x14ac:dyDescent="0.2">
      <c r="A33" s="203" t="s">
        <v>53</v>
      </c>
      <c r="B33" s="203" t="s">
        <v>1431</v>
      </c>
      <c r="C33" s="210">
        <v>46.9</v>
      </c>
      <c r="D33" s="214">
        <v>5.7</v>
      </c>
    </row>
    <row r="34" spans="1:4" x14ac:dyDescent="0.2">
      <c r="A34" s="203" t="s">
        <v>53</v>
      </c>
      <c r="B34" s="203" t="s">
        <v>1432</v>
      </c>
      <c r="C34" s="210">
        <v>47.9</v>
      </c>
      <c r="D34" s="214">
        <v>5.6</v>
      </c>
    </row>
    <row r="35" spans="1:4" x14ac:dyDescent="0.2">
      <c r="A35" s="203" t="s">
        <v>53</v>
      </c>
      <c r="B35" s="203" t="s">
        <v>1433</v>
      </c>
      <c r="C35" s="210">
        <v>48.8</v>
      </c>
      <c r="D35" s="214">
        <v>4.5999999999999996</v>
      </c>
    </row>
    <row r="36" spans="1:4" x14ac:dyDescent="0.2">
      <c r="A36" s="203" t="s">
        <v>753</v>
      </c>
      <c r="B36" s="203" t="s">
        <v>1430</v>
      </c>
      <c r="C36" s="210">
        <v>47.1</v>
      </c>
      <c r="D36" s="214">
        <v>3.9</v>
      </c>
    </row>
    <row r="37" spans="1:4" x14ac:dyDescent="0.2">
      <c r="A37" s="203" t="s">
        <v>53</v>
      </c>
      <c r="B37" s="203" t="s">
        <v>1431</v>
      </c>
      <c r="C37" s="210">
        <v>47.8</v>
      </c>
      <c r="D37" s="214">
        <v>4.3</v>
      </c>
    </row>
    <row r="38" spans="1:4" x14ac:dyDescent="0.2">
      <c r="A38" s="203" t="s">
        <v>53</v>
      </c>
      <c r="B38" s="203" t="s">
        <v>1432</v>
      </c>
      <c r="C38" s="210">
        <v>47.9</v>
      </c>
      <c r="D38" s="214">
        <v>5.0999999999999996</v>
      </c>
    </row>
    <row r="39" spans="1:4" x14ac:dyDescent="0.2">
      <c r="A39" s="203" t="s">
        <v>53</v>
      </c>
      <c r="B39" s="203" t="s">
        <v>1433</v>
      </c>
      <c r="C39" s="210">
        <v>47.9</v>
      </c>
      <c r="D39" s="214">
        <v>5.0999999999999996</v>
      </c>
    </row>
    <row r="40" spans="1:4" x14ac:dyDescent="0.2">
      <c r="A40" s="203" t="s">
        <v>59</v>
      </c>
      <c r="B40" s="203" t="s">
        <v>1430</v>
      </c>
      <c r="C40" s="210">
        <v>47.4</v>
      </c>
      <c r="D40" s="214">
        <v>4.7</v>
      </c>
    </row>
    <row r="41" spans="1:4" x14ac:dyDescent="0.2">
      <c r="A41" s="203" t="s">
        <v>53</v>
      </c>
      <c r="B41" s="203" t="s">
        <v>1431</v>
      </c>
      <c r="C41" s="210">
        <v>48.7</v>
      </c>
      <c r="D41" s="214">
        <v>4.0999999999999996</v>
      </c>
    </row>
    <row r="42" spans="1:4" x14ac:dyDescent="0.2">
      <c r="A42" s="203" t="s">
        <v>53</v>
      </c>
      <c r="B42" s="203" t="s">
        <v>1432</v>
      </c>
      <c r="C42" s="210">
        <v>48.3</v>
      </c>
      <c r="D42" s="214">
        <v>4.3</v>
      </c>
    </row>
    <row r="43" spans="1:4" x14ac:dyDescent="0.2">
      <c r="A43" s="203" t="s">
        <v>53</v>
      </c>
      <c r="B43" s="203" t="s">
        <v>1433</v>
      </c>
      <c r="C43" s="210">
        <v>47.3</v>
      </c>
      <c r="D43" s="214">
        <v>4</v>
      </c>
    </row>
    <row r="44" spans="1:4" x14ac:dyDescent="0.2">
      <c r="A44" s="203" t="s">
        <v>72</v>
      </c>
      <c r="B44" s="203" t="s">
        <v>1430</v>
      </c>
      <c r="C44" s="210">
        <v>46.6</v>
      </c>
      <c r="D44" s="214">
        <v>4.7</v>
      </c>
    </row>
    <row r="45" spans="1:4" x14ac:dyDescent="0.2">
      <c r="A45" s="203" t="s">
        <v>53</v>
      </c>
      <c r="B45" s="203" t="s">
        <v>1431</v>
      </c>
      <c r="C45" s="210">
        <v>46.6</v>
      </c>
      <c r="D45" s="214">
        <v>4.5</v>
      </c>
    </row>
    <row r="46" spans="1:4" x14ac:dyDescent="0.2">
      <c r="A46" s="203" t="s">
        <v>53</v>
      </c>
      <c r="B46" s="203" t="s">
        <v>1432</v>
      </c>
      <c r="C46" s="210">
        <v>46.6</v>
      </c>
      <c r="D46" s="214">
        <v>5.2</v>
      </c>
    </row>
    <row r="47" spans="1:4" x14ac:dyDescent="0.2">
      <c r="A47" s="203" t="s">
        <v>53</v>
      </c>
      <c r="B47" s="203" t="s">
        <v>1433</v>
      </c>
      <c r="C47" s="210">
        <v>46.7</v>
      </c>
      <c r="D47" s="214">
        <v>5.2</v>
      </c>
    </row>
    <row r="48" spans="1:4" x14ac:dyDescent="0.2">
      <c r="A48" s="203" t="s">
        <v>73</v>
      </c>
      <c r="B48" s="203" t="s">
        <v>1430</v>
      </c>
      <c r="C48" s="210">
        <v>46.5</v>
      </c>
      <c r="D48" s="214">
        <v>3.9</v>
      </c>
    </row>
    <row r="49" spans="1:4" x14ac:dyDescent="0.2">
      <c r="A49" s="203" t="s">
        <v>53</v>
      </c>
      <c r="B49" s="203" t="s">
        <v>1431</v>
      </c>
      <c r="C49" s="210">
        <v>45.3</v>
      </c>
      <c r="D49" s="214">
        <v>5.0999999999999996</v>
      </c>
    </row>
    <row r="50" spans="1:4" x14ac:dyDescent="0.2">
      <c r="A50" s="203" t="s">
        <v>53</v>
      </c>
      <c r="B50" s="203" t="s">
        <v>1432</v>
      </c>
      <c r="C50" s="210">
        <v>45.8</v>
      </c>
      <c r="D50" s="214">
        <v>5.3</v>
      </c>
    </row>
    <row r="51" spans="1:4" x14ac:dyDescent="0.2">
      <c r="A51" s="203" t="s">
        <v>53</v>
      </c>
      <c r="B51" s="203" t="s">
        <v>1433</v>
      </c>
      <c r="C51" s="210">
        <v>48.5</v>
      </c>
      <c r="D51" s="214">
        <v>5.2</v>
      </c>
    </row>
    <row r="52" spans="1:4" x14ac:dyDescent="0.2">
      <c r="A52" s="203" t="s">
        <v>74</v>
      </c>
      <c r="B52" s="203" t="s">
        <v>1430</v>
      </c>
      <c r="C52" s="210">
        <v>46</v>
      </c>
      <c r="D52" s="214">
        <v>4.0999999999999996</v>
      </c>
    </row>
    <row r="53" spans="1:4" x14ac:dyDescent="0.2">
      <c r="A53" s="203" t="s">
        <v>53</v>
      </c>
      <c r="B53" s="203" t="s">
        <v>1431</v>
      </c>
      <c r="C53" s="210">
        <v>46.2</v>
      </c>
      <c r="D53" s="214">
        <v>3.8</v>
      </c>
    </row>
    <row r="54" spans="1:4" x14ac:dyDescent="0.2">
      <c r="A54" s="203" t="s">
        <v>53</v>
      </c>
      <c r="B54" s="203" t="s">
        <v>1432</v>
      </c>
      <c r="C54" s="210">
        <v>46</v>
      </c>
      <c r="D54" s="214">
        <v>3.2</v>
      </c>
    </row>
    <row r="55" spans="1:4" x14ac:dyDescent="0.2">
      <c r="A55" s="203" t="s">
        <v>53</v>
      </c>
      <c r="B55" s="203" t="s">
        <v>1433</v>
      </c>
      <c r="C55" s="210">
        <v>46.6</v>
      </c>
      <c r="D55" s="214">
        <v>2.9</v>
      </c>
    </row>
    <row r="56" spans="1:4" x14ac:dyDescent="0.2">
      <c r="A56" s="203" t="s">
        <v>75</v>
      </c>
      <c r="B56" s="203" t="s">
        <v>1430</v>
      </c>
      <c r="C56" s="210">
        <v>47</v>
      </c>
      <c r="D56" s="214">
        <v>2.7</v>
      </c>
    </row>
    <row r="57" spans="1:4" x14ac:dyDescent="0.2">
      <c r="A57" s="203" t="s">
        <v>53</v>
      </c>
      <c r="B57" s="203" t="s">
        <v>1431</v>
      </c>
      <c r="C57" s="210">
        <v>45.8</v>
      </c>
      <c r="D57" s="214">
        <v>2.8</v>
      </c>
    </row>
    <row r="58" spans="1:4" x14ac:dyDescent="0.2">
      <c r="A58" s="203" t="s">
        <v>53</v>
      </c>
      <c r="B58" s="203" t="s">
        <v>1432</v>
      </c>
      <c r="C58" s="210">
        <v>47</v>
      </c>
      <c r="D58" s="214">
        <v>2.7</v>
      </c>
    </row>
    <row r="59" spans="1:4" x14ac:dyDescent="0.2">
      <c r="A59" s="203" t="s">
        <v>53</v>
      </c>
      <c r="B59" s="203" t="s">
        <v>1433</v>
      </c>
      <c r="C59" s="210">
        <v>47.1</v>
      </c>
      <c r="D59" s="214">
        <v>2.9</v>
      </c>
    </row>
    <row r="60" spans="1:4" x14ac:dyDescent="0.2">
      <c r="A60" s="203" t="s">
        <v>76</v>
      </c>
      <c r="B60" s="203" t="s">
        <v>1430</v>
      </c>
      <c r="C60" s="210">
        <v>45.4</v>
      </c>
      <c r="D60" s="214">
        <v>2.4</v>
      </c>
    </row>
    <row r="61" spans="1:4" x14ac:dyDescent="0.2">
      <c r="A61" s="203" t="s">
        <v>53</v>
      </c>
      <c r="B61" s="203" t="s">
        <v>1431</v>
      </c>
      <c r="C61" s="210">
        <v>46.9</v>
      </c>
      <c r="D61" s="214">
        <v>2.5</v>
      </c>
    </row>
    <row r="62" spans="1:4" x14ac:dyDescent="0.2">
      <c r="A62" s="203" t="s">
        <v>53</v>
      </c>
      <c r="B62" s="203" t="s">
        <v>1432</v>
      </c>
      <c r="C62" s="210">
        <v>46.6</v>
      </c>
      <c r="D62" s="214">
        <v>2.8</v>
      </c>
    </row>
    <row r="63" spans="1:4" x14ac:dyDescent="0.2">
      <c r="A63" s="203" t="s">
        <v>53</v>
      </c>
      <c r="B63" s="203" t="s">
        <v>1433</v>
      </c>
      <c r="C63" s="210">
        <v>46.8</v>
      </c>
      <c r="D63" s="214">
        <v>2.2000000000000002</v>
      </c>
    </row>
    <row r="64" spans="1:4" x14ac:dyDescent="0.2">
      <c r="A64" s="203" t="s">
        <v>77</v>
      </c>
      <c r="B64" s="203" t="s">
        <v>1430</v>
      </c>
      <c r="C64" s="210">
        <v>46.2</v>
      </c>
      <c r="D64" s="214">
        <v>2.7</v>
      </c>
    </row>
    <row r="65" spans="1:4" x14ac:dyDescent="0.2">
      <c r="A65" s="203" t="s">
        <v>53</v>
      </c>
      <c r="B65" s="203" t="s">
        <v>1431</v>
      </c>
      <c r="C65" s="210">
        <v>47.1</v>
      </c>
      <c r="D65" s="214">
        <v>2.8</v>
      </c>
    </row>
    <row r="66" spans="1:4" x14ac:dyDescent="0.2">
      <c r="A66" s="203" t="s">
        <v>53</v>
      </c>
      <c r="B66" s="203" t="s">
        <v>1432</v>
      </c>
      <c r="C66" s="210">
        <v>48</v>
      </c>
      <c r="D66" s="214">
        <v>2.5</v>
      </c>
    </row>
    <row r="67" spans="1:4" x14ac:dyDescent="0.2">
      <c r="A67" s="203" t="s">
        <v>53</v>
      </c>
      <c r="B67" s="203" t="s">
        <v>1433</v>
      </c>
      <c r="C67" s="210">
        <v>47.1</v>
      </c>
      <c r="D67" s="214">
        <v>2.9</v>
      </c>
    </row>
    <row r="68" spans="1:4" x14ac:dyDescent="0.2">
      <c r="A68" s="203" t="s">
        <v>1538</v>
      </c>
      <c r="B68" s="203" t="s">
        <v>1430</v>
      </c>
      <c r="C68" s="210">
        <v>47.8</v>
      </c>
      <c r="D68" s="214">
        <v>3.3</v>
      </c>
    </row>
    <row r="69" spans="1:4" x14ac:dyDescent="0.2">
      <c r="A69" s="203"/>
      <c r="B69" s="203" t="s">
        <v>1432</v>
      </c>
      <c r="C69" s="210">
        <v>43.7</v>
      </c>
      <c r="D69" s="214">
        <v>4.3</v>
      </c>
    </row>
    <row r="70" spans="1:4" x14ac:dyDescent="0.2">
      <c r="A70" s="203"/>
      <c r="B70" s="203" t="s">
        <v>1433</v>
      </c>
      <c r="C70" s="210">
        <v>44.6</v>
      </c>
      <c r="D70" s="214">
        <v>3.6</v>
      </c>
    </row>
    <row r="71" spans="1:4" x14ac:dyDescent="0.2">
      <c r="A71" s="211" t="s">
        <v>450</v>
      </c>
      <c r="B71" s="203" t="s">
        <v>1430</v>
      </c>
      <c r="C71" s="210">
        <v>45.5</v>
      </c>
      <c r="D71" s="214">
        <v>3.7</v>
      </c>
    </row>
    <row r="72" spans="1:4" x14ac:dyDescent="0.2">
      <c r="A72" s="203"/>
      <c r="B72" s="203" t="s">
        <v>1431</v>
      </c>
      <c r="C72" s="210">
        <v>46.2</v>
      </c>
      <c r="D72" s="214">
        <v>3.4</v>
      </c>
    </row>
    <row r="73" spans="1:4" x14ac:dyDescent="0.2">
      <c r="A73" s="203"/>
      <c r="B73" s="203" t="s">
        <v>1432</v>
      </c>
      <c r="C73" s="210">
        <v>45.7</v>
      </c>
      <c r="D73" s="214">
        <v>3.8</v>
      </c>
    </row>
    <row r="74" spans="1:4" x14ac:dyDescent="0.2">
      <c r="A74" s="203"/>
      <c r="B74" s="203" t="s">
        <v>1433</v>
      </c>
      <c r="C74" s="210">
        <v>46.6</v>
      </c>
      <c r="D74" s="214">
        <v>3</v>
      </c>
    </row>
    <row r="75" spans="1:4" x14ac:dyDescent="0.2">
      <c r="A75" s="211" t="s">
        <v>754</v>
      </c>
      <c r="B75" s="203" t="s">
        <v>1430</v>
      </c>
      <c r="C75" s="210">
        <v>46.8</v>
      </c>
      <c r="D75" s="214">
        <v>2</v>
      </c>
    </row>
    <row r="76" spans="1:4" x14ac:dyDescent="0.2">
      <c r="B76" s="203" t="s">
        <v>1431</v>
      </c>
      <c r="C76" s="210">
        <v>46.4</v>
      </c>
      <c r="D76" s="214">
        <v>2.4</v>
      </c>
    </row>
    <row r="77" spans="1:4" x14ac:dyDescent="0.2">
      <c r="B77" s="212" t="s">
        <v>1432</v>
      </c>
      <c r="C77" s="210">
        <v>48.1</v>
      </c>
      <c r="D77" s="214">
        <v>2.8</v>
      </c>
    </row>
    <row r="78" spans="1:4" x14ac:dyDescent="0.2">
      <c r="B78" s="203" t="s">
        <v>1433</v>
      </c>
      <c r="C78" s="210">
        <v>49.3</v>
      </c>
      <c r="D78" s="214">
        <v>2</v>
      </c>
    </row>
    <row r="79" spans="1:4" x14ac:dyDescent="0.2">
      <c r="A79" s="198">
        <v>2023</v>
      </c>
      <c r="B79" s="198" t="s">
        <v>1430</v>
      </c>
      <c r="C79" s="198">
        <v>48.3</v>
      </c>
      <c r="D79" s="208">
        <v>1.9</v>
      </c>
    </row>
    <row r="80" spans="1:4" x14ac:dyDescent="0.2">
      <c r="B80" s="198" t="s">
        <v>1431</v>
      </c>
    </row>
    <row r="81" spans="2:2" x14ac:dyDescent="0.2">
      <c r="B81" s="198" t="s">
        <v>1432</v>
      </c>
    </row>
    <row r="82" spans="2:2" x14ac:dyDescent="0.2">
      <c r="B82" s="198" t="s">
        <v>1433</v>
      </c>
    </row>
  </sheetData>
  <mergeCells count="1">
    <mergeCell ref="H1:I1"/>
  </mergeCells>
  <hyperlinks>
    <hyperlink ref="H1:I1" location="Index!A1" display="Regresar al �ndice" xr:uid="{305BC045-46AF-452B-8956-42AE9703351B}"/>
  </hyperlink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FB686-8BFC-4506-A400-B11E6F9EBDB3}">
  <sheetPr codeName="Hoja160"/>
  <dimension ref="A1:CA82"/>
  <sheetViews>
    <sheetView zoomScaleNormal="100" workbookViewId="0"/>
  </sheetViews>
  <sheetFormatPr baseColWidth="10" defaultRowHeight="12.75" x14ac:dyDescent="0.2"/>
  <cols>
    <col min="1" max="16384" width="11.42578125" style="416"/>
  </cols>
  <sheetData>
    <row r="1" spans="1:79" x14ac:dyDescent="0.2">
      <c r="A1" s="69" t="s">
        <v>2003</v>
      </c>
      <c r="H1" s="346" t="s">
        <v>2143</v>
      </c>
      <c r="I1" s="346"/>
    </row>
    <row r="3" spans="1:79" s="423" customFormat="1" x14ac:dyDescent="0.2">
      <c r="B3" s="416"/>
      <c r="C3" s="416"/>
      <c r="D3" s="416"/>
      <c r="E3" s="416"/>
      <c r="F3" s="416"/>
      <c r="G3" s="416"/>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416"/>
      <c r="AJ3" s="416"/>
      <c r="AK3" s="416"/>
      <c r="AL3" s="416"/>
      <c r="AM3" s="416"/>
      <c r="AN3" s="416"/>
      <c r="AO3" s="416"/>
      <c r="AP3" s="416"/>
      <c r="AQ3" s="416"/>
      <c r="AR3" s="416"/>
      <c r="AS3" s="416"/>
      <c r="AT3" s="416"/>
      <c r="AU3" s="416"/>
      <c r="AV3" s="416"/>
      <c r="AW3" s="416"/>
      <c r="AX3" s="416"/>
      <c r="AY3" s="416"/>
      <c r="AZ3" s="416"/>
      <c r="BA3" s="416"/>
      <c r="BB3" s="416"/>
      <c r="BC3" s="416"/>
      <c r="BD3" s="416"/>
      <c r="BE3" s="416"/>
      <c r="BF3" s="416"/>
      <c r="BG3" s="416"/>
      <c r="BH3" s="416"/>
      <c r="BI3" s="416"/>
      <c r="BJ3" s="416"/>
      <c r="BK3" s="416"/>
      <c r="BL3" s="416"/>
      <c r="BM3" s="416"/>
      <c r="BN3" s="416"/>
      <c r="BO3" s="416"/>
      <c r="BP3" s="416"/>
      <c r="BQ3" s="416"/>
      <c r="BR3" s="416"/>
      <c r="BS3" s="416"/>
      <c r="BT3" s="416"/>
      <c r="BU3" s="416"/>
      <c r="BV3" s="416"/>
      <c r="BW3" s="416"/>
      <c r="BX3" s="416"/>
      <c r="BY3" s="416"/>
      <c r="BZ3" s="416"/>
      <c r="CA3" s="416"/>
    </row>
    <row r="4" spans="1:79" s="423" customFormat="1" x14ac:dyDescent="0.2">
      <c r="B4" s="416"/>
      <c r="C4" s="416"/>
      <c r="D4" s="416"/>
      <c r="E4" s="416"/>
      <c r="F4" s="416"/>
      <c r="G4" s="416"/>
      <c r="H4" s="416"/>
      <c r="I4" s="416"/>
      <c r="J4" s="416"/>
      <c r="K4" s="416"/>
      <c r="L4" s="416"/>
      <c r="M4" s="416"/>
      <c r="N4" s="416"/>
      <c r="O4" s="416"/>
      <c r="P4" s="416"/>
      <c r="Q4" s="416"/>
      <c r="R4" s="416"/>
      <c r="S4" s="416"/>
      <c r="T4" s="416"/>
      <c r="U4" s="416"/>
      <c r="V4" s="416"/>
      <c r="W4" s="416"/>
      <c r="X4" s="416"/>
      <c r="Y4" s="416"/>
      <c r="Z4" s="416"/>
      <c r="AA4" s="416"/>
      <c r="AB4" s="416"/>
      <c r="AC4" s="416"/>
      <c r="AD4" s="416"/>
      <c r="AE4" s="416"/>
      <c r="AF4" s="416"/>
      <c r="AG4" s="416"/>
      <c r="AH4" s="416"/>
      <c r="AI4" s="416"/>
      <c r="AJ4" s="416"/>
      <c r="AK4" s="416"/>
      <c r="AL4" s="416"/>
      <c r="AM4" s="416"/>
      <c r="AN4" s="416"/>
      <c r="AO4" s="416"/>
      <c r="AP4" s="416"/>
      <c r="AQ4" s="416"/>
      <c r="AR4" s="416"/>
      <c r="AS4" s="416"/>
      <c r="AT4" s="416"/>
      <c r="AU4" s="416"/>
      <c r="AV4" s="416"/>
      <c r="AW4" s="416"/>
      <c r="AX4" s="416"/>
      <c r="AY4" s="416"/>
      <c r="AZ4" s="416"/>
      <c r="BA4" s="416"/>
      <c r="BB4" s="416"/>
      <c r="BC4" s="416"/>
      <c r="BD4" s="416"/>
      <c r="BE4" s="416"/>
      <c r="BF4" s="416"/>
      <c r="BG4" s="416"/>
      <c r="BH4" s="416"/>
      <c r="BI4" s="416"/>
      <c r="BJ4" s="416"/>
      <c r="BK4" s="416"/>
      <c r="BL4" s="416"/>
      <c r="BM4" s="416"/>
      <c r="BN4" s="416"/>
      <c r="BO4" s="416"/>
      <c r="BP4" s="416"/>
      <c r="BQ4" s="416"/>
      <c r="BR4" s="416"/>
      <c r="BS4" s="416"/>
      <c r="BT4" s="416"/>
      <c r="BU4" s="416"/>
      <c r="BV4" s="416"/>
      <c r="BW4" s="416"/>
      <c r="BX4" s="416"/>
      <c r="BY4" s="416"/>
      <c r="BZ4" s="416"/>
      <c r="CA4" s="416"/>
    </row>
    <row r="5" spans="1:79" s="423" customFormat="1" ht="14.1" customHeight="1" x14ac:dyDescent="0.2">
      <c r="A5" s="416"/>
      <c r="B5" s="416"/>
      <c r="C5" s="416"/>
      <c r="D5" s="416"/>
      <c r="E5" s="416"/>
      <c r="F5" s="416"/>
      <c r="G5" s="416"/>
      <c r="H5" s="416"/>
      <c r="I5" s="416"/>
      <c r="J5" s="416"/>
      <c r="K5" s="416"/>
      <c r="L5" s="416"/>
      <c r="M5" s="416"/>
      <c r="N5" s="416"/>
      <c r="O5" s="416"/>
      <c r="P5" s="416"/>
      <c r="Q5" s="416"/>
      <c r="R5" s="416"/>
      <c r="S5" s="416"/>
      <c r="T5" s="416"/>
      <c r="U5" s="416"/>
      <c r="V5" s="416"/>
      <c r="W5" s="416"/>
      <c r="X5" s="416"/>
      <c r="Y5" s="416"/>
      <c r="Z5" s="416"/>
      <c r="AA5" s="416"/>
      <c r="AB5" s="416"/>
      <c r="AC5" s="416"/>
      <c r="AD5" s="416"/>
      <c r="AE5" s="416"/>
      <c r="AF5" s="416"/>
      <c r="AG5" s="416"/>
      <c r="AH5" s="416"/>
      <c r="AI5" s="416"/>
      <c r="AJ5" s="416"/>
      <c r="AK5" s="416"/>
      <c r="AL5" s="416"/>
      <c r="AM5" s="416"/>
      <c r="AN5" s="416"/>
      <c r="AO5" s="416"/>
      <c r="AP5" s="416"/>
      <c r="AQ5" s="416"/>
      <c r="AR5" s="416"/>
      <c r="AS5" s="416"/>
      <c r="AT5" s="416"/>
      <c r="AU5" s="416"/>
      <c r="AV5" s="416"/>
      <c r="AW5" s="416"/>
      <c r="AX5" s="416"/>
      <c r="AY5" s="416"/>
      <c r="AZ5" s="416"/>
      <c r="BA5" s="416"/>
      <c r="BB5" s="416"/>
      <c r="BC5" s="416"/>
      <c r="BD5" s="416"/>
      <c r="BE5" s="416"/>
      <c r="BF5" s="416"/>
      <c r="BG5" s="416"/>
      <c r="BH5" s="416"/>
      <c r="BI5" s="416"/>
      <c r="BJ5" s="416"/>
      <c r="BK5" s="416"/>
      <c r="BL5" s="416"/>
      <c r="BM5" s="416"/>
      <c r="BN5" s="416"/>
      <c r="BO5" s="416"/>
      <c r="BP5" s="416"/>
      <c r="BQ5" s="416"/>
      <c r="BR5" s="416"/>
      <c r="BS5" s="416"/>
      <c r="BT5" s="416"/>
      <c r="BU5" s="416"/>
      <c r="BV5" s="416"/>
      <c r="BW5" s="416"/>
      <c r="BX5" s="416"/>
      <c r="BY5" s="416"/>
      <c r="BZ5" s="416"/>
      <c r="CA5" s="416"/>
    </row>
    <row r="6" spans="1:79" x14ac:dyDescent="0.2">
      <c r="A6" s="322" t="s">
        <v>451</v>
      </c>
      <c r="B6" s="322"/>
      <c r="C6" s="422" t="s">
        <v>0</v>
      </c>
      <c r="D6" s="422" t="s">
        <v>1</v>
      </c>
    </row>
    <row r="7" spans="1:79" x14ac:dyDescent="0.2">
      <c r="A7" s="322">
        <v>2005</v>
      </c>
      <c r="B7" s="420" t="s">
        <v>1430</v>
      </c>
      <c r="C7" s="424">
        <v>30.831500000000002</v>
      </c>
      <c r="D7" s="425">
        <v>38.142800000000001</v>
      </c>
      <c r="BO7" s="426" t="s">
        <v>1789</v>
      </c>
      <c r="BP7" s="426"/>
      <c r="BQ7" s="426"/>
      <c r="BR7" s="417" t="s">
        <v>0</v>
      </c>
      <c r="BS7" s="427">
        <f>BS5-BR5</f>
        <v>0</v>
      </c>
      <c r="BT7" s="427">
        <f>BT5-BS5</f>
        <v>0</v>
      </c>
      <c r="BU7" s="427">
        <f>BU5-BT5</f>
        <v>0</v>
      </c>
      <c r="BV7" s="427">
        <f>BV5-BU5</f>
        <v>0</v>
      </c>
      <c r="BW7" s="427">
        <f>BW5-BV5</f>
        <v>0</v>
      </c>
    </row>
    <row r="8" spans="1:79" x14ac:dyDescent="0.2">
      <c r="A8" s="322"/>
      <c r="B8" s="420" t="s">
        <v>1431</v>
      </c>
      <c r="C8" s="424">
        <v>29.224400000000003</v>
      </c>
      <c r="D8" s="425">
        <v>38.84384184127633</v>
      </c>
      <c r="BO8" s="426"/>
      <c r="BP8" s="426"/>
      <c r="BQ8" s="426"/>
      <c r="BR8" s="417" t="s">
        <v>1</v>
      </c>
      <c r="BS8" s="427" t="e">
        <f>#REF!-#REF!</f>
        <v>#REF!</v>
      </c>
      <c r="BT8" s="427" t="e">
        <f>#REF!-#REF!</f>
        <v>#REF!</v>
      </c>
      <c r="BU8" s="427" t="e">
        <f>#REF!-#REF!</f>
        <v>#REF!</v>
      </c>
      <c r="BV8" s="427" t="e">
        <f>#REF!-#REF!</f>
        <v>#REF!</v>
      </c>
      <c r="BW8" s="427" t="e">
        <f>#REF!-#REF!</f>
        <v>#REF!</v>
      </c>
    </row>
    <row r="9" spans="1:79" x14ac:dyDescent="0.2">
      <c r="A9" s="322"/>
      <c r="B9" s="420" t="s">
        <v>1432</v>
      </c>
      <c r="C9" s="424">
        <v>30.629300000000001</v>
      </c>
      <c r="D9" s="425">
        <v>38.115062279526967</v>
      </c>
    </row>
    <row r="10" spans="1:79" ht="15" customHeight="1" x14ac:dyDescent="0.2">
      <c r="A10" s="322"/>
      <c r="B10" s="420" t="s">
        <v>1433</v>
      </c>
      <c r="C10" s="424">
        <v>29.8429</v>
      </c>
      <c r="D10" s="425">
        <v>36.571112670385986</v>
      </c>
      <c r="BO10" s="426" t="s">
        <v>1790</v>
      </c>
      <c r="BP10" s="426"/>
      <c r="BQ10" s="426"/>
      <c r="BR10" s="417" t="s">
        <v>0</v>
      </c>
      <c r="BS10" s="427">
        <f>BS5-BO5</f>
        <v>0</v>
      </c>
      <c r="BT10" s="427">
        <f>BT5-BP5</f>
        <v>0</v>
      </c>
      <c r="BU10" s="427">
        <f>BU5-BQ5</f>
        <v>0</v>
      </c>
      <c r="BV10" s="427">
        <f>BV5-BR5</f>
        <v>0</v>
      </c>
      <c r="BW10" s="427">
        <f>BW5-BS5</f>
        <v>0</v>
      </c>
    </row>
    <row r="11" spans="1:79" x14ac:dyDescent="0.2">
      <c r="A11" s="322">
        <v>2006</v>
      </c>
      <c r="B11" s="420" t="s">
        <v>1430</v>
      </c>
      <c r="C11" s="424">
        <v>26.0686</v>
      </c>
      <c r="D11" s="425">
        <v>36.086946527166667</v>
      </c>
      <c r="BO11" s="426"/>
      <c r="BP11" s="426"/>
      <c r="BQ11" s="426"/>
      <c r="BR11" s="417" t="s">
        <v>1</v>
      </c>
      <c r="BS11" s="427" t="e">
        <f>#REF!-#REF!</f>
        <v>#REF!</v>
      </c>
      <c r="BT11" s="427" t="e">
        <f>#REF!-#REF!</f>
        <v>#REF!</v>
      </c>
      <c r="BU11" s="427" t="e">
        <f>#REF!-#REF!</f>
        <v>#REF!</v>
      </c>
      <c r="BV11" s="427" t="e">
        <f>#REF!-#REF!</f>
        <v>#REF!</v>
      </c>
      <c r="BW11" s="427" t="e">
        <f>#REF!-#REF!</f>
        <v>#REF!</v>
      </c>
    </row>
    <row r="12" spans="1:79" x14ac:dyDescent="0.2">
      <c r="A12" s="322"/>
      <c r="B12" s="420" t="s">
        <v>1431</v>
      </c>
      <c r="C12" s="424">
        <v>28.170400000000001</v>
      </c>
      <c r="D12" s="425">
        <v>35.033960346687984</v>
      </c>
    </row>
    <row r="13" spans="1:79" x14ac:dyDescent="0.2">
      <c r="A13" s="322"/>
      <c r="B13" s="420" t="s">
        <v>1432</v>
      </c>
      <c r="C13" s="424">
        <v>30.0655</v>
      </c>
      <c r="D13" s="425">
        <v>35.675439287724366</v>
      </c>
    </row>
    <row r="14" spans="1:79" x14ac:dyDescent="0.2">
      <c r="A14" s="322"/>
      <c r="B14" s="420" t="s">
        <v>1433</v>
      </c>
      <c r="C14" s="424">
        <v>27.484000000000002</v>
      </c>
      <c r="D14" s="425">
        <v>36.222976514126728</v>
      </c>
    </row>
    <row r="15" spans="1:79" x14ac:dyDescent="0.2">
      <c r="A15" s="322">
        <v>2007</v>
      </c>
      <c r="B15" s="420" t="s">
        <v>1430</v>
      </c>
      <c r="C15" s="424">
        <v>26.508200000000002</v>
      </c>
      <c r="D15" s="425">
        <v>36.359589669270342</v>
      </c>
    </row>
    <row r="16" spans="1:79" x14ac:dyDescent="0.2">
      <c r="A16" s="322"/>
      <c r="B16" s="420" t="s">
        <v>1431</v>
      </c>
      <c r="C16" s="424">
        <v>24.673300000000001</v>
      </c>
      <c r="D16" s="425">
        <v>34.553445103912644</v>
      </c>
    </row>
    <row r="17" spans="1:4" x14ac:dyDescent="0.2">
      <c r="A17" s="322"/>
      <c r="B17" s="420" t="s">
        <v>1432</v>
      </c>
      <c r="C17" s="424">
        <v>26.232500000000002</v>
      </c>
      <c r="D17" s="425">
        <v>35.243188860297373</v>
      </c>
    </row>
    <row r="18" spans="1:4" x14ac:dyDescent="0.2">
      <c r="A18" s="322"/>
      <c r="B18" s="420" t="s">
        <v>1433</v>
      </c>
      <c r="C18" s="424">
        <v>27.656300000000002</v>
      </c>
      <c r="D18" s="428">
        <v>36.431622430181513</v>
      </c>
    </row>
    <row r="19" spans="1:4" x14ac:dyDescent="0.2">
      <c r="A19" s="322">
        <v>2008</v>
      </c>
      <c r="B19" s="420" t="s">
        <v>1430</v>
      </c>
      <c r="C19" s="424">
        <v>26.4221</v>
      </c>
      <c r="D19" s="425">
        <v>36.562567520524219</v>
      </c>
    </row>
    <row r="20" spans="1:4" x14ac:dyDescent="0.2">
      <c r="A20" s="322"/>
      <c r="B20" s="420" t="s">
        <v>1431</v>
      </c>
      <c r="C20" s="424">
        <v>25.293600000000001</v>
      </c>
      <c r="D20" s="425">
        <v>36.029219060809176</v>
      </c>
    </row>
    <row r="21" spans="1:4" x14ac:dyDescent="0.2">
      <c r="A21" s="322"/>
      <c r="B21" s="420" t="s">
        <v>1432</v>
      </c>
      <c r="C21" s="424">
        <v>29.506400000000003</v>
      </c>
      <c r="D21" s="425">
        <v>37.558036512701271</v>
      </c>
    </row>
    <row r="22" spans="1:4" x14ac:dyDescent="0.2">
      <c r="A22" s="322"/>
      <c r="B22" s="420" t="s">
        <v>1433</v>
      </c>
      <c r="C22" s="418">
        <v>30.375500000000002</v>
      </c>
      <c r="D22" s="428">
        <v>39.247632810892718</v>
      </c>
    </row>
    <row r="23" spans="1:4" x14ac:dyDescent="0.2">
      <c r="A23" s="322">
        <v>2009</v>
      </c>
      <c r="B23" s="420" t="s">
        <v>1430</v>
      </c>
      <c r="C23" s="418">
        <v>30.744200000000003</v>
      </c>
      <c r="D23" s="428">
        <v>38.862605088818725</v>
      </c>
    </row>
    <row r="24" spans="1:4" x14ac:dyDescent="0.2">
      <c r="A24" s="322"/>
      <c r="B24" s="420" t="s">
        <v>1431</v>
      </c>
      <c r="C24" s="418">
        <v>31.197500000000002</v>
      </c>
      <c r="D24" s="428">
        <v>40.402416139525634</v>
      </c>
    </row>
    <row r="25" spans="1:4" x14ac:dyDescent="0.2">
      <c r="A25" s="322"/>
      <c r="B25" s="420" t="s">
        <v>1432</v>
      </c>
      <c r="C25" s="418">
        <v>30.735800000000001</v>
      </c>
      <c r="D25" s="428">
        <v>40.871408584853185</v>
      </c>
    </row>
    <row r="26" spans="1:4" x14ac:dyDescent="0.2">
      <c r="A26" s="322"/>
      <c r="B26" s="420" t="s">
        <v>1433</v>
      </c>
      <c r="C26" s="418">
        <v>33.293199999999999</v>
      </c>
      <c r="D26" s="428">
        <v>40.393174553222835</v>
      </c>
    </row>
    <row r="27" spans="1:4" x14ac:dyDescent="0.2">
      <c r="A27" s="322">
        <v>2010</v>
      </c>
      <c r="B27" s="420" t="s">
        <v>1430</v>
      </c>
      <c r="C27" s="424">
        <v>32.462800000000001</v>
      </c>
      <c r="D27" s="425">
        <v>41.191591835709715</v>
      </c>
    </row>
    <row r="28" spans="1:4" x14ac:dyDescent="0.2">
      <c r="A28" s="322"/>
      <c r="B28" s="420" t="s">
        <v>1431</v>
      </c>
      <c r="C28" s="424">
        <v>32.557700000000004</v>
      </c>
      <c r="D28" s="425">
        <v>40.184886203377985</v>
      </c>
    </row>
    <row r="29" spans="1:4" x14ac:dyDescent="0.2">
      <c r="A29" s="322"/>
      <c r="B29" s="420" t="s">
        <v>1432</v>
      </c>
      <c r="C29" s="424">
        <v>31.2943</v>
      </c>
      <c r="D29" s="425">
        <v>40.170202505792943</v>
      </c>
    </row>
    <row r="30" spans="1:4" x14ac:dyDescent="0.2">
      <c r="A30" s="322"/>
      <c r="B30" s="420" t="s">
        <v>1433</v>
      </c>
      <c r="C30" s="418">
        <v>32.004899999999999</v>
      </c>
      <c r="D30" s="428">
        <v>41.731454391450185</v>
      </c>
    </row>
    <row r="31" spans="1:4" x14ac:dyDescent="0.2">
      <c r="A31" s="322">
        <v>2011</v>
      </c>
      <c r="B31" s="420" t="s">
        <v>1430</v>
      </c>
      <c r="C31" s="418">
        <v>31.184000000000001</v>
      </c>
      <c r="D31" s="428">
        <v>40.102462552665685</v>
      </c>
    </row>
    <row r="32" spans="1:4" x14ac:dyDescent="0.2">
      <c r="A32" s="322"/>
      <c r="B32" s="420" t="s">
        <v>1431</v>
      </c>
      <c r="C32" s="418">
        <v>31.294600000000003</v>
      </c>
      <c r="D32" s="428">
        <v>39.997570299515885</v>
      </c>
    </row>
    <row r="33" spans="1:4" x14ac:dyDescent="0.2">
      <c r="A33" s="322"/>
      <c r="B33" s="420" t="s">
        <v>1432</v>
      </c>
      <c r="C33" s="418">
        <v>32.165900000000001</v>
      </c>
      <c r="D33" s="428">
        <v>40.640546655768468</v>
      </c>
    </row>
    <row r="34" spans="1:4" x14ac:dyDescent="0.2">
      <c r="A34" s="322"/>
      <c r="B34" s="420" t="s">
        <v>1433</v>
      </c>
      <c r="C34" s="418">
        <v>30.932700000000001</v>
      </c>
      <c r="D34" s="428">
        <v>41.540810775224742</v>
      </c>
    </row>
    <row r="35" spans="1:4" x14ac:dyDescent="0.2">
      <c r="A35" s="322">
        <v>2012</v>
      </c>
      <c r="B35" s="420" t="s">
        <v>1430</v>
      </c>
      <c r="C35" s="418">
        <v>28.828300000000002</v>
      </c>
      <c r="D35" s="428">
        <v>40.824761453962857</v>
      </c>
    </row>
    <row r="36" spans="1:4" x14ac:dyDescent="0.2">
      <c r="A36" s="322"/>
      <c r="B36" s="420" t="s">
        <v>1431</v>
      </c>
      <c r="C36" s="418">
        <v>28.3812</v>
      </c>
      <c r="D36" s="428">
        <v>40.073622111372188</v>
      </c>
    </row>
    <row r="37" spans="1:4" x14ac:dyDescent="0.2">
      <c r="A37" s="322"/>
      <c r="B37" s="420" t="s">
        <v>1432</v>
      </c>
      <c r="C37" s="418">
        <v>30.834100000000003</v>
      </c>
      <c r="D37" s="428">
        <v>42.06237375357636</v>
      </c>
    </row>
    <row r="38" spans="1:4" x14ac:dyDescent="0.2">
      <c r="A38" s="322"/>
      <c r="B38" s="420" t="s">
        <v>1433</v>
      </c>
      <c r="C38" s="418">
        <v>32.819099999999999</v>
      </c>
      <c r="D38" s="428">
        <v>42.728665935739542</v>
      </c>
    </row>
    <row r="39" spans="1:4" x14ac:dyDescent="0.2">
      <c r="A39" s="322">
        <v>2013</v>
      </c>
      <c r="B39" s="420" t="s">
        <v>1430</v>
      </c>
      <c r="C39" s="418">
        <v>31.338100000000001</v>
      </c>
      <c r="D39" s="428">
        <v>41.771868628595996</v>
      </c>
    </row>
    <row r="40" spans="1:4" x14ac:dyDescent="0.2">
      <c r="A40" s="322"/>
      <c r="B40" s="420" t="s">
        <v>1431</v>
      </c>
      <c r="C40" s="418">
        <v>30.4892</v>
      </c>
      <c r="D40" s="428">
        <v>42.423904068385568</v>
      </c>
    </row>
    <row r="41" spans="1:4" x14ac:dyDescent="0.2">
      <c r="A41" s="322"/>
      <c r="B41" s="420" t="s">
        <v>1432</v>
      </c>
      <c r="C41" s="418">
        <v>31.936800000000002</v>
      </c>
      <c r="D41" s="428">
        <v>43.019084040449975</v>
      </c>
    </row>
    <row r="42" spans="1:4" x14ac:dyDescent="0.2">
      <c r="A42" s="322"/>
      <c r="B42" s="420" t="s">
        <v>1433</v>
      </c>
      <c r="C42" s="418">
        <v>32.6036</v>
      </c>
      <c r="D42" s="428">
        <v>42.903547974216607</v>
      </c>
    </row>
    <row r="43" spans="1:4" x14ac:dyDescent="0.2">
      <c r="A43" s="322">
        <v>2014</v>
      </c>
      <c r="B43" s="420" t="s">
        <v>1430</v>
      </c>
      <c r="C43" s="418">
        <v>31.950300000000002</v>
      </c>
      <c r="D43" s="428">
        <v>42.946655009023075</v>
      </c>
    </row>
    <row r="44" spans="1:4" x14ac:dyDescent="0.2">
      <c r="A44" s="322"/>
      <c r="B44" s="420" t="s">
        <v>1431</v>
      </c>
      <c r="C44" s="418">
        <v>31.198</v>
      </c>
      <c r="D44" s="428">
        <v>43.003132924611393</v>
      </c>
    </row>
    <row r="45" spans="1:4" x14ac:dyDescent="0.2">
      <c r="A45" s="322"/>
      <c r="B45" s="420" t="s">
        <v>1432</v>
      </c>
      <c r="C45" s="418">
        <v>30.348800000000001</v>
      </c>
      <c r="D45" s="428">
        <v>43.883298161243921</v>
      </c>
    </row>
    <row r="46" spans="1:4" x14ac:dyDescent="0.2">
      <c r="A46" s="322"/>
      <c r="B46" s="420" t="s">
        <v>1433</v>
      </c>
      <c r="C46" s="418">
        <v>33.7211</v>
      </c>
      <c r="D46" s="428">
        <v>45.490101604159513</v>
      </c>
    </row>
    <row r="47" spans="1:4" x14ac:dyDescent="0.2">
      <c r="A47" s="322">
        <v>2015</v>
      </c>
      <c r="B47" s="420" t="s">
        <v>1430</v>
      </c>
      <c r="C47" s="418">
        <v>33.517200000000003</v>
      </c>
      <c r="D47" s="428">
        <v>43.909913826979526</v>
      </c>
    </row>
    <row r="48" spans="1:4" x14ac:dyDescent="0.2">
      <c r="A48" s="322"/>
      <c r="B48" s="420" t="s">
        <v>1431</v>
      </c>
      <c r="C48" s="418">
        <v>31.171800000000001</v>
      </c>
      <c r="D48" s="428">
        <v>44.121681145415479</v>
      </c>
    </row>
    <row r="49" spans="1:4" x14ac:dyDescent="0.2">
      <c r="A49" s="322"/>
      <c r="B49" s="420" t="s">
        <v>1432</v>
      </c>
      <c r="C49" s="418">
        <v>31.436</v>
      </c>
      <c r="D49" s="428">
        <v>43.585939706450233</v>
      </c>
    </row>
    <row r="50" spans="1:4" x14ac:dyDescent="0.2">
      <c r="A50" s="322"/>
      <c r="B50" s="420" t="s">
        <v>1433</v>
      </c>
      <c r="C50" s="418">
        <v>30.241400000000002</v>
      </c>
      <c r="D50" s="428">
        <v>43.466345281143113</v>
      </c>
    </row>
    <row r="51" spans="1:4" x14ac:dyDescent="0.2">
      <c r="A51" s="322">
        <v>2016</v>
      </c>
      <c r="B51" s="420" t="s">
        <v>1430</v>
      </c>
      <c r="C51" s="418">
        <v>29.302300000000002</v>
      </c>
      <c r="D51" s="428">
        <v>43.046813836214923</v>
      </c>
    </row>
    <row r="52" spans="1:4" x14ac:dyDescent="0.2">
      <c r="A52" s="322"/>
      <c r="B52" s="420" t="s">
        <v>1431</v>
      </c>
      <c r="C52" s="418">
        <v>29.365500000000001</v>
      </c>
      <c r="D52" s="428">
        <v>42.058361217509166</v>
      </c>
    </row>
    <row r="53" spans="1:4" x14ac:dyDescent="0.2">
      <c r="A53" s="322"/>
      <c r="B53" s="420" t="s">
        <v>1432</v>
      </c>
      <c r="C53" s="418">
        <v>28.489000000000001</v>
      </c>
      <c r="D53" s="428">
        <v>41.211555451912758</v>
      </c>
    </row>
    <row r="54" spans="1:4" x14ac:dyDescent="0.2">
      <c r="A54" s="322"/>
      <c r="B54" s="420" t="s">
        <v>1433</v>
      </c>
      <c r="C54" s="418">
        <v>28.3217</v>
      </c>
      <c r="D54" s="428">
        <v>41.553199613089568</v>
      </c>
    </row>
    <row r="55" spans="1:4" x14ac:dyDescent="0.2">
      <c r="A55" s="322">
        <v>2017</v>
      </c>
      <c r="B55" s="420" t="s">
        <v>1430</v>
      </c>
      <c r="C55" s="418">
        <v>23.627000000000002</v>
      </c>
      <c r="D55" s="428">
        <v>40.293125840433738</v>
      </c>
    </row>
    <row r="56" spans="1:4" x14ac:dyDescent="0.2">
      <c r="A56" s="322"/>
      <c r="B56" s="420" t="s">
        <v>1431</v>
      </c>
      <c r="C56" s="418">
        <v>25.604700000000001</v>
      </c>
      <c r="D56" s="428">
        <v>41.730553325343031</v>
      </c>
    </row>
    <row r="57" spans="1:4" x14ac:dyDescent="0.2">
      <c r="A57" s="322"/>
      <c r="B57" s="420" t="s">
        <v>1432</v>
      </c>
      <c r="C57" s="418">
        <v>25.651600000000002</v>
      </c>
      <c r="D57" s="428">
        <v>42.804381051156398</v>
      </c>
    </row>
    <row r="58" spans="1:4" x14ac:dyDescent="0.2">
      <c r="A58" s="322"/>
      <c r="B58" s="420" t="s">
        <v>1433</v>
      </c>
      <c r="C58" s="424">
        <v>26.790400000000002</v>
      </c>
      <c r="D58" s="428">
        <v>42.596888265285081</v>
      </c>
    </row>
    <row r="59" spans="1:4" x14ac:dyDescent="0.2">
      <c r="A59" s="322">
        <v>2018</v>
      </c>
      <c r="B59" s="420" t="s">
        <v>1430</v>
      </c>
      <c r="C59" s="418">
        <v>24.8934</v>
      </c>
      <c r="D59" s="428">
        <v>40.874322794963255</v>
      </c>
    </row>
    <row r="60" spans="1:4" x14ac:dyDescent="0.2">
      <c r="A60" s="322"/>
      <c r="B60" s="420" t="s">
        <v>1791</v>
      </c>
      <c r="C60" s="418">
        <v>26.497900000000001</v>
      </c>
      <c r="D60" s="428">
        <v>40.264542177268851</v>
      </c>
    </row>
    <row r="61" spans="1:4" x14ac:dyDescent="0.2">
      <c r="A61" s="322"/>
      <c r="B61" s="420" t="s">
        <v>1432</v>
      </c>
      <c r="C61" s="418">
        <v>25.808900000000001</v>
      </c>
      <c r="D61" s="428">
        <v>40.396465767729097</v>
      </c>
    </row>
    <row r="62" spans="1:4" x14ac:dyDescent="0.2">
      <c r="A62" s="322"/>
      <c r="B62" s="420" t="s">
        <v>1433</v>
      </c>
      <c r="C62" s="418">
        <v>27.799400000000002</v>
      </c>
      <c r="D62" s="428">
        <v>40.917199599969663</v>
      </c>
    </row>
    <row r="63" spans="1:4" x14ac:dyDescent="0.2">
      <c r="A63" s="322">
        <v>2019</v>
      </c>
      <c r="B63" s="420" t="s">
        <v>1430</v>
      </c>
      <c r="C63" s="418">
        <v>25.9666</v>
      </c>
      <c r="D63" s="428">
        <v>39.568100000000001</v>
      </c>
    </row>
    <row r="64" spans="1:4" x14ac:dyDescent="0.2">
      <c r="A64" s="322"/>
      <c r="B64" s="420" t="s">
        <v>1791</v>
      </c>
      <c r="C64" s="418">
        <v>26.970400000000001</v>
      </c>
      <c r="D64" s="428">
        <v>39.003500000000003</v>
      </c>
    </row>
    <row r="65" spans="1:4" x14ac:dyDescent="0.2">
      <c r="A65" s="322"/>
      <c r="B65" s="420" t="s">
        <v>1432</v>
      </c>
      <c r="C65" s="418">
        <v>26.899100000000001</v>
      </c>
      <c r="D65" s="428">
        <v>39.596000000000004</v>
      </c>
    </row>
    <row r="66" spans="1:4" x14ac:dyDescent="0.2">
      <c r="A66" s="322"/>
      <c r="B66" s="420" t="s">
        <v>1433</v>
      </c>
      <c r="C66" s="418">
        <v>25.790600000000001</v>
      </c>
      <c r="D66" s="428">
        <v>38.870000000000005</v>
      </c>
    </row>
    <row r="67" spans="1:4" x14ac:dyDescent="0.2">
      <c r="A67" s="322">
        <v>2020</v>
      </c>
      <c r="B67" s="420" t="s">
        <v>1430</v>
      </c>
      <c r="C67" s="418">
        <v>23.9117</v>
      </c>
      <c r="D67" s="428">
        <v>36.636700000000005</v>
      </c>
    </row>
    <row r="68" spans="1:4" x14ac:dyDescent="0.2">
      <c r="A68" s="322"/>
      <c r="B68" s="420" t="s">
        <v>1792</v>
      </c>
      <c r="C68" s="418"/>
      <c r="D68" s="428"/>
    </row>
    <row r="69" spans="1:4" x14ac:dyDescent="0.2">
      <c r="A69" s="322"/>
      <c r="B69" s="420" t="s">
        <v>1432</v>
      </c>
      <c r="C69" s="418">
        <v>28.949400000000001</v>
      </c>
      <c r="D69" s="428">
        <v>46.0169</v>
      </c>
    </row>
    <row r="70" spans="1:4" x14ac:dyDescent="0.2">
      <c r="A70" s="322"/>
      <c r="B70" s="420" t="s">
        <v>1433</v>
      </c>
      <c r="C70" s="418">
        <v>25.8809</v>
      </c>
      <c r="D70" s="428">
        <v>42.157299999999999</v>
      </c>
    </row>
    <row r="71" spans="1:4" x14ac:dyDescent="0.2">
      <c r="A71" s="322">
        <v>2021</v>
      </c>
      <c r="B71" s="420" t="s">
        <v>1430</v>
      </c>
      <c r="C71" s="418">
        <v>26.401300000000003</v>
      </c>
      <c r="D71" s="428">
        <v>42.0182</v>
      </c>
    </row>
    <row r="72" spans="1:4" x14ac:dyDescent="0.2">
      <c r="A72" s="322"/>
      <c r="B72" s="420" t="s">
        <v>1431</v>
      </c>
      <c r="C72" s="418">
        <v>24.595300000000002</v>
      </c>
      <c r="D72" s="428">
        <v>39.866800000000005</v>
      </c>
    </row>
    <row r="73" spans="1:4" x14ac:dyDescent="0.2">
      <c r="A73" s="322"/>
      <c r="B73" s="420" t="s">
        <v>1432</v>
      </c>
      <c r="C73" s="418">
        <v>27.036300000000001</v>
      </c>
      <c r="D73" s="428">
        <v>40.725900000000003</v>
      </c>
    </row>
    <row r="74" spans="1:4" x14ac:dyDescent="0.2">
      <c r="A74" s="322"/>
      <c r="B74" s="420" t="s">
        <v>1433</v>
      </c>
      <c r="C74" s="418">
        <v>25.7455</v>
      </c>
      <c r="D74" s="428">
        <v>40.307400000000001</v>
      </c>
    </row>
    <row r="75" spans="1:4" x14ac:dyDescent="0.2">
      <c r="A75" s="322">
        <v>2022</v>
      </c>
      <c r="B75" s="420" t="s">
        <v>1430</v>
      </c>
      <c r="C75" s="418">
        <v>24.832700000000003</v>
      </c>
      <c r="D75" s="428">
        <v>38.838000000000001</v>
      </c>
    </row>
    <row r="76" spans="1:4" x14ac:dyDescent="0.2">
      <c r="A76" s="322"/>
      <c r="B76" s="420" t="s">
        <v>1431</v>
      </c>
      <c r="C76" s="418">
        <v>22.857489115300002</v>
      </c>
      <c r="D76" s="428">
        <v>38.309234704399998</v>
      </c>
    </row>
    <row r="77" spans="1:4" x14ac:dyDescent="0.2">
      <c r="A77" s="322"/>
      <c r="B77" s="420" t="s">
        <v>1432</v>
      </c>
      <c r="C77" s="418">
        <v>25.1609400006</v>
      </c>
      <c r="D77" s="428">
        <v>40.114302567599999</v>
      </c>
    </row>
    <row r="78" spans="1:4" x14ac:dyDescent="0.2">
      <c r="A78" s="322"/>
      <c r="B78" s="420" t="s">
        <v>1433</v>
      </c>
      <c r="C78" s="418">
        <v>24.539134577900001</v>
      </c>
      <c r="D78" s="428">
        <v>38.486604844200002</v>
      </c>
    </row>
    <row r="79" spans="1:4" x14ac:dyDescent="0.2">
      <c r="A79" s="322">
        <v>2023</v>
      </c>
      <c r="B79" s="420" t="s">
        <v>1430</v>
      </c>
      <c r="C79" s="418">
        <v>24.088177057599999</v>
      </c>
      <c r="D79" s="428">
        <v>37.730740483600002</v>
      </c>
    </row>
    <row r="80" spans="1:4" x14ac:dyDescent="0.2">
      <c r="A80" s="322"/>
      <c r="B80" s="420" t="s">
        <v>1431</v>
      </c>
      <c r="C80" s="418"/>
      <c r="D80" s="428"/>
    </row>
    <row r="81" spans="1:4" x14ac:dyDescent="0.2">
      <c r="A81" s="322"/>
      <c r="B81" s="420" t="s">
        <v>1432</v>
      </c>
      <c r="C81" s="418"/>
      <c r="D81" s="428"/>
    </row>
    <row r="82" spans="1:4" x14ac:dyDescent="0.2">
      <c r="A82" s="322"/>
      <c r="B82" s="420" t="s">
        <v>1433</v>
      </c>
      <c r="C82" s="418"/>
      <c r="D82" s="428"/>
    </row>
  </sheetData>
  <mergeCells count="23">
    <mergeCell ref="A39:A42"/>
    <mergeCell ref="A6:B6"/>
    <mergeCell ref="A7:A10"/>
    <mergeCell ref="BO7:BQ8"/>
    <mergeCell ref="BO10:BQ11"/>
    <mergeCell ref="A11:A14"/>
    <mergeCell ref="A15:A18"/>
    <mergeCell ref="A67:A70"/>
    <mergeCell ref="A71:A74"/>
    <mergeCell ref="A75:A78"/>
    <mergeCell ref="A79:A82"/>
    <mergeCell ref="H1:I1"/>
    <mergeCell ref="A43:A46"/>
    <mergeCell ref="A47:A50"/>
    <mergeCell ref="A51:A54"/>
    <mergeCell ref="A55:A58"/>
    <mergeCell ref="A59:A62"/>
    <mergeCell ref="A63:A66"/>
    <mergeCell ref="A19:A22"/>
    <mergeCell ref="A23:A26"/>
    <mergeCell ref="A27:A30"/>
    <mergeCell ref="A31:A34"/>
    <mergeCell ref="A35:A38"/>
  </mergeCells>
  <hyperlinks>
    <hyperlink ref="H1:I1" location="Index!A1" display="Regresar al �ndice" xr:uid="{C12843D5-553E-4B74-A6FA-2B7721B94774}"/>
  </hyperlinks>
  <pageMargins left="0.7" right="0.7" top="0.75" bottom="0.75" header="0.3" footer="0.3"/>
  <pageSetup orientation="portrait" horizontalDpi="4294967295" verticalDpi="4294967295"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F25AB-8407-46DE-AF64-2BC36ACE55D2}">
  <sheetPr codeName="Hoja161"/>
  <dimension ref="A1:I38"/>
  <sheetViews>
    <sheetView zoomScale="90" zoomScaleNormal="90" workbookViewId="0"/>
  </sheetViews>
  <sheetFormatPr baseColWidth="10" defaultRowHeight="12.75" x14ac:dyDescent="0.2"/>
  <cols>
    <col min="1" max="1" width="15.7109375" style="416" customWidth="1"/>
    <col min="2" max="16384" width="11.42578125" style="416"/>
  </cols>
  <sheetData>
    <row r="1" spans="1:9" x14ac:dyDescent="0.2">
      <c r="A1" s="69" t="s">
        <v>2005</v>
      </c>
      <c r="H1" s="346" t="s">
        <v>2143</v>
      </c>
      <c r="I1" s="346"/>
    </row>
    <row r="6" spans="1:9" x14ac:dyDescent="0.2">
      <c r="A6" s="422" t="s">
        <v>451</v>
      </c>
      <c r="B6" s="418">
        <v>15.616376907299999</v>
      </c>
    </row>
    <row r="7" spans="1:9" ht="25.5" x14ac:dyDescent="0.2">
      <c r="A7" s="422" t="s">
        <v>4</v>
      </c>
      <c r="B7" s="418">
        <v>18.725309172100001</v>
      </c>
    </row>
    <row r="8" spans="1:9" x14ac:dyDescent="0.2">
      <c r="A8" s="422" t="s">
        <v>20</v>
      </c>
      <c r="B8" s="418">
        <v>23.845898851299999</v>
      </c>
    </row>
    <row r="9" spans="1:9" x14ac:dyDescent="0.2">
      <c r="A9" s="422" t="s">
        <v>0</v>
      </c>
      <c r="B9" s="418">
        <v>24.088177057599999</v>
      </c>
    </row>
    <row r="10" spans="1:9" x14ac:dyDescent="0.2">
      <c r="A10" s="422" t="s">
        <v>26</v>
      </c>
      <c r="B10" s="418">
        <v>24.802919531499999</v>
      </c>
    </row>
    <row r="11" spans="1:9" x14ac:dyDescent="0.2">
      <c r="A11" s="422" t="s">
        <v>11</v>
      </c>
      <c r="B11" s="418">
        <v>24.8593320158</v>
      </c>
    </row>
    <row r="12" spans="1:9" x14ac:dyDescent="0.2">
      <c r="A12" s="422" t="s">
        <v>8</v>
      </c>
      <c r="B12" s="418">
        <v>27.158919096399998</v>
      </c>
    </row>
    <row r="13" spans="1:9" x14ac:dyDescent="0.2">
      <c r="A13" s="422" t="s">
        <v>24</v>
      </c>
      <c r="B13" s="418">
        <v>27.176371889999999</v>
      </c>
    </row>
    <row r="14" spans="1:9" x14ac:dyDescent="0.2">
      <c r="A14" s="422" t="s">
        <v>10</v>
      </c>
      <c r="B14" s="418">
        <v>27.188503826400002</v>
      </c>
    </row>
    <row r="15" spans="1:9" ht="25.5" x14ac:dyDescent="0.2">
      <c r="A15" s="422" t="s">
        <v>9</v>
      </c>
      <c r="B15" s="418">
        <v>29.6949399893</v>
      </c>
    </row>
    <row r="16" spans="1:9" x14ac:dyDescent="0.2">
      <c r="A16" s="422" t="s">
        <v>27</v>
      </c>
      <c r="B16" s="418">
        <v>29.9564321153</v>
      </c>
    </row>
    <row r="17" spans="1:2" x14ac:dyDescent="0.2">
      <c r="A17" s="422" t="s">
        <v>19</v>
      </c>
      <c r="B17" s="418">
        <v>30.514419329700001</v>
      </c>
    </row>
    <row r="18" spans="1:2" x14ac:dyDescent="0.2">
      <c r="A18" s="422" t="s">
        <v>29</v>
      </c>
      <c r="B18" s="418">
        <v>32.485077575200002</v>
      </c>
    </row>
    <row r="19" spans="1:2" x14ac:dyDescent="0.2">
      <c r="A19" s="422" t="s">
        <v>32</v>
      </c>
      <c r="B19" s="418">
        <v>34.393384372200003</v>
      </c>
    </row>
    <row r="20" spans="1:2" ht="25.5" x14ac:dyDescent="0.2">
      <c r="A20" s="422" t="s">
        <v>13</v>
      </c>
      <c r="B20" s="418">
        <v>34.595920204499997</v>
      </c>
    </row>
    <row r="21" spans="1:2" x14ac:dyDescent="0.2">
      <c r="A21" s="422" t="s">
        <v>23</v>
      </c>
      <c r="B21" s="418">
        <v>35.882488472399999</v>
      </c>
    </row>
    <row r="22" spans="1:2" ht="25.5" x14ac:dyDescent="0.2">
      <c r="A22" s="422" t="s">
        <v>3</v>
      </c>
      <c r="B22" s="418">
        <v>37.404555098400003</v>
      </c>
    </row>
    <row r="23" spans="1:2" x14ac:dyDescent="0.2">
      <c r="A23" s="422" t="s">
        <v>1</v>
      </c>
      <c r="B23" s="418">
        <v>37.730740483600002</v>
      </c>
    </row>
    <row r="24" spans="1:2" x14ac:dyDescent="0.2">
      <c r="A24" s="422" t="s">
        <v>14</v>
      </c>
      <c r="B24" s="418">
        <v>38.563411239099999</v>
      </c>
    </row>
    <row r="25" spans="1:2" x14ac:dyDescent="0.2">
      <c r="A25" s="422" t="s">
        <v>12</v>
      </c>
      <c r="B25" s="418">
        <v>38.597223725399999</v>
      </c>
    </row>
    <row r="26" spans="1:2" x14ac:dyDescent="0.2">
      <c r="A26" s="422" t="s">
        <v>17</v>
      </c>
      <c r="B26" s="418">
        <v>39.2996793342</v>
      </c>
    </row>
    <row r="27" spans="1:2" ht="25.5" x14ac:dyDescent="0.2">
      <c r="A27" s="422" t="s">
        <v>25</v>
      </c>
      <c r="B27" s="418">
        <v>39.323930882299997</v>
      </c>
    </row>
    <row r="28" spans="1:2" x14ac:dyDescent="0.2">
      <c r="A28" s="422" t="s">
        <v>16</v>
      </c>
      <c r="B28" s="418">
        <v>40.317189646899998</v>
      </c>
    </row>
    <row r="29" spans="1:2" x14ac:dyDescent="0.2">
      <c r="A29" s="422" t="s">
        <v>6</v>
      </c>
      <c r="B29" s="418">
        <v>41.763807019200001</v>
      </c>
    </row>
    <row r="30" spans="1:2" x14ac:dyDescent="0.2">
      <c r="A30" s="422" t="s">
        <v>28</v>
      </c>
      <c r="B30" s="418">
        <v>42.553197417699998</v>
      </c>
    </row>
    <row r="31" spans="1:2" x14ac:dyDescent="0.2">
      <c r="A31" s="422" t="s">
        <v>22</v>
      </c>
      <c r="B31" s="418">
        <v>45.289220792599998</v>
      </c>
    </row>
    <row r="32" spans="1:2" x14ac:dyDescent="0.2">
      <c r="A32" s="422" t="s">
        <v>18</v>
      </c>
      <c r="B32" s="418">
        <v>46.793479315799999</v>
      </c>
    </row>
    <row r="33" spans="1:2" x14ac:dyDescent="0.2">
      <c r="A33" s="422" t="s">
        <v>30</v>
      </c>
      <c r="B33" s="418">
        <v>47.981224887700002</v>
      </c>
    </row>
    <row r="34" spans="1:2" x14ac:dyDescent="0.2">
      <c r="A34" s="422" t="s">
        <v>33</v>
      </c>
      <c r="B34" s="418">
        <v>50.465803557699999</v>
      </c>
    </row>
    <row r="35" spans="1:2" x14ac:dyDescent="0.2">
      <c r="A35" s="422" t="s">
        <v>31</v>
      </c>
      <c r="B35" s="418">
        <v>52.628003778999997</v>
      </c>
    </row>
    <row r="36" spans="1:2" x14ac:dyDescent="0.2">
      <c r="A36" s="422" t="s">
        <v>21</v>
      </c>
      <c r="B36" s="418">
        <v>57.225732796999999</v>
      </c>
    </row>
    <row r="37" spans="1:2" x14ac:dyDescent="0.2">
      <c r="A37" s="422" t="s">
        <v>15</v>
      </c>
      <c r="B37" s="418">
        <v>59.777434149500003</v>
      </c>
    </row>
    <row r="38" spans="1:2" x14ac:dyDescent="0.2">
      <c r="A38" s="422" t="s">
        <v>7</v>
      </c>
      <c r="B38" s="418">
        <v>67.1837403185</v>
      </c>
    </row>
  </sheetData>
  <mergeCells count="1">
    <mergeCell ref="H1:I1"/>
  </mergeCells>
  <hyperlinks>
    <hyperlink ref="H1:I1" location="Index!A1" display="Regresar al �ndice" xr:uid="{40AA9E66-2353-4421-A4DF-68CF4F5EA947}"/>
  </hyperlink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CF669-DC6A-4646-AD61-2E8087649569}">
  <sheetPr codeName="Hoja162"/>
  <dimension ref="A1:I38"/>
  <sheetViews>
    <sheetView zoomScale="90" zoomScaleNormal="90" workbookViewId="0"/>
  </sheetViews>
  <sheetFormatPr baseColWidth="10" defaultRowHeight="12.75" x14ac:dyDescent="0.2"/>
  <cols>
    <col min="1" max="1" width="15.7109375" style="416" customWidth="1"/>
    <col min="2" max="2" width="11.42578125" style="416" customWidth="1"/>
    <col min="3" max="16384" width="11.42578125" style="416"/>
  </cols>
  <sheetData>
    <row r="1" spans="1:9" x14ac:dyDescent="0.2">
      <c r="A1" s="69" t="s">
        <v>2007</v>
      </c>
      <c r="H1" s="346" t="s">
        <v>2143</v>
      </c>
      <c r="I1" s="346"/>
    </row>
    <row r="6" spans="1:9" x14ac:dyDescent="0.2">
      <c r="A6" s="422" t="s">
        <v>451</v>
      </c>
      <c r="B6" s="418">
        <v>64.844572752200008</v>
      </c>
      <c r="C6" s="418">
        <v>59.777434149500003</v>
      </c>
      <c r="D6" s="418">
        <f t="shared" ref="D6:D38" si="0">C6-B6</f>
        <v>-5.0671386027000054</v>
      </c>
    </row>
    <row r="7" spans="1:9" x14ac:dyDescent="0.2">
      <c r="A7" s="422" t="s">
        <v>21</v>
      </c>
      <c r="B7" s="418">
        <v>61.5625477842</v>
      </c>
      <c r="C7" s="418">
        <v>57.225732796999999</v>
      </c>
      <c r="D7" s="418">
        <f t="shared" si="0"/>
        <v>-4.3368149872000004</v>
      </c>
    </row>
    <row r="8" spans="1:9" x14ac:dyDescent="0.2">
      <c r="A8" s="422" t="s">
        <v>23</v>
      </c>
      <c r="B8" s="418">
        <v>39.126515069600003</v>
      </c>
      <c r="C8" s="418">
        <v>35.882488472399999</v>
      </c>
      <c r="D8" s="418">
        <f t="shared" si="0"/>
        <v>-3.2440265972000049</v>
      </c>
    </row>
    <row r="9" spans="1:9" ht="25.5" x14ac:dyDescent="0.2">
      <c r="A9" s="422" t="s">
        <v>25</v>
      </c>
      <c r="B9" s="418">
        <v>42.523576300499997</v>
      </c>
      <c r="C9" s="418">
        <v>39.323930882299997</v>
      </c>
      <c r="D9" s="418">
        <f t="shared" si="0"/>
        <v>-3.1996454181999994</v>
      </c>
    </row>
    <row r="10" spans="1:9" x14ac:dyDescent="0.2">
      <c r="A10" s="422" t="s">
        <v>33</v>
      </c>
      <c r="B10" s="418">
        <v>53.082207192299997</v>
      </c>
      <c r="C10" s="418">
        <v>50.465803557699999</v>
      </c>
      <c r="D10" s="418">
        <f t="shared" si="0"/>
        <v>-2.6164036345999975</v>
      </c>
    </row>
    <row r="11" spans="1:9" ht="25.5" x14ac:dyDescent="0.2">
      <c r="A11" s="422" t="s">
        <v>13</v>
      </c>
      <c r="B11" s="418">
        <v>37.1840035464</v>
      </c>
      <c r="C11" s="418">
        <v>34.595920204499997</v>
      </c>
      <c r="D11" s="418">
        <f t="shared" si="0"/>
        <v>-2.5880833419000027</v>
      </c>
    </row>
    <row r="12" spans="1:9" ht="25.5" x14ac:dyDescent="0.2">
      <c r="A12" s="422" t="s">
        <v>3</v>
      </c>
      <c r="B12" s="418">
        <v>39.850836957799999</v>
      </c>
      <c r="C12" s="418">
        <v>37.404555098400003</v>
      </c>
      <c r="D12" s="418">
        <f t="shared" si="0"/>
        <v>-2.4462818593999955</v>
      </c>
    </row>
    <row r="13" spans="1:9" x14ac:dyDescent="0.2">
      <c r="A13" s="422" t="s">
        <v>11</v>
      </c>
      <c r="B13" s="418">
        <v>27.210425478299999</v>
      </c>
      <c r="C13" s="418">
        <v>24.8593320158</v>
      </c>
      <c r="D13" s="418">
        <f t="shared" si="0"/>
        <v>-2.3510934624999997</v>
      </c>
    </row>
    <row r="14" spans="1:9" x14ac:dyDescent="0.2">
      <c r="A14" s="422" t="s">
        <v>26</v>
      </c>
      <c r="B14" s="418">
        <v>26.529192906999999</v>
      </c>
      <c r="C14" s="418">
        <v>24.802919531499999</v>
      </c>
      <c r="D14" s="418">
        <f t="shared" si="0"/>
        <v>-1.7262733754999999</v>
      </c>
    </row>
    <row r="15" spans="1:9" ht="25.5" x14ac:dyDescent="0.2">
      <c r="A15" s="422" t="s">
        <v>9</v>
      </c>
      <c r="B15" s="418">
        <v>31.369503397300001</v>
      </c>
      <c r="C15" s="418">
        <v>29.6949399893</v>
      </c>
      <c r="D15" s="418">
        <f t="shared" si="0"/>
        <v>-1.6745634080000009</v>
      </c>
    </row>
    <row r="16" spans="1:9" x14ac:dyDescent="0.2">
      <c r="A16" s="422" t="s">
        <v>7</v>
      </c>
      <c r="B16" s="418">
        <v>68.810120235100001</v>
      </c>
      <c r="C16" s="418">
        <v>67.1837403185</v>
      </c>
      <c r="D16" s="418">
        <f t="shared" si="0"/>
        <v>-1.6263799166000013</v>
      </c>
    </row>
    <row r="17" spans="1:4" x14ac:dyDescent="0.2">
      <c r="A17" s="422" t="s">
        <v>16</v>
      </c>
      <c r="B17" s="418">
        <v>41.909446163699997</v>
      </c>
      <c r="C17" s="418">
        <v>40.317189646899998</v>
      </c>
      <c r="D17" s="418">
        <f t="shared" si="0"/>
        <v>-1.5922565167999991</v>
      </c>
    </row>
    <row r="18" spans="1:4" ht="25.5" x14ac:dyDescent="0.2">
      <c r="A18" s="422" t="s">
        <v>4</v>
      </c>
      <c r="B18" s="418">
        <v>19.7770824523</v>
      </c>
      <c r="C18" s="418">
        <v>18.725309172100001</v>
      </c>
      <c r="D18" s="418">
        <f t="shared" si="0"/>
        <v>-1.051773280199999</v>
      </c>
    </row>
    <row r="19" spans="1:4" x14ac:dyDescent="0.2">
      <c r="A19" s="422" t="s">
        <v>1</v>
      </c>
      <c r="B19" s="418">
        <v>38.486604844200002</v>
      </c>
      <c r="C19" s="418">
        <v>37.730740483600002</v>
      </c>
      <c r="D19" s="418">
        <f t="shared" si="0"/>
        <v>-0.7558643606000004</v>
      </c>
    </row>
    <row r="20" spans="1:4" x14ac:dyDescent="0.2">
      <c r="A20" s="422" t="s">
        <v>0</v>
      </c>
      <c r="B20" s="418">
        <v>24.539134577900001</v>
      </c>
      <c r="C20" s="418">
        <v>24.088177057599999</v>
      </c>
      <c r="D20" s="418">
        <f t="shared" si="0"/>
        <v>-0.45095752030000114</v>
      </c>
    </row>
    <row r="21" spans="1:4" x14ac:dyDescent="0.2">
      <c r="A21" s="422" t="s">
        <v>28</v>
      </c>
      <c r="B21" s="418">
        <v>42.968517378500003</v>
      </c>
      <c r="C21" s="418">
        <v>42.553197417699998</v>
      </c>
      <c r="D21" s="418">
        <f t="shared" si="0"/>
        <v>-0.41531996080000511</v>
      </c>
    </row>
    <row r="22" spans="1:4" x14ac:dyDescent="0.2">
      <c r="A22" s="422" t="s">
        <v>29</v>
      </c>
      <c r="B22" s="418">
        <v>32.837755358700001</v>
      </c>
      <c r="C22" s="418">
        <v>32.485077575200002</v>
      </c>
      <c r="D22" s="418">
        <f t="shared" si="0"/>
        <v>-0.35267778349999901</v>
      </c>
    </row>
    <row r="23" spans="1:4" x14ac:dyDescent="0.2">
      <c r="A23" s="422" t="s">
        <v>22</v>
      </c>
      <c r="B23" s="418">
        <v>45.584350206100012</v>
      </c>
      <c r="C23" s="418">
        <v>45.289220792599998</v>
      </c>
      <c r="D23" s="418">
        <f t="shared" si="0"/>
        <v>-0.29512941350001398</v>
      </c>
    </row>
    <row r="24" spans="1:4" x14ac:dyDescent="0.2">
      <c r="A24" s="422" t="s">
        <v>6</v>
      </c>
      <c r="B24" s="418">
        <v>42.023908366299999</v>
      </c>
      <c r="C24" s="418">
        <v>41.763807019200001</v>
      </c>
      <c r="D24" s="418">
        <f t="shared" si="0"/>
        <v>-0.26010134709999733</v>
      </c>
    </row>
    <row r="25" spans="1:4" x14ac:dyDescent="0.2">
      <c r="A25" s="422" t="s">
        <v>32</v>
      </c>
      <c r="B25" s="418">
        <v>34.619253851899998</v>
      </c>
      <c r="C25" s="418">
        <v>34.393384372200003</v>
      </c>
      <c r="D25" s="418">
        <f t="shared" si="0"/>
        <v>-0.22586947969999471</v>
      </c>
    </row>
    <row r="26" spans="1:4" x14ac:dyDescent="0.2">
      <c r="A26" s="422" t="s">
        <v>18</v>
      </c>
      <c r="B26" s="418">
        <v>46.969881753599999</v>
      </c>
      <c r="C26" s="418">
        <v>46.793479315799999</v>
      </c>
      <c r="D26" s="418">
        <f t="shared" si="0"/>
        <v>-0.1764024378000002</v>
      </c>
    </row>
    <row r="27" spans="1:4" ht="25.5" x14ac:dyDescent="0.2">
      <c r="A27" s="422" t="s">
        <v>5</v>
      </c>
      <c r="B27" s="418">
        <v>15.7615001299</v>
      </c>
      <c r="C27" s="418">
        <v>15.616376907299999</v>
      </c>
      <c r="D27" s="418">
        <f t="shared" si="0"/>
        <v>-0.14512322260000055</v>
      </c>
    </row>
    <row r="28" spans="1:4" x14ac:dyDescent="0.2">
      <c r="A28" s="422" t="s">
        <v>20</v>
      </c>
      <c r="B28" s="418">
        <v>23.839679504999999</v>
      </c>
      <c r="C28" s="418">
        <v>23.845898851299999</v>
      </c>
      <c r="D28" s="418">
        <f t="shared" si="0"/>
        <v>6.2193462999999838E-3</v>
      </c>
    </row>
    <row r="29" spans="1:4" x14ac:dyDescent="0.2">
      <c r="A29" s="422" t="s">
        <v>30</v>
      </c>
      <c r="B29" s="418">
        <v>47.830837024899999</v>
      </c>
      <c r="C29" s="418">
        <v>47.981224887700002</v>
      </c>
      <c r="D29" s="418">
        <f t="shared" si="0"/>
        <v>0.15038786280000238</v>
      </c>
    </row>
    <row r="30" spans="1:4" x14ac:dyDescent="0.2">
      <c r="A30" s="422" t="s">
        <v>19</v>
      </c>
      <c r="B30" s="418">
        <v>29.842894147999999</v>
      </c>
      <c r="C30" s="418">
        <v>30.514419329700001</v>
      </c>
      <c r="D30" s="418">
        <f t="shared" si="0"/>
        <v>0.67152518170000164</v>
      </c>
    </row>
    <row r="31" spans="1:4" x14ac:dyDescent="0.2">
      <c r="A31" s="422" t="s">
        <v>14</v>
      </c>
      <c r="B31" s="418">
        <v>37.821170790700002</v>
      </c>
      <c r="C31" s="418">
        <v>38.563411239099999</v>
      </c>
      <c r="D31" s="418">
        <f t="shared" si="0"/>
        <v>0.74224044839999692</v>
      </c>
    </row>
    <row r="32" spans="1:4" x14ac:dyDescent="0.2">
      <c r="A32" s="422" t="s">
        <v>24</v>
      </c>
      <c r="B32" s="418">
        <v>25.617551160000001</v>
      </c>
      <c r="C32" s="418">
        <v>27.176371889999999</v>
      </c>
      <c r="D32" s="418">
        <f t="shared" si="0"/>
        <v>1.5588207299999972</v>
      </c>
    </row>
    <row r="33" spans="1:4" x14ac:dyDescent="0.2">
      <c r="A33" s="422" t="s">
        <v>31</v>
      </c>
      <c r="B33" s="418">
        <v>50.852231009900002</v>
      </c>
      <c r="C33" s="418">
        <v>52.628003778999997</v>
      </c>
      <c r="D33" s="418">
        <f t="shared" si="0"/>
        <v>1.7757727690999943</v>
      </c>
    </row>
    <row r="34" spans="1:4" x14ac:dyDescent="0.2">
      <c r="A34" s="422" t="s">
        <v>27</v>
      </c>
      <c r="B34" s="418">
        <v>28.0834886367</v>
      </c>
      <c r="C34" s="418">
        <v>29.9564321153</v>
      </c>
      <c r="D34" s="418">
        <f t="shared" si="0"/>
        <v>1.8729434785999999</v>
      </c>
    </row>
    <row r="35" spans="1:4" x14ac:dyDescent="0.2">
      <c r="A35" s="422" t="s">
        <v>12</v>
      </c>
      <c r="B35" s="418">
        <v>36.676386766900002</v>
      </c>
      <c r="C35" s="418">
        <v>38.597223725399999</v>
      </c>
      <c r="D35" s="418">
        <f t="shared" si="0"/>
        <v>1.9208369584999971</v>
      </c>
    </row>
    <row r="36" spans="1:4" x14ac:dyDescent="0.2">
      <c r="A36" s="422" t="s">
        <v>17</v>
      </c>
      <c r="B36" s="418">
        <v>37.264755509700002</v>
      </c>
      <c r="C36" s="418">
        <v>39.2996793342</v>
      </c>
      <c r="D36" s="418">
        <f t="shared" si="0"/>
        <v>2.0349238244999981</v>
      </c>
    </row>
    <row r="37" spans="1:4" x14ac:dyDescent="0.2">
      <c r="A37" s="422" t="s">
        <v>10</v>
      </c>
      <c r="B37" s="418">
        <v>23.229381669599999</v>
      </c>
      <c r="C37" s="418">
        <v>27.188503826400002</v>
      </c>
      <c r="D37" s="418">
        <f t="shared" si="0"/>
        <v>3.959122156800003</v>
      </c>
    </row>
    <row r="38" spans="1:4" x14ac:dyDescent="0.2">
      <c r="A38" s="422" t="s">
        <v>8</v>
      </c>
      <c r="B38" s="418">
        <v>22.644705955300001</v>
      </c>
      <c r="C38" s="418">
        <v>27.158919096399998</v>
      </c>
      <c r="D38" s="418">
        <f t="shared" si="0"/>
        <v>4.5142131410999973</v>
      </c>
    </row>
  </sheetData>
  <mergeCells count="1">
    <mergeCell ref="H1:I1"/>
  </mergeCells>
  <hyperlinks>
    <hyperlink ref="H1:I1" location="Index!A1" display="Regresar al �ndice" xr:uid="{7DB666F8-6ABF-41FD-ABE8-07D8A6ADEE19}"/>
  </hyperlinks>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19EA3-3F50-4252-9CEB-F2BC49510D97}">
  <sheetPr codeName="Hoja164"/>
  <dimension ref="A1:I81"/>
  <sheetViews>
    <sheetView workbookViewId="0"/>
  </sheetViews>
  <sheetFormatPr baseColWidth="10" defaultRowHeight="12.75" x14ac:dyDescent="0.2"/>
  <cols>
    <col min="1" max="16384" width="11.42578125" style="416"/>
  </cols>
  <sheetData>
    <row r="1" spans="1:9" x14ac:dyDescent="0.2">
      <c r="A1" s="69" t="s">
        <v>2009</v>
      </c>
      <c r="H1" s="346" t="s">
        <v>2143</v>
      </c>
      <c r="I1" s="346"/>
    </row>
    <row r="6" spans="1:9" x14ac:dyDescent="0.2">
      <c r="A6" s="322" t="s">
        <v>451</v>
      </c>
      <c r="B6" s="420" t="s">
        <v>1430</v>
      </c>
      <c r="C6" s="421">
        <v>8013.5013597295001</v>
      </c>
      <c r="D6" s="421">
        <v>4954.2715011754999</v>
      </c>
    </row>
    <row r="7" spans="1:9" x14ac:dyDescent="0.2">
      <c r="A7" s="322"/>
      <c r="B7" s="420" t="s">
        <v>1431</v>
      </c>
      <c r="C7" s="421">
        <v>8374.1766682327998</v>
      </c>
      <c r="D7" s="421">
        <v>5232.1886194222006</v>
      </c>
    </row>
    <row r="8" spans="1:9" x14ac:dyDescent="0.2">
      <c r="A8" s="322"/>
      <c r="B8" s="420" t="s">
        <v>1432</v>
      </c>
      <c r="C8" s="421">
        <v>8014.7925045083002</v>
      </c>
      <c r="D8" s="421">
        <v>4964.8642091005004</v>
      </c>
    </row>
    <row r="9" spans="1:9" x14ac:dyDescent="0.2">
      <c r="A9" s="322"/>
      <c r="B9" s="420" t="s">
        <v>1433</v>
      </c>
      <c r="C9" s="421">
        <v>8150.0440624462999</v>
      </c>
      <c r="D9" s="421">
        <v>5055.2145490472003</v>
      </c>
    </row>
    <row r="10" spans="1:9" x14ac:dyDescent="0.2">
      <c r="A10" s="322">
        <v>2006</v>
      </c>
      <c r="B10" s="420" t="s">
        <v>1430</v>
      </c>
      <c r="C10" s="421">
        <v>8489.0928936116998</v>
      </c>
      <c r="D10" s="421">
        <v>5543.6471092052006</v>
      </c>
    </row>
    <row r="11" spans="1:9" x14ac:dyDescent="0.2">
      <c r="A11" s="322"/>
      <c r="B11" s="420" t="s">
        <v>1431</v>
      </c>
      <c r="C11" s="421">
        <v>8548.6581197216001</v>
      </c>
      <c r="D11" s="421">
        <v>5761.1819483031004</v>
      </c>
    </row>
    <row r="12" spans="1:9" x14ac:dyDescent="0.2">
      <c r="A12" s="322"/>
      <c r="B12" s="420" t="s">
        <v>1432</v>
      </c>
      <c r="C12" s="421">
        <v>8473.7695193817999</v>
      </c>
      <c r="D12" s="421">
        <v>5593.1610415508003</v>
      </c>
    </row>
    <row r="13" spans="1:9" x14ac:dyDescent="0.2">
      <c r="A13" s="322"/>
      <c r="B13" s="420" t="s">
        <v>1433</v>
      </c>
      <c r="C13" s="421">
        <v>8558.5195073561008</v>
      </c>
      <c r="D13" s="421">
        <v>5467.3317962593001</v>
      </c>
    </row>
    <row r="14" spans="1:9" x14ac:dyDescent="0.2">
      <c r="A14" s="322">
        <v>2007</v>
      </c>
      <c r="B14" s="420" t="s">
        <v>1430</v>
      </c>
      <c r="C14" s="421">
        <v>8562.8759892399012</v>
      </c>
      <c r="D14" s="421">
        <v>5640.9098111373005</v>
      </c>
    </row>
    <row r="15" spans="1:9" x14ac:dyDescent="0.2">
      <c r="A15" s="322"/>
      <c r="B15" s="420" t="s">
        <v>1431</v>
      </c>
      <c r="C15" s="421">
        <v>8675.8508861205009</v>
      </c>
      <c r="D15" s="421">
        <v>5882.4459257545004</v>
      </c>
    </row>
    <row r="16" spans="1:9" x14ac:dyDescent="0.2">
      <c r="A16" s="322"/>
      <c r="B16" s="420" t="s">
        <v>1432</v>
      </c>
      <c r="C16" s="421">
        <v>8364.6101705299006</v>
      </c>
      <c r="D16" s="421">
        <v>5808.3831565404998</v>
      </c>
    </row>
    <row r="17" spans="1:4" x14ac:dyDescent="0.2">
      <c r="A17" s="322"/>
      <c r="B17" s="420" t="s">
        <v>1433</v>
      </c>
      <c r="C17" s="421">
        <v>8371.5066231905002</v>
      </c>
      <c r="D17" s="421">
        <v>5689.0701438869</v>
      </c>
    </row>
    <row r="18" spans="1:4" x14ac:dyDescent="0.2">
      <c r="A18" s="322">
        <v>2008</v>
      </c>
      <c r="B18" s="420" t="s">
        <v>1430</v>
      </c>
      <c r="C18" s="421">
        <v>8676.7591364704003</v>
      </c>
      <c r="D18" s="421">
        <v>5952.8919940408005</v>
      </c>
    </row>
    <row r="19" spans="1:4" x14ac:dyDescent="0.2">
      <c r="A19" s="322"/>
      <c r="B19" s="420" t="s">
        <v>1431</v>
      </c>
      <c r="C19" s="421">
        <v>8715.5668567050998</v>
      </c>
      <c r="D19" s="421">
        <v>5658.6432319085998</v>
      </c>
    </row>
    <row r="20" spans="1:4" x14ac:dyDescent="0.2">
      <c r="A20" s="322"/>
      <c r="B20" s="420" t="s">
        <v>1432</v>
      </c>
      <c r="C20" s="421">
        <v>8281.0090772145995</v>
      </c>
      <c r="D20" s="421">
        <v>5556.4580420421998</v>
      </c>
    </row>
    <row r="21" spans="1:4" x14ac:dyDescent="0.2">
      <c r="A21" s="322"/>
      <c r="B21" s="420" t="s">
        <v>1433</v>
      </c>
      <c r="C21" s="421">
        <v>8148.1446543482007</v>
      </c>
      <c r="D21" s="421">
        <v>5599.5219587601005</v>
      </c>
    </row>
    <row r="22" spans="1:4" x14ac:dyDescent="0.2">
      <c r="A22" s="322">
        <v>2009</v>
      </c>
      <c r="B22" s="420" t="s">
        <v>1430</v>
      </c>
      <c r="C22" s="421">
        <v>8053.7463573974001</v>
      </c>
      <c r="D22" s="421">
        <v>5270.6900510455998</v>
      </c>
    </row>
    <row r="23" spans="1:4" x14ac:dyDescent="0.2">
      <c r="A23" s="322"/>
      <c r="B23" s="420" t="s">
        <v>1431</v>
      </c>
      <c r="C23" s="421">
        <v>8013.8126239048006</v>
      </c>
      <c r="D23" s="421">
        <v>5277.7027721772001</v>
      </c>
    </row>
    <row r="24" spans="1:4" x14ac:dyDescent="0.2">
      <c r="A24" s="322"/>
      <c r="B24" s="420" t="s">
        <v>1432</v>
      </c>
      <c r="C24" s="421">
        <v>7502.8571712977</v>
      </c>
      <c r="D24" s="421">
        <v>5114.5439017051003</v>
      </c>
    </row>
    <row r="25" spans="1:4" x14ac:dyDescent="0.2">
      <c r="A25" s="322"/>
      <c r="B25" s="420" t="s">
        <v>1433</v>
      </c>
      <c r="C25" s="421">
        <v>7612.6920311082004</v>
      </c>
      <c r="D25" s="421">
        <v>4872.3030448981999</v>
      </c>
    </row>
    <row r="26" spans="1:4" x14ac:dyDescent="0.2">
      <c r="A26" s="322">
        <v>2010</v>
      </c>
      <c r="B26" s="420" t="s">
        <v>1430</v>
      </c>
      <c r="C26" s="421">
        <v>7375.0661230758005</v>
      </c>
      <c r="D26" s="421">
        <v>5095.4473649690999</v>
      </c>
    </row>
    <row r="27" spans="1:4" x14ac:dyDescent="0.2">
      <c r="A27" s="322"/>
      <c r="B27" s="420" t="s">
        <v>1431</v>
      </c>
      <c r="C27" s="421">
        <v>7612.7063158024002</v>
      </c>
      <c r="D27" s="421">
        <v>5164.6438141118006</v>
      </c>
    </row>
    <row r="28" spans="1:4" x14ac:dyDescent="0.2">
      <c r="A28" s="322"/>
      <c r="B28" s="420" t="s">
        <v>1432</v>
      </c>
      <c r="C28" s="421">
        <v>7249.6587119741998</v>
      </c>
      <c r="D28" s="421">
        <v>5060.3060927832003</v>
      </c>
    </row>
    <row r="29" spans="1:4" x14ac:dyDescent="0.2">
      <c r="A29" s="322"/>
      <c r="B29" s="420" t="s">
        <v>1433</v>
      </c>
      <c r="C29" s="421">
        <v>7373.3593071128007</v>
      </c>
      <c r="D29" s="421">
        <v>4973.9996363104001</v>
      </c>
    </row>
    <row r="30" spans="1:4" x14ac:dyDescent="0.2">
      <c r="A30" s="322">
        <v>2011</v>
      </c>
      <c r="B30" s="420" t="s">
        <v>1430</v>
      </c>
      <c r="C30" s="421">
        <v>7498.6901057894001</v>
      </c>
      <c r="D30" s="421">
        <v>5095.5702429364001</v>
      </c>
    </row>
    <row r="31" spans="1:4" x14ac:dyDescent="0.2">
      <c r="A31" s="322"/>
      <c r="B31" s="420" t="s">
        <v>1431</v>
      </c>
      <c r="C31" s="421">
        <v>7410.7621538963003</v>
      </c>
      <c r="D31" s="421">
        <v>5157.0686696785006</v>
      </c>
    </row>
    <row r="32" spans="1:4" x14ac:dyDescent="0.2">
      <c r="A32" s="322"/>
      <c r="B32" s="420" t="s">
        <v>1432</v>
      </c>
      <c r="C32" s="421">
        <v>7177.1324837376005</v>
      </c>
      <c r="D32" s="421">
        <v>4988.5730289103003</v>
      </c>
    </row>
    <row r="33" spans="1:4" x14ac:dyDescent="0.2">
      <c r="A33" s="322"/>
      <c r="B33" s="420" t="s">
        <v>1433</v>
      </c>
      <c r="C33" s="421">
        <v>7211.8295881371005</v>
      </c>
      <c r="D33" s="421">
        <v>4997.3615647280003</v>
      </c>
    </row>
    <row r="34" spans="1:4" x14ac:dyDescent="0.2">
      <c r="A34" s="322">
        <v>2012</v>
      </c>
      <c r="B34" s="420" t="s">
        <v>1430</v>
      </c>
      <c r="C34" s="421">
        <v>7196.2194537117002</v>
      </c>
      <c r="D34" s="421">
        <v>5180.3963369959001</v>
      </c>
    </row>
    <row r="35" spans="1:4" x14ac:dyDescent="0.2">
      <c r="A35" s="322"/>
      <c r="B35" s="420" t="s">
        <v>1431</v>
      </c>
      <c r="C35" s="421">
        <v>7421.7302726388007</v>
      </c>
      <c r="D35" s="421">
        <v>5363.7557844944004</v>
      </c>
    </row>
    <row r="36" spans="1:4" x14ac:dyDescent="0.2">
      <c r="A36" s="322"/>
      <c r="B36" s="420" t="s">
        <v>1432</v>
      </c>
      <c r="C36" s="421">
        <v>7222.8485819053003</v>
      </c>
      <c r="D36" s="421">
        <v>5254.0304927316001</v>
      </c>
    </row>
    <row r="37" spans="1:4" x14ac:dyDescent="0.2">
      <c r="A37" s="322"/>
      <c r="B37" s="420" t="s">
        <v>1433</v>
      </c>
      <c r="C37" s="421">
        <v>7450.8053047228004</v>
      </c>
      <c r="D37" s="421">
        <v>5409.6831168572999</v>
      </c>
    </row>
    <row r="38" spans="1:4" x14ac:dyDescent="0.2">
      <c r="A38" s="322">
        <v>2013</v>
      </c>
      <c r="B38" s="420" t="s">
        <v>1430</v>
      </c>
      <c r="C38" s="421">
        <v>7454.6193983477006</v>
      </c>
      <c r="D38" s="421">
        <v>5431.6952179158006</v>
      </c>
    </row>
    <row r="39" spans="1:4" x14ac:dyDescent="0.2">
      <c r="A39" s="322"/>
      <c r="B39" s="420" t="s">
        <v>1431</v>
      </c>
      <c r="C39" s="421">
        <v>7559.5671618740007</v>
      </c>
      <c r="D39" s="421">
        <v>5341.4387736690005</v>
      </c>
    </row>
    <row r="40" spans="1:4" x14ac:dyDescent="0.2">
      <c r="A40" s="322"/>
      <c r="B40" s="420" t="s">
        <v>1432</v>
      </c>
      <c r="C40" s="421">
        <v>7459.1550177775998</v>
      </c>
      <c r="D40" s="421">
        <v>5405.5158960774997</v>
      </c>
    </row>
    <row r="41" spans="1:4" x14ac:dyDescent="0.2">
      <c r="A41" s="322"/>
      <c r="B41" s="420" t="s">
        <v>1433</v>
      </c>
      <c r="C41" s="421">
        <v>7351.9001580765998</v>
      </c>
      <c r="D41" s="421">
        <v>5235.1240310183002</v>
      </c>
    </row>
    <row r="42" spans="1:4" x14ac:dyDescent="0.2">
      <c r="A42" s="322">
        <v>2014</v>
      </c>
      <c r="B42" s="420" t="s">
        <v>1430</v>
      </c>
      <c r="C42" s="421">
        <v>7360.3742171682006</v>
      </c>
      <c r="D42" s="421">
        <v>5220.5966905976002</v>
      </c>
    </row>
    <row r="43" spans="1:4" x14ac:dyDescent="0.2">
      <c r="A43" s="322"/>
      <c r="B43" s="420" t="s">
        <v>1431</v>
      </c>
      <c r="C43" s="421">
        <v>7620.0521026308006</v>
      </c>
      <c r="D43" s="421">
        <v>5402.0099246380005</v>
      </c>
    </row>
    <row r="44" spans="1:4" x14ac:dyDescent="0.2">
      <c r="A44" s="322"/>
      <c r="B44" s="420" t="s">
        <v>1432</v>
      </c>
      <c r="C44" s="421">
        <v>7543.0217721643003</v>
      </c>
      <c r="D44" s="421">
        <v>5293.7805184471999</v>
      </c>
    </row>
    <row r="45" spans="1:4" x14ac:dyDescent="0.2">
      <c r="A45" s="322"/>
      <c r="B45" s="420" t="s">
        <v>1433</v>
      </c>
      <c r="C45" s="421">
        <v>7052.3801216380007</v>
      </c>
      <c r="D45" s="421">
        <v>5028.9133183001004</v>
      </c>
    </row>
    <row r="46" spans="1:4" x14ac:dyDescent="0.2">
      <c r="A46" s="322">
        <v>2015</v>
      </c>
      <c r="B46" s="420" t="s">
        <v>1430</v>
      </c>
      <c r="C46" s="421">
        <v>7337.4165835532003</v>
      </c>
      <c r="D46" s="421">
        <v>5247.7885605434003</v>
      </c>
    </row>
    <row r="47" spans="1:4" x14ac:dyDescent="0.2">
      <c r="A47" s="322"/>
      <c r="B47" s="420" t="s">
        <v>1431</v>
      </c>
      <c r="C47" s="421">
        <v>7322.0130300535002</v>
      </c>
      <c r="D47" s="421">
        <v>5513.2361678458001</v>
      </c>
    </row>
    <row r="48" spans="1:4" x14ac:dyDescent="0.2">
      <c r="A48" s="322"/>
      <c r="B48" s="420" t="s">
        <v>1432</v>
      </c>
      <c r="C48" s="421">
        <v>7666.4619589592003</v>
      </c>
      <c r="D48" s="421">
        <v>5482.3883865858998</v>
      </c>
    </row>
    <row r="49" spans="1:4" x14ac:dyDescent="0.2">
      <c r="A49" s="322"/>
      <c r="B49" s="420" t="s">
        <v>1433</v>
      </c>
      <c r="C49" s="421">
        <v>7378.1624871710001</v>
      </c>
      <c r="D49" s="421">
        <v>5373.7851039424004</v>
      </c>
    </row>
    <row r="50" spans="1:4" x14ac:dyDescent="0.2">
      <c r="A50" s="323">
        <v>2016</v>
      </c>
      <c r="B50" s="420" t="s">
        <v>1430</v>
      </c>
      <c r="C50" s="421">
        <v>7599.8009946475004</v>
      </c>
      <c r="D50" s="421">
        <v>5542.8655841072004</v>
      </c>
    </row>
    <row r="51" spans="1:4" x14ac:dyDescent="0.2">
      <c r="A51" s="323"/>
      <c r="B51" s="420" t="s">
        <v>1431</v>
      </c>
      <c r="C51" s="421">
        <v>7463.1594217924003</v>
      </c>
      <c r="D51" s="421">
        <v>5441.8917376308</v>
      </c>
    </row>
    <row r="52" spans="1:4" x14ac:dyDescent="0.2">
      <c r="A52" s="323"/>
      <c r="B52" s="420" t="s">
        <v>1432</v>
      </c>
      <c r="C52" s="421">
        <v>7584.2255518206002</v>
      </c>
      <c r="D52" s="421">
        <v>5583.5999765926999</v>
      </c>
    </row>
    <row r="53" spans="1:4" x14ac:dyDescent="0.2">
      <c r="A53" s="323"/>
      <c r="B53" s="420" t="s">
        <v>1433</v>
      </c>
      <c r="C53" s="421">
        <v>7534.6569022107005</v>
      </c>
      <c r="D53" s="421">
        <v>5570.8332436302999</v>
      </c>
    </row>
    <row r="54" spans="1:4" x14ac:dyDescent="0.2">
      <c r="A54" s="323">
        <v>2017</v>
      </c>
      <c r="B54" s="420" t="s">
        <v>1430</v>
      </c>
      <c r="C54" s="421">
        <v>7784.9101459734002</v>
      </c>
      <c r="D54" s="421">
        <v>5640.0156515679</v>
      </c>
    </row>
    <row r="55" spans="1:4" x14ac:dyDescent="0.2">
      <c r="A55" s="323"/>
      <c r="B55" s="420" t="s">
        <v>1431</v>
      </c>
      <c r="C55" s="421">
        <v>7689.3333617550006</v>
      </c>
      <c r="D55" s="421">
        <v>5483.7144902870004</v>
      </c>
    </row>
    <row r="56" spans="1:4" x14ac:dyDescent="0.2">
      <c r="A56" s="323"/>
      <c r="B56" s="420" t="s">
        <v>1432</v>
      </c>
      <c r="C56" s="421">
        <v>7584.6077175542005</v>
      </c>
      <c r="D56" s="421">
        <v>5688.9098648405998</v>
      </c>
    </row>
    <row r="57" spans="1:4" x14ac:dyDescent="0.2">
      <c r="A57" s="323"/>
      <c r="B57" s="420" t="s">
        <v>1433</v>
      </c>
      <c r="C57" s="421">
        <v>7581.9627623956003</v>
      </c>
      <c r="D57" s="421">
        <v>5616.2685162298003</v>
      </c>
    </row>
    <row r="58" spans="1:4" x14ac:dyDescent="0.2">
      <c r="A58" s="323">
        <v>2018</v>
      </c>
      <c r="B58" s="420" t="s">
        <v>1430</v>
      </c>
      <c r="C58" s="421">
        <v>7834.5004576548999</v>
      </c>
      <c r="D58" s="421">
        <v>5861.9318673683001</v>
      </c>
    </row>
    <row r="59" spans="1:4" x14ac:dyDescent="0.2">
      <c r="A59" s="323"/>
      <c r="B59" s="420" t="s">
        <v>1431</v>
      </c>
      <c r="C59" s="421">
        <v>7580.3563225642001</v>
      </c>
      <c r="D59" s="421">
        <v>5788.8740449359002</v>
      </c>
    </row>
    <row r="60" spans="1:4" x14ac:dyDescent="0.2">
      <c r="A60" s="323"/>
      <c r="B60" s="420" t="s">
        <v>1432</v>
      </c>
      <c r="C60" s="421">
        <v>7673.7264542824005</v>
      </c>
      <c r="D60" s="421">
        <v>5757.2984320715004</v>
      </c>
    </row>
    <row r="61" spans="1:4" x14ac:dyDescent="0.2">
      <c r="A61" s="323"/>
      <c r="B61" s="420" t="s">
        <v>1433</v>
      </c>
      <c r="C61" s="421">
        <v>7896.8977160307004</v>
      </c>
      <c r="D61" s="421">
        <v>5500.2612607913006</v>
      </c>
    </row>
    <row r="62" spans="1:4" x14ac:dyDescent="0.2">
      <c r="A62" s="323">
        <v>2019</v>
      </c>
      <c r="B62" s="420" t="s">
        <v>1430</v>
      </c>
      <c r="C62" s="421">
        <v>7846.3200664172</v>
      </c>
      <c r="D62" s="421">
        <v>5811.1211833231</v>
      </c>
    </row>
    <row r="63" spans="1:4" x14ac:dyDescent="0.2">
      <c r="A63" s="323"/>
      <c r="B63" s="420" t="s">
        <v>1431</v>
      </c>
      <c r="C63" s="421">
        <v>8025.885418285</v>
      </c>
      <c r="D63" s="421">
        <v>6029.2432456092001</v>
      </c>
    </row>
    <row r="64" spans="1:4" x14ac:dyDescent="0.2">
      <c r="A64" s="323"/>
      <c r="B64" s="420" t="s">
        <v>1432</v>
      </c>
      <c r="C64" s="421">
        <v>7791.8376463130999</v>
      </c>
      <c r="D64" s="421">
        <v>5837.5897436824998</v>
      </c>
    </row>
    <row r="65" spans="1:4" x14ac:dyDescent="0.2">
      <c r="A65" s="323"/>
      <c r="B65" s="420" t="s">
        <v>1433</v>
      </c>
      <c r="C65" s="421">
        <v>7976.3897726944006</v>
      </c>
      <c r="D65" s="421">
        <v>6039.2040827347</v>
      </c>
    </row>
    <row r="66" spans="1:4" x14ac:dyDescent="0.2">
      <c r="A66" s="323">
        <v>2020</v>
      </c>
      <c r="B66" s="420" t="s">
        <v>1430</v>
      </c>
      <c r="C66" s="421">
        <v>8597.0163344929006</v>
      </c>
      <c r="D66" s="421">
        <v>6149.5509516967004</v>
      </c>
    </row>
    <row r="67" spans="1:4" x14ac:dyDescent="0.2">
      <c r="A67" s="323"/>
      <c r="B67" s="420" t="s">
        <v>1431</v>
      </c>
      <c r="C67" s="421"/>
      <c r="D67" s="421"/>
    </row>
    <row r="68" spans="1:4" x14ac:dyDescent="0.2">
      <c r="A68" s="323"/>
      <c r="B68" s="420" t="s">
        <v>1432</v>
      </c>
      <c r="C68" s="421">
        <v>8231.4336978873998</v>
      </c>
      <c r="D68" s="421">
        <v>6338.4517445576003</v>
      </c>
    </row>
    <row r="69" spans="1:4" x14ac:dyDescent="0.2">
      <c r="A69" s="323"/>
      <c r="B69" s="420" t="s">
        <v>1433</v>
      </c>
      <c r="C69" s="421">
        <v>8210.2875022780008</v>
      </c>
      <c r="D69" s="421">
        <v>6464.5303916932999</v>
      </c>
    </row>
    <row r="70" spans="1:4" x14ac:dyDescent="0.2">
      <c r="A70" s="323">
        <v>2021</v>
      </c>
      <c r="B70" s="420" t="s">
        <v>1430</v>
      </c>
      <c r="C70" s="421">
        <v>8457.5278804947011</v>
      </c>
      <c r="D70" s="421">
        <v>6801.5119293450998</v>
      </c>
    </row>
    <row r="71" spans="1:4" x14ac:dyDescent="0.2">
      <c r="A71" s="323"/>
      <c r="B71" s="420" t="s">
        <v>1431</v>
      </c>
      <c r="C71" s="421">
        <v>8215.3015197911009</v>
      </c>
      <c r="D71" s="421">
        <v>6535.4888851759006</v>
      </c>
    </row>
    <row r="72" spans="1:4" x14ac:dyDescent="0.2">
      <c r="A72" s="323"/>
      <c r="B72" s="420" t="s">
        <v>1432</v>
      </c>
      <c r="C72" s="421">
        <v>8120.9675436145999</v>
      </c>
      <c r="D72" s="421">
        <v>6344.1342758142</v>
      </c>
    </row>
    <row r="73" spans="1:4" x14ac:dyDescent="0.2">
      <c r="A73" s="323"/>
      <c r="B73" s="420" t="s">
        <v>1433</v>
      </c>
      <c r="C73" s="421">
        <v>7854.2720878640002</v>
      </c>
      <c r="D73" s="421">
        <v>6108.356242672</v>
      </c>
    </row>
    <row r="74" spans="1:4" x14ac:dyDescent="0.2">
      <c r="A74" s="323">
        <v>2022</v>
      </c>
      <c r="B74" s="420" t="s">
        <v>1430</v>
      </c>
      <c r="C74" s="421">
        <v>8377.3287994662005</v>
      </c>
      <c r="D74" s="421">
        <v>6535.4822051594001</v>
      </c>
    </row>
    <row r="75" spans="1:4" x14ac:dyDescent="0.2">
      <c r="A75" s="323"/>
      <c r="B75" s="420" t="s">
        <v>1431</v>
      </c>
      <c r="C75" s="421">
        <v>8389.7202204223995</v>
      </c>
      <c r="D75" s="421">
        <v>6326.3583390866006</v>
      </c>
    </row>
    <row r="76" spans="1:4" x14ac:dyDescent="0.2">
      <c r="A76" s="323"/>
      <c r="B76" s="420" t="s">
        <v>1432</v>
      </c>
      <c r="C76" s="421">
        <v>8180.5007860583</v>
      </c>
      <c r="D76" s="421">
        <v>6408.5597920856999</v>
      </c>
    </row>
    <row r="77" spans="1:4" x14ac:dyDescent="0.2">
      <c r="A77" s="323"/>
      <c r="B77" s="420" t="s">
        <v>1433</v>
      </c>
      <c r="C77" s="421">
        <v>8604.5364070896994</v>
      </c>
      <c r="D77" s="421">
        <v>6429.2213057521003</v>
      </c>
    </row>
    <row r="78" spans="1:4" x14ac:dyDescent="0.2">
      <c r="A78" s="323">
        <v>2023</v>
      </c>
      <c r="B78" s="420" t="s">
        <v>1430</v>
      </c>
      <c r="C78" s="421">
        <v>8724.536967262</v>
      </c>
      <c r="D78" s="421">
        <v>6518.4560956516007</v>
      </c>
    </row>
    <row r="79" spans="1:4" x14ac:dyDescent="0.2">
      <c r="A79" s="323"/>
      <c r="B79" s="420" t="s">
        <v>1431</v>
      </c>
      <c r="C79" s="421"/>
      <c r="D79" s="421"/>
    </row>
    <row r="80" spans="1:4" x14ac:dyDescent="0.2">
      <c r="A80" s="323"/>
      <c r="B80" s="420" t="s">
        <v>1432</v>
      </c>
      <c r="C80" s="421"/>
      <c r="D80" s="421"/>
    </row>
    <row r="81" spans="1:4" x14ac:dyDescent="0.2">
      <c r="A81" s="323"/>
      <c r="B81" s="420" t="s">
        <v>1433</v>
      </c>
      <c r="C81" s="421"/>
      <c r="D81" s="421"/>
    </row>
  </sheetData>
  <mergeCells count="20">
    <mergeCell ref="A14:A17"/>
    <mergeCell ref="A18:A21"/>
    <mergeCell ref="A22:A25"/>
    <mergeCell ref="A26:A29"/>
    <mergeCell ref="A78:A81"/>
    <mergeCell ref="H1:I1"/>
    <mergeCell ref="A54:A57"/>
    <mergeCell ref="A58:A61"/>
    <mergeCell ref="A62:A65"/>
    <mergeCell ref="A66:A69"/>
    <mergeCell ref="A70:A73"/>
    <mergeCell ref="A74:A77"/>
    <mergeCell ref="A30:A33"/>
    <mergeCell ref="A34:A37"/>
    <mergeCell ref="A38:A41"/>
    <mergeCell ref="A42:A45"/>
    <mergeCell ref="A46:A49"/>
    <mergeCell ref="A50:A53"/>
    <mergeCell ref="A6:A9"/>
    <mergeCell ref="A10:A13"/>
  </mergeCells>
  <hyperlinks>
    <hyperlink ref="H1:I1" location="Index!A1" display="Regresar al �ndice" xr:uid="{6E7E3B80-61B4-45B6-A9AF-F1C2AFBBD904}"/>
  </hyperlinks>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1BFD3-8BA6-4E94-90EB-D45407B73FE6}">
  <sheetPr codeName="Hoja165"/>
  <dimension ref="A1:I44"/>
  <sheetViews>
    <sheetView zoomScale="90" zoomScaleNormal="90" workbookViewId="0"/>
  </sheetViews>
  <sheetFormatPr baseColWidth="10" defaultRowHeight="12.75" x14ac:dyDescent="0.2"/>
  <cols>
    <col min="1" max="1" width="22.5703125" style="419" bestFit="1" customWidth="1"/>
    <col min="2" max="16384" width="11.42578125" style="416"/>
  </cols>
  <sheetData>
    <row r="1" spans="1:9" x14ac:dyDescent="0.2">
      <c r="A1" s="69" t="s">
        <v>2011</v>
      </c>
      <c r="H1" s="346" t="s">
        <v>2143</v>
      </c>
      <c r="I1" s="346"/>
    </row>
    <row r="2" spans="1:9" x14ac:dyDescent="0.2">
      <c r="A2" s="416"/>
    </row>
    <row r="3" spans="1:9" x14ac:dyDescent="0.2">
      <c r="A3" s="416"/>
    </row>
    <row r="4" spans="1:9" x14ac:dyDescent="0.2">
      <c r="A4" s="416"/>
    </row>
    <row r="6" spans="1:9" x14ac:dyDescent="0.2">
      <c r="A6" s="417" t="s">
        <v>451</v>
      </c>
      <c r="B6" s="418">
        <v>16.3715533787</v>
      </c>
    </row>
    <row r="7" spans="1:9" x14ac:dyDescent="0.2">
      <c r="A7" s="417" t="s">
        <v>1793</v>
      </c>
      <c r="B7" s="418">
        <v>18.284720801799999</v>
      </c>
    </row>
    <row r="8" spans="1:9" x14ac:dyDescent="0.2">
      <c r="A8" s="417" t="s">
        <v>1794</v>
      </c>
      <c r="B8" s="418">
        <v>19.0682657969</v>
      </c>
    </row>
    <row r="9" spans="1:9" x14ac:dyDescent="0.2">
      <c r="A9" s="417" t="s">
        <v>1795</v>
      </c>
      <c r="B9" s="418">
        <v>19.643006234000001</v>
      </c>
    </row>
    <row r="10" spans="1:9" x14ac:dyDescent="0.2">
      <c r="A10" s="417" t="s">
        <v>1796</v>
      </c>
      <c r="B10" s="418">
        <v>20.0104497815</v>
      </c>
    </row>
    <row r="11" spans="1:9" x14ac:dyDescent="0.2">
      <c r="A11" s="417" t="s">
        <v>1797</v>
      </c>
      <c r="B11" s="418">
        <v>21.087824054399999</v>
      </c>
    </row>
    <row r="12" spans="1:9" x14ac:dyDescent="0.2">
      <c r="A12" s="417" t="s">
        <v>1798</v>
      </c>
      <c r="B12" s="418">
        <v>21.214958812599999</v>
      </c>
    </row>
    <row r="13" spans="1:9" x14ac:dyDescent="0.2">
      <c r="A13" s="417" t="s">
        <v>1799</v>
      </c>
      <c r="B13" s="418">
        <v>21.356209025599998</v>
      </c>
    </row>
    <row r="14" spans="1:9" ht="25.5" x14ac:dyDescent="0.2">
      <c r="A14" s="417" t="s">
        <v>1800</v>
      </c>
      <c r="B14" s="418">
        <v>21.573200883999998</v>
      </c>
    </row>
    <row r="15" spans="1:9" x14ac:dyDescent="0.2">
      <c r="A15" s="417" t="s">
        <v>1801</v>
      </c>
      <c r="B15" s="418">
        <v>22.291952331600001</v>
      </c>
    </row>
    <row r="16" spans="1:9" x14ac:dyDescent="0.2">
      <c r="A16" s="417" t="s">
        <v>1802</v>
      </c>
      <c r="B16" s="418">
        <v>23.7717010408</v>
      </c>
    </row>
    <row r="17" spans="1:2" x14ac:dyDescent="0.2">
      <c r="A17" s="417" t="s">
        <v>1803</v>
      </c>
      <c r="B17" s="418">
        <v>26.0093439529</v>
      </c>
    </row>
    <row r="18" spans="1:2" x14ac:dyDescent="0.2">
      <c r="A18" s="417" t="s">
        <v>1804</v>
      </c>
      <c r="B18" s="418">
        <v>26.639382510699999</v>
      </c>
    </row>
    <row r="19" spans="1:2" x14ac:dyDescent="0.2">
      <c r="A19" s="417" t="s">
        <v>1805</v>
      </c>
      <c r="B19" s="418">
        <v>27.018486799400002</v>
      </c>
    </row>
    <row r="20" spans="1:2" x14ac:dyDescent="0.2">
      <c r="A20" s="417" t="s">
        <v>1806</v>
      </c>
      <c r="B20" s="418">
        <v>27.295776330300001</v>
      </c>
    </row>
    <row r="21" spans="1:2" ht="25.5" x14ac:dyDescent="0.2">
      <c r="A21" s="417" t="s">
        <v>1807</v>
      </c>
      <c r="B21" s="418">
        <v>27.400681759299999</v>
      </c>
    </row>
    <row r="22" spans="1:2" x14ac:dyDescent="0.2">
      <c r="A22" s="417" t="s">
        <v>1808</v>
      </c>
      <c r="B22" s="418">
        <v>28.441293575300001</v>
      </c>
    </row>
    <row r="23" spans="1:2" x14ac:dyDescent="0.2">
      <c r="A23" s="417" t="s">
        <v>1809</v>
      </c>
      <c r="B23" s="418">
        <v>29.729140537199999</v>
      </c>
    </row>
    <row r="24" spans="1:2" ht="25.5" x14ac:dyDescent="0.2">
      <c r="A24" s="417" t="s">
        <v>1810</v>
      </c>
      <c r="B24" s="418">
        <v>29.806769307500002</v>
      </c>
    </row>
    <row r="25" spans="1:2" x14ac:dyDescent="0.2">
      <c r="A25" s="417" t="s">
        <v>1811</v>
      </c>
      <c r="B25" s="418">
        <v>29.8112710889</v>
      </c>
    </row>
    <row r="26" spans="1:2" x14ac:dyDescent="0.2">
      <c r="A26" s="417" t="s">
        <v>1812</v>
      </c>
      <c r="B26" s="418">
        <v>30.6218904065</v>
      </c>
    </row>
    <row r="27" spans="1:2" x14ac:dyDescent="0.2">
      <c r="A27" s="417" t="s">
        <v>1813</v>
      </c>
      <c r="B27" s="418">
        <v>30.912190186499998</v>
      </c>
    </row>
    <row r="28" spans="1:2" x14ac:dyDescent="0.2">
      <c r="A28" s="417" t="s">
        <v>1814</v>
      </c>
      <c r="B28" s="418">
        <v>31.1005978114</v>
      </c>
    </row>
    <row r="29" spans="1:2" x14ac:dyDescent="0.2">
      <c r="A29" s="417" t="s">
        <v>1815</v>
      </c>
      <c r="B29" s="418">
        <v>31.274472250599999</v>
      </c>
    </row>
    <row r="30" spans="1:2" x14ac:dyDescent="0.2">
      <c r="A30" s="417" t="s">
        <v>1816</v>
      </c>
      <c r="B30" s="418">
        <v>32.262921536900002</v>
      </c>
    </row>
    <row r="31" spans="1:2" ht="25.5" x14ac:dyDescent="0.2">
      <c r="A31" s="417" t="s">
        <v>1817</v>
      </c>
      <c r="B31" s="418">
        <v>32.469308182299997</v>
      </c>
    </row>
    <row r="32" spans="1:2" x14ac:dyDescent="0.2">
      <c r="A32" s="417" t="s">
        <v>1818</v>
      </c>
      <c r="B32" s="418">
        <v>32.656461862699999</v>
      </c>
    </row>
    <row r="33" spans="1:2" x14ac:dyDescent="0.2">
      <c r="A33" s="417" t="s">
        <v>1819</v>
      </c>
      <c r="B33" s="418">
        <v>32.712078869599999</v>
      </c>
    </row>
    <row r="34" spans="1:2" ht="25.5" x14ac:dyDescent="0.2">
      <c r="A34" s="417" t="s">
        <v>1820</v>
      </c>
      <c r="B34" s="418">
        <v>36.452360977300003</v>
      </c>
    </row>
    <row r="35" spans="1:2" x14ac:dyDescent="0.2">
      <c r="A35" s="417" t="s">
        <v>1821</v>
      </c>
      <c r="B35" s="418">
        <v>36.841740546499999</v>
      </c>
    </row>
    <row r="36" spans="1:2" x14ac:dyDescent="0.2">
      <c r="A36" s="417" t="s">
        <v>1822</v>
      </c>
      <c r="B36" s="418">
        <v>37.127308148399997</v>
      </c>
    </row>
    <row r="37" spans="1:2" x14ac:dyDescent="0.2">
      <c r="A37" s="417" t="s">
        <v>1823</v>
      </c>
      <c r="B37" s="418">
        <v>37.664221650099996</v>
      </c>
    </row>
    <row r="38" spans="1:2" x14ac:dyDescent="0.2">
      <c r="A38" s="417" t="s">
        <v>1824</v>
      </c>
      <c r="B38" s="418">
        <v>39.106635974200003</v>
      </c>
    </row>
    <row r="39" spans="1:2" ht="25.5" x14ac:dyDescent="0.2">
      <c r="A39" s="417" t="s">
        <v>1825</v>
      </c>
      <c r="B39" s="418">
        <v>39.407459155600002</v>
      </c>
    </row>
    <row r="40" spans="1:2" ht="25.5" x14ac:dyDescent="0.2">
      <c r="A40" s="417" t="s">
        <v>1826</v>
      </c>
      <c r="B40" s="418">
        <v>39.559651723999998</v>
      </c>
    </row>
    <row r="41" spans="1:2" x14ac:dyDescent="0.2">
      <c r="A41" s="417" t="s">
        <v>1827</v>
      </c>
      <c r="B41" s="418">
        <v>41.386512631899997</v>
      </c>
    </row>
    <row r="42" spans="1:2" x14ac:dyDescent="0.2">
      <c r="A42" s="417" t="s">
        <v>1828</v>
      </c>
      <c r="B42" s="418">
        <v>45.665371997400001</v>
      </c>
    </row>
    <row r="43" spans="1:2" x14ac:dyDescent="0.2">
      <c r="A43" s="417" t="s">
        <v>1829</v>
      </c>
      <c r="B43" s="418">
        <v>46.401586039100003</v>
      </c>
    </row>
    <row r="44" spans="1:2" ht="25.5" x14ac:dyDescent="0.2">
      <c r="A44" s="417" t="s">
        <v>1830</v>
      </c>
      <c r="B44" s="418">
        <v>48.201897651300001</v>
      </c>
    </row>
  </sheetData>
  <mergeCells count="1">
    <mergeCell ref="H1:I1"/>
  </mergeCells>
  <hyperlinks>
    <hyperlink ref="H1:I1" location="Index!A1" display="Regresar al �ndice" xr:uid="{995FE74C-4D22-4EF2-B3EE-AC0538FA5F04}"/>
  </hyperlinks>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F3DBA-68CF-486F-B6C1-71FDB68E2F23}">
  <sheetPr codeName="Hoja166"/>
  <dimension ref="A1:I5"/>
  <sheetViews>
    <sheetView workbookViewId="0"/>
  </sheetViews>
  <sheetFormatPr baseColWidth="10" defaultRowHeight="12.75" x14ac:dyDescent="0.2"/>
  <cols>
    <col min="1" max="16384" width="11.42578125" style="69"/>
  </cols>
  <sheetData>
    <row r="1" spans="1:9" x14ac:dyDescent="0.2">
      <c r="A1" s="69" t="s">
        <v>2013</v>
      </c>
      <c r="H1" s="382" t="s">
        <v>2143</v>
      </c>
      <c r="I1" s="382"/>
    </row>
    <row r="5" spans="1:9" x14ac:dyDescent="0.2">
      <c r="A5" s="69" t="s">
        <v>1935</v>
      </c>
      <c r="B5" s="415" t="s">
        <v>1936</v>
      </c>
    </row>
  </sheetData>
  <mergeCells count="1">
    <mergeCell ref="H1:I1"/>
  </mergeCells>
  <hyperlinks>
    <hyperlink ref="B5" r:id="rId1" xr:uid="{74458560-7257-43DD-8AE7-03E009377066}"/>
    <hyperlink ref="H1:I1" location="Index!A1" display="Regresar al �ndice" xr:uid="{E8D3E9F9-23A4-491E-9702-9762722C8C05}"/>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1B901-E9C8-4ED0-9D3E-1B7A14A584B5}">
  <sheetPr codeName="Hoja98"/>
  <dimension ref="A1:I14"/>
  <sheetViews>
    <sheetView workbookViewId="0"/>
  </sheetViews>
  <sheetFormatPr baseColWidth="10" defaultRowHeight="12.75" x14ac:dyDescent="0.2"/>
  <cols>
    <col min="1" max="1" width="20.85546875" style="266" customWidth="1"/>
    <col min="2" max="4" width="11.42578125" style="266"/>
    <col min="5" max="5" width="12.7109375" style="266" customWidth="1"/>
    <col min="6" max="16384" width="11.42578125" style="266"/>
  </cols>
  <sheetData>
    <row r="1" spans="1:9" x14ac:dyDescent="0.2">
      <c r="A1" s="69" t="s">
        <v>1958</v>
      </c>
      <c r="H1" s="346" t="s">
        <v>2143</v>
      </c>
      <c r="I1" s="346"/>
    </row>
    <row r="6" spans="1:9" ht="25.5" x14ac:dyDescent="0.2">
      <c r="A6" s="506" t="s">
        <v>577</v>
      </c>
      <c r="B6" s="507" t="s">
        <v>1836</v>
      </c>
      <c r="C6" s="507" t="s">
        <v>1837</v>
      </c>
      <c r="D6" s="507" t="s">
        <v>1838</v>
      </c>
      <c r="E6" s="507" t="s">
        <v>1839</v>
      </c>
      <c r="F6" s="541" t="s">
        <v>1840</v>
      </c>
    </row>
    <row r="7" spans="1:9" x14ac:dyDescent="0.2">
      <c r="A7" s="508" t="s">
        <v>165</v>
      </c>
      <c r="B7" s="520">
        <v>2031413.726984127</v>
      </c>
      <c r="C7" s="520">
        <v>1450000</v>
      </c>
      <c r="D7" s="515">
        <v>276748</v>
      </c>
      <c r="E7" s="515">
        <v>19000000</v>
      </c>
      <c r="F7" s="527">
        <v>315</v>
      </c>
      <c r="G7" s="363"/>
    </row>
    <row r="8" spans="1:9" x14ac:dyDescent="0.2">
      <c r="A8" s="508" t="s">
        <v>55</v>
      </c>
      <c r="B8" s="524">
        <v>4795247.7435524231</v>
      </c>
      <c r="C8" s="542">
        <v>3626958</v>
      </c>
      <c r="D8" s="513">
        <v>270000</v>
      </c>
      <c r="E8" s="513">
        <v>98439904</v>
      </c>
      <c r="F8" s="526">
        <v>15823</v>
      </c>
      <c r="G8" s="363"/>
    </row>
    <row r="9" spans="1:9" x14ac:dyDescent="0.2">
      <c r="A9" s="508" t="s">
        <v>1835</v>
      </c>
      <c r="B9" s="520">
        <v>4501540.2845903775</v>
      </c>
      <c r="C9" s="520">
        <v>2969000</v>
      </c>
      <c r="D9" s="515">
        <v>257000</v>
      </c>
      <c r="E9" s="515">
        <v>85000000</v>
      </c>
      <c r="F9" s="527">
        <v>7690</v>
      </c>
      <c r="G9" s="363"/>
    </row>
    <row r="10" spans="1:9" x14ac:dyDescent="0.2">
      <c r="A10" s="508" t="s">
        <v>154</v>
      </c>
      <c r="B10" s="524">
        <v>2146249.2516397028</v>
      </c>
      <c r="C10" s="524">
        <v>1570000</v>
      </c>
      <c r="D10" s="513">
        <v>284820</v>
      </c>
      <c r="E10" s="513">
        <v>18000000</v>
      </c>
      <c r="F10" s="526">
        <v>2287</v>
      </c>
      <c r="G10" s="363"/>
    </row>
    <row r="11" spans="1:9" x14ac:dyDescent="0.2">
      <c r="A11" s="508" t="s">
        <v>163</v>
      </c>
      <c r="B11" s="520">
        <v>1344465.5082822086</v>
      </c>
      <c r="C11" s="520">
        <v>988000</v>
      </c>
      <c r="D11" s="515">
        <v>259239</v>
      </c>
      <c r="E11" s="515">
        <v>16000000</v>
      </c>
      <c r="F11" s="527">
        <v>1630</v>
      </c>
      <c r="G11" s="363"/>
    </row>
    <row r="12" spans="1:9" x14ac:dyDescent="0.2">
      <c r="A12" s="508" t="s">
        <v>151</v>
      </c>
      <c r="B12" s="524">
        <v>8028595.7086818311</v>
      </c>
      <c r="C12" s="524">
        <v>4800000</v>
      </c>
      <c r="D12" s="513">
        <v>274244</v>
      </c>
      <c r="E12" s="513">
        <v>99800000</v>
      </c>
      <c r="F12" s="526">
        <v>25763</v>
      </c>
      <c r="G12" s="363"/>
    </row>
    <row r="13" spans="1:9" x14ac:dyDescent="0.2">
      <c r="A13" s="508" t="s">
        <v>52</v>
      </c>
      <c r="B13" s="528">
        <v>6075215.0560383499</v>
      </c>
      <c r="C13" s="528">
        <v>3740000</v>
      </c>
      <c r="D13" s="530">
        <v>257000</v>
      </c>
      <c r="E13" s="530">
        <v>99800000</v>
      </c>
      <c r="F13" s="531">
        <v>53508</v>
      </c>
      <c r="G13" s="363"/>
    </row>
    <row r="14" spans="1:9" x14ac:dyDescent="0.2">
      <c r="H14" s="363"/>
    </row>
  </sheetData>
  <mergeCells count="1">
    <mergeCell ref="H1:I1"/>
  </mergeCells>
  <hyperlinks>
    <hyperlink ref="H1:I1" location="Index!A1" display="Regresar al �ndice" xr:uid="{E57AB4A2-6EE2-4C17-98D5-D1C7829D0297}"/>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09825-43F1-4164-A97E-E49BF770EA7A}">
  <sheetPr codeName="Hoja167"/>
  <dimension ref="A1:I5"/>
  <sheetViews>
    <sheetView workbookViewId="0"/>
  </sheetViews>
  <sheetFormatPr baseColWidth="10" defaultRowHeight="12.75" x14ac:dyDescent="0.2"/>
  <cols>
    <col min="1" max="16384" width="11.42578125" style="69"/>
  </cols>
  <sheetData>
    <row r="1" spans="1:9" x14ac:dyDescent="0.2">
      <c r="A1" s="69" t="s">
        <v>2015</v>
      </c>
      <c r="H1" s="382" t="s">
        <v>2143</v>
      </c>
      <c r="I1" s="382"/>
    </row>
    <row r="5" spans="1:9" x14ac:dyDescent="0.2">
      <c r="A5" s="69" t="s">
        <v>1935</v>
      </c>
      <c r="B5" s="415" t="s">
        <v>1936</v>
      </c>
    </row>
  </sheetData>
  <mergeCells count="1">
    <mergeCell ref="H1:I1"/>
  </mergeCells>
  <hyperlinks>
    <hyperlink ref="B5" r:id="rId1" xr:uid="{7982CCBB-64B5-4F90-8165-23B70BBA085B}"/>
    <hyperlink ref="H1:I1" location="Index!A1" display="Regresar al �ndice" xr:uid="{DA9CC34F-3058-490F-83ED-48D836C8C55F}"/>
  </hyperlinks>
  <pageMargins left="0.7" right="0.7" top="0.75" bottom="0.75" header="0.3" footer="0.3"/>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61"/>
  <dimension ref="A1:T216"/>
  <sheetViews>
    <sheetView zoomScaleNormal="100" workbookViewId="0"/>
  </sheetViews>
  <sheetFormatPr baseColWidth="10" defaultColWidth="11.42578125" defaultRowHeight="12.75" x14ac:dyDescent="0.2"/>
  <cols>
    <col min="1" max="1" width="8.5703125" style="38" customWidth="1"/>
    <col min="2" max="2" width="8.42578125" style="38" customWidth="1"/>
    <col min="3" max="3" width="22.85546875" style="38" customWidth="1"/>
    <col min="4" max="7" width="9.28515625" style="38" customWidth="1"/>
    <col min="8" max="8" width="13.28515625" style="38" customWidth="1"/>
    <col min="9" max="9" width="9" style="38" bestFit="1" customWidth="1"/>
    <col min="10" max="10" width="13" style="38" customWidth="1"/>
    <col min="11" max="11" width="11.7109375" style="38" customWidth="1"/>
    <col min="12" max="12" width="9.7109375" style="38" customWidth="1"/>
    <col min="13" max="13" width="10.85546875" style="38" customWidth="1"/>
    <col min="14" max="16384" width="11.42578125" style="38"/>
  </cols>
  <sheetData>
    <row r="1" spans="1:20" x14ac:dyDescent="0.2">
      <c r="A1" s="69" t="s">
        <v>2017</v>
      </c>
      <c r="H1" s="346" t="s">
        <v>2143</v>
      </c>
      <c r="I1" s="346"/>
    </row>
    <row r="2" spans="1:20" x14ac:dyDescent="0.2">
      <c r="A2" s="32" t="s">
        <v>1417</v>
      </c>
      <c r="H2" s="12"/>
      <c r="I2" s="12"/>
      <c r="J2" s="12"/>
    </row>
    <row r="3" spans="1:20" x14ac:dyDescent="0.2">
      <c r="A3" s="12"/>
      <c r="H3" s="12"/>
      <c r="I3" s="12"/>
      <c r="J3" s="12"/>
    </row>
    <row r="4" spans="1:20" x14ac:dyDescent="0.2">
      <c r="A4" s="12"/>
      <c r="H4" s="12"/>
      <c r="I4" s="12"/>
      <c r="J4" s="12"/>
    </row>
    <row r="5" spans="1:20" x14ac:dyDescent="0.2">
      <c r="A5" s="12"/>
      <c r="B5" s="5"/>
      <c r="H5" s="12"/>
      <c r="I5" s="12"/>
      <c r="J5" s="12"/>
    </row>
    <row r="6" spans="1:20" ht="63.75" customHeight="1" x14ac:dyDescent="0.2">
      <c r="A6" s="256" t="s">
        <v>134</v>
      </c>
      <c r="B6" s="257"/>
      <c r="C6" s="91" t="s">
        <v>36</v>
      </c>
      <c r="D6" s="12"/>
      <c r="E6" s="12"/>
      <c r="F6" s="12"/>
      <c r="G6" s="12"/>
      <c r="H6" s="12"/>
      <c r="I6" s="12"/>
      <c r="J6" s="12"/>
      <c r="K6" s="12"/>
      <c r="L6" s="12"/>
      <c r="M6" s="12"/>
      <c r="N6" s="12"/>
      <c r="O6" s="12"/>
      <c r="P6" s="12"/>
      <c r="Q6" s="12"/>
      <c r="R6" s="12"/>
      <c r="S6" s="12"/>
      <c r="T6" s="12"/>
    </row>
    <row r="7" spans="1:20" x14ac:dyDescent="0.2">
      <c r="A7" s="260">
        <v>43862</v>
      </c>
      <c r="B7" s="259"/>
      <c r="C7" s="92">
        <v>41.838602329450907</v>
      </c>
      <c r="D7" s="12"/>
      <c r="E7" s="12"/>
      <c r="F7" s="12"/>
      <c r="G7" s="12"/>
      <c r="H7" s="12"/>
      <c r="I7" s="12"/>
      <c r="J7" s="12"/>
      <c r="K7" s="12"/>
      <c r="L7" s="12"/>
      <c r="M7" s="12"/>
      <c r="N7" s="12"/>
      <c r="O7" s="12"/>
      <c r="P7" s="12"/>
      <c r="Q7" s="12"/>
      <c r="R7" s="12"/>
      <c r="S7" s="12"/>
      <c r="T7" s="12"/>
    </row>
    <row r="8" spans="1:20" x14ac:dyDescent="0.2">
      <c r="A8" s="258">
        <v>43952</v>
      </c>
      <c r="B8" s="259"/>
      <c r="C8" s="92">
        <v>31.339434276206322</v>
      </c>
      <c r="D8" s="12"/>
      <c r="E8" s="12"/>
      <c r="F8" s="12"/>
      <c r="G8" s="12"/>
      <c r="H8" s="12"/>
      <c r="I8" s="12"/>
      <c r="J8" s="12"/>
      <c r="K8" s="12"/>
      <c r="L8" s="12"/>
      <c r="M8" s="12"/>
      <c r="N8" s="12"/>
      <c r="O8" s="12"/>
      <c r="P8" s="12"/>
      <c r="Q8" s="12"/>
      <c r="R8" s="12"/>
      <c r="S8" s="12"/>
      <c r="T8" s="12"/>
    </row>
    <row r="9" spans="1:20" x14ac:dyDescent="0.2">
      <c r="A9" s="258">
        <v>43983</v>
      </c>
      <c r="B9" s="259"/>
      <c r="C9" s="92">
        <v>35.235715067593461</v>
      </c>
      <c r="D9" s="12"/>
      <c r="E9" s="12"/>
      <c r="F9" s="12"/>
      <c r="G9" s="12"/>
      <c r="H9" s="12"/>
      <c r="I9" s="12"/>
      <c r="J9" s="12"/>
      <c r="K9" s="12"/>
      <c r="L9" s="12"/>
      <c r="M9" s="12"/>
      <c r="N9" s="12"/>
      <c r="O9" s="12"/>
      <c r="P9" s="12"/>
      <c r="Q9" s="12"/>
      <c r="R9" s="12"/>
      <c r="S9" s="12"/>
      <c r="T9" s="12"/>
    </row>
    <row r="10" spans="1:20" x14ac:dyDescent="0.2">
      <c r="A10" s="258">
        <v>44013</v>
      </c>
      <c r="B10" s="259"/>
      <c r="C10" s="92">
        <v>32.712146422628948</v>
      </c>
      <c r="D10" s="12"/>
      <c r="E10" s="12"/>
      <c r="F10" s="12"/>
      <c r="G10" s="12"/>
      <c r="H10" s="12"/>
      <c r="I10" s="12"/>
      <c r="J10" s="12"/>
      <c r="K10" s="12"/>
      <c r="L10" s="12"/>
      <c r="M10" s="12"/>
      <c r="N10" s="12"/>
      <c r="O10" s="12"/>
      <c r="P10" s="12"/>
      <c r="Q10" s="12"/>
      <c r="R10" s="12"/>
      <c r="S10" s="12"/>
      <c r="T10" s="12"/>
    </row>
    <row r="11" spans="1:20" x14ac:dyDescent="0.2">
      <c r="A11" s="258">
        <v>44044</v>
      </c>
      <c r="B11" s="259"/>
      <c r="C11" s="92">
        <v>33.68552412645591</v>
      </c>
      <c r="D11" s="12"/>
      <c r="E11" s="12"/>
      <c r="F11" s="12"/>
      <c r="G11" s="12"/>
      <c r="H11" s="12"/>
      <c r="I11" s="12"/>
      <c r="J11" s="12"/>
      <c r="K11" s="12"/>
      <c r="L11" s="12"/>
      <c r="M11" s="12"/>
      <c r="N11" s="12"/>
      <c r="O11" s="12"/>
      <c r="P11" s="12"/>
      <c r="Q11" s="12"/>
      <c r="R11" s="12"/>
      <c r="S11" s="12"/>
      <c r="T11" s="12"/>
    </row>
    <row r="12" spans="1:20" x14ac:dyDescent="0.2">
      <c r="A12" s="258">
        <v>44075</v>
      </c>
      <c r="B12" s="259"/>
      <c r="C12" s="92">
        <v>33.815609090054785</v>
      </c>
      <c r="D12" s="12"/>
      <c r="E12" s="12"/>
      <c r="F12" s="12"/>
      <c r="G12" s="12"/>
      <c r="H12" s="12"/>
      <c r="I12" s="12"/>
      <c r="J12" s="12"/>
      <c r="K12" s="12"/>
      <c r="L12" s="12"/>
      <c r="M12" s="12"/>
      <c r="N12" s="12"/>
      <c r="O12" s="12"/>
      <c r="P12" s="12"/>
      <c r="Q12" s="12"/>
      <c r="R12" s="12"/>
      <c r="S12" s="12"/>
      <c r="T12" s="12"/>
    </row>
    <row r="13" spans="1:20" x14ac:dyDescent="0.2">
      <c r="A13" s="258">
        <v>44105</v>
      </c>
      <c r="B13" s="259"/>
      <c r="C13" s="92">
        <v>32.251655629139073</v>
      </c>
      <c r="D13" s="12"/>
      <c r="E13" s="12"/>
      <c r="F13" s="12"/>
      <c r="G13" s="12"/>
      <c r="H13" s="12"/>
      <c r="I13" s="12"/>
      <c r="J13" s="12"/>
      <c r="K13" s="12"/>
      <c r="L13" s="12"/>
      <c r="M13" s="12"/>
      <c r="N13" s="12"/>
      <c r="O13" s="12"/>
      <c r="P13" s="12"/>
      <c r="Q13" s="12"/>
      <c r="R13" s="12"/>
      <c r="S13" s="12"/>
      <c r="T13" s="12"/>
    </row>
    <row r="14" spans="1:20" x14ac:dyDescent="0.2">
      <c r="A14" s="258">
        <v>44136</v>
      </c>
      <c r="B14" s="259"/>
      <c r="C14" s="92">
        <v>32.138103161397666</v>
      </c>
      <c r="D14" s="12"/>
      <c r="E14" s="12"/>
      <c r="F14" s="12"/>
      <c r="G14" s="12"/>
      <c r="H14" s="12"/>
      <c r="I14" s="12"/>
      <c r="J14" s="12"/>
      <c r="K14" s="12"/>
      <c r="L14" s="12"/>
      <c r="M14" s="12"/>
      <c r="N14" s="12"/>
      <c r="O14" s="12"/>
      <c r="P14" s="12"/>
      <c r="Q14" s="12"/>
      <c r="R14" s="12"/>
      <c r="S14" s="12"/>
      <c r="T14" s="12"/>
    </row>
    <row r="15" spans="1:20" x14ac:dyDescent="0.2">
      <c r="A15" s="258">
        <v>44166</v>
      </c>
      <c r="B15" s="259"/>
      <c r="C15" s="92">
        <v>32.371048252911812</v>
      </c>
      <c r="D15" s="12"/>
      <c r="E15" s="12"/>
      <c r="F15" s="12"/>
      <c r="G15" s="12"/>
      <c r="H15" s="12"/>
      <c r="I15" s="12"/>
      <c r="J15" s="12"/>
      <c r="K15" s="12"/>
      <c r="L15" s="12"/>
      <c r="M15" s="12"/>
      <c r="N15" s="12"/>
      <c r="O15" s="12"/>
      <c r="P15" s="12"/>
      <c r="Q15" s="12"/>
      <c r="R15" s="12"/>
      <c r="S15" s="12"/>
      <c r="T15" s="12"/>
    </row>
    <row r="16" spans="1:20" x14ac:dyDescent="0.2">
      <c r="A16" s="258">
        <v>44197</v>
      </c>
      <c r="B16" s="259"/>
      <c r="C16" s="92">
        <v>33.760399334442596</v>
      </c>
      <c r="D16" s="12"/>
      <c r="E16" s="12"/>
      <c r="F16" s="12"/>
      <c r="G16" s="12"/>
      <c r="H16" s="12"/>
      <c r="I16" s="12"/>
      <c r="J16" s="12"/>
      <c r="K16" s="12"/>
      <c r="L16" s="12"/>
      <c r="M16" s="12"/>
      <c r="N16" s="12"/>
      <c r="O16" s="12"/>
      <c r="P16" s="12"/>
      <c r="Q16" s="12"/>
      <c r="R16" s="12"/>
      <c r="S16" s="12"/>
      <c r="T16" s="12"/>
    </row>
    <row r="17" spans="1:20" x14ac:dyDescent="0.2">
      <c r="A17" s="258">
        <v>44228</v>
      </c>
      <c r="B17" s="259"/>
      <c r="C17" s="92">
        <v>34.134775374376041</v>
      </c>
      <c r="D17" s="12"/>
      <c r="E17" s="12"/>
      <c r="F17" s="12"/>
      <c r="G17" s="12"/>
      <c r="H17" s="12"/>
      <c r="I17" s="12"/>
      <c r="J17" s="12"/>
      <c r="K17" s="12"/>
      <c r="L17" s="12"/>
      <c r="M17" s="12"/>
      <c r="N17" s="12"/>
      <c r="O17" s="12"/>
      <c r="P17" s="12"/>
      <c r="Q17" s="12"/>
      <c r="R17" s="12"/>
      <c r="S17" s="12"/>
      <c r="T17" s="12"/>
    </row>
    <row r="18" spans="1:20" x14ac:dyDescent="0.2">
      <c r="A18" s="258">
        <v>44256</v>
      </c>
      <c r="B18" s="259"/>
      <c r="C18" s="92">
        <v>37.868988391376448</v>
      </c>
      <c r="D18" s="12"/>
      <c r="E18" s="12"/>
      <c r="F18" s="12"/>
      <c r="G18" s="12"/>
      <c r="H18" s="12"/>
      <c r="I18" s="12"/>
      <c r="J18" s="12"/>
      <c r="K18" s="12"/>
      <c r="L18" s="12"/>
      <c r="M18" s="12"/>
      <c r="N18" s="12"/>
      <c r="O18" s="12"/>
      <c r="P18" s="12"/>
      <c r="Q18" s="12"/>
      <c r="R18" s="12"/>
      <c r="S18" s="12"/>
      <c r="T18" s="12"/>
    </row>
    <row r="19" spans="1:20" x14ac:dyDescent="0.2">
      <c r="A19" s="258">
        <v>44287</v>
      </c>
      <c r="B19" s="259"/>
      <c r="C19" s="92">
        <v>39.692179700499167</v>
      </c>
      <c r="D19" s="12"/>
      <c r="E19" s="12"/>
      <c r="F19" s="12"/>
      <c r="G19" s="12"/>
      <c r="H19" s="12"/>
      <c r="I19" s="12"/>
      <c r="J19" s="12"/>
      <c r="K19" s="12"/>
      <c r="L19" s="12"/>
      <c r="M19" s="12"/>
      <c r="N19" s="12"/>
      <c r="O19" s="12"/>
      <c r="P19" s="12"/>
      <c r="Q19" s="12"/>
      <c r="R19" s="12"/>
      <c r="S19" s="12"/>
      <c r="T19" s="12"/>
    </row>
    <row r="20" spans="1:20" x14ac:dyDescent="0.2">
      <c r="A20" s="258">
        <v>44317</v>
      </c>
      <c r="B20" s="259"/>
      <c r="C20" s="92">
        <v>38.885191347753747</v>
      </c>
      <c r="D20" s="12"/>
      <c r="E20" s="12"/>
      <c r="F20" s="12"/>
      <c r="G20" s="12"/>
      <c r="H20" s="12"/>
      <c r="I20" s="12"/>
      <c r="J20" s="12"/>
      <c r="K20" s="12"/>
      <c r="L20" s="12"/>
      <c r="M20" s="12"/>
      <c r="N20" s="12"/>
      <c r="O20" s="12"/>
      <c r="P20" s="12"/>
      <c r="Q20" s="12"/>
      <c r="R20" s="12"/>
      <c r="S20" s="12"/>
      <c r="T20" s="12"/>
    </row>
    <row r="21" spans="1:20" x14ac:dyDescent="0.2">
      <c r="A21" s="258">
        <v>44348</v>
      </c>
      <c r="B21" s="259"/>
      <c r="C21" s="92">
        <v>41.229235880398669</v>
      </c>
      <c r="D21" s="12"/>
      <c r="E21" s="12"/>
      <c r="F21" s="12"/>
      <c r="G21" s="12"/>
      <c r="H21" s="12"/>
      <c r="I21" s="12"/>
      <c r="J21" s="12"/>
      <c r="K21" s="12"/>
      <c r="L21" s="12"/>
      <c r="M21" s="12"/>
      <c r="N21" s="12"/>
      <c r="O21" s="12"/>
      <c r="P21" s="12"/>
      <c r="Q21" s="12"/>
      <c r="R21" s="12"/>
      <c r="S21" s="12"/>
      <c r="T21" s="12"/>
    </row>
    <row r="22" spans="1:20" x14ac:dyDescent="0.2">
      <c r="A22" s="258">
        <v>44378</v>
      </c>
      <c r="B22" s="259"/>
      <c r="C22" s="92">
        <v>37.034883720930239</v>
      </c>
      <c r="D22" s="12"/>
      <c r="E22" s="12"/>
      <c r="F22" s="12"/>
      <c r="G22" s="12"/>
      <c r="H22" s="12"/>
      <c r="I22" s="12"/>
      <c r="J22" s="12"/>
      <c r="K22" s="12"/>
      <c r="L22" s="12"/>
      <c r="M22" s="12"/>
      <c r="N22" s="12"/>
      <c r="O22" s="12"/>
      <c r="P22" s="12"/>
      <c r="Q22" s="12"/>
      <c r="R22" s="12"/>
      <c r="S22" s="12"/>
      <c r="T22" s="12"/>
    </row>
    <row r="23" spans="1:20" x14ac:dyDescent="0.2">
      <c r="A23" s="258">
        <v>44409</v>
      </c>
      <c r="B23" s="259"/>
      <c r="C23" s="92">
        <v>36.608623548922054</v>
      </c>
      <c r="D23" s="12"/>
      <c r="E23" s="12"/>
      <c r="F23" s="12"/>
      <c r="G23" s="12"/>
      <c r="H23" s="12"/>
      <c r="I23" s="12"/>
      <c r="J23" s="12"/>
      <c r="K23" s="12"/>
      <c r="L23" s="12"/>
      <c r="M23" s="12"/>
      <c r="N23" s="12"/>
      <c r="O23" s="12"/>
      <c r="P23" s="12"/>
      <c r="Q23" s="12"/>
      <c r="R23" s="12"/>
      <c r="S23" s="12"/>
      <c r="T23" s="12"/>
    </row>
    <row r="24" spans="1:20" x14ac:dyDescent="0.2">
      <c r="A24" s="258">
        <v>44440</v>
      </c>
      <c r="B24" s="259"/>
      <c r="C24" s="92">
        <v>38.843594009983363</v>
      </c>
      <c r="D24" s="12"/>
      <c r="E24" s="12"/>
      <c r="F24" s="12"/>
      <c r="G24" s="12"/>
      <c r="H24" s="12"/>
      <c r="I24" s="12"/>
      <c r="J24" s="12"/>
      <c r="K24" s="12"/>
      <c r="L24" s="12"/>
      <c r="M24" s="12"/>
      <c r="N24" s="12"/>
      <c r="O24" s="12"/>
      <c r="P24" s="12"/>
      <c r="Q24" s="12"/>
      <c r="R24" s="12"/>
      <c r="S24" s="12"/>
      <c r="T24" s="12"/>
    </row>
    <row r="25" spans="1:20" x14ac:dyDescent="0.2">
      <c r="A25" s="258">
        <v>44470</v>
      </c>
      <c r="B25" s="259"/>
      <c r="C25" s="92">
        <v>38.928571428571431</v>
      </c>
      <c r="D25" s="12"/>
      <c r="E25" s="12"/>
      <c r="F25" s="12"/>
      <c r="G25" s="12"/>
      <c r="H25" s="12"/>
      <c r="I25" s="12"/>
      <c r="J25" s="12"/>
      <c r="K25" s="12"/>
      <c r="L25" s="12"/>
      <c r="M25" s="12"/>
      <c r="N25" s="12"/>
      <c r="O25" s="12"/>
      <c r="P25" s="12"/>
      <c r="Q25" s="12"/>
      <c r="R25" s="12"/>
      <c r="S25" s="12"/>
      <c r="T25" s="12"/>
    </row>
    <row r="26" spans="1:20" x14ac:dyDescent="0.2">
      <c r="A26" s="258">
        <v>44501</v>
      </c>
      <c r="B26" s="259"/>
      <c r="C26" s="92">
        <v>37.895174708818629</v>
      </c>
      <c r="D26" s="12"/>
      <c r="E26" s="12"/>
      <c r="F26" s="12"/>
      <c r="G26" s="12"/>
      <c r="H26" s="12"/>
      <c r="I26" s="12"/>
      <c r="J26" s="12"/>
      <c r="K26" s="12"/>
      <c r="L26" s="12"/>
      <c r="M26" s="12"/>
      <c r="N26" s="12"/>
      <c r="O26" s="12"/>
      <c r="P26" s="12"/>
      <c r="Q26" s="12"/>
      <c r="R26" s="12"/>
      <c r="S26" s="12"/>
      <c r="T26" s="12"/>
    </row>
    <row r="27" spans="1:20" x14ac:dyDescent="0.2">
      <c r="A27" s="258">
        <v>44531</v>
      </c>
      <c r="B27" s="259"/>
      <c r="C27" s="92">
        <v>39.08</v>
      </c>
      <c r="D27" s="12"/>
      <c r="E27" s="12"/>
      <c r="F27" s="12"/>
      <c r="G27" s="12"/>
      <c r="H27" s="12"/>
      <c r="I27" s="12"/>
      <c r="J27" s="12"/>
      <c r="K27" s="12"/>
      <c r="L27" s="12"/>
      <c r="M27" s="12"/>
      <c r="N27" s="12"/>
      <c r="O27" s="12"/>
      <c r="P27" s="12"/>
      <c r="Q27" s="12"/>
      <c r="R27" s="12"/>
      <c r="S27" s="12"/>
      <c r="T27" s="12"/>
    </row>
    <row r="28" spans="1:20" x14ac:dyDescent="0.2">
      <c r="A28" s="258">
        <v>44562</v>
      </c>
      <c r="B28" s="259"/>
      <c r="C28" s="92">
        <v>38.391376451077946</v>
      </c>
      <c r="D28" s="12"/>
      <c r="E28" s="12"/>
      <c r="F28" s="12"/>
      <c r="G28" s="12"/>
      <c r="H28" s="12"/>
      <c r="I28" s="12"/>
      <c r="J28" s="12"/>
      <c r="K28" s="12"/>
      <c r="L28" s="12"/>
      <c r="M28" s="12"/>
      <c r="N28" s="12"/>
      <c r="O28" s="12"/>
      <c r="P28" s="12"/>
      <c r="Q28" s="12"/>
      <c r="R28" s="12"/>
      <c r="S28" s="12"/>
      <c r="T28" s="12"/>
    </row>
    <row r="29" spans="1:20" x14ac:dyDescent="0.2">
      <c r="A29" s="258">
        <v>44593</v>
      </c>
      <c r="B29" s="259"/>
      <c r="C29" s="92">
        <v>38.828903654485046</v>
      </c>
      <c r="D29" s="12"/>
      <c r="E29" s="12"/>
      <c r="F29" s="12"/>
      <c r="G29" s="12"/>
      <c r="H29" s="12"/>
      <c r="I29" s="12"/>
      <c r="J29" s="12"/>
      <c r="K29" s="12"/>
      <c r="L29" s="12"/>
      <c r="M29" s="12"/>
      <c r="N29" s="12"/>
      <c r="O29" s="12"/>
      <c r="P29" s="12"/>
      <c r="Q29" s="12"/>
      <c r="R29" s="12"/>
      <c r="S29" s="12"/>
      <c r="T29" s="12"/>
    </row>
    <row r="30" spans="1:20" x14ac:dyDescent="0.2">
      <c r="A30" s="258">
        <v>44621</v>
      </c>
      <c r="B30" s="259"/>
      <c r="C30" s="92">
        <v>37.441860465116278</v>
      </c>
    </row>
    <row r="31" spans="1:20" x14ac:dyDescent="0.2">
      <c r="A31" s="258">
        <v>44652</v>
      </c>
      <c r="B31" s="259"/>
      <c r="C31" s="93">
        <v>37.75</v>
      </c>
    </row>
    <row r="32" spans="1:20" x14ac:dyDescent="0.2">
      <c r="A32" s="258">
        <v>44682</v>
      </c>
      <c r="B32" s="259"/>
      <c r="C32" s="92">
        <v>38.098006644518271</v>
      </c>
    </row>
    <row r="33" spans="1:3" x14ac:dyDescent="0.2">
      <c r="A33" s="258">
        <v>44713</v>
      </c>
      <c r="B33" s="259"/>
      <c r="C33" s="92">
        <v>39.03</v>
      </c>
    </row>
    <row r="34" spans="1:3" x14ac:dyDescent="0.2">
      <c r="A34" s="258">
        <v>44743</v>
      </c>
      <c r="B34" s="259"/>
      <c r="C34" s="92">
        <v>38.228476821192046</v>
      </c>
    </row>
    <row r="35" spans="1:3" x14ac:dyDescent="0.2">
      <c r="A35" s="258">
        <v>44774</v>
      </c>
      <c r="B35" s="259"/>
      <c r="C35" s="92">
        <v>39.168526140063797</v>
      </c>
    </row>
    <row r="36" spans="1:3" x14ac:dyDescent="0.2">
      <c r="A36" s="258">
        <v>44805</v>
      </c>
      <c r="B36" s="259"/>
      <c r="C36" s="92">
        <v>39.909999999999997</v>
      </c>
    </row>
    <row r="37" spans="1:3" x14ac:dyDescent="0.2">
      <c r="A37" s="258">
        <v>44835</v>
      </c>
      <c r="B37" s="259"/>
      <c r="C37" s="92">
        <v>40.9</v>
      </c>
    </row>
    <row r="38" spans="1:3" x14ac:dyDescent="0.2">
      <c r="A38" s="258">
        <v>44866</v>
      </c>
      <c r="B38" s="259"/>
      <c r="C38" s="92">
        <v>39.04</v>
      </c>
    </row>
    <row r="39" spans="1:3" x14ac:dyDescent="0.2">
      <c r="A39" s="258">
        <v>44896</v>
      </c>
      <c r="B39" s="259"/>
      <c r="C39" s="92">
        <v>40.463458110516932</v>
      </c>
    </row>
    <row r="40" spans="1:3" x14ac:dyDescent="0.2">
      <c r="A40" s="258">
        <v>44927</v>
      </c>
      <c r="B40" s="259"/>
      <c r="C40" s="110">
        <v>39.485049833887047</v>
      </c>
    </row>
    <row r="41" spans="1:3" x14ac:dyDescent="0.2">
      <c r="A41" s="258">
        <v>44958</v>
      </c>
      <c r="B41" s="259"/>
      <c r="C41" s="110">
        <v>38.696013289036543</v>
      </c>
    </row>
    <row r="42" spans="1:3" x14ac:dyDescent="0.2">
      <c r="A42" s="258">
        <v>44986</v>
      </c>
      <c r="B42" s="259"/>
      <c r="C42" s="111">
        <v>43.421926910298993</v>
      </c>
    </row>
    <row r="43" spans="1:3" x14ac:dyDescent="0.2">
      <c r="A43" s="258">
        <v>45017</v>
      </c>
      <c r="B43" s="259"/>
      <c r="C43" s="111">
        <v>38.971807628524047</v>
      </c>
    </row>
    <row r="44" spans="1:3" x14ac:dyDescent="0.2">
      <c r="B44" s="5"/>
      <c r="C44" s="4">
        <f>C43/C42-1</f>
        <v>-0.10248553204393718</v>
      </c>
    </row>
    <row r="45" spans="1:3" x14ac:dyDescent="0.2">
      <c r="B45" s="5"/>
    </row>
    <row r="46" spans="1:3" x14ac:dyDescent="0.2">
      <c r="B46" s="5"/>
    </row>
    <row r="47" spans="1:3" x14ac:dyDescent="0.2">
      <c r="B47" s="5"/>
    </row>
    <row r="48" spans="1:3" x14ac:dyDescent="0.2">
      <c r="B48" s="5"/>
    </row>
    <row r="49" spans="2:2" x14ac:dyDescent="0.2">
      <c r="B49" s="5"/>
    </row>
    <row r="50" spans="2:2" x14ac:dyDescent="0.2">
      <c r="B50" s="5"/>
    </row>
    <row r="51" spans="2:2" x14ac:dyDescent="0.2">
      <c r="B51" s="5"/>
    </row>
    <row r="52" spans="2:2" x14ac:dyDescent="0.2">
      <c r="B52" s="5"/>
    </row>
    <row r="53" spans="2:2" x14ac:dyDescent="0.2">
      <c r="B53" s="5"/>
    </row>
    <row r="54" spans="2:2" x14ac:dyDescent="0.2">
      <c r="B54" s="5"/>
    </row>
    <row r="55" spans="2:2" x14ac:dyDescent="0.2">
      <c r="B55" s="5"/>
    </row>
    <row r="56" spans="2:2" x14ac:dyDescent="0.2">
      <c r="B56" s="5"/>
    </row>
    <row r="57" spans="2:2" x14ac:dyDescent="0.2">
      <c r="B57" s="5"/>
    </row>
    <row r="58" spans="2:2" x14ac:dyDescent="0.2">
      <c r="B58" s="5"/>
    </row>
    <row r="59" spans="2:2" x14ac:dyDescent="0.2">
      <c r="B59" s="5"/>
    </row>
    <row r="60" spans="2:2" x14ac:dyDescent="0.2">
      <c r="B60" s="5"/>
    </row>
    <row r="61" spans="2:2" x14ac:dyDescent="0.2">
      <c r="B61" s="5"/>
    </row>
    <row r="62" spans="2:2" x14ac:dyDescent="0.2">
      <c r="B62" s="5"/>
    </row>
    <row r="63" spans="2:2" x14ac:dyDescent="0.2">
      <c r="B63" s="5"/>
    </row>
    <row r="64" spans="2:2"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sheetData>
  <mergeCells count="39">
    <mergeCell ref="A43:B43"/>
    <mergeCell ref="A42:B42"/>
    <mergeCell ref="A41:B41"/>
    <mergeCell ref="A40:B40"/>
    <mergeCell ref="A39:B39"/>
    <mergeCell ref="A15:B15"/>
    <mergeCell ref="A33:B33"/>
    <mergeCell ref="A16:B16"/>
    <mergeCell ref="A17:B17"/>
    <mergeCell ref="A18:B18"/>
    <mergeCell ref="A19:B19"/>
    <mergeCell ref="A25:B25"/>
    <mergeCell ref="A26:B26"/>
    <mergeCell ref="A32:B32"/>
    <mergeCell ref="A31:B31"/>
    <mergeCell ref="A20:B20"/>
    <mergeCell ref="A21:B21"/>
    <mergeCell ref="A22:B22"/>
    <mergeCell ref="A38:B38"/>
    <mergeCell ref="A23:B23"/>
    <mergeCell ref="A13:B13"/>
    <mergeCell ref="A7:B7"/>
    <mergeCell ref="A8:B8"/>
    <mergeCell ref="A9:B9"/>
    <mergeCell ref="A14:B14"/>
    <mergeCell ref="A36:B36"/>
    <mergeCell ref="A37:B37"/>
    <mergeCell ref="A35:B35"/>
    <mergeCell ref="A24:B24"/>
    <mergeCell ref="A30:B30"/>
    <mergeCell ref="A27:B27"/>
    <mergeCell ref="A34:B34"/>
    <mergeCell ref="A29:B29"/>
    <mergeCell ref="A28:B28"/>
    <mergeCell ref="A6:B6"/>
    <mergeCell ref="H1:I1"/>
    <mergeCell ref="A10:B10"/>
    <mergeCell ref="A11:B11"/>
    <mergeCell ref="A12:B12"/>
  </mergeCells>
  <hyperlinks>
    <hyperlink ref="H1:I1" location="Index!A1" display="Regresar al �ndice" xr:uid="{00000000-0004-0000-2300-000000000000}"/>
  </hyperlinks>
  <pageMargins left="0.7" right="0.7" top="0.75" bottom="0.75" header="0.3" footer="0.3"/>
  <pageSetup orientation="portrait" horizontalDpi="4294967295" verticalDpi="4294967295"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41"/>
  <dimension ref="A1:AN422"/>
  <sheetViews>
    <sheetView topLeftCell="Y1" zoomScaleNormal="100" workbookViewId="0"/>
  </sheetViews>
  <sheetFormatPr baseColWidth="10" defaultColWidth="9.140625" defaultRowHeight="12.75" x14ac:dyDescent="0.2"/>
  <cols>
    <col min="1" max="1" width="6.140625" style="312" bestFit="1" customWidth="1"/>
    <col min="2" max="2" width="11.42578125" style="34" bestFit="1" customWidth="1"/>
    <col min="3" max="3" width="7.85546875" style="312" bestFit="1" customWidth="1"/>
    <col min="4" max="4" width="12.7109375" style="312" customWidth="1"/>
    <col min="5" max="5" width="12.140625" style="312" customWidth="1"/>
    <col min="6" max="6" width="11.140625" style="312" customWidth="1"/>
    <col min="7" max="7" width="12.140625" style="312" customWidth="1"/>
    <col min="8" max="8" width="9.7109375" style="312" bestFit="1" customWidth="1"/>
    <col min="9" max="9" width="9.140625" style="312"/>
    <col min="10" max="11" width="9.140625" style="312" bestFit="1" customWidth="1"/>
    <col min="12" max="12" width="9.28515625" style="312" bestFit="1" customWidth="1"/>
    <col min="13" max="13" width="9.140625" style="312" bestFit="1" customWidth="1"/>
    <col min="14" max="14" width="9.7109375" style="312" bestFit="1" customWidth="1"/>
    <col min="15" max="15" width="9.140625" style="312"/>
    <col min="16" max="16" width="6.140625" style="312" bestFit="1" customWidth="1"/>
    <col min="17" max="17" width="11.42578125" style="312" bestFit="1" customWidth="1"/>
    <col min="18" max="18" width="8.7109375" style="312" bestFit="1" customWidth="1"/>
    <col min="19" max="19" width="10.85546875" style="312" bestFit="1" customWidth="1"/>
    <col min="20" max="20" width="9.140625" style="312" bestFit="1" customWidth="1"/>
    <col min="21" max="21" width="9.28515625" style="312" bestFit="1" customWidth="1"/>
    <col min="22" max="22" width="10.85546875" style="312" bestFit="1" customWidth="1"/>
    <col min="23" max="23" width="9.7109375" style="312" bestFit="1" customWidth="1"/>
    <col min="24" max="24" width="9.140625" style="312"/>
    <col min="25" max="25" width="12.140625" style="312" bestFit="1" customWidth="1"/>
    <col min="26" max="26" width="9.140625" style="312" bestFit="1" customWidth="1"/>
    <col min="27" max="27" width="9.28515625" style="312" bestFit="1" customWidth="1"/>
    <col min="28" max="28" width="12.140625" style="312" bestFit="1" customWidth="1"/>
    <col min="29" max="29" width="9.7109375" style="312" bestFit="1" customWidth="1"/>
    <col min="30" max="30" width="9.140625" style="18"/>
    <col min="31" max="31" width="11.42578125" style="18" bestFit="1" customWidth="1"/>
    <col min="32" max="34" width="11.42578125" style="18" customWidth="1"/>
    <col min="35" max="35" width="32.42578125" style="18" bestFit="1" customWidth="1"/>
    <col min="36" max="36" width="15.7109375" style="18" bestFit="1" customWidth="1"/>
    <col min="37" max="38" width="9.140625" style="18"/>
    <col min="39" max="40" width="9.28515625" style="18" bestFit="1" customWidth="1"/>
    <col min="41" max="16384" width="9.140625" style="312"/>
  </cols>
  <sheetData>
    <row r="1" spans="1:40" s="18" customFormat="1" x14ac:dyDescent="0.2">
      <c r="A1" s="69" t="s">
        <v>2019</v>
      </c>
      <c r="B1" s="34"/>
      <c r="C1" s="312"/>
      <c r="D1" s="312"/>
      <c r="E1" s="312"/>
      <c r="F1" s="312"/>
      <c r="G1" s="312"/>
      <c r="H1" s="346" t="s">
        <v>2143</v>
      </c>
      <c r="I1" s="346"/>
      <c r="J1" s="312"/>
      <c r="K1" s="312"/>
      <c r="L1" s="312"/>
      <c r="M1" s="312"/>
      <c r="N1" s="312"/>
      <c r="O1" s="312"/>
      <c r="P1" s="312"/>
      <c r="Q1" s="312"/>
      <c r="R1" s="312"/>
      <c r="S1" s="312"/>
      <c r="T1" s="312"/>
      <c r="U1" s="312"/>
      <c r="V1" s="312"/>
      <c r="W1" s="312"/>
      <c r="X1" s="312"/>
      <c r="Y1" s="312"/>
      <c r="Z1" s="312"/>
      <c r="AA1" s="312"/>
      <c r="AB1" s="312"/>
      <c r="AC1" s="312"/>
    </row>
    <row r="2" spans="1:40" x14ac:dyDescent="0.2">
      <c r="A2" s="32" t="s">
        <v>1417</v>
      </c>
    </row>
    <row r="3" spans="1:40" x14ac:dyDescent="0.2">
      <c r="A3" s="32" t="s">
        <v>649</v>
      </c>
    </row>
    <row r="5" spans="1:40" x14ac:dyDescent="0.2">
      <c r="B5" s="5"/>
    </row>
    <row r="6" spans="1:40" s="18" customFormat="1" x14ac:dyDescent="0.2">
      <c r="A6" s="69"/>
      <c r="B6" s="69"/>
      <c r="C6" s="313"/>
      <c r="D6" s="261" t="s">
        <v>434</v>
      </c>
      <c r="E6" s="261"/>
      <c r="F6" s="261"/>
      <c r="G6" s="261"/>
      <c r="H6" s="261"/>
      <c r="I6" s="313"/>
      <c r="J6" s="261" t="s">
        <v>435</v>
      </c>
      <c r="K6" s="261"/>
      <c r="L6" s="261"/>
      <c r="M6" s="261"/>
      <c r="N6" s="261"/>
      <c r="O6" s="69"/>
      <c r="P6" s="69"/>
      <c r="Q6" s="69"/>
      <c r="R6" s="69"/>
      <c r="S6" s="261" t="s">
        <v>434</v>
      </c>
      <c r="T6" s="261"/>
      <c r="U6" s="261"/>
      <c r="V6" s="261"/>
      <c r="W6" s="261"/>
      <c r="X6" s="69"/>
      <c r="Y6" s="261" t="s">
        <v>435</v>
      </c>
      <c r="Z6" s="261"/>
      <c r="AA6" s="261"/>
      <c r="AB6" s="261"/>
      <c r="AC6" s="261"/>
      <c r="AD6" s="69"/>
      <c r="AE6" s="69"/>
      <c r="AF6" s="69"/>
      <c r="AG6" s="69"/>
      <c r="AH6" s="69"/>
      <c r="AI6" s="69" t="s">
        <v>427</v>
      </c>
      <c r="AJ6" s="69"/>
      <c r="AK6" s="69"/>
      <c r="AL6" s="69"/>
      <c r="AM6" s="69" t="s">
        <v>427</v>
      </c>
      <c r="AN6" s="69"/>
    </row>
    <row r="7" spans="1:40" s="18" customFormat="1" ht="52.5" x14ac:dyDescent="0.2">
      <c r="A7" s="109"/>
      <c r="B7" s="69"/>
      <c r="C7" s="96" t="s">
        <v>2</v>
      </c>
      <c r="D7" s="97" t="s">
        <v>1414</v>
      </c>
      <c r="E7" s="97" t="s">
        <v>1415</v>
      </c>
      <c r="F7" s="97" t="s">
        <v>1416</v>
      </c>
      <c r="G7" s="97" t="s">
        <v>436</v>
      </c>
      <c r="H7" s="98" t="s">
        <v>0</v>
      </c>
      <c r="I7" s="314"/>
      <c r="J7" s="97" t="s">
        <v>1414</v>
      </c>
      <c r="K7" s="97" t="s">
        <v>1415</v>
      </c>
      <c r="L7" s="97" t="s">
        <v>1416</v>
      </c>
      <c r="M7" s="97" t="s">
        <v>436</v>
      </c>
      <c r="N7" s="98" t="s">
        <v>437</v>
      </c>
      <c r="O7" s="69"/>
      <c r="P7" s="69"/>
      <c r="Q7" s="69"/>
      <c r="R7" s="96" t="s">
        <v>2</v>
      </c>
      <c r="S7" s="97" t="s">
        <v>1414</v>
      </c>
      <c r="T7" s="97" t="s">
        <v>1415</v>
      </c>
      <c r="U7" s="97" t="s">
        <v>1416</v>
      </c>
      <c r="V7" s="97" t="s">
        <v>436</v>
      </c>
      <c r="W7" s="98" t="s">
        <v>1</v>
      </c>
      <c r="X7" s="314"/>
      <c r="Y7" s="97" t="s">
        <v>1414</v>
      </c>
      <c r="Z7" s="97" t="s">
        <v>1415</v>
      </c>
      <c r="AA7" s="97" t="s">
        <v>1416</v>
      </c>
      <c r="AB7" s="97" t="s">
        <v>436</v>
      </c>
      <c r="AC7" s="98" t="s">
        <v>437</v>
      </c>
      <c r="AD7" s="69"/>
      <c r="AE7" s="99" t="s">
        <v>372</v>
      </c>
      <c r="AF7" s="69"/>
      <c r="AG7" s="69"/>
      <c r="AH7" s="69"/>
      <c r="AI7" s="97" t="s">
        <v>409</v>
      </c>
      <c r="AJ7" s="97" t="s">
        <v>410</v>
      </c>
      <c r="AK7" s="69"/>
      <c r="AL7" s="69"/>
      <c r="AM7" s="97" t="s">
        <v>411</v>
      </c>
      <c r="AN7" s="97" t="s">
        <v>412</v>
      </c>
    </row>
    <row r="8" spans="1:40" s="18" customFormat="1" x14ac:dyDescent="0.2">
      <c r="A8" s="69">
        <v>2018</v>
      </c>
      <c r="B8" s="69" t="s">
        <v>38</v>
      </c>
      <c r="C8" s="100" t="s">
        <v>0</v>
      </c>
      <c r="D8" s="100">
        <v>395444</v>
      </c>
      <c r="E8" s="101">
        <v>16331</v>
      </c>
      <c r="F8" s="101">
        <v>19832</v>
      </c>
      <c r="G8" s="101">
        <v>431607</v>
      </c>
      <c r="H8" s="315">
        <v>4.5949208423403699E-2</v>
      </c>
      <c r="I8" s="313"/>
      <c r="J8" s="100">
        <v>96340.516560269956</v>
      </c>
      <c r="K8" s="101">
        <v>4400.3771155299992</v>
      </c>
      <c r="L8" s="101">
        <v>6765.8196397199963</v>
      </c>
      <c r="M8" s="101">
        <v>107506.71331551996</v>
      </c>
      <c r="N8" s="315">
        <v>6.2933926924759451E-2</v>
      </c>
      <c r="O8" s="69"/>
      <c r="P8" s="69">
        <v>2018</v>
      </c>
      <c r="Q8" s="69" t="s">
        <v>38</v>
      </c>
      <c r="R8" s="69" t="s">
        <v>1</v>
      </c>
      <c r="S8" s="102">
        <v>4539339</v>
      </c>
      <c r="T8" s="102">
        <v>201752</v>
      </c>
      <c r="U8" s="102">
        <v>292123</v>
      </c>
      <c r="V8" s="102">
        <v>5033214</v>
      </c>
      <c r="W8" s="103">
        <v>5.8039058144557336E-2</v>
      </c>
      <c r="X8" s="104"/>
      <c r="Y8" s="102">
        <v>1169489.6247430597</v>
      </c>
      <c r="Z8" s="102">
        <v>55742.428130130014</v>
      </c>
      <c r="AA8" s="102">
        <v>104863.13944229996</v>
      </c>
      <c r="AB8" s="102">
        <v>1330095.1923154898</v>
      </c>
      <c r="AC8" s="103">
        <v>7.8838823001645089E-2</v>
      </c>
      <c r="AD8" s="69"/>
      <c r="AE8" s="69" t="s">
        <v>38</v>
      </c>
      <c r="AF8" s="69" t="s">
        <v>0</v>
      </c>
      <c r="AG8" s="69">
        <v>2018</v>
      </c>
      <c r="AH8" s="69" t="s">
        <v>38</v>
      </c>
      <c r="AI8" s="108">
        <v>4.0931184479757965E-2</v>
      </c>
      <c r="AJ8" s="108">
        <v>6.2933926924759451E-2</v>
      </c>
      <c r="AK8" s="69"/>
      <c r="AL8" s="69" t="s">
        <v>1</v>
      </c>
      <c r="AM8" s="108">
        <v>4.1908600566468536E-2</v>
      </c>
      <c r="AN8" s="108">
        <v>7.8838823001645075E-2</v>
      </c>
    </row>
    <row r="9" spans="1:40" s="18" customFormat="1" x14ac:dyDescent="0.2">
      <c r="A9" s="69"/>
      <c r="B9" s="69" t="s">
        <v>39</v>
      </c>
      <c r="C9" s="100" t="s">
        <v>0</v>
      </c>
      <c r="D9" s="100">
        <v>396792</v>
      </c>
      <c r="E9" s="101">
        <v>15946</v>
      </c>
      <c r="F9" s="101">
        <v>19988</v>
      </c>
      <c r="G9" s="101">
        <v>432726</v>
      </c>
      <c r="H9" s="315">
        <v>4.619089215808618E-2</v>
      </c>
      <c r="I9" s="313"/>
      <c r="J9" s="100">
        <v>97417.589759420007</v>
      </c>
      <c r="K9" s="101">
        <v>4322.8508890399999</v>
      </c>
      <c r="L9" s="101">
        <v>6842.386196540001</v>
      </c>
      <c r="M9" s="101">
        <v>108582.82684500002</v>
      </c>
      <c r="N9" s="315">
        <v>6.3015362514989418E-2</v>
      </c>
      <c r="O9" s="69"/>
      <c r="P9" s="69"/>
      <c r="Q9" s="69" t="s">
        <v>39</v>
      </c>
      <c r="R9" s="69" t="s">
        <v>1</v>
      </c>
      <c r="S9" s="102">
        <v>4559076</v>
      </c>
      <c r="T9" s="102">
        <v>194516</v>
      </c>
      <c r="U9" s="102">
        <v>294575</v>
      </c>
      <c r="V9" s="102">
        <v>5048167</v>
      </c>
      <c r="W9" s="103">
        <v>5.8352863524522861E-2</v>
      </c>
      <c r="X9" s="104"/>
      <c r="Y9" s="102">
        <v>1183520.1715956097</v>
      </c>
      <c r="Z9" s="102">
        <v>54381.387081809997</v>
      </c>
      <c r="AA9" s="102">
        <v>106254.81239264998</v>
      </c>
      <c r="AB9" s="102">
        <v>1344156.37107007</v>
      </c>
      <c r="AC9" s="103">
        <v>7.9049442966268521E-2</v>
      </c>
      <c r="AD9" s="69"/>
      <c r="AE9" s="69" t="s">
        <v>39</v>
      </c>
      <c r="AF9" s="69" t="s">
        <v>0</v>
      </c>
      <c r="AG9" s="69"/>
      <c r="AH9" s="69" t="s">
        <v>39</v>
      </c>
      <c r="AI9" s="108">
        <v>3.9811552292802158E-2</v>
      </c>
      <c r="AJ9" s="108">
        <v>6.3015362514989418E-2</v>
      </c>
      <c r="AK9" s="69"/>
      <c r="AL9" s="69" t="s">
        <v>1</v>
      </c>
      <c r="AM9" s="108">
        <v>4.045763443320028E-2</v>
      </c>
      <c r="AN9" s="108">
        <v>7.9049442966268535E-2</v>
      </c>
    </row>
    <row r="10" spans="1:40" s="18" customFormat="1" x14ac:dyDescent="0.2">
      <c r="A10" s="69"/>
      <c r="B10" s="69" t="s">
        <v>40</v>
      </c>
      <c r="C10" s="100" t="s">
        <v>0</v>
      </c>
      <c r="D10" s="100">
        <v>396959</v>
      </c>
      <c r="E10" s="101">
        <v>16544</v>
      </c>
      <c r="F10" s="101">
        <v>19890</v>
      </c>
      <c r="G10" s="100">
        <v>433393</v>
      </c>
      <c r="H10" s="315">
        <v>4.5893680793183095E-2</v>
      </c>
      <c r="I10" s="313"/>
      <c r="J10" s="100">
        <v>96728.314309110079</v>
      </c>
      <c r="K10" s="101">
        <v>4468.5448575199989</v>
      </c>
      <c r="L10" s="101">
        <v>6822.9172032899987</v>
      </c>
      <c r="M10" s="101">
        <v>108019.77636992007</v>
      </c>
      <c r="N10" s="315">
        <v>6.3163593117657624E-2</v>
      </c>
      <c r="O10" s="69"/>
      <c r="P10" s="69"/>
      <c r="Q10" s="69" t="s">
        <v>40</v>
      </c>
      <c r="R10" s="69" t="s">
        <v>1</v>
      </c>
      <c r="S10" s="102">
        <v>4561466</v>
      </c>
      <c r="T10" s="102">
        <v>200791</v>
      </c>
      <c r="U10" s="102">
        <v>297369</v>
      </c>
      <c r="V10" s="102">
        <v>5059626</v>
      </c>
      <c r="W10" s="103">
        <v>5.8772921160575899E-2</v>
      </c>
      <c r="X10" s="104"/>
      <c r="Y10" s="102">
        <v>1176406.7522191401</v>
      </c>
      <c r="Z10" s="102">
        <v>55812.684088100003</v>
      </c>
      <c r="AA10" s="102">
        <v>107163.55743987</v>
      </c>
      <c r="AB10" s="102">
        <v>1339382.99374711</v>
      </c>
      <c r="AC10" s="103">
        <v>8.0009644694729903E-2</v>
      </c>
      <c r="AD10" s="69"/>
      <c r="AE10" s="69" t="s">
        <v>40</v>
      </c>
      <c r="AF10" s="69" t="s">
        <v>0</v>
      </c>
      <c r="AG10" s="69"/>
      <c r="AH10" s="69" t="s">
        <v>40</v>
      </c>
      <c r="AI10" s="108">
        <v>4.1367840294514263E-2</v>
      </c>
      <c r="AJ10" s="108">
        <v>6.3163593117657624E-2</v>
      </c>
      <c r="AK10" s="69"/>
      <c r="AL10" s="69" t="s">
        <v>1</v>
      </c>
      <c r="AM10" s="108">
        <v>4.1670444039278311E-2</v>
      </c>
      <c r="AN10" s="108">
        <v>8.0009644694729959E-2</v>
      </c>
    </row>
    <row r="11" spans="1:40" s="18" customFormat="1" x14ac:dyDescent="0.2">
      <c r="A11" s="69"/>
      <c r="B11" s="69" t="s">
        <v>41</v>
      </c>
      <c r="C11" s="100" t="s">
        <v>0</v>
      </c>
      <c r="D11" s="100">
        <v>399346</v>
      </c>
      <c r="E11" s="101">
        <v>15796</v>
      </c>
      <c r="F11" s="101">
        <v>19644</v>
      </c>
      <c r="G11" s="100">
        <v>434786</v>
      </c>
      <c r="H11" s="315">
        <v>4.5180847589388805E-2</v>
      </c>
      <c r="I11" s="313"/>
      <c r="J11" s="100">
        <v>98031.951187839994</v>
      </c>
      <c r="K11" s="101">
        <v>4309.6792990899985</v>
      </c>
      <c r="L11" s="101">
        <v>6726.7224611200008</v>
      </c>
      <c r="M11" s="101">
        <v>109068.35294805</v>
      </c>
      <c r="N11" s="315">
        <v>6.1674374640313716E-2</v>
      </c>
      <c r="O11" s="69"/>
      <c r="P11" s="69"/>
      <c r="Q11" s="69" t="s">
        <v>41</v>
      </c>
      <c r="R11" s="69" t="s">
        <v>1</v>
      </c>
      <c r="S11" s="102">
        <v>4585554</v>
      </c>
      <c r="T11" s="102">
        <v>192416</v>
      </c>
      <c r="U11" s="102">
        <v>299523</v>
      </c>
      <c r="V11" s="102">
        <v>5077493</v>
      </c>
      <c r="W11" s="103">
        <v>5.8990332433742403E-2</v>
      </c>
      <c r="X11" s="104"/>
      <c r="Y11" s="102">
        <v>1190570.0052648301</v>
      </c>
      <c r="Z11" s="102">
        <v>54139.186366900001</v>
      </c>
      <c r="AA11" s="102">
        <v>107446.57736124999</v>
      </c>
      <c r="AB11" s="102">
        <v>1352155.7689929802</v>
      </c>
      <c r="AC11" s="103">
        <v>7.9463165284034562E-2</v>
      </c>
      <c r="AD11" s="69"/>
      <c r="AE11" s="69" t="s">
        <v>41</v>
      </c>
      <c r="AF11" s="69" t="s">
        <v>0</v>
      </c>
      <c r="AG11" s="69"/>
      <c r="AH11" s="69" t="s">
        <v>41</v>
      </c>
      <c r="AI11" s="108">
        <v>3.9513563582854579E-2</v>
      </c>
      <c r="AJ11" s="108">
        <v>6.1674374640313716E-2</v>
      </c>
      <c r="AK11" s="69"/>
      <c r="AL11" s="69" t="s">
        <v>1</v>
      </c>
      <c r="AM11" s="108">
        <v>4.0039163836293974E-2</v>
      </c>
      <c r="AN11" s="108">
        <v>7.946316528403452E-2</v>
      </c>
    </row>
    <row r="12" spans="1:40" s="18" customFormat="1" x14ac:dyDescent="0.2">
      <c r="A12" s="69"/>
      <c r="B12" s="69" t="s">
        <v>42</v>
      </c>
      <c r="C12" s="100" t="s">
        <v>0</v>
      </c>
      <c r="D12" s="100">
        <v>400196</v>
      </c>
      <c r="E12" s="101">
        <v>16142</v>
      </c>
      <c r="F12" s="101">
        <v>19492</v>
      </c>
      <c r="G12" s="101">
        <v>435830</v>
      </c>
      <c r="H12" s="315">
        <v>4.4723860220728266E-2</v>
      </c>
      <c r="I12" s="313"/>
      <c r="J12" s="100">
        <v>97669.719450770033</v>
      </c>
      <c r="K12" s="101">
        <v>4382.0836499300012</v>
      </c>
      <c r="L12" s="101">
        <v>6622.2960835700042</v>
      </c>
      <c r="M12" s="101">
        <v>108674.09918427005</v>
      </c>
      <c r="N12" s="315">
        <v>6.0937207055575426E-2</v>
      </c>
      <c r="O12" s="69"/>
      <c r="P12" s="69"/>
      <c r="Q12" s="69" t="s">
        <v>42</v>
      </c>
      <c r="R12" s="69" t="s">
        <v>1</v>
      </c>
      <c r="S12" s="102">
        <v>4587806</v>
      </c>
      <c r="T12" s="102">
        <v>197966</v>
      </c>
      <c r="U12" s="102">
        <v>296626</v>
      </c>
      <c r="V12" s="102">
        <v>5082398</v>
      </c>
      <c r="W12" s="103">
        <v>5.8363394602311741E-2</v>
      </c>
      <c r="X12" s="104"/>
      <c r="Y12" s="102">
        <v>1185305.58654708</v>
      </c>
      <c r="Z12" s="102">
        <v>55321.754173490001</v>
      </c>
      <c r="AA12" s="102">
        <v>105897.48005105001</v>
      </c>
      <c r="AB12" s="102">
        <v>1346524.8207716199</v>
      </c>
      <c r="AC12" s="103">
        <v>7.8645026380104857E-2</v>
      </c>
      <c r="AD12" s="69"/>
      <c r="AE12" s="69" t="s">
        <v>42</v>
      </c>
      <c r="AF12" s="69" t="s">
        <v>0</v>
      </c>
      <c r="AG12" s="69"/>
      <c r="AH12" s="69" t="s">
        <v>42</v>
      </c>
      <c r="AI12" s="108">
        <v>4.0323165159157653E-2</v>
      </c>
      <c r="AJ12" s="108">
        <v>6.0937207055575426E-2</v>
      </c>
      <c r="AK12" s="69"/>
      <c r="AL12" s="69" t="s">
        <v>1</v>
      </c>
      <c r="AM12" s="108">
        <v>4.1084838036470894E-2</v>
      </c>
      <c r="AN12" s="108">
        <v>7.8645026380104857E-2</v>
      </c>
    </row>
    <row r="13" spans="1:40" s="18" customFormat="1" x14ac:dyDescent="0.2">
      <c r="A13" s="69"/>
      <c r="B13" s="69" t="s">
        <v>43</v>
      </c>
      <c r="C13" s="100" t="s">
        <v>0</v>
      </c>
      <c r="D13" s="101">
        <v>403605</v>
      </c>
      <c r="E13" s="101">
        <v>14961</v>
      </c>
      <c r="F13" s="101">
        <v>19429</v>
      </c>
      <c r="G13" s="101">
        <v>437995</v>
      </c>
      <c r="H13" s="315">
        <v>4.4358953869336408E-2</v>
      </c>
      <c r="I13" s="313"/>
      <c r="J13" s="100">
        <v>99391.866627610056</v>
      </c>
      <c r="K13" s="101">
        <v>4066.8764649399991</v>
      </c>
      <c r="L13" s="101">
        <v>6652.1276189300042</v>
      </c>
      <c r="M13" s="101">
        <v>110110.87071148008</v>
      </c>
      <c r="N13" s="315">
        <v>6.0412996245941576E-2</v>
      </c>
      <c r="O13" s="69"/>
      <c r="P13" s="69"/>
      <c r="Q13" s="69" t="s">
        <v>43</v>
      </c>
      <c r="R13" s="69" t="s">
        <v>1</v>
      </c>
      <c r="S13" s="102">
        <v>4627026</v>
      </c>
      <c r="T13" s="102">
        <v>178736</v>
      </c>
      <c r="U13" s="102">
        <v>293940</v>
      </c>
      <c r="V13" s="102">
        <v>5099702</v>
      </c>
      <c r="W13" s="103">
        <v>5.7638662023780998E-2</v>
      </c>
      <c r="X13" s="104"/>
      <c r="Y13" s="102">
        <v>1205848.31387716</v>
      </c>
      <c r="Z13" s="102">
        <v>50753.693778950008</v>
      </c>
      <c r="AA13" s="102">
        <v>105864.27648438001</v>
      </c>
      <c r="AB13" s="102">
        <v>1362466.2841404895</v>
      </c>
      <c r="AC13" s="103">
        <v>7.7700474291856933E-2</v>
      </c>
      <c r="AD13" s="69"/>
      <c r="AE13" s="69" t="s">
        <v>43</v>
      </c>
      <c r="AF13" s="69" t="s">
        <v>0</v>
      </c>
      <c r="AG13" s="69"/>
      <c r="AH13" s="69" t="s">
        <v>43</v>
      </c>
      <c r="AI13" s="108">
        <v>3.6934377492993428E-2</v>
      </c>
      <c r="AJ13" s="108">
        <v>6.0412996245941576E-2</v>
      </c>
      <c r="AK13" s="69"/>
      <c r="AL13" s="69" t="s">
        <v>1</v>
      </c>
      <c r="AM13" s="108">
        <v>3.7251339258620939E-2</v>
      </c>
      <c r="AN13" s="108">
        <v>7.7700474291856975E-2</v>
      </c>
    </row>
    <row r="14" spans="1:40" s="18" customFormat="1" x14ac:dyDescent="0.2">
      <c r="A14" s="69"/>
      <c r="B14" s="69" t="s">
        <v>44</v>
      </c>
      <c r="C14" s="100" t="s">
        <v>0</v>
      </c>
      <c r="D14" s="101">
        <v>403404</v>
      </c>
      <c r="E14" s="101">
        <v>16076</v>
      </c>
      <c r="F14" s="100">
        <v>19622</v>
      </c>
      <c r="G14" s="101">
        <v>439102</v>
      </c>
      <c r="H14" s="315">
        <v>4.4686655947820779E-2</v>
      </c>
      <c r="I14" s="313"/>
      <c r="J14" s="316">
        <v>98731.634796059938</v>
      </c>
      <c r="K14" s="316">
        <v>4340.9931868799995</v>
      </c>
      <c r="L14" s="316">
        <v>6708.3229644900021</v>
      </c>
      <c r="M14" s="316">
        <v>109780.95094742994</v>
      </c>
      <c r="N14" s="315">
        <v>6.1106438836573483E-2</v>
      </c>
      <c r="O14" s="69"/>
      <c r="P14" s="69"/>
      <c r="Q14" s="69" t="s">
        <v>44</v>
      </c>
      <c r="R14" s="69" t="s">
        <v>1</v>
      </c>
      <c r="S14" s="102">
        <v>4626507</v>
      </c>
      <c r="T14" s="102">
        <v>190970</v>
      </c>
      <c r="U14" s="102">
        <v>293063</v>
      </c>
      <c r="V14" s="102">
        <v>5110540</v>
      </c>
      <c r="W14" s="103">
        <v>5.7344820703878648E-2</v>
      </c>
      <c r="X14" s="104"/>
      <c r="Y14" s="102">
        <v>1200281.94458741</v>
      </c>
      <c r="Z14" s="102">
        <v>53675.439663730001</v>
      </c>
      <c r="AA14" s="102">
        <v>105430.57014638999</v>
      </c>
      <c r="AB14" s="102">
        <v>1359387.9543975298</v>
      </c>
      <c r="AC14" s="103">
        <v>7.7557381471072398E-2</v>
      </c>
      <c r="AD14" s="69"/>
      <c r="AE14" s="69" t="s">
        <v>44</v>
      </c>
      <c r="AF14" s="69" t="s">
        <v>0</v>
      </c>
      <c r="AG14" s="69"/>
      <c r="AH14" s="69" t="s">
        <v>44</v>
      </c>
      <c r="AI14" s="108">
        <v>3.9542317218209756E-2</v>
      </c>
      <c r="AJ14" s="108">
        <v>6.110643883657349E-2</v>
      </c>
      <c r="AK14" s="69"/>
      <c r="AL14" s="69" t="s">
        <v>1</v>
      </c>
      <c r="AM14" s="108">
        <v>3.9485004622921302E-2</v>
      </c>
      <c r="AN14" s="108">
        <v>7.7557381471072398E-2</v>
      </c>
    </row>
    <row r="15" spans="1:40" s="18" customFormat="1" x14ac:dyDescent="0.2">
      <c r="A15" s="69"/>
      <c r="B15" s="69" t="s">
        <v>45</v>
      </c>
      <c r="C15" s="100" t="s">
        <v>0</v>
      </c>
      <c r="D15" s="101">
        <v>406703</v>
      </c>
      <c r="E15" s="101">
        <v>14326</v>
      </c>
      <c r="F15" s="100">
        <v>19539</v>
      </c>
      <c r="G15" s="101">
        <v>440568</v>
      </c>
      <c r="H15" s="315">
        <v>4.4349566922699785E-2</v>
      </c>
      <c r="I15" s="317"/>
      <c r="J15" s="316">
        <v>100293.25028330012</v>
      </c>
      <c r="K15" s="316">
        <v>3912.5769256900007</v>
      </c>
      <c r="L15" s="316">
        <v>6721.1536631000026</v>
      </c>
      <c r="M15" s="316">
        <v>110926.98087209013</v>
      </c>
      <c r="N15" s="315">
        <v>6.0590792341586965E-2</v>
      </c>
      <c r="O15" s="69"/>
      <c r="P15" s="69"/>
      <c r="Q15" s="69" t="s">
        <v>45</v>
      </c>
      <c r="R15" s="69" t="s">
        <v>1</v>
      </c>
      <c r="S15" s="102">
        <v>4665140</v>
      </c>
      <c r="T15" s="102">
        <v>169529</v>
      </c>
      <c r="U15" s="102">
        <v>291543</v>
      </c>
      <c r="V15" s="102">
        <v>5126212</v>
      </c>
      <c r="W15" s="103">
        <v>5.6872989256004237E-2</v>
      </c>
      <c r="X15" s="104"/>
      <c r="Y15" s="102">
        <v>1219321.8335577301</v>
      </c>
      <c r="Z15" s="102">
        <v>48112.359253450013</v>
      </c>
      <c r="AA15" s="102">
        <v>105156.28578123997</v>
      </c>
      <c r="AB15" s="102">
        <v>1372590.4785924198</v>
      </c>
      <c r="AC15" s="103">
        <v>7.6611551239286535E-2</v>
      </c>
      <c r="AD15" s="69"/>
      <c r="AE15" s="69" t="s">
        <v>45</v>
      </c>
      <c r="AF15" s="69" t="s">
        <v>0</v>
      </c>
      <c r="AG15" s="69"/>
      <c r="AH15" s="69" t="s">
        <v>45</v>
      </c>
      <c r="AI15" s="108">
        <v>3.5271643516572332E-2</v>
      </c>
      <c r="AJ15" s="108">
        <v>6.0590792341586965E-2</v>
      </c>
      <c r="AK15" s="69"/>
      <c r="AL15" s="69" t="s">
        <v>1</v>
      </c>
      <c r="AM15" s="108">
        <v>3.5052231531424317E-2</v>
      </c>
      <c r="AN15" s="108">
        <v>7.6611551239286521E-2</v>
      </c>
    </row>
    <row r="16" spans="1:40" s="18" customFormat="1" x14ac:dyDescent="0.2">
      <c r="A16" s="69"/>
      <c r="B16" s="69" t="s">
        <v>46</v>
      </c>
      <c r="C16" s="100" t="s">
        <v>0</v>
      </c>
      <c r="D16" s="101">
        <v>407015</v>
      </c>
      <c r="E16" s="101">
        <v>14959</v>
      </c>
      <c r="F16" s="100">
        <v>19214</v>
      </c>
      <c r="G16" s="101">
        <v>441188</v>
      </c>
      <c r="H16" s="315">
        <v>4.3550595211111813E-2</v>
      </c>
      <c r="I16" s="317"/>
      <c r="J16" s="316">
        <v>99681.01395154999</v>
      </c>
      <c r="K16" s="316">
        <v>4065.4530996999997</v>
      </c>
      <c r="L16" s="316">
        <v>6624.0082759500019</v>
      </c>
      <c r="M16" s="316">
        <v>110370.47532719998</v>
      </c>
      <c r="N16" s="315">
        <v>6.0016125293587137E-2</v>
      </c>
      <c r="O16" s="69"/>
      <c r="P16" s="69"/>
      <c r="Q16" s="69" t="s">
        <v>46</v>
      </c>
      <c r="R16" s="69" t="s">
        <v>1</v>
      </c>
      <c r="S16" s="102">
        <v>4666473</v>
      </c>
      <c r="T16" s="102">
        <v>179401</v>
      </c>
      <c r="U16" s="102">
        <v>288408</v>
      </c>
      <c r="V16" s="102">
        <v>5134282</v>
      </c>
      <c r="W16" s="103">
        <v>5.6172995561989E-2</v>
      </c>
      <c r="X16" s="104"/>
      <c r="Y16" s="102">
        <v>1212521.2289846397</v>
      </c>
      <c r="Z16" s="102">
        <v>50537.302808539986</v>
      </c>
      <c r="AA16" s="102">
        <v>104298.93604735</v>
      </c>
      <c r="AB16" s="102">
        <v>1367357.4678405304</v>
      </c>
      <c r="AC16" s="103">
        <v>7.6277738996861952E-2</v>
      </c>
      <c r="AD16" s="69"/>
      <c r="AE16" s="69" t="s">
        <v>46</v>
      </c>
      <c r="AF16" s="69" t="s">
        <v>0</v>
      </c>
      <c r="AG16" s="69"/>
      <c r="AH16" s="69" t="s">
        <v>46</v>
      </c>
      <c r="AI16" s="108">
        <v>3.6834607150578243E-2</v>
      </c>
      <c r="AJ16" s="108">
        <v>6.0016125293587137E-2</v>
      </c>
      <c r="AK16" s="69"/>
      <c r="AL16" s="69" t="s">
        <v>1</v>
      </c>
      <c r="AM16" s="108">
        <v>3.6959832375328759E-2</v>
      </c>
      <c r="AN16" s="108">
        <v>7.6277738996861924E-2</v>
      </c>
    </row>
    <row r="17" spans="1:40" s="18" customFormat="1" x14ac:dyDescent="0.2">
      <c r="A17" s="69"/>
      <c r="B17" s="69" t="s">
        <v>47</v>
      </c>
      <c r="C17" s="100" t="s">
        <v>0</v>
      </c>
      <c r="D17" s="101">
        <v>409231</v>
      </c>
      <c r="E17" s="101">
        <v>13950</v>
      </c>
      <c r="F17" s="100">
        <v>19212</v>
      </c>
      <c r="G17" s="101">
        <v>442393</v>
      </c>
      <c r="H17" s="315">
        <v>4.3427450253507631E-2</v>
      </c>
      <c r="I17" s="317"/>
      <c r="J17" s="316">
        <v>101061.95285185</v>
      </c>
      <c r="K17" s="316">
        <v>3808.1827591099996</v>
      </c>
      <c r="L17" s="316">
        <v>6670.1955336599995</v>
      </c>
      <c r="M17" s="316">
        <v>111540.33114462001</v>
      </c>
      <c r="N17" s="315">
        <v>5.980075068103944E-2</v>
      </c>
      <c r="O17" s="69"/>
      <c r="P17" s="69"/>
      <c r="Q17" s="69" t="s">
        <v>47</v>
      </c>
      <c r="R17" s="69" t="s">
        <v>1</v>
      </c>
      <c r="S17" s="102">
        <v>4693376</v>
      </c>
      <c r="T17" s="102">
        <v>162497</v>
      </c>
      <c r="U17" s="102">
        <v>289226</v>
      </c>
      <c r="V17" s="102">
        <v>5145099</v>
      </c>
      <c r="W17" s="103">
        <v>5.6213884319815811E-2</v>
      </c>
      <c r="X17" s="104"/>
      <c r="Y17" s="102">
        <v>1229289.4141009497</v>
      </c>
      <c r="Z17" s="102">
        <v>46132.048463939995</v>
      </c>
      <c r="AA17" s="102">
        <v>105149.99160667999</v>
      </c>
      <c r="AB17" s="102">
        <v>1380571.4541715703</v>
      </c>
      <c r="AC17" s="103">
        <v>7.6164106746489713E-2</v>
      </c>
      <c r="AD17" s="69"/>
      <c r="AE17" s="69" t="s">
        <v>47</v>
      </c>
      <c r="AF17" s="69" t="s">
        <v>0</v>
      </c>
      <c r="AG17" s="69"/>
      <c r="AH17" s="69" t="s">
        <v>47</v>
      </c>
      <c r="AI17" s="108">
        <v>3.4141755901481219E-2</v>
      </c>
      <c r="AJ17" s="108">
        <v>5.980075068103944E-2</v>
      </c>
      <c r="AK17" s="69"/>
      <c r="AL17" s="69" t="s">
        <v>1</v>
      </c>
      <c r="AM17" s="108">
        <v>3.3415183491260964E-2</v>
      </c>
      <c r="AN17" s="108">
        <v>7.6164106746489699E-2</v>
      </c>
    </row>
    <row r="18" spans="1:40" s="18" customFormat="1" x14ac:dyDescent="0.2">
      <c r="A18" s="69"/>
      <c r="B18" s="69" t="s">
        <v>48</v>
      </c>
      <c r="C18" s="100" t="s">
        <v>0</v>
      </c>
      <c r="D18" s="101">
        <v>410376</v>
      </c>
      <c r="E18" s="101">
        <v>13472</v>
      </c>
      <c r="F18" s="100">
        <v>19038</v>
      </c>
      <c r="G18" s="101">
        <v>442886</v>
      </c>
      <c r="H18" s="315">
        <v>4.2986231219772131E-2</v>
      </c>
      <c r="I18" s="317"/>
      <c r="J18" s="316">
        <v>100976.8651861199</v>
      </c>
      <c r="K18" s="316">
        <v>3649.5893952699998</v>
      </c>
      <c r="L18" s="316">
        <v>6610.0058081199995</v>
      </c>
      <c r="M18" s="316">
        <v>111236.4603895099</v>
      </c>
      <c r="N18" s="315">
        <v>5.9423014585093296E-2</v>
      </c>
      <c r="O18" s="69"/>
      <c r="P18" s="69"/>
      <c r="Q18" s="69" t="s">
        <v>48</v>
      </c>
      <c r="R18" s="69" t="s">
        <v>1</v>
      </c>
      <c r="S18" s="102">
        <v>4699327</v>
      </c>
      <c r="T18" s="102">
        <v>160253</v>
      </c>
      <c r="U18" s="102">
        <v>288087</v>
      </c>
      <c r="V18" s="102">
        <v>5147667</v>
      </c>
      <c r="W18" s="103">
        <v>5.5964575797152381E-2</v>
      </c>
      <c r="X18" s="104"/>
      <c r="Y18" s="102">
        <v>1226655.9842405398</v>
      </c>
      <c r="Z18" s="102">
        <v>45000.843678949997</v>
      </c>
      <c r="AA18" s="102">
        <v>104558.67558838004</v>
      </c>
      <c r="AB18" s="102">
        <v>1376215.50350787</v>
      </c>
      <c r="AC18" s="103">
        <v>7.5975510609979188E-2</v>
      </c>
      <c r="AD18" s="69"/>
      <c r="AE18" s="69" t="s">
        <v>48</v>
      </c>
      <c r="AF18" s="69" t="s">
        <v>0</v>
      </c>
      <c r="AG18" s="69"/>
      <c r="AH18" s="69" t="s">
        <v>48</v>
      </c>
      <c r="AI18" s="108">
        <v>3.2809290968900451E-2</v>
      </c>
      <c r="AJ18" s="108">
        <v>5.9423014585093296E-2</v>
      </c>
      <c r="AK18" s="69"/>
      <c r="AL18" s="69" t="s">
        <v>1</v>
      </c>
      <c r="AM18" s="108">
        <v>3.269898032993105E-2</v>
      </c>
      <c r="AN18" s="108">
        <v>7.5975510609979188E-2</v>
      </c>
    </row>
    <row r="19" spans="1:40" s="18" customFormat="1" x14ac:dyDescent="0.2">
      <c r="A19" s="69"/>
      <c r="B19" s="69" t="s">
        <v>49</v>
      </c>
      <c r="C19" s="100" t="s">
        <v>0</v>
      </c>
      <c r="D19" s="101">
        <v>412272</v>
      </c>
      <c r="E19" s="101">
        <v>12398</v>
      </c>
      <c r="F19" s="100">
        <v>19467</v>
      </c>
      <c r="G19" s="101">
        <v>444137</v>
      </c>
      <c r="H19" s="315">
        <v>4.383107014277126E-2</v>
      </c>
      <c r="I19" s="317"/>
      <c r="J19" s="316">
        <v>102352.56572715998</v>
      </c>
      <c r="K19" s="316">
        <v>3391.2860491500005</v>
      </c>
      <c r="L19" s="316">
        <v>6779.1831900400039</v>
      </c>
      <c r="M19" s="316">
        <v>112523.03496634998</v>
      </c>
      <c r="N19" s="315">
        <v>6.0247070229374096E-2</v>
      </c>
      <c r="O19" s="69"/>
      <c r="P19" s="69"/>
      <c r="Q19" s="69" t="s">
        <v>49</v>
      </c>
      <c r="R19" s="69" t="s">
        <v>1</v>
      </c>
      <c r="S19" s="102">
        <v>4729523</v>
      </c>
      <c r="T19" s="102">
        <v>144631</v>
      </c>
      <c r="U19" s="102">
        <v>290012</v>
      </c>
      <c r="V19" s="102">
        <v>5164166</v>
      </c>
      <c r="W19" s="103">
        <v>5.6158535569925519E-2</v>
      </c>
      <c r="X19" s="104"/>
      <c r="Y19" s="102">
        <v>1245911.6393033501</v>
      </c>
      <c r="Z19" s="102">
        <v>41058.43927214</v>
      </c>
      <c r="AA19" s="102">
        <v>105528.75429682001</v>
      </c>
      <c r="AB19" s="102">
        <v>1392498.83287231</v>
      </c>
      <c r="AC19" s="103">
        <v>7.5783729081586107E-2</v>
      </c>
      <c r="AD19" s="69"/>
      <c r="AE19" s="69" t="s">
        <v>49</v>
      </c>
      <c r="AF19" s="69" t="s">
        <v>0</v>
      </c>
      <c r="AG19" s="69"/>
      <c r="AH19" s="69" t="s">
        <v>49</v>
      </c>
      <c r="AI19" s="108">
        <v>3.0138593845821567E-2</v>
      </c>
      <c r="AJ19" s="108">
        <v>6.0247070229374089E-2</v>
      </c>
      <c r="AK19" s="69"/>
      <c r="AL19" s="69" t="s">
        <v>1</v>
      </c>
      <c r="AM19" s="108">
        <v>2.9485438912324746E-2</v>
      </c>
      <c r="AN19" s="108">
        <v>7.5783729081586121E-2</v>
      </c>
    </row>
    <row r="20" spans="1:40" s="18" customFormat="1" x14ac:dyDescent="0.2">
      <c r="A20" s="69">
        <v>2019</v>
      </c>
      <c r="B20" s="69" t="s">
        <v>38</v>
      </c>
      <c r="C20" s="100" t="s">
        <v>0</v>
      </c>
      <c r="D20" s="100">
        <v>408420</v>
      </c>
      <c r="E20" s="101">
        <v>16268</v>
      </c>
      <c r="F20" s="101">
        <v>19636</v>
      </c>
      <c r="G20" s="101">
        <v>444324</v>
      </c>
      <c r="H20" s="315">
        <v>4.4192976296576369E-2</v>
      </c>
      <c r="I20" s="313"/>
      <c r="J20" s="100">
        <v>103710.77771883</v>
      </c>
      <c r="K20" s="101">
        <v>4455.6328944199995</v>
      </c>
      <c r="L20" s="101">
        <v>7110.8330313199976</v>
      </c>
      <c r="M20" s="101">
        <v>115277.24364456999</v>
      </c>
      <c r="N20" s="315">
        <v>6.1684620541800628E-2</v>
      </c>
      <c r="O20" s="69"/>
      <c r="P20" s="69">
        <v>2019</v>
      </c>
      <c r="Q20" s="69" t="s">
        <v>38</v>
      </c>
      <c r="R20" s="69" t="s">
        <v>1</v>
      </c>
      <c r="S20" s="102">
        <v>4677706</v>
      </c>
      <c r="T20" s="102">
        <v>191588</v>
      </c>
      <c r="U20" s="102">
        <v>290506</v>
      </c>
      <c r="V20" s="102">
        <v>5159800</v>
      </c>
      <c r="W20" s="103">
        <v>5.6301794643203222E-2</v>
      </c>
      <c r="X20" s="104"/>
      <c r="Y20" s="102">
        <v>1263017.1620748397</v>
      </c>
      <c r="Z20" s="102">
        <v>54746.202005899991</v>
      </c>
      <c r="AA20" s="102">
        <v>109925.78364714998</v>
      </c>
      <c r="AB20" s="102">
        <v>1427689.1477278899</v>
      </c>
      <c r="AC20" s="103">
        <v>7.699560077352445E-2</v>
      </c>
      <c r="AD20" s="69"/>
      <c r="AE20" s="69" t="s">
        <v>38</v>
      </c>
      <c r="AF20" s="69" t="s">
        <v>0</v>
      </c>
      <c r="AG20" s="69">
        <v>2019</v>
      </c>
      <c r="AH20" s="69" t="s">
        <v>38</v>
      </c>
      <c r="AI20" s="108">
        <v>3.8651452390359761E-2</v>
      </c>
      <c r="AJ20" s="108">
        <v>6.1684620541800628E-2</v>
      </c>
      <c r="AK20" s="69"/>
      <c r="AL20" s="69" t="s">
        <v>1</v>
      </c>
      <c r="AM20" s="108">
        <v>3.8346023777673439E-2</v>
      </c>
      <c r="AN20" s="108">
        <v>7.699560077352445E-2</v>
      </c>
    </row>
    <row r="21" spans="1:40" s="18" customFormat="1" x14ac:dyDescent="0.2">
      <c r="A21" s="69"/>
      <c r="B21" s="69" t="s">
        <v>39</v>
      </c>
      <c r="C21" s="100" t="s">
        <v>0</v>
      </c>
      <c r="D21" s="100">
        <v>411186</v>
      </c>
      <c r="E21" s="101">
        <v>14182</v>
      </c>
      <c r="F21" s="101">
        <v>19996</v>
      </c>
      <c r="G21" s="101">
        <v>445364</v>
      </c>
      <c r="H21" s="315">
        <v>4.4898105819060362E-2</v>
      </c>
      <c r="I21" s="313"/>
      <c r="J21" s="100">
        <v>105221.97193958996</v>
      </c>
      <c r="K21" s="101">
        <v>3910.9009963199983</v>
      </c>
      <c r="L21" s="101">
        <v>7216.4552163499984</v>
      </c>
      <c r="M21" s="101">
        <v>116349.32815225996</v>
      </c>
      <c r="N21" s="315">
        <v>6.2024038565192403E-2</v>
      </c>
      <c r="O21" s="69"/>
      <c r="P21" s="69"/>
      <c r="Q21" s="69" t="s">
        <v>39</v>
      </c>
      <c r="R21" s="69" t="s">
        <v>1</v>
      </c>
      <c r="S21" s="102">
        <v>4710902</v>
      </c>
      <c r="T21" s="102">
        <v>165624</v>
      </c>
      <c r="U21" s="102">
        <v>293944</v>
      </c>
      <c r="V21" s="102">
        <v>5170470</v>
      </c>
      <c r="W21" s="103">
        <v>5.6850537765425584E-2</v>
      </c>
      <c r="X21" s="104"/>
      <c r="Y21" s="102">
        <v>1281604.8156382099</v>
      </c>
      <c r="Z21" s="102">
        <v>47781.350793920006</v>
      </c>
      <c r="AA21" s="102">
        <v>110769.34604606</v>
      </c>
      <c r="AB21" s="102">
        <v>1440155.5124781895</v>
      </c>
      <c r="AC21" s="103">
        <v>7.6914850574331631E-2</v>
      </c>
      <c r="AD21" s="69"/>
      <c r="AE21" s="69" t="s">
        <v>39</v>
      </c>
      <c r="AF21" s="69" t="s">
        <v>0</v>
      </c>
      <c r="AG21" s="69"/>
      <c r="AH21" s="69" t="s">
        <v>39</v>
      </c>
      <c r="AI21" s="108">
        <v>3.3613438585584417E-2</v>
      </c>
      <c r="AJ21" s="108">
        <v>6.202403856519241E-2</v>
      </c>
      <c r="AK21" s="69"/>
      <c r="AL21" s="69" t="s">
        <v>1</v>
      </c>
      <c r="AM21" s="108">
        <v>3.3177910565851919E-2</v>
      </c>
      <c r="AN21" s="108">
        <v>7.6914850574331672E-2</v>
      </c>
    </row>
    <row r="22" spans="1:40" s="18" customFormat="1" x14ac:dyDescent="0.2">
      <c r="A22" s="69"/>
      <c r="B22" s="69" t="s">
        <v>40</v>
      </c>
      <c r="C22" s="100" t="s">
        <v>0</v>
      </c>
      <c r="D22" s="100">
        <v>410713</v>
      </c>
      <c r="E22" s="101">
        <v>14968</v>
      </c>
      <c r="F22" s="101">
        <v>20175</v>
      </c>
      <c r="G22" s="101">
        <v>445856</v>
      </c>
      <c r="H22" s="315">
        <v>4.5250035886025983E-2</v>
      </c>
      <c r="I22" s="313"/>
      <c r="J22" s="100">
        <v>104490.20876656003</v>
      </c>
      <c r="K22" s="101">
        <v>4109.9473921599993</v>
      </c>
      <c r="L22" s="101">
        <v>7248.2097878699997</v>
      </c>
      <c r="M22" s="101">
        <v>115848.36594659003</v>
      </c>
      <c r="N22" s="315">
        <v>6.2566353255355089E-2</v>
      </c>
      <c r="O22" s="69"/>
      <c r="P22" s="69"/>
      <c r="Q22" s="69" t="s">
        <v>40</v>
      </c>
      <c r="R22" s="69" t="s">
        <v>1</v>
      </c>
      <c r="S22" s="102">
        <v>4708102</v>
      </c>
      <c r="T22" s="102">
        <v>173063</v>
      </c>
      <c r="U22" s="102">
        <v>295428</v>
      </c>
      <c r="V22" s="102">
        <v>5176593</v>
      </c>
      <c r="W22" s="103">
        <v>5.7069968606765109E-2</v>
      </c>
      <c r="X22" s="104"/>
      <c r="Y22" s="102">
        <v>1275838.70166459</v>
      </c>
      <c r="Z22" s="102">
        <v>49441.491622039997</v>
      </c>
      <c r="AA22" s="102">
        <v>110903.09932340996</v>
      </c>
      <c r="AB22" s="102">
        <v>1436183.2926100395</v>
      </c>
      <c r="AC22" s="103">
        <v>7.7220714023111092E-2</v>
      </c>
      <c r="AD22" s="69"/>
      <c r="AE22" s="69" t="s">
        <v>40</v>
      </c>
      <c r="AF22" s="69" t="s">
        <v>0</v>
      </c>
      <c r="AG22" s="69"/>
      <c r="AH22" s="69" t="s">
        <v>40</v>
      </c>
      <c r="AI22" s="108">
        <v>3.5476956093233307E-2</v>
      </c>
      <c r="AJ22" s="108">
        <v>6.2566353255355076E-2</v>
      </c>
      <c r="AK22" s="69"/>
      <c r="AL22" s="69" t="s">
        <v>1</v>
      </c>
      <c r="AM22" s="108">
        <v>3.4425613970336465E-2</v>
      </c>
      <c r="AN22" s="108">
        <v>7.7220714023111106E-2</v>
      </c>
    </row>
    <row r="23" spans="1:40" s="18" customFormat="1" x14ac:dyDescent="0.2">
      <c r="A23" s="69"/>
      <c r="B23" s="69" t="s">
        <v>41</v>
      </c>
      <c r="C23" s="100" t="s">
        <v>0</v>
      </c>
      <c r="D23" s="100">
        <v>412033</v>
      </c>
      <c r="E23" s="101">
        <v>14129</v>
      </c>
      <c r="F23" s="101">
        <v>19980</v>
      </c>
      <c r="G23" s="101">
        <v>446142</v>
      </c>
      <c r="H23" s="315">
        <v>4.4783947711715101E-2</v>
      </c>
      <c r="I23" s="313"/>
      <c r="J23" s="100">
        <v>105482.28728323997</v>
      </c>
      <c r="K23" s="101">
        <v>3925.4177807999981</v>
      </c>
      <c r="L23" s="101">
        <v>7162.9046507300027</v>
      </c>
      <c r="M23" s="101">
        <v>116570.60971476998</v>
      </c>
      <c r="N23" s="315">
        <v>6.1446917608619429E-2</v>
      </c>
      <c r="O23" s="69"/>
      <c r="P23" s="69"/>
      <c r="Q23" s="69" t="s">
        <v>41</v>
      </c>
      <c r="R23" s="69" t="s">
        <v>1</v>
      </c>
      <c r="S23" s="102">
        <v>4724294</v>
      </c>
      <c r="T23" s="102">
        <v>162157</v>
      </c>
      <c r="U23" s="102">
        <v>297785</v>
      </c>
      <c r="V23" s="102">
        <v>5184236</v>
      </c>
      <c r="W23" s="103">
        <v>5.7440479175716534E-2</v>
      </c>
      <c r="X23" s="104"/>
      <c r="Y23" s="102">
        <v>1287208.3278814699</v>
      </c>
      <c r="Z23" s="102">
        <v>46740.482176019999</v>
      </c>
      <c r="AA23" s="102">
        <v>111577.29408832001</v>
      </c>
      <c r="AB23" s="102">
        <v>1445526.10414581</v>
      </c>
      <c r="AC23" s="103">
        <v>7.7188017406474491E-2</v>
      </c>
      <c r="AD23" s="69"/>
      <c r="AE23" s="69" t="s">
        <v>41</v>
      </c>
      <c r="AF23" s="69" t="s">
        <v>0</v>
      </c>
      <c r="AG23" s="69"/>
      <c r="AH23" s="69" t="s">
        <v>41</v>
      </c>
      <c r="AI23" s="108">
        <v>3.3674163585528813E-2</v>
      </c>
      <c r="AJ23" s="108">
        <v>6.1446917608619429E-2</v>
      </c>
      <c r="AK23" s="69"/>
      <c r="AL23" s="69" t="s">
        <v>1</v>
      </c>
      <c r="AM23" s="108">
        <v>3.233458188127282E-2</v>
      </c>
      <c r="AN23" s="108">
        <v>7.7188017406474463E-2</v>
      </c>
    </row>
    <row r="24" spans="1:40" s="18" customFormat="1" x14ac:dyDescent="0.2">
      <c r="A24" s="69"/>
      <c r="B24" s="69" t="s">
        <v>42</v>
      </c>
      <c r="C24" s="100" t="s">
        <v>0</v>
      </c>
      <c r="D24" s="100">
        <v>411307</v>
      </c>
      <c r="E24" s="101">
        <v>15292</v>
      </c>
      <c r="F24" s="101">
        <v>20238</v>
      </c>
      <c r="G24" s="101">
        <v>446837</v>
      </c>
      <c r="H24" s="315">
        <v>4.5291683544558752E-2</v>
      </c>
      <c r="I24" s="313"/>
      <c r="J24" s="100">
        <v>104550.21966731992</v>
      </c>
      <c r="K24" s="101">
        <v>4245.0411853899996</v>
      </c>
      <c r="L24" s="101">
        <v>7286.4540767299968</v>
      </c>
      <c r="M24" s="101">
        <v>116081.71492943991</v>
      </c>
      <c r="N24" s="315">
        <v>6.2770041613867067E-2</v>
      </c>
      <c r="O24" s="69"/>
      <c r="P24" s="69"/>
      <c r="Q24" s="69" t="s">
        <v>42</v>
      </c>
      <c r="R24" s="69" t="s">
        <v>1</v>
      </c>
      <c r="S24" s="102">
        <v>4723202</v>
      </c>
      <c r="T24" s="102">
        <v>173503</v>
      </c>
      <c r="U24" s="102">
        <v>300672</v>
      </c>
      <c r="V24" s="102">
        <v>5197377</v>
      </c>
      <c r="W24" s="103">
        <v>5.7850719699571534E-2</v>
      </c>
      <c r="X24" s="104"/>
      <c r="Y24" s="102">
        <v>1279750.0232049196</v>
      </c>
      <c r="Z24" s="102">
        <v>49845.320383099999</v>
      </c>
      <c r="AA24" s="102">
        <v>112879.70349054001</v>
      </c>
      <c r="AB24" s="102">
        <v>1442475.0470785594</v>
      </c>
      <c r="AC24" s="103">
        <v>7.8254181047467633E-2</v>
      </c>
      <c r="AD24" s="69"/>
      <c r="AE24" s="69" t="s">
        <v>42</v>
      </c>
      <c r="AF24" s="69" t="s">
        <v>0</v>
      </c>
      <c r="AG24" s="69"/>
      <c r="AH24" s="69" t="s">
        <v>42</v>
      </c>
      <c r="AI24" s="108">
        <v>3.6569421704101643E-2</v>
      </c>
      <c r="AJ24" s="108">
        <v>6.2770041613867067E-2</v>
      </c>
      <c r="AK24" s="69"/>
      <c r="AL24" s="69" t="s">
        <v>1</v>
      </c>
      <c r="AM24" s="108">
        <v>3.4555412576495921E-2</v>
      </c>
      <c r="AN24" s="108">
        <v>7.8254181047467647E-2</v>
      </c>
    </row>
    <row r="25" spans="1:40" s="18" customFormat="1" x14ac:dyDescent="0.2">
      <c r="A25" s="69"/>
      <c r="B25" s="69" t="s">
        <v>43</v>
      </c>
      <c r="C25" s="100" t="s">
        <v>0</v>
      </c>
      <c r="D25" s="101">
        <v>412977</v>
      </c>
      <c r="E25" s="101">
        <v>14497</v>
      </c>
      <c r="F25" s="101">
        <v>20572</v>
      </c>
      <c r="G25" s="101">
        <v>448046</v>
      </c>
      <c r="H25" s="315">
        <v>4.5914928377889769E-2</v>
      </c>
      <c r="I25" s="313"/>
      <c r="J25" s="100">
        <v>105781.80117108996</v>
      </c>
      <c r="K25" s="101">
        <v>4060.8855642099993</v>
      </c>
      <c r="L25" s="101">
        <v>7441.7492908399963</v>
      </c>
      <c r="M25" s="101">
        <v>117284.43602613996</v>
      </c>
      <c r="N25" s="315">
        <v>6.3450441874328536E-2</v>
      </c>
      <c r="O25" s="69"/>
      <c r="P25" s="69"/>
      <c r="Q25" s="69" t="s">
        <v>43</v>
      </c>
      <c r="R25" s="69" t="s">
        <v>1</v>
      </c>
      <c r="S25" s="102">
        <v>4747472</v>
      </c>
      <c r="T25" s="102">
        <v>165496</v>
      </c>
      <c r="U25" s="102">
        <v>301593</v>
      </c>
      <c r="V25" s="102">
        <v>5214561</v>
      </c>
      <c r="W25" s="103">
        <v>5.7836699963812868E-2</v>
      </c>
      <c r="X25" s="104"/>
      <c r="Y25" s="102">
        <v>1295922.7770073398</v>
      </c>
      <c r="Z25" s="102">
        <v>48316.622743290005</v>
      </c>
      <c r="AA25" s="102">
        <v>114015.88434871998</v>
      </c>
      <c r="AB25" s="102">
        <v>1458255.2840993498</v>
      </c>
      <c r="AC25" s="103">
        <v>7.8186505196954373E-2</v>
      </c>
      <c r="AD25" s="69"/>
      <c r="AE25" s="69" t="s">
        <v>43</v>
      </c>
      <c r="AF25" s="69" t="s">
        <v>0</v>
      </c>
      <c r="AG25" s="69"/>
      <c r="AH25" s="69" t="s">
        <v>43</v>
      </c>
      <c r="AI25" s="108">
        <v>3.4624249404285178E-2</v>
      </c>
      <c r="AJ25" s="108">
        <v>6.3450441874328536E-2</v>
      </c>
      <c r="AK25" s="69"/>
      <c r="AL25" s="69" t="s">
        <v>1</v>
      </c>
      <c r="AM25" s="108">
        <v>3.3133171722488496E-2</v>
      </c>
      <c r="AN25" s="108">
        <v>7.8186505196954373E-2</v>
      </c>
    </row>
    <row r="26" spans="1:40" s="18" customFormat="1" x14ac:dyDescent="0.2">
      <c r="A26" s="69"/>
      <c r="B26" s="69" t="s">
        <v>44</v>
      </c>
      <c r="C26" s="100" t="s">
        <v>0</v>
      </c>
      <c r="D26" s="101">
        <v>412184</v>
      </c>
      <c r="E26" s="101">
        <v>16203</v>
      </c>
      <c r="F26" s="100">
        <v>20852</v>
      </c>
      <c r="G26" s="101">
        <v>449239</v>
      </c>
      <c r="H26" s="315">
        <v>4.6416272852535065E-2</v>
      </c>
      <c r="I26" s="313"/>
      <c r="J26" s="316">
        <v>104691.27887136007</v>
      </c>
      <c r="K26" s="316">
        <v>4461.4917545199987</v>
      </c>
      <c r="L26" s="316">
        <v>7500.6194400399991</v>
      </c>
      <c r="M26" s="316">
        <v>116653.39006592007</v>
      </c>
      <c r="N26" s="315">
        <v>6.4298340886633873E-2</v>
      </c>
      <c r="O26" s="69"/>
      <c r="P26" s="69"/>
      <c r="Q26" s="69" t="s">
        <v>44</v>
      </c>
      <c r="R26" s="69" t="s">
        <v>1</v>
      </c>
      <c r="S26" s="102">
        <v>4739766</v>
      </c>
      <c r="T26" s="102">
        <v>183389</v>
      </c>
      <c r="U26" s="102">
        <v>302421</v>
      </c>
      <c r="V26" s="102">
        <v>5225576</v>
      </c>
      <c r="W26" s="103">
        <v>5.7873237323502712E-2</v>
      </c>
      <c r="X26" s="104"/>
      <c r="Y26" s="102">
        <v>1282963.23734515</v>
      </c>
      <c r="Z26" s="102">
        <v>52822.763544469984</v>
      </c>
      <c r="AA26" s="102">
        <v>113697.54128744999</v>
      </c>
      <c r="AB26" s="102">
        <v>1449483.5421770704</v>
      </c>
      <c r="AC26" s="103">
        <v>7.8440036039788705E-2</v>
      </c>
      <c r="AD26" s="69"/>
      <c r="AE26" s="69" t="s">
        <v>44</v>
      </c>
      <c r="AF26" s="69" t="s">
        <v>0</v>
      </c>
      <c r="AG26" s="69"/>
      <c r="AH26" s="69" t="s">
        <v>44</v>
      </c>
      <c r="AI26" s="108">
        <v>3.8245710236100627E-2</v>
      </c>
      <c r="AJ26" s="108">
        <v>6.4298340886633873E-2</v>
      </c>
      <c r="AK26" s="69"/>
      <c r="AL26" s="69" t="s">
        <v>1</v>
      </c>
      <c r="AM26" s="108">
        <v>3.6442472099498392E-2</v>
      </c>
      <c r="AN26" s="108">
        <v>7.8440036039788705E-2</v>
      </c>
    </row>
    <row r="27" spans="1:40" s="18" customFormat="1" x14ac:dyDescent="0.2">
      <c r="A27" s="69"/>
      <c r="B27" s="69" t="s">
        <v>45</v>
      </c>
      <c r="C27" s="100" t="s">
        <v>0</v>
      </c>
      <c r="D27" s="101">
        <v>410786</v>
      </c>
      <c r="E27" s="101">
        <v>15941</v>
      </c>
      <c r="F27" s="100">
        <v>21491</v>
      </c>
      <c r="G27" s="101">
        <v>448218</v>
      </c>
      <c r="H27" s="315">
        <v>4.7947650473653444E-2</v>
      </c>
      <c r="I27" s="317"/>
      <c r="J27" s="316">
        <v>105835.15050457999</v>
      </c>
      <c r="K27" s="316">
        <v>4434.6485291900008</v>
      </c>
      <c r="L27" s="316">
        <v>7683.6284536400017</v>
      </c>
      <c r="M27" s="316">
        <v>117953.42748740999</v>
      </c>
      <c r="N27" s="315">
        <v>6.5141205451279743E-2</v>
      </c>
      <c r="O27" s="69"/>
      <c r="P27" s="69"/>
      <c r="Q27" s="69" t="s">
        <v>45</v>
      </c>
      <c r="R27" s="69" t="s">
        <v>1</v>
      </c>
      <c r="S27" s="102">
        <v>4723302</v>
      </c>
      <c r="T27" s="102">
        <v>179056</v>
      </c>
      <c r="U27" s="102">
        <v>308139</v>
      </c>
      <c r="V27" s="102">
        <v>5210497</v>
      </c>
      <c r="W27" s="103">
        <v>5.9138120605385626E-2</v>
      </c>
      <c r="X27" s="104"/>
      <c r="Y27" s="102">
        <v>1297812.5106893198</v>
      </c>
      <c r="Z27" s="102">
        <v>52336.396562490001</v>
      </c>
      <c r="AA27" s="102">
        <v>115526.51320704997</v>
      </c>
      <c r="AB27" s="102">
        <v>1465675.42045886</v>
      </c>
      <c r="AC27" s="103">
        <v>7.8821348570396299E-2</v>
      </c>
      <c r="AD27" s="69"/>
      <c r="AE27" s="69" t="s">
        <v>45</v>
      </c>
      <c r="AF27" s="69" t="s">
        <v>0</v>
      </c>
      <c r="AG27" s="69"/>
      <c r="AH27" s="69" t="s">
        <v>45</v>
      </c>
      <c r="AI27" s="108">
        <v>3.7596605911798045E-2</v>
      </c>
      <c r="AJ27" s="108">
        <v>6.5141205451279743E-2</v>
      </c>
      <c r="AK27" s="69"/>
      <c r="AL27" s="69" t="s">
        <v>1</v>
      </c>
      <c r="AM27" s="108">
        <v>3.5708040014824707E-2</v>
      </c>
      <c r="AN27" s="108">
        <v>7.8821348570396299E-2</v>
      </c>
    </row>
    <row r="28" spans="1:40" s="18" customFormat="1" x14ac:dyDescent="0.2">
      <c r="A28" s="69"/>
      <c r="B28" s="69" t="s">
        <v>46</v>
      </c>
      <c r="C28" s="100" t="s">
        <v>0</v>
      </c>
      <c r="D28" s="101">
        <v>409840</v>
      </c>
      <c r="E28" s="101">
        <v>16909</v>
      </c>
      <c r="F28" s="100">
        <v>22359</v>
      </c>
      <c r="G28" s="101">
        <v>449108</v>
      </c>
      <c r="H28" s="315">
        <v>4.9785352298333585E-2</v>
      </c>
      <c r="I28" s="317"/>
      <c r="J28" s="316">
        <v>104849.74129202004</v>
      </c>
      <c r="K28" s="316">
        <v>4669.7737285099965</v>
      </c>
      <c r="L28" s="316">
        <v>7925.2200929600021</v>
      </c>
      <c r="M28" s="316">
        <v>117444.73511349005</v>
      </c>
      <c r="N28" s="315">
        <v>6.7480420346656203E-2</v>
      </c>
      <c r="O28" s="69"/>
      <c r="P28" s="69"/>
      <c r="Q28" s="69" t="s">
        <v>46</v>
      </c>
      <c r="R28" s="69" t="s">
        <v>1</v>
      </c>
      <c r="S28" s="102">
        <v>4712199</v>
      </c>
      <c r="T28" s="102">
        <v>195406</v>
      </c>
      <c r="U28" s="102">
        <v>317066</v>
      </c>
      <c r="V28" s="102">
        <v>5224671</v>
      </c>
      <c r="W28" s="103">
        <v>6.068630924320402E-2</v>
      </c>
      <c r="X28" s="104"/>
      <c r="Y28" s="102">
        <v>1287387.5199575298</v>
      </c>
      <c r="Z28" s="102">
        <v>56473.610046049995</v>
      </c>
      <c r="AA28" s="102">
        <v>118061.63864399001</v>
      </c>
      <c r="AB28" s="102">
        <v>1461922.7686475702</v>
      </c>
      <c r="AC28" s="103">
        <v>8.0757780900566484E-2</v>
      </c>
      <c r="AD28" s="69"/>
      <c r="AE28" s="69" t="s">
        <v>46</v>
      </c>
      <c r="AF28" s="69" t="s">
        <v>0</v>
      </c>
      <c r="AG28" s="69"/>
      <c r="AH28" s="69" t="s">
        <v>46</v>
      </c>
      <c r="AI28" s="108">
        <v>3.9761456518229335E-2</v>
      </c>
      <c r="AJ28" s="108">
        <v>6.7480420346656203E-2</v>
      </c>
      <c r="AK28" s="69"/>
      <c r="AL28" s="69" t="s">
        <v>1</v>
      </c>
      <c r="AM28" s="108">
        <v>3.8629680895040666E-2</v>
      </c>
      <c r="AN28" s="108">
        <v>8.0757780900566484E-2</v>
      </c>
    </row>
    <row r="29" spans="1:40" s="18" customFormat="1" x14ac:dyDescent="0.2">
      <c r="A29" s="69"/>
      <c r="B29" s="69" t="s">
        <v>47</v>
      </c>
      <c r="C29" s="100" t="s">
        <v>0</v>
      </c>
      <c r="D29" s="101">
        <v>411276</v>
      </c>
      <c r="E29" s="101">
        <v>15143</v>
      </c>
      <c r="F29" s="100">
        <v>23644</v>
      </c>
      <c r="G29" s="101">
        <v>450063</v>
      </c>
      <c r="H29" s="315">
        <v>5.253486734079451E-2</v>
      </c>
      <c r="I29" s="317"/>
      <c r="J29" s="316">
        <v>105217.58712254011</v>
      </c>
      <c r="K29" s="316">
        <v>4261.5015293699998</v>
      </c>
      <c r="L29" s="316">
        <v>8448.1035521100002</v>
      </c>
      <c r="M29" s="316">
        <v>117927.1922040201</v>
      </c>
      <c r="N29" s="315">
        <v>7.1638299820573584E-2</v>
      </c>
      <c r="O29" s="69"/>
      <c r="P29" s="69"/>
      <c r="Q29" s="69" t="s">
        <v>47</v>
      </c>
      <c r="R29" s="69" t="s">
        <v>1</v>
      </c>
      <c r="S29" s="102">
        <v>4722269</v>
      </c>
      <c r="T29" s="102">
        <v>180807</v>
      </c>
      <c r="U29" s="102">
        <v>332651</v>
      </c>
      <c r="V29" s="102">
        <v>5235727</v>
      </c>
      <c r="W29" s="103">
        <v>6.3534825249674021E-2</v>
      </c>
      <c r="X29" s="104"/>
      <c r="Y29" s="102">
        <v>1286483.4376375803</v>
      </c>
      <c r="Z29" s="102">
        <v>52925.169944760004</v>
      </c>
      <c r="AA29" s="102">
        <v>125349.21592608</v>
      </c>
      <c r="AB29" s="102">
        <v>1464757.82350842</v>
      </c>
      <c r="AC29" s="103">
        <v>8.5576751265161913E-2</v>
      </c>
      <c r="AD29" s="69"/>
      <c r="AE29" s="69" t="s">
        <v>47</v>
      </c>
      <c r="AF29" s="69" t="s">
        <v>0</v>
      </c>
      <c r="AG29" s="69"/>
      <c r="AH29" s="69" t="s">
        <v>47</v>
      </c>
      <c r="AI29" s="108">
        <v>3.6136716644600365E-2</v>
      </c>
      <c r="AJ29" s="108">
        <v>7.1638299820573584E-2</v>
      </c>
      <c r="AK29" s="69"/>
      <c r="AL29" s="69" t="s">
        <v>1</v>
      </c>
      <c r="AM29" s="108">
        <v>3.6132368843057261E-2</v>
      </c>
      <c r="AN29" s="108">
        <v>8.5576751265161913E-2</v>
      </c>
    </row>
    <row r="30" spans="1:40" s="18" customFormat="1" x14ac:dyDescent="0.2">
      <c r="A30" s="69"/>
      <c r="B30" s="69" t="s">
        <v>48</v>
      </c>
      <c r="C30" s="100" t="s">
        <v>0</v>
      </c>
      <c r="D30" s="101">
        <v>401805</v>
      </c>
      <c r="E30" s="101">
        <v>20650</v>
      </c>
      <c r="F30" s="100">
        <v>25210</v>
      </c>
      <c r="G30" s="101">
        <v>447665</v>
      </c>
      <c r="H30" s="315">
        <v>5.6314431550378075E-2</v>
      </c>
      <c r="I30" s="317"/>
      <c r="J30" s="316">
        <v>101521.00072647992</v>
      </c>
      <c r="K30" s="316">
        <v>5779.6005225700019</v>
      </c>
      <c r="L30" s="316">
        <v>8974.6734240999976</v>
      </c>
      <c r="M30" s="316">
        <v>116275.27467314992</v>
      </c>
      <c r="N30" s="315">
        <v>7.7184710587249322E-2</v>
      </c>
      <c r="O30" s="69"/>
      <c r="P30" s="69"/>
      <c r="Q30" s="69" t="s">
        <v>48</v>
      </c>
      <c r="R30" s="69" t="s">
        <v>1</v>
      </c>
      <c r="S30" s="102">
        <v>4617153</v>
      </c>
      <c r="T30" s="102">
        <v>236118</v>
      </c>
      <c r="U30" s="102">
        <v>354046</v>
      </c>
      <c r="V30" s="102">
        <v>5207317</v>
      </c>
      <c r="W30" s="103">
        <v>6.7990099316020125E-2</v>
      </c>
      <c r="X30" s="104"/>
      <c r="Y30" s="102">
        <v>1238302.1664426399</v>
      </c>
      <c r="Z30" s="102">
        <v>69046.87537186002</v>
      </c>
      <c r="AA30" s="102">
        <v>132868.86178867999</v>
      </c>
      <c r="AB30" s="102">
        <v>1440217.9036031801</v>
      </c>
      <c r="AC30" s="103">
        <v>9.2256082538805212E-2</v>
      </c>
      <c r="AD30" s="69"/>
      <c r="AE30" s="69" t="s">
        <v>48</v>
      </c>
      <c r="AF30" s="69" t="s">
        <v>0</v>
      </c>
      <c r="AG30" s="69"/>
      <c r="AH30" s="69" t="s">
        <v>48</v>
      </c>
      <c r="AI30" s="108">
        <v>4.970618679522773E-2</v>
      </c>
      <c r="AJ30" s="108">
        <v>7.7184710587249322E-2</v>
      </c>
      <c r="AK30" s="69"/>
      <c r="AL30" s="69" t="s">
        <v>1</v>
      </c>
      <c r="AM30" s="108">
        <v>4.7941964336866309E-2</v>
      </c>
      <c r="AN30" s="108">
        <v>9.2256082538805212E-2</v>
      </c>
    </row>
    <row r="31" spans="1:40" s="18" customFormat="1" x14ac:dyDescent="0.2">
      <c r="A31" s="69"/>
      <c r="B31" s="69" t="s">
        <v>49</v>
      </c>
      <c r="C31" s="100" t="s">
        <v>0</v>
      </c>
      <c r="D31" s="101">
        <v>399913</v>
      </c>
      <c r="E31" s="101">
        <v>16292</v>
      </c>
      <c r="F31" s="100">
        <v>32944</v>
      </c>
      <c r="G31" s="101">
        <v>449149</v>
      </c>
      <c r="H31" s="315">
        <v>7.3347597345201701E-2</v>
      </c>
      <c r="I31" s="317"/>
      <c r="J31" s="316">
        <v>101201.13715788</v>
      </c>
      <c r="K31" s="316">
        <v>4556.9134477699999</v>
      </c>
      <c r="L31" s="316">
        <v>11468.988219319996</v>
      </c>
      <c r="M31" s="316">
        <v>117227.03882496999</v>
      </c>
      <c r="N31" s="315">
        <v>9.7835689908061033E-2</v>
      </c>
      <c r="O31" s="69"/>
      <c r="P31" s="69"/>
      <c r="Q31" s="69" t="s">
        <v>49</v>
      </c>
      <c r="R31" s="69" t="s">
        <v>1</v>
      </c>
      <c r="S31" s="102">
        <v>4581746</v>
      </c>
      <c r="T31" s="102">
        <v>184666</v>
      </c>
      <c r="U31" s="102">
        <v>463726</v>
      </c>
      <c r="V31" s="102">
        <v>5230138</v>
      </c>
      <c r="W31" s="103">
        <v>8.8664199682685241E-2</v>
      </c>
      <c r="X31" s="104"/>
      <c r="Y31" s="102">
        <v>1225237.7114970102</v>
      </c>
      <c r="Z31" s="102">
        <v>54169.199341549996</v>
      </c>
      <c r="AA31" s="102">
        <v>169352.71501292003</v>
      </c>
      <c r="AB31" s="102">
        <v>1448759.6258514801</v>
      </c>
      <c r="AC31" s="103">
        <v>0.11689497138863619</v>
      </c>
      <c r="AD31" s="69"/>
      <c r="AE31" s="69" t="s">
        <v>49</v>
      </c>
      <c r="AF31" s="69" t="s">
        <v>0</v>
      </c>
      <c r="AG31" s="69"/>
      <c r="AH31" s="69" t="s">
        <v>49</v>
      </c>
      <c r="AI31" s="108">
        <v>3.8872545902774717E-2</v>
      </c>
      <c r="AJ31" s="108">
        <v>9.7835689908061033E-2</v>
      </c>
      <c r="AK31" s="69"/>
      <c r="AL31" s="69" t="s">
        <v>1</v>
      </c>
      <c r="AM31" s="108">
        <v>3.7390053101261096E-2</v>
      </c>
      <c r="AN31" s="108">
        <v>0.11689497138863619</v>
      </c>
    </row>
    <row r="32" spans="1:40" s="18" customFormat="1" x14ac:dyDescent="0.2">
      <c r="A32" s="69">
        <v>2020</v>
      </c>
      <c r="B32" s="69" t="s">
        <v>38</v>
      </c>
      <c r="C32" s="100" t="s">
        <v>0</v>
      </c>
      <c r="D32" s="101">
        <v>393711</v>
      </c>
      <c r="E32" s="101">
        <v>19704</v>
      </c>
      <c r="F32" s="100">
        <v>35663</v>
      </c>
      <c r="G32" s="101">
        <v>449078</v>
      </c>
      <c r="H32" s="315">
        <v>7.9413821207006352E-2</v>
      </c>
      <c r="I32" s="317"/>
      <c r="J32" s="316">
        <v>100020.24268983996</v>
      </c>
      <c r="K32" s="316">
        <v>5538.2212699300007</v>
      </c>
      <c r="L32" s="316">
        <v>12653.16079124</v>
      </c>
      <c r="M32" s="316">
        <v>118211.62475100995</v>
      </c>
      <c r="N32" s="315">
        <v>0.10703821064883803</v>
      </c>
      <c r="O32" s="69"/>
      <c r="P32" s="69">
        <v>2020</v>
      </c>
      <c r="Q32" s="69" t="s">
        <v>38</v>
      </c>
      <c r="R32" s="69" t="s">
        <v>1</v>
      </c>
      <c r="S32" s="102">
        <v>4506387</v>
      </c>
      <c r="T32" s="102">
        <v>221611</v>
      </c>
      <c r="U32" s="102">
        <v>500992</v>
      </c>
      <c r="V32" s="102">
        <v>5228990</v>
      </c>
      <c r="W32" s="103">
        <v>9.5810472003197561E-2</v>
      </c>
      <c r="X32" s="104"/>
      <c r="Y32" s="102">
        <v>1209772.2397908701</v>
      </c>
      <c r="Z32" s="102">
        <v>65672.029910030004</v>
      </c>
      <c r="AA32" s="102">
        <v>186565.44095883006</v>
      </c>
      <c r="AB32" s="102">
        <v>1462009.7106597295</v>
      </c>
      <c r="AC32" s="103">
        <v>0.12760889315478124</v>
      </c>
      <c r="AD32" s="69"/>
      <c r="AE32" s="69" t="s">
        <v>38</v>
      </c>
      <c r="AF32" s="69" t="s">
        <v>0</v>
      </c>
      <c r="AG32" s="69">
        <v>2020</v>
      </c>
      <c r="AH32" s="69" t="s">
        <v>38</v>
      </c>
      <c r="AI32" s="108">
        <v>4.685005625796277E-2</v>
      </c>
      <c r="AJ32" s="108">
        <v>0.10703821064883803</v>
      </c>
      <c r="AK32" s="69"/>
      <c r="AL32" s="69" t="s">
        <v>1</v>
      </c>
      <c r="AM32" s="108">
        <v>4.4919010750206032E-2</v>
      </c>
      <c r="AN32" s="108">
        <v>0.12760889315478124</v>
      </c>
    </row>
    <row r="33" spans="1:40" s="18" customFormat="1" x14ac:dyDescent="0.2">
      <c r="A33" s="69"/>
      <c r="B33" s="69" t="s">
        <v>39</v>
      </c>
      <c r="C33" s="100" t="s">
        <v>0</v>
      </c>
      <c r="D33" s="101">
        <v>393964</v>
      </c>
      <c r="E33" s="101">
        <v>17550</v>
      </c>
      <c r="F33" s="100">
        <v>37711</v>
      </c>
      <c r="G33" s="101">
        <v>449225</v>
      </c>
      <c r="H33" s="315">
        <v>8.3946797261951145E-2</v>
      </c>
      <c r="I33" s="317"/>
      <c r="J33" s="316">
        <v>100824.99007679999</v>
      </c>
      <c r="K33" s="316">
        <v>4983.1141107400035</v>
      </c>
      <c r="L33" s="316">
        <v>13361.795919449996</v>
      </c>
      <c r="M33" s="316">
        <v>119169.90010699</v>
      </c>
      <c r="N33" s="315">
        <v>0.11212391642062181</v>
      </c>
      <c r="O33" s="69"/>
      <c r="P33" s="69"/>
      <c r="Q33" s="69" t="s">
        <v>39</v>
      </c>
      <c r="R33" s="69" t="s">
        <v>1</v>
      </c>
      <c r="S33" s="102">
        <v>4504336</v>
      </c>
      <c r="T33" s="102">
        <v>199882</v>
      </c>
      <c r="U33" s="102">
        <v>532096</v>
      </c>
      <c r="V33" s="102">
        <v>5236314</v>
      </c>
      <c r="W33" s="103">
        <v>0.1016165187954733</v>
      </c>
      <c r="X33" s="104"/>
      <c r="Y33" s="102">
        <v>1218268.10058787</v>
      </c>
      <c r="Z33" s="102">
        <v>59808.148708120003</v>
      </c>
      <c r="AA33" s="102">
        <v>197595.28429974004</v>
      </c>
      <c r="AB33" s="102">
        <v>1475671.5335957301</v>
      </c>
      <c r="AC33" s="103">
        <v>0.1339019421336026</v>
      </c>
      <c r="AD33" s="69"/>
      <c r="AE33" s="69" t="s">
        <v>39</v>
      </c>
      <c r="AF33" s="69" t="s">
        <v>0</v>
      </c>
      <c r="AG33" s="69"/>
      <c r="AH33" s="69" t="s">
        <v>39</v>
      </c>
      <c r="AI33" s="108">
        <v>4.1815207584014039E-2</v>
      </c>
      <c r="AJ33" s="108">
        <v>0.11212391642062181</v>
      </c>
      <c r="AK33" s="69"/>
      <c r="AL33" s="69" t="s">
        <v>1</v>
      </c>
      <c r="AM33" s="108">
        <v>4.0529445304394437E-2</v>
      </c>
      <c r="AN33" s="108">
        <v>0.1339019421336026</v>
      </c>
    </row>
    <row r="34" spans="1:40" s="18" customFormat="1" x14ac:dyDescent="0.2">
      <c r="A34" s="69"/>
      <c r="B34" s="69" t="s">
        <v>40</v>
      </c>
      <c r="C34" s="100" t="s">
        <v>0</v>
      </c>
      <c r="D34" s="101">
        <v>395181</v>
      </c>
      <c r="E34" s="101">
        <v>16370</v>
      </c>
      <c r="F34" s="100">
        <v>38667</v>
      </c>
      <c r="G34" s="101">
        <v>450218</v>
      </c>
      <c r="H34" s="315">
        <v>8.5885060126427645E-2</v>
      </c>
      <c r="I34" s="317"/>
      <c r="J34" s="316">
        <v>100300.53790554001</v>
      </c>
      <c r="K34" s="316">
        <v>4672.4528213300027</v>
      </c>
      <c r="L34" s="316">
        <v>13688.895379629997</v>
      </c>
      <c r="M34" s="316">
        <v>118661.88610650002</v>
      </c>
      <c r="N34" s="315">
        <v>0.11536050731019142</v>
      </c>
      <c r="O34" s="69"/>
      <c r="P34" s="69"/>
      <c r="Q34" s="69" t="s">
        <v>40</v>
      </c>
      <c r="R34" s="69" t="s">
        <v>1</v>
      </c>
      <c r="S34" s="102">
        <v>4515468</v>
      </c>
      <c r="T34" s="102">
        <v>185014</v>
      </c>
      <c r="U34" s="102">
        <v>546951</v>
      </c>
      <c r="V34" s="102">
        <v>5247433</v>
      </c>
      <c r="W34" s="103">
        <v>0.10423210739422495</v>
      </c>
      <c r="X34" s="104"/>
      <c r="Y34" s="102">
        <v>1212303.4934991703</v>
      </c>
      <c r="Z34" s="102">
        <v>55675.983908280017</v>
      </c>
      <c r="AA34" s="102">
        <v>202791.17856412003</v>
      </c>
      <c r="AB34" s="102">
        <v>1470770.6559715699</v>
      </c>
      <c r="AC34" s="103">
        <v>0.13788089784138308</v>
      </c>
      <c r="AD34" s="69"/>
      <c r="AE34" s="69" t="s">
        <v>40</v>
      </c>
      <c r="AF34" s="69" t="s">
        <v>0</v>
      </c>
      <c r="AG34" s="69"/>
      <c r="AH34" s="69" t="s">
        <v>40</v>
      </c>
      <c r="AI34" s="108">
        <v>3.937618872108975E-2</v>
      </c>
      <c r="AJ34" s="108">
        <v>0.11536050731019142</v>
      </c>
      <c r="AK34" s="69"/>
      <c r="AL34" s="69" t="s">
        <v>1</v>
      </c>
      <c r="AM34" s="108">
        <v>3.7854973297316206E-2</v>
      </c>
      <c r="AN34" s="108">
        <v>0.13788089784138308</v>
      </c>
    </row>
    <row r="35" spans="1:40" s="18" customFormat="1" x14ac:dyDescent="0.2">
      <c r="A35" s="69"/>
      <c r="B35" s="69" t="s">
        <v>41</v>
      </c>
      <c r="C35" s="100" t="s">
        <v>0</v>
      </c>
      <c r="D35" s="101">
        <v>392604</v>
      </c>
      <c r="E35" s="101">
        <v>17904</v>
      </c>
      <c r="F35" s="100">
        <v>40560</v>
      </c>
      <c r="G35" s="101">
        <v>451068</v>
      </c>
      <c r="H35" s="315">
        <v>8.9919923381840433E-2</v>
      </c>
      <c r="I35" s="317"/>
      <c r="J35" s="316">
        <v>100209.49035113998</v>
      </c>
      <c r="K35" s="316">
        <v>5188.4464710800012</v>
      </c>
      <c r="L35" s="316">
        <v>14291.841751940008</v>
      </c>
      <c r="M35" s="316">
        <v>119689.77857415998</v>
      </c>
      <c r="N35" s="315">
        <v>0.11940737063929616</v>
      </c>
      <c r="O35" s="69"/>
      <c r="P35" s="69"/>
      <c r="Q35" s="69" t="s">
        <v>41</v>
      </c>
      <c r="R35" s="69" t="s">
        <v>1</v>
      </c>
      <c r="S35" s="102">
        <v>4465369</v>
      </c>
      <c r="T35" s="102">
        <v>216198</v>
      </c>
      <c r="U35" s="102">
        <v>574224</v>
      </c>
      <c r="V35" s="102">
        <v>5255791</v>
      </c>
      <c r="W35" s="103">
        <v>0.10925548599630389</v>
      </c>
      <c r="X35" s="104"/>
      <c r="Y35" s="102">
        <v>1204424.18252391</v>
      </c>
      <c r="Z35" s="102">
        <v>66216.503052609987</v>
      </c>
      <c r="AA35" s="102">
        <v>211773.61528609003</v>
      </c>
      <c r="AB35" s="102">
        <v>1482414.3008626101</v>
      </c>
      <c r="AC35" s="103">
        <v>0.14285723981673676</v>
      </c>
      <c r="AD35" s="69"/>
      <c r="AE35" s="69" t="s">
        <v>41</v>
      </c>
      <c r="AF35" s="69" t="s">
        <v>0</v>
      </c>
      <c r="AG35" s="69"/>
      <c r="AH35" s="69" t="s">
        <v>41</v>
      </c>
      <c r="AI35" s="108">
        <v>4.3349119138567302E-2</v>
      </c>
      <c r="AJ35" s="108">
        <v>0.11940737063929616</v>
      </c>
      <c r="AK35" s="69"/>
      <c r="AL35" s="69" t="s">
        <v>1</v>
      </c>
      <c r="AM35" s="108">
        <v>4.4668014207687359E-2</v>
      </c>
      <c r="AN35" s="108">
        <v>0.14285723981673676</v>
      </c>
    </row>
    <row r="36" spans="1:40" s="18" customFormat="1" x14ac:dyDescent="0.2">
      <c r="A36" s="69"/>
      <c r="B36" s="69" t="s">
        <v>42</v>
      </c>
      <c r="C36" s="100" t="s">
        <v>0</v>
      </c>
      <c r="D36" s="101">
        <v>385015</v>
      </c>
      <c r="E36" s="101">
        <v>26804</v>
      </c>
      <c r="F36" s="100">
        <v>41443</v>
      </c>
      <c r="G36" s="101">
        <v>453262</v>
      </c>
      <c r="H36" s="315">
        <v>9.1432769568152633E-2</v>
      </c>
      <c r="I36" s="317"/>
      <c r="J36" s="316">
        <v>97367.332487460051</v>
      </c>
      <c r="K36" s="316">
        <v>7597.0839243799946</v>
      </c>
      <c r="L36" s="316">
        <v>14624.859271490002</v>
      </c>
      <c r="M36" s="316">
        <v>119589.27568333005</v>
      </c>
      <c r="N36" s="315">
        <v>0.12229239777500057</v>
      </c>
      <c r="O36" s="69"/>
      <c r="P36" s="69"/>
      <c r="Q36" s="69" t="s">
        <v>42</v>
      </c>
      <c r="R36" s="69" t="s">
        <v>1</v>
      </c>
      <c r="S36" s="102">
        <v>4369397</v>
      </c>
      <c r="T36" s="102">
        <v>321884</v>
      </c>
      <c r="U36" s="102">
        <v>585082</v>
      </c>
      <c r="V36" s="102">
        <v>5276363</v>
      </c>
      <c r="W36" s="103">
        <v>0.11088736692301117</v>
      </c>
      <c r="X36" s="104"/>
      <c r="Y36" s="102">
        <v>1167929.4762534702</v>
      </c>
      <c r="Z36" s="102">
        <v>95617.788159949967</v>
      </c>
      <c r="AA36" s="102">
        <v>216545.01656087997</v>
      </c>
      <c r="AB36" s="102">
        <v>1480092.2809743003</v>
      </c>
      <c r="AC36" s="103">
        <v>0.14630507796333814</v>
      </c>
      <c r="AD36" s="69"/>
      <c r="AE36" s="69" t="s">
        <v>42</v>
      </c>
      <c r="AF36" s="69" t="s">
        <v>0</v>
      </c>
      <c r="AG36" s="69"/>
      <c r="AH36" s="69" t="s">
        <v>42</v>
      </c>
      <c r="AI36" s="108">
        <v>6.3526464902228505E-2</v>
      </c>
      <c r="AJ36" s="108">
        <v>0.12229239777500057</v>
      </c>
      <c r="AK36" s="69"/>
      <c r="AL36" s="69" t="s">
        <v>1</v>
      </c>
      <c r="AM36" s="108">
        <v>6.4602585520551217E-2</v>
      </c>
      <c r="AN36" s="108">
        <v>0.14630507796333814</v>
      </c>
    </row>
    <row r="37" spans="1:40" s="18" customFormat="1" x14ac:dyDescent="0.2">
      <c r="A37" s="69"/>
      <c r="B37" s="69" t="s">
        <v>43</v>
      </c>
      <c r="C37" s="100" t="s">
        <v>0</v>
      </c>
      <c r="D37" s="101">
        <v>391983</v>
      </c>
      <c r="E37" s="101">
        <v>21201</v>
      </c>
      <c r="F37" s="100">
        <v>42970</v>
      </c>
      <c r="G37" s="101">
        <v>456154</v>
      </c>
      <c r="H37" s="315">
        <v>9.420064276538187E-2</v>
      </c>
      <c r="I37" s="317"/>
      <c r="J37" s="316">
        <v>99946.937574989977</v>
      </c>
      <c r="K37" s="316">
        <v>6134.1779075400009</v>
      </c>
      <c r="L37" s="316">
        <v>15145.053429279991</v>
      </c>
      <c r="M37" s="316">
        <v>121226.16891180996</v>
      </c>
      <c r="N37" s="315">
        <v>0.12493221195745094</v>
      </c>
      <c r="O37" s="69"/>
      <c r="P37" s="69"/>
      <c r="Q37" s="69" t="s">
        <v>43</v>
      </c>
      <c r="R37" s="69" t="s">
        <v>1</v>
      </c>
      <c r="S37" s="102">
        <v>4437373</v>
      </c>
      <c r="T37" s="102">
        <v>263955</v>
      </c>
      <c r="U37" s="102">
        <v>604277</v>
      </c>
      <c r="V37" s="102">
        <v>5305605</v>
      </c>
      <c r="W37" s="103">
        <v>0.113894079939988</v>
      </c>
      <c r="X37" s="104"/>
      <c r="Y37" s="102">
        <v>1194306.1253092403</v>
      </c>
      <c r="Z37" s="102">
        <v>80310.940344170012</v>
      </c>
      <c r="AA37" s="102">
        <v>223671.67899178999</v>
      </c>
      <c r="AB37" s="102">
        <v>1498288.7446452</v>
      </c>
      <c r="AC37" s="103">
        <v>0.14928476222702736</v>
      </c>
      <c r="AD37" s="69"/>
      <c r="AE37" s="69" t="s">
        <v>43</v>
      </c>
      <c r="AF37" s="69" t="s">
        <v>0</v>
      </c>
      <c r="AG37" s="69"/>
      <c r="AH37" s="69" t="s">
        <v>43</v>
      </c>
      <c r="AI37" s="108">
        <v>5.0601103397093367E-2</v>
      </c>
      <c r="AJ37" s="108">
        <v>0.12493221195745094</v>
      </c>
      <c r="AK37" s="69"/>
      <c r="AL37" s="69" t="s">
        <v>1</v>
      </c>
      <c r="AM37" s="108">
        <v>5.3601777782284497E-2</v>
      </c>
      <c r="AN37" s="108">
        <v>0.14928476222702736</v>
      </c>
    </row>
    <row r="38" spans="1:40" s="18" customFormat="1" x14ac:dyDescent="0.2">
      <c r="A38" s="69"/>
      <c r="B38" s="69" t="s">
        <v>44</v>
      </c>
      <c r="C38" s="100" t="s">
        <v>0</v>
      </c>
      <c r="D38" s="101">
        <v>389219</v>
      </c>
      <c r="E38" s="101">
        <v>24546</v>
      </c>
      <c r="F38" s="100">
        <v>43193</v>
      </c>
      <c r="G38" s="101">
        <v>456958</v>
      </c>
      <c r="H38" s="315">
        <v>9.452291020181286E-2</v>
      </c>
      <c r="I38" s="317"/>
      <c r="J38" s="316">
        <v>98613.964017060047</v>
      </c>
      <c r="K38" s="316">
        <v>7014.5085677199977</v>
      </c>
      <c r="L38" s="316">
        <v>15207.771064139997</v>
      </c>
      <c r="M38" s="316">
        <v>120836.24364892003</v>
      </c>
      <c r="N38" s="315">
        <v>0.12585438445376496</v>
      </c>
      <c r="O38" s="69"/>
      <c r="P38" s="69"/>
      <c r="Q38" s="69" t="s">
        <v>44</v>
      </c>
      <c r="R38" s="69" t="s">
        <v>1</v>
      </c>
      <c r="S38" s="102">
        <v>4407512</v>
      </c>
      <c r="T38" s="102">
        <v>293932</v>
      </c>
      <c r="U38" s="102">
        <v>609028</v>
      </c>
      <c r="V38" s="102">
        <v>5310472</v>
      </c>
      <c r="W38" s="103">
        <v>0.11468434444245257</v>
      </c>
      <c r="X38" s="104"/>
      <c r="Y38" s="102">
        <v>1179675.2807552</v>
      </c>
      <c r="Z38" s="102">
        <v>87435.74051732001</v>
      </c>
      <c r="AA38" s="102">
        <v>225608.29711706005</v>
      </c>
      <c r="AB38" s="102">
        <v>1492719.3183895797</v>
      </c>
      <c r="AC38" s="103">
        <v>0.15113912866114548</v>
      </c>
      <c r="AD38" s="69"/>
      <c r="AE38" s="69" t="s">
        <v>44</v>
      </c>
      <c r="AF38" s="69" t="s">
        <v>0</v>
      </c>
      <c r="AG38" s="69"/>
      <c r="AH38" s="69" t="s">
        <v>44</v>
      </c>
      <c r="AI38" s="108">
        <v>5.8049707239328681E-2</v>
      </c>
      <c r="AJ38" s="108">
        <v>0.12585438445376496</v>
      </c>
      <c r="AK38" s="69"/>
      <c r="AL38" s="69" t="s">
        <v>1</v>
      </c>
      <c r="AM38" s="108">
        <v>5.8574803340557063E-2</v>
      </c>
      <c r="AN38" s="108">
        <v>0.15113912866114548</v>
      </c>
    </row>
    <row r="39" spans="1:40" s="18" customFormat="1" x14ac:dyDescent="0.2">
      <c r="A39" s="69"/>
      <c r="B39" s="69" t="s">
        <v>45</v>
      </c>
      <c r="C39" s="100" t="s">
        <v>0</v>
      </c>
      <c r="D39" s="101">
        <v>398356</v>
      </c>
      <c r="E39" s="101">
        <v>16789</v>
      </c>
      <c r="F39" s="100">
        <v>44272</v>
      </c>
      <c r="G39" s="101">
        <v>459417</v>
      </c>
      <c r="H39" s="315">
        <v>9.6365611198540757E-2</v>
      </c>
      <c r="I39" s="317"/>
      <c r="J39" s="316">
        <v>101937.81027485993</v>
      </c>
      <c r="K39" s="316">
        <v>4821.019417569999</v>
      </c>
      <c r="L39" s="316">
        <v>15554.282429879993</v>
      </c>
      <c r="M39" s="316">
        <v>122313.11212230993</v>
      </c>
      <c r="N39" s="315">
        <v>0.12716774317970189</v>
      </c>
      <c r="O39" s="69"/>
      <c r="P39" s="69"/>
      <c r="Q39" s="69" t="s">
        <v>45</v>
      </c>
      <c r="R39" s="69" t="s">
        <v>1</v>
      </c>
      <c r="S39" s="102">
        <v>4515408</v>
      </c>
      <c r="T39" s="102">
        <v>200121</v>
      </c>
      <c r="U39" s="102">
        <v>624153</v>
      </c>
      <c r="V39" s="102">
        <v>5339682</v>
      </c>
      <c r="W39" s="103">
        <v>0.11688954510774237</v>
      </c>
      <c r="X39" s="104"/>
      <c r="Y39" s="102">
        <v>1219264.2462061297</v>
      </c>
      <c r="Z39" s="102">
        <v>60561.252389629997</v>
      </c>
      <c r="AA39" s="102">
        <v>230966.87400355999</v>
      </c>
      <c r="AB39" s="102">
        <v>1510792.3725993203</v>
      </c>
      <c r="AC39" s="103">
        <v>0.15287797197849309</v>
      </c>
      <c r="AD39" s="69"/>
      <c r="AE39" s="69" t="s">
        <v>45</v>
      </c>
      <c r="AF39" s="69" t="s">
        <v>0</v>
      </c>
      <c r="AG39" s="69"/>
      <c r="AH39" s="69" t="s">
        <v>45</v>
      </c>
      <c r="AI39" s="108">
        <v>3.9415393279741792E-2</v>
      </c>
      <c r="AJ39" s="108">
        <v>0.12716774317970189</v>
      </c>
      <c r="AK39" s="69"/>
      <c r="AL39" s="69" t="s">
        <v>1</v>
      </c>
      <c r="AM39" s="108">
        <v>4.0085754659612345E-2</v>
      </c>
      <c r="AN39" s="108">
        <v>0.15287797197849309</v>
      </c>
    </row>
    <row r="40" spans="1:40" s="18" customFormat="1" x14ac:dyDescent="0.2">
      <c r="A40" s="69"/>
      <c r="B40" s="69" t="s">
        <v>46</v>
      </c>
      <c r="C40" s="100" t="s">
        <v>0</v>
      </c>
      <c r="D40" s="101">
        <v>392151</v>
      </c>
      <c r="E40" s="101">
        <v>23129</v>
      </c>
      <c r="F40" s="100">
        <v>44579</v>
      </c>
      <c r="G40" s="101">
        <v>459859</v>
      </c>
      <c r="H40" s="315">
        <v>9.6940583961605625E-2</v>
      </c>
      <c r="I40" s="317"/>
      <c r="J40" s="316">
        <v>99707.117419700051</v>
      </c>
      <c r="K40" s="316">
        <v>6493.7125167100039</v>
      </c>
      <c r="L40" s="316">
        <v>15642.048354439996</v>
      </c>
      <c r="M40" s="316">
        <v>121842.87829085004</v>
      </c>
      <c r="N40" s="315">
        <v>0.12837884802016086</v>
      </c>
      <c r="O40" s="69"/>
      <c r="P40" s="69"/>
      <c r="Q40" s="69" t="s">
        <v>46</v>
      </c>
      <c r="R40" s="69" t="s">
        <v>1</v>
      </c>
      <c r="S40" s="102">
        <v>4438414</v>
      </c>
      <c r="T40" s="102">
        <v>279845</v>
      </c>
      <c r="U40" s="102">
        <v>626976</v>
      </c>
      <c r="V40" s="102">
        <v>5345235</v>
      </c>
      <c r="W40" s="103">
        <v>0.11729624609582179</v>
      </c>
      <c r="X40" s="104"/>
      <c r="Y40" s="102">
        <v>1191781.0784443801</v>
      </c>
      <c r="Z40" s="102">
        <v>81949.402375830017</v>
      </c>
      <c r="AA40" s="102">
        <v>232194.42585339004</v>
      </c>
      <c r="AB40" s="102">
        <v>1505924.9066735997</v>
      </c>
      <c r="AC40" s="103">
        <v>0.15418725384274212</v>
      </c>
      <c r="AD40" s="69"/>
      <c r="AE40" s="69" t="s">
        <v>46</v>
      </c>
      <c r="AF40" s="69" t="s">
        <v>0</v>
      </c>
      <c r="AG40" s="69"/>
      <c r="AH40" s="69" t="s">
        <v>46</v>
      </c>
      <c r="AI40" s="108">
        <v>5.3295790511521904E-2</v>
      </c>
      <c r="AJ40" s="108">
        <v>0.12837884802016086</v>
      </c>
      <c r="AK40" s="69"/>
      <c r="AL40" s="69" t="s">
        <v>1</v>
      </c>
      <c r="AM40" s="108">
        <v>5.4417987253325945E-2</v>
      </c>
      <c r="AN40" s="108">
        <v>0.15418725384274212</v>
      </c>
    </row>
    <row r="41" spans="1:40" s="18" customFormat="1" x14ac:dyDescent="0.2">
      <c r="A41" s="69"/>
      <c r="B41" s="69" t="s">
        <v>47</v>
      </c>
      <c r="C41" s="100" t="s">
        <v>0</v>
      </c>
      <c r="D41" s="101">
        <v>400072</v>
      </c>
      <c r="E41" s="101">
        <v>16557</v>
      </c>
      <c r="F41" s="100">
        <v>45778</v>
      </c>
      <c r="G41" s="101">
        <v>462407</v>
      </c>
      <c r="H41" s="315">
        <v>9.899936635907329E-2</v>
      </c>
      <c r="I41" s="317"/>
      <c r="J41" s="316">
        <v>102632.61181169997</v>
      </c>
      <c r="K41" s="316">
        <v>4622.2666337999981</v>
      </c>
      <c r="L41" s="316">
        <v>16025.859739449998</v>
      </c>
      <c r="M41" s="316">
        <v>123280.73818494997</v>
      </c>
      <c r="N41" s="315">
        <v>0.12999483922141555</v>
      </c>
      <c r="O41" s="69"/>
      <c r="P41" s="69"/>
      <c r="Q41" s="69" t="s">
        <v>47</v>
      </c>
      <c r="R41" s="69" t="s">
        <v>1</v>
      </c>
      <c r="S41" s="102">
        <v>4531371</v>
      </c>
      <c r="T41" s="102">
        <v>204171</v>
      </c>
      <c r="U41" s="102">
        <v>644359</v>
      </c>
      <c r="V41" s="102">
        <v>5379901</v>
      </c>
      <c r="W41" s="103">
        <v>0.11977153482935839</v>
      </c>
      <c r="X41" s="104"/>
      <c r="Y41" s="102">
        <v>1226315.0466399302</v>
      </c>
      <c r="Z41" s="102">
        <v>59454.734082339994</v>
      </c>
      <c r="AA41" s="105">
        <v>238097.33677551008</v>
      </c>
      <c r="AB41" s="102">
        <v>1523867.1174977804</v>
      </c>
      <c r="AC41" s="103">
        <v>0.15624547182727491</v>
      </c>
      <c r="AD41" s="69"/>
      <c r="AE41" s="69" t="s">
        <v>47</v>
      </c>
      <c r="AF41" s="69" t="s">
        <v>0</v>
      </c>
      <c r="AG41" s="69"/>
      <c r="AH41" s="69" t="s">
        <v>47</v>
      </c>
      <c r="AI41" s="108">
        <v>3.7493826706857615E-2</v>
      </c>
      <c r="AJ41" s="108">
        <v>0.12999483922141555</v>
      </c>
      <c r="AK41" s="69"/>
      <c r="AL41" s="69" t="s">
        <v>1</v>
      </c>
      <c r="AM41" s="108">
        <v>3.9015694609885562E-2</v>
      </c>
      <c r="AN41" s="108">
        <v>0.15624547182727491</v>
      </c>
    </row>
    <row r="42" spans="1:40" x14ac:dyDescent="0.2">
      <c r="A42" s="69"/>
      <c r="B42" s="69" t="s">
        <v>48</v>
      </c>
      <c r="C42" s="100" t="s">
        <v>0</v>
      </c>
      <c r="D42" s="101">
        <v>393290</v>
      </c>
      <c r="E42" s="101">
        <v>23269</v>
      </c>
      <c r="F42" s="100">
        <v>46003</v>
      </c>
      <c r="G42" s="101">
        <v>462562</v>
      </c>
      <c r="H42" s="315">
        <v>9.9452613919863722E-2</v>
      </c>
      <c r="I42" s="318"/>
      <c r="J42" s="316">
        <v>99659.855963609982</v>
      </c>
      <c r="K42" s="316">
        <v>6653.5575999399998</v>
      </c>
      <c r="L42" s="316">
        <v>16076.424810049999</v>
      </c>
      <c r="M42" s="316">
        <v>122389.83837359998</v>
      </c>
      <c r="N42" s="315">
        <v>0.13135424495762513</v>
      </c>
      <c r="O42" s="69"/>
      <c r="P42" s="69"/>
      <c r="Q42" s="69" t="s">
        <v>48</v>
      </c>
      <c r="R42" s="69" t="s">
        <v>1</v>
      </c>
      <c r="S42" s="102">
        <v>4448517</v>
      </c>
      <c r="T42" s="102">
        <v>285428</v>
      </c>
      <c r="U42" s="102">
        <v>649214</v>
      </c>
      <c r="V42" s="102">
        <v>5383159</v>
      </c>
      <c r="W42" s="103">
        <v>0.12060093339245599</v>
      </c>
      <c r="X42" s="104"/>
      <c r="Y42" s="102">
        <v>1189199.07203243</v>
      </c>
      <c r="Z42" s="102">
        <v>84920.976092060009</v>
      </c>
      <c r="AA42" s="102">
        <v>239627.78874485</v>
      </c>
      <c r="AB42" s="102">
        <v>1513747.8368693399</v>
      </c>
      <c r="AC42" s="103">
        <v>0.15830099499295511</v>
      </c>
      <c r="AD42" s="69"/>
      <c r="AE42" s="69" t="s">
        <v>48</v>
      </c>
      <c r="AF42" s="69" t="s">
        <v>0</v>
      </c>
      <c r="AG42" s="69"/>
      <c r="AH42" s="69" t="s">
        <v>48</v>
      </c>
      <c r="AI42" s="108">
        <v>5.4363643978593577E-2</v>
      </c>
      <c r="AJ42" s="108">
        <v>0.13135424495762513</v>
      </c>
      <c r="AK42" s="69"/>
      <c r="AL42" s="69" t="s">
        <v>1</v>
      </c>
      <c r="AM42" s="108">
        <v>5.6099816642968398E-2</v>
      </c>
      <c r="AN42" s="108">
        <v>0.15830099499295511</v>
      </c>
    </row>
    <row r="43" spans="1:40" x14ac:dyDescent="0.2">
      <c r="A43" s="69"/>
      <c r="B43" s="69" t="s">
        <v>49</v>
      </c>
      <c r="C43" s="100" t="s">
        <v>0</v>
      </c>
      <c r="D43" s="101">
        <v>395177</v>
      </c>
      <c r="E43" s="101">
        <v>21332</v>
      </c>
      <c r="F43" s="100">
        <v>47216</v>
      </c>
      <c r="G43" s="101">
        <v>463725</v>
      </c>
      <c r="H43" s="315">
        <v>0.10181896598199364</v>
      </c>
      <c r="I43" s="317"/>
      <c r="J43" s="316">
        <v>100728.38788457004</v>
      </c>
      <c r="K43" s="316">
        <v>6374.5472478799993</v>
      </c>
      <c r="L43" s="316">
        <v>16463.170609040004</v>
      </c>
      <c r="M43" s="316">
        <v>123566.10574149003</v>
      </c>
      <c r="N43" s="315">
        <v>0.13323370927851563</v>
      </c>
      <c r="O43" s="69"/>
      <c r="P43" s="69"/>
      <c r="Q43" s="69" t="s">
        <v>49</v>
      </c>
      <c r="R43" s="69" t="s">
        <v>1</v>
      </c>
      <c r="S43" s="102">
        <v>4477544</v>
      </c>
      <c r="T43" s="102">
        <v>259220</v>
      </c>
      <c r="U43" s="102">
        <v>664471</v>
      </c>
      <c r="V43" s="102">
        <v>5401235</v>
      </c>
      <c r="W43" s="103">
        <v>0.12302204958680746</v>
      </c>
      <c r="X43" s="104"/>
      <c r="Y43" s="102">
        <v>1203817.4996137901</v>
      </c>
      <c r="Z43" s="102">
        <v>81132.96965506002</v>
      </c>
      <c r="AA43" s="102">
        <v>244714.08037747006</v>
      </c>
      <c r="AB43" s="102">
        <v>1529664.5496463198</v>
      </c>
      <c r="AC43" s="103">
        <v>0.15997891853743451</v>
      </c>
      <c r="AD43" s="69"/>
      <c r="AE43" s="69" t="s">
        <v>49</v>
      </c>
      <c r="AF43" s="69" t="s">
        <v>0</v>
      </c>
      <c r="AG43" s="69"/>
      <c r="AH43" s="69" t="s">
        <v>49</v>
      </c>
      <c r="AI43" s="108">
        <v>5.1588153641549984E-2</v>
      </c>
      <c r="AJ43" s="108">
        <v>0.13323370927851563</v>
      </c>
      <c r="AK43" s="69"/>
      <c r="AL43" s="69" t="s">
        <v>1</v>
      </c>
      <c r="AM43" s="108">
        <v>5.3039713624676153E-2</v>
      </c>
      <c r="AN43" s="108">
        <v>0.15997891853743451</v>
      </c>
    </row>
    <row r="44" spans="1:40" x14ac:dyDescent="0.2">
      <c r="A44" s="69">
        <v>2021</v>
      </c>
      <c r="B44" s="69" t="s">
        <v>38</v>
      </c>
      <c r="C44" s="100" t="s">
        <v>0</v>
      </c>
      <c r="D44" s="101">
        <v>388178</v>
      </c>
      <c r="E44" s="101">
        <v>27559</v>
      </c>
      <c r="F44" s="100">
        <v>47720</v>
      </c>
      <c r="G44" s="101">
        <v>463457</v>
      </c>
      <c r="H44" s="315">
        <v>0.10296532364383319</v>
      </c>
      <c r="I44" s="317"/>
      <c r="J44" s="316">
        <v>99410.502482340016</v>
      </c>
      <c r="K44" s="316">
        <v>8266.3048885599947</v>
      </c>
      <c r="L44" s="316">
        <v>17017.261467969998</v>
      </c>
      <c r="M44" s="316">
        <v>124694.06883887001</v>
      </c>
      <c r="N44" s="315">
        <v>0.13647210028858506</v>
      </c>
      <c r="O44" s="69"/>
      <c r="P44" s="69">
        <v>2021</v>
      </c>
      <c r="Q44" s="69" t="s">
        <v>38</v>
      </c>
      <c r="R44" s="69" t="s">
        <v>1</v>
      </c>
      <c r="S44" s="102">
        <v>4398163</v>
      </c>
      <c r="T44" s="102">
        <v>327006</v>
      </c>
      <c r="U44" s="102">
        <v>671357</v>
      </c>
      <c r="V44" s="102">
        <v>5396526</v>
      </c>
      <c r="W44" s="103">
        <v>0.12440540451394101</v>
      </c>
      <c r="X44" s="104"/>
      <c r="Y44" s="102">
        <v>1188122.5034733301</v>
      </c>
      <c r="Z44" s="102">
        <v>103240.95345572998</v>
      </c>
      <c r="AA44" s="102">
        <v>253361.45568978999</v>
      </c>
      <c r="AB44" s="102">
        <v>1544724.9126188501</v>
      </c>
      <c r="AC44" s="103">
        <v>0.16401720048668958</v>
      </c>
      <c r="AD44" s="69"/>
      <c r="AE44" s="69" t="s">
        <v>38</v>
      </c>
      <c r="AF44" s="69" t="s">
        <v>0</v>
      </c>
      <c r="AG44" s="69">
        <v>2021</v>
      </c>
      <c r="AH44" s="69" t="s">
        <v>38</v>
      </c>
      <c r="AI44" s="108">
        <v>6.6292687098387454E-2</v>
      </c>
      <c r="AJ44" s="108">
        <v>0.13647210028858506</v>
      </c>
      <c r="AK44" s="69"/>
      <c r="AL44" s="69" t="s">
        <v>1</v>
      </c>
      <c r="AM44" s="108">
        <v>6.6834523488522229E-2</v>
      </c>
      <c r="AN44" s="108">
        <v>0.16401720048668958</v>
      </c>
    </row>
    <row r="45" spans="1:40" x14ac:dyDescent="0.2">
      <c r="A45" s="69"/>
      <c r="B45" s="69" t="s">
        <v>39</v>
      </c>
      <c r="C45" s="100" t="s">
        <v>0</v>
      </c>
      <c r="D45" s="101">
        <v>387235</v>
      </c>
      <c r="E45" s="101">
        <v>27531</v>
      </c>
      <c r="F45" s="100">
        <v>49059</v>
      </c>
      <c r="G45" s="101">
        <v>463825</v>
      </c>
      <c r="H45" s="315">
        <v>0.10577049533768124</v>
      </c>
      <c r="I45" s="317"/>
      <c r="J45" s="316">
        <v>99778.458708300008</v>
      </c>
      <c r="K45" s="316">
        <v>8470.2281089300086</v>
      </c>
      <c r="L45" s="316">
        <v>17472.16395011</v>
      </c>
      <c r="M45" s="316">
        <v>125720.85076734002</v>
      </c>
      <c r="N45" s="315">
        <v>0.13897586473101525</v>
      </c>
      <c r="O45" s="69"/>
      <c r="P45" s="69"/>
      <c r="Q45" s="69" t="s">
        <v>39</v>
      </c>
      <c r="R45" s="69" t="s">
        <v>1</v>
      </c>
      <c r="S45" s="102">
        <v>4387723</v>
      </c>
      <c r="T45" s="102">
        <v>325765</v>
      </c>
      <c r="U45" s="102">
        <v>689413</v>
      </c>
      <c r="V45" s="102">
        <v>5402901</v>
      </c>
      <c r="W45" s="103">
        <v>0.12760052423688681</v>
      </c>
      <c r="X45" s="104"/>
      <c r="Y45" s="102">
        <v>1192413.41146351</v>
      </c>
      <c r="Z45" s="102">
        <v>105745.12036790999</v>
      </c>
      <c r="AA45" s="102">
        <v>259573.92138714</v>
      </c>
      <c r="AB45" s="102">
        <v>1557732.4532185602</v>
      </c>
      <c r="AC45" s="103">
        <v>0.16663575368851871</v>
      </c>
      <c r="AD45" s="69"/>
      <c r="AE45" s="69" t="s">
        <v>39</v>
      </c>
      <c r="AF45" s="69" t="s">
        <v>0</v>
      </c>
      <c r="AG45" s="69"/>
      <c r="AH45" s="69" t="s">
        <v>39</v>
      </c>
      <c r="AI45" s="108">
        <v>6.7373296133710375E-2</v>
      </c>
      <c r="AJ45" s="108">
        <v>0.13897586473101525</v>
      </c>
      <c r="AK45" s="69"/>
      <c r="AL45" s="69" t="s">
        <v>1</v>
      </c>
      <c r="AM45" s="108">
        <v>6.7884006749311304E-2</v>
      </c>
      <c r="AN45" s="108">
        <v>0.16663575368851871</v>
      </c>
    </row>
    <row r="46" spans="1:40" x14ac:dyDescent="0.2">
      <c r="A46" s="69"/>
      <c r="B46" s="69" t="s">
        <v>40</v>
      </c>
      <c r="C46" s="100" t="s">
        <v>0</v>
      </c>
      <c r="D46" s="101">
        <v>385514</v>
      </c>
      <c r="E46" s="101">
        <v>29416</v>
      </c>
      <c r="F46" s="100">
        <v>49131</v>
      </c>
      <c r="G46" s="101">
        <v>464061</v>
      </c>
      <c r="H46" s="315">
        <v>0.10587185736357936</v>
      </c>
      <c r="I46" s="317"/>
      <c r="J46" s="316">
        <v>98756.407153640059</v>
      </c>
      <c r="K46" s="316">
        <v>8867.8315378299958</v>
      </c>
      <c r="L46" s="316">
        <v>17512.999096400003</v>
      </c>
      <c r="M46" s="316">
        <v>125137.23778787006</v>
      </c>
      <c r="N46" s="315">
        <v>0.13995034096954945</v>
      </c>
      <c r="O46" s="69"/>
      <c r="P46" s="69"/>
      <c r="Q46" s="69" t="s">
        <v>40</v>
      </c>
      <c r="R46" s="69" t="s">
        <v>1</v>
      </c>
      <c r="S46" s="102">
        <v>4367288</v>
      </c>
      <c r="T46" s="102">
        <v>348058</v>
      </c>
      <c r="U46" s="102">
        <v>688495</v>
      </c>
      <c r="V46" s="102">
        <v>5403841</v>
      </c>
      <c r="W46" s="103">
        <v>0.12740844891624309</v>
      </c>
      <c r="X46" s="104"/>
      <c r="Y46" s="102">
        <v>1180792.8602364301</v>
      </c>
      <c r="Z46" s="102">
        <v>110426.43201645998</v>
      </c>
      <c r="AA46" s="102">
        <v>259525.67251673993</v>
      </c>
      <c r="AB46" s="102">
        <v>1550744.9647696305</v>
      </c>
      <c r="AC46" s="103">
        <v>0.1673554829535065</v>
      </c>
      <c r="AD46" s="69"/>
      <c r="AE46" s="69" t="s">
        <v>40</v>
      </c>
      <c r="AF46" s="69" t="s">
        <v>0</v>
      </c>
      <c r="AG46" s="69"/>
      <c r="AH46" s="69" t="s">
        <v>40</v>
      </c>
      <c r="AI46" s="108">
        <v>7.0864849621042073E-2</v>
      </c>
      <c r="AJ46" s="108">
        <v>0.13995034096954945</v>
      </c>
      <c r="AK46" s="69"/>
      <c r="AL46" s="69" t="s">
        <v>1</v>
      </c>
      <c r="AM46" s="108">
        <v>7.1208634898172488E-2</v>
      </c>
      <c r="AN46" s="108">
        <v>0.1673554829535065</v>
      </c>
    </row>
    <row r="47" spans="1:40" x14ac:dyDescent="0.2">
      <c r="A47" s="69"/>
      <c r="B47" s="69" t="s">
        <v>41</v>
      </c>
      <c r="C47" s="100" t="s">
        <v>0</v>
      </c>
      <c r="D47" s="101">
        <v>392680</v>
      </c>
      <c r="E47" s="101">
        <v>21403</v>
      </c>
      <c r="F47" s="100">
        <v>50485</v>
      </c>
      <c r="G47" s="101">
        <v>464568</v>
      </c>
      <c r="H47" s="315">
        <v>0.10867085119939385</v>
      </c>
      <c r="I47" s="317"/>
      <c r="J47" s="316">
        <v>101910.70286961997</v>
      </c>
      <c r="K47" s="316">
        <v>6367.3998716700007</v>
      </c>
      <c r="L47" s="316">
        <v>17971.892890849998</v>
      </c>
      <c r="M47" s="316">
        <v>126249.99563213997</v>
      </c>
      <c r="N47" s="315">
        <v>0.14235163178314456</v>
      </c>
      <c r="O47" s="69"/>
      <c r="P47" s="69"/>
      <c r="Q47" s="69" t="s">
        <v>41</v>
      </c>
      <c r="R47" s="69" t="s">
        <v>1</v>
      </c>
      <c r="S47" s="102">
        <v>4456705</v>
      </c>
      <c r="T47" s="102">
        <v>248875</v>
      </c>
      <c r="U47" s="102">
        <v>705958</v>
      </c>
      <c r="V47" s="102">
        <v>5411538</v>
      </c>
      <c r="W47" s="103">
        <v>0.13045422576724031</v>
      </c>
      <c r="X47" s="106"/>
      <c r="Y47" s="102">
        <v>1221604.9651668896</v>
      </c>
      <c r="Z47" s="102">
        <v>77171.151183509995</v>
      </c>
      <c r="AA47" s="102">
        <v>265854.55207919003</v>
      </c>
      <c r="AB47" s="102">
        <v>1564630.6684295903</v>
      </c>
      <c r="AC47" s="103">
        <v>0.16991521222450953</v>
      </c>
      <c r="AD47" s="69"/>
      <c r="AE47" s="69" t="s">
        <v>41</v>
      </c>
      <c r="AF47" s="69" t="s">
        <v>0</v>
      </c>
      <c r="AG47" s="69"/>
      <c r="AH47" s="69" t="s">
        <v>41</v>
      </c>
      <c r="AI47" s="108">
        <v>5.0434852213563378E-2</v>
      </c>
      <c r="AJ47" s="108">
        <v>0.14235163178314456</v>
      </c>
      <c r="AK47" s="69"/>
      <c r="AL47" s="69" t="s">
        <v>1</v>
      </c>
      <c r="AM47" s="108">
        <v>4.9322279526174816E-2</v>
      </c>
      <c r="AN47" s="108">
        <v>0.16991521222450953</v>
      </c>
    </row>
    <row r="48" spans="1:40" x14ac:dyDescent="0.2">
      <c r="A48" s="69"/>
      <c r="B48" s="69" t="s">
        <v>42</v>
      </c>
      <c r="C48" s="100" t="s">
        <v>0</v>
      </c>
      <c r="D48" s="101">
        <v>390762</v>
      </c>
      <c r="E48" s="101">
        <v>23079</v>
      </c>
      <c r="F48" s="100">
        <v>51031</v>
      </c>
      <c r="G48" s="101">
        <v>464872</v>
      </c>
      <c r="H48" s="315">
        <v>0.10977430346417939</v>
      </c>
      <c r="I48" s="317"/>
      <c r="J48" s="316">
        <v>100903.21513254994</v>
      </c>
      <c r="K48" s="316">
        <v>6705.6426928400006</v>
      </c>
      <c r="L48" s="316">
        <v>18122.766177720001</v>
      </c>
      <c r="M48" s="316">
        <v>125731.62400310994</v>
      </c>
      <c r="N48" s="315">
        <v>0.14413848800101189</v>
      </c>
      <c r="O48" s="69"/>
      <c r="P48" s="69"/>
      <c r="Q48" s="69" t="s">
        <v>42</v>
      </c>
      <c r="R48" s="69" t="s">
        <v>1</v>
      </c>
      <c r="S48" s="102">
        <v>4436728</v>
      </c>
      <c r="T48" s="102">
        <v>273241</v>
      </c>
      <c r="U48" s="102">
        <v>708967</v>
      </c>
      <c r="V48" s="102">
        <v>5418936</v>
      </c>
      <c r="W48" s="103">
        <v>0.13083140306510355</v>
      </c>
      <c r="X48" s="106"/>
      <c r="Y48" s="102">
        <v>1210358.3269891602</v>
      </c>
      <c r="Z48" s="102">
        <v>82683.484300159995</v>
      </c>
      <c r="AA48" s="102">
        <v>266803.72687137988</v>
      </c>
      <c r="AB48" s="102">
        <v>1559845.5381607001</v>
      </c>
      <c r="AC48" s="103">
        <v>0.17104496589193238</v>
      </c>
      <c r="AD48" s="69"/>
      <c r="AE48" s="69" t="s">
        <v>42</v>
      </c>
      <c r="AF48" s="69" t="s">
        <v>0</v>
      </c>
      <c r="AG48" s="69"/>
      <c r="AH48" s="69" t="s">
        <v>42</v>
      </c>
      <c r="AI48" s="108">
        <v>5.3332984012631049E-2</v>
      </c>
      <c r="AJ48" s="108">
        <v>0.14413848800101189</v>
      </c>
      <c r="AK48" s="69"/>
      <c r="AL48" s="69" t="s">
        <v>1</v>
      </c>
      <c r="AM48" s="108">
        <v>5.300748200854339E-2</v>
      </c>
      <c r="AN48" s="108">
        <v>0.17104496589193238</v>
      </c>
    </row>
    <row r="49" spans="1:40" x14ac:dyDescent="0.2">
      <c r="A49" s="69"/>
      <c r="B49" s="69" t="s">
        <v>43</v>
      </c>
      <c r="C49" s="100" t="s">
        <v>0</v>
      </c>
      <c r="D49" s="101">
        <v>395524</v>
      </c>
      <c r="E49" s="101">
        <v>17426</v>
      </c>
      <c r="F49" s="100">
        <v>51981</v>
      </c>
      <c r="G49" s="101">
        <v>464931</v>
      </c>
      <c r="H49" s="315">
        <v>0.11180368699871594</v>
      </c>
      <c r="I49" s="317"/>
      <c r="J49" s="316">
        <v>103412.48387299001</v>
      </c>
      <c r="K49" s="316">
        <v>4965.4194781099986</v>
      </c>
      <c r="L49" s="316">
        <v>18428.767330310009</v>
      </c>
      <c r="M49" s="316">
        <v>126806.67068141</v>
      </c>
      <c r="N49" s="315">
        <v>0.14532963629816115</v>
      </c>
      <c r="O49" s="69"/>
      <c r="P49" s="69"/>
      <c r="Q49" s="69" t="s">
        <v>43</v>
      </c>
      <c r="R49" s="69" t="s">
        <v>1</v>
      </c>
      <c r="S49" s="102">
        <v>4493695</v>
      </c>
      <c r="T49" s="102">
        <v>209532</v>
      </c>
      <c r="U49" s="102">
        <v>721641</v>
      </c>
      <c r="V49" s="102">
        <v>5424868</v>
      </c>
      <c r="W49" s="103">
        <v>0.1330246192165413</v>
      </c>
      <c r="X49" s="106"/>
      <c r="Y49" s="102">
        <v>1241655.6678422601</v>
      </c>
      <c r="Z49" s="102">
        <v>61691.950219810002</v>
      </c>
      <c r="AA49" s="102">
        <v>271258.38662566995</v>
      </c>
      <c r="AB49" s="102">
        <v>1574606.0046877402</v>
      </c>
      <c r="AC49" s="103">
        <v>0.17227064155611621</v>
      </c>
      <c r="AD49" s="69"/>
      <c r="AE49" s="69" t="s">
        <v>43</v>
      </c>
      <c r="AF49" s="69" t="s">
        <v>0</v>
      </c>
      <c r="AG49" s="69"/>
      <c r="AH49" s="69" t="s">
        <v>43</v>
      </c>
      <c r="AI49" s="108">
        <v>3.9157399618078091E-2</v>
      </c>
      <c r="AJ49" s="108">
        <v>0.14532963629816115</v>
      </c>
      <c r="AK49" s="69"/>
      <c r="AL49" s="69" t="s">
        <v>1</v>
      </c>
      <c r="AM49" s="108">
        <v>3.9179293128660538E-2</v>
      </c>
      <c r="AN49" s="108">
        <v>0.17227064155611621</v>
      </c>
    </row>
    <row r="50" spans="1:40" x14ac:dyDescent="0.2">
      <c r="A50" s="69"/>
      <c r="B50" s="69" t="s">
        <v>44</v>
      </c>
      <c r="C50" s="100" t="s">
        <v>0</v>
      </c>
      <c r="D50" s="101">
        <v>394661</v>
      </c>
      <c r="E50" s="101">
        <v>21421</v>
      </c>
      <c r="F50" s="100">
        <v>51573</v>
      </c>
      <c r="G50" s="101">
        <v>467655</v>
      </c>
      <c r="H50" s="315">
        <v>0.11028001411296789</v>
      </c>
      <c r="I50" s="317"/>
      <c r="J50" s="316">
        <v>102503.62407997005</v>
      </c>
      <c r="K50" s="316">
        <v>6073.4123132199993</v>
      </c>
      <c r="L50" s="316">
        <v>18276.571344659995</v>
      </c>
      <c r="M50" s="316">
        <v>126853.60773785005</v>
      </c>
      <c r="N50" s="315">
        <v>0.14407608636901786</v>
      </c>
      <c r="O50" s="69"/>
      <c r="P50" s="69"/>
      <c r="Q50" s="69" t="s">
        <v>44</v>
      </c>
      <c r="R50" s="69" t="s">
        <v>1</v>
      </c>
      <c r="S50" s="102">
        <v>4496683</v>
      </c>
      <c r="T50" s="102">
        <v>258163</v>
      </c>
      <c r="U50" s="102">
        <v>716990</v>
      </c>
      <c r="V50" s="102">
        <v>5471836</v>
      </c>
      <c r="W50" s="103">
        <v>0.13103280142168003</v>
      </c>
      <c r="X50" s="106"/>
      <c r="Y50" s="102">
        <v>1233502.0927382205</v>
      </c>
      <c r="Z50" s="102">
        <v>76090.853540399999</v>
      </c>
      <c r="AA50" s="102">
        <v>269667.78668523993</v>
      </c>
      <c r="AB50" s="102">
        <v>1579260.7329638596</v>
      </c>
      <c r="AC50" s="103">
        <v>0.17075570933695286</v>
      </c>
      <c r="AD50" s="69"/>
      <c r="AE50" s="69" t="s">
        <v>44</v>
      </c>
      <c r="AF50" s="69" t="s">
        <v>0</v>
      </c>
      <c r="AG50" s="69"/>
      <c r="AH50" s="69" t="s">
        <v>44</v>
      </c>
      <c r="AI50" s="108">
        <v>4.7877332158901144E-2</v>
      </c>
      <c r="AJ50" s="108">
        <v>0.14407608636901786</v>
      </c>
      <c r="AK50" s="69"/>
      <c r="AL50" s="69" t="s">
        <v>1</v>
      </c>
      <c r="AM50" s="108">
        <v>4.818131164294661E-2</v>
      </c>
      <c r="AN50" s="108">
        <v>0.17075570933695286</v>
      </c>
    </row>
    <row r="51" spans="1:40" x14ac:dyDescent="0.2">
      <c r="A51" s="69"/>
      <c r="B51" s="69" t="s">
        <v>45</v>
      </c>
      <c r="C51" s="100" t="s">
        <v>0</v>
      </c>
      <c r="D51" s="101">
        <v>399006</v>
      </c>
      <c r="E51" s="101">
        <v>16636</v>
      </c>
      <c r="F51" s="100">
        <v>52598</v>
      </c>
      <c r="G51" s="101">
        <v>468240</v>
      </c>
      <c r="H51" s="315">
        <v>0.11233128310268238</v>
      </c>
      <c r="I51" s="318"/>
      <c r="J51" s="316">
        <v>104566.72874937004</v>
      </c>
      <c r="K51" s="316">
        <v>4753.2345378699993</v>
      </c>
      <c r="L51" s="316">
        <v>18609.502422480004</v>
      </c>
      <c r="M51" s="316">
        <v>127929.46570972004</v>
      </c>
      <c r="N51" s="315">
        <v>0.14546689708457103</v>
      </c>
      <c r="O51" s="69"/>
      <c r="P51" s="69"/>
      <c r="Q51" s="69" t="s">
        <v>45</v>
      </c>
      <c r="R51" s="69" t="s">
        <v>1</v>
      </c>
      <c r="S51" s="102">
        <v>4550923</v>
      </c>
      <c r="T51" s="102">
        <v>198778</v>
      </c>
      <c r="U51" s="102">
        <v>728405</v>
      </c>
      <c r="V51" s="102">
        <v>5478106</v>
      </c>
      <c r="W51" s="103">
        <v>0.1329665764043266</v>
      </c>
      <c r="X51" s="106"/>
      <c r="Y51" s="102">
        <v>1260475.3106943802</v>
      </c>
      <c r="Z51" s="102">
        <v>58693.780604769992</v>
      </c>
      <c r="AA51" s="102">
        <v>273441.61814798997</v>
      </c>
      <c r="AB51" s="102">
        <v>1592610.7094471403</v>
      </c>
      <c r="AC51" s="103">
        <v>0.17169394662862253</v>
      </c>
      <c r="AD51" s="69"/>
      <c r="AE51" s="69" t="s">
        <v>45</v>
      </c>
      <c r="AF51" s="69" t="s">
        <v>0</v>
      </c>
      <c r="AG51" s="69"/>
      <c r="AH51" s="69" t="s">
        <v>45</v>
      </c>
      <c r="AI51" s="108">
        <v>3.7155119123653546E-2</v>
      </c>
      <c r="AJ51" s="108">
        <v>0.14546689708457103</v>
      </c>
      <c r="AK51" s="69"/>
      <c r="AL51" s="69" t="s">
        <v>1</v>
      </c>
      <c r="AM51" s="108">
        <v>3.6853815095306608E-2</v>
      </c>
      <c r="AN51" s="108">
        <v>0.17169394662862253</v>
      </c>
    </row>
    <row r="52" spans="1:40" x14ac:dyDescent="0.2">
      <c r="A52" s="69"/>
      <c r="B52" s="69" t="s">
        <v>46</v>
      </c>
      <c r="C52" s="100" t="s">
        <v>0</v>
      </c>
      <c r="D52" s="101">
        <v>398641</v>
      </c>
      <c r="E52" s="101">
        <v>19782</v>
      </c>
      <c r="F52" s="100">
        <v>52474</v>
      </c>
      <c r="G52" s="101">
        <v>470897</v>
      </c>
      <c r="H52" s="315">
        <v>0.11143413527799073</v>
      </c>
      <c r="I52" s="318"/>
      <c r="J52" s="316">
        <v>103534.64630637011</v>
      </c>
      <c r="K52" s="316">
        <v>5644.7974401500005</v>
      </c>
      <c r="L52" s="316">
        <v>18549.915495879999</v>
      </c>
      <c r="M52" s="316">
        <v>127729.3592424001</v>
      </c>
      <c r="N52" s="315">
        <v>0.14522828272141136</v>
      </c>
      <c r="O52" s="69"/>
      <c r="P52" s="69"/>
      <c r="Q52" s="69" t="s">
        <v>46</v>
      </c>
      <c r="R52" s="69" t="s">
        <v>1</v>
      </c>
      <c r="S52" s="102">
        <v>4559385</v>
      </c>
      <c r="T52" s="102">
        <v>233232</v>
      </c>
      <c r="U52" s="102">
        <v>727540</v>
      </c>
      <c r="V52" s="102">
        <v>5520157</v>
      </c>
      <c r="W52" s="103">
        <v>0.13179697606426774</v>
      </c>
      <c r="X52" s="106"/>
      <c r="Y52" s="102">
        <v>1251552.0487678598</v>
      </c>
      <c r="Z52" s="102">
        <v>69025.662708329983</v>
      </c>
      <c r="AA52" s="102">
        <v>272796.93234100996</v>
      </c>
      <c r="AB52" s="102">
        <v>1593374.6438172008</v>
      </c>
      <c r="AC52" s="103">
        <v>0.17120702491378825</v>
      </c>
      <c r="AD52" s="69"/>
      <c r="AE52" s="69" t="s">
        <v>46</v>
      </c>
      <c r="AF52" s="69" t="s">
        <v>0</v>
      </c>
      <c r="AG52" s="69"/>
      <c r="AH52" s="69" t="s">
        <v>46</v>
      </c>
      <c r="AI52" s="108">
        <v>4.4193421728809509E-2</v>
      </c>
      <c r="AJ52" s="108">
        <v>0.14522828272141136</v>
      </c>
      <c r="AK52" s="69"/>
      <c r="AL52" s="69" t="s">
        <v>1</v>
      </c>
      <c r="AM52" s="108">
        <v>4.3320422460700912E-2</v>
      </c>
      <c r="AN52" s="108">
        <v>0.17120702491378825</v>
      </c>
    </row>
    <row r="53" spans="1:40" x14ac:dyDescent="0.2">
      <c r="A53" s="69"/>
      <c r="B53" s="69" t="s">
        <v>47</v>
      </c>
      <c r="C53" s="100" t="s">
        <v>0</v>
      </c>
      <c r="D53" s="101">
        <v>401246</v>
      </c>
      <c r="E53" s="101">
        <v>16243</v>
      </c>
      <c r="F53" s="100">
        <v>53414</v>
      </c>
      <c r="G53" s="101">
        <v>470903</v>
      </c>
      <c r="H53" s="315">
        <v>0.11342888025771762</v>
      </c>
      <c r="I53" s="318"/>
      <c r="J53" s="316">
        <v>105432.77171923996</v>
      </c>
      <c r="K53" s="316">
        <v>4657.3373263900003</v>
      </c>
      <c r="L53" s="316">
        <v>18846.675046959997</v>
      </c>
      <c r="M53" s="316">
        <v>128936.78409258995</v>
      </c>
      <c r="N53" s="315">
        <v>0.14616988611586695</v>
      </c>
      <c r="O53" s="69"/>
      <c r="P53" s="69"/>
      <c r="Q53" s="69" t="s">
        <v>47</v>
      </c>
      <c r="R53" s="69" t="s">
        <v>1</v>
      </c>
      <c r="S53" s="102">
        <v>4596454</v>
      </c>
      <c r="T53" s="102">
        <v>190301</v>
      </c>
      <c r="U53" s="102">
        <v>737000</v>
      </c>
      <c r="V53" s="102">
        <v>5523755</v>
      </c>
      <c r="W53" s="103">
        <v>0.1334237307773426</v>
      </c>
      <c r="X53" s="107"/>
      <c r="Y53" s="102">
        <v>1275642.2525911503</v>
      </c>
      <c r="Z53" s="102">
        <v>56760.252133430004</v>
      </c>
      <c r="AA53" s="102">
        <v>275988.84220810008</v>
      </c>
      <c r="AB53" s="102">
        <v>1608391.3469326799</v>
      </c>
      <c r="AC53" s="103">
        <v>0.17159309065821016</v>
      </c>
      <c r="AD53" s="69"/>
      <c r="AE53" s="69" t="s">
        <v>47</v>
      </c>
      <c r="AF53" s="69" t="s">
        <v>0</v>
      </c>
      <c r="AG53" s="69"/>
      <c r="AH53" s="69" t="s">
        <v>47</v>
      </c>
      <c r="AI53" s="108">
        <v>3.6121091115825801E-2</v>
      </c>
      <c r="AJ53" s="108">
        <v>0.14616988611586695</v>
      </c>
      <c r="AK53" s="69"/>
      <c r="AL53" s="69" t="s">
        <v>1</v>
      </c>
      <c r="AM53" s="108">
        <v>3.5290075541425887E-2</v>
      </c>
      <c r="AN53" s="108">
        <v>0.17159309065821016</v>
      </c>
    </row>
    <row r="54" spans="1:40" x14ac:dyDescent="0.2">
      <c r="A54" s="69"/>
      <c r="B54" s="69" t="s">
        <v>48</v>
      </c>
      <c r="C54" s="100" t="s">
        <v>0</v>
      </c>
      <c r="D54" s="101">
        <v>397302</v>
      </c>
      <c r="E54" s="101">
        <v>20611</v>
      </c>
      <c r="F54" s="100">
        <v>52780</v>
      </c>
      <c r="G54" s="101">
        <v>470693</v>
      </c>
      <c r="H54" s="315">
        <v>0.112132536494063</v>
      </c>
      <c r="I54" s="318"/>
      <c r="J54" s="316">
        <v>103959.45447907002</v>
      </c>
      <c r="K54" s="316">
        <v>5834.0049197300004</v>
      </c>
      <c r="L54" s="316">
        <v>18605.012421760002</v>
      </c>
      <c r="M54" s="316">
        <v>128398.47182056002</v>
      </c>
      <c r="N54" s="315">
        <v>0.14490057520124505</v>
      </c>
      <c r="O54" s="69"/>
      <c r="P54" s="69"/>
      <c r="Q54" s="69" t="s">
        <v>48</v>
      </c>
      <c r="R54" s="69" t="s">
        <v>1</v>
      </c>
      <c r="S54" s="102">
        <v>4555642</v>
      </c>
      <c r="T54" s="102">
        <v>239911</v>
      </c>
      <c r="U54" s="102">
        <v>725284</v>
      </c>
      <c r="V54" s="102">
        <v>5520837</v>
      </c>
      <c r="W54" s="103">
        <v>0.13137210897550497</v>
      </c>
      <c r="X54" s="106"/>
      <c r="Y54" s="102">
        <v>1259290.4277449299</v>
      </c>
      <c r="Z54" s="102">
        <v>71081.953627110022</v>
      </c>
      <c r="AA54" s="102">
        <v>271945.42279434006</v>
      </c>
      <c r="AB54" s="102">
        <v>1602317.8041663799</v>
      </c>
      <c r="AC54" s="103">
        <v>0.16972002812876569</v>
      </c>
      <c r="AD54" s="69"/>
      <c r="AE54" s="69" t="s">
        <v>48</v>
      </c>
      <c r="AF54" s="69" t="s">
        <v>0</v>
      </c>
      <c r="AG54" s="69"/>
      <c r="AH54" s="69" t="s">
        <v>48</v>
      </c>
      <c r="AI54" s="108">
        <v>4.5436716161880525E-2</v>
      </c>
      <c r="AJ54" s="108">
        <v>0.14490057520124505</v>
      </c>
      <c r="AK54" s="69"/>
      <c r="AL54" s="69" t="s">
        <v>1</v>
      </c>
      <c r="AM54" s="108">
        <v>4.4361957061377751E-2</v>
      </c>
      <c r="AN54" s="108">
        <v>0.16972002812876569</v>
      </c>
    </row>
    <row r="55" spans="1:40" x14ac:dyDescent="0.2">
      <c r="A55" s="69"/>
      <c r="B55" s="69" t="s">
        <v>49</v>
      </c>
      <c r="C55" s="100" t="s">
        <v>0</v>
      </c>
      <c r="D55" s="101">
        <v>401002</v>
      </c>
      <c r="E55" s="101">
        <v>15948</v>
      </c>
      <c r="F55" s="100">
        <v>53806</v>
      </c>
      <c r="G55" s="101">
        <v>470756</v>
      </c>
      <c r="H55" s="315">
        <v>0.11429700311838829</v>
      </c>
      <c r="I55" s="317"/>
      <c r="J55" s="316">
        <v>106151.85979656003</v>
      </c>
      <c r="K55" s="316">
        <v>4546.0981891700012</v>
      </c>
      <c r="L55" s="316">
        <v>18926.442955869996</v>
      </c>
      <c r="M55" s="316">
        <v>129624.40094160003</v>
      </c>
      <c r="N55" s="315">
        <v>0.14600987791177503</v>
      </c>
      <c r="O55" s="69"/>
      <c r="P55" s="69"/>
      <c r="Q55" s="69" t="s">
        <v>49</v>
      </c>
      <c r="R55" s="69" t="s">
        <v>1</v>
      </c>
      <c r="S55" s="102">
        <v>4606209</v>
      </c>
      <c r="T55" s="102">
        <v>185643</v>
      </c>
      <c r="U55" s="102">
        <v>734494</v>
      </c>
      <c r="V55" s="102">
        <v>5526346</v>
      </c>
      <c r="W55" s="103">
        <v>0.1329077115330817</v>
      </c>
      <c r="X55" s="106"/>
      <c r="Y55" s="102">
        <v>1288681.3989303198</v>
      </c>
      <c r="Z55" s="102">
        <v>55125.349699819999</v>
      </c>
      <c r="AA55" s="102">
        <v>274999.22176285007</v>
      </c>
      <c r="AB55" s="102">
        <v>1618805.9703929895</v>
      </c>
      <c r="AC55" s="103">
        <v>0.16987781537282684</v>
      </c>
      <c r="AD55" s="69"/>
      <c r="AE55" s="69" t="s">
        <v>49</v>
      </c>
      <c r="AF55" s="69" t="s">
        <v>0</v>
      </c>
      <c r="AG55" s="69"/>
      <c r="AH55" s="69" t="s">
        <v>49</v>
      </c>
      <c r="AI55" s="108">
        <v>3.5071314938752658E-2</v>
      </c>
      <c r="AJ55" s="108">
        <v>0.14600987791177503</v>
      </c>
      <c r="AK55" s="69"/>
      <c r="AL55" s="69" t="s">
        <v>1</v>
      </c>
      <c r="AM55" s="108">
        <v>3.4053092654728404E-2</v>
      </c>
      <c r="AN55" s="108">
        <v>0.16987781537282684</v>
      </c>
    </row>
    <row r="56" spans="1:40" x14ac:dyDescent="0.2">
      <c r="A56" s="69">
        <v>2022</v>
      </c>
      <c r="B56" s="69" t="s">
        <v>38</v>
      </c>
      <c r="C56" s="100" t="s">
        <v>0</v>
      </c>
      <c r="D56" s="101">
        <v>396919</v>
      </c>
      <c r="E56" s="101">
        <v>19647</v>
      </c>
      <c r="F56" s="100">
        <v>53609</v>
      </c>
      <c r="G56" s="101">
        <v>470175</v>
      </c>
      <c r="H56" s="315">
        <v>0.11401924815228373</v>
      </c>
      <c r="I56" s="318"/>
      <c r="J56" s="316">
        <v>106413.64894195004</v>
      </c>
      <c r="K56" s="316">
        <v>5703.8462009699997</v>
      </c>
      <c r="L56" s="316">
        <v>19511.081782190005</v>
      </c>
      <c r="M56" s="316">
        <v>131628.57692511004</v>
      </c>
      <c r="N56" s="315">
        <v>0.14822831210346379</v>
      </c>
      <c r="O56" s="69"/>
      <c r="P56" s="69">
        <v>2022</v>
      </c>
      <c r="Q56" s="69" t="s">
        <v>38</v>
      </c>
      <c r="R56" s="69" t="s">
        <v>1</v>
      </c>
      <c r="S56" s="102">
        <v>4557968</v>
      </c>
      <c r="T56" s="102">
        <v>228319</v>
      </c>
      <c r="U56" s="102">
        <v>730353</v>
      </c>
      <c r="V56" s="102">
        <v>5516640</v>
      </c>
      <c r="W56" s="103">
        <v>0.13239091185939267</v>
      </c>
      <c r="X56" s="106"/>
      <c r="Y56" s="102">
        <v>1291222.8068639198</v>
      </c>
      <c r="Z56" s="102">
        <v>68959.337515669991</v>
      </c>
      <c r="AA56" s="102">
        <v>283579.78619718004</v>
      </c>
      <c r="AB56" s="102">
        <v>1643761.9305767696</v>
      </c>
      <c r="AC56" s="103">
        <v>0.17251876985475412</v>
      </c>
      <c r="AD56" s="69"/>
      <c r="AE56" s="69" t="s">
        <v>38</v>
      </c>
      <c r="AF56" s="69" t="s">
        <v>0</v>
      </c>
      <c r="AG56" s="69">
        <v>2022</v>
      </c>
      <c r="AH56" s="69" t="s">
        <v>38</v>
      </c>
      <c r="AI56" s="108">
        <v>4.3332886628525948E-2</v>
      </c>
      <c r="AJ56" s="108">
        <v>0.14822831210346379</v>
      </c>
      <c r="AK56" s="69"/>
      <c r="AL56" s="69" t="s">
        <v>1</v>
      </c>
      <c r="AM56" s="108">
        <v>4.1952144183965416E-2</v>
      </c>
      <c r="AN56" s="108">
        <v>0.17251876985475412</v>
      </c>
    </row>
    <row r="57" spans="1:40" x14ac:dyDescent="0.2">
      <c r="A57" s="69"/>
      <c r="B57" s="69" t="s">
        <v>39</v>
      </c>
      <c r="C57" s="100" t="s">
        <v>0</v>
      </c>
      <c r="D57" s="101">
        <v>399070</v>
      </c>
      <c r="E57" s="101">
        <v>15907</v>
      </c>
      <c r="F57" s="100">
        <v>54938</v>
      </c>
      <c r="G57" s="101">
        <v>469915</v>
      </c>
      <c r="H57" s="315">
        <v>0.1169105050913463</v>
      </c>
      <c r="I57" s="318"/>
      <c r="J57" s="316">
        <v>108072.38184210005</v>
      </c>
      <c r="K57" s="316">
        <v>4653.7648235900006</v>
      </c>
      <c r="L57" s="316">
        <v>19931.555849639997</v>
      </c>
      <c r="M57" s="316">
        <v>132657.70251533005</v>
      </c>
      <c r="N57" s="315">
        <v>0.15024801026790502</v>
      </c>
      <c r="O57" s="69"/>
      <c r="P57" s="69"/>
      <c r="Q57" s="69" t="s">
        <v>39</v>
      </c>
      <c r="R57" s="69" t="s">
        <v>1</v>
      </c>
      <c r="S57" s="102">
        <v>4584469</v>
      </c>
      <c r="T57" s="102">
        <v>185405</v>
      </c>
      <c r="U57" s="102">
        <v>745499</v>
      </c>
      <c r="V57" s="102">
        <v>5515373</v>
      </c>
      <c r="W57" s="103">
        <v>0.13516746736802751</v>
      </c>
      <c r="X57" s="106"/>
      <c r="Y57" s="102">
        <v>1310781.40051768</v>
      </c>
      <c r="Z57" s="102">
        <v>56591.799645919993</v>
      </c>
      <c r="AA57" s="102">
        <v>288632.93487269006</v>
      </c>
      <c r="AB57" s="102">
        <v>1656006.1350362899</v>
      </c>
      <c r="AC57" s="103">
        <v>0.17429460481217657</v>
      </c>
      <c r="AD57" s="69"/>
      <c r="AE57" s="69" t="s">
        <v>39</v>
      </c>
      <c r="AF57" s="69" t="s">
        <v>0</v>
      </c>
      <c r="AG57" s="69"/>
      <c r="AH57" s="69" t="s">
        <v>39</v>
      </c>
      <c r="AI57" s="108">
        <v>3.5080999710907904E-2</v>
      </c>
      <c r="AJ57" s="108">
        <v>0.15024801026790502</v>
      </c>
      <c r="AK57" s="69"/>
      <c r="AL57" s="69" t="s">
        <v>1</v>
      </c>
      <c r="AM57" s="108">
        <v>3.4173665452440993E-2</v>
      </c>
      <c r="AN57" s="108">
        <v>0.17429460481217657</v>
      </c>
    </row>
    <row r="58" spans="1:40" x14ac:dyDescent="0.2">
      <c r="A58" s="69"/>
      <c r="B58" s="69" t="s">
        <v>40</v>
      </c>
      <c r="C58" s="100" t="s">
        <v>0</v>
      </c>
      <c r="D58" s="101">
        <v>396364</v>
      </c>
      <c r="E58" s="101">
        <v>18129</v>
      </c>
      <c r="F58" s="100">
        <v>54968</v>
      </c>
      <c r="G58" s="101">
        <v>469461</v>
      </c>
      <c r="H58" s="315">
        <v>0.11708746839460572</v>
      </c>
      <c r="I58" s="318"/>
      <c r="J58" s="316">
        <v>106756.76015864995</v>
      </c>
      <c r="K58" s="316">
        <v>5286.010254660001</v>
      </c>
      <c r="L58" s="316">
        <v>19897.789058660001</v>
      </c>
      <c r="M58" s="316">
        <v>131940.55947196996</v>
      </c>
      <c r="N58" s="315">
        <v>0.15080873643625239</v>
      </c>
      <c r="O58" s="69"/>
      <c r="P58" s="69"/>
      <c r="Q58" s="69" t="s">
        <v>40</v>
      </c>
      <c r="R58" s="69" t="s">
        <v>1</v>
      </c>
      <c r="S58" s="102">
        <v>4552915</v>
      </c>
      <c r="T58" s="102">
        <v>215409</v>
      </c>
      <c r="U58" s="102">
        <v>741759</v>
      </c>
      <c r="V58" s="102">
        <v>5510083</v>
      </c>
      <c r="W58" s="103">
        <v>0.13461848033868093</v>
      </c>
      <c r="X58" s="106"/>
      <c r="Y58" s="102">
        <v>1294893.4359804799</v>
      </c>
      <c r="Z58" s="102">
        <v>65748.609512740019</v>
      </c>
      <c r="AA58" s="102">
        <v>286945.45577422</v>
      </c>
      <c r="AB58" s="102">
        <v>1647587.5012674399</v>
      </c>
      <c r="AC58" s="103">
        <v>0.17416098116396331</v>
      </c>
      <c r="AD58" s="69"/>
      <c r="AE58" s="69" t="s">
        <v>40</v>
      </c>
      <c r="AF58" s="69" t="s">
        <v>0</v>
      </c>
      <c r="AG58" s="69"/>
      <c r="AH58" s="69" t="s">
        <v>40</v>
      </c>
      <c r="AI58" s="108">
        <v>4.0063573140926269E-2</v>
      </c>
      <c r="AJ58" s="108">
        <v>0.15080873643625239</v>
      </c>
      <c r="AK58" s="69"/>
      <c r="AL58" s="69" t="s">
        <v>1</v>
      </c>
      <c r="AM58" s="108">
        <v>3.9905989492006688E-2</v>
      </c>
      <c r="AN58" s="108">
        <v>0.17416098116396331</v>
      </c>
    </row>
    <row r="59" spans="1:40" x14ac:dyDescent="0.2">
      <c r="A59" s="69"/>
      <c r="B59" s="69" t="s">
        <v>41</v>
      </c>
      <c r="C59" s="100" t="s">
        <v>0</v>
      </c>
      <c r="D59" s="101">
        <v>397375</v>
      </c>
      <c r="E59" s="101">
        <v>15117</v>
      </c>
      <c r="F59" s="100">
        <v>56633</v>
      </c>
      <c r="G59" s="101">
        <v>469125</v>
      </c>
      <c r="H59" s="315">
        <v>0.1207204902744471</v>
      </c>
      <c r="I59" s="318"/>
      <c r="J59" s="316">
        <v>108169.47835041989</v>
      </c>
      <c r="K59" s="316">
        <v>4428.7367258900003</v>
      </c>
      <c r="L59" s="316">
        <v>20447.083453799998</v>
      </c>
      <c r="M59" s="316">
        <v>133045.2985301099</v>
      </c>
      <c r="N59" s="315">
        <v>0.15368512589095776</v>
      </c>
      <c r="O59" s="69"/>
      <c r="P59" s="69"/>
      <c r="Q59" s="69" t="s">
        <v>41</v>
      </c>
      <c r="R59" s="69" t="s">
        <v>1</v>
      </c>
      <c r="S59" s="102">
        <v>4570337</v>
      </c>
      <c r="T59" s="102">
        <v>176023</v>
      </c>
      <c r="U59" s="102">
        <v>760713</v>
      </c>
      <c r="V59" s="102">
        <v>5507073</v>
      </c>
      <c r="W59" s="103">
        <v>0.1381338144600589</v>
      </c>
      <c r="X59" s="106"/>
      <c r="Y59" s="102">
        <v>1313652.2317404</v>
      </c>
      <c r="Z59" s="102">
        <v>53960.030218199994</v>
      </c>
      <c r="AA59" s="102">
        <v>293570.71523648</v>
      </c>
      <c r="AB59" s="102">
        <v>1661182.9771950799</v>
      </c>
      <c r="AC59" s="103">
        <v>0.17672388849792839</v>
      </c>
      <c r="AD59" s="69"/>
      <c r="AE59" s="69" t="s">
        <v>41</v>
      </c>
      <c r="AF59" s="69" t="s">
        <v>0</v>
      </c>
      <c r="AG59" s="69"/>
      <c r="AH59" s="69" t="s">
        <v>41</v>
      </c>
      <c r="AI59" s="108">
        <v>3.3287434992584269E-2</v>
      </c>
      <c r="AJ59" s="108">
        <v>0.15368512589095776</v>
      </c>
      <c r="AK59" s="69"/>
      <c r="AL59" s="69" t="s">
        <v>1</v>
      </c>
      <c r="AM59" s="108">
        <v>3.2482893792538083E-2</v>
      </c>
      <c r="AN59" s="108">
        <v>0.17672388849792839</v>
      </c>
    </row>
    <row r="60" spans="1:40" x14ac:dyDescent="0.2">
      <c r="A60" s="69"/>
      <c r="B60" s="69" t="s">
        <v>42</v>
      </c>
      <c r="C60" s="100" t="s">
        <v>0</v>
      </c>
      <c r="D60" s="101">
        <v>393322</v>
      </c>
      <c r="E60" s="101">
        <v>18139</v>
      </c>
      <c r="F60" s="100">
        <v>56620</v>
      </c>
      <c r="G60" s="101">
        <v>468081</v>
      </c>
      <c r="H60" s="315">
        <v>0.12096197025728453</v>
      </c>
      <c r="I60" s="318"/>
      <c r="J60" s="316">
        <v>106208.41062476006</v>
      </c>
      <c r="K60" s="316">
        <v>5353.6050611399996</v>
      </c>
      <c r="L60" s="316">
        <v>20421.811401060004</v>
      </c>
      <c r="M60" s="316">
        <v>131983.82708696005</v>
      </c>
      <c r="N60" s="315">
        <v>0.1547296502290747</v>
      </c>
      <c r="O60" s="69"/>
      <c r="P60" s="69"/>
      <c r="Q60" s="69" t="s">
        <v>42</v>
      </c>
      <c r="R60" s="69" t="s">
        <v>1</v>
      </c>
      <c r="S60" s="102">
        <v>4526313</v>
      </c>
      <c r="T60" s="102">
        <v>210811</v>
      </c>
      <c r="U60" s="102">
        <v>759031</v>
      </c>
      <c r="V60" s="102">
        <v>5496155</v>
      </c>
      <c r="W60" s="103">
        <v>0.13810218234383856</v>
      </c>
      <c r="X60" s="106"/>
      <c r="Y60" s="102">
        <v>1291499.7823716295</v>
      </c>
      <c r="Z60" s="102">
        <v>65012.209723149994</v>
      </c>
      <c r="AA60" s="102">
        <v>293026.91994667007</v>
      </c>
      <c r="AB60" s="102">
        <v>1649538.9120414497</v>
      </c>
      <c r="AC60" s="103">
        <v>0.17764171418304006</v>
      </c>
      <c r="AD60" s="69"/>
      <c r="AE60" s="69" t="s">
        <v>42</v>
      </c>
      <c r="AF60" s="69" t="s">
        <v>0</v>
      </c>
      <c r="AG60" s="69"/>
      <c r="AH60" s="69" t="s">
        <v>42</v>
      </c>
      <c r="AI60" s="108">
        <v>4.0562583911229327E-2</v>
      </c>
      <c r="AJ60" s="108">
        <v>0.1547296502290747</v>
      </c>
      <c r="AK60" s="69"/>
      <c r="AL60" s="69" t="s">
        <v>1</v>
      </c>
      <c r="AM60" s="108">
        <v>3.9412352899691014E-2</v>
      </c>
      <c r="AN60" s="108">
        <v>0.17764171418304006</v>
      </c>
    </row>
    <row r="61" spans="1:40" x14ac:dyDescent="0.2">
      <c r="A61" s="69"/>
      <c r="B61" s="69" t="s">
        <v>43</v>
      </c>
      <c r="C61" s="100" t="s">
        <v>0</v>
      </c>
      <c r="D61" s="101">
        <v>395439</v>
      </c>
      <c r="E61" s="101">
        <v>15746</v>
      </c>
      <c r="F61" s="100">
        <v>57769</v>
      </c>
      <c r="G61" s="101">
        <v>468954</v>
      </c>
      <c r="H61" s="315">
        <v>0.1231869223847115</v>
      </c>
      <c r="I61" s="318"/>
      <c r="J61" s="316">
        <v>107880.03325456</v>
      </c>
      <c r="K61" s="316">
        <v>4737.4239846799992</v>
      </c>
      <c r="L61" s="316">
        <v>20794.148466999999</v>
      </c>
      <c r="M61" s="316">
        <v>133411.60570623999</v>
      </c>
      <c r="N61" s="315">
        <v>0.15586461430339718</v>
      </c>
      <c r="O61" s="69"/>
      <c r="P61" s="69"/>
      <c r="Q61" s="69" t="s">
        <v>43</v>
      </c>
      <c r="R61" s="69" t="s">
        <v>1</v>
      </c>
      <c r="S61" s="102">
        <v>4556869</v>
      </c>
      <c r="T61" s="102">
        <v>184405</v>
      </c>
      <c r="U61" s="102">
        <v>773493</v>
      </c>
      <c r="V61" s="102">
        <v>5514767</v>
      </c>
      <c r="W61" s="103">
        <v>0.14025850956169136</v>
      </c>
      <c r="X61" s="106"/>
      <c r="Y61" s="102">
        <v>1312989.4514390195</v>
      </c>
      <c r="Z61" s="102">
        <v>57841.410808489985</v>
      </c>
      <c r="AA61" s="102">
        <v>297832.21053298004</v>
      </c>
      <c r="AB61" s="102">
        <v>1668663.0727804895</v>
      </c>
      <c r="AC61" s="103">
        <v>0.17848552855952096</v>
      </c>
      <c r="AD61" s="69"/>
      <c r="AE61" s="69" t="s">
        <v>43</v>
      </c>
      <c r="AF61" s="69" t="s">
        <v>0</v>
      </c>
      <c r="AG61" s="69"/>
      <c r="AH61" s="69" t="s">
        <v>43</v>
      </c>
      <c r="AI61" s="108">
        <v>3.5509834092780267E-2</v>
      </c>
      <c r="AJ61" s="108">
        <v>0.15586461430339718</v>
      </c>
      <c r="AK61" s="69"/>
      <c r="AL61" s="69" t="s">
        <v>1</v>
      </c>
      <c r="AM61" s="108">
        <v>3.4663325240432738E-2</v>
      </c>
      <c r="AN61" s="108">
        <v>0.17848552855952096</v>
      </c>
    </row>
    <row r="62" spans="1:40" x14ac:dyDescent="0.2">
      <c r="A62" s="69"/>
      <c r="B62" s="69" t="s">
        <v>44</v>
      </c>
      <c r="C62" s="100" t="s">
        <v>0</v>
      </c>
      <c r="D62" s="101">
        <v>391874</v>
      </c>
      <c r="E62" s="101">
        <v>18455</v>
      </c>
      <c r="F62" s="100">
        <v>57700</v>
      </c>
      <c r="G62" s="101">
        <v>468029</v>
      </c>
      <c r="H62" s="315">
        <v>0.12328295896194466</v>
      </c>
      <c r="I62" s="318"/>
      <c r="J62" s="316">
        <v>106251.26093088</v>
      </c>
      <c r="K62" s="316">
        <v>5481.8537455100004</v>
      </c>
      <c r="L62" s="316">
        <v>20698.61152545</v>
      </c>
      <c r="M62" s="316">
        <v>132431.72620184001</v>
      </c>
      <c r="N62" s="315">
        <v>0.15629647154114051</v>
      </c>
      <c r="O62" s="69"/>
      <c r="P62" s="69"/>
      <c r="Q62" s="69" t="s">
        <v>44</v>
      </c>
      <c r="R62" s="69" t="s">
        <v>1</v>
      </c>
      <c r="S62" s="102">
        <v>4511095</v>
      </c>
      <c r="T62" s="102">
        <v>220898</v>
      </c>
      <c r="U62" s="102">
        <v>768633</v>
      </c>
      <c r="V62" s="102">
        <v>5500626</v>
      </c>
      <c r="W62" s="103">
        <v>0.13973555009920688</v>
      </c>
      <c r="X62" s="106"/>
      <c r="Y62" s="102">
        <v>1292273.8742307301</v>
      </c>
      <c r="Z62" s="102">
        <v>68771.289748099996</v>
      </c>
      <c r="AA62" s="102">
        <v>295679.16972216999</v>
      </c>
      <c r="AB62" s="102">
        <v>1656724.3337009999</v>
      </c>
      <c r="AC62" s="103">
        <v>0.17847215961489776</v>
      </c>
      <c r="AD62" s="69"/>
      <c r="AE62" s="69" t="s">
        <v>44</v>
      </c>
      <c r="AF62" s="69" t="s">
        <v>0</v>
      </c>
      <c r="AG62" s="69"/>
      <c r="AH62" s="69" t="s">
        <v>44</v>
      </c>
      <c r="AI62" s="108">
        <v>4.1393810250234704E-2</v>
      </c>
      <c r="AJ62" s="108">
        <v>0.15629647154114051</v>
      </c>
      <c r="AK62" s="69"/>
      <c r="AL62" s="69" t="s">
        <v>1</v>
      </c>
      <c r="AM62" s="108">
        <v>4.1510399979741958E-2</v>
      </c>
      <c r="AN62" s="108">
        <v>0.17847215961489776</v>
      </c>
    </row>
    <row r="63" spans="1:40" x14ac:dyDescent="0.2">
      <c r="A63" s="69"/>
      <c r="B63" s="69" t="s">
        <v>45</v>
      </c>
      <c r="C63" s="100" t="s">
        <v>0</v>
      </c>
      <c r="D63" s="101">
        <v>394090</v>
      </c>
      <c r="E63" s="101">
        <v>14954</v>
      </c>
      <c r="F63" s="100">
        <v>59001</v>
      </c>
      <c r="G63" s="101">
        <v>468045</v>
      </c>
      <c r="H63" s="315">
        <v>0.12605839182129924</v>
      </c>
      <c r="I63" s="318"/>
      <c r="J63" s="316">
        <v>107939.20394773007</v>
      </c>
      <c r="K63" s="316">
        <v>4475.7458576499985</v>
      </c>
      <c r="L63" s="316">
        <v>21109.475715089993</v>
      </c>
      <c r="M63" s="316">
        <v>133524.42552047005</v>
      </c>
      <c r="N63" s="315">
        <v>0.15809448820173946</v>
      </c>
      <c r="O63" s="69"/>
      <c r="P63" s="69"/>
      <c r="Q63" s="69" t="s">
        <v>45</v>
      </c>
      <c r="R63" s="69" t="s">
        <v>1</v>
      </c>
      <c r="S63" s="102">
        <v>4536648</v>
      </c>
      <c r="T63" s="102">
        <v>179255</v>
      </c>
      <c r="U63" s="102">
        <v>783040</v>
      </c>
      <c r="V63" s="102">
        <v>5498943</v>
      </c>
      <c r="W63" s="103">
        <v>0.1423982754503911</v>
      </c>
      <c r="X63" s="106"/>
      <c r="Y63" s="102">
        <v>1313424.8355952199</v>
      </c>
      <c r="Z63" s="102">
        <v>56114.482490129994</v>
      </c>
      <c r="AA63" s="102">
        <v>300491.15576871007</v>
      </c>
      <c r="AB63" s="102">
        <v>1670030.4738540598</v>
      </c>
      <c r="AC63" s="103">
        <v>0.17993154045581167</v>
      </c>
      <c r="AD63" s="69"/>
      <c r="AE63" s="69" t="s">
        <v>45</v>
      </c>
      <c r="AF63" s="69" t="s">
        <v>0</v>
      </c>
      <c r="AG63" s="69"/>
      <c r="AH63" s="69" t="s">
        <v>45</v>
      </c>
      <c r="AI63" s="108">
        <v>3.352005328016814E-2</v>
      </c>
      <c r="AJ63" s="108">
        <v>0.15809448820173946</v>
      </c>
      <c r="AK63" s="69"/>
      <c r="AL63" s="69" t="s">
        <v>1</v>
      </c>
      <c r="AM63" s="108">
        <v>3.3600873378454119E-2</v>
      </c>
      <c r="AN63" s="108">
        <v>0.17993154045581167</v>
      </c>
    </row>
    <row r="64" spans="1:40" x14ac:dyDescent="0.2">
      <c r="A64" s="69"/>
      <c r="B64" s="69" t="s">
        <v>46</v>
      </c>
      <c r="C64" s="100" t="s">
        <v>0</v>
      </c>
      <c r="D64" s="101">
        <v>392626</v>
      </c>
      <c r="E64" s="101">
        <v>17164</v>
      </c>
      <c r="F64" s="100">
        <v>58538</v>
      </c>
      <c r="G64" s="101">
        <v>468328</v>
      </c>
      <c r="H64" s="315">
        <v>0.12499359423310159</v>
      </c>
      <c r="I64" s="318"/>
      <c r="J64" s="316">
        <v>106824.18380537997</v>
      </c>
      <c r="K64" s="316">
        <v>5109.583100899994</v>
      </c>
      <c r="L64" s="316">
        <v>20945.479087839991</v>
      </c>
      <c r="M64" s="316">
        <v>132879.24599411996</v>
      </c>
      <c r="N64" s="315">
        <v>0.15762791947786073</v>
      </c>
      <c r="O64" s="69"/>
      <c r="P64" s="69"/>
      <c r="Q64" s="69" t="s">
        <v>46</v>
      </c>
      <c r="R64" s="69" t="s">
        <v>1</v>
      </c>
      <c r="S64" s="102">
        <v>4527749</v>
      </c>
      <c r="T64" s="102">
        <v>202901</v>
      </c>
      <c r="U64" s="102">
        <v>776664</v>
      </c>
      <c r="V64" s="102">
        <v>5507314</v>
      </c>
      <c r="W64" s="103">
        <v>0.14102409995144638</v>
      </c>
      <c r="X64" s="106"/>
      <c r="Y64" s="102">
        <v>1303039.2681613897</v>
      </c>
      <c r="Z64" s="102">
        <v>62974.767271859993</v>
      </c>
      <c r="AA64" s="102">
        <v>298593.03547979007</v>
      </c>
      <c r="AB64" s="102">
        <v>1664607.0709130394</v>
      </c>
      <c r="AC64" s="103">
        <v>0.17937748835586248</v>
      </c>
      <c r="AD64" s="69"/>
      <c r="AE64" s="69" t="s">
        <v>46</v>
      </c>
      <c r="AF64" s="69" t="s">
        <v>0</v>
      </c>
      <c r="AG64" s="69"/>
      <c r="AH64" s="69" t="s">
        <v>46</v>
      </c>
      <c r="AI64" s="108">
        <v>3.8452830332331191E-2</v>
      </c>
      <c r="AJ64" s="108">
        <v>0.15762791947786073</v>
      </c>
      <c r="AK64" s="69"/>
      <c r="AL64" s="69" t="s">
        <v>1</v>
      </c>
      <c r="AM64" s="108">
        <v>3.7831611058409265E-2</v>
      </c>
      <c r="AN64" s="108">
        <v>0.17937748835586248</v>
      </c>
    </row>
    <row r="65" spans="1:40" x14ac:dyDescent="0.2">
      <c r="A65" s="69"/>
      <c r="B65" s="69" t="s">
        <v>47</v>
      </c>
      <c r="C65" s="100" t="s">
        <v>0</v>
      </c>
      <c r="D65" s="101">
        <v>394266</v>
      </c>
      <c r="E65" s="101">
        <v>14399</v>
      </c>
      <c r="F65" s="100">
        <v>59708</v>
      </c>
      <c r="G65" s="101">
        <v>468373</v>
      </c>
      <c r="H65" s="315">
        <v>0.12747959425500616</v>
      </c>
      <c r="I65" s="318"/>
      <c r="J65" s="316">
        <v>108361.70674804001</v>
      </c>
      <c r="K65" s="316">
        <v>4328.9884201899986</v>
      </c>
      <c r="L65" s="316">
        <v>21312.743769690001</v>
      </c>
      <c r="M65" s="316">
        <v>134003.43893792003</v>
      </c>
      <c r="N65" s="315">
        <v>0.15904624492184552</v>
      </c>
      <c r="O65" s="69"/>
      <c r="P65" s="69"/>
      <c r="Q65" s="69" t="s">
        <v>47</v>
      </c>
      <c r="R65" s="69" t="s">
        <v>1</v>
      </c>
      <c r="S65" s="102">
        <v>4547920</v>
      </c>
      <c r="T65" s="102">
        <v>171396</v>
      </c>
      <c r="U65" s="102">
        <v>787989</v>
      </c>
      <c r="V65" s="102">
        <v>5507305</v>
      </c>
      <c r="W65" s="103">
        <v>0.14308069010160143</v>
      </c>
      <c r="X65" s="106"/>
      <c r="Y65" s="102">
        <v>1321899.5410358298</v>
      </c>
      <c r="Z65" s="102">
        <v>53644.136967870007</v>
      </c>
      <c r="AA65" s="102">
        <v>302520.92401457997</v>
      </c>
      <c r="AB65" s="102">
        <v>1678064.6020182797</v>
      </c>
      <c r="AC65" s="103">
        <v>0.18027966482978378</v>
      </c>
      <c r="AD65" s="69"/>
      <c r="AE65" s="69" t="s">
        <v>47</v>
      </c>
      <c r="AF65" s="69" t="s">
        <v>0</v>
      </c>
      <c r="AG65" s="69"/>
      <c r="AH65" s="69" t="s">
        <v>47</v>
      </c>
      <c r="AI65" s="108">
        <v>3.2305054665018672E-2</v>
      </c>
      <c r="AJ65" s="108">
        <v>0.15904624492184552</v>
      </c>
      <c r="AK65" s="69"/>
      <c r="AL65" s="69" t="s">
        <v>1</v>
      </c>
      <c r="AM65" s="108">
        <v>3.1967861608754464E-2</v>
      </c>
      <c r="AN65" s="108">
        <v>0.18027966482978378</v>
      </c>
    </row>
    <row r="66" spans="1:40" x14ac:dyDescent="0.2">
      <c r="A66" s="69"/>
      <c r="B66" s="69" t="s">
        <v>48</v>
      </c>
      <c r="C66" s="100" t="s">
        <v>0</v>
      </c>
      <c r="D66" s="101">
        <v>389398</v>
      </c>
      <c r="E66" s="101">
        <v>19142</v>
      </c>
      <c r="F66" s="100">
        <v>58932</v>
      </c>
      <c r="G66" s="101">
        <v>467472</v>
      </c>
      <c r="H66" s="315">
        <v>0.12606530444604169</v>
      </c>
      <c r="I66" s="69"/>
      <c r="J66" s="316">
        <v>106420.27663381999</v>
      </c>
      <c r="K66" s="316">
        <v>5656.8255478199972</v>
      </c>
      <c r="L66" s="316">
        <v>21021.337043870008</v>
      </c>
      <c r="M66" s="316">
        <v>133098.43922551</v>
      </c>
      <c r="N66" s="315">
        <v>0.15793826859421958</v>
      </c>
      <c r="O66" s="69"/>
      <c r="P66" s="69"/>
      <c r="Q66" s="69" t="s">
        <v>48</v>
      </c>
      <c r="R66" s="69" t="s">
        <v>1</v>
      </c>
      <c r="S66" s="102">
        <v>4502540</v>
      </c>
      <c r="T66" s="102">
        <v>216479</v>
      </c>
      <c r="U66" s="102">
        <v>776590</v>
      </c>
      <c r="V66" s="102">
        <v>5495609</v>
      </c>
      <c r="W66" s="103">
        <v>0.14131099938150621</v>
      </c>
      <c r="X66" s="106"/>
      <c r="Y66" s="102">
        <v>1301302.2883534501</v>
      </c>
      <c r="Z66" s="102">
        <v>67562.027165110005</v>
      </c>
      <c r="AA66" s="102">
        <v>298348.2695676799</v>
      </c>
      <c r="AB66" s="102">
        <v>1667212.58508624</v>
      </c>
      <c r="AC66" s="103">
        <v>0.17895034636644566</v>
      </c>
      <c r="AD66" s="69"/>
      <c r="AE66" s="69" t="s">
        <v>48</v>
      </c>
      <c r="AF66" s="69" t="s">
        <v>0</v>
      </c>
      <c r="AG66" s="69"/>
      <c r="AH66" s="69" t="s">
        <v>48</v>
      </c>
      <c r="AI66" s="108">
        <v>4.2501065983467937E-2</v>
      </c>
      <c r="AJ66" s="108">
        <v>0.15793826859421958</v>
      </c>
      <c r="AK66" s="69"/>
      <c r="AL66" s="69" t="s">
        <v>1</v>
      </c>
      <c r="AM66" s="108">
        <v>4.0523942639033778E-2</v>
      </c>
      <c r="AN66" s="108">
        <v>0.17895034636644566</v>
      </c>
    </row>
    <row r="67" spans="1:40" x14ac:dyDescent="0.2">
      <c r="A67" s="69"/>
      <c r="B67" s="69" t="s">
        <v>49</v>
      </c>
      <c r="C67" s="100" t="s">
        <v>0</v>
      </c>
      <c r="D67" s="101">
        <v>392592</v>
      </c>
      <c r="E67" s="101">
        <v>14173</v>
      </c>
      <c r="F67" s="100">
        <v>60464</v>
      </c>
      <c r="G67" s="101">
        <v>467229</v>
      </c>
      <c r="H67" s="315">
        <v>0.12940977550622929</v>
      </c>
      <c r="I67" s="318"/>
      <c r="J67" s="316">
        <v>108655.91184939</v>
      </c>
      <c r="K67" s="316">
        <v>4296.2084630299996</v>
      </c>
      <c r="L67" s="316">
        <v>21549.219391190003</v>
      </c>
      <c r="M67" s="316">
        <v>134501.33970360999</v>
      </c>
      <c r="N67" s="315">
        <v>0.16021564869670682</v>
      </c>
      <c r="O67" s="69"/>
      <c r="P67" s="69"/>
      <c r="Q67" s="69" t="s">
        <v>49</v>
      </c>
      <c r="R67" s="69" t="s">
        <v>1</v>
      </c>
      <c r="S67" s="102">
        <v>4531393</v>
      </c>
      <c r="T67" s="102">
        <v>173422</v>
      </c>
      <c r="U67" s="102">
        <v>794812</v>
      </c>
      <c r="V67" s="102">
        <v>5499627</v>
      </c>
      <c r="W67" s="103">
        <v>0.14452107388373794</v>
      </c>
      <c r="X67" s="106"/>
      <c r="Y67" s="102">
        <v>1326882.2967422197</v>
      </c>
      <c r="Z67" s="102">
        <v>54761.557230519989</v>
      </c>
      <c r="AA67" s="102">
        <v>305213.00247598003</v>
      </c>
      <c r="AB67" s="102">
        <v>1686856.85644872</v>
      </c>
      <c r="AC67" s="103">
        <v>0.1809359231099989</v>
      </c>
      <c r="AD67" s="69"/>
      <c r="AE67" s="69" t="s">
        <v>49</v>
      </c>
      <c r="AF67" s="69" t="s">
        <v>0</v>
      </c>
      <c r="AG67" s="69"/>
      <c r="AH67" s="69" t="s">
        <v>49</v>
      </c>
      <c r="AI67" s="108">
        <v>3.1941752197392349E-2</v>
      </c>
      <c r="AJ67" s="108">
        <v>0.16021564869670682</v>
      </c>
      <c r="AK67" s="69"/>
      <c r="AL67" s="69" t="s">
        <v>1</v>
      </c>
      <c r="AM67" s="108">
        <v>3.2463665794267543E-2</v>
      </c>
      <c r="AN67" s="108">
        <v>0.1809359231099989</v>
      </c>
    </row>
    <row r="68" spans="1:40" x14ac:dyDescent="0.2">
      <c r="A68" s="312">
        <v>2023</v>
      </c>
      <c r="B68" s="5" t="s">
        <v>38</v>
      </c>
      <c r="C68" s="1" t="s">
        <v>0</v>
      </c>
      <c r="D68" s="1">
        <v>391066</v>
      </c>
      <c r="E68" s="1">
        <v>15478</v>
      </c>
      <c r="F68" s="1">
        <v>59156</v>
      </c>
      <c r="G68" s="1">
        <v>465700</v>
      </c>
      <c r="H68" s="319">
        <v>0.12702598239209792</v>
      </c>
      <c r="I68" s="320"/>
      <c r="J68" s="321">
        <v>108506.43835385998</v>
      </c>
      <c r="K68" s="321">
        <v>4718.6717992299991</v>
      </c>
      <c r="L68" s="321">
        <v>21695.523034980004</v>
      </c>
      <c r="M68" s="321">
        <v>134920.63318806997</v>
      </c>
      <c r="N68" s="319">
        <v>0.16080211397124081</v>
      </c>
      <c r="O68" s="12"/>
      <c r="P68" s="12">
        <v>2023</v>
      </c>
      <c r="Q68" s="12" t="s">
        <v>38</v>
      </c>
      <c r="R68" s="12" t="s">
        <v>1</v>
      </c>
      <c r="S68" s="35">
        <v>4509754</v>
      </c>
      <c r="T68" s="35">
        <v>189125</v>
      </c>
      <c r="U68" s="35">
        <v>777559</v>
      </c>
      <c r="V68" s="35">
        <v>5476438</v>
      </c>
      <c r="W68" s="36">
        <v>0.14198261716831267</v>
      </c>
      <c r="X68" s="3"/>
      <c r="Y68" s="35">
        <v>1325806.4263533996</v>
      </c>
      <c r="Z68" s="35">
        <v>60464.177723019995</v>
      </c>
      <c r="AA68" s="35">
        <v>308054.71579187998</v>
      </c>
      <c r="AB68" s="35">
        <v>1694325.3198683001</v>
      </c>
      <c r="AC68" s="36">
        <v>0.18181556527516515</v>
      </c>
      <c r="AD68" s="12"/>
      <c r="AE68" s="12" t="s">
        <v>38</v>
      </c>
      <c r="AF68" s="12" t="s">
        <v>0</v>
      </c>
      <c r="AG68" s="12">
        <v>2023</v>
      </c>
      <c r="AH68" s="12" t="s">
        <v>38</v>
      </c>
      <c r="AI68" s="37">
        <v>3.4973685549285108E-2</v>
      </c>
      <c r="AJ68" s="37">
        <v>0.16080211397124081</v>
      </c>
      <c r="AK68" s="12"/>
      <c r="AL68" s="12" t="s">
        <v>1</v>
      </c>
      <c r="AM68" s="37">
        <v>3.5686285870838476E-2</v>
      </c>
      <c r="AN68" s="37">
        <v>0.18181556527516515</v>
      </c>
    </row>
    <row r="69" spans="1:40" x14ac:dyDescent="0.2">
      <c r="B69" s="5" t="s">
        <v>39</v>
      </c>
      <c r="C69" s="1" t="s">
        <v>0</v>
      </c>
      <c r="D69" s="1">
        <v>391059</v>
      </c>
      <c r="E69" s="1">
        <v>13365</v>
      </c>
      <c r="F69" s="1">
        <v>61526</v>
      </c>
      <c r="G69" s="1">
        <v>465950</v>
      </c>
      <c r="H69" s="319">
        <v>0.13204421075222664</v>
      </c>
      <c r="I69" s="320"/>
      <c r="J69" s="321">
        <v>109497.80549243995</v>
      </c>
      <c r="K69" s="321">
        <v>4102.3763394499993</v>
      </c>
      <c r="L69" s="321">
        <v>22443.748376729993</v>
      </c>
      <c r="M69" s="321">
        <v>136043.93020861995</v>
      </c>
      <c r="N69" s="319">
        <v>0.16497427222451652</v>
      </c>
      <c r="O69" s="12"/>
      <c r="P69" s="12"/>
      <c r="Q69" s="12" t="s">
        <v>39</v>
      </c>
      <c r="R69" s="12" t="s">
        <v>1</v>
      </c>
      <c r="S69" s="35">
        <v>4511608</v>
      </c>
      <c r="T69" s="35">
        <v>164039</v>
      </c>
      <c r="U69" s="35">
        <v>805899</v>
      </c>
      <c r="V69" s="35">
        <v>5481546</v>
      </c>
      <c r="W69" s="36">
        <v>0.14702038439520529</v>
      </c>
      <c r="X69" s="3"/>
      <c r="Y69" s="35">
        <v>1338032.9980886297</v>
      </c>
      <c r="Z69" s="35">
        <v>52852.808591699999</v>
      </c>
      <c r="AA69" s="35">
        <v>317561.01996403001</v>
      </c>
      <c r="AB69" s="35">
        <v>1708446.8266443599</v>
      </c>
      <c r="AC69" s="36">
        <v>0.18587702877927223</v>
      </c>
      <c r="AD69" s="12"/>
      <c r="AE69" s="12" t="s">
        <v>39</v>
      </c>
      <c r="AF69" s="12" t="s">
        <v>0</v>
      </c>
      <c r="AG69" s="12"/>
      <c r="AH69" s="12" t="s">
        <v>39</v>
      </c>
      <c r="AI69" s="37">
        <v>3.0154791420382434E-2</v>
      </c>
      <c r="AJ69" s="37">
        <v>0.16497427222451652</v>
      </c>
      <c r="AK69" s="12"/>
      <c r="AL69" s="12" t="s">
        <v>1</v>
      </c>
      <c r="AM69" s="37">
        <v>3.0936174171431876E-2</v>
      </c>
      <c r="AN69" s="37">
        <v>0.18587702877927223</v>
      </c>
    </row>
    <row r="70" spans="1:40" x14ac:dyDescent="0.2">
      <c r="B70" s="5" t="s">
        <v>40</v>
      </c>
      <c r="C70" s="1" t="s">
        <v>0</v>
      </c>
      <c r="D70" s="1">
        <v>390064</v>
      </c>
      <c r="E70" s="1">
        <v>14147</v>
      </c>
      <c r="F70" s="1">
        <v>60869</v>
      </c>
      <c r="G70" s="1">
        <v>465080</v>
      </c>
      <c r="H70" s="319">
        <v>0.13087855852756514</v>
      </c>
      <c r="I70" s="320">
        <v>1.3791090132959413E-2</v>
      </c>
      <c r="J70" s="321">
        <v>108618.29319278992</v>
      </c>
      <c r="K70" s="321">
        <v>4301.2497444299997</v>
      </c>
      <c r="L70" s="321">
        <v>22186.257083809996</v>
      </c>
      <c r="M70" s="321">
        <v>135105.80002102992</v>
      </c>
      <c r="N70" s="319">
        <v>0.16421394995889585</v>
      </c>
      <c r="O70" s="12"/>
      <c r="P70" s="12"/>
      <c r="Q70" s="12" t="s">
        <v>40</v>
      </c>
      <c r="R70" s="12" t="s">
        <v>1</v>
      </c>
      <c r="S70" s="35">
        <v>4494665</v>
      </c>
      <c r="T70" s="35">
        <v>175977</v>
      </c>
      <c r="U70" s="35">
        <v>798926</v>
      </c>
      <c r="V70" s="35">
        <v>5469568</v>
      </c>
      <c r="W70" s="36">
        <v>0.14606747735835809</v>
      </c>
      <c r="X70" s="3"/>
      <c r="Y70" s="35">
        <v>1326154.3186431094</v>
      </c>
      <c r="Z70" s="35">
        <v>56323.447643669999</v>
      </c>
      <c r="AA70" s="35">
        <v>314595.76825081004</v>
      </c>
      <c r="AB70" s="35">
        <v>1697073.5345375896</v>
      </c>
      <c r="AC70" s="36">
        <v>0.18537544888208368</v>
      </c>
      <c r="AD70" s="12"/>
      <c r="AE70" s="12" t="s">
        <v>40</v>
      </c>
      <c r="AF70" s="12" t="s">
        <v>0</v>
      </c>
      <c r="AG70" s="12"/>
      <c r="AH70" s="12" t="s">
        <v>40</v>
      </c>
      <c r="AI70" s="37">
        <v>3.1836159097244437E-2</v>
      </c>
      <c r="AJ70" s="37">
        <v>0.16421394995889585</v>
      </c>
      <c r="AK70" s="12"/>
      <c r="AL70" s="12" t="s">
        <v>1</v>
      </c>
      <c r="AM70" s="37">
        <v>3.3188572267150898E-2</v>
      </c>
      <c r="AN70" s="37">
        <v>0.18537544888208368</v>
      </c>
    </row>
    <row r="71" spans="1:40" x14ac:dyDescent="0.2">
      <c r="B71" s="5"/>
      <c r="C71" s="1"/>
      <c r="D71" s="1"/>
      <c r="E71" s="1"/>
      <c r="F71" s="1"/>
      <c r="G71" s="1"/>
      <c r="H71" s="319"/>
      <c r="I71" s="320"/>
      <c r="J71" s="321"/>
      <c r="K71" s="321"/>
      <c r="L71" s="321"/>
      <c r="M71" s="321"/>
      <c r="N71" s="319"/>
      <c r="O71" s="12"/>
      <c r="P71" s="12"/>
      <c r="Q71" s="12"/>
      <c r="R71" s="12"/>
      <c r="S71" s="35"/>
      <c r="T71" s="35"/>
      <c r="U71" s="35"/>
      <c r="V71" s="35"/>
      <c r="W71" s="36"/>
      <c r="X71" s="3"/>
      <c r="Y71" s="35"/>
      <c r="Z71" s="35"/>
      <c r="AA71" s="35"/>
      <c r="AB71" s="35"/>
      <c r="AC71" s="36"/>
      <c r="AD71" s="12"/>
      <c r="AE71" s="12"/>
      <c r="AF71" s="12"/>
      <c r="AG71" s="12"/>
      <c r="AH71" s="12"/>
      <c r="AI71" s="37"/>
      <c r="AJ71" s="37"/>
      <c r="AK71" s="12"/>
      <c r="AL71" s="12"/>
      <c r="AM71" s="37"/>
      <c r="AN71" s="37"/>
    </row>
    <row r="72" spans="1:40" x14ac:dyDescent="0.2">
      <c r="B72" s="5"/>
      <c r="C72" s="1"/>
      <c r="D72" s="1"/>
      <c r="E72" s="1"/>
      <c r="F72" s="1"/>
      <c r="G72" s="1"/>
      <c r="H72" s="319"/>
      <c r="I72" s="320"/>
      <c r="J72" s="321"/>
      <c r="K72" s="321"/>
      <c r="L72" s="321"/>
      <c r="M72" s="321"/>
      <c r="N72" s="319"/>
      <c r="O72" s="12"/>
      <c r="P72" s="12"/>
      <c r="Q72" s="12"/>
      <c r="R72" s="12"/>
      <c r="S72" s="35"/>
      <c r="T72" s="35"/>
      <c r="U72" s="35"/>
      <c r="V72" s="35"/>
      <c r="W72" s="36"/>
      <c r="X72" s="3"/>
      <c r="Y72" s="35"/>
      <c r="Z72" s="35"/>
      <c r="AA72" s="35"/>
      <c r="AB72" s="35"/>
      <c r="AC72" s="36"/>
      <c r="AD72" s="12"/>
      <c r="AE72" s="12"/>
      <c r="AF72" s="12"/>
      <c r="AG72" s="12"/>
      <c r="AH72" s="12"/>
      <c r="AI72" s="37"/>
      <c r="AJ72" s="37"/>
      <c r="AK72" s="12"/>
      <c r="AL72" s="12"/>
      <c r="AM72" s="37"/>
      <c r="AN72" s="37"/>
    </row>
    <row r="73" spans="1:40" x14ac:dyDescent="0.2">
      <c r="B73" s="5"/>
      <c r="C73" s="1"/>
      <c r="D73" s="1"/>
      <c r="E73" s="1"/>
      <c r="F73" s="1"/>
      <c r="G73" s="1"/>
      <c r="H73" s="319"/>
      <c r="I73" s="320"/>
      <c r="J73" s="321"/>
      <c r="K73" s="321"/>
      <c r="L73" s="321"/>
      <c r="M73" s="321"/>
      <c r="N73" s="319"/>
      <c r="O73" s="12"/>
      <c r="P73" s="12"/>
      <c r="Q73" s="12"/>
      <c r="R73" s="12"/>
      <c r="S73" s="35"/>
      <c r="T73" s="35"/>
      <c r="U73" s="35"/>
      <c r="V73" s="35"/>
      <c r="W73" s="36"/>
      <c r="X73" s="3"/>
      <c r="Y73" s="35"/>
      <c r="Z73" s="35"/>
      <c r="AA73" s="35"/>
      <c r="AB73" s="35"/>
      <c r="AC73" s="36"/>
      <c r="AD73" s="12"/>
      <c r="AE73" s="12"/>
      <c r="AF73" s="12"/>
      <c r="AG73" s="12"/>
      <c r="AH73" s="12"/>
      <c r="AI73" s="37"/>
      <c r="AJ73" s="37"/>
      <c r="AK73" s="12"/>
      <c r="AL73" s="12"/>
      <c r="AM73" s="37"/>
      <c r="AN73" s="37"/>
    </row>
    <row r="74" spans="1:40" x14ac:dyDescent="0.2">
      <c r="B74" s="5"/>
      <c r="C74" s="1"/>
      <c r="D74" s="1"/>
      <c r="E74" s="1"/>
      <c r="F74" s="1"/>
      <c r="G74" s="1"/>
      <c r="H74" s="319"/>
      <c r="I74" s="320"/>
      <c r="J74" s="321"/>
      <c r="K74" s="321"/>
      <c r="L74" s="321"/>
      <c r="M74" s="321"/>
      <c r="N74" s="319"/>
      <c r="O74" s="12"/>
      <c r="P74" s="12"/>
      <c r="Q74" s="12"/>
      <c r="R74" s="12"/>
      <c r="S74" s="35"/>
      <c r="T74" s="35"/>
      <c r="U74" s="35"/>
      <c r="V74" s="35"/>
      <c r="W74" s="36"/>
      <c r="X74" s="3"/>
      <c r="Y74" s="35"/>
      <c r="Z74" s="35"/>
      <c r="AA74" s="35"/>
      <c r="AB74" s="35"/>
      <c r="AC74" s="36"/>
      <c r="AD74" s="12"/>
      <c r="AE74" s="12"/>
      <c r="AF74" s="12"/>
      <c r="AG74" s="12"/>
      <c r="AH74" s="12"/>
      <c r="AI74" s="37"/>
      <c r="AJ74" s="37"/>
      <c r="AK74" s="12"/>
      <c r="AL74" s="12"/>
      <c r="AM74" s="37"/>
      <c r="AN74" s="37"/>
    </row>
    <row r="75" spans="1:40" x14ac:dyDescent="0.2">
      <c r="B75" s="5"/>
      <c r="C75" s="1"/>
      <c r="D75" s="1"/>
      <c r="E75" s="1"/>
      <c r="F75" s="1"/>
      <c r="G75" s="1"/>
      <c r="H75" s="319"/>
      <c r="I75" s="320"/>
      <c r="J75" s="321"/>
      <c r="K75" s="321"/>
      <c r="L75" s="321"/>
      <c r="M75" s="321"/>
      <c r="N75" s="319"/>
      <c r="O75" s="12"/>
      <c r="P75" s="12"/>
      <c r="Q75" s="12"/>
      <c r="R75" s="12"/>
      <c r="S75" s="35"/>
      <c r="T75" s="35"/>
      <c r="U75" s="35"/>
      <c r="V75" s="35"/>
      <c r="W75" s="36"/>
      <c r="X75" s="3"/>
      <c r="Y75" s="35"/>
      <c r="Z75" s="35"/>
      <c r="AA75" s="35"/>
      <c r="AB75" s="35"/>
      <c r="AC75" s="36"/>
      <c r="AD75" s="12"/>
      <c r="AE75" s="12"/>
      <c r="AF75" s="12"/>
      <c r="AG75" s="12"/>
      <c r="AH75" s="12"/>
      <c r="AI75" s="37"/>
      <c r="AJ75" s="37"/>
      <c r="AK75" s="12"/>
      <c r="AL75" s="12"/>
      <c r="AM75" s="37"/>
      <c r="AN75" s="37"/>
    </row>
    <row r="76" spans="1:40" x14ac:dyDescent="0.2">
      <c r="B76" s="5"/>
      <c r="C76" s="1"/>
      <c r="D76" s="1"/>
      <c r="E76" s="1"/>
      <c r="F76" s="1"/>
      <c r="G76" s="1"/>
      <c r="H76" s="319"/>
      <c r="I76" s="320"/>
      <c r="J76" s="321"/>
      <c r="K76" s="321"/>
      <c r="L76" s="321"/>
      <c r="M76" s="321"/>
      <c r="N76" s="319"/>
      <c r="O76" s="12"/>
      <c r="P76" s="12"/>
      <c r="Q76" s="12"/>
      <c r="R76" s="12"/>
      <c r="S76" s="35"/>
      <c r="T76" s="35"/>
      <c r="U76" s="35"/>
      <c r="V76" s="35"/>
      <c r="W76" s="36"/>
      <c r="X76" s="3"/>
      <c r="Y76" s="35"/>
      <c r="Z76" s="35"/>
      <c r="AA76" s="35"/>
      <c r="AB76" s="35"/>
      <c r="AC76" s="36"/>
      <c r="AD76" s="12"/>
      <c r="AE76" s="12"/>
      <c r="AF76" s="12"/>
      <c r="AG76" s="12"/>
      <c r="AH76" s="12"/>
      <c r="AI76" s="37"/>
      <c r="AJ76" s="37"/>
      <c r="AK76" s="12"/>
      <c r="AL76" s="12"/>
      <c r="AM76" s="37"/>
      <c r="AN76" s="37"/>
    </row>
    <row r="77" spans="1:40" x14ac:dyDescent="0.2">
      <c r="B77" s="5"/>
      <c r="C77" s="1"/>
      <c r="D77" s="1"/>
      <c r="E77" s="1"/>
      <c r="F77" s="1"/>
      <c r="G77" s="1"/>
      <c r="H77" s="319"/>
      <c r="I77" s="320"/>
      <c r="J77" s="321"/>
      <c r="K77" s="321"/>
      <c r="L77" s="321"/>
      <c r="M77" s="321"/>
      <c r="N77" s="319"/>
      <c r="O77" s="12"/>
      <c r="P77" s="12"/>
      <c r="Q77" s="12"/>
      <c r="R77" s="12"/>
      <c r="S77" s="35"/>
      <c r="T77" s="35"/>
      <c r="U77" s="35"/>
      <c r="V77" s="35"/>
      <c r="W77" s="36"/>
      <c r="X77" s="3"/>
      <c r="Y77" s="35"/>
      <c r="Z77" s="35"/>
      <c r="AA77" s="35"/>
      <c r="AB77" s="35"/>
      <c r="AC77" s="36"/>
      <c r="AD77" s="12"/>
      <c r="AE77" s="12"/>
      <c r="AF77" s="12"/>
      <c r="AG77" s="12"/>
      <c r="AH77" s="12"/>
      <c r="AI77" s="37"/>
      <c r="AJ77" s="37"/>
      <c r="AK77" s="12"/>
      <c r="AL77" s="12"/>
      <c r="AM77" s="37"/>
      <c r="AN77" s="37"/>
    </row>
    <row r="78" spans="1:40" x14ac:dyDescent="0.2">
      <c r="B78" s="5"/>
      <c r="C78" s="1"/>
      <c r="D78" s="1"/>
      <c r="E78" s="1"/>
      <c r="F78" s="1"/>
      <c r="G78" s="1"/>
      <c r="H78" s="319"/>
      <c r="I78" s="320"/>
      <c r="J78" s="321"/>
      <c r="K78" s="321"/>
      <c r="L78" s="321"/>
      <c r="M78" s="321"/>
      <c r="N78" s="319"/>
      <c r="O78" s="12"/>
      <c r="P78" s="12"/>
      <c r="Q78" s="12"/>
      <c r="R78" s="12"/>
      <c r="S78" s="35"/>
      <c r="T78" s="35"/>
      <c r="U78" s="35"/>
      <c r="V78" s="35"/>
      <c r="W78" s="36"/>
      <c r="X78" s="3"/>
      <c r="Y78" s="35"/>
      <c r="Z78" s="35"/>
      <c r="AA78" s="35"/>
      <c r="AB78" s="35"/>
      <c r="AC78" s="36"/>
      <c r="AD78" s="12"/>
      <c r="AE78" s="12"/>
      <c r="AF78" s="12"/>
      <c r="AG78" s="12"/>
      <c r="AH78" s="12"/>
      <c r="AI78" s="37"/>
      <c r="AJ78" s="37"/>
      <c r="AK78" s="12"/>
      <c r="AL78" s="12"/>
      <c r="AM78" s="37"/>
      <c r="AN78" s="37"/>
    </row>
    <row r="79" spans="1:40" x14ac:dyDescent="0.2">
      <c r="B79" s="5"/>
      <c r="C79" s="1"/>
      <c r="D79" s="1"/>
      <c r="E79" s="1"/>
      <c r="F79" s="1"/>
      <c r="G79" s="1"/>
      <c r="H79" s="319"/>
      <c r="I79" s="320"/>
      <c r="J79" s="321"/>
      <c r="K79" s="321"/>
      <c r="L79" s="321"/>
      <c r="M79" s="321"/>
      <c r="N79" s="319"/>
      <c r="O79" s="12"/>
      <c r="P79" s="12"/>
      <c r="Q79" s="12"/>
      <c r="R79" s="12"/>
      <c r="S79" s="35"/>
      <c r="T79" s="35"/>
      <c r="U79" s="35"/>
      <c r="V79" s="35"/>
      <c r="W79" s="36"/>
      <c r="X79" s="3"/>
      <c r="Y79" s="35"/>
      <c r="Z79" s="35"/>
      <c r="AA79" s="35"/>
      <c r="AB79" s="35"/>
      <c r="AC79" s="36"/>
      <c r="AD79" s="12"/>
      <c r="AE79" s="12"/>
      <c r="AF79" s="12"/>
      <c r="AG79" s="12"/>
      <c r="AH79" s="12"/>
      <c r="AI79" s="37"/>
      <c r="AJ79" s="37"/>
      <c r="AK79" s="12"/>
      <c r="AL79" s="12"/>
      <c r="AM79" s="37"/>
      <c r="AN79" s="37"/>
    </row>
    <row r="80" spans="1:40" x14ac:dyDescent="0.2">
      <c r="B80" s="5"/>
      <c r="C80" s="1"/>
      <c r="D80" s="1"/>
      <c r="E80" s="1"/>
      <c r="F80" s="1"/>
      <c r="G80" s="1"/>
      <c r="H80" s="319"/>
      <c r="I80" s="320"/>
      <c r="J80" s="321"/>
      <c r="K80" s="321"/>
      <c r="L80" s="321"/>
      <c r="M80" s="321"/>
      <c r="N80" s="319"/>
      <c r="O80" s="12"/>
      <c r="P80" s="12"/>
      <c r="Q80" s="12"/>
      <c r="R80" s="12"/>
      <c r="S80" s="35"/>
      <c r="T80" s="35"/>
      <c r="U80" s="35"/>
      <c r="V80" s="35"/>
      <c r="W80" s="36"/>
      <c r="X80" s="3"/>
      <c r="Y80" s="35"/>
      <c r="Z80" s="35"/>
      <c r="AA80" s="35"/>
      <c r="AB80" s="35"/>
      <c r="AC80" s="36"/>
      <c r="AD80" s="12"/>
      <c r="AE80" s="12"/>
      <c r="AF80" s="12"/>
      <c r="AG80" s="12"/>
      <c r="AH80" s="12"/>
      <c r="AI80" s="37"/>
      <c r="AJ80" s="37"/>
      <c r="AK80" s="12"/>
      <c r="AL80" s="12"/>
      <c r="AM80" s="37"/>
      <c r="AN80" s="37"/>
    </row>
    <row r="81" spans="2:40" x14ac:dyDescent="0.2">
      <c r="B81" s="5"/>
      <c r="C81" s="1"/>
      <c r="D81" s="1"/>
      <c r="E81" s="1"/>
      <c r="F81" s="1"/>
      <c r="G81" s="1"/>
      <c r="H81" s="319"/>
      <c r="I81" s="320"/>
      <c r="J81" s="321"/>
      <c r="K81" s="321"/>
      <c r="L81" s="321"/>
      <c r="M81" s="321"/>
      <c r="N81" s="319"/>
      <c r="O81" s="12"/>
      <c r="P81" s="12"/>
      <c r="Q81" s="12"/>
      <c r="R81" s="12"/>
      <c r="S81" s="35"/>
      <c r="T81" s="35"/>
      <c r="U81" s="35"/>
      <c r="V81" s="35"/>
      <c r="W81" s="36"/>
      <c r="X81" s="3"/>
      <c r="Y81" s="35"/>
      <c r="Z81" s="35"/>
      <c r="AA81" s="35"/>
      <c r="AB81" s="35"/>
      <c r="AC81" s="36"/>
      <c r="AD81" s="12"/>
      <c r="AE81" s="12"/>
      <c r="AF81" s="12"/>
      <c r="AG81" s="12"/>
      <c r="AH81" s="12"/>
      <c r="AI81" s="37"/>
      <c r="AJ81" s="37"/>
      <c r="AK81" s="12"/>
      <c r="AL81" s="12"/>
      <c r="AM81" s="37"/>
      <c r="AN81" s="37"/>
    </row>
    <row r="82" spans="2:40" x14ac:dyDescent="0.2">
      <c r="B82" s="5"/>
      <c r="C82" s="1"/>
      <c r="D82" s="1"/>
      <c r="E82" s="1"/>
      <c r="F82" s="1"/>
      <c r="G82" s="1"/>
      <c r="H82" s="319"/>
      <c r="I82" s="320"/>
      <c r="J82" s="321"/>
      <c r="K82" s="321"/>
      <c r="L82" s="321"/>
      <c r="M82" s="321"/>
      <c r="N82" s="319"/>
      <c r="O82" s="12"/>
      <c r="P82" s="12"/>
      <c r="Q82" s="12"/>
      <c r="R82" s="12"/>
      <c r="S82" s="35"/>
      <c r="T82" s="35"/>
      <c r="U82" s="35"/>
      <c r="V82" s="35"/>
      <c r="W82" s="36"/>
      <c r="X82" s="3"/>
      <c r="Y82" s="35"/>
      <c r="Z82" s="35"/>
      <c r="AA82" s="35"/>
      <c r="AB82" s="35"/>
      <c r="AC82" s="36"/>
      <c r="AD82" s="12"/>
      <c r="AE82" s="12"/>
      <c r="AF82" s="12"/>
      <c r="AG82" s="12"/>
      <c r="AH82" s="12"/>
      <c r="AI82" s="37"/>
      <c r="AJ82" s="37"/>
      <c r="AK82" s="12"/>
      <c r="AL82" s="12"/>
      <c r="AM82" s="37"/>
      <c r="AN82" s="37"/>
    </row>
    <row r="83" spans="2:40" x14ac:dyDescent="0.2">
      <c r="B83" s="5"/>
      <c r="C83" s="1"/>
      <c r="D83" s="1"/>
      <c r="E83" s="1"/>
      <c r="F83" s="1"/>
      <c r="G83" s="1"/>
      <c r="H83" s="319"/>
      <c r="I83" s="320"/>
      <c r="J83" s="321"/>
      <c r="K83" s="321"/>
      <c r="L83" s="321"/>
      <c r="M83" s="321"/>
      <c r="N83" s="319"/>
      <c r="O83" s="12"/>
      <c r="P83" s="12"/>
      <c r="Q83" s="12"/>
      <c r="R83" s="12"/>
      <c r="S83" s="35"/>
      <c r="T83" s="35"/>
      <c r="U83" s="35"/>
      <c r="V83" s="35"/>
      <c r="W83" s="36"/>
      <c r="X83" s="3"/>
      <c r="Y83" s="35"/>
      <c r="Z83" s="35"/>
      <c r="AA83" s="35"/>
      <c r="AB83" s="35"/>
      <c r="AC83" s="36"/>
      <c r="AD83" s="12"/>
      <c r="AE83" s="12"/>
      <c r="AF83" s="12"/>
      <c r="AG83" s="12"/>
      <c r="AH83" s="12"/>
      <c r="AI83" s="37"/>
      <c r="AJ83" s="37"/>
      <c r="AK83" s="12"/>
      <c r="AL83" s="12"/>
      <c r="AM83" s="37"/>
      <c r="AN83" s="37"/>
    </row>
    <row r="84" spans="2:40" x14ac:dyDescent="0.2">
      <c r="B84" s="5"/>
      <c r="C84" s="1"/>
      <c r="D84" s="1"/>
      <c r="E84" s="1"/>
      <c r="F84" s="1"/>
      <c r="G84" s="1"/>
      <c r="H84" s="319"/>
      <c r="I84" s="320"/>
      <c r="J84" s="321"/>
      <c r="K84" s="321"/>
      <c r="L84" s="321"/>
      <c r="M84" s="321"/>
      <c r="N84" s="319"/>
      <c r="O84" s="12"/>
      <c r="P84" s="12"/>
      <c r="Q84" s="12"/>
      <c r="R84" s="12"/>
      <c r="S84" s="35"/>
      <c r="T84" s="35"/>
      <c r="U84" s="35"/>
      <c r="V84" s="35"/>
      <c r="W84" s="36"/>
      <c r="X84" s="3"/>
      <c r="Y84" s="35"/>
      <c r="Z84" s="35"/>
      <c r="AA84" s="35"/>
      <c r="AB84" s="35"/>
      <c r="AC84" s="36"/>
      <c r="AD84" s="12"/>
      <c r="AE84" s="12"/>
      <c r="AF84" s="12"/>
      <c r="AG84" s="12"/>
      <c r="AH84" s="12"/>
      <c r="AI84" s="37"/>
      <c r="AJ84" s="37"/>
      <c r="AK84" s="12"/>
      <c r="AL84" s="12"/>
      <c r="AM84" s="37"/>
      <c r="AN84" s="37"/>
    </row>
    <row r="85" spans="2:40" x14ac:dyDescent="0.2">
      <c r="B85" s="5"/>
      <c r="C85" s="1"/>
      <c r="D85" s="1"/>
      <c r="E85" s="1"/>
      <c r="F85" s="1"/>
      <c r="G85" s="1"/>
      <c r="H85" s="319"/>
      <c r="I85" s="320"/>
      <c r="J85" s="321"/>
      <c r="K85" s="321"/>
      <c r="L85" s="321"/>
      <c r="M85" s="321"/>
      <c r="N85" s="319"/>
      <c r="O85" s="12"/>
      <c r="P85" s="12"/>
      <c r="Q85" s="12"/>
      <c r="R85" s="12"/>
      <c r="S85" s="35"/>
      <c r="T85" s="35"/>
      <c r="U85" s="35"/>
      <c r="V85" s="35"/>
      <c r="W85" s="36"/>
      <c r="X85" s="3"/>
      <c r="Y85" s="35"/>
      <c r="Z85" s="35"/>
      <c r="AA85" s="35"/>
      <c r="AB85" s="35"/>
      <c r="AC85" s="36"/>
      <c r="AD85" s="12"/>
      <c r="AE85" s="12"/>
      <c r="AF85" s="12"/>
      <c r="AG85" s="12"/>
      <c r="AH85" s="12"/>
      <c r="AI85" s="37"/>
      <c r="AJ85" s="37"/>
      <c r="AK85" s="12"/>
      <c r="AL85" s="12"/>
      <c r="AM85" s="37"/>
      <c r="AN85" s="37"/>
    </row>
    <row r="86" spans="2:40" x14ac:dyDescent="0.2">
      <c r="B86" s="5"/>
      <c r="C86" s="1"/>
      <c r="D86" s="1"/>
      <c r="E86" s="1"/>
      <c r="F86" s="1"/>
      <c r="G86" s="1"/>
      <c r="H86" s="319"/>
      <c r="I86" s="320"/>
      <c r="J86" s="321"/>
      <c r="K86" s="321"/>
      <c r="L86" s="321"/>
      <c r="M86" s="321"/>
      <c r="N86" s="319"/>
      <c r="O86" s="12"/>
      <c r="P86" s="12"/>
      <c r="Q86" s="12"/>
      <c r="R86" s="12"/>
      <c r="S86" s="35"/>
      <c r="T86" s="35"/>
      <c r="U86" s="35"/>
      <c r="V86" s="35"/>
      <c r="W86" s="36"/>
      <c r="X86" s="3"/>
      <c r="Y86" s="35"/>
      <c r="Z86" s="35"/>
      <c r="AA86" s="35"/>
      <c r="AB86" s="35"/>
      <c r="AC86" s="36"/>
      <c r="AD86" s="12"/>
      <c r="AE86" s="12"/>
      <c r="AF86" s="12"/>
      <c r="AG86" s="12"/>
      <c r="AH86" s="12"/>
      <c r="AI86" s="37"/>
      <c r="AJ86" s="37"/>
      <c r="AK86" s="12"/>
      <c r="AL86" s="12"/>
      <c r="AM86" s="37"/>
      <c r="AN86" s="37"/>
    </row>
    <row r="87" spans="2:40" x14ac:dyDescent="0.2">
      <c r="B87" s="5"/>
      <c r="C87" s="1"/>
      <c r="D87" s="1"/>
      <c r="E87" s="1"/>
      <c r="F87" s="1"/>
      <c r="G87" s="1"/>
      <c r="H87" s="319"/>
      <c r="I87" s="320"/>
      <c r="J87" s="321"/>
      <c r="K87" s="321"/>
      <c r="L87" s="321"/>
      <c r="M87" s="321"/>
      <c r="N87" s="319"/>
      <c r="O87" s="12"/>
      <c r="P87" s="12"/>
      <c r="Q87" s="12"/>
      <c r="R87" s="12"/>
      <c r="S87" s="35"/>
      <c r="T87" s="35"/>
      <c r="U87" s="35"/>
      <c r="V87" s="35"/>
      <c r="W87" s="36"/>
      <c r="X87" s="3"/>
      <c r="Y87" s="35"/>
      <c r="Z87" s="35"/>
      <c r="AA87" s="35"/>
      <c r="AB87" s="35"/>
      <c r="AC87" s="36"/>
      <c r="AD87" s="12"/>
      <c r="AE87" s="12"/>
      <c r="AF87" s="12"/>
      <c r="AG87" s="12"/>
      <c r="AH87" s="12"/>
      <c r="AI87" s="37"/>
      <c r="AJ87" s="37"/>
      <c r="AK87" s="12"/>
      <c r="AL87" s="12"/>
      <c r="AM87" s="37"/>
      <c r="AN87" s="37"/>
    </row>
    <row r="88" spans="2:40" x14ac:dyDescent="0.2">
      <c r="B88" s="5"/>
      <c r="C88" s="1"/>
      <c r="D88" s="1"/>
      <c r="E88" s="1"/>
      <c r="F88" s="1"/>
      <c r="G88" s="1"/>
      <c r="H88" s="319"/>
      <c r="I88" s="320"/>
      <c r="J88" s="321"/>
      <c r="K88" s="321"/>
      <c r="L88" s="321"/>
      <c r="M88" s="321"/>
      <c r="N88" s="319"/>
      <c r="O88" s="12"/>
      <c r="P88" s="12"/>
      <c r="Q88" s="12"/>
      <c r="R88" s="12"/>
      <c r="S88" s="35"/>
      <c r="T88" s="35"/>
      <c r="U88" s="35"/>
      <c r="V88" s="35"/>
      <c r="W88" s="36"/>
      <c r="X88" s="3"/>
      <c r="Y88" s="35"/>
      <c r="Z88" s="35"/>
      <c r="AA88" s="35"/>
      <c r="AB88" s="35"/>
      <c r="AC88" s="36"/>
      <c r="AD88" s="12"/>
      <c r="AE88" s="12"/>
      <c r="AF88" s="12"/>
      <c r="AG88" s="12"/>
      <c r="AH88" s="12"/>
      <c r="AI88" s="37"/>
      <c r="AJ88" s="37"/>
      <c r="AK88" s="12"/>
      <c r="AL88" s="12"/>
      <c r="AM88" s="37"/>
      <c r="AN88" s="37"/>
    </row>
    <row r="89" spans="2:40" x14ac:dyDescent="0.2">
      <c r="B89" s="5"/>
      <c r="C89" s="1"/>
      <c r="D89" s="1"/>
      <c r="E89" s="1"/>
      <c r="F89" s="1"/>
      <c r="G89" s="1"/>
      <c r="H89" s="319"/>
      <c r="I89" s="320"/>
      <c r="J89" s="321"/>
      <c r="K89" s="321"/>
      <c r="L89" s="321"/>
      <c r="M89" s="321"/>
      <c r="N89" s="319"/>
      <c r="O89" s="12"/>
      <c r="P89" s="12"/>
      <c r="Q89" s="12"/>
      <c r="R89" s="12"/>
      <c r="S89" s="35"/>
      <c r="T89" s="35"/>
      <c r="U89" s="35"/>
      <c r="V89" s="35"/>
      <c r="W89" s="36"/>
      <c r="X89" s="3"/>
      <c r="Y89" s="35"/>
      <c r="Z89" s="35"/>
      <c r="AA89" s="35"/>
      <c r="AB89" s="35"/>
      <c r="AC89" s="36"/>
      <c r="AD89" s="12"/>
      <c r="AE89" s="12"/>
      <c r="AF89" s="12"/>
      <c r="AG89" s="12"/>
      <c r="AH89" s="12"/>
      <c r="AI89" s="37"/>
      <c r="AJ89" s="37"/>
      <c r="AK89" s="12"/>
      <c r="AL89" s="12"/>
      <c r="AM89" s="37"/>
      <c r="AN89" s="37"/>
    </row>
    <row r="90" spans="2:40" x14ac:dyDescent="0.2">
      <c r="B90" s="5"/>
      <c r="C90" s="1"/>
      <c r="D90" s="1"/>
      <c r="E90" s="1"/>
      <c r="F90" s="1"/>
      <c r="G90" s="1"/>
      <c r="H90" s="319"/>
      <c r="I90" s="320"/>
      <c r="J90" s="321"/>
      <c r="K90" s="321"/>
      <c r="L90" s="321"/>
      <c r="M90" s="321"/>
      <c r="N90" s="319"/>
      <c r="O90" s="12"/>
      <c r="P90" s="12"/>
      <c r="Q90" s="12"/>
      <c r="R90" s="12"/>
      <c r="S90" s="35"/>
      <c r="T90" s="35"/>
      <c r="U90" s="35"/>
      <c r="V90" s="35"/>
      <c r="W90" s="36"/>
      <c r="X90" s="3"/>
      <c r="Y90" s="35"/>
      <c r="Z90" s="35"/>
      <c r="AA90" s="35"/>
      <c r="AB90" s="35"/>
      <c r="AC90" s="36"/>
      <c r="AD90" s="12"/>
      <c r="AE90" s="12"/>
      <c r="AF90" s="12"/>
      <c r="AG90" s="12"/>
      <c r="AH90" s="12"/>
      <c r="AI90" s="37"/>
      <c r="AJ90" s="37"/>
      <c r="AK90" s="12"/>
      <c r="AL90" s="12"/>
      <c r="AM90" s="37"/>
      <c r="AN90" s="37"/>
    </row>
    <row r="91" spans="2:40" x14ac:dyDescent="0.2">
      <c r="B91" s="5"/>
      <c r="C91" s="1"/>
      <c r="D91" s="1"/>
      <c r="E91" s="1"/>
      <c r="F91" s="1"/>
      <c r="G91" s="1"/>
      <c r="H91" s="319"/>
      <c r="I91" s="320"/>
      <c r="J91" s="321"/>
      <c r="K91" s="321"/>
      <c r="L91" s="321"/>
      <c r="M91" s="321"/>
      <c r="N91" s="319"/>
      <c r="O91" s="12"/>
      <c r="P91" s="12"/>
      <c r="Q91" s="12"/>
      <c r="R91" s="12"/>
      <c r="S91" s="35"/>
      <c r="T91" s="35"/>
      <c r="U91" s="35"/>
      <c r="V91" s="35"/>
      <c r="W91" s="36"/>
      <c r="X91" s="3"/>
      <c r="Y91" s="35"/>
      <c r="Z91" s="35"/>
      <c r="AA91" s="35"/>
      <c r="AB91" s="35"/>
      <c r="AC91" s="36"/>
      <c r="AD91" s="12"/>
      <c r="AE91" s="12"/>
      <c r="AF91" s="12"/>
      <c r="AG91" s="12"/>
      <c r="AH91" s="12"/>
      <c r="AI91" s="37"/>
      <c r="AJ91" s="37"/>
      <c r="AK91" s="12"/>
      <c r="AL91" s="12"/>
      <c r="AM91" s="37"/>
      <c r="AN91" s="37"/>
    </row>
    <row r="92" spans="2:40" x14ac:dyDescent="0.2">
      <c r="B92" s="5"/>
      <c r="C92" s="1"/>
      <c r="D92" s="1"/>
      <c r="E92" s="1"/>
      <c r="F92" s="1"/>
      <c r="G92" s="1"/>
      <c r="H92" s="319"/>
      <c r="I92" s="320"/>
      <c r="J92" s="321"/>
      <c r="K92" s="321"/>
      <c r="L92" s="321"/>
      <c r="M92" s="321"/>
      <c r="N92" s="319"/>
      <c r="O92" s="12"/>
      <c r="P92" s="12"/>
      <c r="Q92" s="12"/>
      <c r="R92" s="12"/>
      <c r="S92" s="35"/>
      <c r="T92" s="35"/>
      <c r="U92" s="35"/>
      <c r="V92" s="35"/>
      <c r="W92" s="36"/>
      <c r="X92" s="3"/>
      <c r="Y92" s="35"/>
      <c r="Z92" s="35"/>
      <c r="AA92" s="35"/>
      <c r="AB92" s="35"/>
      <c r="AC92" s="36"/>
      <c r="AD92" s="12"/>
      <c r="AE92" s="12"/>
      <c r="AF92" s="12"/>
      <c r="AG92" s="12"/>
      <c r="AH92" s="12"/>
      <c r="AI92" s="37"/>
      <c r="AJ92" s="37"/>
      <c r="AK92" s="12"/>
      <c r="AL92" s="12"/>
      <c r="AM92" s="37"/>
      <c r="AN92" s="37"/>
    </row>
    <row r="93" spans="2:40" x14ac:dyDescent="0.2">
      <c r="B93" s="5"/>
      <c r="C93" s="1"/>
      <c r="D93" s="1"/>
      <c r="E93" s="1"/>
      <c r="F93" s="1"/>
      <c r="G93" s="1"/>
      <c r="H93" s="319"/>
      <c r="I93" s="320"/>
      <c r="J93" s="321"/>
      <c r="K93" s="321"/>
      <c r="L93" s="321"/>
      <c r="M93" s="321"/>
      <c r="N93" s="319"/>
      <c r="O93" s="12"/>
      <c r="P93" s="12"/>
      <c r="Q93" s="12"/>
      <c r="R93" s="12"/>
      <c r="S93" s="35"/>
      <c r="T93" s="35"/>
      <c r="U93" s="35"/>
      <c r="V93" s="35"/>
      <c r="W93" s="36"/>
      <c r="X93" s="3"/>
      <c r="Y93" s="35"/>
      <c r="Z93" s="35"/>
      <c r="AA93" s="35"/>
      <c r="AB93" s="35"/>
      <c r="AC93" s="36"/>
      <c r="AD93" s="12"/>
      <c r="AE93" s="12"/>
      <c r="AF93" s="12"/>
      <c r="AG93" s="12"/>
      <c r="AH93" s="12"/>
      <c r="AI93" s="37"/>
      <c r="AJ93" s="37"/>
      <c r="AK93" s="12"/>
      <c r="AL93" s="12"/>
      <c r="AM93" s="37"/>
      <c r="AN93" s="37"/>
    </row>
    <row r="94" spans="2:40" x14ac:dyDescent="0.2">
      <c r="B94" s="5"/>
      <c r="C94" s="1"/>
      <c r="D94" s="1"/>
      <c r="E94" s="1"/>
      <c r="F94" s="1"/>
      <c r="G94" s="1"/>
      <c r="H94" s="319"/>
      <c r="I94" s="320"/>
      <c r="J94" s="321"/>
      <c r="K94" s="321"/>
      <c r="L94" s="321"/>
      <c r="M94" s="321"/>
      <c r="N94" s="319"/>
      <c r="O94" s="12"/>
      <c r="P94" s="12"/>
      <c r="Q94" s="12"/>
      <c r="R94" s="12"/>
      <c r="S94" s="35"/>
      <c r="T94" s="35"/>
      <c r="U94" s="35"/>
      <c r="V94" s="35"/>
      <c r="W94" s="36"/>
      <c r="X94" s="3"/>
      <c r="Y94" s="35"/>
      <c r="Z94" s="35"/>
      <c r="AA94" s="35"/>
      <c r="AB94" s="35"/>
      <c r="AC94" s="36"/>
      <c r="AD94" s="12"/>
      <c r="AE94" s="12"/>
      <c r="AF94" s="12"/>
      <c r="AG94" s="12"/>
      <c r="AH94" s="12"/>
      <c r="AI94" s="37"/>
      <c r="AJ94" s="37"/>
      <c r="AK94" s="12"/>
      <c r="AL94" s="12"/>
      <c r="AM94" s="37"/>
      <c r="AN94" s="37"/>
    </row>
    <row r="95" spans="2:40" x14ac:dyDescent="0.2">
      <c r="B95" s="5"/>
      <c r="C95" s="1"/>
      <c r="D95" s="1"/>
      <c r="E95" s="1"/>
      <c r="F95" s="1"/>
      <c r="G95" s="1"/>
      <c r="H95" s="319"/>
      <c r="I95" s="320"/>
      <c r="J95" s="321"/>
      <c r="K95" s="321"/>
      <c r="L95" s="321"/>
      <c r="M95" s="321"/>
      <c r="N95" s="319"/>
      <c r="O95" s="12"/>
      <c r="P95" s="12"/>
      <c r="Q95" s="12"/>
      <c r="R95" s="12"/>
      <c r="S95" s="35"/>
      <c r="T95" s="35"/>
      <c r="U95" s="35"/>
      <c r="V95" s="35"/>
      <c r="W95" s="36"/>
      <c r="X95" s="3"/>
      <c r="Y95" s="35"/>
      <c r="Z95" s="35"/>
      <c r="AA95" s="35"/>
      <c r="AB95" s="35"/>
      <c r="AC95" s="36"/>
      <c r="AD95" s="12"/>
      <c r="AE95" s="12"/>
      <c r="AF95" s="12"/>
      <c r="AG95" s="12"/>
      <c r="AH95" s="12"/>
      <c r="AI95" s="37"/>
      <c r="AJ95" s="37"/>
      <c r="AK95" s="12"/>
      <c r="AL95" s="12"/>
      <c r="AM95" s="37"/>
      <c r="AN95" s="37"/>
    </row>
    <row r="96" spans="2:40" x14ac:dyDescent="0.2">
      <c r="B96" s="5"/>
      <c r="C96" s="1"/>
      <c r="D96" s="1"/>
      <c r="E96" s="1"/>
      <c r="F96" s="1"/>
      <c r="G96" s="1"/>
      <c r="H96" s="319"/>
      <c r="I96" s="320"/>
      <c r="J96" s="321"/>
      <c r="K96" s="321"/>
      <c r="L96" s="321"/>
      <c r="M96" s="321"/>
      <c r="N96" s="319"/>
      <c r="O96" s="12"/>
      <c r="P96" s="12"/>
      <c r="Q96" s="12"/>
      <c r="R96" s="12"/>
      <c r="S96" s="35"/>
      <c r="T96" s="35"/>
      <c r="U96" s="35"/>
      <c r="V96" s="35"/>
      <c r="W96" s="36"/>
      <c r="X96" s="3"/>
      <c r="Y96" s="35"/>
      <c r="Z96" s="35"/>
      <c r="AA96" s="35"/>
      <c r="AB96" s="35"/>
      <c r="AC96" s="36"/>
      <c r="AD96" s="12"/>
      <c r="AE96" s="12"/>
      <c r="AF96" s="12"/>
      <c r="AG96" s="12"/>
      <c r="AH96" s="12"/>
      <c r="AI96" s="37"/>
      <c r="AJ96" s="37"/>
      <c r="AK96" s="12"/>
      <c r="AL96" s="12"/>
      <c r="AM96" s="37"/>
      <c r="AN96" s="37"/>
    </row>
    <row r="97" spans="2:40" x14ac:dyDescent="0.2">
      <c r="B97" s="5"/>
      <c r="C97" s="1"/>
      <c r="D97" s="1"/>
      <c r="E97" s="1"/>
      <c r="F97" s="1"/>
      <c r="G97" s="1"/>
      <c r="H97" s="319"/>
      <c r="I97" s="320"/>
      <c r="J97" s="321"/>
      <c r="K97" s="321"/>
      <c r="L97" s="321"/>
      <c r="M97" s="321"/>
      <c r="N97" s="319"/>
      <c r="O97" s="12"/>
      <c r="P97" s="12"/>
      <c r="Q97" s="12"/>
      <c r="R97" s="12"/>
      <c r="S97" s="35"/>
      <c r="T97" s="35"/>
      <c r="U97" s="35"/>
      <c r="V97" s="35"/>
      <c r="W97" s="36"/>
      <c r="X97" s="3"/>
      <c r="Y97" s="35"/>
      <c r="Z97" s="35"/>
      <c r="AA97" s="35"/>
      <c r="AB97" s="35"/>
      <c r="AC97" s="36"/>
      <c r="AD97" s="12"/>
      <c r="AE97" s="12"/>
      <c r="AF97" s="12"/>
      <c r="AG97" s="12"/>
      <c r="AH97" s="12"/>
      <c r="AI97" s="37"/>
      <c r="AJ97" s="37"/>
      <c r="AK97" s="12"/>
      <c r="AL97" s="12"/>
      <c r="AM97" s="37"/>
      <c r="AN97" s="37"/>
    </row>
    <row r="98" spans="2:40" x14ac:dyDescent="0.2">
      <c r="B98" s="5"/>
      <c r="C98" s="1"/>
      <c r="D98" s="1"/>
      <c r="E98" s="1"/>
      <c r="F98" s="1"/>
      <c r="G98" s="1"/>
      <c r="H98" s="319"/>
      <c r="I98" s="320"/>
      <c r="J98" s="321"/>
      <c r="K98" s="321"/>
      <c r="L98" s="321"/>
      <c r="M98" s="321"/>
      <c r="N98" s="319"/>
      <c r="O98" s="12"/>
      <c r="P98" s="12"/>
      <c r="Q98" s="12"/>
      <c r="R98" s="12"/>
      <c r="S98" s="35"/>
      <c r="T98" s="35"/>
      <c r="U98" s="35"/>
      <c r="V98" s="35"/>
      <c r="W98" s="36"/>
      <c r="X98" s="3"/>
      <c r="Y98" s="35"/>
      <c r="Z98" s="35"/>
      <c r="AA98" s="35"/>
      <c r="AB98" s="35"/>
      <c r="AC98" s="36"/>
      <c r="AD98" s="12"/>
      <c r="AE98" s="12"/>
      <c r="AF98" s="12"/>
      <c r="AG98" s="12"/>
      <c r="AH98" s="12"/>
      <c r="AI98" s="37"/>
      <c r="AJ98" s="37"/>
      <c r="AK98" s="12"/>
      <c r="AL98" s="12"/>
      <c r="AM98" s="37"/>
      <c r="AN98" s="37"/>
    </row>
    <row r="99" spans="2:40" x14ac:dyDescent="0.2">
      <c r="B99" s="5"/>
      <c r="C99" s="1"/>
      <c r="D99" s="1"/>
      <c r="E99" s="1"/>
      <c r="F99" s="1"/>
      <c r="G99" s="1"/>
      <c r="H99" s="319"/>
      <c r="I99" s="320"/>
      <c r="J99" s="321"/>
      <c r="K99" s="321"/>
      <c r="L99" s="321"/>
      <c r="M99" s="321"/>
      <c r="N99" s="319"/>
      <c r="O99" s="12"/>
      <c r="P99" s="12"/>
      <c r="Q99" s="12"/>
      <c r="R99" s="12"/>
      <c r="S99" s="35"/>
      <c r="T99" s="35"/>
      <c r="U99" s="35"/>
      <c r="V99" s="35"/>
      <c r="W99" s="36"/>
      <c r="X99" s="3"/>
      <c r="Y99" s="35"/>
      <c r="Z99" s="35"/>
      <c r="AA99" s="35"/>
      <c r="AB99" s="35"/>
      <c r="AC99" s="36"/>
      <c r="AD99" s="12"/>
      <c r="AE99" s="12"/>
      <c r="AF99" s="12"/>
      <c r="AG99" s="12"/>
      <c r="AH99" s="12"/>
      <c r="AI99" s="37"/>
      <c r="AJ99" s="37"/>
      <c r="AK99" s="12"/>
      <c r="AL99" s="12"/>
      <c r="AM99" s="37"/>
      <c r="AN99" s="37"/>
    </row>
    <row r="100" spans="2:40" x14ac:dyDescent="0.2">
      <c r="B100" s="5"/>
      <c r="C100" s="1"/>
      <c r="D100" s="1"/>
      <c r="E100" s="1"/>
      <c r="F100" s="1"/>
      <c r="G100" s="1"/>
      <c r="H100" s="319"/>
      <c r="I100" s="320"/>
      <c r="J100" s="321"/>
      <c r="K100" s="321"/>
      <c r="L100" s="321"/>
      <c r="M100" s="321"/>
      <c r="N100" s="319"/>
      <c r="O100" s="12"/>
      <c r="P100" s="12"/>
      <c r="Q100" s="12"/>
      <c r="R100" s="12"/>
      <c r="S100" s="35"/>
      <c r="T100" s="35"/>
      <c r="U100" s="35"/>
      <c r="V100" s="35"/>
      <c r="W100" s="36"/>
      <c r="X100" s="3"/>
      <c r="Y100" s="35"/>
      <c r="Z100" s="35"/>
      <c r="AA100" s="35"/>
      <c r="AB100" s="35"/>
      <c r="AC100" s="36"/>
      <c r="AD100" s="12"/>
      <c r="AE100" s="12"/>
      <c r="AF100" s="12"/>
      <c r="AG100" s="12"/>
      <c r="AH100" s="12"/>
      <c r="AI100" s="37"/>
      <c r="AJ100" s="37"/>
      <c r="AK100" s="12"/>
      <c r="AL100" s="12"/>
      <c r="AM100" s="37"/>
      <c r="AN100" s="37"/>
    </row>
    <row r="101" spans="2:40" x14ac:dyDescent="0.2">
      <c r="B101" s="5"/>
      <c r="C101" s="1"/>
      <c r="D101" s="1"/>
      <c r="E101" s="1"/>
      <c r="F101" s="1"/>
      <c r="G101" s="1"/>
      <c r="H101" s="319"/>
      <c r="I101" s="320"/>
      <c r="J101" s="321"/>
      <c r="K101" s="321"/>
      <c r="L101" s="321"/>
      <c r="M101" s="321"/>
      <c r="N101" s="319"/>
      <c r="O101" s="12"/>
      <c r="P101" s="12"/>
      <c r="Q101" s="12"/>
      <c r="R101" s="12"/>
      <c r="S101" s="35"/>
      <c r="T101" s="35"/>
      <c r="U101" s="35"/>
      <c r="V101" s="35"/>
      <c r="W101" s="36"/>
      <c r="X101" s="3"/>
      <c r="Y101" s="35"/>
      <c r="Z101" s="35"/>
      <c r="AA101" s="35"/>
      <c r="AB101" s="35"/>
      <c r="AC101" s="36"/>
      <c r="AD101" s="12"/>
      <c r="AE101" s="12"/>
      <c r="AF101" s="12"/>
      <c r="AG101" s="12"/>
      <c r="AH101" s="12"/>
      <c r="AI101" s="37"/>
      <c r="AJ101" s="37"/>
      <c r="AK101" s="12"/>
      <c r="AL101" s="12"/>
      <c r="AM101" s="37"/>
      <c r="AN101" s="37"/>
    </row>
    <row r="102" spans="2:40" x14ac:dyDescent="0.2">
      <c r="B102" s="5"/>
      <c r="C102" s="1"/>
      <c r="D102" s="1"/>
      <c r="E102" s="1"/>
      <c r="F102" s="1"/>
      <c r="G102" s="1"/>
      <c r="H102" s="319"/>
      <c r="I102" s="320"/>
      <c r="J102" s="321"/>
      <c r="K102" s="321"/>
      <c r="L102" s="321"/>
      <c r="M102" s="321"/>
      <c r="N102" s="319"/>
      <c r="O102" s="12"/>
      <c r="P102" s="12"/>
      <c r="Q102" s="12"/>
      <c r="R102" s="12"/>
      <c r="S102" s="35"/>
      <c r="T102" s="35"/>
      <c r="U102" s="35"/>
      <c r="V102" s="35"/>
      <c r="W102" s="36"/>
      <c r="X102" s="3"/>
      <c r="Y102" s="35"/>
      <c r="Z102" s="35"/>
      <c r="AA102" s="35"/>
      <c r="AB102" s="35"/>
      <c r="AC102" s="36"/>
      <c r="AD102" s="12"/>
      <c r="AE102" s="12"/>
      <c r="AF102" s="12"/>
      <c r="AG102" s="12"/>
      <c r="AH102" s="12"/>
      <c r="AI102" s="37"/>
      <c r="AJ102" s="37"/>
      <c r="AK102" s="12"/>
      <c r="AL102" s="12"/>
      <c r="AM102" s="37"/>
      <c r="AN102" s="37"/>
    </row>
    <row r="103" spans="2:40" x14ac:dyDescent="0.2">
      <c r="B103" s="5"/>
      <c r="C103" s="1"/>
      <c r="D103" s="1"/>
      <c r="E103" s="1"/>
      <c r="F103" s="1"/>
      <c r="G103" s="1"/>
      <c r="H103" s="319"/>
      <c r="I103" s="320"/>
      <c r="J103" s="321"/>
      <c r="K103" s="321"/>
      <c r="L103" s="321"/>
      <c r="M103" s="321"/>
      <c r="N103" s="319"/>
      <c r="O103" s="12"/>
      <c r="P103" s="12"/>
      <c r="Q103" s="12"/>
      <c r="R103" s="12"/>
      <c r="S103" s="35"/>
      <c r="T103" s="35"/>
      <c r="U103" s="35"/>
      <c r="V103" s="35"/>
      <c r="W103" s="36"/>
      <c r="X103" s="3"/>
      <c r="Y103" s="35"/>
      <c r="Z103" s="35"/>
      <c r="AA103" s="35"/>
      <c r="AB103" s="35"/>
      <c r="AC103" s="36"/>
      <c r="AD103" s="12"/>
      <c r="AE103" s="12"/>
      <c r="AF103" s="12"/>
      <c r="AG103" s="12"/>
      <c r="AH103" s="12"/>
      <c r="AI103" s="37"/>
      <c r="AJ103" s="37"/>
      <c r="AK103" s="12"/>
      <c r="AL103" s="12"/>
      <c r="AM103" s="37"/>
      <c r="AN103" s="37"/>
    </row>
    <row r="104" spans="2:40" x14ac:dyDescent="0.2">
      <c r="B104" s="5"/>
      <c r="C104" s="1"/>
      <c r="D104" s="1"/>
      <c r="E104" s="1"/>
      <c r="F104" s="1"/>
      <c r="G104" s="1"/>
      <c r="H104" s="319"/>
      <c r="I104" s="320"/>
      <c r="J104" s="321"/>
      <c r="K104" s="321"/>
      <c r="L104" s="321"/>
      <c r="M104" s="321"/>
      <c r="N104" s="319"/>
      <c r="O104" s="12"/>
      <c r="P104" s="12"/>
      <c r="Q104" s="12"/>
      <c r="R104" s="12"/>
      <c r="S104" s="35"/>
      <c r="T104" s="35"/>
      <c r="U104" s="35"/>
      <c r="V104" s="35"/>
      <c r="W104" s="36"/>
      <c r="X104" s="3"/>
      <c r="Y104" s="35"/>
      <c r="Z104" s="35"/>
      <c r="AA104" s="35"/>
      <c r="AB104" s="35"/>
      <c r="AC104" s="36"/>
      <c r="AD104" s="12"/>
      <c r="AE104" s="12"/>
      <c r="AF104" s="12"/>
      <c r="AG104" s="12"/>
      <c r="AH104" s="12"/>
      <c r="AI104" s="37"/>
      <c r="AJ104" s="37"/>
      <c r="AK104" s="12"/>
      <c r="AL104" s="12"/>
      <c r="AM104" s="37"/>
      <c r="AN104" s="37"/>
    </row>
    <row r="105" spans="2:40" x14ac:dyDescent="0.2">
      <c r="B105" s="5"/>
      <c r="C105" s="1"/>
      <c r="D105" s="1"/>
      <c r="E105" s="1"/>
      <c r="F105" s="1"/>
      <c r="G105" s="1"/>
      <c r="H105" s="319"/>
      <c r="I105" s="320"/>
      <c r="J105" s="321"/>
      <c r="K105" s="321"/>
      <c r="L105" s="321"/>
      <c r="M105" s="321"/>
      <c r="N105" s="319"/>
      <c r="O105" s="12"/>
      <c r="P105" s="12"/>
      <c r="Q105" s="12"/>
      <c r="R105" s="12"/>
      <c r="S105" s="35"/>
      <c r="T105" s="35"/>
      <c r="U105" s="35"/>
      <c r="V105" s="35"/>
      <c r="W105" s="36"/>
      <c r="X105" s="3"/>
      <c r="Y105" s="35"/>
      <c r="Z105" s="35"/>
      <c r="AA105" s="35"/>
      <c r="AB105" s="35"/>
      <c r="AC105" s="36"/>
      <c r="AD105" s="12"/>
      <c r="AE105" s="12"/>
      <c r="AF105" s="12"/>
      <c r="AG105" s="12"/>
      <c r="AH105" s="12"/>
      <c r="AI105" s="37"/>
      <c r="AJ105" s="37"/>
      <c r="AK105" s="12"/>
      <c r="AL105" s="12"/>
      <c r="AM105" s="37"/>
      <c r="AN105" s="37"/>
    </row>
    <row r="106" spans="2:40" x14ac:dyDescent="0.2">
      <c r="B106" s="5"/>
      <c r="C106" s="1"/>
      <c r="D106" s="1"/>
      <c r="E106" s="1"/>
      <c r="F106" s="1"/>
      <c r="G106" s="1"/>
      <c r="H106" s="319"/>
      <c r="I106" s="320"/>
      <c r="J106" s="321"/>
      <c r="K106" s="321"/>
      <c r="L106" s="321"/>
      <c r="M106" s="321"/>
      <c r="N106" s="319"/>
      <c r="O106" s="12"/>
      <c r="P106" s="12"/>
      <c r="Q106" s="12"/>
      <c r="R106" s="12"/>
      <c r="S106" s="35"/>
      <c r="T106" s="35"/>
      <c r="U106" s="35"/>
      <c r="V106" s="35"/>
      <c r="W106" s="36"/>
      <c r="X106" s="3"/>
      <c r="Y106" s="35"/>
      <c r="Z106" s="35"/>
      <c r="AA106" s="35"/>
      <c r="AB106" s="35"/>
      <c r="AC106" s="36"/>
      <c r="AD106" s="12"/>
      <c r="AE106" s="12"/>
      <c r="AF106" s="12"/>
      <c r="AG106" s="12"/>
      <c r="AH106" s="12"/>
      <c r="AI106" s="37"/>
      <c r="AJ106" s="37"/>
      <c r="AK106" s="12"/>
      <c r="AL106" s="12"/>
      <c r="AM106" s="37"/>
      <c r="AN106" s="37"/>
    </row>
    <row r="107" spans="2:40" x14ac:dyDescent="0.2">
      <c r="B107" s="5"/>
      <c r="C107" s="1"/>
      <c r="D107" s="1"/>
      <c r="E107" s="1"/>
      <c r="F107" s="1"/>
      <c r="G107" s="1"/>
      <c r="H107" s="319"/>
      <c r="I107" s="320"/>
      <c r="J107" s="321"/>
      <c r="K107" s="321"/>
      <c r="L107" s="321"/>
      <c r="M107" s="321"/>
      <c r="N107" s="319"/>
      <c r="O107" s="12"/>
      <c r="P107" s="12"/>
      <c r="Q107" s="12"/>
      <c r="R107" s="12"/>
      <c r="S107" s="35"/>
      <c r="T107" s="35"/>
      <c r="U107" s="35"/>
      <c r="V107" s="35"/>
      <c r="W107" s="36"/>
      <c r="X107" s="3"/>
      <c r="Y107" s="35"/>
      <c r="Z107" s="35"/>
      <c r="AA107" s="35"/>
      <c r="AB107" s="35"/>
      <c r="AC107" s="36"/>
      <c r="AD107" s="12"/>
      <c r="AE107" s="12"/>
      <c r="AF107" s="12"/>
      <c r="AG107" s="12"/>
      <c r="AH107" s="12"/>
      <c r="AI107" s="37"/>
      <c r="AJ107" s="37"/>
      <c r="AK107" s="12"/>
      <c r="AL107" s="12"/>
      <c r="AM107" s="37"/>
      <c r="AN107" s="37"/>
    </row>
    <row r="108" spans="2:40" x14ac:dyDescent="0.2">
      <c r="B108" s="5"/>
      <c r="C108" s="1"/>
      <c r="D108" s="1"/>
      <c r="E108" s="1"/>
      <c r="F108" s="1"/>
      <c r="G108" s="1"/>
      <c r="H108" s="319"/>
      <c r="I108" s="320"/>
      <c r="J108" s="321"/>
      <c r="K108" s="321"/>
      <c r="L108" s="321"/>
      <c r="M108" s="321"/>
      <c r="N108" s="319"/>
      <c r="O108" s="12"/>
      <c r="P108" s="12"/>
      <c r="Q108" s="12"/>
      <c r="R108" s="12"/>
      <c r="S108" s="35"/>
      <c r="T108" s="35"/>
      <c r="U108" s="35"/>
      <c r="V108" s="35"/>
      <c r="W108" s="36"/>
      <c r="X108" s="3"/>
      <c r="Y108" s="35"/>
      <c r="Z108" s="35"/>
      <c r="AA108" s="35"/>
      <c r="AB108" s="35"/>
      <c r="AC108" s="36"/>
      <c r="AD108" s="12"/>
      <c r="AE108" s="12"/>
      <c r="AF108" s="12"/>
      <c r="AG108" s="12"/>
      <c r="AH108" s="12"/>
      <c r="AI108" s="37"/>
      <c r="AJ108" s="37"/>
      <c r="AK108" s="12"/>
      <c r="AL108" s="12"/>
      <c r="AM108" s="37"/>
      <c r="AN108" s="37"/>
    </row>
    <row r="109" spans="2:40" x14ac:dyDescent="0.2">
      <c r="B109" s="5"/>
      <c r="C109" s="1"/>
      <c r="D109" s="1"/>
      <c r="E109" s="1"/>
      <c r="F109" s="1"/>
      <c r="G109" s="1"/>
      <c r="H109" s="319"/>
      <c r="I109" s="320"/>
      <c r="J109" s="321"/>
      <c r="K109" s="321"/>
      <c r="L109" s="321"/>
      <c r="M109" s="321"/>
      <c r="N109" s="319"/>
      <c r="O109" s="12"/>
      <c r="P109" s="12"/>
      <c r="Q109" s="12"/>
      <c r="R109" s="12"/>
      <c r="S109" s="35"/>
      <c r="T109" s="35"/>
      <c r="U109" s="35"/>
      <c r="V109" s="35"/>
      <c r="W109" s="36"/>
      <c r="X109" s="3"/>
      <c r="Y109" s="35"/>
      <c r="Z109" s="35"/>
      <c r="AA109" s="35"/>
      <c r="AB109" s="35"/>
      <c r="AC109" s="36"/>
      <c r="AD109" s="12"/>
      <c r="AE109" s="12"/>
      <c r="AF109" s="12"/>
      <c r="AG109" s="12"/>
      <c r="AH109" s="12"/>
      <c r="AI109" s="37"/>
      <c r="AJ109" s="37"/>
      <c r="AK109" s="12"/>
      <c r="AL109" s="12"/>
      <c r="AM109" s="37"/>
      <c r="AN109" s="37"/>
    </row>
    <row r="110" spans="2:40" x14ac:dyDescent="0.2">
      <c r="B110" s="5"/>
      <c r="C110" s="1"/>
      <c r="D110" s="1"/>
      <c r="E110" s="1"/>
      <c r="F110" s="1"/>
      <c r="G110" s="1"/>
      <c r="H110" s="319"/>
      <c r="I110" s="320"/>
      <c r="J110" s="321"/>
      <c r="K110" s="321"/>
      <c r="L110" s="321"/>
      <c r="M110" s="321"/>
      <c r="N110" s="319"/>
      <c r="O110" s="12"/>
      <c r="P110" s="12"/>
      <c r="Q110" s="12"/>
      <c r="R110" s="12"/>
      <c r="S110" s="35"/>
      <c r="T110" s="35"/>
      <c r="U110" s="35"/>
      <c r="V110" s="35"/>
      <c r="W110" s="36"/>
      <c r="X110" s="3"/>
      <c r="Y110" s="35"/>
      <c r="Z110" s="35"/>
      <c r="AA110" s="35"/>
      <c r="AB110" s="35"/>
      <c r="AC110" s="36"/>
      <c r="AD110" s="12"/>
      <c r="AE110" s="12"/>
      <c r="AF110" s="12"/>
      <c r="AG110" s="12"/>
      <c r="AH110" s="12"/>
      <c r="AI110" s="37"/>
      <c r="AJ110" s="37"/>
      <c r="AK110" s="12"/>
      <c r="AL110" s="12"/>
      <c r="AM110" s="37"/>
      <c r="AN110" s="37"/>
    </row>
    <row r="111" spans="2:40" x14ac:dyDescent="0.2">
      <c r="B111" s="5"/>
      <c r="C111" s="1"/>
      <c r="D111" s="1"/>
      <c r="E111" s="1"/>
      <c r="F111" s="1"/>
      <c r="G111" s="1"/>
      <c r="H111" s="319"/>
      <c r="I111" s="320"/>
      <c r="J111" s="321"/>
      <c r="K111" s="321"/>
      <c r="L111" s="321"/>
      <c r="M111" s="321"/>
      <c r="N111" s="319"/>
      <c r="O111" s="12"/>
      <c r="P111" s="12"/>
      <c r="Q111" s="12"/>
      <c r="R111" s="12"/>
      <c r="S111" s="35"/>
      <c r="T111" s="35"/>
      <c r="U111" s="35"/>
      <c r="V111" s="35"/>
      <c r="W111" s="36"/>
      <c r="X111" s="3"/>
      <c r="Y111" s="35"/>
      <c r="Z111" s="35"/>
      <c r="AA111" s="35"/>
      <c r="AB111" s="35"/>
      <c r="AC111" s="36"/>
      <c r="AD111" s="12"/>
      <c r="AE111" s="12"/>
      <c r="AF111" s="12"/>
      <c r="AG111" s="12"/>
      <c r="AH111" s="12"/>
      <c r="AI111" s="37"/>
      <c r="AJ111" s="37"/>
      <c r="AK111" s="12"/>
      <c r="AL111" s="12"/>
      <c r="AM111" s="37"/>
      <c r="AN111" s="37"/>
    </row>
    <row r="112" spans="2:40" x14ac:dyDescent="0.2">
      <c r="B112" s="5"/>
      <c r="C112" s="1"/>
      <c r="D112" s="1"/>
      <c r="E112" s="1"/>
      <c r="F112" s="1"/>
      <c r="G112" s="1"/>
      <c r="H112" s="319"/>
      <c r="I112" s="320"/>
      <c r="J112" s="321"/>
      <c r="K112" s="321"/>
      <c r="L112" s="321"/>
      <c r="M112" s="321"/>
      <c r="N112" s="319"/>
      <c r="O112" s="12"/>
      <c r="P112" s="12"/>
      <c r="Q112" s="12"/>
      <c r="R112" s="12"/>
      <c r="S112" s="35"/>
      <c r="T112" s="35"/>
      <c r="U112" s="35"/>
      <c r="V112" s="35"/>
      <c r="W112" s="36"/>
      <c r="X112" s="3"/>
      <c r="Y112" s="35"/>
      <c r="Z112" s="35"/>
      <c r="AA112" s="35"/>
      <c r="AB112" s="35"/>
      <c r="AC112" s="36"/>
      <c r="AD112" s="12"/>
      <c r="AE112" s="12"/>
      <c r="AF112" s="12"/>
      <c r="AG112" s="12"/>
      <c r="AH112" s="12"/>
      <c r="AI112" s="37"/>
      <c r="AJ112" s="37"/>
      <c r="AK112" s="12"/>
      <c r="AL112" s="12"/>
      <c r="AM112" s="37"/>
      <c r="AN112" s="37"/>
    </row>
    <row r="113" spans="2:40" x14ac:dyDescent="0.2">
      <c r="B113" s="5"/>
      <c r="C113" s="1"/>
      <c r="D113" s="1"/>
      <c r="E113" s="1"/>
      <c r="F113" s="1"/>
      <c r="G113" s="1"/>
      <c r="H113" s="319"/>
      <c r="I113" s="320"/>
      <c r="J113" s="321"/>
      <c r="K113" s="321"/>
      <c r="L113" s="321"/>
      <c r="M113" s="321"/>
      <c r="N113" s="319"/>
      <c r="O113" s="12"/>
      <c r="P113" s="12"/>
      <c r="Q113" s="12"/>
      <c r="R113" s="12"/>
      <c r="S113" s="35"/>
      <c r="T113" s="35"/>
      <c r="U113" s="35"/>
      <c r="V113" s="35"/>
      <c r="W113" s="36"/>
      <c r="X113" s="3"/>
      <c r="Y113" s="35"/>
      <c r="Z113" s="35"/>
      <c r="AA113" s="35"/>
      <c r="AB113" s="35"/>
      <c r="AC113" s="36"/>
      <c r="AD113" s="12"/>
      <c r="AE113" s="12"/>
      <c r="AF113" s="12"/>
      <c r="AG113" s="12"/>
      <c r="AH113" s="12"/>
      <c r="AI113" s="37"/>
      <c r="AJ113" s="37"/>
      <c r="AK113" s="12"/>
      <c r="AL113" s="12"/>
      <c r="AM113" s="37"/>
      <c r="AN113" s="37"/>
    </row>
    <row r="114" spans="2:40" x14ac:dyDescent="0.2">
      <c r="B114" s="5"/>
      <c r="C114" s="1"/>
      <c r="D114" s="1"/>
      <c r="E114" s="1"/>
      <c r="F114" s="1"/>
      <c r="G114" s="1"/>
      <c r="H114" s="319"/>
      <c r="I114" s="320"/>
      <c r="J114" s="321"/>
      <c r="K114" s="321"/>
      <c r="L114" s="321"/>
      <c r="M114" s="321"/>
      <c r="N114" s="319"/>
      <c r="O114" s="12"/>
      <c r="P114" s="12"/>
      <c r="Q114" s="12"/>
      <c r="R114" s="12"/>
      <c r="S114" s="35"/>
      <c r="T114" s="35"/>
      <c r="U114" s="35"/>
      <c r="V114" s="35"/>
      <c r="W114" s="36"/>
      <c r="X114" s="3"/>
      <c r="Y114" s="35"/>
      <c r="Z114" s="35"/>
      <c r="AA114" s="35"/>
      <c r="AB114" s="35"/>
      <c r="AC114" s="36"/>
      <c r="AD114" s="12"/>
      <c r="AE114" s="12"/>
      <c r="AF114" s="12"/>
      <c r="AG114" s="12"/>
      <c r="AH114" s="12"/>
      <c r="AI114" s="37"/>
      <c r="AJ114" s="37"/>
      <c r="AK114" s="12"/>
      <c r="AL114" s="12"/>
      <c r="AM114" s="37"/>
      <c r="AN114" s="37"/>
    </row>
    <row r="115" spans="2:40" x14ac:dyDescent="0.2">
      <c r="B115" s="5"/>
      <c r="C115" s="1"/>
      <c r="D115" s="1"/>
      <c r="E115" s="1"/>
      <c r="F115" s="1"/>
      <c r="G115" s="1"/>
      <c r="H115" s="319"/>
      <c r="I115" s="320"/>
      <c r="J115" s="321"/>
      <c r="K115" s="321"/>
      <c r="L115" s="321"/>
      <c r="M115" s="321"/>
      <c r="N115" s="319"/>
      <c r="O115" s="12"/>
      <c r="P115" s="12"/>
      <c r="Q115" s="12"/>
      <c r="R115" s="12"/>
      <c r="S115" s="35"/>
      <c r="T115" s="35"/>
      <c r="U115" s="35"/>
      <c r="V115" s="35"/>
      <c r="W115" s="36"/>
      <c r="X115" s="3"/>
      <c r="Y115" s="35"/>
      <c r="Z115" s="35"/>
      <c r="AA115" s="35"/>
      <c r="AB115" s="35"/>
      <c r="AC115" s="36"/>
      <c r="AD115" s="12"/>
      <c r="AE115" s="12"/>
      <c r="AF115" s="12"/>
      <c r="AG115" s="12"/>
      <c r="AH115" s="12"/>
      <c r="AI115" s="37"/>
      <c r="AJ115" s="37"/>
      <c r="AK115" s="12"/>
      <c r="AL115" s="12"/>
      <c r="AM115" s="37"/>
      <c r="AN115" s="37"/>
    </row>
    <row r="116" spans="2:40" x14ac:dyDescent="0.2">
      <c r="B116" s="5"/>
      <c r="C116" s="1"/>
      <c r="D116" s="1"/>
      <c r="E116" s="1"/>
      <c r="F116" s="1"/>
      <c r="G116" s="1"/>
      <c r="H116" s="319"/>
      <c r="I116" s="320"/>
      <c r="J116" s="321"/>
      <c r="K116" s="321"/>
      <c r="L116" s="321"/>
      <c r="M116" s="321"/>
      <c r="N116" s="319"/>
      <c r="O116" s="12"/>
      <c r="P116" s="12"/>
      <c r="Q116" s="12"/>
      <c r="R116" s="12"/>
      <c r="S116" s="35"/>
      <c r="T116" s="35"/>
      <c r="U116" s="35"/>
      <c r="V116" s="35"/>
      <c r="W116" s="36"/>
      <c r="X116" s="3"/>
      <c r="Y116" s="35"/>
      <c r="Z116" s="35"/>
      <c r="AA116" s="35"/>
      <c r="AB116" s="35"/>
      <c r="AC116" s="36"/>
      <c r="AD116" s="12"/>
      <c r="AE116" s="12"/>
      <c r="AF116" s="12"/>
      <c r="AG116" s="12"/>
      <c r="AH116" s="12"/>
      <c r="AI116" s="37"/>
      <c r="AJ116" s="37"/>
      <c r="AK116" s="12"/>
      <c r="AL116" s="12"/>
      <c r="AM116" s="37"/>
      <c r="AN116" s="37"/>
    </row>
    <row r="117" spans="2:40" x14ac:dyDescent="0.2">
      <c r="B117" s="5"/>
      <c r="AI117" s="37"/>
      <c r="AJ117" s="37"/>
      <c r="AM117" s="37"/>
      <c r="AN117" s="37"/>
    </row>
    <row r="118" spans="2:40" x14ac:dyDescent="0.2">
      <c r="B118" s="5"/>
      <c r="AI118" s="37"/>
      <c r="AJ118" s="37"/>
      <c r="AM118" s="37"/>
      <c r="AN118" s="37"/>
    </row>
    <row r="119" spans="2:40" x14ac:dyDescent="0.2">
      <c r="B119" s="5"/>
      <c r="AI119" s="37"/>
      <c r="AJ119" s="37"/>
      <c r="AM119" s="37"/>
      <c r="AN119" s="37"/>
    </row>
    <row r="120" spans="2:40" x14ac:dyDescent="0.2">
      <c r="B120" s="5"/>
      <c r="AI120" s="37"/>
      <c r="AJ120" s="37"/>
      <c r="AM120" s="37"/>
      <c r="AN120" s="37"/>
    </row>
    <row r="121" spans="2:40" x14ac:dyDescent="0.2">
      <c r="B121" s="5"/>
      <c r="AI121" s="37"/>
      <c r="AJ121" s="37"/>
      <c r="AM121" s="37"/>
      <c r="AN121" s="37"/>
    </row>
    <row r="122" spans="2:40" x14ac:dyDescent="0.2">
      <c r="B122" s="5"/>
      <c r="AI122" s="37"/>
      <c r="AJ122" s="37"/>
      <c r="AM122" s="37"/>
      <c r="AN122" s="37"/>
    </row>
    <row r="123" spans="2:40" x14ac:dyDescent="0.2">
      <c r="B123" s="5"/>
      <c r="AI123" s="37"/>
      <c r="AJ123" s="37"/>
      <c r="AM123" s="37"/>
      <c r="AN123" s="37"/>
    </row>
    <row r="124" spans="2:40" x14ac:dyDescent="0.2">
      <c r="B124" s="5"/>
      <c r="AI124" s="37"/>
      <c r="AJ124" s="37"/>
      <c r="AM124" s="37"/>
      <c r="AN124" s="37"/>
    </row>
    <row r="125" spans="2:40" x14ac:dyDescent="0.2">
      <c r="B125" s="5"/>
      <c r="AI125" s="37"/>
      <c r="AJ125" s="37"/>
      <c r="AM125" s="37"/>
      <c r="AN125" s="37"/>
    </row>
    <row r="126" spans="2:40" x14ac:dyDescent="0.2">
      <c r="B126" s="5"/>
      <c r="AI126" s="37"/>
      <c r="AJ126" s="37"/>
      <c r="AM126" s="37"/>
      <c r="AN126" s="37"/>
    </row>
    <row r="127" spans="2:40" x14ac:dyDescent="0.2">
      <c r="B127" s="5"/>
      <c r="AI127" s="37"/>
      <c r="AJ127" s="37"/>
      <c r="AM127" s="37"/>
      <c r="AN127" s="37"/>
    </row>
    <row r="128" spans="2:40" x14ac:dyDescent="0.2">
      <c r="B128" s="5"/>
      <c r="AI128" s="37"/>
      <c r="AJ128" s="37"/>
      <c r="AM128" s="37"/>
      <c r="AN128" s="37"/>
    </row>
    <row r="129" spans="2:40" x14ac:dyDescent="0.2">
      <c r="B129" s="5"/>
      <c r="AI129" s="37"/>
      <c r="AJ129" s="37"/>
      <c r="AM129" s="37"/>
      <c r="AN129" s="37"/>
    </row>
    <row r="130" spans="2:40" x14ac:dyDescent="0.2">
      <c r="B130" s="5"/>
      <c r="AI130" s="37"/>
      <c r="AJ130" s="37"/>
      <c r="AM130" s="37"/>
      <c r="AN130" s="37"/>
    </row>
    <row r="131" spans="2:40" x14ac:dyDescent="0.2">
      <c r="B131" s="5"/>
      <c r="AI131" s="37"/>
      <c r="AJ131" s="37"/>
      <c r="AM131" s="37"/>
      <c r="AN131" s="37"/>
    </row>
    <row r="132" spans="2:40" x14ac:dyDescent="0.2">
      <c r="B132" s="5"/>
      <c r="AI132" s="37"/>
      <c r="AJ132" s="37"/>
      <c r="AM132" s="37"/>
      <c r="AN132" s="37"/>
    </row>
    <row r="133" spans="2:40" x14ac:dyDescent="0.2">
      <c r="B133" s="5"/>
      <c r="AI133" s="37"/>
      <c r="AJ133" s="37"/>
      <c r="AM133" s="37"/>
      <c r="AN133" s="37"/>
    </row>
    <row r="134" spans="2:40" x14ac:dyDescent="0.2">
      <c r="B134" s="5"/>
      <c r="AI134" s="37"/>
      <c r="AJ134" s="37"/>
      <c r="AM134" s="37"/>
      <c r="AN134" s="37"/>
    </row>
    <row r="135" spans="2:40" x14ac:dyDescent="0.2">
      <c r="B135" s="5"/>
      <c r="AI135" s="37"/>
      <c r="AJ135" s="37"/>
      <c r="AM135" s="37"/>
      <c r="AN135" s="37"/>
    </row>
    <row r="136" spans="2:40" x14ac:dyDescent="0.2">
      <c r="B136" s="5"/>
      <c r="AI136" s="37"/>
      <c r="AJ136" s="37"/>
      <c r="AM136" s="37"/>
      <c r="AN136" s="37"/>
    </row>
    <row r="137" spans="2:40" x14ac:dyDescent="0.2">
      <c r="B137" s="5"/>
      <c r="AI137" s="37"/>
      <c r="AJ137" s="37"/>
      <c r="AM137" s="37"/>
      <c r="AN137" s="37"/>
    </row>
    <row r="138" spans="2:40" x14ac:dyDescent="0.2">
      <c r="B138" s="5"/>
      <c r="AI138" s="37"/>
      <c r="AJ138" s="37"/>
      <c r="AM138" s="37"/>
      <c r="AN138" s="37"/>
    </row>
    <row r="139" spans="2:40" x14ac:dyDescent="0.2">
      <c r="B139" s="5"/>
      <c r="AI139" s="37"/>
      <c r="AJ139" s="37"/>
      <c r="AM139" s="37"/>
      <c r="AN139" s="37"/>
    </row>
    <row r="140" spans="2:40" x14ac:dyDescent="0.2">
      <c r="B140" s="5"/>
      <c r="AI140" s="37"/>
      <c r="AJ140" s="37"/>
      <c r="AM140" s="37"/>
      <c r="AN140" s="37"/>
    </row>
    <row r="141" spans="2:40" x14ac:dyDescent="0.2">
      <c r="B141" s="5"/>
      <c r="AI141" s="37"/>
      <c r="AJ141" s="37"/>
      <c r="AM141" s="37"/>
      <c r="AN141" s="37"/>
    </row>
    <row r="142" spans="2:40" x14ac:dyDescent="0.2">
      <c r="B142" s="5"/>
      <c r="AI142" s="37"/>
      <c r="AJ142" s="37"/>
      <c r="AM142" s="37"/>
      <c r="AN142" s="37"/>
    </row>
    <row r="143" spans="2:40" x14ac:dyDescent="0.2">
      <c r="B143" s="5"/>
      <c r="AI143" s="37"/>
      <c r="AJ143" s="37"/>
      <c r="AM143" s="37"/>
      <c r="AN143" s="37"/>
    </row>
    <row r="144" spans="2:40" x14ac:dyDescent="0.2">
      <c r="B144" s="5"/>
      <c r="AI144" s="37"/>
      <c r="AJ144" s="37"/>
      <c r="AM144" s="37"/>
      <c r="AN144" s="37"/>
    </row>
    <row r="145" spans="2:40" x14ac:dyDescent="0.2">
      <c r="B145" s="5"/>
      <c r="AI145" s="37"/>
      <c r="AJ145" s="37"/>
      <c r="AM145" s="37"/>
      <c r="AN145" s="37"/>
    </row>
    <row r="146" spans="2:40" x14ac:dyDescent="0.2">
      <c r="B146" s="5"/>
      <c r="AI146" s="37"/>
      <c r="AJ146" s="37"/>
      <c r="AM146" s="37"/>
      <c r="AN146" s="37"/>
    </row>
    <row r="147" spans="2:40" x14ac:dyDescent="0.2">
      <c r="B147" s="5"/>
      <c r="AI147" s="37"/>
      <c r="AJ147" s="37"/>
      <c r="AM147" s="37"/>
      <c r="AN147" s="37"/>
    </row>
    <row r="148" spans="2:40" x14ac:dyDescent="0.2">
      <c r="B148" s="5"/>
      <c r="AI148" s="37"/>
      <c r="AJ148" s="37"/>
      <c r="AM148" s="37"/>
      <c r="AN148" s="37"/>
    </row>
    <row r="149" spans="2:40" x14ac:dyDescent="0.2">
      <c r="B149" s="5"/>
      <c r="AI149" s="37"/>
      <c r="AJ149" s="37"/>
      <c r="AM149" s="37"/>
      <c r="AN149" s="37"/>
    </row>
    <row r="150" spans="2:40" x14ac:dyDescent="0.2">
      <c r="B150" s="5"/>
      <c r="AI150" s="37"/>
      <c r="AJ150" s="37"/>
      <c r="AM150" s="37"/>
      <c r="AN150" s="37"/>
    </row>
    <row r="151" spans="2:40" x14ac:dyDescent="0.2">
      <c r="B151" s="5"/>
      <c r="AI151" s="37"/>
      <c r="AJ151" s="37"/>
      <c r="AM151" s="37"/>
      <c r="AN151" s="37"/>
    </row>
    <row r="152" spans="2:40" x14ac:dyDescent="0.2">
      <c r="B152" s="5"/>
      <c r="AI152" s="37"/>
      <c r="AJ152" s="37"/>
      <c r="AM152" s="37"/>
      <c r="AN152" s="37"/>
    </row>
    <row r="153" spans="2:40" x14ac:dyDescent="0.2">
      <c r="B153" s="5"/>
      <c r="AI153" s="37"/>
      <c r="AJ153" s="37"/>
      <c r="AM153" s="37"/>
      <c r="AN153" s="37"/>
    </row>
    <row r="154" spans="2:40" x14ac:dyDescent="0.2">
      <c r="B154" s="5"/>
      <c r="AI154" s="37"/>
      <c r="AJ154" s="37"/>
      <c r="AM154" s="37"/>
      <c r="AN154" s="37"/>
    </row>
    <row r="155" spans="2:40" x14ac:dyDescent="0.2">
      <c r="B155" s="5"/>
      <c r="AI155" s="37"/>
      <c r="AJ155" s="37"/>
      <c r="AM155" s="37"/>
      <c r="AN155" s="37"/>
    </row>
    <row r="156" spans="2:40" x14ac:dyDescent="0.2">
      <c r="B156" s="5"/>
      <c r="AI156" s="37"/>
      <c r="AJ156" s="37"/>
      <c r="AM156" s="37"/>
      <c r="AN156" s="37"/>
    </row>
    <row r="157" spans="2:40" x14ac:dyDescent="0.2">
      <c r="B157" s="5"/>
      <c r="AI157" s="37"/>
      <c r="AJ157" s="37"/>
      <c r="AM157" s="37"/>
      <c r="AN157" s="37"/>
    </row>
    <row r="158" spans="2:40" x14ac:dyDescent="0.2">
      <c r="B158" s="5"/>
      <c r="AI158" s="37"/>
      <c r="AJ158" s="37"/>
      <c r="AM158" s="37"/>
      <c r="AN158" s="37"/>
    </row>
    <row r="159" spans="2:40" x14ac:dyDescent="0.2">
      <c r="B159" s="5"/>
      <c r="AI159" s="37"/>
      <c r="AJ159" s="37"/>
      <c r="AM159" s="37"/>
      <c r="AN159" s="37"/>
    </row>
    <row r="160" spans="2:40" x14ac:dyDescent="0.2">
      <c r="B160" s="5"/>
      <c r="AI160" s="37"/>
      <c r="AJ160" s="37"/>
      <c r="AM160" s="37"/>
      <c r="AN160" s="37"/>
    </row>
    <row r="161" spans="2:40" x14ac:dyDescent="0.2">
      <c r="B161" s="5"/>
      <c r="AI161" s="37"/>
      <c r="AJ161" s="37"/>
      <c r="AM161" s="37"/>
      <c r="AN161" s="37"/>
    </row>
    <row r="162" spans="2:40" x14ac:dyDescent="0.2">
      <c r="B162" s="5"/>
      <c r="AI162" s="37"/>
      <c r="AJ162" s="37"/>
      <c r="AM162" s="37"/>
      <c r="AN162" s="37"/>
    </row>
    <row r="163" spans="2:40" x14ac:dyDescent="0.2">
      <c r="B163" s="5"/>
      <c r="AI163" s="37"/>
      <c r="AJ163" s="37"/>
      <c r="AM163" s="37"/>
      <c r="AN163" s="37"/>
    </row>
    <row r="164" spans="2:40" x14ac:dyDescent="0.2">
      <c r="B164" s="5"/>
      <c r="AI164" s="37"/>
      <c r="AJ164" s="37"/>
      <c r="AM164" s="37"/>
      <c r="AN164" s="37"/>
    </row>
    <row r="165" spans="2:40" x14ac:dyDescent="0.2">
      <c r="B165" s="5"/>
      <c r="AI165" s="37"/>
      <c r="AJ165" s="37"/>
      <c r="AM165" s="37"/>
      <c r="AN165" s="37"/>
    </row>
    <row r="166" spans="2:40" x14ac:dyDescent="0.2">
      <c r="B166" s="5"/>
      <c r="AI166" s="37"/>
      <c r="AJ166" s="37"/>
      <c r="AM166" s="37"/>
      <c r="AN166" s="37"/>
    </row>
    <row r="167" spans="2:40" x14ac:dyDescent="0.2">
      <c r="B167" s="5"/>
      <c r="AI167" s="37"/>
      <c r="AJ167" s="37"/>
      <c r="AM167" s="37"/>
      <c r="AN167" s="37"/>
    </row>
    <row r="168" spans="2:40" x14ac:dyDescent="0.2">
      <c r="B168" s="5"/>
      <c r="AI168" s="37"/>
      <c r="AJ168" s="37"/>
      <c r="AM168" s="37"/>
      <c r="AN168" s="37"/>
    </row>
    <row r="169" spans="2:40" x14ac:dyDescent="0.2">
      <c r="B169" s="5"/>
      <c r="AI169" s="37"/>
      <c r="AJ169" s="37"/>
      <c r="AM169" s="37"/>
      <c r="AN169" s="37"/>
    </row>
    <row r="170" spans="2:40" x14ac:dyDescent="0.2">
      <c r="B170" s="5"/>
      <c r="AI170" s="37"/>
      <c r="AJ170" s="37"/>
      <c r="AM170" s="37"/>
      <c r="AN170" s="37"/>
    </row>
    <row r="171" spans="2:40" x14ac:dyDescent="0.2">
      <c r="B171" s="5"/>
      <c r="AI171" s="37"/>
      <c r="AJ171" s="37"/>
      <c r="AM171" s="37"/>
      <c r="AN171" s="37"/>
    </row>
    <row r="172" spans="2:40" x14ac:dyDescent="0.2">
      <c r="B172" s="5"/>
      <c r="AI172" s="37"/>
      <c r="AJ172" s="37"/>
      <c r="AM172" s="37"/>
      <c r="AN172" s="37"/>
    </row>
    <row r="173" spans="2:40" x14ac:dyDescent="0.2">
      <c r="B173" s="5"/>
      <c r="AI173" s="37"/>
      <c r="AJ173" s="37"/>
      <c r="AM173" s="37"/>
      <c r="AN173" s="37"/>
    </row>
    <row r="174" spans="2:40" x14ac:dyDescent="0.2">
      <c r="B174" s="5"/>
      <c r="AI174" s="37"/>
      <c r="AJ174" s="37"/>
      <c r="AM174" s="37"/>
      <c r="AN174" s="37"/>
    </row>
    <row r="175" spans="2:40" x14ac:dyDescent="0.2">
      <c r="B175" s="5"/>
      <c r="AI175" s="37"/>
      <c r="AJ175" s="37"/>
      <c r="AM175" s="37"/>
      <c r="AN175" s="37"/>
    </row>
    <row r="176" spans="2:40" x14ac:dyDescent="0.2">
      <c r="B176" s="5"/>
      <c r="AI176" s="37"/>
      <c r="AJ176" s="37"/>
      <c r="AM176" s="37"/>
      <c r="AN176" s="37"/>
    </row>
    <row r="177" spans="2:40" x14ac:dyDescent="0.2">
      <c r="B177" s="5"/>
      <c r="AI177" s="37"/>
      <c r="AJ177" s="37"/>
      <c r="AM177" s="37"/>
      <c r="AN177" s="37"/>
    </row>
    <row r="178" spans="2:40" x14ac:dyDescent="0.2">
      <c r="B178" s="5"/>
      <c r="AI178" s="37"/>
      <c r="AJ178" s="37"/>
      <c r="AM178" s="37"/>
      <c r="AN178" s="37"/>
    </row>
    <row r="179" spans="2:40" x14ac:dyDescent="0.2">
      <c r="B179" s="5"/>
      <c r="AI179" s="37"/>
      <c r="AJ179" s="37"/>
      <c r="AM179" s="37"/>
      <c r="AN179" s="37"/>
    </row>
    <row r="180" spans="2:40" x14ac:dyDescent="0.2">
      <c r="B180" s="5"/>
      <c r="AI180" s="37"/>
      <c r="AJ180" s="37"/>
      <c r="AM180" s="37"/>
      <c r="AN180" s="37"/>
    </row>
    <row r="181" spans="2:40" x14ac:dyDescent="0.2">
      <c r="B181" s="5"/>
      <c r="AI181" s="37"/>
      <c r="AJ181" s="37"/>
      <c r="AM181" s="37"/>
      <c r="AN181" s="37"/>
    </row>
    <row r="182" spans="2:40" x14ac:dyDescent="0.2">
      <c r="B182" s="5"/>
      <c r="AI182" s="37"/>
      <c r="AJ182" s="37"/>
      <c r="AM182" s="37"/>
      <c r="AN182" s="37"/>
    </row>
    <row r="183" spans="2:40" x14ac:dyDescent="0.2">
      <c r="B183" s="5"/>
      <c r="AI183" s="37"/>
      <c r="AJ183" s="37"/>
      <c r="AM183" s="37"/>
      <c r="AN183" s="37"/>
    </row>
    <row r="184" spans="2:40" x14ac:dyDescent="0.2">
      <c r="B184" s="5"/>
      <c r="AI184" s="37"/>
      <c r="AJ184" s="37"/>
      <c r="AM184" s="37"/>
      <c r="AN184" s="37"/>
    </row>
    <row r="185" spans="2:40" x14ac:dyDescent="0.2">
      <c r="B185" s="5"/>
      <c r="AI185" s="37"/>
      <c r="AJ185" s="37"/>
      <c r="AM185" s="37"/>
      <c r="AN185" s="37"/>
    </row>
    <row r="186" spans="2:40" x14ac:dyDescent="0.2">
      <c r="B186" s="5"/>
      <c r="AI186" s="37"/>
      <c r="AJ186" s="37"/>
      <c r="AM186" s="37"/>
      <c r="AN186" s="37"/>
    </row>
    <row r="187" spans="2:40" x14ac:dyDescent="0.2">
      <c r="B187" s="5"/>
      <c r="AI187" s="37"/>
      <c r="AJ187" s="37"/>
      <c r="AM187" s="37"/>
      <c r="AN187" s="37"/>
    </row>
    <row r="188" spans="2:40" x14ac:dyDescent="0.2">
      <c r="B188" s="5"/>
      <c r="AI188" s="37"/>
      <c r="AJ188" s="37"/>
      <c r="AM188" s="37"/>
      <c r="AN188" s="37"/>
    </row>
    <row r="189" spans="2:40" x14ac:dyDescent="0.2">
      <c r="B189" s="5"/>
      <c r="AI189" s="37"/>
      <c r="AJ189" s="37"/>
      <c r="AM189" s="37"/>
      <c r="AN189" s="37"/>
    </row>
    <row r="190" spans="2:40" x14ac:dyDescent="0.2">
      <c r="B190" s="5"/>
      <c r="AI190" s="37"/>
      <c r="AJ190" s="37"/>
      <c r="AM190" s="37"/>
      <c r="AN190" s="37"/>
    </row>
    <row r="191" spans="2:40" x14ac:dyDescent="0.2">
      <c r="B191" s="5"/>
      <c r="AI191" s="37"/>
      <c r="AJ191" s="37"/>
      <c r="AM191" s="37"/>
      <c r="AN191" s="37"/>
    </row>
    <row r="192" spans="2:40" x14ac:dyDescent="0.2">
      <c r="B192" s="5"/>
      <c r="AI192" s="37"/>
      <c r="AJ192" s="37"/>
      <c r="AM192" s="37"/>
      <c r="AN192" s="37"/>
    </row>
    <row r="193" spans="2:40" x14ac:dyDescent="0.2">
      <c r="B193" s="5"/>
      <c r="AI193" s="37"/>
      <c r="AJ193" s="37"/>
      <c r="AM193" s="37"/>
      <c r="AN193" s="37"/>
    </row>
    <row r="194" spans="2:40" x14ac:dyDescent="0.2">
      <c r="B194" s="5"/>
      <c r="AI194" s="37"/>
      <c r="AJ194" s="37"/>
      <c r="AM194" s="37"/>
      <c r="AN194" s="37"/>
    </row>
    <row r="195" spans="2:40" x14ac:dyDescent="0.2">
      <c r="B195" s="5"/>
      <c r="AI195" s="37"/>
      <c r="AJ195" s="37"/>
      <c r="AM195" s="37"/>
      <c r="AN195" s="37"/>
    </row>
    <row r="196" spans="2:40" x14ac:dyDescent="0.2">
      <c r="B196" s="5"/>
      <c r="AI196" s="37"/>
      <c r="AJ196" s="37"/>
      <c r="AM196" s="37"/>
      <c r="AN196" s="37"/>
    </row>
    <row r="197" spans="2:40" x14ac:dyDescent="0.2">
      <c r="B197" s="5"/>
      <c r="AI197" s="37"/>
      <c r="AJ197" s="37"/>
      <c r="AM197" s="37"/>
      <c r="AN197" s="37"/>
    </row>
    <row r="198" spans="2:40" x14ac:dyDescent="0.2">
      <c r="B198" s="5"/>
      <c r="AI198" s="37"/>
      <c r="AJ198" s="37"/>
      <c r="AM198" s="37"/>
      <c r="AN198" s="37"/>
    </row>
    <row r="199" spans="2:40" x14ac:dyDescent="0.2">
      <c r="B199" s="5"/>
      <c r="AI199" s="37"/>
      <c r="AJ199" s="37"/>
      <c r="AM199" s="37"/>
      <c r="AN199" s="37"/>
    </row>
    <row r="200" spans="2:40" x14ac:dyDescent="0.2">
      <c r="B200" s="5"/>
      <c r="AI200" s="37"/>
      <c r="AJ200" s="37"/>
      <c r="AM200" s="37"/>
      <c r="AN200" s="37"/>
    </row>
    <row r="201" spans="2:40" x14ac:dyDescent="0.2">
      <c r="B201" s="5"/>
      <c r="AI201" s="37"/>
      <c r="AJ201" s="37"/>
      <c r="AM201" s="37"/>
      <c r="AN201" s="37"/>
    </row>
    <row r="202" spans="2:40" x14ac:dyDescent="0.2">
      <c r="B202" s="5"/>
      <c r="AI202" s="37"/>
      <c r="AJ202" s="37"/>
      <c r="AM202" s="37"/>
      <c r="AN202" s="37"/>
    </row>
    <row r="203" spans="2:40" x14ac:dyDescent="0.2">
      <c r="B203" s="5"/>
      <c r="AI203" s="37"/>
      <c r="AJ203" s="37"/>
      <c r="AM203" s="37"/>
      <c r="AN203" s="37"/>
    </row>
    <row r="204" spans="2:40" x14ac:dyDescent="0.2">
      <c r="B204" s="5"/>
      <c r="AI204" s="37"/>
      <c r="AJ204" s="37"/>
      <c r="AM204" s="37"/>
      <c r="AN204" s="37"/>
    </row>
    <row r="205" spans="2:40" x14ac:dyDescent="0.2">
      <c r="B205" s="5"/>
      <c r="AI205" s="37"/>
      <c r="AJ205" s="37"/>
      <c r="AM205" s="37"/>
      <c r="AN205" s="37"/>
    </row>
    <row r="206" spans="2:40" x14ac:dyDescent="0.2">
      <c r="B206" s="5"/>
      <c r="AI206" s="37"/>
      <c r="AJ206" s="37"/>
      <c r="AM206" s="37"/>
      <c r="AN206" s="37"/>
    </row>
    <row r="207" spans="2:40" x14ac:dyDescent="0.2">
      <c r="B207" s="5"/>
      <c r="AI207" s="37"/>
      <c r="AJ207" s="37"/>
      <c r="AM207" s="37"/>
      <c r="AN207" s="37"/>
    </row>
    <row r="208" spans="2:40" x14ac:dyDescent="0.2">
      <c r="B208" s="5"/>
      <c r="AI208" s="37"/>
      <c r="AJ208" s="37"/>
      <c r="AM208" s="37"/>
      <c r="AN208" s="37"/>
    </row>
    <row r="209" spans="2:40" x14ac:dyDescent="0.2">
      <c r="B209" s="5"/>
      <c r="AI209" s="37"/>
      <c r="AJ209" s="37"/>
      <c r="AM209" s="37"/>
      <c r="AN209" s="37"/>
    </row>
    <row r="210" spans="2:40" x14ac:dyDescent="0.2">
      <c r="B210" s="5"/>
      <c r="AI210" s="37"/>
      <c r="AJ210" s="37"/>
      <c r="AM210" s="37"/>
      <c r="AN210" s="37"/>
    </row>
    <row r="211" spans="2:40" x14ac:dyDescent="0.2">
      <c r="B211" s="5"/>
      <c r="AI211" s="37"/>
      <c r="AJ211" s="37"/>
      <c r="AM211" s="37"/>
      <c r="AN211" s="37"/>
    </row>
    <row r="212" spans="2:40" x14ac:dyDescent="0.2">
      <c r="B212" s="5"/>
      <c r="AI212" s="37"/>
      <c r="AJ212" s="37"/>
      <c r="AM212" s="37"/>
      <c r="AN212" s="37"/>
    </row>
    <row r="213" spans="2:40" x14ac:dyDescent="0.2">
      <c r="B213" s="5"/>
      <c r="AI213" s="37"/>
      <c r="AJ213" s="37"/>
      <c r="AM213" s="37"/>
      <c r="AN213" s="37"/>
    </row>
    <row r="214" spans="2:40" x14ac:dyDescent="0.2">
      <c r="B214" s="5"/>
      <c r="AI214" s="37"/>
      <c r="AJ214" s="37"/>
      <c r="AM214" s="37"/>
      <c r="AN214" s="37"/>
    </row>
    <row r="215" spans="2:40" x14ac:dyDescent="0.2">
      <c r="B215" s="5"/>
      <c r="AI215" s="37"/>
      <c r="AJ215" s="37"/>
      <c r="AM215" s="37"/>
      <c r="AN215" s="37"/>
    </row>
    <row r="216" spans="2:40" x14ac:dyDescent="0.2">
      <c r="B216" s="5"/>
      <c r="AI216" s="37"/>
      <c r="AJ216" s="37"/>
      <c r="AM216" s="37"/>
      <c r="AN216" s="37"/>
    </row>
    <row r="217" spans="2:40" x14ac:dyDescent="0.2">
      <c r="AI217" s="37"/>
      <c r="AJ217" s="37"/>
      <c r="AM217" s="37"/>
      <c r="AN217" s="37"/>
    </row>
    <row r="218" spans="2:40" x14ac:dyDescent="0.2">
      <c r="AI218" s="37"/>
      <c r="AJ218" s="37"/>
      <c r="AM218" s="37"/>
      <c r="AN218" s="37"/>
    </row>
    <row r="219" spans="2:40" x14ac:dyDescent="0.2">
      <c r="AI219" s="37"/>
      <c r="AJ219" s="37"/>
      <c r="AM219" s="37"/>
      <c r="AN219" s="37"/>
    </row>
    <row r="220" spans="2:40" x14ac:dyDescent="0.2">
      <c r="AI220" s="37"/>
      <c r="AJ220" s="37"/>
      <c r="AM220" s="37"/>
      <c r="AN220" s="37"/>
    </row>
    <row r="221" spans="2:40" x14ac:dyDescent="0.2">
      <c r="AI221" s="37"/>
      <c r="AJ221" s="37"/>
      <c r="AM221" s="37"/>
      <c r="AN221" s="37"/>
    </row>
    <row r="222" spans="2:40" x14ac:dyDescent="0.2">
      <c r="AI222" s="37"/>
      <c r="AJ222" s="37"/>
      <c r="AM222" s="37"/>
      <c r="AN222" s="37"/>
    </row>
    <row r="223" spans="2:40" x14ac:dyDescent="0.2">
      <c r="AI223" s="37"/>
      <c r="AJ223" s="37"/>
      <c r="AM223" s="37"/>
      <c r="AN223" s="37"/>
    </row>
    <row r="224" spans="2:40" x14ac:dyDescent="0.2">
      <c r="AI224" s="37"/>
      <c r="AJ224" s="37"/>
      <c r="AM224" s="37"/>
      <c r="AN224" s="37"/>
    </row>
    <row r="225" spans="35:40" x14ac:dyDescent="0.2">
      <c r="AI225" s="37"/>
      <c r="AJ225" s="37"/>
      <c r="AM225" s="37"/>
      <c r="AN225" s="37"/>
    </row>
    <row r="226" spans="35:40" x14ac:dyDescent="0.2">
      <c r="AI226" s="37"/>
      <c r="AJ226" s="37"/>
      <c r="AM226" s="37"/>
      <c r="AN226" s="37"/>
    </row>
    <row r="227" spans="35:40" x14ac:dyDescent="0.2">
      <c r="AI227" s="37"/>
      <c r="AJ227" s="37"/>
      <c r="AM227" s="37"/>
      <c r="AN227" s="37"/>
    </row>
    <row r="228" spans="35:40" x14ac:dyDescent="0.2">
      <c r="AI228" s="37"/>
      <c r="AJ228" s="37"/>
      <c r="AM228" s="37"/>
      <c r="AN228" s="37"/>
    </row>
    <row r="229" spans="35:40" x14ac:dyDescent="0.2">
      <c r="AI229" s="37"/>
      <c r="AJ229" s="37"/>
      <c r="AM229" s="37"/>
      <c r="AN229" s="37"/>
    </row>
    <row r="230" spans="35:40" x14ac:dyDescent="0.2">
      <c r="AI230" s="37"/>
      <c r="AJ230" s="37"/>
      <c r="AM230" s="37"/>
      <c r="AN230" s="37"/>
    </row>
    <row r="231" spans="35:40" x14ac:dyDescent="0.2">
      <c r="AI231" s="37"/>
      <c r="AJ231" s="37"/>
      <c r="AM231" s="37"/>
      <c r="AN231" s="37"/>
    </row>
    <row r="232" spans="35:40" x14ac:dyDescent="0.2">
      <c r="AI232" s="37"/>
      <c r="AJ232" s="37"/>
      <c r="AM232" s="37"/>
      <c r="AN232" s="37"/>
    </row>
    <row r="233" spans="35:40" x14ac:dyDescent="0.2">
      <c r="AI233" s="37"/>
      <c r="AJ233" s="37"/>
      <c r="AM233" s="37"/>
      <c r="AN233" s="37"/>
    </row>
    <row r="234" spans="35:40" x14ac:dyDescent="0.2">
      <c r="AI234" s="37"/>
      <c r="AJ234" s="37"/>
      <c r="AM234" s="37"/>
      <c r="AN234" s="37"/>
    </row>
    <row r="235" spans="35:40" x14ac:dyDescent="0.2">
      <c r="AI235" s="37"/>
      <c r="AJ235" s="37"/>
      <c r="AM235" s="37"/>
      <c r="AN235" s="37"/>
    </row>
    <row r="236" spans="35:40" x14ac:dyDescent="0.2">
      <c r="AI236" s="37"/>
      <c r="AJ236" s="37"/>
      <c r="AM236" s="37"/>
      <c r="AN236" s="37"/>
    </row>
    <row r="237" spans="35:40" x14ac:dyDescent="0.2">
      <c r="AI237" s="37"/>
      <c r="AJ237" s="37"/>
      <c r="AM237" s="37"/>
      <c r="AN237" s="37"/>
    </row>
    <row r="238" spans="35:40" x14ac:dyDescent="0.2">
      <c r="AI238" s="37"/>
      <c r="AJ238" s="37"/>
      <c r="AM238" s="37"/>
      <c r="AN238" s="37"/>
    </row>
    <row r="239" spans="35:40" x14ac:dyDescent="0.2">
      <c r="AI239" s="37"/>
      <c r="AJ239" s="37"/>
      <c r="AM239" s="37"/>
      <c r="AN239" s="37"/>
    </row>
    <row r="240" spans="35:40" x14ac:dyDescent="0.2">
      <c r="AI240" s="37"/>
      <c r="AJ240" s="37"/>
      <c r="AM240" s="37"/>
      <c r="AN240" s="37"/>
    </row>
    <row r="241" spans="35:40" x14ac:dyDescent="0.2">
      <c r="AI241" s="37"/>
      <c r="AJ241" s="37"/>
      <c r="AM241" s="37"/>
      <c r="AN241" s="37"/>
    </row>
    <row r="242" spans="35:40" x14ac:dyDescent="0.2">
      <c r="AI242" s="37"/>
      <c r="AJ242" s="37"/>
      <c r="AM242" s="37"/>
      <c r="AN242" s="37"/>
    </row>
    <row r="243" spans="35:40" x14ac:dyDescent="0.2">
      <c r="AI243" s="37"/>
      <c r="AJ243" s="37"/>
      <c r="AM243" s="37"/>
      <c r="AN243" s="37"/>
    </row>
    <row r="244" spans="35:40" x14ac:dyDescent="0.2">
      <c r="AI244" s="37"/>
      <c r="AJ244" s="37"/>
      <c r="AM244" s="37"/>
      <c r="AN244" s="37"/>
    </row>
    <row r="245" spans="35:40" x14ac:dyDescent="0.2">
      <c r="AI245" s="37"/>
      <c r="AJ245" s="37"/>
      <c r="AM245" s="37"/>
      <c r="AN245" s="37"/>
    </row>
    <row r="246" spans="35:40" x14ac:dyDescent="0.2">
      <c r="AI246" s="37"/>
      <c r="AJ246" s="37"/>
      <c r="AM246" s="37"/>
      <c r="AN246" s="37"/>
    </row>
    <row r="247" spans="35:40" x14ac:dyDescent="0.2">
      <c r="AI247" s="37"/>
      <c r="AJ247" s="37"/>
      <c r="AM247" s="37"/>
      <c r="AN247" s="37"/>
    </row>
    <row r="248" spans="35:40" x14ac:dyDescent="0.2">
      <c r="AI248" s="37"/>
      <c r="AJ248" s="37"/>
      <c r="AM248" s="37"/>
      <c r="AN248" s="37"/>
    </row>
    <row r="249" spans="35:40" x14ac:dyDescent="0.2">
      <c r="AI249" s="37"/>
      <c r="AJ249" s="37"/>
      <c r="AM249" s="37"/>
      <c r="AN249" s="37"/>
    </row>
    <row r="250" spans="35:40" x14ac:dyDescent="0.2">
      <c r="AI250" s="37"/>
      <c r="AJ250" s="37"/>
      <c r="AM250" s="37"/>
      <c r="AN250" s="37"/>
    </row>
    <row r="251" spans="35:40" x14ac:dyDescent="0.2">
      <c r="AI251" s="37"/>
      <c r="AJ251" s="37"/>
      <c r="AM251" s="37"/>
      <c r="AN251" s="37"/>
    </row>
    <row r="252" spans="35:40" x14ac:dyDescent="0.2">
      <c r="AI252" s="37"/>
      <c r="AJ252" s="37"/>
      <c r="AM252" s="37"/>
      <c r="AN252" s="37"/>
    </row>
    <row r="253" spans="35:40" x14ac:dyDescent="0.2">
      <c r="AI253" s="37"/>
      <c r="AJ253" s="37"/>
      <c r="AM253" s="37"/>
      <c r="AN253" s="37"/>
    </row>
    <row r="254" spans="35:40" x14ac:dyDescent="0.2">
      <c r="AI254" s="37"/>
      <c r="AJ254" s="37"/>
      <c r="AM254" s="37"/>
      <c r="AN254" s="37"/>
    </row>
    <row r="255" spans="35:40" x14ac:dyDescent="0.2">
      <c r="AI255" s="37"/>
      <c r="AJ255" s="37"/>
      <c r="AM255" s="37"/>
      <c r="AN255" s="37"/>
    </row>
    <row r="256" spans="35:40" x14ac:dyDescent="0.2">
      <c r="AI256" s="37"/>
      <c r="AJ256" s="37"/>
      <c r="AM256" s="37"/>
      <c r="AN256" s="37"/>
    </row>
    <row r="257" spans="35:40" x14ac:dyDescent="0.2">
      <c r="AI257" s="37"/>
      <c r="AJ257" s="37"/>
      <c r="AM257" s="37"/>
      <c r="AN257" s="37"/>
    </row>
    <row r="258" spans="35:40" x14ac:dyDescent="0.2">
      <c r="AI258" s="37"/>
      <c r="AJ258" s="37"/>
      <c r="AM258" s="37"/>
      <c r="AN258" s="37"/>
    </row>
    <row r="259" spans="35:40" x14ac:dyDescent="0.2">
      <c r="AI259" s="37"/>
      <c r="AJ259" s="37"/>
      <c r="AM259" s="37"/>
      <c r="AN259" s="37"/>
    </row>
    <row r="260" spans="35:40" x14ac:dyDescent="0.2">
      <c r="AI260" s="37"/>
      <c r="AJ260" s="37"/>
      <c r="AM260" s="37"/>
      <c r="AN260" s="37"/>
    </row>
    <row r="261" spans="35:40" x14ac:dyDescent="0.2">
      <c r="AI261" s="37"/>
      <c r="AJ261" s="37"/>
      <c r="AM261" s="37"/>
      <c r="AN261" s="37"/>
    </row>
    <row r="262" spans="35:40" x14ac:dyDescent="0.2">
      <c r="AI262" s="37"/>
      <c r="AJ262" s="37"/>
      <c r="AM262" s="37"/>
      <c r="AN262" s="37"/>
    </row>
    <row r="263" spans="35:40" x14ac:dyDescent="0.2">
      <c r="AI263" s="37"/>
      <c r="AJ263" s="37"/>
      <c r="AM263" s="37"/>
      <c r="AN263" s="37"/>
    </row>
    <row r="264" spans="35:40" x14ac:dyDescent="0.2">
      <c r="AI264" s="37"/>
      <c r="AJ264" s="37"/>
      <c r="AM264" s="37"/>
      <c r="AN264" s="37"/>
    </row>
    <row r="265" spans="35:40" x14ac:dyDescent="0.2">
      <c r="AI265" s="37"/>
      <c r="AJ265" s="37"/>
      <c r="AM265" s="37"/>
      <c r="AN265" s="37"/>
    </row>
    <row r="266" spans="35:40" x14ac:dyDescent="0.2">
      <c r="AI266" s="37"/>
      <c r="AJ266" s="37"/>
      <c r="AM266" s="37"/>
      <c r="AN266" s="37"/>
    </row>
    <row r="267" spans="35:40" x14ac:dyDescent="0.2">
      <c r="AI267" s="37"/>
      <c r="AJ267" s="37"/>
      <c r="AM267" s="37"/>
      <c r="AN267" s="37"/>
    </row>
    <row r="268" spans="35:40" x14ac:dyDescent="0.2">
      <c r="AI268" s="37"/>
      <c r="AJ268" s="37"/>
      <c r="AM268" s="37"/>
      <c r="AN268" s="37"/>
    </row>
    <row r="269" spans="35:40" x14ac:dyDescent="0.2">
      <c r="AI269" s="37"/>
      <c r="AJ269" s="37"/>
      <c r="AM269" s="37"/>
      <c r="AN269" s="37"/>
    </row>
    <row r="270" spans="35:40" x14ac:dyDescent="0.2">
      <c r="AI270" s="37"/>
      <c r="AJ270" s="37"/>
      <c r="AM270" s="37"/>
      <c r="AN270" s="37"/>
    </row>
    <row r="271" spans="35:40" x14ac:dyDescent="0.2">
      <c r="AI271" s="37"/>
      <c r="AJ271" s="37"/>
      <c r="AM271" s="37"/>
      <c r="AN271" s="37"/>
    </row>
    <row r="272" spans="35:40" x14ac:dyDescent="0.2">
      <c r="AI272" s="37"/>
      <c r="AJ272" s="37"/>
      <c r="AM272" s="37"/>
      <c r="AN272" s="37"/>
    </row>
    <row r="273" spans="35:40" x14ac:dyDescent="0.2">
      <c r="AI273" s="37"/>
      <c r="AJ273" s="37"/>
      <c r="AM273" s="37"/>
      <c r="AN273" s="37"/>
    </row>
    <row r="274" spans="35:40" x14ac:dyDescent="0.2">
      <c r="AI274" s="37"/>
      <c r="AJ274" s="37"/>
      <c r="AM274" s="37"/>
      <c r="AN274" s="37"/>
    </row>
    <row r="275" spans="35:40" x14ac:dyDescent="0.2">
      <c r="AI275" s="37"/>
      <c r="AJ275" s="37"/>
      <c r="AM275" s="37"/>
      <c r="AN275" s="37"/>
    </row>
    <row r="276" spans="35:40" x14ac:dyDescent="0.2">
      <c r="AI276" s="37"/>
      <c r="AJ276" s="37"/>
      <c r="AM276" s="37"/>
      <c r="AN276" s="37"/>
    </row>
    <row r="277" spans="35:40" x14ac:dyDescent="0.2">
      <c r="AI277" s="37"/>
      <c r="AJ277" s="37"/>
      <c r="AM277" s="37"/>
      <c r="AN277" s="37"/>
    </row>
    <row r="278" spans="35:40" x14ac:dyDescent="0.2">
      <c r="AI278" s="37"/>
      <c r="AJ278" s="37"/>
      <c r="AM278" s="37"/>
      <c r="AN278" s="37"/>
    </row>
    <row r="279" spans="35:40" x14ac:dyDescent="0.2">
      <c r="AI279" s="37"/>
      <c r="AJ279" s="37"/>
      <c r="AM279" s="37"/>
      <c r="AN279" s="37"/>
    </row>
    <row r="280" spans="35:40" x14ac:dyDescent="0.2">
      <c r="AI280" s="37"/>
      <c r="AJ280" s="37"/>
      <c r="AM280" s="37"/>
      <c r="AN280" s="37"/>
    </row>
    <row r="281" spans="35:40" x14ac:dyDescent="0.2">
      <c r="AI281" s="37"/>
      <c r="AJ281" s="37"/>
      <c r="AM281" s="37"/>
      <c r="AN281" s="37"/>
    </row>
    <row r="282" spans="35:40" x14ac:dyDescent="0.2">
      <c r="AI282" s="37"/>
      <c r="AJ282" s="37"/>
      <c r="AM282" s="37"/>
      <c r="AN282" s="37"/>
    </row>
    <row r="283" spans="35:40" x14ac:dyDescent="0.2">
      <c r="AI283" s="37"/>
      <c r="AJ283" s="37"/>
      <c r="AM283" s="37"/>
      <c r="AN283" s="37"/>
    </row>
    <row r="284" spans="35:40" x14ac:dyDescent="0.2">
      <c r="AI284" s="37"/>
      <c r="AJ284" s="37"/>
      <c r="AM284" s="37"/>
      <c r="AN284" s="37"/>
    </row>
    <row r="285" spans="35:40" x14ac:dyDescent="0.2">
      <c r="AI285" s="37"/>
      <c r="AJ285" s="37"/>
      <c r="AM285" s="37"/>
      <c r="AN285" s="37"/>
    </row>
    <row r="286" spans="35:40" x14ac:dyDescent="0.2">
      <c r="AI286" s="37"/>
      <c r="AJ286" s="37"/>
      <c r="AM286" s="37"/>
      <c r="AN286" s="37"/>
    </row>
    <row r="287" spans="35:40" x14ac:dyDescent="0.2">
      <c r="AI287" s="37"/>
      <c r="AJ287" s="37"/>
      <c r="AM287" s="37"/>
      <c r="AN287" s="37"/>
    </row>
    <row r="288" spans="35:40" x14ac:dyDescent="0.2">
      <c r="AI288" s="37"/>
      <c r="AJ288" s="37"/>
      <c r="AM288" s="37"/>
      <c r="AN288" s="37"/>
    </row>
    <row r="289" spans="35:40" x14ac:dyDescent="0.2">
      <c r="AI289" s="37"/>
      <c r="AJ289" s="37"/>
      <c r="AM289" s="37"/>
      <c r="AN289" s="37"/>
    </row>
    <row r="290" spans="35:40" x14ac:dyDescent="0.2">
      <c r="AI290" s="37"/>
      <c r="AJ290" s="37"/>
      <c r="AM290" s="37"/>
      <c r="AN290" s="37"/>
    </row>
    <row r="291" spans="35:40" x14ac:dyDescent="0.2">
      <c r="AI291" s="37"/>
      <c r="AJ291" s="37"/>
      <c r="AM291" s="37"/>
      <c r="AN291" s="37"/>
    </row>
    <row r="292" spans="35:40" x14ac:dyDescent="0.2">
      <c r="AI292" s="37"/>
      <c r="AJ292" s="37"/>
      <c r="AM292" s="37"/>
      <c r="AN292" s="37"/>
    </row>
    <row r="293" spans="35:40" x14ac:dyDescent="0.2">
      <c r="AI293" s="37"/>
      <c r="AJ293" s="37"/>
      <c r="AM293" s="37"/>
      <c r="AN293" s="37"/>
    </row>
    <row r="294" spans="35:40" x14ac:dyDescent="0.2">
      <c r="AI294" s="37"/>
      <c r="AJ294" s="37"/>
      <c r="AM294" s="37"/>
      <c r="AN294" s="37"/>
    </row>
    <row r="295" spans="35:40" x14ac:dyDescent="0.2">
      <c r="AI295" s="37"/>
      <c r="AJ295" s="37"/>
      <c r="AM295" s="37"/>
      <c r="AN295" s="37"/>
    </row>
    <row r="296" spans="35:40" x14ac:dyDescent="0.2">
      <c r="AI296" s="37"/>
      <c r="AJ296" s="37"/>
      <c r="AM296" s="37"/>
      <c r="AN296" s="37"/>
    </row>
    <row r="297" spans="35:40" x14ac:dyDescent="0.2">
      <c r="AI297" s="37"/>
      <c r="AJ297" s="37"/>
      <c r="AM297" s="37"/>
      <c r="AN297" s="37"/>
    </row>
    <row r="298" spans="35:40" x14ac:dyDescent="0.2">
      <c r="AI298" s="37"/>
      <c r="AJ298" s="37"/>
      <c r="AM298" s="37"/>
      <c r="AN298" s="37"/>
    </row>
    <row r="299" spans="35:40" x14ac:dyDescent="0.2">
      <c r="AI299" s="37"/>
      <c r="AJ299" s="37"/>
      <c r="AM299" s="37"/>
      <c r="AN299" s="37"/>
    </row>
    <row r="300" spans="35:40" x14ac:dyDescent="0.2">
      <c r="AI300" s="37"/>
      <c r="AJ300" s="37"/>
      <c r="AM300" s="37"/>
      <c r="AN300" s="37"/>
    </row>
    <row r="301" spans="35:40" x14ac:dyDescent="0.2">
      <c r="AI301" s="37"/>
      <c r="AJ301" s="37"/>
      <c r="AM301" s="37"/>
      <c r="AN301" s="37"/>
    </row>
    <row r="302" spans="35:40" x14ac:dyDescent="0.2">
      <c r="AI302" s="37"/>
      <c r="AJ302" s="37"/>
      <c r="AM302" s="37"/>
      <c r="AN302" s="37"/>
    </row>
    <row r="303" spans="35:40" x14ac:dyDescent="0.2">
      <c r="AI303" s="37"/>
      <c r="AJ303" s="37"/>
      <c r="AM303" s="37"/>
      <c r="AN303" s="37"/>
    </row>
    <row r="304" spans="35:40" x14ac:dyDescent="0.2">
      <c r="AI304" s="37"/>
      <c r="AJ304" s="37"/>
      <c r="AM304" s="37"/>
      <c r="AN304" s="37"/>
    </row>
    <row r="305" spans="35:40" x14ac:dyDescent="0.2">
      <c r="AI305" s="37"/>
      <c r="AJ305" s="37"/>
      <c r="AM305" s="37"/>
      <c r="AN305" s="37"/>
    </row>
    <row r="306" spans="35:40" x14ac:dyDescent="0.2">
      <c r="AI306" s="37"/>
      <c r="AJ306" s="37"/>
      <c r="AM306" s="37"/>
      <c r="AN306" s="37"/>
    </row>
    <row r="307" spans="35:40" x14ac:dyDescent="0.2">
      <c r="AI307" s="37"/>
      <c r="AJ307" s="37"/>
      <c r="AM307" s="37"/>
      <c r="AN307" s="37"/>
    </row>
    <row r="308" spans="35:40" x14ac:dyDescent="0.2">
      <c r="AI308" s="37"/>
      <c r="AJ308" s="37"/>
      <c r="AM308" s="37"/>
      <c r="AN308" s="37"/>
    </row>
    <row r="309" spans="35:40" x14ac:dyDescent="0.2">
      <c r="AI309" s="37"/>
      <c r="AJ309" s="37"/>
      <c r="AM309" s="37"/>
      <c r="AN309" s="37"/>
    </row>
    <row r="310" spans="35:40" x14ac:dyDescent="0.2">
      <c r="AI310" s="37"/>
      <c r="AJ310" s="37"/>
      <c r="AM310" s="37"/>
      <c r="AN310" s="37"/>
    </row>
    <row r="311" spans="35:40" x14ac:dyDescent="0.2">
      <c r="AI311" s="37"/>
      <c r="AJ311" s="37"/>
      <c r="AM311" s="37"/>
      <c r="AN311" s="37"/>
    </row>
    <row r="312" spans="35:40" x14ac:dyDescent="0.2">
      <c r="AI312" s="37"/>
      <c r="AJ312" s="37"/>
      <c r="AM312" s="37"/>
      <c r="AN312" s="37"/>
    </row>
    <row r="313" spans="35:40" x14ac:dyDescent="0.2">
      <c r="AI313" s="37"/>
      <c r="AJ313" s="37"/>
      <c r="AM313" s="37"/>
      <c r="AN313" s="37"/>
    </row>
    <row r="314" spans="35:40" x14ac:dyDescent="0.2">
      <c r="AI314" s="37"/>
      <c r="AJ314" s="37"/>
      <c r="AM314" s="37"/>
      <c r="AN314" s="37"/>
    </row>
    <row r="315" spans="35:40" x14ac:dyDescent="0.2">
      <c r="AI315" s="37"/>
      <c r="AJ315" s="37"/>
      <c r="AM315" s="37"/>
      <c r="AN315" s="37"/>
    </row>
    <row r="316" spans="35:40" x14ac:dyDescent="0.2">
      <c r="AI316" s="37"/>
      <c r="AJ316" s="37"/>
      <c r="AM316" s="37"/>
      <c r="AN316" s="37"/>
    </row>
    <row r="317" spans="35:40" x14ac:dyDescent="0.2">
      <c r="AI317" s="37"/>
      <c r="AJ317" s="37"/>
      <c r="AM317" s="37"/>
      <c r="AN317" s="37"/>
    </row>
    <row r="318" spans="35:40" x14ac:dyDescent="0.2">
      <c r="AI318" s="37"/>
      <c r="AJ318" s="37"/>
      <c r="AM318" s="37"/>
      <c r="AN318" s="37"/>
    </row>
    <row r="319" spans="35:40" x14ac:dyDescent="0.2">
      <c r="AI319" s="37"/>
      <c r="AJ319" s="37"/>
      <c r="AM319" s="37"/>
      <c r="AN319" s="37"/>
    </row>
    <row r="320" spans="35:40" x14ac:dyDescent="0.2">
      <c r="AI320" s="37"/>
      <c r="AJ320" s="37"/>
      <c r="AM320" s="37"/>
      <c r="AN320" s="37"/>
    </row>
    <row r="321" spans="35:40" x14ac:dyDescent="0.2">
      <c r="AI321" s="37"/>
      <c r="AJ321" s="37"/>
      <c r="AM321" s="37"/>
      <c r="AN321" s="37"/>
    </row>
    <row r="322" spans="35:40" x14ac:dyDescent="0.2">
      <c r="AI322" s="37"/>
      <c r="AJ322" s="37"/>
      <c r="AM322" s="37"/>
      <c r="AN322" s="37"/>
    </row>
    <row r="323" spans="35:40" x14ac:dyDescent="0.2">
      <c r="AI323" s="37"/>
      <c r="AJ323" s="37"/>
      <c r="AM323" s="37"/>
      <c r="AN323" s="37"/>
    </row>
    <row r="324" spans="35:40" x14ac:dyDescent="0.2">
      <c r="AI324" s="37"/>
      <c r="AJ324" s="37"/>
      <c r="AM324" s="37"/>
      <c r="AN324" s="37"/>
    </row>
    <row r="325" spans="35:40" x14ac:dyDescent="0.2">
      <c r="AI325" s="37"/>
      <c r="AJ325" s="37"/>
      <c r="AM325" s="37"/>
      <c r="AN325" s="37"/>
    </row>
    <row r="326" spans="35:40" x14ac:dyDescent="0.2">
      <c r="AI326" s="37"/>
      <c r="AJ326" s="37"/>
      <c r="AM326" s="37"/>
      <c r="AN326" s="37"/>
    </row>
    <row r="327" spans="35:40" x14ac:dyDescent="0.2">
      <c r="AI327" s="37"/>
      <c r="AJ327" s="37"/>
      <c r="AM327" s="37"/>
      <c r="AN327" s="37"/>
    </row>
    <row r="328" spans="35:40" x14ac:dyDescent="0.2">
      <c r="AI328" s="37"/>
      <c r="AJ328" s="37"/>
      <c r="AM328" s="37"/>
      <c r="AN328" s="37"/>
    </row>
    <row r="329" spans="35:40" x14ac:dyDescent="0.2">
      <c r="AI329" s="37"/>
      <c r="AJ329" s="37"/>
      <c r="AM329" s="37"/>
      <c r="AN329" s="37"/>
    </row>
    <row r="330" spans="35:40" x14ac:dyDescent="0.2">
      <c r="AI330" s="37"/>
      <c r="AJ330" s="37"/>
      <c r="AM330" s="37"/>
      <c r="AN330" s="37"/>
    </row>
    <row r="331" spans="35:40" x14ac:dyDescent="0.2">
      <c r="AI331" s="37"/>
      <c r="AJ331" s="37"/>
      <c r="AM331" s="37"/>
      <c r="AN331" s="37"/>
    </row>
    <row r="332" spans="35:40" x14ac:dyDescent="0.2">
      <c r="AI332" s="37"/>
      <c r="AJ332" s="37"/>
      <c r="AM332" s="37"/>
      <c r="AN332" s="37"/>
    </row>
    <row r="333" spans="35:40" x14ac:dyDescent="0.2">
      <c r="AI333" s="37"/>
      <c r="AJ333" s="37"/>
      <c r="AM333" s="37"/>
      <c r="AN333" s="37"/>
    </row>
    <row r="334" spans="35:40" x14ac:dyDescent="0.2">
      <c r="AI334" s="37"/>
      <c r="AJ334" s="37"/>
      <c r="AM334" s="37"/>
      <c r="AN334" s="37"/>
    </row>
    <row r="335" spans="35:40" x14ac:dyDescent="0.2">
      <c r="AI335" s="37"/>
      <c r="AJ335" s="37"/>
      <c r="AM335" s="37"/>
      <c r="AN335" s="37"/>
    </row>
    <row r="336" spans="35:40" x14ac:dyDescent="0.2">
      <c r="AI336" s="37"/>
      <c r="AJ336" s="37"/>
      <c r="AM336" s="37"/>
      <c r="AN336" s="37"/>
    </row>
    <row r="337" spans="35:40" x14ac:dyDescent="0.2">
      <c r="AI337" s="37"/>
      <c r="AJ337" s="37"/>
      <c r="AM337" s="37"/>
      <c r="AN337" s="37"/>
    </row>
    <row r="338" spans="35:40" x14ac:dyDescent="0.2">
      <c r="AI338" s="37"/>
      <c r="AJ338" s="37"/>
      <c r="AM338" s="37"/>
      <c r="AN338" s="37"/>
    </row>
    <row r="339" spans="35:40" x14ac:dyDescent="0.2">
      <c r="AI339" s="37"/>
      <c r="AJ339" s="37"/>
      <c r="AM339" s="37"/>
      <c r="AN339" s="37"/>
    </row>
    <row r="340" spans="35:40" x14ac:dyDescent="0.2">
      <c r="AI340" s="37"/>
      <c r="AJ340" s="37"/>
      <c r="AM340" s="37"/>
      <c r="AN340" s="37"/>
    </row>
    <row r="341" spans="35:40" x14ac:dyDescent="0.2">
      <c r="AI341" s="37"/>
      <c r="AJ341" s="37"/>
      <c r="AM341" s="37"/>
      <c r="AN341" s="37"/>
    </row>
    <row r="342" spans="35:40" x14ac:dyDescent="0.2">
      <c r="AI342" s="37"/>
      <c r="AJ342" s="37"/>
      <c r="AM342" s="37"/>
      <c r="AN342" s="37"/>
    </row>
    <row r="343" spans="35:40" x14ac:dyDescent="0.2">
      <c r="AI343" s="37"/>
      <c r="AJ343" s="37"/>
      <c r="AM343" s="37"/>
      <c r="AN343" s="37"/>
    </row>
    <row r="344" spans="35:40" x14ac:dyDescent="0.2">
      <c r="AI344" s="37"/>
      <c r="AJ344" s="37"/>
      <c r="AM344" s="37"/>
      <c r="AN344" s="37"/>
    </row>
    <row r="345" spans="35:40" x14ac:dyDescent="0.2">
      <c r="AI345" s="37"/>
      <c r="AJ345" s="37"/>
      <c r="AM345" s="37"/>
      <c r="AN345" s="37"/>
    </row>
    <row r="346" spans="35:40" x14ac:dyDescent="0.2">
      <c r="AI346" s="37"/>
      <c r="AJ346" s="37"/>
      <c r="AM346" s="37"/>
      <c r="AN346" s="37"/>
    </row>
    <row r="347" spans="35:40" x14ac:dyDescent="0.2">
      <c r="AI347" s="37"/>
      <c r="AJ347" s="37"/>
      <c r="AM347" s="37"/>
      <c r="AN347" s="37"/>
    </row>
    <row r="348" spans="35:40" x14ac:dyDescent="0.2">
      <c r="AI348" s="37"/>
      <c r="AJ348" s="37"/>
      <c r="AM348" s="37"/>
      <c r="AN348" s="37"/>
    </row>
    <row r="349" spans="35:40" x14ac:dyDescent="0.2">
      <c r="AI349" s="37"/>
      <c r="AJ349" s="37"/>
      <c r="AM349" s="37"/>
      <c r="AN349" s="37"/>
    </row>
    <row r="350" spans="35:40" x14ac:dyDescent="0.2">
      <c r="AI350" s="37"/>
      <c r="AJ350" s="37"/>
      <c r="AM350" s="37"/>
      <c r="AN350" s="37"/>
    </row>
    <row r="351" spans="35:40" x14ac:dyDescent="0.2">
      <c r="AI351" s="37"/>
      <c r="AJ351" s="37"/>
      <c r="AM351" s="37"/>
      <c r="AN351" s="37"/>
    </row>
    <row r="352" spans="35:40" x14ac:dyDescent="0.2">
      <c r="AI352" s="37"/>
      <c r="AJ352" s="37"/>
      <c r="AM352" s="37"/>
      <c r="AN352" s="37"/>
    </row>
    <row r="353" spans="35:40" x14ac:dyDescent="0.2">
      <c r="AI353" s="37"/>
      <c r="AJ353" s="37"/>
      <c r="AM353" s="37"/>
      <c r="AN353" s="37"/>
    </row>
    <row r="354" spans="35:40" x14ac:dyDescent="0.2">
      <c r="AI354" s="37"/>
      <c r="AJ354" s="37"/>
      <c r="AM354" s="37"/>
      <c r="AN354" s="37"/>
    </row>
    <row r="355" spans="35:40" x14ac:dyDescent="0.2">
      <c r="AI355" s="37"/>
      <c r="AJ355" s="37"/>
      <c r="AM355" s="37"/>
      <c r="AN355" s="37"/>
    </row>
    <row r="356" spans="35:40" x14ac:dyDescent="0.2">
      <c r="AI356" s="37"/>
      <c r="AJ356" s="37"/>
      <c r="AM356" s="37"/>
      <c r="AN356" s="37"/>
    </row>
    <row r="357" spans="35:40" x14ac:dyDescent="0.2">
      <c r="AI357" s="37"/>
      <c r="AJ357" s="37"/>
      <c r="AM357" s="37"/>
      <c r="AN357" s="37"/>
    </row>
    <row r="358" spans="35:40" x14ac:dyDescent="0.2">
      <c r="AI358" s="37"/>
      <c r="AJ358" s="37"/>
      <c r="AM358" s="37"/>
      <c r="AN358" s="37"/>
    </row>
    <row r="359" spans="35:40" x14ac:dyDescent="0.2">
      <c r="AI359" s="37"/>
      <c r="AJ359" s="37"/>
      <c r="AM359" s="37"/>
      <c r="AN359" s="37"/>
    </row>
    <row r="360" spans="35:40" x14ac:dyDescent="0.2">
      <c r="AI360" s="37"/>
      <c r="AJ360" s="37"/>
      <c r="AM360" s="37"/>
      <c r="AN360" s="37"/>
    </row>
    <row r="361" spans="35:40" x14ac:dyDescent="0.2">
      <c r="AI361" s="37"/>
      <c r="AJ361" s="37"/>
      <c r="AM361" s="37"/>
      <c r="AN361" s="37"/>
    </row>
    <row r="362" spans="35:40" x14ac:dyDescent="0.2">
      <c r="AI362" s="37"/>
      <c r="AJ362" s="37"/>
      <c r="AM362" s="37"/>
      <c r="AN362" s="37"/>
    </row>
    <row r="363" spans="35:40" x14ac:dyDescent="0.2">
      <c r="AI363" s="37"/>
      <c r="AJ363" s="37"/>
    </row>
    <row r="364" spans="35:40" x14ac:dyDescent="0.2">
      <c r="AI364" s="37"/>
      <c r="AJ364" s="37"/>
    </row>
    <row r="365" spans="35:40" x14ac:dyDescent="0.2">
      <c r="AI365" s="37"/>
      <c r="AJ365" s="37"/>
    </row>
    <row r="366" spans="35:40" x14ac:dyDescent="0.2">
      <c r="AI366" s="37"/>
      <c r="AJ366" s="37"/>
    </row>
    <row r="367" spans="35:40" x14ac:dyDescent="0.2">
      <c r="AI367" s="37"/>
      <c r="AJ367" s="37"/>
    </row>
    <row r="368" spans="35:40" x14ac:dyDescent="0.2">
      <c r="AI368" s="37"/>
      <c r="AJ368" s="37"/>
    </row>
    <row r="369" spans="35:36" x14ac:dyDescent="0.2">
      <c r="AI369" s="37"/>
      <c r="AJ369" s="37"/>
    </row>
    <row r="370" spans="35:36" x14ac:dyDescent="0.2">
      <c r="AI370" s="37"/>
      <c r="AJ370" s="37"/>
    </row>
    <row r="371" spans="35:36" x14ac:dyDescent="0.2">
      <c r="AI371" s="37"/>
      <c r="AJ371" s="37"/>
    </row>
    <row r="372" spans="35:36" x14ac:dyDescent="0.2">
      <c r="AI372" s="37"/>
      <c r="AJ372" s="37"/>
    </row>
    <row r="373" spans="35:36" x14ac:dyDescent="0.2">
      <c r="AI373" s="37"/>
      <c r="AJ373" s="37"/>
    </row>
    <row r="374" spans="35:36" x14ac:dyDescent="0.2">
      <c r="AI374" s="37"/>
      <c r="AJ374" s="37"/>
    </row>
    <row r="375" spans="35:36" x14ac:dyDescent="0.2">
      <c r="AI375" s="37"/>
      <c r="AJ375" s="37"/>
    </row>
    <row r="376" spans="35:36" x14ac:dyDescent="0.2">
      <c r="AI376" s="37"/>
      <c r="AJ376" s="37"/>
    </row>
    <row r="377" spans="35:36" x14ac:dyDescent="0.2">
      <c r="AI377" s="37"/>
      <c r="AJ377" s="37"/>
    </row>
    <row r="378" spans="35:36" x14ac:dyDescent="0.2">
      <c r="AI378" s="37"/>
      <c r="AJ378" s="37"/>
    </row>
    <row r="379" spans="35:36" x14ac:dyDescent="0.2">
      <c r="AI379" s="37"/>
      <c r="AJ379" s="37"/>
    </row>
    <row r="380" spans="35:36" x14ac:dyDescent="0.2">
      <c r="AI380" s="37"/>
      <c r="AJ380" s="37"/>
    </row>
    <row r="381" spans="35:36" x14ac:dyDescent="0.2">
      <c r="AI381" s="37"/>
      <c r="AJ381" s="37"/>
    </row>
    <row r="382" spans="35:36" x14ac:dyDescent="0.2">
      <c r="AI382" s="37"/>
      <c r="AJ382" s="37"/>
    </row>
    <row r="383" spans="35:36" x14ac:dyDescent="0.2">
      <c r="AI383" s="37"/>
      <c r="AJ383" s="37"/>
    </row>
    <row r="384" spans="35:36" x14ac:dyDescent="0.2">
      <c r="AI384" s="37"/>
      <c r="AJ384" s="37"/>
    </row>
    <row r="385" spans="35:36" x14ac:dyDescent="0.2">
      <c r="AI385" s="37"/>
      <c r="AJ385" s="37"/>
    </row>
    <row r="386" spans="35:36" x14ac:dyDescent="0.2">
      <c r="AI386" s="37"/>
      <c r="AJ386" s="37"/>
    </row>
    <row r="387" spans="35:36" x14ac:dyDescent="0.2">
      <c r="AI387" s="37"/>
      <c r="AJ387" s="37"/>
    </row>
    <row r="388" spans="35:36" x14ac:dyDescent="0.2">
      <c r="AI388" s="37"/>
      <c r="AJ388" s="37"/>
    </row>
    <row r="389" spans="35:36" x14ac:dyDescent="0.2">
      <c r="AI389" s="37"/>
      <c r="AJ389" s="37"/>
    </row>
    <row r="390" spans="35:36" x14ac:dyDescent="0.2">
      <c r="AI390" s="37"/>
      <c r="AJ390" s="37"/>
    </row>
    <row r="391" spans="35:36" x14ac:dyDescent="0.2">
      <c r="AI391" s="37"/>
      <c r="AJ391" s="37"/>
    </row>
    <row r="392" spans="35:36" x14ac:dyDescent="0.2">
      <c r="AI392" s="37"/>
      <c r="AJ392" s="37"/>
    </row>
    <row r="393" spans="35:36" x14ac:dyDescent="0.2">
      <c r="AI393" s="37"/>
      <c r="AJ393" s="37"/>
    </row>
    <row r="394" spans="35:36" x14ac:dyDescent="0.2">
      <c r="AI394" s="37"/>
      <c r="AJ394" s="37"/>
    </row>
    <row r="395" spans="35:36" x14ac:dyDescent="0.2">
      <c r="AI395" s="37"/>
      <c r="AJ395" s="37"/>
    </row>
    <row r="396" spans="35:36" x14ac:dyDescent="0.2">
      <c r="AI396" s="37"/>
      <c r="AJ396" s="37"/>
    </row>
    <row r="397" spans="35:36" x14ac:dyDescent="0.2">
      <c r="AI397" s="37"/>
      <c r="AJ397" s="37"/>
    </row>
    <row r="398" spans="35:36" x14ac:dyDescent="0.2">
      <c r="AI398" s="37"/>
      <c r="AJ398" s="37"/>
    </row>
    <row r="399" spans="35:36" x14ac:dyDescent="0.2">
      <c r="AI399" s="37"/>
      <c r="AJ399" s="37"/>
    </row>
    <row r="400" spans="35:36" x14ac:dyDescent="0.2">
      <c r="AI400" s="37"/>
      <c r="AJ400" s="37"/>
    </row>
    <row r="401" spans="35:36" x14ac:dyDescent="0.2">
      <c r="AI401" s="37"/>
      <c r="AJ401" s="37"/>
    </row>
    <row r="402" spans="35:36" x14ac:dyDescent="0.2">
      <c r="AI402" s="37"/>
      <c r="AJ402" s="37"/>
    </row>
    <row r="403" spans="35:36" x14ac:dyDescent="0.2">
      <c r="AI403" s="37"/>
      <c r="AJ403" s="37"/>
    </row>
    <row r="404" spans="35:36" x14ac:dyDescent="0.2">
      <c r="AI404" s="37"/>
      <c r="AJ404" s="37"/>
    </row>
    <row r="405" spans="35:36" x14ac:dyDescent="0.2">
      <c r="AI405" s="37"/>
      <c r="AJ405" s="37"/>
    </row>
    <row r="406" spans="35:36" x14ac:dyDescent="0.2">
      <c r="AI406" s="37"/>
      <c r="AJ406" s="37"/>
    </row>
    <row r="407" spans="35:36" x14ac:dyDescent="0.2">
      <c r="AI407" s="37"/>
      <c r="AJ407" s="37"/>
    </row>
    <row r="408" spans="35:36" x14ac:dyDescent="0.2">
      <c r="AI408" s="37"/>
      <c r="AJ408" s="37"/>
    </row>
    <row r="409" spans="35:36" x14ac:dyDescent="0.2">
      <c r="AI409" s="37"/>
      <c r="AJ409" s="37"/>
    </row>
    <row r="410" spans="35:36" x14ac:dyDescent="0.2">
      <c r="AI410" s="37"/>
      <c r="AJ410" s="37"/>
    </row>
    <row r="411" spans="35:36" x14ac:dyDescent="0.2">
      <c r="AI411" s="37"/>
      <c r="AJ411" s="37"/>
    </row>
    <row r="412" spans="35:36" x14ac:dyDescent="0.2">
      <c r="AI412" s="37"/>
      <c r="AJ412" s="37"/>
    </row>
    <row r="413" spans="35:36" x14ac:dyDescent="0.2">
      <c r="AI413" s="37"/>
      <c r="AJ413" s="37"/>
    </row>
    <row r="414" spans="35:36" x14ac:dyDescent="0.2">
      <c r="AI414" s="37"/>
      <c r="AJ414" s="37"/>
    </row>
    <row r="415" spans="35:36" x14ac:dyDescent="0.2">
      <c r="AI415" s="37"/>
      <c r="AJ415" s="37"/>
    </row>
    <row r="416" spans="35:36" x14ac:dyDescent="0.2">
      <c r="AI416" s="37"/>
      <c r="AJ416" s="37"/>
    </row>
    <row r="417" spans="35:36" x14ac:dyDescent="0.2">
      <c r="AI417" s="37"/>
      <c r="AJ417" s="37"/>
    </row>
    <row r="418" spans="35:36" x14ac:dyDescent="0.2">
      <c r="AI418" s="37"/>
      <c r="AJ418" s="37"/>
    </row>
    <row r="419" spans="35:36" x14ac:dyDescent="0.2">
      <c r="AI419" s="37"/>
      <c r="AJ419" s="37"/>
    </row>
    <row r="420" spans="35:36" x14ac:dyDescent="0.2">
      <c r="AI420" s="37"/>
      <c r="AJ420" s="37"/>
    </row>
    <row r="421" spans="35:36" x14ac:dyDescent="0.2">
      <c r="AI421" s="37"/>
      <c r="AJ421" s="37"/>
    </row>
    <row r="422" spans="35:36" x14ac:dyDescent="0.2">
      <c r="AI422" s="37"/>
      <c r="AJ422" s="37"/>
    </row>
  </sheetData>
  <mergeCells count="5">
    <mergeCell ref="H1:I1"/>
    <mergeCell ref="D6:H6"/>
    <mergeCell ref="J6:N6"/>
    <mergeCell ref="S6:W6"/>
    <mergeCell ref="Y6:AC6"/>
  </mergeCells>
  <hyperlinks>
    <hyperlink ref="H1:I1" location="Index!A1" display="Regresar al �ndice" xr:uid="{00000000-0004-0000-2400-000000000000}"/>
  </hyperlinks>
  <pageMargins left="0.7" right="0.7" top="0.75" bottom="0.75" header="0.3" footer="0.3"/>
  <pageSetup orientation="portrait" horizontalDpi="300" verticalDpi="300"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
  <dimension ref="A1:S72"/>
  <sheetViews>
    <sheetView zoomScaleNormal="100" workbookViewId="0"/>
  </sheetViews>
  <sheetFormatPr baseColWidth="10" defaultColWidth="8.7109375" defaultRowHeight="12.75" x14ac:dyDescent="0.2"/>
  <cols>
    <col min="1" max="16384" width="8.7109375" style="310"/>
  </cols>
  <sheetData>
    <row r="1" spans="1:9" x14ac:dyDescent="0.2">
      <c r="A1" s="69" t="s">
        <v>2021</v>
      </c>
      <c r="H1" s="346" t="s">
        <v>2143</v>
      </c>
      <c r="I1" s="346"/>
    </row>
    <row r="2" spans="1:9" x14ac:dyDescent="0.2">
      <c r="A2" s="32" t="s">
        <v>1417</v>
      </c>
    </row>
    <row r="6" spans="1:9" x14ac:dyDescent="0.2">
      <c r="A6" s="310" t="s">
        <v>2</v>
      </c>
      <c r="B6" s="310" t="s">
        <v>293</v>
      </c>
    </row>
    <row r="7" spans="1:9" x14ac:dyDescent="0.2">
      <c r="A7" s="69" t="s">
        <v>28</v>
      </c>
      <c r="B7" s="88">
        <v>0.22142315059087131</v>
      </c>
    </row>
    <row r="8" spans="1:9" x14ac:dyDescent="0.2">
      <c r="A8" s="69" t="s">
        <v>27</v>
      </c>
      <c r="B8" s="88">
        <v>0.1929939953645288</v>
      </c>
    </row>
    <row r="9" spans="1:9" x14ac:dyDescent="0.2">
      <c r="A9" s="69" t="s">
        <v>29</v>
      </c>
      <c r="B9" s="88">
        <v>0.180423540193768</v>
      </c>
    </row>
    <row r="10" spans="1:9" x14ac:dyDescent="0.2">
      <c r="A10" s="69" t="s">
        <v>31</v>
      </c>
      <c r="B10" s="88">
        <v>0.17896311300539683</v>
      </c>
    </row>
    <row r="11" spans="1:9" x14ac:dyDescent="0.2">
      <c r="A11" s="69" t="s">
        <v>50</v>
      </c>
      <c r="B11" s="88">
        <v>0.16489814642258124</v>
      </c>
    </row>
    <row r="12" spans="1:9" x14ac:dyDescent="0.2">
      <c r="A12" s="69" t="s">
        <v>10</v>
      </c>
      <c r="B12" s="88">
        <v>0.16242994663877938</v>
      </c>
    </row>
    <row r="13" spans="1:9" x14ac:dyDescent="0.2">
      <c r="A13" s="69" t="s">
        <v>15</v>
      </c>
      <c r="B13" s="88">
        <v>0.16177274715660542</v>
      </c>
    </row>
    <row r="14" spans="1:9" x14ac:dyDescent="0.2">
      <c r="A14" s="69" t="s">
        <v>9</v>
      </c>
      <c r="B14" s="88">
        <v>0.15734312692411001</v>
      </c>
    </row>
    <row r="15" spans="1:9" x14ac:dyDescent="0.2">
      <c r="A15" s="69" t="s">
        <v>24</v>
      </c>
      <c r="B15" s="88">
        <v>0.15655883297745696</v>
      </c>
    </row>
    <row r="16" spans="1:9" x14ac:dyDescent="0.2">
      <c r="A16" s="69" t="s">
        <v>21</v>
      </c>
      <c r="B16" s="88">
        <v>0.15320654171260567</v>
      </c>
    </row>
    <row r="17" spans="1:19" x14ac:dyDescent="0.2">
      <c r="A17" s="69" t="s">
        <v>12</v>
      </c>
      <c r="B17" s="88">
        <v>0.15109377459025608</v>
      </c>
    </row>
    <row r="18" spans="1:19" x14ac:dyDescent="0.2">
      <c r="A18" s="69" t="s">
        <v>16</v>
      </c>
      <c r="B18" s="88">
        <v>0.14716883601720165</v>
      </c>
    </row>
    <row r="19" spans="1:19" x14ac:dyDescent="0.2">
      <c r="A19" s="69" t="s">
        <v>1</v>
      </c>
      <c r="B19" s="88">
        <v>0.14606747735835809</v>
      </c>
    </row>
    <row r="20" spans="1:19" x14ac:dyDescent="0.2">
      <c r="A20" s="69" t="s">
        <v>20</v>
      </c>
      <c r="B20" s="88">
        <v>0.14568938491441469</v>
      </c>
    </row>
    <row r="21" spans="1:19" x14ac:dyDescent="0.2">
      <c r="A21" s="69" t="s">
        <v>6</v>
      </c>
      <c r="B21" s="88">
        <v>0.14379868184541642</v>
      </c>
    </row>
    <row r="22" spans="1:19" x14ac:dyDescent="0.2">
      <c r="A22" s="69" t="s">
        <v>32</v>
      </c>
      <c r="B22" s="88">
        <v>0.1410236585743003</v>
      </c>
    </row>
    <row r="23" spans="1:19" x14ac:dyDescent="0.2">
      <c r="A23" s="69" t="s">
        <v>18</v>
      </c>
      <c r="B23" s="88">
        <v>0.14078745525822398</v>
      </c>
    </row>
    <row r="24" spans="1:19" x14ac:dyDescent="0.2">
      <c r="A24" s="69" t="s">
        <v>7</v>
      </c>
      <c r="B24" s="88">
        <v>0.13965784130430411</v>
      </c>
    </row>
    <row r="25" spans="1:19" x14ac:dyDescent="0.2">
      <c r="A25" s="69" t="s">
        <v>30</v>
      </c>
      <c r="B25" s="88">
        <v>0.13922256475674144</v>
      </c>
    </row>
    <row r="26" spans="1:19" x14ac:dyDescent="0.2">
      <c r="A26" s="69" t="s">
        <v>22</v>
      </c>
      <c r="B26" s="88">
        <v>0.13887782158902001</v>
      </c>
    </row>
    <row r="27" spans="1:19" x14ac:dyDescent="0.2">
      <c r="A27" s="69" t="s">
        <v>5</v>
      </c>
      <c r="B27" s="88">
        <v>0.13679106670584779</v>
      </c>
    </row>
    <row r="28" spans="1:19" x14ac:dyDescent="0.2">
      <c r="A28" s="69" t="s">
        <v>8</v>
      </c>
      <c r="B28" s="88">
        <v>0.13655334114888629</v>
      </c>
      <c r="S28" s="33"/>
    </row>
    <row r="29" spans="1:19" x14ac:dyDescent="0.2">
      <c r="A29" s="69" t="s">
        <v>4</v>
      </c>
      <c r="B29" s="88">
        <v>0.13569835676284564</v>
      </c>
    </row>
    <row r="30" spans="1:19" x14ac:dyDescent="0.2">
      <c r="A30" s="69" t="s">
        <v>26</v>
      </c>
      <c r="B30" s="88">
        <v>0.13482900718908872</v>
      </c>
    </row>
    <row r="31" spans="1:19" x14ac:dyDescent="0.2">
      <c r="A31" s="69" t="s">
        <v>0</v>
      </c>
      <c r="B31" s="88">
        <v>0.13087855852756514</v>
      </c>
    </row>
    <row r="32" spans="1:19" x14ac:dyDescent="0.2">
      <c r="A32" s="69" t="s">
        <v>17</v>
      </c>
      <c r="B32" s="88">
        <v>0.12809280220577565</v>
      </c>
    </row>
    <row r="33" spans="1:2" x14ac:dyDescent="0.2">
      <c r="A33" s="69" t="s">
        <v>11</v>
      </c>
      <c r="B33" s="88">
        <v>0.12804761656862235</v>
      </c>
    </row>
    <row r="34" spans="1:2" x14ac:dyDescent="0.2">
      <c r="A34" s="69" t="s">
        <v>14</v>
      </c>
      <c r="B34" s="88">
        <v>0.12155820889445344</v>
      </c>
    </row>
    <row r="35" spans="1:2" x14ac:dyDescent="0.2">
      <c r="A35" s="69" t="s">
        <v>19</v>
      </c>
      <c r="B35" s="88">
        <v>0.11683944482522275</v>
      </c>
    </row>
    <row r="36" spans="1:2" x14ac:dyDescent="0.2">
      <c r="A36" s="69" t="s">
        <v>3</v>
      </c>
      <c r="B36" s="88">
        <v>0.1066734441943214</v>
      </c>
    </row>
    <row r="37" spans="1:2" x14ac:dyDescent="0.2">
      <c r="A37" s="69" t="s">
        <v>23</v>
      </c>
      <c r="B37" s="88">
        <v>0.10244638192988265</v>
      </c>
    </row>
    <row r="38" spans="1:2" x14ac:dyDescent="0.2">
      <c r="A38" s="69" t="s">
        <v>25</v>
      </c>
      <c r="B38" s="88">
        <v>9.2536240916856707E-2</v>
      </c>
    </row>
    <row r="39" spans="1:2" x14ac:dyDescent="0.2">
      <c r="A39" s="69" t="s">
        <v>33</v>
      </c>
      <c r="B39" s="88">
        <v>8.7284400397442105E-2</v>
      </c>
    </row>
    <row r="40" spans="1:2" x14ac:dyDescent="0.2">
      <c r="A40" s="69"/>
      <c r="B40" s="69"/>
    </row>
    <row r="41" spans="1:2" x14ac:dyDescent="0.2">
      <c r="A41" s="69"/>
      <c r="B41" s="69"/>
    </row>
    <row r="42" spans="1:2" x14ac:dyDescent="0.2">
      <c r="A42" s="69"/>
      <c r="B42" s="69"/>
    </row>
    <row r="43" spans="1:2" x14ac:dyDescent="0.2">
      <c r="A43" s="69"/>
      <c r="B43" s="69"/>
    </row>
    <row r="44" spans="1:2" x14ac:dyDescent="0.2">
      <c r="A44" s="69"/>
      <c r="B44" s="69"/>
    </row>
    <row r="45" spans="1:2" x14ac:dyDescent="0.2">
      <c r="A45" s="69"/>
      <c r="B45" s="69"/>
    </row>
    <row r="46" spans="1:2" x14ac:dyDescent="0.2">
      <c r="A46" s="69"/>
      <c r="B46" s="69"/>
    </row>
    <row r="47" spans="1:2" x14ac:dyDescent="0.2">
      <c r="A47" s="69"/>
      <c r="B47" s="69"/>
    </row>
    <row r="48" spans="1:2" x14ac:dyDescent="0.2">
      <c r="A48" s="69"/>
      <c r="B48" s="69"/>
    </row>
    <row r="49" spans="1:2" x14ac:dyDescent="0.2">
      <c r="A49" s="69"/>
      <c r="B49" s="69"/>
    </row>
    <row r="50" spans="1:2" x14ac:dyDescent="0.2">
      <c r="A50" s="69"/>
      <c r="B50" s="69"/>
    </row>
    <row r="51" spans="1:2" x14ac:dyDescent="0.2">
      <c r="A51" s="69"/>
      <c r="B51" s="69"/>
    </row>
    <row r="52" spans="1:2" x14ac:dyDescent="0.2">
      <c r="A52" s="69"/>
      <c r="B52" s="69"/>
    </row>
    <row r="53" spans="1:2" x14ac:dyDescent="0.2">
      <c r="A53" s="69"/>
      <c r="B53" s="69"/>
    </row>
    <row r="54" spans="1:2" x14ac:dyDescent="0.2">
      <c r="A54" s="69"/>
      <c r="B54" s="69"/>
    </row>
    <row r="55" spans="1:2" x14ac:dyDescent="0.2">
      <c r="A55" s="69"/>
      <c r="B55" s="69"/>
    </row>
    <row r="56" spans="1:2" x14ac:dyDescent="0.2">
      <c r="A56" s="69"/>
      <c r="B56" s="69"/>
    </row>
    <row r="57" spans="1:2" x14ac:dyDescent="0.2">
      <c r="A57" s="69"/>
      <c r="B57" s="69"/>
    </row>
    <row r="58" spans="1:2" x14ac:dyDescent="0.2">
      <c r="A58" s="69"/>
      <c r="B58" s="69"/>
    </row>
    <row r="59" spans="1:2" x14ac:dyDescent="0.2">
      <c r="A59" s="69"/>
      <c r="B59" s="69"/>
    </row>
    <row r="60" spans="1:2" x14ac:dyDescent="0.2">
      <c r="A60" s="69"/>
      <c r="B60" s="69"/>
    </row>
    <row r="61" spans="1:2" x14ac:dyDescent="0.2">
      <c r="A61" s="69"/>
      <c r="B61" s="69"/>
    </row>
    <row r="62" spans="1:2" x14ac:dyDescent="0.2">
      <c r="A62" s="69"/>
      <c r="B62" s="69"/>
    </row>
    <row r="63" spans="1:2" x14ac:dyDescent="0.2">
      <c r="A63" s="69"/>
      <c r="B63" s="69"/>
    </row>
    <row r="64" spans="1:2" x14ac:dyDescent="0.2">
      <c r="A64" s="69"/>
      <c r="B64" s="69"/>
    </row>
    <row r="65" spans="1:2" x14ac:dyDescent="0.2">
      <c r="A65" s="69"/>
      <c r="B65" s="69"/>
    </row>
    <row r="66" spans="1:2" x14ac:dyDescent="0.2">
      <c r="A66" s="69"/>
      <c r="B66" s="69"/>
    </row>
    <row r="67" spans="1:2" x14ac:dyDescent="0.2">
      <c r="A67" s="69"/>
      <c r="B67" s="69"/>
    </row>
    <row r="68" spans="1:2" x14ac:dyDescent="0.2">
      <c r="A68" s="69"/>
      <c r="B68" s="69"/>
    </row>
    <row r="69" spans="1:2" x14ac:dyDescent="0.2">
      <c r="A69" s="69"/>
      <c r="B69" s="69"/>
    </row>
    <row r="70" spans="1:2" x14ac:dyDescent="0.2">
      <c r="A70" s="69"/>
      <c r="B70" s="69"/>
    </row>
    <row r="71" spans="1:2" x14ac:dyDescent="0.2">
      <c r="A71" s="69"/>
      <c r="B71" s="69"/>
    </row>
    <row r="72" spans="1:2" x14ac:dyDescent="0.2">
      <c r="A72" s="69"/>
      <c r="B72" s="69"/>
    </row>
  </sheetData>
  <mergeCells count="1">
    <mergeCell ref="H1:I1"/>
  </mergeCells>
  <hyperlinks>
    <hyperlink ref="H1:I1" location="Index!A1" display="Regresar al �ndice" xr:uid="{00000000-0004-0000-2500-000000000000}"/>
  </hyperlinks>
  <pageMargins left="0.7" right="0.7" top="0.75" bottom="0.75" header="0.3" footer="0.3"/>
  <pageSetup orientation="portrait" horizontalDpi="300" verticalDpi="300"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6"/>
  <dimension ref="A1:I69"/>
  <sheetViews>
    <sheetView zoomScaleNormal="100" workbookViewId="0"/>
  </sheetViews>
  <sheetFormatPr baseColWidth="10" defaultColWidth="8.7109375" defaultRowHeight="12.75" x14ac:dyDescent="0.2"/>
  <cols>
    <col min="1" max="16384" width="8.7109375" style="310"/>
  </cols>
  <sheetData>
    <row r="1" spans="1:9" x14ac:dyDescent="0.2">
      <c r="A1" s="69" t="s">
        <v>2023</v>
      </c>
      <c r="H1" s="346" t="s">
        <v>2143</v>
      </c>
      <c r="I1" s="346"/>
    </row>
    <row r="2" spans="1:9" x14ac:dyDescent="0.2">
      <c r="A2" s="32" t="s">
        <v>1417</v>
      </c>
    </row>
    <row r="6" spans="1:9" x14ac:dyDescent="0.2">
      <c r="C6" s="310" t="s">
        <v>409</v>
      </c>
      <c r="D6" s="310" t="s">
        <v>410</v>
      </c>
      <c r="G6" s="310" t="s">
        <v>411</v>
      </c>
      <c r="H6" s="310" t="s">
        <v>412</v>
      </c>
    </row>
    <row r="7" spans="1:9" x14ac:dyDescent="0.2">
      <c r="A7" s="310">
        <v>2018</v>
      </c>
      <c r="B7" s="310" t="s">
        <v>38</v>
      </c>
      <c r="C7" s="310">
        <v>4.0931184479757965E-2</v>
      </c>
      <c r="D7" s="310">
        <v>6.2933926924759451E-2</v>
      </c>
      <c r="G7" s="310">
        <v>4.1908600566468536E-2</v>
      </c>
      <c r="H7" s="310">
        <v>7.8838823001645075E-2</v>
      </c>
    </row>
    <row r="8" spans="1:9" x14ac:dyDescent="0.2">
      <c r="B8" s="310" t="s">
        <v>39</v>
      </c>
      <c r="C8" s="310">
        <v>3.9811552292802158E-2</v>
      </c>
      <c r="D8" s="310">
        <v>6.3015362514989418E-2</v>
      </c>
      <c r="G8" s="310">
        <v>4.045763443320028E-2</v>
      </c>
      <c r="H8" s="310">
        <v>7.9049442966268535E-2</v>
      </c>
    </row>
    <row r="9" spans="1:9" x14ac:dyDescent="0.2">
      <c r="B9" s="310" t="s">
        <v>40</v>
      </c>
      <c r="C9" s="310">
        <v>4.1367840294514263E-2</v>
      </c>
      <c r="D9" s="310">
        <v>6.3163593117657624E-2</v>
      </c>
      <c r="G9" s="310">
        <v>4.1670444039278311E-2</v>
      </c>
      <c r="H9" s="310">
        <v>8.0009644694729959E-2</v>
      </c>
    </row>
    <row r="10" spans="1:9" x14ac:dyDescent="0.2">
      <c r="B10" s="310" t="s">
        <v>41</v>
      </c>
      <c r="C10" s="310">
        <v>3.9513563582854579E-2</v>
      </c>
      <c r="D10" s="310">
        <v>6.1674374640313716E-2</v>
      </c>
      <c r="G10" s="310">
        <v>4.0039163836293974E-2</v>
      </c>
      <c r="H10" s="310">
        <v>7.946316528403452E-2</v>
      </c>
    </row>
    <row r="11" spans="1:9" x14ac:dyDescent="0.2">
      <c r="B11" s="310" t="s">
        <v>42</v>
      </c>
      <c r="C11" s="310">
        <v>4.0323165159157653E-2</v>
      </c>
      <c r="D11" s="310">
        <v>6.0937207055575426E-2</v>
      </c>
      <c r="G11" s="310">
        <v>4.1084838036470894E-2</v>
      </c>
      <c r="H11" s="310">
        <v>7.8645026380104857E-2</v>
      </c>
    </row>
    <row r="12" spans="1:9" x14ac:dyDescent="0.2">
      <c r="B12" s="310" t="s">
        <v>43</v>
      </c>
      <c r="C12" s="310">
        <v>3.6934377492993428E-2</v>
      </c>
      <c r="D12" s="310">
        <v>6.0412996245941576E-2</v>
      </c>
      <c r="G12" s="310">
        <v>3.7251339258620939E-2</v>
      </c>
      <c r="H12" s="310">
        <v>7.7700474291856975E-2</v>
      </c>
    </row>
    <row r="13" spans="1:9" x14ac:dyDescent="0.2">
      <c r="B13" s="310" t="s">
        <v>44</v>
      </c>
      <c r="C13" s="310">
        <v>3.9542317218209756E-2</v>
      </c>
      <c r="D13" s="310">
        <v>6.110643883657349E-2</v>
      </c>
      <c r="G13" s="310">
        <v>3.9485004622921302E-2</v>
      </c>
      <c r="H13" s="310">
        <v>7.7557381471072398E-2</v>
      </c>
    </row>
    <row r="14" spans="1:9" x14ac:dyDescent="0.2">
      <c r="B14" s="310" t="s">
        <v>45</v>
      </c>
      <c r="C14" s="310">
        <v>3.5271643516572332E-2</v>
      </c>
      <c r="D14" s="310">
        <v>6.0590792341586965E-2</v>
      </c>
      <c r="G14" s="310">
        <v>3.5052231531424317E-2</v>
      </c>
      <c r="H14" s="310">
        <v>7.6611551239286521E-2</v>
      </c>
    </row>
    <row r="15" spans="1:9" x14ac:dyDescent="0.2">
      <c r="B15" s="310" t="s">
        <v>46</v>
      </c>
      <c r="C15" s="310">
        <v>3.6834607150578243E-2</v>
      </c>
      <c r="D15" s="310">
        <v>6.0016125293587137E-2</v>
      </c>
      <c r="G15" s="310">
        <v>3.6959832375328759E-2</v>
      </c>
      <c r="H15" s="310">
        <v>7.6277738996861924E-2</v>
      </c>
    </row>
    <row r="16" spans="1:9" x14ac:dyDescent="0.2">
      <c r="B16" s="310" t="s">
        <v>47</v>
      </c>
      <c r="C16" s="310">
        <v>3.4141755901481219E-2</v>
      </c>
      <c r="D16" s="310">
        <v>5.980075068103944E-2</v>
      </c>
      <c r="G16" s="310">
        <v>3.3415183491260964E-2</v>
      </c>
      <c r="H16" s="310">
        <v>7.6164106746489699E-2</v>
      </c>
    </row>
    <row r="17" spans="1:8" x14ac:dyDescent="0.2">
      <c r="B17" s="310" t="s">
        <v>48</v>
      </c>
      <c r="C17" s="310">
        <v>3.2809290968900451E-2</v>
      </c>
      <c r="D17" s="310">
        <v>5.9423014585093296E-2</v>
      </c>
      <c r="G17" s="310">
        <v>3.269898032993105E-2</v>
      </c>
      <c r="H17" s="310">
        <v>7.5975510609979188E-2</v>
      </c>
    </row>
    <row r="18" spans="1:8" x14ac:dyDescent="0.2">
      <c r="B18" s="310" t="s">
        <v>49</v>
      </c>
      <c r="C18" s="310">
        <v>3.0138593845821567E-2</v>
      </c>
      <c r="D18" s="310">
        <v>6.0247070229374089E-2</v>
      </c>
      <c r="G18" s="310">
        <v>2.9485438912324746E-2</v>
      </c>
      <c r="H18" s="310">
        <v>7.5783729081586121E-2</v>
      </c>
    </row>
    <row r="19" spans="1:8" x14ac:dyDescent="0.2">
      <c r="A19" s="310">
        <v>2019</v>
      </c>
      <c r="B19" s="310" t="s">
        <v>38</v>
      </c>
      <c r="C19" s="310">
        <v>3.8651452390359761E-2</v>
      </c>
      <c r="D19" s="310">
        <v>6.1684620541800628E-2</v>
      </c>
      <c r="G19" s="310">
        <v>3.8346023777673439E-2</v>
      </c>
      <c r="H19" s="310">
        <v>7.699560077352445E-2</v>
      </c>
    </row>
    <row r="20" spans="1:8" x14ac:dyDescent="0.2">
      <c r="B20" s="310" t="s">
        <v>39</v>
      </c>
      <c r="C20" s="310">
        <v>3.3613438585584417E-2</v>
      </c>
      <c r="D20" s="310">
        <v>6.202403856519241E-2</v>
      </c>
      <c r="G20" s="310">
        <v>3.3177910565851919E-2</v>
      </c>
      <c r="H20" s="310">
        <v>7.6914850574331672E-2</v>
      </c>
    </row>
    <row r="21" spans="1:8" x14ac:dyDescent="0.2">
      <c r="B21" s="310" t="s">
        <v>40</v>
      </c>
      <c r="C21" s="310">
        <v>3.5476956093233307E-2</v>
      </c>
      <c r="D21" s="310">
        <v>6.2566353255355076E-2</v>
      </c>
      <c r="G21" s="310">
        <v>3.4425613970336465E-2</v>
      </c>
      <c r="H21" s="310">
        <v>7.7220714023111106E-2</v>
      </c>
    </row>
    <row r="22" spans="1:8" x14ac:dyDescent="0.2">
      <c r="B22" s="310" t="s">
        <v>41</v>
      </c>
      <c r="C22" s="310">
        <v>3.3674163585528813E-2</v>
      </c>
      <c r="D22" s="310">
        <v>6.1446917608619429E-2</v>
      </c>
      <c r="G22" s="310">
        <v>3.233458188127282E-2</v>
      </c>
      <c r="H22" s="310">
        <v>7.7188017406474463E-2</v>
      </c>
    </row>
    <row r="23" spans="1:8" x14ac:dyDescent="0.2">
      <c r="B23" s="310" t="s">
        <v>42</v>
      </c>
      <c r="C23" s="310">
        <v>3.6569421704101643E-2</v>
      </c>
      <c r="D23" s="310">
        <v>6.2770041613867067E-2</v>
      </c>
      <c r="G23" s="310">
        <v>3.4555412576495921E-2</v>
      </c>
      <c r="H23" s="310">
        <v>7.8254181047467647E-2</v>
      </c>
    </row>
    <row r="24" spans="1:8" x14ac:dyDescent="0.2">
      <c r="B24" s="310" t="s">
        <v>43</v>
      </c>
      <c r="C24" s="310">
        <v>3.4624249404285178E-2</v>
      </c>
      <c r="D24" s="310">
        <v>6.3450441874328536E-2</v>
      </c>
      <c r="G24" s="310">
        <v>3.3133171722488496E-2</v>
      </c>
      <c r="H24" s="310">
        <v>7.8186505196954373E-2</v>
      </c>
    </row>
    <row r="25" spans="1:8" x14ac:dyDescent="0.2">
      <c r="B25" s="310" t="s">
        <v>44</v>
      </c>
      <c r="C25" s="310">
        <v>3.8245710236100627E-2</v>
      </c>
      <c r="D25" s="310">
        <v>6.4298340886633873E-2</v>
      </c>
      <c r="G25" s="310">
        <v>3.6442472099498392E-2</v>
      </c>
      <c r="H25" s="310">
        <v>7.8440036039788705E-2</v>
      </c>
    </row>
    <row r="26" spans="1:8" x14ac:dyDescent="0.2">
      <c r="B26" s="310" t="s">
        <v>45</v>
      </c>
      <c r="C26" s="310">
        <v>3.7596605911798045E-2</v>
      </c>
      <c r="D26" s="310">
        <v>6.5141205451279743E-2</v>
      </c>
      <c r="G26" s="310">
        <v>3.5708040014824707E-2</v>
      </c>
      <c r="H26" s="310">
        <v>7.8821348570396299E-2</v>
      </c>
    </row>
    <row r="27" spans="1:8" x14ac:dyDescent="0.2">
      <c r="B27" s="310" t="s">
        <v>46</v>
      </c>
      <c r="C27" s="310">
        <v>3.9761456518229335E-2</v>
      </c>
      <c r="D27" s="310">
        <v>6.7480420346656203E-2</v>
      </c>
      <c r="G27" s="310">
        <v>3.8629680895040666E-2</v>
      </c>
      <c r="H27" s="310">
        <v>8.0757780900566484E-2</v>
      </c>
    </row>
    <row r="28" spans="1:8" x14ac:dyDescent="0.2">
      <c r="B28" s="310" t="s">
        <v>47</v>
      </c>
      <c r="C28" s="310">
        <v>3.6136716644600365E-2</v>
      </c>
      <c r="D28" s="310">
        <v>7.1638299820573584E-2</v>
      </c>
      <c r="G28" s="310">
        <v>3.6132368843057261E-2</v>
      </c>
      <c r="H28" s="310">
        <v>8.5576751265161913E-2</v>
      </c>
    </row>
    <row r="29" spans="1:8" x14ac:dyDescent="0.2">
      <c r="B29" s="310" t="s">
        <v>48</v>
      </c>
      <c r="C29" s="310">
        <v>4.970618679522773E-2</v>
      </c>
      <c r="D29" s="310">
        <v>7.7184710587249322E-2</v>
      </c>
      <c r="G29" s="310">
        <v>4.7941964336866309E-2</v>
      </c>
      <c r="H29" s="310">
        <v>9.2256082538805212E-2</v>
      </c>
    </row>
    <row r="30" spans="1:8" x14ac:dyDescent="0.2">
      <c r="B30" s="310" t="s">
        <v>49</v>
      </c>
      <c r="C30" s="310">
        <v>3.8872545902774717E-2</v>
      </c>
      <c r="D30" s="310">
        <v>9.7835689908061033E-2</v>
      </c>
      <c r="G30" s="310">
        <v>3.7390053101261096E-2</v>
      </c>
      <c r="H30" s="310">
        <v>0.11689497138863619</v>
      </c>
    </row>
    <row r="31" spans="1:8" x14ac:dyDescent="0.2">
      <c r="A31" s="310">
        <v>2020</v>
      </c>
      <c r="B31" s="310" t="s">
        <v>38</v>
      </c>
      <c r="C31" s="310">
        <v>4.685005625796277E-2</v>
      </c>
      <c r="D31" s="310">
        <v>0.10703821064883803</v>
      </c>
      <c r="G31" s="310">
        <v>4.4919010750206032E-2</v>
      </c>
      <c r="H31" s="310">
        <v>0.12760889315478124</v>
      </c>
    </row>
    <row r="32" spans="1:8" x14ac:dyDescent="0.2">
      <c r="B32" s="310" t="s">
        <v>39</v>
      </c>
      <c r="C32" s="310">
        <v>4.1815207584014039E-2</v>
      </c>
      <c r="D32" s="310">
        <v>0.11212391642062181</v>
      </c>
      <c r="G32" s="310">
        <v>4.0529445304394437E-2</v>
      </c>
      <c r="H32" s="310">
        <v>0.1339019421336026</v>
      </c>
    </row>
    <row r="33" spans="1:8" x14ac:dyDescent="0.2">
      <c r="B33" s="310" t="s">
        <v>40</v>
      </c>
      <c r="C33" s="310">
        <v>3.937618872108975E-2</v>
      </c>
      <c r="D33" s="310">
        <v>0.11536050731019142</v>
      </c>
      <c r="G33" s="310">
        <v>3.7854973297316206E-2</v>
      </c>
      <c r="H33" s="310">
        <v>0.13788089784138308</v>
      </c>
    </row>
    <row r="34" spans="1:8" x14ac:dyDescent="0.2">
      <c r="B34" s="310" t="s">
        <v>41</v>
      </c>
      <c r="C34" s="310">
        <v>4.3349119138567302E-2</v>
      </c>
      <c r="D34" s="310">
        <v>0.11940737063929616</v>
      </c>
      <c r="G34" s="310">
        <v>4.4668014207687359E-2</v>
      </c>
      <c r="H34" s="310">
        <v>0.14285723981673676</v>
      </c>
    </row>
    <row r="35" spans="1:8" x14ac:dyDescent="0.2">
      <c r="B35" s="310" t="s">
        <v>42</v>
      </c>
      <c r="C35" s="310">
        <v>6.3526464902228505E-2</v>
      </c>
      <c r="D35" s="310">
        <v>0.12229239777500057</v>
      </c>
      <c r="G35" s="310">
        <v>6.4602585520551217E-2</v>
      </c>
      <c r="H35" s="310">
        <v>0.14630507796333814</v>
      </c>
    </row>
    <row r="36" spans="1:8" x14ac:dyDescent="0.2">
      <c r="B36" s="310" t="s">
        <v>43</v>
      </c>
      <c r="C36" s="310">
        <v>5.0601103397093367E-2</v>
      </c>
      <c r="D36" s="310">
        <v>0.12493221195745094</v>
      </c>
      <c r="G36" s="310">
        <v>5.3601777782284497E-2</v>
      </c>
      <c r="H36" s="310">
        <v>0.14928476222702736</v>
      </c>
    </row>
    <row r="37" spans="1:8" x14ac:dyDescent="0.2">
      <c r="B37" s="310" t="s">
        <v>44</v>
      </c>
      <c r="C37" s="310">
        <v>5.8049707239328681E-2</v>
      </c>
      <c r="D37" s="310">
        <v>0.12585438445376496</v>
      </c>
      <c r="G37" s="310">
        <v>5.8574803340557063E-2</v>
      </c>
      <c r="H37" s="310">
        <v>0.15113912866114548</v>
      </c>
    </row>
    <row r="38" spans="1:8" x14ac:dyDescent="0.2">
      <c r="B38" s="310" t="s">
        <v>45</v>
      </c>
      <c r="C38" s="310">
        <v>3.9415393279741792E-2</v>
      </c>
      <c r="D38" s="310">
        <v>0.12716774317970189</v>
      </c>
      <c r="G38" s="310">
        <v>4.0085754659612345E-2</v>
      </c>
      <c r="H38" s="310">
        <v>0.15287797197849309</v>
      </c>
    </row>
    <row r="39" spans="1:8" x14ac:dyDescent="0.2">
      <c r="B39" s="310" t="s">
        <v>46</v>
      </c>
      <c r="C39" s="310">
        <v>5.3295790511521904E-2</v>
      </c>
      <c r="D39" s="310">
        <v>0.12837884802016086</v>
      </c>
      <c r="G39" s="310">
        <v>5.4417987253325945E-2</v>
      </c>
      <c r="H39" s="310">
        <v>0.15418725384274212</v>
      </c>
    </row>
    <row r="40" spans="1:8" x14ac:dyDescent="0.2">
      <c r="B40" s="310" t="s">
        <v>47</v>
      </c>
      <c r="C40" s="310">
        <v>3.7493826706857615E-2</v>
      </c>
      <c r="D40" s="310">
        <v>0.12999483922141555</v>
      </c>
      <c r="G40" s="310">
        <v>3.9015694609885562E-2</v>
      </c>
      <c r="H40" s="310">
        <v>0.15624547182727491</v>
      </c>
    </row>
    <row r="41" spans="1:8" x14ac:dyDescent="0.2">
      <c r="B41" s="310" t="s">
        <v>48</v>
      </c>
      <c r="C41" s="310">
        <v>5.4363643978593577E-2</v>
      </c>
      <c r="D41" s="310">
        <v>0.13135424495762513</v>
      </c>
      <c r="G41" s="310">
        <v>5.6099816642968398E-2</v>
      </c>
      <c r="H41" s="310">
        <v>0.15830099499295511</v>
      </c>
    </row>
    <row r="42" spans="1:8" x14ac:dyDescent="0.2">
      <c r="B42" s="310" t="s">
        <v>49</v>
      </c>
      <c r="C42" s="310">
        <v>5.1588153641549984E-2</v>
      </c>
      <c r="D42" s="310">
        <v>0.13323370927851563</v>
      </c>
      <c r="G42" s="310">
        <v>5.3039713624676153E-2</v>
      </c>
      <c r="H42" s="310">
        <v>0.15997891853743451</v>
      </c>
    </row>
    <row r="43" spans="1:8" x14ac:dyDescent="0.2">
      <c r="A43" s="310">
        <v>2021</v>
      </c>
      <c r="B43" s="310" t="s">
        <v>38</v>
      </c>
      <c r="C43" s="310">
        <v>6.6292687098387454E-2</v>
      </c>
      <c r="D43" s="310">
        <v>0.13647210028858506</v>
      </c>
      <c r="G43" s="310">
        <v>6.6834523488522229E-2</v>
      </c>
      <c r="H43" s="310">
        <v>0.16401720048668958</v>
      </c>
    </row>
    <row r="44" spans="1:8" x14ac:dyDescent="0.2">
      <c r="B44" s="310" t="s">
        <v>39</v>
      </c>
      <c r="C44" s="310">
        <v>6.7373296133710375E-2</v>
      </c>
      <c r="D44" s="310">
        <v>0.13897586473101525</v>
      </c>
      <c r="G44" s="310">
        <v>6.7884006749311304E-2</v>
      </c>
      <c r="H44" s="310">
        <v>0.16663575368851871</v>
      </c>
    </row>
    <row r="45" spans="1:8" x14ac:dyDescent="0.2">
      <c r="B45" s="310" t="s">
        <v>40</v>
      </c>
      <c r="C45" s="310">
        <v>7.0864849621042073E-2</v>
      </c>
      <c r="D45" s="310">
        <v>0.13995034096954945</v>
      </c>
      <c r="G45" s="310">
        <v>7.1208634898172488E-2</v>
      </c>
      <c r="H45" s="310">
        <v>0.1673554829535065</v>
      </c>
    </row>
    <row r="46" spans="1:8" x14ac:dyDescent="0.2">
      <c r="B46" s="310" t="s">
        <v>41</v>
      </c>
      <c r="C46" s="310">
        <v>5.0434852213563378E-2</v>
      </c>
      <c r="D46" s="310">
        <v>0.14235163178314456</v>
      </c>
      <c r="G46" s="310">
        <v>4.9322279526174816E-2</v>
      </c>
      <c r="H46" s="310">
        <v>0.16991521222450953</v>
      </c>
    </row>
    <row r="47" spans="1:8" x14ac:dyDescent="0.2">
      <c r="B47" s="310" t="s">
        <v>42</v>
      </c>
      <c r="C47" s="310">
        <v>5.3332984012631049E-2</v>
      </c>
      <c r="D47" s="310">
        <v>0.14413848800101189</v>
      </c>
      <c r="G47" s="310">
        <v>5.300748200854339E-2</v>
      </c>
      <c r="H47" s="310">
        <v>0.17104496589193238</v>
      </c>
    </row>
    <row r="48" spans="1:8" x14ac:dyDescent="0.2">
      <c r="B48" s="310" t="s">
        <v>43</v>
      </c>
      <c r="C48" s="310">
        <v>3.9157399618078091E-2</v>
      </c>
      <c r="D48" s="310">
        <v>0.14532963629816115</v>
      </c>
      <c r="G48" s="310">
        <v>3.9179293128660538E-2</v>
      </c>
      <c r="H48" s="310">
        <v>0.17227064155611621</v>
      </c>
    </row>
    <row r="49" spans="1:8" x14ac:dyDescent="0.2">
      <c r="B49" s="310" t="s">
        <v>44</v>
      </c>
      <c r="C49" s="310">
        <v>4.7877332158901144E-2</v>
      </c>
      <c r="D49" s="310">
        <v>0.14407608636901786</v>
      </c>
      <c r="G49" s="310">
        <v>4.818131164294661E-2</v>
      </c>
      <c r="H49" s="310">
        <v>0.17075570933695286</v>
      </c>
    </row>
    <row r="50" spans="1:8" x14ac:dyDescent="0.2">
      <c r="B50" s="310" t="s">
        <v>45</v>
      </c>
      <c r="C50" s="310">
        <v>3.7155119123653546E-2</v>
      </c>
      <c r="D50" s="310">
        <v>0.14546689708457103</v>
      </c>
      <c r="G50" s="310">
        <v>3.6853815095306608E-2</v>
      </c>
      <c r="H50" s="310">
        <v>0.17169394662862253</v>
      </c>
    </row>
    <row r="51" spans="1:8" x14ac:dyDescent="0.2">
      <c r="B51" s="310" t="s">
        <v>46</v>
      </c>
      <c r="C51" s="310">
        <v>4.4193421728809509E-2</v>
      </c>
      <c r="D51" s="310">
        <v>0.14522828272141136</v>
      </c>
      <c r="G51" s="310">
        <v>4.3320422460700912E-2</v>
      </c>
      <c r="H51" s="310">
        <v>0.17120702491378825</v>
      </c>
    </row>
    <row r="52" spans="1:8" x14ac:dyDescent="0.2">
      <c r="B52" s="310" t="s">
        <v>47</v>
      </c>
      <c r="C52" s="310">
        <v>3.6121091115825801E-2</v>
      </c>
      <c r="D52" s="310">
        <v>0.14616988611586695</v>
      </c>
      <c r="G52" s="310">
        <v>3.5290075541425887E-2</v>
      </c>
      <c r="H52" s="310">
        <v>0.17159309065821016</v>
      </c>
    </row>
    <row r="53" spans="1:8" x14ac:dyDescent="0.2">
      <c r="B53" s="310" t="s">
        <v>48</v>
      </c>
      <c r="C53" s="310">
        <v>4.5436716161880525E-2</v>
      </c>
      <c r="D53" s="310">
        <v>0.14490057520124505</v>
      </c>
      <c r="G53" s="310">
        <v>4.4361957061377751E-2</v>
      </c>
      <c r="H53" s="310">
        <v>0.16972002812876569</v>
      </c>
    </row>
    <row r="54" spans="1:8" x14ac:dyDescent="0.2">
      <c r="B54" s="310" t="s">
        <v>49</v>
      </c>
      <c r="C54" s="310">
        <v>3.5071314938752658E-2</v>
      </c>
      <c r="D54" s="310">
        <v>0.14600987791177503</v>
      </c>
      <c r="G54" s="310">
        <v>3.4053092654728404E-2</v>
      </c>
      <c r="H54" s="310">
        <v>0.16987781537282684</v>
      </c>
    </row>
    <row r="55" spans="1:8" x14ac:dyDescent="0.2">
      <c r="A55" s="310">
        <v>2022</v>
      </c>
      <c r="B55" s="310" t="s">
        <v>38</v>
      </c>
      <c r="C55" s="310">
        <v>4.3332886628525948E-2</v>
      </c>
      <c r="D55" s="310">
        <v>0.14822831210346379</v>
      </c>
      <c r="G55" s="310">
        <v>4.1952144183965416E-2</v>
      </c>
      <c r="H55" s="310">
        <v>0.17251876985475412</v>
      </c>
    </row>
    <row r="56" spans="1:8" x14ac:dyDescent="0.2">
      <c r="B56" s="310" t="s">
        <v>39</v>
      </c>
      <c r="C56" s="310">
        <v>3.5080999710907904E-2</v>
      </c>
      <c r="D56" s="310">
        <v>0.15024801026790502</v>
      </c>
      <c r="G56" s="310">
        <v>3.4173665452440993E-2</v>
      </c>
      <c r="H56" s="310">
        <v>0.17429460481217657</v>
      </c>
    </row>
    <row r="57" spans="1:8" x14ac:dyDescent="0.2">
      <c r="B57" s="310" t="s">
        <v>40</v>
      </c>
      <c r="C57" s="310">
        <v>4.0063573140926269E-2</v>
      </c>
      <c r="D57" s="310">
        <v>0.15080873643625239</v>
      </c>
      <c r="G57" s="310">
        <v>3.9905989492006688E-2</v>
      </c>
      <c r="H57" s="310">
        <v>0.17416098116396331</v>
      </c>
    </row>
    <row r="58" spans="1:8" x14ac:dyDescent="0.2">
      <c r="B58" s="310" t="s">
        <v>41</v>
      </c>
      <c r="C58" s="310">
        <v>3.3287434992584269E-2</v>
      </c>
      <c r="D58" s="310">
        <v>0.15368512589095776</v>
      </c>
      <c r="G58" s="310">
        <v>3.2482893792538083E-2</v>
      </c>
      <c r="H58" s="310">
        <v>0.17672388849792839</v>
      </c>
    </row>
    <row r="59" spans="1:8" x14ac:dyDescent="0.2">
      <c r="B59" s="310" t="s">
        <v>42</v>
      </c>
      <c r="C59" s="310">
        <v>4.0562583911229327E-2</v>
      </c>
      <c r="D59" s="310">
        <v>0.1547296502290747</v>
      </c>
      <c r="G59" s="310">
        <v>3.9412352899691014E-2</v>
      </c>
      <c r="H59" s="310">
        <v>0.17764171418304006</v>
      </c>
    </row>
    <row r="60" spans="1:8" x14ac:dyDescent="0.2">
      <c r="B60" s="310" t="s">
        <v>43</v>
      </c>
      <c r="C60" s="310">
        <v>3.5509834092780267E-2</v>
      </c>
      <c r="D60" s="310">
        <v>0.15586461430339718</v>
      </c>
      <c r="G60" s="310">
        <v>3.4663325240432738E-2</v>
      </c>
      <c r="H60" s="310">
        <v>0.17848552855952096</v>
      </c>
    </row>
    <row r="61" spans="1:8" x14ac:dyDescent="0.2">
      <c r="B61" s="310" t="s">
        <v>44</v>
      </c>
      <c r="C61" s="310">
        <v>4.1393810250234704E-2</v>
      </c>
      <c r="D61" s="310">
        <v>0.15629647154114051</v>
      </c>
      <c r="G61" s="310">
        <v>4.1510399979741958E-2</v>
      </c>
      <c r="H61" s="310">
        <v>0.17847215961489776</v>
      </c>
    </row>
    <row r="62" spans="1:8" x14ac:dyDescent="0.2">
      <c r="B62" s="310" t="s">
        <v>45</v>
      </c>
      <c r="C62" s="310">
        <v>3.352005328016814E-2</v>
      </c>
      <c r="D62" s="310">
        <v>0.15809448820173946</v>
      </c>
      <c r="G62" s="310">
        <v>3.3600873378454119E-2</v>
      </c>
      <c r="H62" s="310">
        <v>0.17993154045581167</v>
      </c>
    </row>
    <row r="63" spans="1:8" x14ac:dyDescent="0.2">
      <c r="B63" s="310" t="s">
        <v>46</v>
      </c>
      <c r="C63" s="310">
        <v>3.8452830332331191E-2</v>
      </c>
      <c r="D63" s="310">
        <v>0.15762791947786073</v>
      </c>
      <c r="G63" s="310">
        <v>3.7831611058409265E-2</v>
      </c>
      <c r="H63" s="310">
        <v>0.17937748835586248</v>
      </c>
    </row>
    <row r="64" spans="1:8" x14ac:dyDescent="0.2">
      <c r="B64" s="310" t="s">
        <v>47</v>
      </c>
      <c r="C64" s="310">
        <v>3.2305054665018672E-2</v>
      </c>
      <c r="D64" s="310">
        <v>0.15904624492184552</v>
      </c>
      <c r="G64" s="310">
        <v>3.1967861608754464E-2</v>
      </c>
      <c r="H64" s="310">
        <v>0.18027966482978378</v>
      </c>
    </row>
    <row r="65" spans="2:8" x14ac:dyDescent="0.2">
      <c r="B65" s="310" t="s">
        <v>48</v>
      </c>
      <c r="C65" s="310">
        <v>4.2501065983467937E-2</v>
      </c>
      <c r="D65" s="310">
        <v>0.15793826859421958</v>
      </c>
      <c r="G65" s="310">
        <v>4.0523942639033778E-2</v>
      </c>
      <c r="H65" s="310">
        <v>0.17895034636644566</v>
      </c>
    </row>
    <row r="66" spans="2:8" x14ac:dyDescent="0.2">
      <c r="B66" s="69" t="s">
        <v>49</v>
      </c>
      <c r="C66" s="310">
        <v>3.1941752197392349E-2</v>
      </c>
      <c r="D66" s="310">
        <v>0.16021564869670682</v>
      </c>
      <c r="G66" s="310">
        <v>3.2463665794267543E-2</v>
      </c>
      <c r="H66" s="310">
        <v>0.1809359231099989</v>
      </c>
    </row>
    <row r="67" spans="2:8" x14ac:dyDescent="0.2">
      <c r="B67" s="310" t="s">
        <v>38</v>
      </c>
      <c r="C67" s="310">
        <v>3.4973685549285108E-2</v>
      </c>
      <c r="D67" s="310">
        <v>0.16080211397124081</v>
      </c>
      <c r="G67" s="310">
        <v>3.5686285870838476E-2</v>
      </c>
      <c r="H67" s="310">
        <v>0.18181556527516515</v>
      </c>
    </row>
    <row r="68" spans="2:8" x14ac:dyDescent="0.2">
      <c r="B68" s="310" t="s">
        <v>39</v>
      </c>
      <c r="C68" s="310">
        <v>3.0154791420382434E-2</v>
      </c>
      <c r="D68" s="310">
        <v>0.16497427222451652</v>
      </c>
      <c r="G68" s="310">
        <v>3.0936174171431876E-2</v>
      </c>
      <c r="H68" s="310">
        <v>0.18587702877927223</v>
      </c>
    </row>
    <row r="69" spans="2:8" x14ac:dyDescent="0.2">
      <c r="B69" s="310" t="s">
        <v>40</v>
      </c>
      <c r="C69" s="310">
        <v>3.1836159097244437E-2</v>
      </c>
      <c r="D69" s="310">
        <v>0.16421394995889585</v>
      </c>
      <c r="G69" s="310">
        <v>3.3188572267150898E-2</v>
      </c>
      <c r="H69" s="310">
        <v>0.18537544888208368</v>
      </c>
    </row>
  </sheetData>
  <mergeCells count="1">
    <mergeCell ref="H1:I1"/>
  </mergeCells>
  <hyperlinks>
    <hyperlink ref="H1:I1" location="Index!A1" display="Regresar al �ndice" xr:uid="{00000000-0004-0000-2600-000000000000}"/>
  </hyperlinks>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7"/>
  <dimension ref="A1:I73"/>
  <sheetViews>
    <sheetView zoomScaleNormal="100" workbookViewId="0"/>
  </sheetViews>
  <sheetFormatPr baseColWidth="10" defaultColWidth="8.7109375" defaultRowHeight="12.75" x14ac:dyDescent="0.2"/>
  <cols>
    <col min="1" max="16384" width="8.7109375" style="310"/>
  </cols>
  <sheetData>
    <row r="1" spans="1:9" x14ac:dyDescent="0.2">
      <c r="A1" s="69" t="s">
        <v>2025</v>
      </c>
      <c r="H1" s="346" t="s">
        <v>2143</v>
      </c>
      <c r="I1" s="346"/>
    </row>
    <row r="2" spans="1:9" x14ac:dyDescent="0.2">
      <c r="A2" s="32" t="s">
        <v>1417</v>
      </c>
    </row>
    <row r="6" spans="1:9" x14ac:dyDescent="0.2">
      <c r="A6" s="310" t="s">
        <v>2</v>
      </c>
      <c r="B6" s="310" t="s">
        <v>293</v>
      </c>
    </row>
    <row r="7" spans="1:9" x14ac:dyDescent="0.2">
      <c r="A7" s="69" t="s">
        <v>28</v>
      </c>
      <c r="B7" s="88">
        <v>0.28185837244763623</v>
      </c>
    </row>
    <row r="8" spans="1:9" x14ac:dyDescent="0.2">
      <c r="A8" s="69" t="s">
        <v>27</v>
      </c>
      <c r="B8" s="88">
        <v>0.23472610236075944</v>
      </c>
    </row>
    <row r="9" spans="1:9" x14ac:dyDescent="0.2">
      <c r="A9" s="69" t="s">
        <v>15</v>
      </c>
      <c r="B9" s="88">
        <v>0.23238206784592819</v>
      </c>
    </row>
    <row r="10" spans="1:9" x14ac:dyDescent="0.2">
      <c r="A10" s="69" t="s">
        <v>31</v>
      </c>
      <c r="B10" s="88">
        <v>0.23009193232342953</v>
      </c>
    </row>
    <row r="11" spans="1:9" x14ac:dyDescent="0.2">
      <c r="A11" s="69" t="s">
        <v>29</v>
      </c>
      <c r="B11" s="88">
        <v>0.21928439273048994</v>
      </c>
    </row>
    <row r="12" spans="1:9" x14ac:dyDescent="0.2">
      <c r="A12" s="69" t="s">
        <v>9</v>
      </c>
      <c r="B12" s="88">
        <v>0.21923592422970417</v>
      </c>
    </row>
    <row r="13" spans="1:9" x14ac:dyDescent="0.2">
      <c r="A13" s="69" t="s">
        <v>50</v>
      </c>
      <c r="B13" s="88">
        <v>0.21573368955913652</v>
      </c>
    </row>
    <row r="14" spans="1:9" x14ac:dyDescent="0.2">
      <c r="A14" s="69" t="s">
        <v>21</v>
      </c>
      <c r="B14" s="88">
        <v>0.21468140628830235</v>
      </c>
    </row>
    <row r="15" spans="1:9" x14ac:dyDescent="0.2">
      <c r="A15" s="69" t="s">
        <v>6</v>
      </c>
      <c r="B15" s="88">
        <v>0.20349675464869074</v>
      </c>
    </row>
    <row r="16" spans="1:9" x14ac:dyDescent="0.2">
      <c r="A16" s="69" t="s">
        <v>18</v>
      </c>
      <c r="B16" s="88">
        <v>0.19888890645715862</v>
      </c>
    </row>
    <row r="17" spans="1:2" x14ac:dyDescent="0.2">
      <c r="A17" s="69" t="s">
        <v>24</v>
      </c>
      <c r="B17" s="88">
        <v>0.19819631648875718</v>
      </c>
    </row>
    <row r="18" spans="1:2" x14ac:dyDescent="0.2">
      <c r="A18" s="69" t="s">
        <v>10</v>
      </c>
      <c r="B18" s="88">
        <v>0.19505015288136068</v>
      </c>
    </row>
    <row r="19" spans="1:2" x14ac:dyDescent="0.2">
      <c r="A19" s="69" t="s">
        <v>1</v>
      </c>
      <c r="B19" s="88">
        <v>0.18537544888208368</v>
      </c>
    </row>
    <row r="20" spans="1:2" x14ac:dyDescent="0.2">
      <c r="A20" s="69" t="s">
        <v>22</v>
      </c>
      <c r="B20" s="88">
        <v>0.18456280876774822</v>
      </c>
    </row>
    <row r="21" spans="1:2" x14ac:dyDescent="0.2">
      <c r="A21" s="69" t="s">
        <v>7</v>
      </c>
      <c r="B21" s="88">
        <v>0.18446753629599008</v>
      </c>
    </row>
    <row r="22" spans="1:2" x14ac:dyDescent="0.2">
      <c r="A22" s="69" t="s">
        <v>16</v>
      </c>
      <c r="B22" s="88">
        <v>0.18350649727353116</v>
      </c>
    </row>
    <row r="23" spans="1:2" x14ac:dyDescent="0.2">
      <c r="A23" s="69" t="s">
        <v>5</v>
      </c>
      <c r="B23" s="88">
        <v>0.18327093284262436</v>
      </c>
    </row>
    <row r="24" spans="1:2" x14ac:dyDescent="0.2">
      <c r="A24" s="69" t="s">
        <v>32</v>
      </c>
      <c r="B24" s="88">
        <v>0.18170058669665129</v>
      </c>
    </row>
    <row r="25" spans="1:2" x14ac:dyDescent="0.2">
      <c r="A25" s="69" t="s">
        <v>12</v>
      </c>
      <c r="B25" s="88">
        <v>0.18076236484523414</v>
      </c>
    </row>
    <row r="26" spans="1:2" x14ac:dyDescent="0.2">
      <c r="A26" s="69" t="s">
        <v>30</v>
      </c>
      <c r="B26" s="88">
        <v>0.18048913971133643</v>
      </c>
    </row>
    <row r="27" spans="1:2" x14ac:dyDescent="0.2">
      <c r="A27" s="69" t="s">
        <v>20</v>
      </c>
      <c r="B27" s="88">
        <v>0.17755879191212073</v>
      </c>
    </row>
    <row r="28" spans="1:2" x14ac:dyDescent="0.2">
      <c r="A28" s="69" t="s">
        <v>26</v>
      </c>
      <c r="B28" s="88">
        <v>0.1747214098388282</v>
      </c>
    </row>
    <row r="29" spans="1:2" x14ac:dyDescent="0.2">
      <c r="A29" s="69" t="s">
        <v>17</v>
      </c>
      <c r="B29" s="88">
        <v>0.16946778023131404</v>
      </c>
    </row>
    <row r="30" spans="1:2" x14ac:dyDescent="0.2">
      <c r="A30" s="69" t="s">
        <v>11</v>
      </c>
      <c r="B30" s="88">
        <v>0.16792383108932879</v>
      </c>
    </row>
    <row r="31" spans="1:2" x14ac:dyDescent="0.2">
      <c r="A31" s="69" t="s">
        <v>4</v>
      </c>
      <c r="B31" s="88">
        <v>0.1668624353329132</v>
      </c>
    </row>
    <row r="32" spans="1:2" x14ac:dyDescent="0.2">
      <c r="A32" s="69" t="s">
        <v>8</v>
      </c>
      <c r="B32" s="88">
        <v>0.1658576149081222</v>
      </c>
    </row>
    <row r="33" spans="1:3" x14ac:dyDescent="0.2">
      <c r="A33" s="69" t="s">
        <v>0</v>
      </c>
      <c r="B33" s="88">
        <v>0.16421394995889585</v>
      </c>
    </row>
    <row r="34" spans="1:3" x14ac:dyDescent="0.2">
      <c r="A34" s="69" t="s">
        <v>19</v>
      </c>
      <c r="B34" s="88">
        <v>0.15705281690652914</v>
      </c>
    </row>
    <row r="35" spans="1:3" x14ac:dyDescent="0.2">
      <c r="A35" s="69" t="s">
        <v>14</v>
      </c>
      <c r="B35" s="88">
        <v>0.15413535565833464</v>
      </c>
    </row>
    <row r="36" spans="1:3" x14ac:dyDescent="0.2">
      <c r="A36" s="69" t="s">
        <v>23</v>
      </c>
      <c r="B36" s="88">
        <v>0.14033131529704379</v>
      </c>
    </row>
    <row r="37" spans="1:3" x14ac:dyDescent="0.2">
      <c r="A37" s="69" t="s">
        <v>3</v>
      </c>
      <c r="B37" s="88">
        <v>0.13192824287376381</v>
      </c>
    </row>
    <row r="38" spans="1:3" x14ac:dyDescent="0.2">
      <c r="A38" s="69" t="s">
        <v>25</v>
      </c>
      <c r="B38" s="88">
        <v>0.1223358494903581</v>
      </c>
      <c r="C38" s="311"/>
    </row>
    <row r="39" spans="1:3" x14ac:dyDescent="0.2">
      <c r="A39" s="69" t="s">
        <v>33</v>
      </c>
      <c r="B39" s="88">
        <v>0.11420281106974765</v>
      </c>
    </row>
    <row r="41" spans="1:3" x14ac:dyDescent="0.2">
      <c r="A41" s="69"/>
      <c r="B41" s="69"/>
      <c r="C41" s="69"/>
    </row>
    <row r="42" spans="1:3" x14ac:dyDescent="0.2">
      <c r="A42" s="69"/>
      <c r="B42" s="69"/>
      <c r="C42" s="69"/>
    </row>
    <row r="43" spans="1:3" x14ac:dyDescent="0.2">
      <c r="A43" s="69"/>
      <c r="B43" s="69"/>
      <c r="C43" s="69"/>
    </row>
    <row r="44" spans="1:3" x14ac:dyDescent="0.2">
      <c r="A44" s="69"/>
      <c r="B44" s="69"/>
      <c r="C44" s="69"/>
    </row>
    <row r="45" spans="1:3" x14ac:dyDescent="0.2">
      <c r="A45" s="69"/>
      <c r="B45" s="69"/>
      <c r="C45" s="69"/>
    </row>
    <row r="46" spans="1:3" x14ac:dyDescent="0.2">
      <c r="A46" s="69"/>
      <c r="B46" s="69"/>
      <c r="C46" s="69"/>
    </row>
    <row r="47" spans="1:3" x14ac:dyDescent="0.2">
      <c r="A47" s="69"/>
      <c r="B47" s="69"/>
      <c r="C47" s="69"/>
    </row>
    <row r="48" spans="1:3" x14ac:dyDescent="0.2">
      <c r="A48" s="69"/>
      <c r="B48" s="69"/>
      <c r="C48" s="69"/>
    </row>
    <row r="49" spans="1:3" x14ac:dyDescent="0.2">
      <c r="A49" s="69"/>
      <c r="B49" s="69"/>
      <c r="C49" s="69"/>
    </row>
    <row r="50" spans="1:3" x14ac:dyDescent="0.2">
      <c r="A50" s="69"/>
      <c r="B50" s="69"/>
      <c r="C50" s="69"/>
    </row>
    <row r="51" spans="1:3" x14ac:dyDescent="0.2">
      <c r="A51" s="69"/>
      <c r="B51" s="69"/>
      <c r="C51" s="69"/>
    </row>
    <row r="52" spans="1:3" x14ac:dyDescent="0.2">
      <c r="A52" s="69"/>
      <c r="B52" s="69"/>
      <c r="C52" s="69"/>
    </row>
    <row r="53" spans="1:3" x14ac:dyDescent="0.2">
      <c r="A53" s="69"/>
      <c r="B53" s="69"/>
      <c r="C53" s="69"/>
    </row>
    <row r="54" spans="1:3" x14ac:dyDescent="0.2">
      <c r="A54" s="69"/>
      <c r="B54" s="69"/>
      <c r="C54" s="69"/>
    </row>
    <row r="55" spans="1:3" x14ac:dyDescent="0.2">
      <c r="A55" s="69"/>
      <c r="B55" s="69"/>
      <c r="C55" s="69"/>
    </row>
    <row r="56" spans="1:3" x14ac:dyDescent="0.2">
      <c r="A56" s="69"/>
      <c r="B56" s="69"/>
      <c r="C56" s="69"/>
    </row>
    <row r="57" spans="1:3" x14ac:dyDescent="0.2">
      <c r="A57" s="69"/>
      <c r="B57" s="69"/>
      <c r="C57" s="69"/>
    </row>
    <row r="58" spans="1:3" x14ac:dyDescent="0.2">
      <c r="A58" s="69"/>
      <c r="B58" s="69"/>
      <c r="C58" s="69"/>
    </row>
    <row r="59" spans="1:3" x14ac:dyDescent="0.2">
      <c r="A59" s="69"/>
      <c r="B59" s="69"/>
      <c r="C59" s="69"/>
    </row>
    <row r="60" spans="1:3" x14ac:dyDescent="0.2">
      <c r="A60" s="69"/>
      <c r="B60" s="69"/>
      <c r="C60" s="69"/>
    </row>
    <row r="61" spans="1:3" x14ac:dyDescent="0.2">
      <c r="A61" s="69"/>
      <c r="B61" s="69"/>
      <c r="C61" s="69"/>
    </row>
    <row r="62" spans="1:3" x14ac:dyDescent="0.2">
      <c r="A62" s="69"/>
      <c r="B62" s="69"/>
      <c r="C62" s="69"/>
    </row>
    <row r="63" spans="1:3" x14ac:dyDescent="0.2">
      <c r="A63" s="69"/>
      <c r="B63" s="69"/>
      <c r="C63" s="69"/>
    </row>
    <row r="64" spans="1:3" x14ac:dyDescent="0.2">
      <c r="A64" s="69"/>
      <c r="B64" s="69"/>
      <c r="C64" s="69"/>
    </row>
    <row r="65" spans="1:3" x14ac:dyDescent="0.2">
      <c r="A65" s="69"/>
      <c r="B65" s="69"/>
      <c r="C65" s="69"/>
    </row>
    <row r="66" spans="1:3" x14ac:dyDescent="0.2">
      <c r="A66" s="69"/>
      <c r="B66" s="69"/>
      <c r="C66" s="69"/>
    </row>
    <row r="67" spans="1:3" x14ac:dyDescent="0.2">
      <c r="A67" s="69"/>
      <c r="B67" s="69"/>
      <c r="C67" s="69"/>
    </row>
    <row r="68" spans="1:3" x14ac:dyDescent="0.2">
      <c r="A68" s="69"/>
      <c r="B68" s="69"/>
      <c r="C68" s="69"/>
    </row>
    <row r="69" spans="1:3" x14ac:dyDescent="0.2">
      <c r="A69" s="69"/>
      <c r="B69" s="69"/>
      <c r="C69" s="69"/>
    </row>
    <row r="70" spans="1:3" x14ac:dyDescent="0.2">
      <c r="A70" s="69"/>
      <c r="B70" s="69"/>
      <c r="C70" s="69"/>
    </row>
    <row r="71" spans="1:3" x14ac:dyDescent="0.2">
      <c r="A71" s="69"/>
      <c r="B71" s="69"/>
      <c r="C71" s="69"/>
    </row>
    <row r="72" spans="1:3" x14ac:dyDescent="0.2">
      <c r="A72" s="69"/>
      <c r="B72" s="69"/>
      <c r="C72" s="69"/>
    </row>
    <row r="73" spans="1:3" x14ac:dyDescent="0.2">
      <c r="A73" s="69"/>
      <c r="B73" s="69"/>
      <c r="C73" s="69"/>
    </row>
  </sheetData>
  <mergeCells count="1">
    <mergeCell ref="H1:I1"/>
  </mergeCells>
  <hyperlinks>
    <hyperlink ref="H1:I1" location="Index!A1" display="Regresar al �ndice" xr:uid="{00000000-0004-0000-2700-000000000000}"/>
  </hyperlinks>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1A556-6FEB-4263-8831-1C42048A6A0A}">
  <sheetPr codeName="Hoja35"/>
  <dimension ref="A1:M130"/>
  <sheetViews>
    <sheetView workbookViewId="0"/>
  </sheetViews>
  <sheetFormatPr baseColWidth="10" defaultRowHeight="12.75" x14ac:dyDescent="0.2"/>
  <cols>
    <col min="1" max="16384" width="11.42578125" style="372"/>
  </cols>
  <sheetData>
    <row r="1" spans="1:13" x14ac:dyDescent="0.2">
      <c r="A1" s="69" t="s">
        <v>2027</v>
      </c>
      <c r="B1" s="372" t="s">
        <v>53</v>
      </c>
      <c r="C1" s="372" t="s">
        <v>53</v>
      </c>
      <c r="D1" s="372" t="s">
        <v>53</v>
      </c>
      <c r="E1" s="372" t="s">
        <v>53</v>
      </c>
      <c r="F1" s="372" t="s">
        <v>53</v>
      </c>
      <c r="G1" s="372" t="s">
        <v>53</v>
      </c>
      <c r="H1" s="346" t="s">
        <v>2143</v>
      </c>
      <c r="I1" s="346"/>
    </row>
    <row r="2" spans="1:13" x14ac:dyDescent="0.2">
      <c r="A2" s="372" t="s">
        <v>1467</v>
      </c>
      <c r="B2" s="372" t="s">
        <v>53</v>
      </c>
      <c r="C2" s="372" t="s">
        <v>53</v>
      </c>
      <c r="D2" s="372" t="s">
        <v>53</v>
      </c>
      <c r="E2" s="372" t="s">
        <v>53</v>
      </c>
      <c r="F2" s="372" t="s">
        <v>53</v>
      </c>
      <c r="G2" s="372" t="s">
        <v>53</v>
      </c>
      <c r="H2" s="372" t="s">
        <v>53</v>
      </c>
    </row>
    <row r="6" spans="1:13" x14ac:dyDescent="0.2">
      <c r="A6" s="372" t="s">
        <v>297</v>
      </c>
      <c r="B6" s="372" t="s">
        <v>341</v>
      </c>
      <c r="C6" s="372" t="s">
        <v>54</v>
      </c>
      <c r="D6" s="372" t="s">
        <v>439</v>
      </c>
      <c r="E6" s="372" t="s">
        <v>440</v>
      </c>
      <c r="F6" s="372" t="s">
        <v>1</v>
      </c>
      <c r="G6" s="372" t="s">
        <v>55</v>
      </c>
      <c r="H6" s="372" t="s">
        <v>56</v>
      </c>
      <c r="I6" s="372" t="s">
        <v>57</v>
      </c>
      <c r="J6" s="372" t="s">
        <v>58</v>
      </c>
      <c r="K6" s="372" t="s">
        <v>441</v>
      </c>
      <c r="L6" s="372" t="s">
        <v>442</v>
      </c>
      <c r="M6" s="372" t="s">
        <v>443</v>
      </c>
    </row>
    <row r="7" spans="1:13" x14ac:dyDescent="0.2">
      <c r="A7" s="372" t="s">
        <v>59</v>
      </c>
      <c r="B7" s="372" t="s">
        <v>60</v>
      </c>
      <c r="C7" s="372">
        <v>80.8927820181501</v>
      </c>
      <c r="D7" s="372">
        <v>81.002269999999996</v>
      </c>
      <c r="E7" s="372">
        <v>76.225970000000004</v>
      </c>
      <c r="F7" s="403">
        <v>3.2545700000000002</v>
      </c>
      <c r="G7" s="403">
        <v>3.3545099999999999</v>
      </c>
      <c r="H7" s="403">
        <v>5.9303299999999997</v>
      </c>
      <c r="I7" s="372">
        <v>0.45662999999999998</v>
      </c>
      <c r="J7" s="372">
        <v>0.27533000000000002</v>
      </c>
      <c r="K7" s="372">
        <v>0.92032000000000003</v>
      </c>
      <c r="L7" s="372">
        <v>1.08246</v>
      </c>
      <c r="M7" s="372">
        <v>0.48125000000000001</v>
      </c>
    </row>
    <row r="8" spans="1:13" x14ac:dyDescent="0.2">
      <c r="A8" s="372" t="s">
        <v>53</v>
      </c>
      <c r="B8" s="372" t="s">
        <v>61</v>
      </c>
      <c r="C8" s="372">
        <v>81.290942965322401</v>
      </c>
      <c r="D8" s="372">
        <v>81.448670000000007</v>
      </c>
      <c r="E8" s="372">
        <v>76.580719999999999</v>
      </c>
      <c r="F8" s="403">
        <v>3.5522900000000002</v>
      </c>
      <c r="G8" s="403">
        <v>3.6920700000000002</v>
      </c>
      <c r="H8" s="403">
        <v>6.1743100000000002</v>
      </c>
      <c r="I8" s="372">
        <v>0.55108999999999997</v>
      </c>
      <c r="J8" s="372">
        <v>0.30259000000000003</v>
      </c>
      <c r="K8" s="372">
        <v>1.16645</v>
      </c>
      <c r="L8" s="372">
        <v>0.46539999999999998</v>
      </c>
      <c r="M8" s="372">
        <v>0.50051999999999996</v>
      </c>
    </row>
    <row r="9" spans="1:13" x14ac:dyDescent="0.2">
      <c r="A9" s="372" t="s">
        <v>53</v>
      </c>
      <c r="B9" s="372" t="s">
        <v>62</v>
      </c>
      <c r="C9" s="372">
        <v>81.887433139010795</v>
      </c>
      <c r="D9" s="372">
        <v>82.092449999999999</v>
      </c>
      <c r="E9" s="372">
        <v>76.870040000000003</v>
      </c>
      <c r="F9" s="403">
        <v>4.2522700000000002</v>
      </c>
      <c r="G9" s="403">
        <v>4.3492899999999999</v>
      </c>
      <c r="H9" s="403">
        <v>6.3327200000000001</v>
      </c>
      <c r="I9" s="372">
        <v>0.79042000000000001</v>
      </c>
      <c r="J9" s="372">
        <v>0.35541</v>
      </c>
      <c r="K9" s="372">
        <v>1.9314899999999999</v>
      </c>
      <c r="L9" s="372">
        <v>0.37779000000000001</v>
      </c>
      <c r="M9" s="372">
        <v>0.51300000000000001</v>
      </c>
    </row>
    <row r="10" spans="1:13" x14ac:dyDescent="0.2">
      <c r="A10" s="372" t="s">
        <v>53</v>
      </c>
      <c r="B10" s="372" t="s">
        <v>63</v>
      </c>
      <c r="C10" s="372">
        <v>81.941522928060607</v>
      </c>
      <c r="D10" s="372">
        <v>82.305779999999999</v>
      </c>
      <c r="E10" s="372">
        <v>77.140060000000005</v>
      </c>
      <c r="F10" s="403">
        <v>4.6494200000000001</v>
      </c>
      <c r="G10" s="403">
        <v>4.5427799999999996</v>
      </c>
      <c r="H10" s="403">
        <v>6.3485300000000002</v>
      </c>
      <c r="I10" s="372">
        <v>0.25986999999999999</v>
      </c>
      <c r="J10" s="372">
        <v>0.37090000000000001</v>
      </c>
      <c r="K10" s="372">
        <v>2.07321</v>
      </c>
      <c r="L10" s="372">
        <v>0.35127999999999998</v>
      </c>
      <c r="M10" s="372">
        <v>0.51424999999999998</v>
      </c>
    </row>
    <row r="11" spans="1:13" x14ac:dyDescent="0.2">
      <c r="A11" s="372" t="s">
        <v>53</v>
      </c>
      <c r="B11" s="372" t="s">
        <v>64</v>
      </c>
      <c r="C11" s="372">
        <v>81.668820241601097</v>
      </c>
      <c r="D11" s="372">
        <v>82.42877</v>
      </c>
      <c r="E11" s="372">
        <v>77.482420000000005</v>
      </c>
      <c r="F11" s="403">
        <v>4.6314200000000003</v>
      </c>
      <c r="G11" s="403">
        <v>4.6555999999999997</v>
      </c>
      <c r="H11" s="403">
        <v>6.0250700000000004</v>
      </c>
      <c r="I11" s="372">
        <v>0.14943000000000001</v>
      </c>
      <c r="J11" s="372">
        <v>0.37992999999999999</v>
      </c>
      <c r="K11" s="372">
        <v>1.7610600000000001</v>
      </c>
      <c r="L11" s="372">
        <v>0.44380999999999998</v>
      </c>
      <c r="M11" s="372">
        <v>0.48874000000000001</v>
      </c>
    </row>
    <row r="12" spans="1:13" x14ac:dyDescent="0.2">
      <c r="A12" s="372" t="s">
        <v>53</v>
      </c>
      <c r="B12" s="372" t="s">
        <v>65</v>
      </c>
      <c r="C12" s="372">
        <v>81.619237934972006</v>
      </c>
      <c r="D12" s="372">
        <v>82.260990000000007</v>
      </c>
      <c r="E12" s="372">
        <v>77.498260000000002</v>
      </c>
      <c r="F12" s="403">
        <v>4.0880299999999998</v>
      </c>
      <c r="G12" s="403">
        <v>3.9207000000000001</v>
      </c>
      <c r="H12" s="403">
        <v>5.1428900000000004</v>
      </c>
      <c r="I12" s="372">
        <v>-0.20354</v>
      </c>
      <c r="J12" s="372">
        <v>0.32100000000000001</v>
      </c>
      <c r="K12" s="372">
        <v>0.99734</v>
      </c>
      <c r="L12" s="372">
        <v>2.0449999999999999E-2</v>
      </c>
      <c r="M12" s="372">
        <v>0.41879</v>
      </c>
    </row>
    <row r="13" spans="1:13" x14ac:dyDescent="0.2">
      <c r="A13" s="372" t="s">
        <v>53</v>
      </c>
      <c r="B13" s="372" t="s">
        <v>66</v>
      </c>
      <c r="C13" s="372">
        <v>81.5921930404471</v>
      </c>
      <c r="D13" s="372">
        <v>82.07423</v>
      </c>
      <c r="E13" s="372">
        <v>77.478279999999998</v>
      </c>
      <c r="F13" s="403">
        <v>3.47262</v>
      </c>
      <c r="G13" s="403">
        <v>2.9805700000000002</v>
      </c>
      <c r="H13" s="403">
        <v>4.3328199999999999</v>
      </c>
      <c r="I13" s="372">
        <v>-0.22703000000000001</v>
      </c>
      <c r="J13" s="372">
        <v>0.24504999999999999</v>
      </c>
      <c r="K13" s="372">
        <v>-2.2190000000000001E-2</v>
      </c>
      <c r="L13" s="372">
        <v>-2.5780000000000001E-2</v>
      </c>
      <c r="M13" s="372">
        <v>0.35409000000000002</v>
      </c>
    </row>
    <row r="14" spans="1:13" x14ac:dyDescent="0.2">
      <c r="A14" s="372" t="s">
        <v>53</v>
      </c>
      <c r="B14" s="372" t="s">
        <v>67</v>
      </c>
      <c r="C14" s="372">
        <v>81.824328385119301</v>
      </c>
      <c r="D14" s="372">
        <v>82.263270000000006</v>
      </c>
      <c r="E14" s="372">
        <v>77.954269999999994</v>
      </c>
      <c r="F14" s="403">
        <v>3.4565299999999999</v>
      </c>
      <c r="G14" s="403">
        <v>2.91777</v>
      </c>
      <c r="H14" s="403">
        <v>4.8182299999999998</v>
      </c>
      <c r="I14" s="372">
        <v>0.23032</v>
      </c>
      <c r="J14" s="372">
        <v>0.23995</v>
      </c>
      <c r="K14" s="372">
        <v>-5.1650000000000001E-2</v>
      </c>
      <c r="L14" s="372">
        <v>0.61434999999999995</v>
      </c>
      <c r="M14" s="372">
        <v>0.39291999999999999</v>
      </c>
    </row>
    <row r="15" spans="1:13" x14ac:dyDescent="0.2">
      <c r="A15" s="372" t="s">
        <v>53</v>
      </c>
      <c r="B15" s="372" t="s">
        <v>68</v>
      </c>
      <c r="C15" s="372">
        <v>82.132339683875202</v>
      </c>
      <c r="D15" s="372">
        <v>82.672470000000004</v>
      </c>
      <c r="E15" s="372">
        <v>78.476420000000005</v>
      </c>
      <c r="F15" s="403">
        <v>3.3902999999999999</v>
      </c>
      <c r="G15" s="403">
        <v>3.0012099999999999</v>
      </c>
      <c r="H15" s="403">
        <v>4.7384000000000004</v>
      </c>
      <c r="I15" s="372">
        <v>0.49742999999999998</v>
      </c>
      <c r="J15" s="372">
        <v>0.24673</v>
      </c>
      <c r="K15" s="372">
        <v>0.29565000000000002</v>
      </c>
      <c r="L15" s="372">
        <v>0.66981000000000002</v>
      </c>
      <c r="M15" s="372">
        <v>0.38653999999999999</v>
      </c>
    </row>
    <row r="16" spans="1:13" x14ac:dyDescent="0.2">
      <c r="A16" s="372" t="s">
        <v>53</v>
      </c>
      <c r="B16" s="372" t="s">
        <v>69</v>
      </c>
      <c r="C16" s="372">
        <v>82.522988160346202</v>
      </c>
      <c r="D16" s="372">
        <v>82.732439999999997</v>
      </c>
      <c r="E16" s="372">
        <v>79.267899999999997</v>
      </c>
      <c r="F16" s="403">
        <v>3.3591099999999998</v>
      </c>
      <c r="G16" s="403">
        <v>2.7610100000000002</v>
      </c>
      <c r="H16" s="403">
        <v>5.6597200000000001</v>
      </c>
      <c r="I16" s="372">
        <v>7.2550000000000003E-2</v>
      </c>
      <c r="J16" s="372">
        <v>0.22722000000000001</v>
      </c>
      <c r="K16" s="372">
        <v>0.57311999999999996</v>
      </c>
      <c r="L16" s="372">
        <v>1.0085599999999999</v>
      </c>
      <c r="M16" s="372">
        <v>0.45983000000000002</v>
      </c>
    </row>
    <row r="17" spans="1:13" x14ac:dyDescent="0.2">
      <c r="A17" s="372" t="s">
        <v>53</v>
      </c>
      <c r="B17" s="372" t="s">
        <v>70</v>
      </c>
      <c r="C17" s="372">
        <v>83.292265160165897</v>
      </c>
      <c r="D17" s="372">
        <v>83.024730000000005</v>
      </c>
      <c r="E17" s="372">
        <v>79.276160000000004</v>
      </c>
      <c r="F17" s="403">
        <v>3.61869</v>
      </c>
      <c r="G17" s="403">
        <v>3.0890599999999999</v>
      </c>
      <c r="H17" s="403">
        <v>5.6736500000000003</v>
      </c>
      <c r="I17" s="372">
        <v>0.35328999999999999</v>
      </c>
      <c r="J17" s="372">
        <v>0.25385000000000002</v>
      </c>
      <c r="K17" s="372">
        <v>1.1580900000000001</v>
      </c>
      <c r="L17" s="372">
        <v>1.043E-2</v>
      </c>
      <c r="M17" s="372">
        <v>0.46094000000000002</v>
      </c>
    </row>
    <row r="18" spans="1:13" x14ac:dyDescent="0.2">
      <c r="A18" s="372" t="s">
        <v>53</v>
      </c>
      <c r="B18" s="372" t="s">
        <v>71</v>
      </c>
      <c r="C18" s="372">
        <v>83.770058296772604</v>
      </c>
      <c r="D18" s="372">
        <v>83.623720000000006</v>
      </c>
      <c r="E18" s="372">
        <v>79.117729999999995</v>
      </c>
      <c r="F18" s="403">
        <v>3.97404</v>
      </c>
      <c r="G18" s="403">
        <v>3.7076799999999999</v>
      </c>
      <c r="H18" s="403">
        <v>4.9171899999999997</v>
      </c>
      <c r="I18" s="372">
        <v>0.72145999999999999</v>
      </c>
      <c r="J18" s="372">
        <v>0.30384</v>
      </c>
      <c r="K18" s="372">
        <v>1.65378</v>
      </c>
      <c r="L18" s="372">
        <v>-0.19985</v>
      </c>
      <c r="M18" s="372">
        <v>0.40081</v>
      </c>
    </row>
    <row r="19" spans="1:13" x14ac:dyDescent="0.2">
      <c r="A19" s="372" t="s">
        <v>72</v>
      </c>
      <c r="B19" s="372" t="s">
        <v>60</v>
      </c>
      <c r="C19" s="372">
        <v>84.519051625698694</v>
      </c>
      <c r="D19" s="372">
        <v>84.357849999999999</v>
      </c>
      <c r="E19" s="372">
        <v>79.785219999999995</v>
      </c>
      <c r="F19" s="403">
        <v>4.4828099999999997</v>
      </c>
      <c r="G19" s="403">
        <v>4.1425700000000001</v>
      </c>
      <c r="H19" s="403">
        <v>4.66934</v>
      </c>
      <c r="I19" s="372">
        <v>0.87788999999999995</v>
      </c>
      <c r="J19" s="372">
        <v>0.33883000000000002</v>
      </c>
      <c r="K19" s="372">
        <v>2.0386199999999999</v>
      </c>
      <c r="L19" s="372">
        <v>0.84367000000000003</v>
      </c>
      <c r="M19" s="372">
        <v>0.38102000000000003</v>
      </c>
    </row>
    <row r="20" spans="1:13" x14ac:dyDescent="0.2">
      <c r="A20" s="372" t="s">
        <v>53</v>
      </c>
      <c r="B20" s="372" t="s">
        <v>61</v>
      </c>
      <c r="C20" s="372">
        <v>84.733157040687601</v>
      </c>
      <c r="D20" s="372">
        <v>84.74503</v>
      </c>
      <c r="E20" s="372">
        <v>80.448570000000004</v>
      </c>
      <c r="F20" s="403">
        <v>4.2344400000000002</v>
      </c>
      <c r="G20" s="403">
        <v>4.0471599999999999</v>
      </c>
      <c r="H20" s="403">
        <v>5.0506900000000003</v>
      </c>
      <c r="I20" s="372">
        <v>0.45898</v>
      </c>
      <c r="J20" s="372">
        <v>0.33116000000000001</v>
      </c>
      <c r="K20" s="372">
        <v>2.4326500000000002</v>
      </c>
      <c r="L20" s="372">
        <v>0.83143</v>
      </c>
      <c r="M20" s="372">
        <v>0.41144999999999998</v>
      </c>
    </row>
    <row r="21" spans="1:13" x14ac:dyDescent="0.2">
      <c r="A21" s="372" t="s">
        <v>53</v>
      </c>
      <c r="B21" s="372" t="s">
        <v>62</v>
      </c>
      <c r="C21" s="372">
        <v>84.965292385359703</v>
      </c>
      <c r="D21" s="372">
        <v>84.630390000000006</v>
      </c>
      <c r="E21" s="372">
        <v>80.703450000000004</v>
      </c>
      <c r="F21" s="403">
        <v>3.7586499999999998</v>
      </c>
      <c r="G21" s="403">
        <v>3.0915599999999999</v>
      </c>
      <c r="H21" s="403">
        <v>4.9868699999999997</v>
      </c>
      <c r="I21" s="372">
        <v>-0.13527</v>
      </c>
      <c r="J21" s="372">
        <v>0.25405</v>
      </c>
      <c r="K21" s="372">
        <v>1.9339599999999999</v>
      </c>
      <c r="L21" s="372">
        <v>0.31680999999999998</v>
      </c>
      <c r="M21" s="372">
        <v>0.40637000000000001</v>
      </c>
    </row>
    <row r="22" spans="1:13" x14ac:dyDescent="0.2">
      <c r="A22" s="372" t="s">
        <v>53</v>
      </c>
      <c r="B22" s="372" t="s">
        <v>63</v>
      </c>
      <c r="C22" s="372">
        <v>84.806779253560904</v>
      </c>
      <c r="D22" s="372">
        <v>84.641019999999997</v>
      </c>
      <c r="E22" s="372">
        <v>80.963830000000002</v>
      </c>
      <c r="F22" s="403">
        <v>3.4967100000000002</v>
      </c>
      <c r="G22" s="403">
        <v>2.8372700000000002</v>
      </c>
      <c r="H22" s="403">
        <v>4.9569099999999997</v>
      </c>
      <c r="I22" s="372">
        <v>1.256E-2</v>
      </c>
      <c r="J22" s="372">
        <v>0.23341999999999999</v>
      </c>
      <c r="K22" s="372">
        <v>1.21652</v>
      </c>
      <c r="L22" s="372">
        <v>0.32263999999999998</v>
      </c>
      <c r="M22" s="372">
        <v>0.40398000000000001</v>
      </c>
    </row>
    <row r="23" spans="1:13" x14ac:dyDescent="0.2">
      <c r="A23" s="372" t="s">
        <v>53</v>
      </c>
      <c r="B23" s="372" t="s">
        <v>64</v>
      </c>
      <c r="C23" s="372">
        <v>84.535579061241705</v>
      </c>
      <c r="D23" s="372">
        <v>84.931790000000007</v>
      </c>
      <c r="E23" s="372">
        <v>81.070599999999999</v>
      </c>
      <c r="F23" s="403">
        <v>3.5102199999999999</v>
      </c>
      <c r="G23" s="403">
        <v>3.0365799999999998</v>
      </c>
      <c r="H23" s="403">
        <v>4.63096</v>
      </c>
      <c r="I23" s="372">
        <v>0.34353</v>
      </c>
      <c r="J23" s="372">
        <v>0.24959000000000001</v>
      </c>
      <c r="K23" s="372">
        <v>0.68035999999999996</v>
      </c>
      <c r="L23" s="372">
        <v>0.13186999999999999</v>
      </c>
      <c r="M23" s="372">
        <v>0.37796000000000002</v>
      </c>
    </row>
    <row r="24" spans="1:13" x14ac:dyDescent="0.2">
      <c r="A24" s="372" t="s">
        <v>53</v>
      </c>
      <c r="B24" s="372" t="s">
        <v>65</v>
      </c>
      <c r="C24" s="372">
        <v>84.682072239918298</v>
      </c>
      <c r="D24" s="372">
        <v>85.216480000000004</v>
      </c>
      <c r="E24" s="372">
        <v>81.457729999999998</v>
      </c>
      <c r="F24" s="403">
        <v>3.7525900000000001</v>
      </c>
      <c r="G24" s="403">
        <v>3.5928200000000001</v>
      </c>
      <c r="H24" s="403">
        <v>5.1091100000000003</v>
      </c>
      <c r="I24" s="372">
        <v>0.3352</v>
      </c>
      <c r="J24" s="372">
        <v>0.29458000000000001</v>
      </c>
      <c r="K24" s="372">
        <v>0.55632000000000004</v>
      </c>
      <c r="L24" s="372">
        <v>0.47752</v>
      </c>
      <c r="M24" s="372">
        <v>0.41610000000000003</v>
      </c>
    </row>
    <row r="25" spans="1:13" x14ac:dyDescent="0.2">
      <c r="A25" s="372" t="s">
        <v>53</v>
      </c>
      <c r="B25" s="372" t="s">
        <v>66</v>
      </c>
      <c r="C25" s="372">
        <v>84.914958831660599</v>
      </c>
      <c r="D25" s="372">
        <v>85.412350000000004</v>
      </c>
      <c r="E25" s="372">
        <v>81.716049999999996</v>
      </c>
      <c r="F25" s="403">
        <v>4.0724099999999996</v>
      </c>
      <c r="G25" s="403">
        <v>4.0671900000000001</v>
      </c>
      <c r="H25" s="403">
        <v>5.4696100000000003</v>
      </c>
      <c r="I25" s="372">
        <v>0.22985</v>
      </c>
      <c r="J25" s="372">
        <v>0.33277000000000001</v>
      </c>
      <c r="K25" s="372">
        <v>0.92396999999999996</v>
      </c>
      <c r="L25" s="372">
        <v>0.31712000000000001</v>
      </c>
      <c r="M25" s="372">
        <v>0.44475999999999999</v>
      </c>
    </row>
    <row r="26" spans="1:13" x14ac:dyDescent="0.2">
      <c r="A26" s="372" t="s">
        <v>53</v>
      </c>
      <c r="B26" s="372" t="s">
        <v>67</v>
      </c>
      <c r="C26" s="372">
        <v>85.219965142135905</v>
      </c>
      <c r="D26" s="372">
        <v>85.649209999999997</v>
      </c>
      <c r="E26" s="372">
        <v>81.20975</v>
      </c>
      <c r="F26" s="403">
        <v>4.1499100000000002</v>
      </c>
      <c r="G26" s="403">
        <v>4.11599</v>
      </c>
      <c r="H26" s="403">
        <v>4.1761299999999997</v>
      </c>
      <c r="I26" s="372">
        <v>0.27732000000000001</v>
      </c>
      <c r="J26" s="372">
        <v>0.33668999999999999</v>
      </c>
      <c r="K26" s="372">
        <v>1.1911400000000001</v>
      </c>
      <c r="L26" s="372">
        <v>-0.61958000000000002</v>
      </c>
      <c r="M26" s="372">
        <v>0.34151999999999999</v>
      </c>
    </row>
    <row r="27" spans="1:13" x14ac:dyDescent="0.2">
      <c r="A27" s="372" t="s">
        <v>53</v>
      </c>
      <c r="B27" s="372" t="s">
        <v>68</v>
      </c>
      <c r="C27" s="372">
        <v>85.596339924274304</v>
      </c>
      <c r="D27" s="372">
        <v>86.192790000000002</v>
      </c>
      <c r="E27" s="372">
        <v>81.268299999999996</v>
      </c>
      <c r="F27" s="403">
        <v>4.2175799999999999</v>
      </c>
      <c r="G27" s="403">
        <v>4.2581499999999997</v>
      </c>
      <c r="H27" s="403">
        <v>3.5575999999999999</v>
      </c>
      <c r="I27" s="372">
        <v>0.63465000000000005</v>
      </c>
      <c r="J27" s="372">
        <v>0.34810000000000002</v>
      </c>
      <c r="K27" s="372">
        <v>1.48472</v>
      </c>
      <c r="L27" s="372">
        <v>7.2099999999999997E-2</v>
      </c>
      <c r="M27" s="372">
        <v>0.29174</v>
      </c>
    </row>
    <row r="28" spans="1:13" x14ac:dyDescent="0.2">
      <c r="A28" s="372" t="s">
        <v>53</v>
      </c>
      <c r="B28" s="372" t="s">
        <v>69</v>
      </c>
      <c r="C28" s="372">
        <v>86.069625578460204</v>
      </c>
      <c r="D28" s="372">
        <v>86.288439999999994</v>
      </c>
      <c r="E28" s="372">
        <v>81.698819999999998</v>
      </c>
      <c r="F28" s="403">
        <v>4.2977600000000002</v>
      </c>
      <c r="G28" s="403">
        <v>4.29819</v>
      </c>
      <c r="H28" s="403">
        <v>3.0667200000000001</v>
      </c>
      <c r="I28" s="372">
        <v>0.11098</v>
      </c>
      <c r="J28" s="372">
        <v>0.35131000000000001</v>
      </c>
      <c r="K28" s="372">
        <v>1.25793</v>
      </c>
      <c r="L28" s="372">
        <v>0.52976000000000001</v>
      </c>
      <c r="M28" s="372">
        <v>0.25203999999999999</v>
      </c>
    </row>
    <row r="29" spans="1:13" x14ac:dyDescent="0.2">
      <c r="A29" s="372" t="s">
        <v>53</v>
      </c>
      <c r="B29" s="372" t="s">
        <v>70</v>
      </c>
      <c r="C29" s="372">
        <v>86.763777871266299</v>
      </c>
      <c r="D29" s="372">
        <v>86.45926</v>
      </c>
      <c r="E29" s="372">
        <v>81.875169999999997</v>
      </c>
      <c r="F29" s="403">
        <v>4.1678699999999997</v>
      </c>
      <c r="G29" s="403">
        <v>4.1367599999999998</v>
      </c>
      <c r="H29" s="403">
        <v>3.2784200000000001</v>
      </c>
      <c r="I29" s="372">
        <v>0.19796</v>
      </c>
      <c r="J29" s="372">
        <v>0.33835999999999999</v>
      </c>
      <c r="K29" s="372">
        <v>1.2257100000000001</v>
      </c>
      <c r="L29" s="372">
        <v>0.21584999999999999</v>
      </c>
      <c r="M29" s="372">
        <v>0.26917999999999997</v>
      </c>
    </row>
    <row r="30" spans="1:13" x14ac:dyDescent="0.2">
      <c r="A30" s="372" t="s">
        <v>53</v>
      </c>
      <c r="B30" s="372" t="s">
        <v>71</v>
      </c>
      <c r="C30" s="372">
        <v>87.188983712963505</v>
      </c>
      <c r="D30" s="372">
        <v>86.932990000000004</v>
      </c>
      <c r="E30" s="372">
        <v>82.197550000000007</v>
      </c>
      <c r="F30" s="403">
        <v>4.0813199999999998</v>
      </c>
      <c r="G30" s="403">
        <v>3.9573299999999998</v>
      </c>
      <c r="H30" s="403">
        <v>3.8927</v>
      </c>
      <c r="I30" s="372">
        <v>0.54791999999999996</v>
      </c>
      <c r="J30" s="372">
        <v>0.32394000000000001</v>
      </c>
      <c r="K30" s="372">
        <v>1.4988699999999999</v>
      </c>
      <c r="L30" s="372">
        <v>0.39373999999999998</v>
      </c>
      <c r="M30" s="372">
        <v>0.31874000000000002</v>
      </c>
    </row>
    <row r="31" spans="1:13" x14ac:dyDescent="0.2">
      <c r="A31" s="372" t="s">
        <v>73</v>
      </c>
      <c r="B31" s="372" t="s">
        <v>60</v>
      </c>
      <c r="C31" s="372">
        <v>87.110102770599198</v>
      </c>
      <c r="D31" s="372">
        <v>86.930710000000005</v>
      </c>
      <c r="E31" s="372">
        <v>82.29674</v>
      </c>
      <c r="F31" s="403">
        <v>3.0656400000000001</v>
      </c>
      <c r="G31" s="403">
        <v>3.0499399999999999</v>
      </c>
      <c r="H31" s="403">
        <v>3.14785</v>
      </c>
      <c r="I31" s="372">
        <v>-2.6199999999999999E-3</v>
      </c>
      <c r="J31" s="372">
        <v>0.25068000000000001</v>
      </c>
      <c r="K31" s="372">
        <v>0.85612999999999995</v>
      </c>
      <c r="L31" s="372">
        <v>0.12068</v>
      </c>
      <c r="M31" s="372">
        <v>0.25861000000000001</v>
      </c>
    </row>
    <row r="32" spans="1:13" x14ac:dyDescent="0.2">
      <c r="A32" s="372" t="s">
        <v>53</v>
      </c>
      <c r="B32" s="372" t="s">
        <v>61</v>
      </c>
      <c r="C32" s="372">
        <v>87.275377126029198</v>
      </c>
      <c r="D32" s="372">
        <v>87.361159999999998</v>
      </c>
      <c r="E32" s="372">
        <v>82.412469999999999</v>
      </c>
      <c r="F32" s="403">
        <v>3.00027</v>
      </c>
      <c r="G32" s="403">
        <v>3.0870700000000002</v>
      </c>
      <c r="H32" s="403">
        <v>2.4411800000000001</v>
      </c>
      <c r="I32" s="372">
        <v>0.49517</v>
      </c>
      <c r="J32" s="372">
        <v>0.25369000000000003</v>
      </c>
      <c r="K32" s="372">
        <v>1.24318</v>
      </c>
      <c r="L32" s="372">
        <v>0.14061999999999999</v>
      </c>
      <c r="M32" s="372">
        <v>0.20119000000000001</v>
      </c>
    </row>
    <row r="33" spans="1:13" x14ac:dyDescent="0.2">
      <c r="A33" s="372" t="s">
        <v>53</v>
      </c>
      <c r="B33" s="372" t="s">
        <v>62</v>
      </c>
      <c r="C33" s="372">
        <v>87.630716990203695</v>
      </c>
      <c r="D33" s="372">
        <v>87.461380000000005</v>
      </c>
      <c r="E33" s="372">
        <v>82.898790000000005</v>
      </c>
      <c r="F33" s="403">
        <v>3.13707</v>
      </c>
      <c r="G33" s="403">
        <v>3.34511</v>
      </c>
      <c r="H33" s="403">
        <v>2.7202600000000001</v>
      </c>
      <c r="I33" s="372">
        <v>0.11471000000000001</v>
      </c>
      <c r="J33" s="372">
        <v>0.27456999999999998</v>
      </c>
      <c r="K33" s="372">
        <v>1.15906</v>
      </c>
      <c r="L33" s="372">
        <v>0.59011000000000002</v>
      </c>
      <c r="M33" s="372">
        <v>0.22391</v>
      </c>
    </row>
    <row r="34" spans="1:13" x14ac:dyDescent="0.2">
      <c r="A34" s="372" t="s">
        <v>53</v>
      </c>
      <c r="B34" s="372" t="s">
        <v>63</v>
      </c>
      <c r="C34" s="372">
        <v>87.403840375022497</v>
      </c>
      <c r="D34" s="372">
        <v>87.457579999999993</v>
      </c>
      <c r="E34" s="372">
        <v>83.418859999999995</v>
      </c>
      <c r="F34" s="403">
        <v>3.0623300000000002</v>
      </c>
      <c r="G34" s="403">
        <v>3.3276500000000002</v>
      </c>
      <c r="H34" s="403">
        <v>3.03226</v>
      </c>
      <c r="I34" s="372">
        <v>-4.3400000000000001E-3</v>
      </c>
      <c r="J34" s="372">
        <v>0.27316000000000001</v>
      </c>
      <c r="K34" s="372">
        <v>0.60345000000000004</v>
      </c>
      <c r="L34" s="372">
        <v>0.62736000000000003</v>
      </c>
      <c r="M34" s="372">
        <v>0.24923999999999999</v>
      </c>
    </row>
    <row r="35" spans="1:13" x14ac:dyDescent="0.2">
      <c r="A35" s="372" t="s">
        <v>53</v>
      </c>
      <c r="B35" s="372" t="s">
        <v>64</v>
      </c>
      <c r="C35" s="372">
        <v>86.967365827273298</v>
      </c>
      <c r="D35" s="372">
        <v>87.386219999999994</v>
      </c>
      <c r="E35" s="372">
        <v>83.711619999999996</v>
      </c>
      <c r="F35" s="403">
        <v>2.8766400000000001</v>
      </c>
      <c r="G35" s="403">
        <v>2.8898799999999998</v>
      </c>
      <c r="H35" s="403">
        <v>3.2576800000000001</v>
      </c>
      <c r="I35" s="372">
        <v>-8.1600000000000006E-2</v>
      </c>
      <c r="J35" s="372">
        <v>0.23769000000000001</v>
      </c>
      <c r="K35" s="372">
        <v>0.52398999999999996</v>
      </c>
      <c r="L35" s="372">
        <v>0.35094999999999998</v>
      </c>
      <c r="M35" s="372">
        <v>0.26750000000000002</v>
      </c>
    </row>
    <row r="36" spans="1:13" x14ac:dyDescent="0.2">
      <c r="A36" s="372" t="s">
        <v>53</v>
      </c>
      <c r="B36" s="372" t="s">
        <v>65</v>
      </c>
      <c r="C36" s="372">
        <v>87.113107758879707</v>
      </c>
      <c r="D36" s="372">
        <v>87.651929999999993</v>
      </c>
      <c r="E36" s="372">
        <v>84.226190000000003</v>
      </c>
      <c r="F36" s="403">
        <v>2.8707799999999999</v>
      </c>
      <c r="G36" s="403">
        <v>2.8579599999999998</v>
      </c>
      <c r="H36" s="403">
        <v>3.3986499999999999</v>
      </c>
      <c r="I36" s="372">
        <v>0.30407000000000001</v>
      </c>
      <c r="J36" s="372">
        <v>0.2351</v>
      </c>
      <c r="K36" s="372">
        <v>0.33283000000000001</v>
      </c>
      <c r="L36" s="372">
        <v>0.61468999999999996</v>
      </c>
      <c r="M36" s="372">
        <v>0.27889999999999998</v>
      </c>
    </row>
    <row r="37" spans="1:13" x14ac:dyDescent="0.2">
      <c r="A37" s="372" t="s">
        <v>53</v>
      </c>
      <c r="B37" s="372" t="s">
        <v>66</v>
      </c>
      <c r="C37" s="372">
        <v>87.240819760802907</v>
      </c>
      <c r="D37" s="372">
        <v>87.867540000000005</v>
      </c>
      <c r="E37" s="372">
        <v>84.862679999999997</v>
      </c>
      <c r="F37" s="403">
        <v>2.7390500000000002</v>
      </c>
      <c r="G37" s="403">
        <v>2.8745099999999999</v>
      </c>
      <c r="H37" s="403">
        <v>3.8506900000000002</v>
      </c>
      <c r="I37" s="372">
        <v>0.24598</v>
      </c>
      <c r="J37" s="372">
        <v>0.23644000000000001</v>
      </c>
      <c r="K37" s="372">
        <v>0.46439000000000002</v>
      </c>
      <c r="L37" s="372">
        <v>0.75568999999999997</v>
      </c>
      <c r="M37" s="372">
        <v>0.31535999999999997</v>
      </c>
    </row>
    <row r="38" spans="1:13" x14ac:dyDescent="0.2">
      <c r="A38" s="372" t="s">
        <v>53</v>
      </c>
      <c r="B38" s="372" t="s">
        <v>67</v>
      </c>
      <c r="C38" s="372">
        <v>87.4248752929864</v>
      </c>
      <c r="D38" s="372">
        <v>87.950289999999995</v>
      </c>
      <c r="E38" s="372">
        <v>84.584389999999999</v>
      </c>
      <c r="F38" s="403">
        <v>2.5873200000000001</v>
      </c>
      <c r="G38" s="403">
        <v>2.6866300000000001</v>
      </c>
      <c r="H38" s="403">
        <v>4.1554599999999997</v>
      </c>
      <c r="I38" s="372">
        <v>9.418E-2</v>
      </c>
      <c r="J38" s="372">
        <v>0.22117999999999999</v>
      </c>
      <c r="K38" s="372">
        <v>0.56337000000000004</v>
      </c>
      <c r="L38" s="372">
        <v>-0.32793</v>
      </c>
      <c r="M38" s="372">
        <v>0.33986</v>
      </c>
    </row>
    <row r="39" spans="1:13" x14ac:dyDescent="0.2">
      <c r="A39" s="372" t="s">
        <v>53</v>
      </c>
      <c r="B39" s="372" t="s">
        <v>68</v>
      </c>
      <c r="C39" s="372">
        <v>87.752419015565806</v>
      </c>
      <c r="D39" s="372">
        <v>88.524230000000003</v>
      </c>
      <c r="E39" s="372">
        <v>85.098259999999996</v>
      </c>
      <c r="F39" s="403">
        <v>2.5188899999999999</v>
      </c>
      <c r="G39" s="403">
        <v>2.70492</v>
      </c>
      <c r="H39" s="403">
        <v>4.7127400000000002</v>
      </c>
      <c r="I39" s="372">
        <v>0.65256999999999998</v>
      </c>
      <c r="J39" s="372">
        <v>0.22266</v>
      </c>
      <c r="K39" s="372">
        <v>1.3022800000000001</v>
      </c>
      <c r="L39" s="372">
        <v>0.60753000000000001</v>
      </c>
      <c r="M39" s="372">
        <v>0.38449</v>
      </c>
    </row>
    <row r="40" spans="1:13" x14ac:dyDescent="0.2">
      <c r="A40" s="372" t="s">
        <v>53</v>
      </c>
      <c r="B40" s="372" t="s">
        <v>69</v>
      </c>
      <c r="C40" s="372">
        <v>88.203918504717805</v>
      </c>
      <c r="D40" s="372">
        <v>88.873450000000005</v>
      </c>
      <c r="E40" s="372">
        <v>85.612830000000002</v>
      </c>
      <c r="F40" s="403">
        <v>2.47973</v>
      </c>
      <c r="G40" s="403">
        <v>2.9957799999999999</v>
      </c>
      <c r="H40" s="403">
        <v>4.7907700000000002</v>
      </c>
      <c r="I40" s="372">
        <v>0.39449000000000001</v>
      </c>
      <c r="J40" s="372">
        <v>0.24628</v>
      </c>
      <c r="K40" s="372">
        <v>1.3935999999999999</v>
      </c>
      <c r="L40" s="372">
        <v>0.60467000000000004</v>
      </c>
      <c r="M40" s="372">
        <v>0.39072000000000001</v>
      </c>
    </row>
    <row r="41" spans="1:13" x14ac:dyDescent="0.2">
      <c r="A41" s="372" t="s">
        <v>53</v>
      </c>
      <c r="B41" s="372" t="s">
        <v>70</v>
      </c>
      <c r="C41" s="372">
        <v>88.685467876675304</v>
      </c>
      <c r="D41" s="372">
        <v>88.761849999999995</v>
      </c>
      <c r="E41" s="372">
        <v>85.680340000000001</v>
      </c>
      <c r="F41" s="403">
        <v>2.2148500000000002</v>
      </c>
      <c r="G41" s="403">
        <v>2.6632099999999999</v>
      </c>
      <c r="H41" s="403">
        <v>4.6475200000000001</v>
      </c>
      <c r="I41" s="372">
        <v>-0.12556999999999999</v>
      </c>
      <c r="J41" s="372">
        <v>0.21926999999999999</v>
      </c>
      <c r="K41" s="372">
        <v>1.0178</v>
      </c>
      <c r="L41" s="372">
        <v>7.8850000000000003E-2</v>
      </c>
      <c r="M41" s="372">
        <v>0.37928000000000001</v>
      </c>
    </row>
    <row r="42" spans="1:13" x14ac:dyDescent="0.2">
      <c r="A42" s="372" t="s">
        <v>53</v>
      </c>
      <c r="B42" s="372" t="s">
        <v>71</v>
      </c>
      <c r="C42" s="372">
        <v>89.046817717410903</v>
      </c>
      <c r="D42" s="372">
        <v>89.161940000000001</v>
      </c>
      <c r="E42" s="372">
        <v>85.620410000000007</v>
      </c>
      <c r="F42" s="403">
        <v>2.1308099999999999</v>
      </c>
      <c r="G42" s="403">
        <v>2.56399</v>
      </c>
      <c r="H42" s="403">
        <v>4.1641899999999996</v>
      </c>
      <c r="I42" s="372">
        <v>0.45073999999999997</v>
      </c>
      <c r="J42" s="372">
        <v>0.2112</v>
      </c>
      <c r="K42" s="372">
        <v>1.3776600000000001</v>
      </c>
      <c r="L42" s="372">
        <v>-6.9949999999999998E-2</v>
      </c>
      <c r="M42" s="372">
        <v>0.34055999999999997</v>
      </c>
    </row>
    <row r="43" spans="1:13" x14ac:dyDescent="0.2">
      <c r="A43" s="372" t="s">
        <v>74</v>
      </c>
      <c r="B43" s="372" t="s">
        <v>60</v>
      </c>
      <c r="C43" s="372">
        <v>89.3863813931126</v>
      </c>
      <c r="D43" s="372">
        <v>89.73133</v>
      </c>
      <c r="E43" s="372">
        <v>85.43235</v>
      </c>
      <c r="F43" s="403">
        <v>2.6131099999999998</v>
      </c>
      <c r="G43" s="403">
        <v>3.22167</v>
      </c>
      <c r="H43" s="403">
        <v>3.81013</v>
      </c>
      <c r="I43" s="372">
        <v>0.63859999999999995</v>
      </c>
      <c r="J43" s="372">
        <v>0.26458999999999999</v>
      </c>
      <c r="K43" s="372">
        <v>1.36358</v>
      </c>
      <c r="L43" s="372">
        <v>-0.21964</v>
      </c>
      <c r="M43" s="372">
        <v>0.31209999999999999</v>
      </c>
    </row>
    <row r="44" spans="1:13" x14ac:dyDescent="0.2">
      <c r="A44" s="372" t="s">
        <v>53</v>
      </c>
      <c r="B44" s="372" t="s">
        <v>61</v>
      </c>
      <c r="C44" s="372">
        <v>89.7777811166536</v>
      </c>
      <c r="D44" s="372">
        <v>89.99324</v>
      </c>
      <c r="E44" s="372">
        <v>86.182500000000005</v>
      </c>
      <c r="F44" s="403">
        <v>2.8672499999999999</v>
      </c>
      <c r="G44" s="403">
        <v>3.0128699999999999</v>
      </c>
      <c r="H44" s="403">
        <v>4.5746000000000002</v>
      </c>
      <c r="I44" s="372">
        <v>0.29188999999999998</v>
      </c>
      <c r="J44" s="372">
        <v>0.24767</v>
      </c>
      <c r="K44" s="372">
        <v>1.2599800000000001</v>
      </c>
      <c r="L44" s="372">
        <v>0.87805999999999995</v>
      </c>
      <c r="M44" s="372">
        <v>0.37345</v>
      </c>
    </row>
    <row r="45" spans="1:13" x14ac:dyDescent="0.2">
      <c r="A45" s="372" t="s">
        <v>53</v>
      </c>
      <c r="B45" s="372" t="s">
        <v>62</v>
      </c>
      <c r="C45" s="372">
        <v>89.910000600997606</v>
      </c>
      <c r="D45" s="372">
        <v>90.310580000000002</v>
      </c>
      <c r="E45" s="372">
        <v>86.597189999999998</v>
      </c>
      <c r="F45" s="403">
        <v>2.60101</v>
      </c>
      <c r="G45" s="403">
        <v>3.2576700000000001</v>
      </c>
      <c r="H45" s="403">
        <v>4.4613399999999999</v>
      </c>
      <c r="I45" s="372">
        <v>0.35261999999999999</v>
      </c>
      <c r="J45" s="372">
        <v>0.26750000000000002</v>
      </c>
      <c r="K45" s="372">
        <v>1.74481</v>
      </c>
      <c r="L45" s="372">
        <v>0.48116999999999999</v>
      </c>
      <c r="M45" s="372">
        <v>0.36438999999999999</v>
      </c>
    </row>
    <row r="46" spans="1:13" x14ac:dyDescent="0.2">
      <c r="A46" s="372" t="s">
        <v>53</v>
      </c>
      <c r="B46" s="372" t="s">
        <v>63</v>
      </c>
      <c r="C46" s="372">
        <v>89.625277961415904</v>
      </c>
      <c r="D46" s="372">
        <v>90.483670000000004</v>
      </c>
      <c r="E46" s="372">
        <v>86.947119999999998</v>
      </c>
      <c r="F46" s="403">
        <v>2.5415800000000002</v>
      </c>
      <c r="G46" s="403">
        <v>3.46007</v>
      </c>
      <c r="H46" s="403">
        <v>4.2295600000000002</v>
      </c>
      <c r="I46" s="372">
        <v>0.19166</v>
      </c>
      <c r="J46" s="372">
        <v>0.28387000000000001</v>
      </c>
      <c r="K46" s="372">
        <v>1.4823999999999999</v>
      </c>
      <c r="L46" s="372">
        <v>0.40409</v>
      </c>
      <c r="M46" s="372">
        <v>0.34581000000000001</v>
      </c>
    </row>
    <row r="47" spans="1:13" x14ac:dyDescent="0.2">
      <c r="A47" s="372" t="s">
        <v>53</v>
      </c>
      <c r="B47" s="372" t="s">
        <v>64</v>
      </c>
      <c r="C47" s="372">
        <v>89.225614520103406</v>
      </c>
      <c r="D47" s="372">
        <v>90.539850000000001</v>
      </c>
      <c r="E47" s="372">
        <v>86.82244</v>
      </c>
      <c r="F47" s="403">
        <v>2.59666</v>
      </c>
      <c r="G47" s="403">
        <v>3.6088499999999999</v>
      </c>
      <c r="H47" s="403">
        <v>3.71611</v>
      </c>
      <c r="I47" s="372">
        <v>6.2089999999999999E-2</v>
      </c>
      <c r="J47" s="372">
        <v>0.29587000000000002</v>
      </c>
      <c r="K47" s="372">
        <v>0.90105000000000002</v>
      </c>
      <c r="L47" s="372">
        <v>-0.1434</v>
      </c>
      <c r="M47" s="372">
        <v>0.30452000000000001</v>
      </c>
    </row>
    <row r="48" spans="1:13" x14ac:dyDescent="0.2">
      <c r="A48" s="372" t="s">
        <v>53</v>
      </c>
      <c r="B48" s="372" t="s">
        <v>65</v>
      </c>
      <c r="C48" s="372">
        <v>89.324027886291205</v>
      </c>
      <c r="D48" s="372">
        <v>90.552000000000007</v>
      </c>
      <c r="E48" s="372">
        <v>87.127589999999998</v>
      </c>
      <c r="F48" s="403">
        <v>2.5379900000000002</v>
      </c>
      <c r="G48" s="403">
        <v>3.3086199999999999</v>
      </c>
      <c r="H48" s="403">
        <v>3.4447800000000002</v>
      </c>
      <c r="I48" s="372">
        <v>1.342E-2</v>
      </c>
      <c r="J48" s="372">
        <v>0.27161999999999997</v>
      </c>
      <c r="K48" s="372">
        <v>0.62089000000000005</v>
      </c>
      <c r="L48" s="372">
        <v>0.35147</v>
      </c>
      <c r="M48" s="372">
        <v>0.28262999999999999</v>
      </c>
    </row>
    <row r="49" spans="1:13" x14ac:dyDescent="0.2">
      <c r="A49" s="372" t="s">
        <v>53</v>
      </c>
      <c r="B49" s="372" t="s">
        <v>66</v>
      </c>
      <c r="C49" s="372">
        <v>89.556914478033505</v>
      </c>
      <c r="D49" s="372">
        <v>90.695490000000007</v>
      </c>
      <c r="E49" s="372">
        <v>88.235249999999994</v>
      </c>
      <c r="F49" s="403">
        <v>2.65483</v>
      </c>
      <c r="G49" s="403">
        <v>3.2184200000000001</v>
      </c>
      <c r="H49" s="403">
        <v>3.9741599999999999</v>
      </c>
      <c r="I49" s="372">
        <v>0.15845999999999999</v>
      </c>
      <c r="J49" s="372">
        <v>0.26432</v>
      </c>
      <c r="K49" s="372">
        <v>0.42620000000000002</v>
      </c>
      <c r="L49" s="372">
        <v>1.2713099999999999</v>
      </c>
      <c r="M49" s="372">
        <v>0.32529999999999998</v>
      </c>
    </row>
    <row r="50" spans="1:13" x14ac:dyDescent="0.2">
      <c r="A50" s="372" t="s">
        <v>53</v>
      </c>
      <c r="B50" s="372" t="s">
        <v>67</v>
      </c>
      <c r="C50" s="372">
        <v>89.809333493599397</v>
      </c>
      <c r="D50" s="372">
        <v>90.863259999999997</v>
      </c>
      <c r="E50" s="372">
        <v>88.708489999999998</v>
      </c>
      <c r="F50" s="403">
        <v>2.7274400000000001</v>
      </c>
      <c r="G50" s="403">
        <v>3.3120699999999998</v>
      </c>
      <c r="H50" s="403">
        <v>4.8757200000000003</v>
      </c>
      <c r="I50" s="372">
        <v>0.18498999999999999</v>
      </c>
      <c r="J50" s="372">
        <v>0.27189999999999998</v>
      </c>
      <c r="K50" s="372">
        <v>0.41950999999999999</v>
      </c>
      <c r="L50" s="372">
        <v>0.53632999999999997</v>
      </c>
      <c r="M50" s="372">
        <v>0.39750000000000002</v>
      </c>
    </row>
    <row r="51" spans="1:13" x14ac:dyDescent="0.2">
      <c r="A51" s="372" t="s">
        <v>53</v>
      </c>
      <c r="B51" s="372" t="s">
        <v>68</v>
      </c>
      <c r="C51" s="372">
        <v>90.357743854798997</v>
      </c>
      <c r="D51" s="372">
        <v>91.343829999999997</v>
      </c>
      <c r="E51" s="372">
        <v>89.070819999999998</v>
      </c>
      <c r="F51" s="403">
        <v>2.96895</v>
      </c>
      <c r="G51" s="403">
        <v>3.1851099999999999</v>
      </c>
      <c r="H51" s="403">
        <v>4.6681999999999997</v>
      </c>
      <c r="I51" s="372">
        <v>0.52888000000000002</v>
      </c>
      <c r="J51" s="372">
        <v>0.26162999999999997</v>
      </c>
      <c r="K51" s="372">
        <v>0.88797999999999999</v>
      </c>
      <c r="L51" s="372">
        <v>0.40844999999999998</v>
      </c>
      <c r="M51" s="372">
        <v>0.38092999999999999</v>
      </c>
    </row>
    <row r="52" spans="1:13" x14ac:dyDescent="0.2">
      <c r="A52" s="372" t="s">
        <v>53</v>
      </c>
      <c r="B52" s="372" t="s">
        <v>69</v>
      </c>
      <c r="C52" s="372">
        <v>90.906154215998598</v>
      </c>
      <c r="D52" s="372">
        <v>91.535139999999998</v>
      </c>
      <c r="E52" s="372">
        <v>89.570229999999995</v>
      </c>
      <c r="F52" s="403">
        <v>3.0636199999999998</v>
      </c>
      <c r="G52" s="403">
        <v>2.99492</v>
      </c>
      <c r="H52" s="403">
        <v>4.6224400000000001</v>
      </c>
      <c r="I52" s="372">
        <v>0.20943999999999999</v>
      </c>
      <c r="J52" s="372">
        <v>0.24621000000000001</v>
      </c>
      <c r="K52" s="372">
        <v>1.08572</v>
      </c>
      <c r="L52" s="372">
        <v>0.56069000000000002</v>
      </c>
      <c r="M52" s="372">
        <v>0.37728</v>
      </c>
    </row>
    <row r="53" spans="1:13" x14ac:dyDescent="0.2">
      <c r="A53" s="372" t="s">
        <v>53</v>
      </c>
      <c r="B53" s="372" t="s">
        <v>70</v>
      </c>
      <c r="C53" s="372">
        <v>91.616833944347604</v>
      </c>
      <c r="D53" s="372">
        <v>91.720380000000006</v>
      </c>
      <c r="E53" s="372">
        <v>89.475170000000006</v>
      </c>
      <c r="F53" s="403">
        <v>3.3053499999999998</v>
      </c>
      <c r="G53" s="403">
        <v>3.33311</v>
      </c>
      <c r="H53" s="403">
        <v>4.4290599999999998</v>
      </c>
      <c r="I53" s="372">
        <v>0.20236999999999999</v>
      </c>
      <c r="J53" s="372">
        <v>0.27360000000000001</v>
      </c>
      <c r="K53" s="372">
        <v>1.1300399999999999</v>
      </c>
      <c r="L53" s="372">
        <v>-0.10613</v>
      </c>
      <c r="M53" s="372">
        <v>0.36180000000000001</v>
      </c>
    </row>
    <row r="54" spans="1:13" x14ac:dyDescent="0.2">
      <c r="A54" s="372" t="s">
        <v>53</v>
      </c>
      <c r="B54" s="372" t="s">
        <v>71</v>
      </c>
      <c r="C54" s="372">
        <v>92.039034797764302</v>
      </c>
      <c r="D54" s="372">
        <v>92.118949999999998</v>
      </c>
      <c r="E54" s="372">
        <v>90.046909999999997</v>
      </c>
      <c r="F54" s="403">
        <v>3.3602699999999999</v>
      </c>
      <c r="G54" s="403">
        <v>3.3164500000000001</v>
      </c>
      <c r="H54" s="403">
        <v>5.1699200000000003</v>
      </c>
      <c r="I54" s="372">
        <v>0.43454999999999999</v>
      </c>
      <c r="J54" s="372">
        <v>0.27226</v>
      </c>
      <c r="K54" s="372">
        <v>1.38195</v>
      </c>
      <c r="L54" s="372">
        <v>0.63898999999999995</v>
      </c>
      <c r="M54" s="372">
        <v>0.42093999999999998</v>
      </c>
    </row>
    <row r="55" spans="1:13" x14ac:dyDescent="0.2">
      <c r="A55" s="372" t="s">
        <v>75</v>
      </c>
      <c r="B55" s="372" t="s">
        <v>60</v>
      </c>
      <c r="C55" s="372">
        <v>93.603882444858499</v>
      </c>
      <c r="D55" s="372">
        <v>93.665400000000005</v>
      </c>
      <c r="E55" s="372">
        <v>91.817930000000004</v>
      </c>
      <c r="F55" s="403">
        <v>4.71828</v>
      </c>
      <c r="G55" s="403">
        <v>4.3842800000000004</v>
      </c>
      <c r="H55" s="403">
        <v>7.4744200000000003</v>
      </c>
      <c r="I55" s="372">
        <v>1.67875</v>
      </c>
      <c r="J55" s="372">
        <v>0.35820999999999997</v>
      </c>
      <c r="K55" s="372">
        <v>2.5415800000000002</v>
      </c>
      <c r="L55" s="372">
        <v>1.9667699999999999</v>
      </c>
      <c r="M55" s="372">
        <v>0.60250000000000004</v>
      </c>
    </row>
    <row r="56" spans="1:13" x14ac:dyDescent="0.2">
      <c r="A56" s="372" t="s">
        <v>53</v>
      </c>
      <c r="B56" s="372" t="s">
        <v>61</v>
      </c>
      <c r="C56" s="372">
        <v>94.1447803353567</v>
      </c>
      <c r="D56" s="372">
        <v>94.244649999999993</v>
      </c>
      <c r="E56" s="372">
        <v>92.663820000000001</v>
      </c>
      <c r="F56" s="403">
        <v>4.8642300000000001</v>
      </c>
      <c r="G56" s="403">
        <v>4.7241400000000002</v>
      </c>
      <c r="H56" s="403">
        <v>7.5204599999999999</v>
      </c>
      <c r="I56" s="372">
        <v>0.61843000000000004</v>
      </c>
      <c r="J56" s="372">
        <v>0.38540000000000002</v>
      </c>
      <c r="K56" s="372">
        <v>2.96008</v>
      </c>
      <c r="L56" s="372">
        <v>0.92127999999999999</v>
      </c>
      <c r="M56" s="372">
        <v>0.60609000000000002</v>
      </c>
    </row>
    <row r="57" spans="1:13" x14ac:dyDescent="0.2">
      <c r="A57" s="372" t="s">
        <v>53</v>
      </c>
      <c r="B57" s="372" t="s">
        <v>62</v>
      </c>
      <c r="C57" s="372">
        <v>94.722489332291602</v>
      </c>
      <c r="D57" s="372">
        <v>94.859589999999997</v>
      </c>
      <c r="E57" s="372">
        <v>93.513859999999994</v>
      </c>
      <c r="F57" s="403">
        <v>5.3525600000000004</v>
      </c>
      <c r="G57" s="403">
        <v>5.0370699999999999</v>
      </c>
      <c r="H57" s="403">
        <v>7.9871800000000004</v>
      </c>
      <c r="I57" s="372">
        <v>0.65249000000000001</v>
      </c>
      <c r="J57" s="372">
        <v>0.41037000000000001</v>
      </c>
      <c r="K57" s="372">
        <v>3.42259</v>
      </c>
      <c r="L57" s="372">
        <v>0.91732999999999998</v>
      </c>
      <c r="M57" s="372">
        <v>0.64241000000000004</v>
      </c>
    </row>
    <row r="58" spans="1:13" x14ac:dyDescent="0.2">
      <c r="A58" s="372" t="s">
        <v>53</v>
      </c>
      <c r="B58" s="372" t="s">
        <v>63</v>
      </c>
      <c r="C58" s="372">
        <v>94.838932628162794</v>
      </c>
      <c r="D58" s="372">
        <v>95.127579999999995</v>
      </c>
      <c r="E58" s="372">
        <v>94.062860000000001</v>
      </c>
      <c r="F58" s="403">
        <v>5.81717</v>
      </c>
      <c r="G58" s="403">
        <v>5.1323100000000004</v>
      </c>
      <c r="H58" s="403">
        <v>8.1839899999999997</v>
      </c>
      <c r="I58" s="372">
        <v>0.28250999999999998</v>
      </c>
      <c r="J58" s="372">
        <v>0.41794999999999999</v>
      </c>
      <c r="K58" s="372">
        <v>3.2660300000000002</v>
      </c>
      <c r="L58" s="372">
        <v>0.58709</v>
      </c>
      <c r="M58" s="372">
        <v>0.65768000000000004</v>
      </c>
    </row>
    <row r="59" spans="1:13" x14ac:dyDescent="0.2">
      <c r="A59" s="372" t="s">
        <v>53</v>
      </c>
      <c r="B59" s="372" t="s">
        <v>64</v>
      </c>
      <c r="C59" s="372">
        <v>94.725494320572096</v>
      </c>
      <c r="D59" s="372">
        <v>95.170850000000002</v>
      </c>
      <c r="E59" s="372">
        <v>94.370779999999996</v>
      </c>
      <c r="F59" s="403">
        <v>6.1640100000000002</v>
      </c>
      <c r="G59" s="403">
        <v>5.1148800000000003</v>
      </c>
      <c r="H59" s="403">
        <v>8.6940000000000008</v>
      </c>
      <c r="I59" s="372">
        <v>4.5490000000000003E-2</v>
      </c>
      <c r="J59" s="372">
        <v>0.41655999999999999</v>
      </c>
      <c r="K59" s="372">
        <v>1.60727</v>
      </c>
      <c r="L59" s="372">
        <v>0.32734999999999997</v>
      </c>
      <c r="M59" s="372">
        <v>0.69713999999999998</v>
      </c>
    </row>
    <row r="60" spans="1:13" x14ac:dyDescent="0.2">
      <c r="A60" s="372" t="s">
        <v>53</v>
      </c>
      <c r="B60" s="372" t="s">
        <v>65</v>
      </c>
      <c r="C60" s="372">
        <v>94.963639641805401</v>
      </c>
      <c r="D60" s="372">
        <v>95.56335</v>
      </c>
      <c r="E60" s="372">
        <v>94.63391</v>
      </c>
      <c r="F60" s="403">
        <v>6.3136599999999996</v>
      </c>
      <c r="G60" s="403">
        <v>5.5342200000000004</v>
      </c>
      <c r="H60" s="403">
        <v>8.6153200000000005</v>
      </c>
      <c r="I60" s="372">
        <v>0.41241</v>
      </c>
      <c r="J60" s="372">
        <v>0.44988</v>
      </c>
      <c r="K60" s="372">
        <v>1.39923</v>
      </c>
      <c r="L60" s="372">
        <v>0.27883000000000002</v>
      </c>
      <c r="M60" s="372">
        <v>0.69106000000000001</v>
      </c>
    </row>
    <row r="61" spans="1:13" x14ac:dyDescent="0.2">
      <c r="A61" s="372" t="s">
        <v>53</v>
      </c>
      <c r="B61" s="372" t="s">
        <v>66</v>
      </c>
      <c r="C61" s="372">
        <v>95.322735741330604</v>
      </c>
      <c r="D61" s="372">
        <v>95.927760000000006</v>
      </c>
      <c r="E61" s="372">
        <v>94.85848</v>
      </c>
      <c r="F61" s="403">
        <v>6.4381599999999999</v>
      </c>
      <c r="G61" s="403">
        <v>5.76905</v>
      </c>
      <c r="H61" s="403">
        <v>7.5063199999999997</v>
      </c>
      <c r="I61" s="372">
        <v>0.38131999999999999</v>
      </c>
      <c r="J61" s="372">
        <v>0.46849000000000002</v>
      </c>
      <c r="K61" s="372">
        <v>1.12605</v>
      </c>
      <c r="L61" s="372">
        <v>0.23730000000000001</v>
      </c>
      <c r="M61" s="372">
        <v>0.60499000000000003</v>
      </c>
    </row>
    <row r="62" spans="1:13" x14ac:dyDescent="0.2">
      <c r="A62" s="372" t="s">
        <v>53</v>
      </c>
      <c r="B62" s="372" t="s">
        <v>67</v>
      </c>
      <c r="C62" s="372">
        <v>95.793767654306095</v>
      </c>
      <c r="D62" s="372">
        <v>96.296719999999993</v>
      </c>
      <c r="E62" s="372">
        <v>94.855029999999999</v>
      </c>
      <c r="F62" s="403">
        <v>6.6634900000000004</v>
      </c>
      <c r="G62" s="403">
        <v>5.9798099999999996</v>
      </c>
      <c r="H62" s="403">
        <v>6.9289199999999997</v>
      </c>
      <c r="I62" s="372">
        <v>0.38462000000000002</v>
      </c>
      <c r="J62" s="372">
        <v>0.48515999999999998</v>
      </c>
      <c r="K62" s="372">
        <v>1.22902</v>
      </c>
      <c r="L62" s="372">
        <v>-3.63E-3</v>
      </c>
      <c r="M62" s="372">
        <v>0.55984999999999996</v>
      </c>
    </row>
    <row r="63" spans="1:13" x14ac:dyDescent="0.2">
      <c r="A63" s="372" t="s">
        <v>53</v>
      </c>
      <c r="B63" s="372" t="s">
        <v>68</v>
      </c>
      <c r="C63" s="372">
        <v>96.093515235290596</v>
      </c>
      <c r="D63" s="372">
        <v>96.579890000000006</v>
      </c>
      <c r="E63" s="372">
        <v>95.160880000000006</v>
      </c>
      <c r="F63" s="403">
        <v>6.3478500000000002</v>
      </c>
      <c r="G63" s="403">
        <v>5.7322600000000001</v>
      </c>
      <c r="H63" s="403">
        <v>6.8373200000000001</v>
      </c>
      <c r="I63" s="372">
        <v>0.29405999999999999</v>
      </c>
      <c r="J63" s="372">
        <v>0.46557999999999999</v>
      </c>
      <c r="K63" s="372">
        <v>1.48054</v>
      </c>
      <c r="L63" s="372">
        <v>0.32244</v>
      </c>
      <c r="M63" s="372">
        <v>0.55266000000000004</v>
      </c>
    </row>
    <row r="64" spans="1:13" x14ac:dyDescent="0.2">
      <c r="A64" s="372" t="s">
        <v>53</v>
      </c>
      <c r="B64" s="372" t="s">
        <v>69</v>
      </c>
      <c r="C64" s="372">
        <v>96.698269126750404</v>
      </c>
      <c r="D64" s="372">
        <v>96.767409999999998</v>
      </c>
      <c r="E64" s="372">
        <v>95.214609999999993</v>
      </c>
      <c r="F64" s="403">
        <v>6.3715299999999999</v>
      </c>
      <c r="G64" s="403">
        <v>5.7161299999999997</v>
      </c>
      <c r="H64" s="403">
        <v>6.3016199999999998</v>
      </c>
      <c r="I64" s="372">
        <v>0.19416</v>
      </c>
      <c r="J64" s="372">
        <v>0.46429999999999999</v>
      </c>
      <c r="K64" s="372">
        <v>1.25996</v>
      </c>
      <c r="L64" s="372">
        <v>5.6460000000000003E-2</v>
      </c>
      <c r="M64" s="372">
        <v>0.51054999999999995</v>
      </c>
    </row>
    <row r="65" spans="1:13" x14ac:dyDescent="0.2">
      <c r="A65" s="372" t="s">
        <v>53</v>
      </c>
      <c r="B65" s="372" t="s">
        <v>70</v>
      </c>
      <c r="C65" s="372">
        <v>97.695173988821495</v>
      </c>
      <c r="D65" s="372">
        <v>97.204700000000003</v>
      </c>
      <c r="E65" s="372">
        <v>95.639619999999994</v>
      </c>
      <c r="F65" s="403">
        <v>6.6345200000000002</v>
      </c>
      <c r="G65" s="403">
        <v>5.9793900000000004</v>
      </c>
      <c r="H65" s="403">
        <v>6.88957</v>
      </c>
      <c r="I65" s="372">
        <v>0.45190000000000002</v>
      </c>
      <c r="J65" s="372">
        <v>0.48513000000000001</v>
      </c>
      <c r="K65" s="372">
        <v>1.3311500000000001</v>
      </c>
      <c r="L65" s="372">
        <v>0.44638</v>
      </c>
      <c r="M65" s="372">
        <v>0.55676000000000003</v>
      </c>
    </row>
    <row r="66" spans="1:13" x14ac:dyDescent="0.2">
      <c r="A66" s="372" t="s">
        <v>53</v>
      </c>
      <c r="B66" s="372" t="s">
        <v>71</v>
      </c>
      <c r="C66" s="372">
        <v>98.272882985756297</v>
      </c>
      <c r="D66" s="372">
        <v>97.786990000000003</v>
      </c>
      <c r="E66" s="372">
        <v>96.396659999999997</v>
      </c>
      <c r="F66" s="403">
        <v>6.7730499999999996</v>
      </c>
      <c r="G66" s="403">
        <v>6.1529600000000002</v>
      </c>
      <c r="H66" s="403">
        <v>7.0516100000000002</v>
      </c>
      <c r="I66" s="372">
        <v>0.59904000000000002</v>
      </c>
      <c r="J66" s="372">
        <v>0.49883</v>
      </c>
      <c r="K66" s="372">
        <v>1.54758</v>
      </c>
      <c r="L66" s="372">
        <v>0.79154999999999998</v>
      </c>
      <c r="M66" s="372">
        <v>0.56945999999999997</v>
      </c>
    </row>
    <row r="67" spans="1:13" x14ac:dyDescent="0.2">
      <c r="A67" s="372" t="s">
        <v>76</v>
      </c>
      <c r="B67" s="372" t="s">
        <v>60</v>
      </c>
      <c r="C67" s="372">
        <v>98.794999699501204</v>
      </c>
      <c r="D67" s="372">
        <v>98.140010000000004</v>
      </c>
      <c r="E67" s="372">
        <v>97.513279999999995</v>
      </c>
      <c r="F67" s="403">
        <v>5.5458400000000001</v>
      </c>
      <c r="G67" s="403">
        <v>4.7772300000000003</v>
      </c>
      <c r="H67" s="403">
        <v>6.2028800000000004</v>
      </c>
      <c r="I67" s="372">
        <v>0.36101</v>
      </c>
      <c r="J67" s="372">
        <v>0.38963999999999999</v>
      </c>
      <c r="K67" s="372">
        <v>1.6153599999999999</v>
      </c>
      <c r="L67" s="372">
        <v>1.15835</v>
      </c>
      <c r="M67" s="372">
        <v>0.50277000000000005</v>
      </c>
    </row>
    <row r="68" spans="1:13" x14ac:dyDescent="0.2">
      <c r="A68" s="372" t="s">
        <v>53</v>
      </c>
      <c r="B68" s="372" t="s">
        <v>61</v>
      </c>
      <c r="C68" s="372">
        <v>99.171374481639504</v>
      </c>
      <c r="D68" s="372">
        <v>98.503659999999996</v>
      </c>
      <c r="E68" s="372">
        <v>98.905429999999996</v>
      </c>
      <c r="F68" s="403">
        <v>5.3392200000000001</v>
      </c>
      <c r="G68" s="403">
        <v>4.5190900000000003</v>
      </c>
      <c r="H68" s="403">
        <v>6.7357500000000003</v>
      </c>
      <c r="I68" s="372">
        <v>0.37053999999999998</v>
      </c>
      <c r="J68" s="372">
        <v>0.36901</v>
      </c>
      <c r="K68" s="372">
        <v>1.7942499999999999</v>
      </c>
      <c r="L68" s="372">
        <v>1.4276500000000001</v>
      </c>
      <c r="M68" s="372">
        <v>0.54469000000000001</v>
      </c>
    </row>
    <row r="69" spans="1:13" x14ac:dyDescent="0.2">
      <c r="A69" s="372" t="s">
        <v>53</v>
      </c>
      <c r="B69" s="372" t="s">
        <v>62</v>
      </c>
      <c r="C69" s="372">
        <v>99.492156980587794</v>
      </c>
      <c r="D69" s="372">
        <v>98.871859999999998</v>
      </c>
      <c r="E69" s="372">
        <v>99.149969999999996</v>
      </c>
      <c r="F69" s="403">
        <v>5.0354099999999997</v>
      </c>
      <c r="G69" s="403">
        <v>4.2296899999999997</v>
      </c>
      <c r="H69" s="403">
        <v>6.0270299999999999</v>
      </c>
      <c r="I69" s="372">
        <v>0.37380000000000002</v>
      </c>
      <c r="J69" s="372">
        <v>0.34582000000000002</v>
      </c>
      <c r="K69" s="372">
        <v>1.7151000000000001</v>
      </c>
      <c r="L69" s="372">
        <v>0.24725</v>
      </c>
      <c r="M69" s="372">
        <v>0.48888999999999999</v>
      </c>
    </row>
    <row r="70" spans="1:13" x14ac:dyDescent="0.2">
      <c r="A70" s="372" t="s">
        <v>53</v>
      </c>
      <c r="B70" s="372" t="s">
        <v>63</v>
      </c>
      <c r="C70" s="372">
        <v>99.154847046096506</v>
      </c>
      <c r="D70" s="372">
        <v>98.766329999999996</v>
      </c>
      <c r="E70" s="372">
        <v>99.336640000000003</v>
      </c>
      <c r="F70" s="403">
        <v>4.5507799999999996</v>
      </c>
      <c r="G70" s="403">
        <v>3.8251300000000001</v>
      </c>
      <c r="H70" s="403">
        <v>5.6066599999999998</v>
      </c>
      <c r="I70" s="372">
        <v>-0.10673000000000001</v>
      </c>
      <c r="J70" s="372">
        <v>0.31330999999999998</v>
      </c>
      <c r="K70" s="372">
        <v>1.0015099999999999</v>
      </c>
      <c r="L70" s="372">
        <v>0.18828</v>
      </c>
      <c r="M70" s="372">
        <v>0.45562999999999998</v>
      </c>
    </row>
    <row r="71" spans="1:13" x14ac:dyDescent="0.2">
      <c r="A71" s="372" t="s">
        <v>53</v>
      </c>
      <c r="B71" s="372" t="s">
        <v>64</v>
      </c>
      <c r="C71" s="372">
        <v>98.994080173087298</v>
      </c>
      <c r="D71" s="372">
        <v>99.200580000000002</v>
      </c>
      <c r="E71" s="372">
        <v>99.242959999999997</v>
      </c>
      <c r="F71" s="403">
        <v>4.5062699999999998</v>
      </c>
      <c r="G71" s="403">
        <v>4.23421</v>
      </c>
      <c r="H71" s="403">
        <v>5.1628100000000003</v>
      </c>
      <c r="I71" s="372">
        <v>0.43968000000000002</v>
      </c>
      <c r="J71" s="372">
        <v>0.34617999999999999</v>
      </c>
      <c r="K71" s="372">
        <v>1.0806800000000001</v>
      </c>
      <c r="L71" s="372">
        <v>-9.4310000000000005E-2</v>
      </c>
      <c r="M71" s="372">
        <v>0.42037999999999998</v>
      </c>
    </row>
    <row r="72" spans="1:13" x14ac:dyDescent="0.2">
      <c r="A72" s="372" t="s">
        <v>53</v>
      </c>
      <c r="B72" s="372" t="s">
        <v>65</v>
      </c>
      <c r="C72" s="372">
        <v>99.376464931786799</v>
      </c>
      <c r="D72" s="372">
        <v>99.555880000000002</v>
      </c>
      <c r="E72" s="372">
        <v>99.386240000000001</v>
      </c>
      <c r="F72" s="403">
        <v>4.6468600000000002</v>
      </c>
      <c r="G72" s="403">
        <v>4.1778899999999997</v>
      </c>
      <c r="H72" s="403">
        <v>5.0217999999999998</v>
      </c>
      <c r="I72" s="372">
        <v>0.35815999999999998</v>
      </c>
      <c r="J72" s="372">
        <v>0.34166000000000002</v>
      </c>
      <c r="K72" s="372">
        <v>1.0682100000000001</v>
      </c>
      <c r="L72" s="372">
        <v>0.14437</v>
      </c>
      <c r="M72" s="372">
        <v>0.40915000000000001</v>
      </c>
    </row>
    <row r="73" spans="1:13" x14ac:dyDescent="0.2">
      <c r="A73" s="372" t="s">
        <v>53</v>
      </c>
      <c r="B73" s="372" t="s">
        <v>66</v>
      </c>
      <c r="C73" s="372">
        <v>99.909099104513501</v>
      </c>
      <c r="D73" s="372">
        <v>99.971909999999994</v>
      </c>
      <c r="E73" s="372">
        <v>99.968999999999994</v>
      </c>
      <c r="F73" s="403">
        <v>4.8114100000000004</v>
      </c>
      <c r="G73" s="403">
        <v>4.2158300000000004</v>
      </c>
      <c r="H73" s="403">
        <v>5.3875299999999999</v>
      </c>
      <c r="I73" s="372">
        <v>0.41788999999999998</v>
      </c>
      <c r="J73" s="372">
        <v>0.34471000000000002</v>
      </c>
      <c r="K73" s="372">
        <v>1.1126</v>
      </c>
      <c r="L73" s="372">
        <v>0.58635999999999999</v>
      </c>
      <c r="M73" s="372">
        <v>0.43824000000000002</v>
      </c>
    </row>
    <row r="74" spans="1:13" x14ac:dyDescent="0.2">
      <c r="A74" s="372" t="s">
        <v>53</v>
      </c>
      <c r="B74" s="372" t="s">
        <v>67</v>
      </c>
      <c r="C74" s="372">
        <v>100.492</v>
      </c>
      <c r="D74" s="372">
        <v>100.447</v>
      </c>
      <c r="E74" s="372">
        <v>100.401</v>
      </c>
      <c r="F74" s="403">
        <v>4.9045300000000003</v>
      </c>
      <c r="G74" s="403">
        <v>4.3098900000000002</v>
      </c>
      <c r="H74" s="403">
        <v>5.8467799999999999</v>
      </c>
      <c r="I74" s="372">
        <v>0.47521999999999998</v>
      </c>
      <c r="J74" s="372">
        <v>0.35225000000000001</v>
      </c>
      <c r="K74" s="372">
        <v>1.70166</v>
      </c>
      <c r="L74" s="372">
        <v>0.43213000000000001</v>
      </c>
      <c r="M74" s="372">
        <v>0.47464000000000001</v>
      </c>
    </row>
    <row r="75" spans="1:13" x14ac:dyDescent="0.2">
      <c r="A75" s="372" t="s">
        <v>53</v>
      </c>
      <c r="B75" s="372" t="s">
        <v>68</v>
      </c>
      <c r="C75" s="372">
        <v>100.917</v>
      </c>
      <c r="D75" s="372">
        <v>101.093</v>
      </c>
      <c r="E75" s="372">
        <v>100.754</v>
      </c>
      <c r="F75" s="403">
        <v>5.0195699999999999</v>
      </c>
      <c r="G75" s="403">
        <v>4.67293</v>
      </c>
      <c r="H75" s="403">
        <v>5.8775399999999998</v>
      </c>
      <c r="I75" s="372">
        <v>0.64312999999999998</v>
      </c>
      <c r="J75" s="372">
        <v>0.38130999999999998</v>
      </c>
      <c r="K75" s="372">
        <v>1.90767</v>
      </c>
      <c r="L75" s="372">
        <v>0.35159000000000001</v>
      </c>
      <c r="M75" s="372">
        <v>0.47708</v>
      </c>
    </row>
    <row r="76" spans="1:13" x14ac:dyDescent="0.2">
      <c r="A76" s="372" t="s">
        <v>53</v>
      </c>
      <c r="B76" s="372" t="s">
        <v>69</v>
      </c>
      <c r="C76" s="372">
        <v>101.44</v>
      </c>
      <c r="D76" s="372">
        <v>101.292</v>
      </c>
      <c r="E76" s="372">
        <v>101.024</v>
      </c>
      <c r="F76" s="403">
        <v>4.9036400000000002</v>
      </c>
      <c r="G76" s="403">
        <v>4.6757400000000002</v>
      </c>
      <c r="H76" s="403">
        <v>6.1013700000000002</v>
      </c>
      <c r="I76" s="372">
        <v>0.19685</v>
      </c>
      <c r="J76" s="372">
        <v>0.38153999999999999</v>
      </c>
      <c r="K76" s="372">
        <v>1.74387</v>
      </c>
      <c r="L76" s="372">
        <v>0.26798</v>
      </c>
      <c r="M76" s="372">
        <v>0.49475999999999998</v>
      </c>
    </row>
    <row r="77" spans="1:13" x14ac:dyDescent="0.2">
      <c r="A77" s="372" t="s">
        <v>53</v>
      </c>
      <c r="B77" s="372" t="s">
        <v>70</v>
      </c>
      <c r="C77" s="372">
        <v>102.303</v>
      </c>
      <c r="D77" s="372">
        <v>101.621</v>
      </c>
      <c r="E77" s="372">
        <v>101.45099999999999</v>
      </c>
      <c r="F77" s="403">
        <v>4.7165299999999997</v>
      </c>
      <c r="G77" s="403">
        <v>4.5433000000000003</v>
      </c>
      <c r="H77" s="403">
        <v>6.0763299999999996</v>
      </c>
      <c r="I77" s="372">
        <v>0.32479999999999998</v>
      </c>
      <c r="J77" s="372">
        <v>0.37095</v>
      </c>
      <c r="K77" s="372">
        <v>1.6495500000000001</v>
      </c>
      <c r="L77" s="372">
        <v>0.42266999999999999</v>
      </c>
      <c r="M77" s="372">
        <v>0.49278</v>
      </c>
    </row>
    <row r="78" spans="1:13" x14ac:dyDescent="0.2">
      <c r="A78" s="372" t="s">
        <v>53</v>
      </c>
      <c r="B78" s="372" t="s">
        <v>71</v>
      </c>
      <c r="C78" s="372">
        <v>103.02</v>
      </c>
      <c r="D78" s="372">
        <v>102.07299999999999</v>
      </c>
      <c r="E78" s="372">
        <v>102.48399999999999</v>
      </c>
      <c r="F78" s="403">
        <v>4.8305499999999997</v>
      </c>
      <c r="G78" s="403">
        <v>4.3830099999999996</v>
      </c>
      <c r="H78" s="403">
        <v>6.3148799999999996</v>
      </c>
      <c r="I78" s="372">
        <v>0.44479000000000002</v>
      </c>
      <c r="J78" s="372">
        <v>0.35810999999999998</v>
      </c>
      <c r="K78" s="372">
        <v>1.61876</v>
      </c>
      <c r="L78" s="372">
        <v>1.01823</v>
      </c>
      <c r="M78" s="372">
        <v>0.51160000000000005</v>
      </c>
    </row>
    <row r="79" spans="1:13" x14ac:dyDescent="0.2">
      <c r="A79" s="372" t="s">
        <v>77</v>
      </c>
      <c r="B79" s="372" t="s">
        <v>60</v>
      </c>
      <c r="C79" s="372">
        <v>103.108</v>
      </c>
      <c r="D79" s="372">
        <v>102.078</v>
      </c>
      <c r="E79" s="372">
        <v>102.502</v>
      </c>
      <c r="F79" s="403">
        <v>4.3656100000000002</v>
      </c>
      <c r="G79" s="403">
        <v>4.0126299999999997</v>
      </c>
      <c r="H79" s="403">
        <v>5.1159400000000002</v>
      </c>
      <c r="I79" s="372">
        <v>4.8999999999999998E-3</v>
      </c>
      <c r="J79" s="372">
        <v>0.32839000000000002</v>
      </c>
      <c r="K79" s="372">
        <v>0.97435000000000005</v>
      </c>
      <c r="L79" s="372">
        <v>1.7559999999999999E-2</v>
      </c>
      <c r="M79" s="372">
        <v>0.41665000000000002</v>
      </c>
    </row>
    <row r="80" spans="1:13" x14ac:dyDescent="0.2">
      <c r="A80" s="372" t="s">
        <v>53</v>
      </c>
      <c r="B80" s="372" t="s">
        <v>61</v>
      </c>
      <c r="C80" s="372">
        <v>103.07899999999999</v>
      </c>
      <c r="D80" s="372">
        <v>102.468</v>
      </c>
      <c r="E80" s="372">
        <v>102.6</v>
      </c>
      <c r="F80" s="403">
        <v>3.94028</v>
      </c>
      <c r="G80" s="403">
        <v>4.0245699999999998</v>
      </c>
      <c r="H80" s="403">
        <v>3.7354599999999998</v>
      </c>
      <c r="I80" s="372">
        <v>0.38206000000000001</v>
      </c>
      <c r="J80" s="372">
        <v>0.32934999999999998</v>
      </c>
      <c r="K80" s="372">
        <v>1.161</v>
      </c>
      <c r="L80" s="372">
        <v>9.5610000000000001E-2</v>
      </c>
      <c r="M80" s="372">
        <v>0.30608000000000002</v>
      </c>
    </row>
    <row r="81" spans="1:13" x14ac:dyDescent="0.2">
      <c r="A81" s="372" t="s">
        <v>53</v>
      </c>
      <c r="B81" s="372" t="s">
        <v>62</v>
      </c>
      <c r="C81" s="372">
        <v>103.476</v>
      </c>
      <c r="D81" s="372">
        <v>103.27500000000001</v>
      </c>
      <c r="E81" s="372">
        <v>103.157</v>
      </c>
      <c r="F81" s="403">
        <v>4.0041799999999999</v>
      </c>
      <c r="G81" s="403">
        <v>4.4533800000000001</v>
      </c>
      <c r="H81" s="403">
        <v>4.0413899999999998</v>
      </c>
      <c r="I81" s="372">
        <v>0.78756000000000004</v>
      </c>
      <c r="J81" s="372">
        <v>0.36375000000000002</v>
      </c>
      <c r="K81" s="372">
        <v>1.6276200000000001</v>
      </c>
      <c r="L81" s="372">
        <v>0.54288000000000003</v>
      </c>
      <c r="M81" s="372">
        <v>0.33069999999999999</v>
      </c>
    </row>
    <row r="82" spans="1:13" x14ac:dyDescent="0.2">
      <c r="A82" s="372" t="s">
        <v>53</v>
      </c>
      <c r="B82" s="372" t="s">
        <v>63</v>
      </c>
      <c r="C82" s="372">
        <v>103.53100000000001</v>
      </c>
      <c r="D82" s="372">
        <v>103.646</v>
      </c>
      <c r="E82" s="372">
        <v>103.795</v>
      </c>
      <c r="F82" s="403">
        <v>4.4134500000000001</v>
      </c>
      <c r="G82" s="403">
        <v>4.94062</v>
      </c>
      <c r="H82" s="403">
        <v>4.48813</v>
      </c>
      <c r="I82" s="372">
        <v>0.35924</v>
      </c>
      <c r="J82" s="372">
        <v>0.40267999999999998</v>
      </c>
      <c r="K82" s="372">
        <v>1.54105</v>
      </c>
      <c r="L82" s="372">
        <v>0.61846999999999996</v>
      </c>
      <c r="M82" s="372">
        <v>0.36653000000000002</v>
      </c>
    </row>
    <row r="83" spans="1:13" x14ac:dyDescent="0.2">
      <c r="A83" s="372" t="s">
        <v>53</v>
      </c>
      <c r="B83" s="372" t="s">
        <v>64</v>
      </c>
      <c r="C83" s="372">
        <v>103.233</v>
      </c>
      <c r="D83" s="372">
        <v>103.827</v>
      </c>
      <c r="E83" s="372">
        <v>103.79600000000001</v>
      </c>
      <c r="F83" s="403">
        <v>4.2819900000000004</v>
      </c>
      <c r="G83" s="403">
        <v>4.6637000000000004</v>
      </c>
      <c r="H83" s="403">
        <v>4.5877699999999999</v>
      </c>
      <c r="I83" s="372">
        <v>0.17463000000000001</v>
      </c>
      <c r="J83" s="372">
        <v>0.38057000000000002</v>
      </c>
      <c r="K83" s="372">
        <v>1.7134</v>
      </c>
      <c r="L83" s="372">
        <v>9.6000000000000002E-4</v>
      </c>
      <c r="M83" s="372">
        <v>0.3745</v>
      </c>
    </row>
    <row r="84" spans="1:13" x14ac:dyDescent="0.2">
      <c r="A84" s="372" t="s">
        <v>53</v>
      </c>
      <c r="B84" s="372" t="s">
        <v>65</v>
      </c>
      <c r="C84" s="372">
        <v>103.29900000000001</v>
      </c>
      <c r="D84" s="372">
        <v>103.893</v>
      </c>
      <c r="E84" s="372">
        <v>104.041</v>
      </c>
      <c r="F84" s="403">
        <v>3.9471500000000002</v>
      </c>
      <c r="G84" s="403">
        <v>4.3564699999999998</v>
      </c>
      <c r="H84" s="403">
        <v>4.6835000000000004</v>
      </c>
      <c r="I84" s="372">
        <v>6.3570000000000002E-2</v>
      </c>
      <c r="J84" s="372">
        <v>0.35598999999999997</v>
      </c>
      <c r="K84" s="372">
        <v>1.3906799999999999</v>
      </c>
      <c r="L84" s="372">
        <v>0.23604</v>
      </c>
      <c r="M84" s="372">
        <v>0.38216</v>
      </c>
    </row>
    <row r="85" spans="1:13" x14ac:dyDescent="0.2">
      <c r="A85" s="372" t="s">
        <v>53</v>
      </c>
      <c r="B85" s="372" t="s">
        <v>66</v>
      </c>
      <c r="C85" s="372">
        <v>103.687</v>
      </c>
      <c r="D85" s="372">
        <v>103.99299999999999</v>
      </c>
      <c r="E85" s="372">
        <v>104.145</v>
      </c>
      <c r="F85" s="403">
        <v>3.7813400000000001</v>
      </c>
      <c r="G85" s="403">
        <v>4.0222199999999999</v>
      </c>
      <c r="H85" s="403">
        <v>4.1772900000000002</v>
      </c>
      <c r="I85" s="372">
        <v>9.6250000000000002E-2</v>
      </c>
      <c r="J85" s="372">
        <v>0.32916000000000001</v>
      </c>
      <c r="K85" s="372">
        <v>0.69523000000000001</v>
      </c>
      <c r="L85" s="372">
        <v>9.9959999999999993E-2</v>
      </c>
      <c r="M85" s="372">
        <v>0.34161999999999998</v>
      </c>
    </row>
    <row r="86" spans="1:13" x14ac:dyDescent="0.2">
      <c r="A86" s="372" t="s">
        <v>53</v>
      </c>
      <c r="B86" s="372" t="s">
        <v>67</v>
      </c>
      <c r="C86" s="372">
        <v>103.67</v>
      </c>
      <c r="D86" s="372">
        <v>104.003</v>
      </c>
      <c r="E86" s="372">
        <v>104.134</v>
      </c>
      <c r="F86" s="403">
        <v>3.1624400000000001</v>
      </c>
      <c r="G86" s="403">
        <v>3.5401799999999999</v>
      </c>
      <c r="H86" s="403">
        <v>3.7180900000000001</v>
      </c>
      <c r="I86" s="372">
        <v>9.6200000000000001E-3</v>
      </c>
      <c r="J86" s="372">
        <v>0.29032999999999998</v>
      </c>
      <c r="K86" s="372">
        <v>0.34444000000000002</v>
      </c>
      <c r="L86" s="372">
        <v>-1.056E-2</v>
      </c>
      <c r="M86" s="372">
        <v>0.30468000000000001</v>
      </c>
    </row>
    <row r="87" spans="1:13" x14ac:dyDescent="0.2">
      <c r="A87" s="372" t="s">
        <v>53</v>
      </c>
      <c r="B87" s="372" t="s">
        <v>68</v>
      </c>
      <c r="C87" s="372">
        <v>103.94199999999999</v>
      </c>
      <c r="D87" s="372">
        <v>104.124</v>
      </c>
      <c r="E87" s="372">
        <v>104.35599999999999</v>
      </c>
      <c r="F87" s="403">
        <v>2.9975100000000001</v>
      </c>
      <c r="G87" s="403">
        <v>2.99823</v>
      </c>
      <c r="H87" s="403">
        <v>3.57504</v>
      </c>
      <c r="I87" s="372">
        <v>0.11634</v>
      </c>
      <c r="J87" s="372">
        <v>0.24648</v>
      </c>
      <c r="K87" s="372">
        <v>0.28605000000000003</v>
      </c>
      <c r="L87" s="372">
        <v>0.21318999999999999</v>
      </c>
      <c r="M87" s="372">
        <v>0.29315000000000002</v>
      </c>
    </row>
    <row r="88" spans="1:13" x14ac:dyDescent="0.2">
      <c r="A88" s="372" t="s">
        <v>53</v>
      </c>
      <c r="B88" s="372" t="s">
        <v>69</v>
      </c>
      <c r="C88" s="372">
        <v>104.503</v>
      </c>
      <c r="D88" s="372">
        <v>104.54300000000001</v>
      </c>
      <c r="E88" s="372">
        <v>104.863</v>
      </c>
      <c r="F88" s="403">
        <v>3.01952</v>
      </c>
      <c r="G88" s="403">
        <v>3.20953</v>
      </c>
      <c r="H88" s="403">
        <v>3.80009</v>
      </c>
      <c r="I88" s="372">
        <v>0.40239999999999998</v>
      </c>
      <c r="J88" s="372">
        <v>0.26361000000000001</v>
      </c>
      <c r="K88" s="372">
        <v>0.62563999999999997</v>
      </c>
      <c r="L88" s="372">
        <v>0.48583999999999999</v>
      </c>
      <c r="M88" s="372">
        <v>0.31129000000000001</v>
      </c>
    </row>
    <row r="89" spans="1:13" x14ac:dyDescent="0.2">
      <c r="A89" s="372" t="s">
        <v>53</v>
      </c>
      <c r="B89" s="372" t="s">
        <v>70</v>
      </c>
      <c r="C89" s="372">
        <v>105.346</v>
      </c>
      <c r="D89" s="372">
        <v>105.06</v>
      </c>
      <c r="E89" s="372">
        <v>104.71599999999999</v>
      </c>
      <c r="F89" s="403">
        <v>2.9744999999999999</v>
      </c>
      <c r="G89" s="403">
        <v>3.3841399999999999</v>
      </c>
      <c r="H89" s="403">
        <v>3.2183000000000002</v>
      </c>
      <c r="I89" s="372">
        <v>0.49453000000000003</v>
      </c>
      <c r="J89" s="372">
        <v>0.27772999999999998</v>
      </c>
      <c r="K89" s="372">
        <v>1.02603</v>
      </c>
      <c r="L89" s="372">
        <v>-0.14018</v>
      </c>
      <c r="M89" s="372">
        <v>0.26432</v>
      </c>
    </row>
    <row r="90" spans="1:13" x14ac:dyDescent="0.2">
      <c r="A90" s="372" t="s">
        <v>53</v>
      </c>
      <c r="B90" s="372" t="s">
        <v>71</v>
      </c>
      <c r="C90" s="372">
        <v>105.934</v>
      </c>
      <c r="D90" s="372">
        <v>105.764</v>
      </c>
      <c r="E90" s="372">
        <v>105.371</v>
      </c>
      <c r="F90" s="403">
        <v>2.8285800000000001</v>
      </c>
      <c r="G90" s="403">
        <v>3.6160399999999999</v>
      </c>
      <c r="H90" s="403">
        <v>2.8170299999999999</v>
      </c>
      <c r="I90" s="372">
        <v>0.67008999999999996</v>
      </c>
      <c r="J90" s="372">
        <v>0.29644999999999999</v>
      </c>
      <c r="K90" s="372">
        <v>1.6932199999999999</v>
      </c>
      <c r="L90" s="372">
        <v>0.62549999999999994</v>
      </c>
      <c r="M90" s="372">
        <v>0.23177</v>
      </c>
    </row>
    <row r="91" spans="1:13" x14ac:dyDescent="0.2">
      <c r="A91" s="372" t="s">
        <v>78</v>
      </c>
      <c r="B91" s="372" t="s">
        <v>60</v>
      </c>
      <c r="C91" s="372">
        <v>106.447</v>
      </c>
      <c r="D91" s="372">
        <v>105.80500000000001</v>
      </c>
      <c r="E91" s="372">
        <v>106.336</v>
      </c>
      <c r="F91" s="403">
        <v>3.2383500000000001</v>
      </c>
      <c r="G91" s="403">
        <v>3.6511300000000002</v>
      </c>
      <c r="H91" s="403">
        <v>3.7404099999999998</v>
      </c>
      <c r="I91" s="372">
        <v>3.8769999999999999E-2</v>
      </c>
      <c r="J91" s="372">
        <v>0.29927999999999999</v>
      </c>
      <c r="K91" s="372">
        <v>1.61442</v>
      </c>
      <c r="L91" s="372">
        <v>0.91581000000000001</v>
      </c>
      <c r="M91" s="372">
        <v>0.30647999999999997</v>
      </c>
    </row>
    <row r="92" spans="1:13" x14ac:dyDescent="0.2">
      <c r="A92" s="372" t="s">
        <v>53</v>
      </c>
      <c r="B92" s="372" t="s">
        <v>61</v>
      </c>
      <c r="C92" s="372">
        <v>106.889</v>
      </c>
      <c r="D92" s="372">
        <v>106.062</v>
      </c>
      <c r="E92" s="372">
        <v>106.928</v>
      </c>
      <c r="F92" s="403">
        <v>3.6961900000000001</v>
      </c>
      <c r="G92" s="403">
        <v>3.5074399999999999</v>
      </c>
      <c r="H92" s="403">
        <v>4.2183200000000003</v>
      </c>
      <c r="I92" s="372">
        <v>0.2429</v>
      </c>
      <c r="J92" s="372">
        <v>0.28769</v>
      </c>
      <c r="K92" s="372">
        <v>1.45299</v>
      </c>
      <c r="L92" s="372">
        <v>0.55672999999999995</v>
      </c>
      <c r="M92" s="372">
        <v>0.34490999999999999</v>
      </c>
    </row>
    <row r="93" spans="1:13" x14ac:dyDescent="0.2">
      <c r="A93" s="372" t="s">
        <v>53</v>
      </c>
      <c r="B93" s="372" t="s">
        <v>62</v>
      </c>
      <c r="C93" s="372">
        <v>106.83799999999999</v>
      </c>
      <c r="D93" s="372">
        <v>106.184</v>
      </c>
      <c r="E93" s="372">
        <v>106.52500000000001</v>
      </c>
      <c r="F93" s="403">
        <v>3.2490600000000001</v>
      </c>
      <c r="G93" s="403">
        <v>2.8167499999999999</v>
      </c>
      <c r="H93" s="403">
        <v>3.2649300000000001</v>
      </c>
      <c r="I93" s="372">
        <v>0.11502999999999999</v>
      </c>
      <c r="J93" s="372">
        <v>0.23175000000000001</v>
      </c>
      <c r="K93" s="372">
        <v>1.06986</v>
      </c>
      <c r="L93" s="372">
        <v>-0.37689</v>
      </c>
      <c r="M93" s="372">
        <v>0.26808999999999999</v>
      </c>
    </row>
    <row r="94" spans="1:13" x14ac:dyDescent="0.2">
      <c r="A94" s="372" t="s">
        <v>53</v>
      </c>
      <c r="B94" s="372" t="s">
        <v>63</v>
      </c>
      <c r="C94" s="372">
        <v>105.755</v>
      </c>
      <c r="D94" s="372">
        <v>105.511</v>
      </c>
      <c r="E94" s="372">
        <v>105.398</v>
      </c>
      <c r="F94" s="403">
        <v>2.1481499999999998</v>
      </c>
      <c r="G94" s="403">
        <v>1.79939</v>
      </c>
      <c r="H94" s="403">
        <v>1.5443899999999999</v>
      </c>
      <c r="I94" s="372">
        <v>-0.63380999999999998</v>
      </c>
      <c r="J94" s="372">
        <v>0.14873</v>
      </c>
      <c r="K94" s="372">
        <v>-0.23921000000000001</v>
      </c>
      <c r="L94" s="372">
        <v>-1.0579700000000001</v>
      </c>
      <c r="M94" s="372">
        <v>0.1278</v>
      </c>
    </row>
    <row r="95" spans="1:13" x14ac:dyDescent="0.2">
      <c r="A95" s="372" t="s">
        <v>53</v>
      </c>
      <c r="B95" s="372" t="s">
        <v>64</v>
      </c>
      <c r="C95" s="372">
        <v>106.16200000000001</v>
      </c>
      <c r="D95" s="372">
        <v>106.58499999999999</v>
      </c>
      <c r="E95" s="372">
        <v>105.343</v>
      </c>
      <c r="F95" s="403">
        <v>2.8372700000000002</v>
      </c>
      <c r="G95" s="403">
        <v>2.6563400000000001</v>
      </c>
      <c r="H95" s="403">
        <v>1.4904200000000001</v>
      </c>
      <c r="I95" s="372">
        <v>1.0179</v>
      </c>
      <c r="J95" s="372">
        <v>0.21870999999999999</v>
      </c>
      <c r="K95" s="372">
        <v>0.73721000000000003</v>
      </c>
      <c r="L95" s="372">
        <v>-5.2179999999999997E-2</v>
      </c>
      <c r="M95" s="372">
        <v>0.12336</v>
      </c>
    </row>
    <row r="96" spans="1:13" x14ac:dyDescent="0.2">
      <c r="A96" s="372" t="s">
        <v>53</v>
      </c>
      <c r="B96" s="372" t="s">
        <v>65</v>
      </c>
      <c r="C96" s="372">
        <v>106.74299999999999</v>
      </c>
      <c r="D96" s="372">
        <v>107.05200000000001</v>
      </c>
      <c r="E96" s="372">
        <v>106.157</v>
      </c>
      <c r="F96" s="403">
        <v>3.3340100000000001</v>
      </c>
      <c r="G96" s="403">
        <v>3.0406300000000002</v>
      </c>
      <c r="H96" s="403">
        <v>2.0338099999999999</v>
      </c>
      <c r="I96" s="372">
        <v>0.43814999999999998</v>
      </c>
      <c r="J96" s="372">
        <v>0.24992</v>
      </c>
      <c r="K96" s="372">
        <v>0.93342000000000003</v>
      </c>
      <c r="L96" s="372">
        <v>0.77271000000000001</v>
      </c>
      <c r="M96" s="372">
        <v>0.16792000000000001</v>
      </c>
    </row>
    <row r="97" spans="1:13" x14ac:dyDescent="0.2">
      <c r="A97" s="372" t="s">
        <v>53</v>
      </c>
      <c r="B97" s="372" t="s">
        <v>66</v>
      </c>
      <c r="C97" s="372">
        <v>107.444</v>
      </c>
      <c r="D97" s="372">
        <v>107.417</v>
      </c>
      <c r="E97" s="372">
        <v>106.851</v>
      </c>
      <c r="F97" s="403">
        <v>3.6234099999999998</v>
      </c>
      <c r="G97" s="403">
        <v>3.2925300000000002</v>
      </c>
      <c r="H97" s="403">
        <v>2.5983000000000001</v>
      </c>
      <c r="I97" s="372">
        <v>0.34095999999999999</v>
      </c>
      <c r="J97" s="372">
        <v>0.27032</v>
      </c>
      <c r="K97" s="372">
        <v>1.1611899999999999</v>
      </c>
      <c r="L97" s="372">
        <v>0.65375000000000005</v>
      </c>
      <c r="M97" s="372">
        <v>0.21399000000000001</v>
      </c>
    </row>
    <row r="98" spans="1:13" x14ac:dyDescent="0.2">
      <c r="A98" s="372" t="s">
        <v>53</v>
      </c>
      <c r="B98" s="372" t="s">
        <v>67</v>
      </c>
      <c r="C98" s="372">
        <v>107.867</v>
      </c>
      <c r="D98" s="372">
        <v>107.944</v>
      </c>
      <c r="E98" s="372">
        <v>107.614</v>
      </c>
      <c r="F98" s="403">
        <v>4.0484200000000001</v>
      </c>
      <c r="G98" s="403">
        <v>3.78931</v>
      </c>
      <c r="H98" s="403">
        <v>3.34185</v>
      </c>
      <c r="I98" s="372">
        <v>0.49060999999999999</v>
      </c>
      <c r="J98" s="372">
        <v>0.31041999999999997</v>
      </c>
      <c r="K98" s="372">
        <v>2.30592</v>
      </c>
      <c r="L98" s="372">
        <v>0.71408000000000005</v>
      </c>
      <c r="M98" s="372">
        <v>0.27431</v>
      </c>
    </row>
    <row r="99" spans="1:13" x14ac:dyDescent="0.2">
      <c r="A99" s="372" t="s">
        <v>53</v>
      </c>
      <c r="B99" s="372" t="s">
        <v>68</v>
      </c>
      <c r="C99" s="372">
        <v>108.114</v>
      </c>
      <c r="D99" s="372">
        <v>108.401</v>
      </c>
      <c r="E99" s="372">
        <v>107.6</v>
      </c>
      <c r="F99" s="403">
        <v>4.0137799999999997</v>
      </c>
      <c r="G99" s="403">
        <v>4.1075999999999997</v>
      </c>
      <c r="H99" s="403">
        <v>3.10859</v>
      </c>
      <c r="I99" s="372">
        <v>0.42337000000000002</v>
      </c>
      <c r="J99" s="372">
        <v>0.33601999999999999</v>
      </c>
      <c r="K99" s="372">
        <v>1.7038</v>
      </c>
      <c r="L99" s="372">
        <v>-1.3010000000000001E-2</v>
      </c>
      <c r="M99" s="372">
        <v>0.25542999999999999</v>
      </c>
    </row>
    <row r="100" spans="1:13" x14ac:dyDescent="0.2">
      <c r="A100" s="372" t="s">
        <v>53</v>
      </c>
      <c r="B100" s="372" t="s">
        <v>69</v>
      </c>
      <c r="C100" s="372">
        <v>108.774</v>
      </c>
      <c r="D100" s="372">
        <v>108.88500000000001</v>
      </c>
      <c r="E100" s="372">
        <v>108.53400000000001</v>
      </c>
      <c r="F100" s="403">
        <v>4.0869600000000004</v>
      </c>
      <c r="G100" s="403">
        <v>4.1533100000000003</v>
      </c>
      <c r="H100" s="403">
        <v>3.5007600000000001</v>
      </c>
      <c r="I100" s="372">
        <v>0.44649</v>
      </c>
      <c r="J100" s="372">
        <v>0.33968999999999999</v>
      </c>
      <c r="K100" s="372">
        <v>1.71225</v>
      </c>
      <c r="L100" s="372">
        <v>0.86802999999999997</v>
      </c>
      <c r="M100" s="372">
        <v>0.28715000000000002</v>
      </c>
    </row>
    <row r="101" spans="1:13" x14ac:dyDescent="0.2">
      <c r="A101" s="372" t="s">
        <v>53</v>
      </c>
      <c r="B101" s="372" t="s">
        <v>70</v>
      </c>
      <c r="C101" s="372">
        <v>108.85599999999999</v>
      </c>
      <c r="D101" s="372">
        <v>108.789</v>
      </c>
      <c r="E101" s="372">
        <v>108.35</v>
      </c>
      <c r="F101" s="403">
        <v>3.33188</v>
      </c>
      <c r="G101" s="403">
        <v>3.5493999999999999</v>
      </c>
      <c r="H101" s="403">
        <v>3.4703400000000002</v>
      </c>
      <c r="I101" s="372">
        <v>-8.8169999999999998E-2</v>
      </c>
      <c r="J101" s="372">
        <v>0.29108000000000001</v>
      </c>
      <c r="K101" s="372">
        <v>1.2772699999999999</v>
      </c>
      <c r="L101" s="372">
        <v>-0.16952999999999999</v>
      </c>
      <c r="M101" s="372">
        <v>0.28469</v>
      </c>
    </row>
    <row r="102" spans="1:13" x14ac:dyDescent="0.2">
      <c r="A102" s="372" t="s">
        <v>53</v>
      </c>
      <c r="B102" s="372" t="s">
        <v>71</v>
      </c>
      <c r="C102" s="372">
        <v>109.271</v>
      </c>
      <c r="D102" s="372">
        <v>109.301</v>
      </c>
      <c r="E102" s="372">
        <v>109.09699999999999</v>
      </c>
      <c r="F102" s="403">
        <v>3.1500699999999999</v>
      </c>
      <c r="G102" s="403">
        <v>3.3442400000000001</v>
      </c>
      <c r="H102" s="403">
        <v>3.5360800000000001</v>
      </c>
      <c r="I102" s="372">
        <v>0.47064</v>
      </c>
      <c r="J102" s="372">
        <v>0.27450000000000002</v>
      </c>
      <c r="K102" s="372">
        <v>1.2571300000000001</v>
      </c>
      <c r="L102" s="372">
        <v>0.68942999999999999</v>
      </c>
      <c r="M102" s="372">
        <v>0.28999999999999998</v>
      </c>
    </row>
    <row r="103" spans="1:13" x14ac:dyDescent="0.2">
      <c r="A103" s="372" t="s">
        <v>450</v>
      </c>
      <c r="B103" s="372" t="s">
        <v>60</v>
      </c>
      <c r="C103" s="372">
        <v>110.21</v>
      </c>
      <c r="D103" s="372">
        <v>110.25700000000001</v>
      </c>
      <c r="E103" s="372">
        <v>110.81699999999999</v>
      </c>
      <c r="F103" s="403">
        <v>3.5350899999999998</v>
      </c>
      <c r="G103" s="403">
        <v>4.2077400000000003</v>
      </c>
      <c r="H103" s="403">
        <v>4.2140000000000004</v>
      </c>
      <c r="I103" s="372">
        <v>0.87465000000000004</v>
      </c>
      <c r="J103" s="372">
        <v>0.34405999999999998</v>
      </c>
      <c r="K103" s="372">
        <v>1.7121599999999999</v>
      </c>
      <c r="L103" s="372">
        <v>1.5765800000000001</v>
      </c>
      <c r="M103" s="372">
        <v>0.34455999999999998</v>
      </c>
    </row>
    <row r="104" spans="1:13" x14ac:dyDescent="0.2">
      <c r="A104" s="372" t="s">
        <v>53</v>
      </c>
      <c r="B104" s="372" t="s">
        <v>61</v>
      </c>
      <c r="C104" s="372">
        <v>110.907</v>
      </c>
      <c r="D104" s="372">
        <v>110.926</v>
      </c>
      <c r="E104" s="372">
        <v>111.42400000000001</v>
      </c>
      <c r="F104" s="403">
        <v>3.7590400000000002</v>
      </c>
      <c r="G104" s="403">
        <v>4.5860000000000003</v>
      </c>
      <c r="H104" s="403">
        <v>4.2046999999999999</v>
      </c>
      <c r="I104" s="372">
        <v>0.60675999999999997</v>
      </c>
      <c r="J104" s="372">
        <v>0.37436000000000003</v>
      </c>
      <c r="K104" s="372">
        <v>1.8744499999999999</v>
      </c>
      <c r="L104" s="372">
        <v>0.54774999999999996</v>
      </c>
      <c r="M104" s="372">
        <v>0.34381</v>
      </c>
    </row>
    <row r="105" spans="1:13" x14ac:dyDescent="0.2">
      <c r="A105" s="372" t="s">
        <v>53</v>
      </c>
      <c r="B105" s="372" t="s">
        <v>62</v>
      </c>
      <c r="C105" s="372">
        <v>111.824</v>
      </c>
      <c r="D105" s="372">
        <v>111.779</v>
      </c>
      <c r="E105" s="372">
        <v>112.164</v>
      </c>
      <c r="F105" s="403">
        <v>4.6668799999999999</v>
      </c>
      <c r="G105" s="403">
        <v>5.2691600000000003</v>
      </c>
      <c r="H105" s="403">
        <v>5.29359</v>
      </c>
      <c r="I105" s="372">
        <v>0.76898</v>
      </c>
      <c r="J105" s="372">
        <v>0.42884</v>
      </c>
      <c r="K105" s="372">
        <v>2.74844</v>
      </c>
      <c r="L105" s="372">
        <v>0.66413</v>
      </c>
      <c r="M105" s="372">
        <v>0.43078</v>
      </c>
    </row>
    <row r="106" spans="1:13" x14ac:dyDescent="0.2">
      <c r="A106" s="372" t="s">
        <v>53</v>
      </c>
      <c r="B106" s="372" t="s">
        <v>63</v>
      </c>
      <c r="C106" s="372">
        <v>112.19</v>
      </c>
      <c r="D106" s="372">
        <v>112.428</v>
      </c>
      <c r="E106" s="372">
        <v>112.512</v>
      </c>
      <c r="F106" s="403">
        <v>6.0848199999999997</v>
      </c>
      <c r="G106" s="403">
        <v>6.5557100000000004</v>
      </c>
      <c r="H106" s="403">
        <v>6.7496499999999999</v>
      </c>
      <c r="I106" s="372">
        <v>0.58060999999999996</v>
      </c>
      <c r="J106" s="372">
        <v>0.53054999999999997</v>
      </c>
      <c r="K106" s="372">
        <v>2.8609100000000001</v>
      </c>
      <c r="L106" s="372">
        <v>0.31025999999999998</v>
      </c>
      <c r="M106" s="372">
        <v>0.54579</v>
      </c>
    </row>
    <row r="107" spans="1:13" x14ac:dyDescent="0.2">
      <c r="A107" s="372" t="s">
        <v>53</v>
      </c>
      <c r="B107" s="372" t="s">
        <v>64</v>
      </c>
      <c r="C107" s="372">
        <v>112.419</v>
      </c>
      <c r="D107" s="372">
        <v>113.355</v>
      </c>
      <c r="E107" s="372">
        <v>113.346</v>
      </c>
      <c r="F107" s="403">
        <v>5.8938199999999998</v>
      </c>
      <c r="G107" s="403">
        <v>6.3517400000000004</v>
      </c>
      <c r="H107" s="403">
        <v>7.5970899999999997</v>
      </c>
      <c r="I107" s="372">
        <v>0.82452999999999999</v>
      </c>
      <c r="J107" s="372">
        <v>0.51449999999999996</v>
      </c>
      <c r="K107" s="372">
        <v>2.8098000000000001</v>
      </c>
      <c r="L107" s="372">
        <v>0.74124999999999996</v>
      </c>
      <c r="M107" s="372">
        <v>0.61206000000000005</v>
      </c>
    </row>
    <row r="108" spans="1:13" x14ac:dyDescent="0.2">
      <c r="A108" s="372" t="s">
        <v>53</v>
      </c>
      <c r="B108" s="372" t="s">
        <v>65</v>
      </c>
      <c r="C108" s="372">
        <v>113.018</v>
      </c>
      <c r="D108" s="372">
        <v>114.01600000000001</v>
      </c>
      <c r="E108" s="372">
        <v>113.902</v>
      </c>
      <c r="F108" s="403">
        <v>5.8786100000000001</v>
      </c>
      <c r="G108" s="403">
        <v>6.5052500000000002</v>
      </c>
      <c r="H108" s="403">
        <v>7.2957999999999998</v>
      </c>
      <c r="I108" s="372">
        <v>0.58311999999999997</v>
      </c>
      <c r="J108" s="372">
        <v>0.52658000000000005</v>
      </c>
      <c r="K108" s="372">
        <v>2.7856399999999999</v>
      </c>
      <c r="L108" s="372">
        <v>0.49053000000000002</v>
      </c>
      <c r="M108" s="372">
        <v>0.58855000000000002</v>
      </c>
    </row>
    <row r="109" spans="1:13" x14ac:dyDescent="0.2">
      <c r="A109" s="372" t="s">
        <v>53</v>
      </c>
      <c r="B109" s="372" t="s">
        <v>66</v>
      </c>
      <c r="C109" s="372">
        <v>113.682</v>
      </c>
      <c r="D109" s="372">
        <v>114.381</v>
      </c>
      <c r="E109" s="372">
        <v>114.825</v>
      </c>
      <c r="F109" s="403">
        <v>5.8058199999999998</v>
      </c>
      <c r="G109" s="403">
        <v>6.4831500000000002</v>
      </c>
      <c r="H109" s="403">
        <v>7.4627299999999996</v>
      </c>
      <c r="I109" s="372">
        <v>0.32013000000000003</v>
      </c>
      <c r="J109" s="372">
        <v>0.52483999999999997</v>
      </c>
      <c r="K109" s="372">
        <v>2.3278099999999999</v>
      </c>
      <c r="L109" s="372">
        <v>0.81035000000000001</v>
      </c>
      <c r="M109" s="372">
        <v>0.60158</v>
      </c>
    </row>
    <row r="110" spans="1:13" x14ac:dyDescent="0.2">
      <c r="A110" s="372" t="s">
        <v>53</v>
      </c>
      <c r="B110" s="372" t="s">
        <v>67</v>
      </c>
      <c r="C110" s="372">
        <v>113.899</v>
      </c>
      <c r="D110" s="372">
        <v>114.886</v>
      </c>
      <c r="E110" s="372">
        <v>114.941</v>
      </c>
      <c r="F110" s="403">
        <v>5.5920699999999997</v>
      </c>
      <c r="G110" s="403">
        <v>6.4311100000000003</v>
      </c>
      <c r="H110" s="403">
        <v>6.8085899999999997</v>
      </c>
      <c r="I110" s="372">
        <v>0.44151000000000001</v>
      </c>
      <c r="J110" s="372">
        <v>0.52075000000000005</v>
      </c>
      <c r="K110" s="372">
        <v>2.1862900000000001</v>
      </c>
      <c r="L110" s="372">
        <v>0.10102</v>
      </c>
      <c r="M110" s="372">
        <v>0.55040999999999995</v>
      </c>
    </row>
    <row r="111" spans="1:13" x14ac:dyDescent="0.2">
      <c r="A111" s="372" t="s">
        <v>53</v>
      </c>
      <c r="B111" s="372" t="s">
        <v>68</v>
      </c>
      <c r="C111" s="372">
        <v>114.601</v>
      </c>
      <c r="D111" s="372">
        <v>115.61</v>
      </c>
      <c r="E111" s="372">
        <v>115.378</v>
      </c>
      <c r="F111" s="403">
        <v>6.0001499999999997</v>
      </c>
      <c r="G111" s="403">
        <v>6.6503100000000002</v>
      </c>
      <c r="H111" s="403">
        <v>7.2286200000000003</v>
      </c>
      <c r="I111" s="372">
        <v>0.63019000000000003</v>
      </c>
      <c r="J111" s="372">
        <v>0.53798000000000001</v>
      </c>
      <c r="K111" s="372">
        <v>1.98933</v>
      </c>
      <c r="L111" s="372">
        <v>0.38019999999999998</v>
      </c>
      <c r="M111" s="372">
        <v>0.58330000000000004</v>
      </c>
    </row>
    <row r="112" spans="1:13" x14ac:dyDescent="0.2">
      <c r="A112" s="372" t="s">
        <v>53</v>
      </c>
      <c r="B112" s="372" t="s">
        <v>69</v>
      </c>
      <c r="C112" s="372">
        <v>115.56100000000001</v>
      </c>
      <c r="D112" s="372">
        <v>116.289</v>
      </c>
      <c r="E112" s="372">
        <v>116.32299999999999</v>
      </c>
      <c r="F112" s="403">
        <v>6.2395399999999999</v>
      </c>
      <c r="G112" s="403">
        <v>6.79983</v>
      </c>
      <c r="H112" s="403">
        <v>7.1765499999999998</v>
      </c>
      <c r="I112" s="372">
        <v>0.58731999999999995</v>
      </c>
      <c r="J112" s="372">
        <v>0.54971999999999999</v>
      </c>
      <c r="K112" s="372">
        <v>1.9935799999999999</v>
      </c>
      <c r="L112" s="372">
        <v>0.81904999999999994</v>
      </c>
      <c r="M112" s="372">
        <v>0.57923000000000002</v>
      </c>
    </row>
    <row r="113" spans="1:13" x14ac:dyDescent="0.2">
      <c r="A113" s="372" t="s">
        <v>53</v>
      </c>
      <c r="B113" s="372" t="s">
        <v>70</v>
      </c>
      <c r="C113" s="372">
        <v>116.884</v>
      </c>
      <c r="D113" s="372">
        <v>116.854</v>
      </c>
      <c r="E113" s="372">
        <v>117.282</v>
      </c>
      <c r="F113" s="403">
        <v>7.3748800000000001</v>
      </c>
      <c r="G113" s="403">
        <v>7.41343</v>
      </c>
      <c r="H113" s="403">
        <v>8.2436500000000006</v>
      </c>
      <c r="I113" s="372">
        <v>0.48586000000000001</v>
      </c>
      <c r="J113" s="372">
        <v>0.59774000000000005</v>
      </c>
      <c r="K113" s="372">
        <v>2.1620699999999999</v>
      </c>
      <c r="L113" s="372">
        <v>0.82443</v>
      </c>
      <c r="M113" s="372">
        <v>0.6623</v>
      </c>
    </row>
    <row r="114" spans="1:13" x14ac:dyDescent="0.2">
      <c r="A114" s="372" t="s">
        <v>53</v>
      </c>
      <c r="B114" s="372" t="s">
        <v>71</v>
      </c>
      <c r="C114" s="372">
        <v>117.30800000000001</v>
      </c>
      <c r="D114" s="372">
        <v>117.23399999999999</v>
      </c>
      <c r="E114" s="372">
        <v>118.19199999999999</v>
      </c>
      <c r="F114" s="403">
        <v>7.3551099999999998</v>
      </c>
      <c r="G114" s="403">
        <v>7.2579399999999996</v>
      </c>
      <c r="H114" s="403">
        <v>8.3366199999999999</v>
      </c>
      <c r="I114" s="372">
        <v>0.32518999999999998</v>
      </c>
      <c r="J114" s="372">
        <v>0.58559000000000005</v>
      </c>
      <c r="K114" s="372">
        <v>2.0437699999999999</v>
      </c>
      <c r="L114" s="372">
        <v>0.77590999999999999</v>
      </c>
      <c r="M114" s="372">
        <v>0.66951000000000005</v>
      </c>
    </row>
    <row r="115" spans="1:13" x14ac:dyDescent="0.2">
      <c r="A115" s="372" t="s">
        <v>754</v>
      </c>
      <c r="B115" s="372" t="s">
        <v>60</v>
      </c>
      <c r="C115" s="372">
        <v>118.002</v>
      </c>
      <c r="D115" s="372">
        <v>117.821</v>
      </c>
      <c r="E115" s="372">
        <v>118.729</v>
      </c>
      <c r="F115" s="403">
        <v>7.0701400000000003</v>
      </c>
      <c r="G115" s="403">
        <v>6.8603399999999999</v>
      </c>
      <c r="H115" s="403">
        <v>7.1397000000000004</v>
      </c>
      <c r="I115" s="372">
        <v>0.50070999999999999</v>
      </c>
      <c r="J115" s="372">
        <v>0.55447000000000002</v>
      </c>
      <c r="K115" s="372">
        <v>1.91246</v>
      </c>
      <c r="L115" s="372">
        <v>0.45434999999999998</v>
      </c>
      <c r="M115" s="372">
        <v>0.57635000000000003</v>
      </c>
    </row>
    <row r="116" spans="1:13" x14ac:dyDescent="0.2">
      <c r="A116" s="372" t="s">
        <v>53</v>
      </c>
      <c r="B116" s="372" t="s">
        <v>61</v>
      </c>
      <c r="C116" s="372">
        <v>118.98099999999999</v>
      </c>
      <c r="D116" s="372">
        <v>119.065</v>
      </c>
      <c r="E116" s="372">
        <v>119.91200000000001</v>
      </c>
      <c r="F116" s="403">
        <v>7.2799699999999996</v>
      </c>
      <c r="G116" s="403">
        <v>7.3373200000000001</v>
      </c>
      <c r="H116" s="403">
        <v>7.61775</v>
      </c>
      <c r="I116" s="372">
        <v>1.0558399999999999</v>
      </c>
      <c r="J116" s="372">
        <v>0.59179999999999999</v>
      </c>
      <c r="K116" s="372">
        <v>2.3871600000000002</v>
      </c>
      <c r="L116" s="372">
        <v>0.99639</v>
      </c>
      <c r="M116" s="372">
        <v>0.61367000000000005</v>
      </c>
    </row>
    <row r="117" spans="1:13" x14ac:dyDescent="0.2">
      <c r="A117" s="372" t="s">
        <v>53</v>
      </c>
      <c r="B117" s="372" t="s">
        <v>62</v>
      </c>
      <c r="C117" s="372">
        <v>120.15900000000001</v>
      </c>
      <c r="D117" s="372">
        <v>120.32299999999999</v>
      </c>
      <c r="E117" s="372">
        <v>121.34399999999999</v>
      </c>
      <c r="F117" s="403">
        <v>7.4536800000000003</v>
      </c>
      <c r="G117" s="403">
        <v>7.6436500000000001</v>
      </c>
      <c r="H117" s="403">
        <v>8.1844400000000004</v>
      </c>
      <c r="I117" s="372">
        <v>1.05657</v>
      </c>
      <c r="J117" s="372">
        <v>0.61568999999999996</v>
      </c>
      <c r="K117" s="372">
        <v>2.9686599999999999</v>
      </c>
      <c r="L117" s="372">
        <v>1.19421</v>
      </c>
      <c r="M117" s="372">
        <v>0.65771999999999997</v>
      </c>
    </row>
    <row r="118" spans="1:13" x14ac:dyDescent="0.2">
      <c r="A118" s="372" t="s">
        <v>53</v>
      </c>
      <c r="B118" s="372" t="s">
        <v>63</v>
      </c>
      <c r="C118" s="372">
        <v>120.809</v>
      </c>
      <c r="D118" s="372">
        <v>121.176</v>
      </c>
      <c r="E118" s="372">
        <v>123.33799999999999</v>
      </c>
      <c r="F118" s="403">
        <v>7.6825000000000001</v>
      </c>
      <c r="G118" s="403">
        <v>7.7809799999999996</v>
      </c>
      <c r="H118" s="403">
        <v>9.6220800000000004</v>
      </c>
      <c r="I118" s="372">
        <v>0.70892999999999995</v>
      </c>
      <c r="J118" s="372">
        <v>0.62638000000000005</v>
      </c>
      <c r="K118" s="372">
        <v>3.3625099999999999</v>
      </c>
      <c r="L118" s="372">
        <v>1.6432599999999999</v>
      </c>
      <c r="M118" s="372">
        <v>0.76851000000000003</v>
      </c>
    </row>
    <row r="119" spans="1:13" x14ac:dyDescent="0.2">
      <c r="A119" s="372" t="s">
        <v>53</v>
      </c>
      <c r="B119" s="372" t="s">
        <v>64</v>
      </c>
      <c r="C119" s="372">
        <v>121.02200000000001</v>
      </c>
      <c r="D119" s="372">
        <v>121.646</v>
      </c>
      <c r="E119" s="372">
        <v>123.672</v>
      </c>
      <c r="F119" s="403">
        <v>7.6526199999999998</v>
      </c>
      <c r="G119" s="403">
        <v>7.31419</v>
      </c>
      <c r="H119" s="403">
        <v>9.1101600000000005</v>
      </c>
      <c r="I119" s="372">
        <v>0.38786999999999999</v>
      </c>
      <c r="J119" s="372">
        <v>0.58999000000000001</v>
      </c>
      <c r="K119" s="372">
        <v>3.2464499999999998</v>
      </c>
      <c r="L119" s="372">
        <v>0.27079999999999999</v>
      </c>
      <c r="M119" s="372">
        <v>0.72921000000000002</v>
      </c>
    </row>
    <row r="120" spans="1:13" x14ac:dyDescent="0.2">
      <c r="A120" s="372" t="s">
        <v>53</v>
      </c>
      <c r="B120" s="372" t="s">
        <v>65</v>
      </c>
      <c r="C120" s="372">
        <v>122.044</v>
      </c>
      <c r="D120" s="372">
        <v>122.735</v>
      </c>
      <c r="E120" s="372">
        <v>125.381</v>
      </c>
      <c r="F120" s="403">
        <v>7.9863400000000002</v>
      </c>
      <c r="G120" s="403">
        <v>7.64717</v>
      </c>
      <c r="H120" s="403">
        <v>10.077959999999999</v>
      </c>
      <c r="I120" s="372">
        <v>0.89522000000000002</v>
      </c>
      <c r="J120" s="372">
        <v>0.61595999999999995</v>
      </c>
      <c r="K120" s="372">
        <v>3.0823499999999999</v>
      </c>
      <c r="L120" s="372">
        <v>1.38188</v>
      </c>
      <c r="M120" s="372">
        <v>0.80337000000000003</v>
      </c>
    </row>
    <row r="121" spans="1:13" x14ac:dyDescent="0.2">
      <c r="A121" s="372" t="s">
        <v>53</v>
      </c>
      <c r="B121" s="372" t="s">
        <v>66</v>
      </c>
      <c r="C121" s="372">
        <v>122.94799999999999</v>
      </c>
      <c r="D121" s="372">
        <v>123.373</v>
      </c>
      <c r="E121" s="372">
        <v>126.58199999999999</v>
      </c>
      <c r="F121" s="403">
        <v>8.1508099999999999</v>
      </c>
      <c r="G121" s="403">
        <v>7.8614499999999996</v>
      </c>
      <c r="H121" s="403">
        <v>10.23906</v>
      </c>
      <c r="I121" s="372">
        <v>0.51981999999999995</v>
      </c>
      <c r="J121" s="372">
        <v>0.63263999999999998</v>
      </c>
      <c r="K121" s="372">
        <v>2.53484</v>
      </c>
      <c r="L121" s="372">
        <v>0.95787999999999995</v>
      </c>
      <c r="M121" s="372">
        <v>0.81564999999999999</v>
      </c>
    </row>
    <row r="122" spans="1:13" x14ac:dyDescent="0.2">
      <c r="A122" s="372" t="s">
        <v>53</v>
      </c>
      <c r="B122" s="372" t="s">
        <v>67</v>
      </c>
      <c r="C122" s="372">
        <v>123.803</v>
      </c>
      <c r="D122" s="372">
        <v>124.163</v>
      </c>
      <c r="E122" s="372">
        <v>126.29600000000001</v>
      </c>
      <c r="F122" s="403">
        <v>8.6954200000000004</v>
      </c>
      <c r="G122" s="403">
        <v>8.0749600000000008</v>
      </c>
      <c r="H122" s="403">
        <v>9.8789800000000003</v>
      </c>
      <c r="I122" s="372">
        <v>0.64032999999999995</v>
      </c>
      <c r="J122" s="372">
        <v>0.64922000000000002</v>
      </c>
      <c r="K122" s="372">
        <v>2.4650099999999999</v>
      </c>
      <c r="L122" s="372">
        <v>-0.22594</v>
      </c>
      <c r="M122" s="372">
        <v>0.78817000000000004</v>
      </c>
    </row>
    <row r="123" spans="1:13" x14ac:dyDescent="0.2">
      <c r="A123" s="372" t="s">
        <v>53</v>
      </c>
      <c r="B123" s="372" t="s">
        <v>68</v>
      </c>
      <c r="C123" s="372">
        <v>124.571</v>
      </c>
      <c r="D123" s="372">
        <v>124.76600000000001</v>
      </c>
      <c r="E123" s="372">
        <v>127.105</v>
      </c>
      <c r="F123" s="403">
        <v>8.6997499999999999</v>
      </c>
      <c r="G123" s="403">
        <v>7.9197300000000004</v>
      </c>
      <c r="H123" s="403">
        <v>10.16398</v>
      </c>
      <c r="I123" s="372">
        <v>0.48565000000000003</v>
      </c>
      <c r="J123" s="372">
        <v>0.63717000000000001</v>
      </c>
      <c r="K123" s="372">
        <v>2.5648200000000001</v>
      </c>
      <c r="L123" s="372">
        <v>0.64056000000000002</v>
      </c>
      <c r="M123" s="372">
        <v>0.80993000000000004</v>
      </c>
    </row>
    <row r="124" spans="1:13" x14ac:dyDescent="0.2">
      <c r="A124" s="372" t="s">
        <v>53</v>
      </c>
      <c r="B124" s="372" t="s">
        <v>69</v>
      </c>
      <c r="C124" s="372">
        <v>125.276</v>
      </c>
      <c r="D124" s="372">
        <v>125.509</v>
      </c>
      <c r="E124" s="372">
        <v>127.642</v>
      </c>
      <c r="F124" s="403">
        <v>8.4068199999999997</v>
      </c>
      <c r="G124" s="403">
        <v>7.9285199999999998</v>
      </c>
      <c r="H124" s="403">
        <v>9.7306600000000003</v>
      </c>
      <c r="I124" s="372">
        <v>0.59550999999999998</v>
      </c>
      <c r="J124" s="372">
        <v>0.63785000000000003</v>
      </c>
      <c r="K124" s="372">
        <v>2.2601499999999999</v>
      </c>
      <c r="L124" s="372">
        <v>0.42248999999999998</v>
      </c>
      <c r="M124" s="372">
        <v>0.77681999999999995</v>
      </c>
    </row>
    <row r="125" spans="1:13" x14ac:dyDescent="0.2">
      <c r="A125" s="372" t="s">
        <v>53</v>
      </c>
      <c r="B125" s="372" t="s">
        <v>70</v>
      </c>
      <c r="C125" s="372">
        <v>125.997</v>
      </c>
      <c r="D125" s="372">
        <v>125.881</v>
      </c>
      <c r="E125" s="372">
        <v>127.88800000000001</v>
      </c>
      <c r="F125" s="403">
        <v>7.7966199999999999</v>
      </c>
      <c r="G125" s="403">
        <v>7.7250199999999998</v>
      </c>
      <c r="H125" s="403">
        <v>9.0431600000000003</v>
      </c>
      <c r="I125" s="372">
        <v>0.29638999999999999</v>
      </c>
      <c r="J125" s="372">
        <v>0.62202000000000002</v>
      </c>
      <c r="K125" s="372">
        <v>2.0328599999999999</v>
      </c>
      <c r="L125" s="372">
        <v>0.19273000000000001</v>
      </c>
      <c r="M125" s="372">
        <v>0.72406000000000004</v>
      </c>
    </row>
    <row r="126" spans="1:13" x14ac:dyDescent="0.2">
      <c r="A126" s="372" t="s">
        <v>53</v>
      </c>
      <c r="B126" s="372" t="s">
        <v>71</v>
      </c>
      <c r="C126" s="372">
        <v>126.47799999999999</v>
      </c>
      <c r="D126" s="372">
        <v>126.52200000000001</v>
      </c>
      <c r="E126" s="372">
        <v>128.352</v>
      </c>
      <c r="F126" s="403">
        <v>7.8170299999999999</v>
      </c>
      <c r="G126" s="403">
        <v>7.9226200000000002</v>
      </c>
      <c r="H126" s="403">
        <v>8.5961800000000004</v>
      </c>
      <c r="I126" s="372">
        <v>0.50921000000000005</v>
      </c>
      <c r="J126" s="372">
        <v>0.63739000000000001</v>
      </c>
      <c r="K126" s="372">
        <v>1.8999200000000001</v>
      </c>
      <c r="L126" s="372">
        <v>0.36281999999999998</v>
      </c>
      <c r="M126" s="372">
        <v>0.68957999999999997</v>
      </c>
    </row>
    <row r="127" spans="1:13" x14ac:dyDescent="0.2">
      <c r="A127" s="372" t="s">
        <v>1193</v>
      </c>
      <c r="B127" s="372" t="s">
        <v>60</v>
      </c>
      <c r="C127" s="372">
        <v>127.336</v>
      </c>
      <c r="D127" s="372">
        <v>127.50700000000001</v>
      </c>
      <c r="E127" s="372">
        <v>129.261</v>
      </c>
      <c r="F127" s="403">
        <v>7.9100400000000004</v>
      </c>
      <c r="G127" s="403">
        <v>8.2209500000000002</v>
      </c>
      <c r="H127" s="403">
        <v>8.8706200000000006</v>
      </c>
      <c r="I127" s="372">
        <v>0.77851999999999999</v>
      </c>
      <c r="J127" s="372">
        <v>0.66054000000000002</v>
      </c>
      <c r="K127" s="372">
        <v>2.1969099999999999</v>
      </c>
      <c r="L127" s="372">
        <v>0.70821000000000001</v>
      </c>
      <c r="M127" s="372">
        <v>0.71075999999999995</v>
      </c>
    </row>
    <row r="128" spans="1:13" x14ac:dyDescent="0.2">
      <c r="A128" s="372" t="s">
        <v>53</v>
      </c>
      <c r="B128" s="372" t="s">
        <v>61</v>
      </c>
      <c r="C128" s="372">
        <v>128.04599999999999</v>
      </c>
      <c r="D128" s="372">
        <v>128.44300000000001</v>
      </c>
      <c r="E128" s="372">
        <v>129.88399999999999</v>
      </c>
      <c r="F128" s="403">
        <v>7.6188599999999997</v>
      </c>
      <c r="G128" s="403">
        <v>7.8763699999999996</v>
      </c>
      <c r="H128" s="403">
        <v>8.3161000000000005</v>
      </c>
      <c r="I128" s="372">
        <v>0.73407999999999995</v>
      </c>
      <c r="J128" s="372">
        <v>0.63380000000000003</v>
      </c>
      <c r="K128" s="372">
        <v>2.3376800000000002</v>
      </c>
      <c r="L128" s="372">
        <v>0.48197000000000001</v>
      </c>
      <c r="M128" s="372">
        <v>0.66791999999999996</v>
      </c>
    </row>
    <row r="129" spans="1:13" x14ac:dyDescent="0.2">
      <c r="A129" s="372" t="s">
        <v>53</v>
      </c>
      <c r="B129" s="372" t="s">
        <v>62</v>
      </c>
      <c r="C129" s="372">
        <v>128.38900000000001</v>
      </c>
      <c r="D129" s="372">
        <v>128.721</v>
      </c>
      <c r="E129" s="372">
        <v>130.57599999999999</v>
      </c>
      <c r="F129" s="403">
        <v>6.8492600000000001</v>
      </c>
      <c r="G129" s="403">
        <v>6.9795499999999997</v>
      </c>
      <c r="H129" s="403">
        <v>7.6081200000000004</v>
      </c>
      <c r="I129" s="372">
        <v>0.21643999999999999</v>
      </c>
      <c r="J129" s="372">
        <v>0.56381000000000003</v>
      </c>
      <c r="K129" s="372">
        <v>2.2561</v>
      </c>
      <c r="L129" s="372">
        <v>0.53278000000000003</v>
      </c>
      <c r="M129" s="372">
        <v>0.61292000000000002</v>
      </c>
    </row>
    <row r="130" spans="1:13" x14ac:dyDescent="0.2">
      <c r="A130" s="372" t="s">
        <v>53</v>
      </c>
      <c r="B130" s="372" t="s">
        <v>63</v>
      </c>
      <c r="C130" s="372">
        <v>128.363</v>
      </c>
      <c r="D130" s="372">
        <v>128.91499999999999</v>
      </c>
      <c r="E130" s="372">
        <v>131.148</v>
      </c>
      <c r="F130" s="403">
        <v>6.2528499999999996</v>
      </c>
      <c r="G130" s="403">
        <v>6.3865800000000004</v>
      </c>
      <c r="H130" s="403">
        <v>6.3321899999999998</v>
      </c>
      <c r="I130" s="372">
        <v>0.15071000000000001</v>
      </c>
      <c r="J130" s="372">
        <v>0.51724000000000003</v>
      </c>
      <c r="K130" s="372">
        <v>1.89137</v>
      </c>
      <c r="L130" s="372">
        <v>0.43806</v>
      </c>
      <c r="M130" s="372">
        <v>0.51295999999999997</v>
      </c>
    </row>
  </sheetData>
  <mergeCells count="1">
    <mergeCell ref="H1:I1"/>
  </mergeCells>
  <hyperlinks>
    <hyperlink ref="H1:I1" location="Index!A1" display="Regresar al �ndice" xr:uid="{88CEA992-E0F1-4D2F-9539-11F9307D8715}"/>
  </hyperlinks>
  <pageMargins left="0.7" right="0.7" top="0.75" bottom="0.75" header="0.3" footer="0.3"/>
  <pageSetup paperSize="9" orientation="portrait" horizontalDpi="300" verticalDpi="300"/>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B53A9-DA9F-486E-BFD4-55A9105A9D61}">
  <sheetPr codeName="Hoja53"/>
  <dimension ref="A1:I61"/>
  <sheetViews>
    <sheetView workbookViewId="0"/>
  </sheetViews>
  <sheetFormatPr baseColWidth="10" defaultRowHeight="12.75" x14ac:dyDescent="0.2"/>
  <cols>
    <col min="1" max="16384" width="11.42578125" style="372"/>
  </cols>
  <sheetData>
    <row r="1" spans="1:9" x14ac:dyDescent="0.2">
      <c r="A1" s="69" t="s">
        <v>2029</v>
      </c>
      <c r="B1" s="372" t="s">
        <v>53</v>
      </c>
      <c r="C1" s="372" t="s">
        <v>53</v>
      </c>
      <c r="D1" s="372" t="s">
        <v>53</v>
      </c>
      <c r="E1" s="372" t="s">
        <v>53</v>
      </c>
      <c r="F1" s="372" t="s">
        <v>53</v>
      </c>
      <c r="G1" s="372" t="s">
        <v>53</v>
      </c>
      <c r="H1" s="346" t="s">
        <v>2143</v>
      </c>
      <c r="I1" s="346"/>
    </row>
    <row r="2" spans="1:9" x14ac:dyDescent="0.2">
      <c r="A2" s="372" t="s">
        <v>1467</v>
      </c>
      <c r="B2" s="372" t="s">
        <v>53</v>
      </c>
      <c r="C2" s="372" t="s">
        <v>53</v>
      </c>
      <c r="D2" s="372" t="s">
        <v>53</v>
      </c>
      <c r="E2" s="372" t="s">
        <v>53</v>
      </c>
      <c r="F2" s="372" t="s">
        <v>53</v>
      </c>
      <c r="G2" s="372" t="s">
        <v>53</v>
      </c>
      <c r="H2" s="372" t="s">
        <v>53</v>
      </c>
    </row>
    <row r="6" spans="1:9" x14ac:dyDescent="0.2">
      <c r="A6" s="372" t="s">
        <v>444</v>
      </c>
      <c r="B6" s="372" t="s">
        <v>1468</v>
      </c>
      <c r="C6" s="372" t="s">
        <v>1469</v>
      </c>
      <c r="D6" s="372" t="s">
        <v>1470</v>
      </c>
      <c r="E6" s="372" t="s">
        <v>739</v>
      </c>
    </row>
    <row r="7" spans="1:9" x14ac:dyDescent="0.2">
      <c r="A7" s="372" t="s">
        <v>80</v>
      </c>
      <c r="B7" s="372">
        <v>-0.57999999999999996</v>
      </c>
      <c r="C7" s="372">
        <v>-1.4</v>
      </c>
      <c r="D7" s="372">
        <v>4.66</v>
      </c>
      <c r="E7" s="372">
        <v>55</v>
      </c>
    </row>
    <row r="8" spans="1:9" x14ac:dyDescent="0.2">
      <c r="A8" s="372" t="s">
        <v>91</v>
      </c>
      <c r="B8" s="372">
        <v>1.54</v>
      </c>
      <c r="C8" s="372">
        <v>-0.11</v>
      </c>
      <c r="D8" s="372">
        <v>4.8</v>
      </c>
      <c r="E8" s="372">
        <v>54</v>
      </c>
    </row>
    <row r="9" spans="1:9" x14ac:dyDescent="0.2">
      <c r="A9" s="372" t="s">
        <v>114</v>
      </c>
      <c r="B9" s="372">
        <v>1.35</v>
      </c>
      <c r="C9" s="372">
        <v>0.13</v>
      </c>
      <c r="D9" s="372">
        <v>5.08</v>
      </c>
      <c r="E9" s="372">
        <v>53</v>
      </c>
    </row>
    <row r="10" spans="1:9" x14ac:dyDescent="0.2">
      <c r="A10" s="372" t="s">
        <v>96</v>
      </c>
      <c r="B10" s="372">
        <v>1.7</v>
      </c>
      <c r="C10" s="372">
        <v>0.5</v>
      </c>
      <c r="D10" s="372">
        <v>5.18</v>
      </c>
      <c r="E10" s="372">
        <v>52</v>
      </c>
    </row>
    <row r="11" spans="1:9" x14ac:dyDescent="0.2">
      <c r="A11" s="372" t="s">
        <v>117</v>
      </c>
      <c r="B11" s="372">
        <v>1.31</v>
      </c>
      <c r="C11" s="372">
        <v>0.13</v>
      </c>
      <c r="D11" s="372">
        <v>5.33</v>
      </c>
      <c r="E11" s="372">
        <v>51</v>
      </c>
    </row>
    <row r="12" spans="1:9" x14ac:dyDescent="0.2">
      <c r="A12" s="372" t="s">
        <v>121</v>
      </c>
      <c r="B12" s="372">
        <v>1.6</v>
      </c>
      <c r="C12" s="372">
        <v>0.27</v>
      </c>
      <c r="D12" s="372">
        <v>5.42</v>
      </c>
      <c r="E12" s="372">
        <v>50</v>
      </c>
    </row>
    <row r="13" spans="1:9" x14ac:dyDescent="0.2">
      <c r="A13" s="372" t="s">
        <v>106</v>
      </c>
      <c r="B13" s="372">
        <v>-0.05</v>
      </c>
      <c r="C13" s="372">
        <v>-1.06</v>
      </c>
      <c r="D13" s="372">
        <v>5.49</v>
      </c>
      <c r="E13" s="372">
        <v>49</v>
      </c>
    </row>
    <row r="14" spans="1:9" x14ac:dyDescent="0.2">
      <c r="A14" s="372" t="s">
        <v>120</v>
      </c>
      <c r="B14" s="372">
        <v>1.8</v>
      </c>
      <c r="C14" s="372">
        <v>0.13</v>
      </c>
      <c r="D14" s="372">
        <v>5.68</v>
      </c>
      <c r="E14" s="372">
        <v>48</v>
      </c>
    </row>
    <row r="15" spans="1:9" x14ac:dyDescent="0.2">
      <c r="A15" s="372" t="s">
        <v>115</v>
      </c>
      <c r="B15" s="372">
        <v>1.57</v>
      </c>
      <c r="C15" s="372">
        <v>0.6</v>
      </c>
      <c r="D15" s="372">
        <v>5.71</v>
      </c>
      <c r="E15" s="372">
        <v>47</v>
      </c>
    </row>
    <row r="16" spans="1:9" x14ac:dyDescent="0.2">
      <c r="A16" s="372" t="s">
        <v>82</v>
      </c>
      <c r="B16" s="372">
        <v>2.15</v>
      </c>
      <c r="C16" s="372">
        <v>0.28999999999999998</v>
      </c>
      <c r="D16" s="372">
        <v>5.71</v>
      </c>
      <c r="E16" s="372">
        <v>46</v>
      </c>
    </row>
    <row r="17" spans="1:5" x14ac:dyDescent="0.2">
      <c r="A17" s="372" t="s">
        <v>1056</v>
      </c>
      <c r="B17" s="372">
        <v>1.75</v>
      </c>
      <c r="C17" s="372">
        <v>0.38</v>
      </c>
      <c r="D17" s="372">
        <v>5.79</v>
      </c>
      <c r="E17" s="372">
        <v>45</v>
      </c>
    </row>
    <row r="18" spans="1:5" x14ac:dyDescent="0.2">
      <c r="A18" s="372" t="s">
        <v>118</v>
      </c>
      <c r="B18" s="372">
        <v>1.28</v>
      </c>
      <c r="C18" s="372">
        <v>-7.0000000000000007E-2</v>
      </c>
      <c r="D18" s="372">
        <v>5.8</v>
      </c>
      <c r="E18" s="372">
        <v>44</v>
      </c>
    </row>
    <row r="19" spans="1:5" x14ac:dyDescent="0.2">
      <c r="A19" s="372" t="s">
        <v>86</v>
      </c>
      <c r="B19" s="372">
        <v>1.85</v>
      </c>
      <c r="C19" s="372">
        <v>0.43</v>
      </c>
      <c r="D19" s="372">
        <v>5.88</v>
      </c>
      <c r="E19" s="372">
        <v>43</v>
      </c>
    </row>
    <row r="20" spans="1:5" x14ac:dyDescent="0.2">
      <c r="A20" s="372" t="s">
        <v>107</v>
      </c>
      <c r="B20" s="372">
        <v>0.02</v>
      </c>
      <c r="C20" s="372">
        <v>-1.32</v>
      </c>
      <c r="D20" s="372">
        <v>5.93</v>
      </c>
      <c r="E20" s="372">
        <v>42</v>
      </c>
    </row>
    <row r="21" spans="1:5" x14ac:dyDescent="0.2">
      <c r="A21" s="372" t="s">
        <v>101</v>
      </c>
      <c r="B21" s="372">
        <v>0.97</v>
      </c>
      <c r="C21" s="372">
        <v>-0.08</v>
      </c>
      <c r="D21" s="372">
        <v>5.93</v>
      </c>
      <c r="E21" s="372">
        <v>41</v>
      </c>
    </row>
    <row r="22" spans="1:5" x14ac:dyDescent="0.2">
      <c r="A22" s="372" t="s">
        <v>128</v>
      </c>
      <c r="B22" s="372">
        <v>-0.26</v>
      </c>
      <c r="C22" s="372">
        <v>-0.83</v>
      </c>
      <c r="D22" s="372">
        <v>5.99</v>
      </c>
      <c r="E22" s="372">
        <v>40</v>
      </c>
    </row>
    <row r="23" spans="1:5" x14ac:dyDescent="0.2">
      <c r="A23" s="372" t="s">
        <v>84</v>
      </c>
      <c r="B23" s="372">
        <v>2.0499999999999998</v>
      </c>
      <c r="C23" s="372">
        <v>0.12</v>
      </c>
      <c r="D23" s="372">
        <v>6.03</v>
      </c>
      <c r="E23" s="372">
        <v>39</v>
      </c>
    </row>
    <row r="24" spans="1:5" x14ac:dyDescent="0.2">
      <c r="A24" s="372" t="s">
        <v>109</v>
      </c>
      <c r="B24" s="372">
        <v>0.2</v>
      </c>
      <c r="C24" s="372">
        <v>-1.18</v>
      </c>
      <c r="D24" s="372">
        <v>6.08</v>
      </c>
      <c r="E24" s="372">
        <v>38</v>
      </c>
    </row>
    <row r="25" spans="1:5" x14ac:dyDescent="0.2">
      <c r="A25" s="372" t="s">
        <v>104</v>
      </c>
      <c r="B25" s="372">
        <v>-0.53</v>
      </c>
      <c r="C25" s="372">
        <v>-2.5</v>
      </c>
      <c r="D25" s="372">
        <v>6.12</v>
      </c>
      <c r="E25" s="372">
        <v>37</v>
      </c>
    </row>
    <row r="26" spans="1:5" x14ac:dyDescent="0.2">
      <c r="A26" s="372" t="s">
        <v>90</v>
      </c>
      <c r="B26" s="372">
        <v>0.8</v>
      </c>
      <c r="C26" s="372">
        <v>-0.13</v>
      </c>
      <c r="D26" s="372">
        <v>6.13</v>
      </c>
      <c r="E26" s="372">
        <v>36</v>
      </c>
    </row>
    <row r="27" spans="1:5" x14ac:dyDescent="0.2">
      <c r="A27" s="372" t="s">
        <v>103</v>
      </c>
      <c r="B27" s="372">
        <v>2.12</v>
      </c>
      <c r="C27" s="372">
        <v>-0.14000000000000001</v>
      </c>
      <c r="D27" s="372">
        <v>6.15</v>
      </c>
      <c r="E27" s="372">
        <v>35</v>
      </c>
    </row>
    <row r="28" spans="1:5" x14ac:dyDescent="0.2">
      <c r="A28" s="372" t="s">
        <v>119</v>
      </c>
      <c r="B28" s="372">
        <v>0.66</v>
      </c>
      <c r="C28" s="372">
        <v>-0.9</v>
      </c>
      <c r="D28" s="372">
        <v>6.19</v>
      </c>
      <c r="E28" s="372">
        <v>34</v>
      </c>
    </row>
    <row r="29" spans="1:5" x14ac:dyDescent="0.2">
      <c r="A29" s="372" t="s">
        <v>79</v>
      </c>
      <c r="B29" s="372">
        <v>1.88</v>
      </c>
      <c r="C29" s="372">
        <v>0.26</v>
      </c>
      <c r="D29" s="372">
        <v>6.19</v>
      </c>
      <c r="E29" s="372">
        <v>33</v>
      </c>
    </row>
    <row r="30" spans="1:5" x14ac:dyDescent="0.2">
      <c r="A30" s="372" t="s">
        <v>98</v>
      </c>
      <c r="B30" s="372">
        <v>2.2400000000000002</v>
      </c>
      <c r="C30" s="372">
        <v>0.28000000000000003</v>
      </c>
      <c r="D30" s="372">
        <v>6.24</v>
      </c>
      <c r="E30" s="372">
        <v>32</v>
      </c>
    </row>
    <row r="31" spans="1:5" x14ac:dyDescent="0.2">
      <c r="A31" s="372" t="s">
        <v>130</v>
      </c>
      <c r="B31" s="372">
        <v>1.43</v>
      </c>
      <c r="C31" s="372">
        <v>0</v>
      </c>
      <c r="D31" s="372">
        <v>6.25</v>
      </c>
      <c r="E31" s="372">
        <v>31</v>
      </c>
    </row>
    <row r="32" spans="1:5" x14ac:dyDescent="0.2">
      <c r="A32" s="372" t="s">
        <v>92</v>
      </c>
      <c r="B32" s="372">
        <v>1.88</v>
      </c>
      <c r="C32" s="372">
        <v>0.13</v>
      </c>
      <c r="D32" s="372">
        <v>6.26</v>
      </c>
      <c r="E32" s="372">
        <v>30</v>
      </c>
    </row>
    <row r="33" spans="1:5" x14ac:dyDescent="0.2">
      <c r="A33" s="372" t="s">
        <v>132</v>
      </c>
      <c r="B33" s="372">
        <v>0.85</v>
      </c>
      <c r="C33" s="372">
        <v>-1.49</v>
      </c>
      <c r="D33" s="372">
        <v>6.32</v>
      </c>
      <c r="E33" s="372">
        <v>29</v>
      </c>
    </row>
    <row r="34" spans="1:5" x14ac:dyDescent="0.2">
      <c r="A34" s="372" t="s">
        <v>83</v>
      </c>
      <c r="B34" s="372">
        <v>2.1800000000000002</v>
      </c>
      <c r="C34" s="372">
        <v>0.44</v>
      </c>
      <c r="D34" s="372">
        <v>6.33</v>
      </c>
      <c r="E34" s="372">
        <v>28</v>
      </c>
    </row>
    <row r="35" spans="1:5" x14ac:dyDescent="0.2">
      <c r="A35" s="372" t="s">
        <v>105</v>
      </c>
      <c r="B35" s="372">
        <v>1.89</v>
      </c>
      <c r="C35" s="372">
        <v>0.15</v>
      </c>
      <c r="D35" s="372">
        <v>6.39</v>
      </c>
      <c r="E35" s="372">
        <v>27</v>
      </c>
    </row>
    <row r="36" spans="1:5" x14ac:dyDescent="0.2">
      <c r="A36" s="372" t="s">
        <v>94</v>
      </c>
      <c r="B36" s="372">
        <v>1.17</v>
      </c>
      <c r="C36" s="372">
        <v>-7.0000000000000007E-2</v>
      </c>
      <c r="D36" s="372">
        <v>6.46</v>
      </c>
      <c r="E36" s="372">
        <v>26</v>
      </c>
    </row>
    <row r="37" spans="1:5" x14ac:dyDescent="0.2">
      <c r="A37" s="372" t="s">
        <v>88</v>
      </c>
      <c r="B37" s="372">
        <v>0.46</v>
      </c>
      <c r="C37" s="372">
        <v>-1.06</v>
      </c>
      <c r="D37" s="372">
        <v>6.48</v>
      </c>
      <c r="E37" s="372">
        <v>25</v>
      </c>
    </row>
    <row r="38" spans="1:5" x14ac:dyDescent="0.2">
      <c r="A38" s="372" t="s">
        <v>122</v>
      </c>
      <c r="B38" s="372">
        <v>1.69</v>
      </c>
      <c r="C38" s="372">
        <v>0.24</v>
      </c>
      <c r="D38" s="372">
        <v>6.51</v>
      </c>
      <c r="E38" s="372">
        <v>24</v>
      </c>
    </row>
    <row r="39" spans="1:5" x14ac:dyDescent="0.2">
      <c r="A39" s="372" t="s">
        <v>102</v>
      </c>
      <c r="B39" s="372">
        <v>2.1</v>
      </c>
      <c r="C39" s="372">
        <v>0.28999999999999998</v>
      </c>
      <c r="D39" s="372">
        <v>6.54</v>
      </c>
      <c r="E39" s="372">
        <v>23</v>
      </c>
    </row>
    <row r="40" spans="1:5" x14ac:dyDescent="0.2">
      <c r="A40" s="372" t="s">
        <v>99</v>
      </c>
      <c r="B40" s="372">
        <v>1.99</v>
      </c>
      <c r="C40" s="372">
        <v>0.36</v>
      </c>
      <c r="D40" s="372">
        <v>6.55</v>
      </c>
      <c r="E40" s="372">
        <v>22</v>
      </c>
    </row>
    <row r="41" spans="1:5" x14ac:dyDescent="0.2">
      <c r="A41" s="372" t="s">
        <v>85</v>
      </c>
      <c r="B41" s="372">
        <v>1.49</v>
      </c>
      <c r="C41" s="372">
        <v>0.16</v>
      </c>
      <c r="D41" s="372">
        <v>6.55</v>
      </c>
      <c r="E41" s="372">
        <v>21</v>
      </c>
    </row>
    <row r="42" spans="1:5" x14ac:dyDescent="0.2">
      <c r="A42" s="372" t="s">
        <v>100</v>
      </c>
      <c r="B42" s="372">
        <v>1.84</v>
      </c>
      <c r="C42" s="372">
        <v>0.18</v>
      </c>
      <c r="D42" s="372">
        <v>6.57</v>
      </c>
      <c r="E42" s="372">
        <v>20</v>
      </c>
    </row>
    <row r="43" spans="1:5" x14ac:dyDescent="0.2">
      <c r="A43" s="372" t="s">
        <v>113</v>
      </c>
      <c r="B43" s="372">
        <v>1.98</v>
      </c>
      <c r="C43" s="372">
        <v>0.35</v>
      </c>
      <c r="D43" s="372">
        <v>6.58</v>
      </c>
      <c r="E43" s="372">
        <v>19</v>
      </c>
    </row>
    <row r="44" spans="1:5" x14ac:dyDescent="0.2">
      <c r="A44" s="372" t="s">
        <v>89</v>
      </c>
      <c r="B44" s="372">
        <v>2.06</v>
      </c>
      <c r="C44" s="372">
        <v>0.32</v>
      </c>
      <c r="D44" s="372">
        <v>6.6</v>
      </c>
      <c r="E44" s="372">
        <v>18</v>
      </c>
    </row>
    <row r="45" spans="1:5" x14ac:dyDescent="0.2">
      <c r="A45" s="372" t="s">
        <v>116</v>
      </c>
      <c r="B45" s="372">
        <v>1.38</v>
      </c>
      <c r="C45" s="372">
        <v>0.2</v>
      </c>
      <c r="D45" s="372">
        <v>6.65</v>
      </c>
      <c r="E45" s="372">
        <v>17</v>
      </c>
    </row>
    <row r="46" spans="1:5" x14ac:dyDescent="0.2">
      <c r="A46" s="372" t="s">
        <v>124</v>
      </c>
      <c r="B46" s="372">
        <v>1.47</v>
      </c>
      <c r="C46" s="372">
        <v>0.23</v>
      </c>
      <c r="D46" s="372">
        <v>6.71</v>
      </c>
      <c r="E46" s="372">
        <v>16</v>
      </c>
    </row>
    <row r="47" spans="1:5" x14ac:dyDescent="0.2">
      <c r="A47" s="372" t="s">
        <v>129</v>
      </c>
      <c r="B47" s="372">
        <v>1.86</v>
      </c>
      <c r="C47" s="372">
        <v>-0.22</v>
      </c>
      <c r="D47" s="372">
        <v>6.74</v>
      </c>
      <c r="E47" s="372">
        <v>15</v>
      </c>
    </row>
    <row r="48" spans="1:5" x14ac:dyDescent="0.2">
      <c r="A48" s="372" t="s">
        <v>112</v>
      </c>
      <c r="B48" s="372">
        <v>1.44</v>
      </c>
      <c r="C48" s="372">
        <v>-0.83</v>
      </c>
      <c r="D48" s="372">
        <v>7.02</v>
      </c>
      <c r="E48" s="372">
        <v>14</v>
      </c>
    </row>
    <row r="49" spans="1:5" x14ac:dyDescent="0.2">
      <c r="A49" s="372" t="s">
        <v>95</v>
      </c>
      <c r="B49" s="372">
        <v>1.86</v>
      </c>
      <c r="C49" s="372">
        <v>0.25</v>
      </c>
      <c r="D49" s="372">
        <v>7.05</v>
      </c>
      <c r="E49" s="372">
        <v>13</v>
      </c>
    </row>
    <row r="50" spans="1:5" x14ac:dyDescent="0.2">
      <c r="A50" s="372" t="s">
        <v>97</v>
      </c>
      <c r="B50" s="372">
        <v>0.43</v>
      </c>
      <c r="C50" s="372">
        <v>-1.17</v>
      </c>
      <c r="D50" s="372">
        <v>7.1</v>
      </c>
      <c r="E50" s="372">
        <v>12</v>
      </c>
    </row>
    <row r="51" spans="1:5" x14ac:dyDescent="0.2">
      <c r="A51" s="372" t="s">
        <v>93</v>
      </c>
      <c r="B51" s="372">
        <v>2.1800000000000002</v>
      </c>
      <c r="C51" s="372">
        <v>0.01</v>
      </c>
      <c r="D51" s="372">
        <v>7.12</v>
      </c>
      <c r="E51" s="372">
        <v>11</v>
      </c>
    </row>
    <row r="52" spans="1:5" x14ac:dyDescent="0.2">
      <c r="A52" s="372" t="s">
        <v>81</v>
      </c>
      <c r="B52" s="372">
        <v>1.86</v>
      </c>
      <c r="C52" s="372">
        <v>0.32</v>
      </c>
      <c r="D52" s="372">
        <v>7.13</v>
      </c>
      <c r="E52" s="372">
        <v>10</v>
      </c>
    </row>
    <row r="53" spans="1:5" x14ac:dyDescent="0.2">
      <c r="A53" s="372" t="s">
        <v>110</v>
      </c>
      <c r="B53" s="372">
        <v>2.4300000000000002</v>
      </c>
      <c r="C53" s="372">
        <v>0.76</v>
      </c>
      <c r="D53" s="372">
        <v>7.14</v>
      </c>
      <c r="E53" s="372">
        <v>9</v>
      </c>
    </row>
    <row r="54" spans="1:5" x14ac:dyDescent="0.2">
      <c r="A54" s="372" t="s">
        <v>126</v>
      </c>
      <c r="B54" s="372">
        <v>1.1599999999999999</v>
      </c>
      <c r="C54" s="372">
        <v>0.36</v>
      </c>
      <c r="D54" s="372">
        <v>7.15</v>
      </c>
      <c r="E54" s="372">
        <v>8</v>
      </c>
    </row>
    <row r="55" spans="1:5" x14ac:dyDescent="0.2">
      <c r="A55" s="372" t="s">
        <v>111</v>
      </c>
      <c r="B55" s="372">
        <v>1.68</v>
      </c>
      <c r="C55" s="372">
        <v>0.06</v>
      </c>
      <c r="D55" s="372">
        <v>7.34</v>
      </c>
      <c r="E55" s="372">
        <v>7</v>
      </c>
    </row>
    <row r="56" spans="1:5" x14ac:dyDescent="0.2">
      <c r="A56" s="372" t="s">
        <v>131</v>
      </c>
      <c r="B56" s="372">
        <v>0.66</v>
      </c>
      <c r="C56" s="372">
        <v>-0.74</v>
      </c>
      <c r="D56" s="372">
        <v>7.34</v>
      </c>
      <c r="E56" s="372">
        <v>6</v>
      </c>
    </row>
    <row r="57" spans="1:5" x14ac:dyDescent="0.2">
      <c r="A57" s="372" t="s">
        <v>123</v>
      </c>
      <c r="B57" s="372">
        <v>2.06</v>
      </c>
      <c r="C57" s="372">
        <v>0.47</v>
      </c>
      <c r="D57" s="372">
        <v>7.38</v>
      </c>
      <c r="E57" s="372">
        <v>5</v>
      </c>
    </row>
    <row r="58" spans="1:5" x14ac:dyDescent="0.2">
      <c r="A58" s="372" t="s">
        <v>125</v>
      </c>
      <c r="B58" s="372">
        <v>1.89</v>
      </c>
      <c r="C58" s="372">
        <v>0</v>
      </c>
      <c r="D58" s="372">
        <v>7.49</v>
      </c>
      <c r="E58" s="372">
        <v>4</v>
      </c>
    </row>
    <row r="59" spans="1:5" x14ac:dyDescent="0.2">
      <c r="A59" s="372" t="s">
        <v>87</v>
      </c>
      <c r="B59" s="372">
        <v>2.4900000000000002</v>
      </c>
      <c r="C59" s="372">
        <v>0.15</v>
      </c>
      <c r="D59" s="372">
        <v>7.53</v>
      </c>
      <c r="E59" s="372">
        <v>3</v>
      </c>
    </row>
    <row r="60" spans="1:5" x14ac:dyDescent="0.2">
      <c r="A60" s="372" t="s">
        <v>108</v>
      </c>
      <c r="B60" s="372">
        <v>1.58</v>
      </c>
      <c r="C60" s="372">
        <v>-0.78</v>
      </c>
      <c r="D60" s="372">
        <v>8.39</v>
      </c>
      <c r="E60" s="372">
        <v>2</v>
      </c>
    </row>
    <row r="61" spans="1:5" x14ac:dyDescent="0.2">
      <c r="A61" s="372" t="s">
        <v>127</v>
      </c>
      <c r="B61" s="372">
        <v>2.48</v>
      </c>
      <c r="C61" s="372">
        <v>0.18</v>
      </c>
      <c r="D61" s="372">
        <v>8.4700000000000006</v>
      </c>
      <c r="E61" s="372">
        <v>1</v>
      </c>
    </row>
  </sheetData>
  <mergeCells count="1">
    <mergeCell ref="H1:I1"/>
  </mergeCells>
  <hyperlinks>
    <hyperlink ref="H1:I1" location="Index!A1" display="Regresar al �ndice" xr:uid="{4CEE6C92-06BF-4A18-8661-F03CDE653832}"/>
  </hyperlinks>
  <pageMargins left="0.7" right="0.7" top="0.75" bottom="0.75" header="0.3" footer="0.3"/>
  <pageSetup paperSize="9" orientation="portrait" horizontalDpi="300" verticalDpi="300"/>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936A1-F646-4A3B-8FBA-91F298D9A83B}">
  <sheetPr codeName="Hoja55"/>
  <dimension ref="A1:I38"/>
  <sheetViews>
    <sheetView workbookViewId="0"/>
  </sheetViews>
  <sheetFormatPr baseColWidth="10" defaultRowHeight="12.75" x14ac:dyDescent="0.2"/>
  <cols>
    <col min="1" max="16384" width="11.42578125" style="372"/>
  </cols>
  <sheetData>
    <row r="1" spans="1:9" x14ac:dyDescent="0.2">
      <c r="A1" s="69" t="s">
        <v>2031</v>
      </c>
      <c r="B1" s="372" t="s">
        <v>53</v>
      </c>
      <c r="C1" s="372" t="s">
        <v>53</v>
      </c>
      <c r="D1" s="372" t="s">
        <v>53</v>
      </c>
      <c r="E1" s="372" t="s">
        <v>53</v>
      </c>
      <c r="F1" s="372" t="s">
        <v>53</v>
      </c>
      <c r="G1" s="372" t="s">
        <v>53</v>
      </c>
      <c r="H1" s="346" t="s">
        <v>2143</v>
      </c>
      <c r="I1" s="346"/>
    </row>
    <row r="2" spans="1:9" x14ac:dyDescent="0.2">
      <c r="A2" s="372" t="s">
        <v>1467</v>
      </c>
      <c r="B2" s="372" t="s">
        <v>53</v>
      </c>
      <c r="C2" s="372" t="s">
        <v>53</v>
      </c>
      <c r="D2" s="372" t="s">
        <v>53</v>
      </c>
      <c r="E2" s="372" t="s">
        <v>53</v>
      </c>
      <c r="F2" s="372" t="s">
        <v>53</v>
      </c>
      <c r="G2" s="372" t="s">
        <v>53</v>
      </c>
      <c r="H2" s="372" t="s">
        <v>53</v>
      </c>
    </row>
    <row r="6" spans="1:9" x14ac:dyDescent="0.2">
      <c r="A6" s="372" t="s">
        <v>135</v>
      </c>
      <c r="B6" s="372" t="s">
        <v>2</v>
      </c>
      <c r="C6" s="372" t="s">
        <v>740</v>
      </c>
      <c r="D6" s="372" t="s">
        <v>739</v>
      </c>
    </row>
    <row r="7" spans="1:9" x14ac:dyDescent="0.2">
      <c r="A7" s="372" t="s">
        <v>459</v>
      </c>
      <c r="B7" s="403" t="s">
        <v>23</v>
      </c>
      <c r="C7" s="403">
        <v>5.42</v>
      </c>
      <c r="D7" s="372">
        <v>33</v>
      </c>
    </row>
    <row r="8" spans="1:9" x14ac:dyDescent="0.2">
      <c r="A8" s="372" t="s">
        <v>452</v>
      </c>
      <c r="B8" s="403" t="s">
        <v>13</v>
      </c>
      <c r="C8" s="403">
        <v>5.54</v>
      </c>
      <c r="D8" s="372">
        <v>32</v>
      </c>
    </row>
    <row r="9" spans="1:9" x14ac:dyDescent="0.2">
      <c r="A9" s="372" t="s">
        <v>463</v>
      </c>
      <c r="B9" s="403" t="s">
        <v>27</v>
      </c>
      <c r="C9" s="403">
        <v>5.54</v>
      </c>
      <c r="D9" s="372">
        <v>31</v>
      </c>
    </row>
    <row r="10" spans="1:9" x14ac:dyDescent="0.2">
      <c r="A10" s="372" t="s">
        <v>547</v>
      </c>
      <c r="B10" s="403" t="s">
        <v>8</v>
      </c>
      <c r="C10" s="403">
        <v>5.59</v>
      </c>
      <c r="D10" s="372">
        <v>30</v>
      </c>
    </row>
    <row r="11" spans="1:9" x14ac:dyDescent="0.2">
      <c r="A11" s="372" t="s">
        <v>466</v>
      </c>
      <c r="B11" s="403" t="s">
        <v>30</v>
      </c>
      <c r="C11" s="403">
        <v>5.68</v>
      </c>
      <c r="D11" s="372">
        <v>29</v>
      </c>
    </row>
    <row r="12" spans="1:9" x14ac:dyDescent="0.2">
      <c r="A12" s="372" t="s">
        <v>537</v>
      </c>
      <c r="B12" s="403" t="s">
        <v>9</v>
      </c>
      <c r="C12" s="403">
        <v>5.79</v>
      </c>
      <c r="D12" s="372">
        <v>28</v>
      </c>
    </row>
    <row r="13" spans="1:9" x14ac:dyDescent="0.2">
      <c r="A13" s="372" t="s">
        <v>540</v>
      </c>
      <c r="B13" s="403" t="s">
        <v>16</v>
      </c>
      <c r="C13" s="403">
        <v>5.84</v>
      </c>
      <c r="D13" s="372">
        <v>27</v>
      </c>
    </row>
    <row r="14" spans="1:9" x14ac:dyDescent="0.2">
      <c r="A14" s="372" t="s">
        <v>458</v>
      </c>
      <c r="B14" s="403" t="s">
        <v>22</v>
      </c>
      <c r="C14" s="403">
        <v>5.89</v>
      </c>
      <c r="D14" s="372">
        <v>26</v>
      </c>
    </row>
    <row r="15" spans="1:9" x14ac:dyDescent="0.2">
      <c r="A15" s="372" t="s">
        <v>456</v>
      </c>
      <c r="B15" s="403" t="s">
        <v>20</v>
      </c>
      <c r="C15" s="403">
        <v>5.93</v>
      </c>
      <c r="D15" s="372">
        <v>25</v>
      </c>
    </row>
    <row r="16" spans="1:9" x14ac:dyDescent="0.2">
      <c r="A16" s="372" t="s">
        <v>544</v>
      </c>
      <c r="B16" s="403" t="s">
        <v>10</v>
      </c>
      <c r="C16" s="403">
        <v>6.02</v>
      </c>
      <c r="D16" s="372">
        <v>24</v>
      </c>
    </row>
    <row r="17" spans="1:4" x14ac:dyDescent="0.2">
      <c r="A17" s="372" t="s">
        <v>465</v>
      </c>
      <c r="B17" s="403" t="s">
        <v>29</v>
      </c>
      <c r="C17" s="403">
        <v>6.17</v>
      </c>
      <c r="D17" s="372">
        <v>23</v>
      </c>
    </row>
    <row r="18" spans="1:4" x14ac:dyDescent="0.2">
      <c r="A18" s="372" t="s">
        <v>536</v>
      </c>
      <c r="B18" s="403" t="s">
        <v>14</v>
      </c>
      <c r="C18" s="403">
        <v>6.19</v>
      </c>
      <c r="D18" s="372">
        <v>22</v>
      </c>
    </row>
    <row r="19" spans="1:4" x14ac:dyDescent="0.2">
      <c r="A19" s="372" t="s">
        <v>541</v>
      </c>
      <c r="B19" s="403" t="s">
        <v>5</v>
      </c>
      <c r="C19" s="403">
        <v>6.19</v>
      </c>
      <c r="D19" s="372">
        <v>21</v>
      </c>
    </row>
    <row r="20" spans="1:4" x14ac:dyDescent="0.2">
      <c r="A20" s="372" t="s">
        <v>464</v>
      </c>
      <c r="B20" s="403" t="s">
        <v>28</v>
      </c>
      <c r="C20" s="403">
        <v>6.32</v>
      </c>
      <c r="D20" s="372">
        <v>19</v>
      </c>
    </row>
    <row r="21" spans="1:4" x14ac:dyDescent="0.2">
      <c r="A21" s="372" t="s">
        <v>545</v>
      </c>
      <c r="B21" s="403" t="s">
        <v>0</v>
      </c>
      <c r="C21" s="403">
        <v>6.37</v>
      </c>
      <c r="D21" s="372">
        <v>18</v>
      </c>
    </row>
    <row r="22" spans="1:4" x14ac:dyDescent="0.2">
      <c r="A22" s="372" t="s">
        <v>548</v>
      </c>
      <c r="B22" s="403" t="s">
        <v>4</v>
      </c>
      <c r="C22" s="403">
        <v>6.51</v>
      </c>
      <c r="D22" s="372">
        <v>17</v>
      </c>
    </row>
    <row r="23" spans="1:4" x14ac:dyDescent="0.2">
      <c r="A23" s="372" t="s">
        <v>539</v>
      </c>
      <c r="B23" s="403" t="s">
        <v>3</v>
      </c>
      <c r="C23" s="403">
        <v>6.51</v>
      </c>
      <c r="D23" s="372">
        <v>16</v>
      </c>
    </row>
    <row r="24" spans="1:4" x14ac:dyDescent="0.2">
      <c r="A24" s="372" t="s">
        <v>461</v>
      </c>
      <c r="B24" s="403" t="s">
        <v>25</v>
      </c>
      <c r="C24" s="403">
        <v>6.54</v>
      </c>
      <c r="D24" s="372">
        <v>15</v>
      </c>
    </row>
    <row r="25" spans="1:4" x14ac:dyDescent="0.2">
      <c r="A25" s="372" t="s">
        <v>462</v>
      </c>
      <c r="B25" s="403" t="s">
        <v>26</v>
      </c>
      <c r="C25" s="403">
        <v>6.57</v>
      </c>
      <c r="D25" s="372">
        <v>14</v>
      </c>
    </row>
    <row r="26" spans="1:4" x14ac:dyDescent="0.2">
      <c r="A26" s="372" t="s">
        <v>454</v>
      </c>
      <c r="B26" s="403" t="s">
        <v>18</v>
      </c>
      <c r="C26" s="403">
        <v>6.58</v>
      </c>
      <c r="D26" s="372">
        <v>13</v>
      </c>
    </row>
    <row r="27" spans="1:4" x14ac:dyDescent="0.2">
      <c r="A27" s="372" t="s">
        <v>543</v>
      </c>
      <c r="B27" s="403" t="s">
        <v>11</v>
      </c>
      <c r="C27" s="403">
        <v>6.6</v>
      </c>
      <c r="D27" s="372">
        <v>12</v>
      </c>
    </row>
    <row r="28" spans="1:4" x14ac:dyDescent="0.2">
      <c r="A28" s="372" t="s">
        <v>467</v>
      </c>
      <c r="B28" s="403" t="s">
        <v>31</v>
      </c>
      <c r="C28" s="403">
        <v>6.61</v>
      </c>
      <c r="D28" s="372">
        <v>11</v>
      </c>
    </row>
    <row r="29" spans="1:4" x14ac:dyDescent="0.2">
      <c r="A29" s="372" t="s">
        <v>549</v>
      </c>
      <c r="B29" s="403" t="s">
        <v>7</v>
      </c>
      <c r="C29" s="403">
        <v>6.64</v>
      </c>
      <c r="D29" s="372">
        <v>10</v>
      </c>
    </row>
    <row r="30" spans="1:4" x14ac:dyDescent="0.2">
      <c r="A30" s="372" t="s">
        <v>542</v>
      </c>
      <c r="B30" s="403" t="s">
        <v>12</v>
      </c>
      <c r="C30" s="403">
        <v>6.65</v>
      </c>
      <c r="D30" s="372">
        <v>9</v>
      </c>
    </row>
    <row r="31" spans="1:4" x14ac:dyDescent="0.2">
      <c r="A31" s="372" t="s">
        <v>469</v>
      </c>
      <c r="B31" s="403" t="s">
        <v>33</v>
      </c>
      <c r="C31" s="403">
        <v>6.71</v>
      </c>
      <c r="D31" s="372">
        <v>8</v>
      </c>
    </row>
    <row r="32" spans="1:4" x14ac:dyDescent="0.2">
      <c r="A32" s="372" t="s">
        <v>460</v>
      </c>
      <c r="B32" s="403" t="s">
        <v>24</v>
      </c>
      <c r="C32" s="403">
        <v>6.84</v>
      </c>
      <c r="D32" s="372">
        <v>7</v>
      </c>
    </row>
    <row r="33" spans="1:4" x14ac:dyDescent="0.2">
      <c r="A33" s="372" t="s">
        <v>546</v>
      </c>
      <c r="B33" s="403" t="s">
        <v>15</v>
      </c>
      <c r="C33" s="403">
        <v>7.07</v>
      </c>
      <c r="D33" s="372">
        <v>6</v>
      </c>
    </row>
    <row r="34" spans="1:4" x14ac:dyDescent="0.2">
      <c r="A34" s="372" t="s">
        <v>538</v>
      </c>
      <c r="B34" s="403" t="s">
        <v>6</v>
      </c>
      <c r="C34" s="403">
        <v>7.1</v>
      </c>
      <c r="D34" s="372">
        <v>5</v>
      </c>
    </row>
    <row r="35" spans="1:4" x14ac:dyDescent="0.2">
      <c r="A35" s="372" t="s">
        <v>457</v>
      </c>
      <c r="B35" s="403" t="s">
        <v>21</v>
      </c>
      <c r="C35" s="403">
        <v>7.21</v>
      </c>
      <c r="D35" s="372">
        <v>4</v>
      </c>
    </row>
    <row r="36" spans="1:4" x14ac:dyDescent="0.2">
      <c r="A36" s="372" t="s">
        <v>455</v>
      </c>
      <c r="B36" s="403" t="s">
        <v>19</v>
      </c>
      <c r="C36" s="403">
        <v>7.53</v>
      </c>
      <c r="D36" s="372">
        <v>3</v>
      </c>
    </row>
    <row r="37" spans="1:4" x14ac:dyDescent="0.2">
      <c r="A37" s="372" t="s">
        <v>453</v>
      </c>
      <c r="B37" s="403" t="s">
        <v>17</v>
      </c>
      <c r="C37" s="403">
        <v>7.62</v>
      </c>
      <c r="D37" s="372">
        <v>2</v>
      </c>
    </row>
    <row r="38" spans="1:4" x14ac:dyDescent="0.2">
      <c r="A38" s="372" t="s">
        <v>468</v>
      </c>
      <c r="B38" s="403" t="s">
        <v>32</v>
      </c>
      <c r="C38" s="403">
        <v>8.39</v>
      </c>
      <c r="D38" s="372">
        <v>1</v>
      </c>
    </row>
  </sheetData>
  <mergeCells count="1">
    <mergeCell ref="H1:I1"/>
  </mergeCells>
  <hyperlinks>
    <hyperlink ref="H1:I1" location="Index!A1" display="Regresar al �ndice" xr:uid="{DAFAD5EB-A5B2-42DC-8805-884C2F8B35E4}"/>
  </hyperlinks>
  <pageMargins left="0.7" right="0.7" top="0.75" bottom="0.75" header="0.3" footer="0.3"/>
  <pageSetup paperSize="9" orientation="portrait" horizontalDpi="300" verticalDpi="300"/>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049CB-EB94-4BE7-B869-964EBD9E204B}">
  <sheetPr codeName="Hoja16"/>
  <dimension ref="A1:S117"/>
  <sheetViews>
    <sheetView topLeftCell="A34" workbookViewId="0"/>
  </sheetViews>
  <sheetFormatPr baseColWidth="10" defaultRowHeight="12.75" x14ac:dyDescent="0.2"/>
  <cols>
    <col min="1" max="16384" width="11.42578125" style="396"/>
  </cols>
  <sheetData>
    <row r="1" spans="1:19" x14ac:dyDescent="0.2">
      <c r="A1" s="69" t="s">
        <v>2033</v>
      </c>
      <c r="H1" s="346" t="s">
        <v>2143</v>
      </c>
      <c r="I1" s="346"/>
    </row>
    <row r="2" spans="1:19" x14ac:dyDescent="0.2">
      <c r="A2" s="396" t="s">
        <v>1467</v>
      </c>
    </row>
    <row r="6" spans="1:19" x14ac:dyDescent="0.2">
      <c r="B6" s="412" t="s">
        <v>133</v>
      </c>
      <c r="C6" s="412"/>
      <c r="D6" s="412"/>
      <c r="E6" s="412"/>
      <c r="F6" s="412"/>
      <c r="G6" s="412"/>
      <c r="H6" s="412"/>
      <c r="I6" s="412"/>
      <c r="J6" s="412"/>
    </row>
    <row r="7" spans="1:19" ht="25.5" x14ac:dyDescent="0.2">
      <c r="A7" s="396" t="s">
        <v>134</v>
      </c>
      <c r="B7" s="396" t="s">
        <v>1231</v>
      </c>
      <c r="C7" s="396" t="s">
        <v>1232</v>
      </c>
      <c r="D7" s="396" t="s">
        <v>1233</v>
      </c>
      <c r="E7" s="396" t="s">
        <v>1234</v>
      </c>
      <c r="F7" s="396" t="s">
        <v>1235</v>
      </c>
      <c r="G7" s="396" t="s">
        <v>1236</v>
      </c>
      <c r="H7" s="396" t="s">
        <v>1237</v>
      </c>
      <c r="I7" s="396" t="s">
        <v>1238</v>
      </c>
      <c r="J7" s="413" t="s">
        <v>1239</v>
      </c>
    </row>
    <row r="8" spans="1:19" x14ac:dyDescent="0.2">
      <c r="A8" s="414">
        <v>43678</v>
      </c>
      <c r="B8" s="108">
        <v>3.5854034947976343E-2</v>
      </c>
      <c r="C8" s="108">
        <v>5.2727182490446056E-2</v>
      </c>
      <c r="D8" s="108">
        <v>-2.3500505280678485E-2</v>
      </c>
      <c r="E8" s="108">
        <v>1.5137142914199542E-2</v>
      </c>
      <c r="F8" s="108">
        <v>-1.0809579010988002E-2</v>
      </c>
      <c r="G8" s="108">
        <v>3.8944006727602121E-2</v>
      </c>
      <c r="H8" s="108">
        <v>5.4741181859826016E-2</v>
      </c>
      <c r="I8" s="108">
        <v>3.6074674576372923E-2</v>
      </c>
      <c r="J8" s="108">
        <v>5.8158351948374376E-2</v>
      </c>
      <c r="K8" s="108"/>
      <c r="L8" s="108"/>
      <c r="M8" s="108"/>
      <c r="N8" s="108"/>
      <c r="O8" s="108"/>
      <c r="P8" s="108"/>
      <c r="Q8" s="108"/>
      <c r="R8" s="108"/>
      <c r="S8" s="108"/>
    </row>
    <row r="9" spans="1:19" x14ac:dyDescent="0.2">
      <c r="A9" s="414">
        <v>43709</v>
      </c>
      <c r="B9" s="108">
        <v>3.1433153809599323E-2</v>
      </c>
      <c r="C9" s="108">
        <v>4.6539814550220271E-2</v>
      </c>
      <c r="D9" s="108">
        <v>-2.3779601775124615E-2</v>
      </c>
      <c r="E9" s="108">
        <v>8.9435161983619782E-3</v>
      </c>
      <c r="F9" s="108">
        <v>-1.2355120323378377E-2</v>
      </c>
      <c r="G9" s="108">
        <v>3.6726630548654438E-2</v>
      </c>
      <c r="H9" s="108">
        <v>4.5635116706524093E-2</v>
      </c>
      <c r="I9" s="108">
        <v>3.6613980609667029E-2</v>
      </c>
      <c r="J9" s="108">
        <v>6.1459641568486933E-2</v>
      </c>
      <c r="K9" s="108"/>
      <c r="L9" s="108"/>
      <c r="M9" s="108"/>
      <c r="N9" s="108"/>
      <c r="O9" s="108"/>
      <c r="P9" s="108"/>
      <c r="Q9" s="108"/>
      <c r="R9" s="108"/>
      <c r="S9" s="108"/>
    </row>
    <row r="10" spans="1:19" x14ac:dyDescent="0.2">
      <c r="A10" s="414">
        <v>43739</v>
      </c>
      <c r="B10" s="108">
        <v>3.3588872204220355E-2</v>
      </c>
      <c r="C10" s="108">
        <v>5.9069767441860543E-2</v>
      </c>
      <c r="D10" s="108">
        <v>-1.7768098232059382E-2</v>
      </c>
      <c r="E10" s="108">
        <v>8.4324025435442707E-3</v>
      </c>
      <c r="F10" s="108">
        <v>-1.5805067530743067E-2</v>
      </c>
      <c r="G10" s="108">
        <v>3.1215647437484506E-2</v>
      </c>
      <c r="H10" s="108">
        <v>3.7380432547802434E-2</v>
      </c>
      <c r="I10" s="108">
        <v>2.818520574010952E-2</v>
      </c>
      <c r="J10" s="108">
        <v>6.7553238928582227E-2</v>
      </c>
      <c r="K10" s="108"/>
      <c r="L10" s="108"/>
      <c r="M10" s="108"/>
      <c r="N10" s="108"/>
      <c r="O10" s="108"/>
      <c r="P10" s="108"/>
      <c r="Q10" s="108"/>
      <c r="R10" s="108"/>
      <c r="S10" s="108"/>
    </row>
    <row r="11" spans="1:19" x14ac:dyDescent="0.2">
      <c r="A11" s="414">
        <v>43770</v>
      </c>
      <c r="B11" s="108">
        <v>3.342259150603466E-2</v>
      </c>
      <c r="C11" s="108">
        <v>5.1437009221501961E-2</v>
      </c>
      <c r="D11" s="108">
        <v>8.0505004095168253E-3</v>
      </c>
      <c r="E11" s="108">
        <v>9.2185911544953036E-3</v>
      </c>
      <c r="F11" s="108">
        <v>-2.7231316013416329E-3</v>
      </c>
      <c r="G11" s="108">
        <v>3.2483450609871012E-2</v>
      </c>
      <c r="H11" s="108">
        <v>3.5588923556942209E-2</v>
      </c>
      <c r="I11" s="108">
        <v>3.3194979643186073E-2</v>
      </c>
      <c r="J11" s="108">
        <v>6.3947697981481255E-2</v>
      </c>
      <c r="K11" s="108"/>
      <c r="L11" s="108"/>
      <c r="M11" s="108"/>
      <c r="N11" s="108"/>
      <c r="O11" s="108"/>
      <c r="P11" s="108"/>
      <c r="Q11" s="108"/>
      <c r="R11" s="108"/>
      <c r="S11" s="108"/>
    </row>
    <row r="12" spans="1:19" x14ac:dyDescent="0.2">
      <c r="A12" s="414">
        <v>43800</v>
      </c>
      <c r="B12" s="108">
        <v>3.4136840972038618E-2</v>
      </c>
      <c r="C12" s="108">
        <v>4.6781871661893293E-2</v>
      </c>
      <c r="D12" s="108">
        <v>2.368489401234708E-2</v>
      </c>
      <c r="E12" s="108">
        <v>8.4985835694051381E-3</v>
      </c>
      <c r="F12" s="108">
        <v>-6.4879495293251876E-3</v>
      </c>
      <c r="G12" s="108">
        <v>3.4125793536465387E-2</v>
      </c>
      <c r="H12" s="108">
        <v>4.278022801842063E-2</v>
      </c>
      <c r="I12" s="108">
        <v>3.3354833665611094E-2</v>
      </c>
      <c r="J12" s="108">
        <v>7.2423672577262677E-2</v>
      </c>
      <c r="K12" s="108"/>
      <c r="L12" s="108"/>
      <c r="M12" s="108"/>
      <c r="N12" s="108"/>
      <c r="O12" s="108"/>
      <c r="P12" s="108"/>
      <c r="Q12" s="108"/>
      <c r="R12" s="108"/>
      <c r="S12" s="108"/>
    </row>
    <row r="13" spans="1:19" x14ac:dyDescent="0.2">
      <c r="A13" s="414">
        <v>43831</v>
      </c>
      <c r="B13" s="108">
        <v>3.6737290208934681E-2</v>
      </c>
      <c r="C13" s="108">
        <v>6.0678156250604465E-2</v>
      </c>
      <c r="D13" s="108">
        <v>-1.5825855566559577E-2</v>
      </c>
      <c r="E13" s="108">
        <v>6.3305382425171697E-3</v>
      </c>
      <c r="F13" s="108">
        <v>-5.5696354693619554E-3</v>
      </c>
      <c r="G13" s="108">
        <v>4.1386062242264154E-2</v>
      </c>
      <c r="H13" s="108">
        <v>4.4117358838170917E-2</v>
      </c>
      <c r="I13" s="108">
        <v>3.3326092108381333E-2</v>
      </c>
      <c r="J13" s="108">
        <v>7.1210877974446252E-2</v>
      </c>
      <c r="K13" s="108"/>
      <c r="L13" s="108"/>
      <c r="M13" s="108"/>
      <c r="N13" s="108"/>
      <c r="O13" s="108"/>
      <c r="P13" s="108"/>
      <c r="Q13" s="108"/>
      <c r="R13" s="108"/>
      <c r="S13" s="108"/>
    </row>
    <row r="14" spans="1:19" x14ac:dyDescent="0.2">
      <c r="A14" s="414">
        <v>43862</v>
      </c>
      <c r="B14" s="108">
        <v>3.6877688998156133E-2</v>
      </c>
      <c r="C14" s="108">
        <v>7.2063667900766681E-2</v>
      </c>
      <c r="D14" s="108">
        <v>-1.126034189225511E-2</v>
      </c>
      <c r="E14" s="108">
        <v>3.0171784515062861E-3</v>
      </c>
      <c r="F14" s="108">
        <v>3.0604284599844434E-3</v>
      </c>
      <c r="G14" s="108">
        <v>4.1520369509529642E-2</v>
      </c>
      <c r="H14" s="108">
        <v>2.9622093023255802E-2</v>
      </c>
      <c r="I14" s="108">
        <v>2.4805670985089234E-2</v>
      </c>
      <c r="J14" s="108">
        <v>6.4044748098399218E-2</v>
      </c>
    </row>
    <row r="15" spans="1:19" x14ac:dyDescent="0.2">
      <c r="A15" s="414">
        <v>43891</v>
      </c>
      <c r="B15" s="108">
        <v>2.9299239672623267E-2</v>
      </c>
      <c r="C15" s="108">
        <v>6.9665455456709546E-2</v>
      </c>
      <c r="D15" s="108">
        <v>-2.0825859938617963E-3</v>
      </c>
      <c r="E15" s="108">
        <v>1.2609728890828897E-3</v>
      </c>
      <c r="F15" s="108">
        <v>-3.7306028495455168E-3</v>
      </c>
      <c r="G15" s="108">
        <v>4.5235803657362794E-2</v>
      </c>
      <c r="H15" s="108">
        <v>-1.8240465859785338E-2</v>
      </c>
      <c r="I15" s="108">
        <v>1.8223501292619959E-2</v>
      </c>
      <c r="J15" s="108">
        <v>6.313776735784149E-2</v>
      </c>
    </row>
    <row r="16" spans="1:19" x14ac:dyDescent="0.2">
      <c r="A16" s="414">
        <v>43922</v>
      </c>
      <c r="B16" s="108">
        <v>1.7341151961729917E-2</v>
      </c>
      <c r="C16" s="108">
        <v>6.6966727766528233E-2</v>
      </c>
      <c r="D16" s="108">
        <v>1.3926280782326383E-2</v>
      </c>
      <c r="E16" s="108">
        <v>3.0981033798371804E-4</v>
      </c>
      <c r="F16" s="108">
        <v>-1.2518468234636315E-2</v>
      </c>
      <c r="G16" s="108">
        <v>4.2117977472921453E-2</v>
      </c>
      <c r="H16" s="108">
        <v>-9.0584594353414594E-2</v>
      </c>
      <c r="I16" s="108">
        <v>1.9194226376706425E-3</v>
      </c>
      <c r="J16" s="108">
        <v>6.0762778981116483E-2</v>
      </c>
    </row>
    <row r="17" spans="1:10" x14ac:dyDescent="0.2">
      <c r="A17" s="414">
        <v>43952</v>
      </c>
      <c r="B17" s="108">
        <v>2.3618027528679697E-2</v>
      </c>
      <c r="C17" s="108">
        <v>6.1702532850885561E-2</v>
      </c>
      <c r="D17" s="108">
        <v>3.0489621610885198E-3</v>
      </c>
      <c r="E17" s="108">
        <v>2.0417642391283852E-3</v>
      </c>
      <c r="F17" s="108">
        <v>5.0802866733195007E-3</v>
      </c>
      <c r="G17" s="108">
        <v>3.3128870138328548E-2</v>
      </c>
      <c r="H17" s="108">
        <v>-4.2796086997815563E-2</v>
      </c>
      <c r="I17" s="108">
        <v>1.9698137506463764E-2</v>
      </c>
      <c r="J17" s="108">
        <v>5.9703906681128682E-2</v>
      </c>
    </row>
    <row r="18" spans="1:10" x14ac:dyDescent="0.2">
      <c r="A18" s="414">
        <v>43983</v>
      </c>
      <c r="B18" s="108">
        <v>2.7864909073414657E-2</v>
      </c>
      <c r="C18" s="108">
        <v>5.8835249914607646E-2</v>
      </c>
      <c r="D18" s="108">
        <v>-3.1587497367708828E-3</v>
      </c>
      <c r="E18" s="108">
        <v>1.0790876892538881E-2</v>
      </c>
      <c r="F18" s="108">
        <v>2.1551073021883305E-2</v>
      </c>
      <c r="G18" s="108">
        <v>3.5283968089334428E-2</v>
      </c>
      <c r="H18" s="108">
        <v>-1.0429790741074085E-2</v>
      </c>
      <c r="I18" s="108">
        <v>7.1818498586859736E-3</v>
      </c>
      <c r="J18" s="108">
        <v>5.4537699635088366E-2</v>
      </c>
    </row>
    <row r="19" spans="1:10" x14ac:dyDescent="0.2">
      <c r="A19" s="414">
        <v>44013</v>
      </c>
      <c r="B19" s="108">
        <v>3.1163488157490048E-2</v>
      </c>
      <c r="C19" s="108">
        <v>5.4097695017044214E-2</v>
      </c>
      <c r="D19" s="108">
        <v>7.1337579617827438E-4</v>
      </c>
      <c r="E19" s="108">
        <v>1.7862901255679905E-2</v>
      </c>
      <c r="F19" s="108">
        <v>3.6497896680083478E-2</v>
      </c>
      <c r="G19" s="108">
        <v>3.9243498817966835E-2</v>
      </c>
      <c r="H19" s="108">
        <v>1.1557470775569595E-2</v>
      </c>
      <c r="I19" s="108">
        <v>3.1796041441163577E-3</v>
      </c>
      <c r="J19" s="108">
        <v>4.9675802013043321E-2</v>
      </c>
    </row>
    <row r="20" spans="1:10" x14ac:dyDescent="0.2">
      <c r="A20" s="414">
        <v>44044</v>
      </c>
      <c r="B20" s="108">
        <v>3.6756507362835977E-2</v>
      </c>
      <c r="C20" s="108">
        <v>5.828941041138247E-2</v>
      </c>
      <c r="D20" s="108">
        <v>1.5675412430754321E-2</v>
      </c>
      <c r="E20" s="108">
        <v>2.9016298307218635E-2</v>
      </c>
      <c r="F20" s="108">
        <v>2.6382740038862984E-2</v>
      </c>
      <c r="G20" s="108">
        <v>4.6050666332617007E-2</v>
      </c>
      <c r="H20" s="108">
        <v>1.4049001557852936E-2</v>
      </c>
      <c r="I20" s="108">
        <v>1.2254214501948857E-2</v>
      </c>
      <c r="J20" s="108">
        <v>4.7981385399172627E-2</v>
      </c>
    </row>
    <row r="21" spans="1:10" x14ac:dyDescent="0.2">
      <c r="A21" s="414">
        <v>44075</v>
      </c>
      <c r="B21" s="108">
        <v>3.8537957248303334E-2</v>
      </c>
      <c r="C21" s="108">
        <v>6.2444682974596454E-2</v>
      </c>
      <c r="D21" s="108">
        <v>1.7268430051292354E-2</v>
      </c>
      <c r="E21" s="108">
        <v>2.7486011583390566E-2</v>
      </c>
      <c r="F21" s="108">
        <v>3.0801564715465166E-2</v>
      </c>
      <c r="G21" s="108">
        <v>3.8024021249566858E-2</v>
      </c>
      <c r="H21" s="108">
        <v>9.7814992628435012E-3</v>
      </c>
      <c r="I21" s="108">
        <v>2.7210556732806809E-2</v>
      </c>
      <c r="J21" s="108">
        <v>5.0999136085339715E-2</v>
      </c>
    </row>
    <row r="22" spans="1:10" x14ac:dyDescent="0.2">
      <c r="A22" s="414">
        <v>44105</v>
      </c>
      <c r="B22" s="108">
        <v>3.9876127848294952E-2</v>
      </c>
      <c r="C22" s="108">
        <v>6.5053868939160236E-2</v>
      </c>
      <c r="D22" s="108">
        <v>1.9825224990217806E-2</v>
      </c>
      <c r="E22" s="108">
        <v>3.0333888181729159E-2</v>
      </c>
      <c r="F22" s="108">
        <v>4.3917762429270403E-2</v>
      </c>
      <c r="G22" s="108">
        <v>3.2489171876650721E-2</v>
      </c>
      <c r="H22" s="108">
        <v>7.2482233358815438E-3</v>
      </c>
      <c r="I22" s="108">
        <v>3.3629563943401219E-2</v>
      </c>
      <c r="J22" s="108">
        <v>4.1808224264364528E-2</v>
      </c>
    </row>
    <row r="23" spans="1:10" x14ac:dyDescent="0.2">
      <c r="A23" s="414">
        <v>44136</v>
      </c>
      <c r="B23" s="108">
        <v>3.5294790088880035E-2</v>
      </c>
      <c r="C23" s="108">
        <v>6.4164209782274995E-2</v>
      </c>
      <c r="D23" s="108">
        <v>3.3193293963773574E-3</v>
      </c>
      <c r="E23" s="108">
        <v>3.1051041065613072E-2</v>
      </c>
      <c r="F23" s="108">
        <v>1.9134048768735035E-2</v>
      </c>
      <c r="G23" s="108">
        <v>3.5614041833281984E-2</v>
      </c>
      <c r="H23" s="108">
        <v>-1.2447038885227246E-2</v>
      </c>
      <c r="I23" s="108">
        <v>3.0249280920421784E-2</v>
      </c>
      <c r="J23" s="108">
        <v>4.1882924297471646E-2</v>
      </c>
    </row>
    <row r="24" spans="1:10" x14ac:dyDescent="0.2">
      <c r="A24" s="414">
        <v>44166</v>
      </c>
      <c r="B24" s="108">
        <v>3.3918516064922057E-2</v>
      </c>
      <c r="C24" s="108">
        <v>5.9184560067290948E-2</v>
      </c>
      <c r="D24" s="108">
        <v>2.3751671106687328E-2</v>
      </c>
      <c r="E24" s="108">
        <v>3.2664247815230855E-2</v>
      </c>
      <c r="F24" s="108">
        <v>3.6237254862682991E-2</v>
      </c>
      <c r="G24" s="108">
        <v>4.1626637974099823E-2</v>
      </c>
      <c r="H24" s="108">
        <v>-1.5013304700994389E-2</v>
      </c>
      <c r="I24" s="108">
        <v>1.6361349385740128E-2</v>
      </c>
      <c r="J24" s="108">
        <v>3.4693596511360995E-2</v>
      </c>
    </row>
    <row r="25" spans="1:10" x14ac:dyDescent="0.2">
      <c r="A25" s="414">
        <v>44197</v>
      </c>
      <c r="B25" s="108">
        <v>4.2090259488951225E-2</v>
      </c>
      <c r="C25" s="108">
        <v>5.7635494930337719E-2</v>
      </c>
      <c r="D25" s="108">
        <v>3.8635508888911499E-2</v>
      </c>
      <c r="E25" s="108">
        <v>4.3228001944579604E-2</v>
      </c>
      <c r="F25" s="108">
        <v>5.243223096372554E-2</v>
      </c>
      <c r="G25" s="108">
        <v>3.7937059616736032E-2</v>
      </c>
      <c r="H25" s="108">
        <v>1.5063633292037429E-2</v>
      </c>
      <c r="I25" s="108">
        <v>2.2380001337830982E-2</v>
      </c>
      <c r="J25" s="108">
        <v>4.3077820940708625E-2</v>
      </c>
    </row>
    <row r="26" spans="1:10" x14ac:dyDescent="0.2">
      <c r="A26" s="414">
        <v>44228</v>
      </c>
      <c r="B26" s="108">
        <v>4.4890431968084614E-2</v>
      </c>
      <c r="C26" s="108">
        <v>5.2744164967142557E-2</v>
      </c>
      <c r="D26" s="108">
        <v>3.8848051555734606E-2</v>
      </c>
      <c r="E26" s="108">
        <v>5.0963077968075254E-2</v>
      </c>
      <c r="F26" s="108">
        <v>4.3752243449128599E-2</v>
      </c>
      <c r="G26" s="108">
        <v>3.7158729405061451E-2</v>
      </c>
      <c r="H26" s="108">
        <v>4.0279699219816112E-2</v>
      </c>
      <c r="I26" s="108">
        <v>2.0818226920581634E-2</v>
      </c>
      <c r="J26" s="108">
        <v>4.3264333527357438E-2</v>
      </c>
    </row>
    <row r="27" spans="1:10" x14ac:dyDescent="0.2">
      <c r="A27" s="414">
        <v>44256</v>
      </c>
      <c r="B27" s="108">
        <v>5.2752423073303932E-2</v>
      </c>
      <c r="C27" s="108">
        <v>5.0720393580883261E-2</v>
      </c>
      <c r="D27" s="108">
        <v>5.2293129100222616E-2</v>
      </c>
      <c r="E27" s="108">
        <v>6.0053281666263142E-2</v>
      </c>
      <c r="F27" s="108">
        <v>4.5333227104330083E-2</v>
      </c>
      <c r="G27" s="108">
        <v>1.7664524373285317E-2</v>
      </c>
      <c r="H27" s="108">
        <v>9.1268572093158501E-2</v>
      </c>
      <c r="I27" s="108">
        <v>2.8752646757303043E-2</v>
      </c>
      <c r="J27" s="108">
        <v>4.5352252700076832E-2</v>
      </c>
    </row>
    <row r="28" spans="1:10" x14ac:dyDescent="0.2">
      <c r="A28" s="414">
        <v>44287</v>
      </c>
      <c r="B28" s="108">
        <v>6.6049183746989995E-2</v>
      </c>
      <c r="C28" s="108">
        <v>5.7582816898874796E-2</v>
      </c>
      <c r="D28" s="108">
        <v>2.8114292408164956E-2</v>
      </c>
      <c r="E28" s="108">
        <v>6.2484877227282E-2</v>
      </c>
      <c r="F28" s="108">
        <v>7.1655310459168134E-2</v>
      </c>
      <c r="G28" s="108">
        <v>2.0862780573302413E-2</v>
      </c>
      <c r="H28" s="108">
        <v>0.18093657355213158</v>
      </c>
      <c r="I28" s="108">
        <v>3.1743903139906965E-2</v>
      </c>
      <c r="J28" s="108">
        <v>4.5750164164470301E-2</v>
      </c>
    </row>
    <row r="29" spans="1:10" x14ac:dyDescent="0.2">
      <c r="A29" s="414">
        <v>44317</v>
      </c>
      <c r="B29" s="108">
        <v>6.6640946260033251E-2</v>
      </c>
      <c r="C29" s="108">
        <v>7.2116591928251095E-2</v>
      </c>
      <c r="D29" s="108">
        <v>3.6416923274948734E-2</v>
      </c>
      <c r="E29" s="108">
        <v>6.2016551910615794E-2</v>
      </c>
      <c r="F29" s="108">
        <v>6.0053554773294819E-2</v>
      </c>
      <c r="G29" s="108">
        <v>3.1511399241618797E-2</v>
      </c>
      <c r="H29" s="108">
        <v>0.12625019844419738</v>
      </c>
      <c r="I29" s="108">
        <v>4.0233074361820179E-2</v>
      </c>
      <c r="J29" s="108">
        <v>5.0602907242967669E-2</v>
      </c>
    </row>
    <row r="30" spans="1:10" x14ac:dyDescent="0.2">
      <c r="A30" s="414">
        <v>44348</v>
      </c>
      <c r="B30" s="108">
        <v>6.703424260011609E-2</v>
      </c>
      <c r="C30" s="108">
        <v>7.7367671173956293E-2</v>
      </c>
      <c r="D30" s="108">
        <v>5.5981409946885538E-2</v>
      </c>
      <c r="E30" s="108">
        <v>6.3986677063178107E-2</v>
      </c>
      <c r="F30" s="108">
        <v>5.5146442689695367E-2</v>
      </c>
      <c r="G30" s="108">
        <v>2.9128395269795833E-2</v>
      </c>
      <c r="H30" s="108">
        <v>9.2215351036740584E-2</v>
      </c>
      <c r="I30" s="108">
        <v>4.9616559995387152E-2</v>
      </c>
      <c r="J30" s="108">
        <v>6.0804069783118676E-2</v>
      </c>
    </row>
    <row r="31" spans="1:10" x14ac:dyDescent="0.2">
      <c r="A31" s="414">
        <v>44378</v>
      </c>
      <c r="B31" s="108">
        <v>6.7294962704181671E-2</v>
      </c>
      <c r="C31" s="108">
        <v>8.4780074656009674E-2</v>
      </c>
      <c r="D31" s="108">
        <v>4.5623503625392914E-2</v>
      </c>
      <c r="E31" s="108">
        <v>7.0524081587791443E-2</v>
      </c>
      <c r="F31" s="108">
        <v>3.8804054260253906E-2</v>
      </c>
      <c r="G31" s="108">
        <v>2.038959413766861E-2</v>
      </c>
      <c r="H31" s="108">
        <v>7.1840956807136536E-2</v>
      </c>
      <c r="I31" s="108">
        <v>5.5115077644586563E-2</v>
      </c>
      <c r="J31" s="108">
        <v>6.4015656709671021E-2</v>
      </c>
    </row>
    <row r="32" spans="1:10" x14ac:dyDescent="0.2">
      <c r="A32" s="414">
        <v>44409</v>
      </c>
      <c r="B32" s="108">
        <v>6.5269790589809418E-2</v>
      </c>
      <c r="C32" s="108">
        <v>9.0681493282318115E-2</v>
      </c>
      <c r="D32" s="108">
        <v>4.9666855484247208E-2</v>
      </c>
      <c r="E32" s="108">
        <v>5.6797653436660767E-2</v>
      </c>
      <c r="F32" s="108">
        <v>5.2872978150844574E-2</v>
      </c>
      <c r="G32" s="108">
        <v>1.6820810735225677E-2</v>
      </c>
      <c r="H32" s="108">
        <v>6.4849212765693665E-2</v>
      </c>
      <c r="I32" s="108">
        <v>4.5107968151569366E-2</v>
      </c>
      <c r="J32" s="108">
        <v>6.799645721912384E-2</v>
      </c>
    </row>
    <row r="33" spans="1:10" x14ac:dyDescent="0.2">
      <c r="A33" s="414">
        <v>44440</v>
      </c>
      <c r="B33" s="108">
        <v>6.7967984620787944E-2</v>
      </c>
      <c r="C33" s="108">
        <v>9.2273879366880016E-2</v>
      </c>
      <c r="D33" s="108">
        <v>5.7678428425954192E-2</v>
      </c>
      <c r="E33" s="108">
        <v>6.4956530046813718E-2</v>
      </c>
      <c r="F33" s="108">
        <v>7.336155932335664E-2</v>
      </c>
      <c r="G33" s="108">
        <v>2.0406271150298146E-2</v>
      </c>
      <c r="H33" s="108">
        <v>6.7507744719084384E-2</v>
      </c>
      <c r="I33" s="108">
        <v>3.1825214496694697E-2</v>
      </c>
      <c r="J33" s="108">
        <v>6.5795234223528717E-2</v>
      </c>
    </row>
    <row r="34" spans="1:10" x14ac:dyDescent="0.2">
      <c r="A34" s="414">
        <v>44470</v>
      </c>
      <c r="B34" s="108">
        <v>6.8954740983124332E-2</v>
      </c>
      <c r="C34" s="108">
        <v>8.9435958624683093E-2</v>
      </c>
      <c r="D34" s="108">
        <v>5.728649148523806E-2</v>
      </c>
      <c r="E34" s="108">
        <v>6.9458699205534769E-2</v>
      </c>
      <c r="F34" s="108">
        <v>5.3653408433316639E-2</v>
      </c>
      <c r="G34" s="108">
        <v>3.1020370198121046E-2</v>
      </c>
      <c r="H34" s="108">
        <v>7.3619114546732256E-2</v>
      </c>
      <c r="I34" s="108">
        <v>3.3449275902906681E-2</v>
      </c>
      <c r="J34" s="108">
        <v>6.6744480282267399E-2</v>
      </c>
    </row>
    <row r="35" spans="1:10" x14ac:dyDescent="0.2">
      <c r="A35" s="414">
        <v>44501</v>
      </c>
      <c r="B35" s="108">
        <v>7.6225178969064639E-2</v>
      </c>
      <c r="C35" s="108">
        <v>0.10006991784653035</v>
      </c>
      <c r="D35" s="108">
        <v>6.0172429117411823E-2</v>
      </c>
      <c r="E35" s="108">
        <v>6.8446113861855645E-2</v>
      </c>
      <c r="F35" s="108">
        <v>7.3424679124104775E-2</v>
      </c>
      <c r="G35" s="108">
        <v>2.7585694793803506E-2</v>
      </c>
      <c r="H35" s="108">
        <v>9.5568606513614526E-2</v>
      </c>
      <c r="I35" s="108">
        <v>3.2450793355358006E-2</v>
      </c>
      <c r="J35" s="108">
        <v>7.4963305608682043E-2</v>
      </c>
    </row>
    <row r="36" spans="1:10" x14ac:dyDescent="0.2">
      <c r="A36" s="414">
        <v>44531</v>
      </c>
      <c r="B36" s="108">
        <v>7.5305037117044588E-2</v>
      </c>
      <c r="C36" s="108">
        <v>0.11093463653023827</v>
      </c>
      <c r="D36" s="108">
        <v>2.8795836470913449E-2</v>
      </c>
      <c r="E36" s="108">
        <v>5.115369721469263E-2</v>
      </c>
      <c r="F36" s="108">
        <v>5.5142083897158446E-2</v>
      </c>
      <c r="G36" s="108">
        <v>2.7235416186303926E-2</v>
      </c>
      <c r="H36" s="108">
        <v>0.1029223579817436</v>
      </c>
      <c r="I36" s="108">
        <v>3.9118985362948701E-2</v>
      </c>
      <c r="J36" s="108">
        <v>7.5862436115843382E-2</v>
      </c>
    </row>
    <row r="37" spans="1:10" x14ac:dyDescent="0.2">
      <c r="A37" s="414">
        <v>44562</v>
      </c>
      <c r="B37" s="108">
        <v>6.9312849870468679E-2</v>
      </c>
      <c r="C37" s="108">
        <v>0.10939453242868098</v>
      </c>
      <c r="D37" s="108">
        <v>2.3144976610361852E-2</v>
      </c>
      <c r="E37" s="108">
        <v>4.1921413659409393E-2</v>
      </c>
      <c r="F37" s="108">
        <v>4.2239365978789356E-2</v>
      </c>
      <c r="G37" s="108">
        <v>2.6111380499720945E-2</v>
      </c>
      <c r="H37" s="108">
        <v>8.5388292511534569E-2</v>
      </c>
      <c r="I37" s="108">
        <v>3.7181392479600651E-2</v>
      </c>
      <c r="J37" s="108">
        <v>7.0454426240973533E-2</v>
      </c>
    </row>
    <row r="38" spans="1:10" x14ac:dyDescent="0.2">
      <c r="A38" s="414">
        <v>44593</v>
      </c>
      <c r="B38" s="108">
        <v>7.4082411843100437E-2</v>
      </c>
      <c r="C38" s="108">
        <v>0.12206398953023825</v>
      </c>
      <c r="D38" s="108">
        <v>1.9531250000000003E-2</v>
      </c>
      <c r="E38" s="108">
        <v>4.3108940327033309E-2</v>
      </c>
      <c r="F38" s="108">
        <v>4.0542606037447457E-2</v>
      </c>
      <c r="G38" s="108">
        <v>3.836363969309086E-2</v>
      </c>
      <c r="H38" s="108">
        <v>7.0600794304169531E-2</v>
      </c>
      <c r="I38" s="108">
        <v>4.5507224704189018E-2</v>
      </c>
      <c r="J38" s="108">
        <v>8.1615217637674417E-2</v>
      </c>
    </row>
    <row r="39" spans="1:10" x14ac:dyDescent="0.2">
      <c r="A39" s="414">
        <v>44621</v>
      </c>
      <c r="B39" s="108">
        <v>7.7809360363259306E-2</v>
      </c>
      <c r="C39" s="108">
        <v>0.12412314552782784</v>
      </c>
      <c r="D39" s="108">
        <v>3.6267365064905514E-2</v>
      </c>
      <c r="E39" s="108">
        <v>4.7439318613832319E-2</v>
      </c>
      <c r="F39" s="108">
        <v>6.3097824015853093E-2</v>
      </c>
      <c r="G39" s="108">
        <v>4.7900432101045054E-2</v>
      </c>
      <c r="H39" s="108">
        <v>6.9407438985399098E-2</v>
      </c>
      <c r="I39" s="108">
        <v>4.6864231564438419E-2</v>
      </c>
      <c r="J39" s="108">
        <v>7.9325281204879666E-2</v>
      </c>
    </row>
    <row r="40" spans="1:10" x14ac:dyDescent="0.2">
      <c r="A40" s="414">
        <v>44652</v>
      </c>
      <c r="B40" s="108">
        <v>8.2472943289846959E-2</v>
      </c>
      <c r="C40" s="108">
        <v>0.12809892754781807</v>
      </c>
      <c r="D40" s="108">
        <v>4.9829565415546957E-2</v>
      </c>
      <c r="E40" s="108">
        <v>4.5164287601227926E-2</v>
      </c>
      <c r="F40" s="108">
        <v>6.1222949644359703E-2</v>
      </c>
      <c r="G40" s="108">
        <v>5.8900088613203373E-2</v>
      </c>
      <c r="H40" s="108">
        <v>7.1520123045372919E-2</v>
      </c>
      <c r="I40" s="108">
        <v>6.2054367201426E-2</v>
      </c>
      <c r="J40" s="108">
        <v>8.94671196937767E-2</v>
      </c>
    </row>
    <row r="41" spans="1:10" x14ac:dyDescent="0.2">
      <c r="A41" s="414">
        <v>44682</v>
      </c>
      <c r="B41" s="108">
        <v>7.7677697105502347E-2</v>
      </c>
      <c r="C41" s="108">
        <v>0.1157594465497193</v>
      </c>
      <c r="D41" s="108">
        <v>6.3835681872462399E-2</v>
      </c>
      <c r="E41" s="108">
        <v>4.4146396908388306E-2</v>
      </c>
      <c r="F41" s="108">
        <v>6.050199150417692E-2</v>
      </c>
      <c r="G41" s="108">
        <v>5.6527529463275827E-2</v>
      </c>
      <c r="H41" s="108">
        <v>7.4558621418754703E-2</v>
      </c>
      <c r="I41" s="108">
        <v>3.7812382152481949E-2</v>
      </c>
      <c r="J41" s="108">
        <v>9.7604539666532708E-2</v>
      </c>
    </row>
    <row r="42" spans="1:10" x14ac:dyDescent="0.2">
      <c r="A42" s="414">
        <v>44713</v>
      </c>
      <c r="B42" s="108">
        <v>8.2614684130646501E-2</v>
      </c>
      <c r="C42" s="108">
        <v>0.12573296404421505</v>
      </c>
      <c r="D42" s="108">
        <v>6.0501271755594291E-2</v>
      </c>
      <c r="E42" s="108">
        <v>4.0722712796757293E-2</v>
      </c>
      <c r="F42" s="108">
        <v>5.9290125475320726E-2</v>
      </c>
      <c r="G42" s="108">
        <v>6.6715795985952633E-2</v>
      </c>
      <c r="H42" s="108">
        <v>8.0652088172137246E-2</v>
      </c>
      <c r="I42" s="108">
        <v>4.0880416769668866E-2</v>
      </c>
      <c r="J42" s="108">
        <v>0.107952619806141</v>
      </c>
    </row>
    <row r="43" spans="1:10" x14ac:dyDescent="0.2">
      <c r="A43" s="414">
        <v>44743</v>
      </c>
      <c r="B43" s="108">
        <v>8.4642729249823162E-2</v>
      </c>
      <c r="C43" s="108">
        <v>0.13573752621930082</v>
      </c>
      <c r="D43" s="108">
        <v>4.5600194789383999E-2</v>
      </c>
      <c r="E43" s="108">
        <v>3.5647346850926777E-2</v>
      </c>
      <c r="F43" s="108">
        <v>6.2604231079131323E-2</v>
      </c>
      <c r="G43" s="108">
        <v>7.4478152468652775E-2</v>
      </c>
      <c r="H43" s="108">
        <v>7.8391381654638631E-2</v>
      </c>
      <c r="I43" s="108">
        <v>3.9444129946494703E-2</v>
      </c>
      <c r="J43" s="108">
        <v>0.11048106051017226</v>
      </c>
    </row>
    <row r="44" spans="1:10" x14ac:dyDescent="0.2">
      <c r="A44" s="414">
        <v>44774</v>
      </c>
      <c r="B44" s="108">
        <v>8.5308961570262909E-2</v>
      </c>
      <c r="C44" s="108">
        <v>0.13278384506702423</v>
      </c>
      <c r="D44" s="108">
        <v>4.1711475700139999E-2</v>
      </c>
      <c r="E44" s="108">
        <v>4.1154496371746063E-2</v>
      </c>
      <c r="F44" s="108">
        <v>5.0375383347272873E-2</v>
      </c>
      <c r="G44" s="108">
        <v>7.879001647233963E-2</v>
      </c>
      <c r="H44" s="108">
        <v>8.3135142922401428E-2</v>
      </c>
      <c r="I44" s="108">
        <v>4.124116525053978E-2</v>
      </c>
      <c r="J44" s="108">
        <v>0.10875833779573441</v>
      </c>
    </row>
    <row r="45" spans="1:10" x14ac:dyDescent="0.2">
      <c r="A45" s="414">
        <v>44805</v>
      </c>
      <c r="B45" s="108">
        <v>8.485357241761278E-2</v>
      </c>
      <c r="C45" s="108">
        <v>0.14017038539553761</v>
      </c>
      <c r="D45" s="108">
        <v>5.4075022667576592E-2</v>
      </c>
      <c r="E45" s="108">
        <v>3.0089083063452614E-2</v>
      </c>
      <c r="F45" s="108">
        <v>3.4400959773144626E-2</v>
      </c>
      <c r="G45" s="108">
        <v>7.7067054333999629E-2</v>
      </c>
      <c r="H45" s="108">
        <v>8.2491671050324317E-2</v>
      </c>
      <c r="I45" s="108">
        <v>3.7741164496223986E-2</v>
      </c>
      <c r="J45" s="108">
        <v>0.11078323706690589</v>
      </c>
    </row>
    <row r="46" spans="1:10" x14ac:dyDescent="0.2">
      <c r="A46" s="414">
        <v>44835</v>
      </c>
      <c r="B46" s="108">
        <v>8.3836351441985243E-2</v>
      </c>
      <c r="C46" s="108">
        <v>0.14248439702033419</v>
      </c>
      <c r="D46" s="108">
        <v>6.7777054061598646E-2</v>
      </c>
      <c r="E46" s="108">
        <v>1.1071914126020731E-2</v>
      </c>
      <c r="F46" s="108">
        <v>5.2413338581379802E-2</v>
      </c>
      <c r="G46" s="108">
        <v>7.5790518291307646E-2</v>
      </c>
      <c r="H46" s="108">
        <v>8.0265661273149394E-2</v>
      </c>
      <c r="I46" s="108">
        <v>3.9603335017685662E-2</v>
      </c>
      <c r="J46" s="108">
        <v>0.12471079557318866</v>
      </c>
    </row>
    <row r="47" spans="1:10" x14ac:dyDescent="0.2">
      <c r="A47" s="414">
        <v>44866</v>
      </c>
      <c r="B47" s="108">
        <v>8.05902771840427E-2</v>
      </c>
      <c r="C47" s="108">
        <v>0.1310558512751252</v>
      </c>
      <c r="D47" s="108">
        <v>7.2527759147477472E-2</v>
      </c>
      <c r="E47" s="108">
        <v>7.253067239573226E-3</v>
      </c>
      <c r="F47" s="108">
        <v>6.1960302093179001E-2</v>
      </c>
      <c r="G47" s="108">
        <v>8.2007786178178763E-2</v>
      </c>
      <c r="H47" s="108">
        <v>7.8538359788359713E-2</v>
      </c>
      <c r="I47" s="108">
        <v>4.3824701195219209E-2</v>
      </c>
      <c r="J47" s="108">
        <v>0.12387249466245187</v>
      </c>
    </row>
    <row r="48" spans="1:10" x14ac:dyDescent="0.2">
      <c r="A48" s="414">
        <v>44896</v>
      </c>
      <c r="B48" s="108">
        <v>8.094419538974762E-2</v>
      </c>
      <c r="C48" s="108">
        <v>0.12941665947437286</v>
      </c>
      <c r="D48" s="108">
        <v>6.8830378353595734E-2</v>
      </c>
      <c r="E48" s="108">
        <v>1.4430377632379532E-2</v>
      </c>
      <c r="F48" s="108">
        <v>7.1698807179927826E-2</v>
      </c>
      <c r="G48" s="108">
        <v>8.8222093880176544E-2</v>
      </c>
      <c r="H48" s="108">
        <v>6.738000363111496E-2</v>
      </c>
      <c r="I48" s="108">
        <v>3.7216465920209885E-2</v>
      </c>
      <c r="J48" s="108">
        <v>0.12838339805603027</v>
      </c>
    </row>
    <row r="49" spans="1:10" x14ac:dyDescent="0.2">
      <c r="A49" s="414">
        <v>44927</v>
      </c>
      <c r="B49" s="108">
        <v>8.3862770012706533E-2</v>
      </c>
      <c r="C49" s="108">
        <v>0.12811426617553365</v>
      </c>
      <c r="D49" s="108">
        <v>0.10404889666848403</v>
      </c>
      <c r="E49" s="108">
        <v>1.6593019303361576E-2</v>
      </c>
      <c r="F49" s="108">
        <v>7.5471351559845384E-2</v>
      </c>
      <c r="G49" s="108">
        <v>9.6544960099861826E-2</v>
      </c>
      <c r="H49" s="108">
        <v>6.2817323746890613E-2</v>
      </c>
      <c r="I49" s="108">
        <v>3.9957825299413316E-2</v>
      </c>
      <c r="J49" s="108">
        <v>0.13826616031687702</v>
      </c>
    </row>
    <row r="50" spans="1:10" x14ac:dyDescent="0.2">
      <c r="A50" s="414">
        <v>44958</v>
      </c>
      <c r="B50" s="108">
        <v>7.9879945338240527E-2</v>
      </c>
      <c r="C50" s="108">
        <v>0.11978115576154276</v>
      </c>
      <c r="D50" s="108">
        <v>0.10851563465579026</v>
      </c>
      <c r="E50" s="108">
        <v>1.5613935703158156E-2</v>
      </c>
      <c r="F50" s="108">
        <v>8.8584701259593723E-2</v>
      </c>
      <c r="G50" s="108">
        <v>9.8335214446952604E-2</v>
      </c>
      <c r="H50" s="108">
        <v>5.7494866529774147E-2</v>
      </c>
      <c r="I50" s="108">
        <v>3.8877913161635247E-2</v>
      </c>
      <c r="J50" s="108">
        <v>0.12483174956275037</v>
      </c>
    </row>
    <row r="51" spans="1:10" x14ac:dyDescent="0.2">
      <c r="A51" s="414">
        <v>44986</v>
      </c>
      <c r="B51" s="108">
        <v>7.1395991076537713E-2</v>
      </c>
      <c r="C51" s="108">
        <v>0.11655121906563723</v>
      </c>
      <c r="D51" s="108">
        <v>6.1745691628665042E-2</v>
      </c>
      <c r="E51" s="108">
        <v>-2.957728046067257E-3</v>
      </c>
      <c r="F51" s="108">
        <v>6.5984388862501894E-2</v>
      </c>
      <c r="G51" s="108">
        <v>9.9404384295481873E-2</v>
      </c>
      <c r="H51" s="108">
        <v>5.0178139870942037E-2</v>
      </c>
      <c r="I51" s="108">
        <v>4.2693450527551843E-2</v>
      </c>
      <c r="J51" s="108">
        <v>0.1272849613098577</v>
      </c>
    </row>
    <row r="52" spans="1:10" x14ac:dyDescent="0.2">
      <c r="A52" s="414">
        <v>45017</v>
      </c>
      <c r="B52" s="108">
        <v>6.3726658067908212E-2</v>
      </c>
      <c r="C52" s="108">
        <v>0.1064059166333693</v>
      </c>
      <c r="D52" s="108">
        <v>5.5785180026590275E-2</v>
      </c>
      <c r="E52" s="108">
        <v>-5.560639735041663E-3</v>
      </c>
      <c r="F52" s="108">
        <v>5.3806357559379993E-2</v>
      </c>
      <c r="G52" s="108">
        <v>9.0248175946023648E-2</v>
      </c>
      <c r="H52" s="108">
        <v>4.3474674146180468E-2</v>
      </c>
      <c r="I52" s="108">
        <v>3.6050211545858205E-2</v>
      </c>
      <c r="J52" s="108">
        <v>0.11461754674077813</v>
      </c>
    </row>
    <row r="53" spans="1:10" x14ac:dyDescent="0.2">
      <c r="A53" s="414"/>
      <c r="B53" s="108"/>
      <c r="C53" s="108"/>
      <c r="D53" s="108"/>
      <c r="E53" s="108"/>
      <c r="F53" s="108"/>
      <c r="G53" s="108"/>
      <c r="H53" s="108"/>
      <c r="I53" s="108"/>
      <c r="J53" s="108"/>
    </row>
    <row r="54" spans="1:10" x14ac:dyDescent="0.2">
      <c r="A54" s="414"/>
      <c r="B54" s="108"/>
      <c r="C54" s="108"/>
      <c r="D54" s="108"/>
      <c r="E54" s="108"/>
      <c r="F54" s="108"/>
      <c r="G54" s="108"/>
      <c r="H54" s="108"/>
      <c r="I54" s="108"/>
      <c r="J54" s="108"/>
    </row>
    <row r="55" spans="1:10" x14ac:dyDescent="0.2">
      <c r="A55" s="414"/>
      <c r="B55" s="108"/>
      <c r="C55" s="108"/>
      <c r="D55" s="108"/>
      <c r="E55" s="108"/>
      <c r="F55" s="108"/>
      <c r="G55" s="108"/>
      <c r="H55" s="108"/>
      <c r="I55" s="108"/>
      <c r="J55" s="108"/>
    </row>
    <row r="63" spans="1:10" x14ac:dyDescent="0.2">
      <c r="B63" s="108"/>
      <c r="C63" s="108"/>
      <c r="D63" s="108"/>
      <c r="E63" s="108"/>
      <c r="F63" s="108"/>
      <c r="G63" s="108"/>
      <c r="H63" s="108"/>
      <c r="I63" s="108"/>
      <c r="J63" s="108"/>
    </row>
    <row r="64" spans="1:10" x14ac:dyDescent="0.2">
      <c r="B64" s="108"/>
      <c r="C64" s="108"/>
      <c r="D64" s="108"/>
      <c r="E64" s="108"/>
      <c r="F64" s="108"/>
      <c r="G64" s="108"/>
      <c r="H64" s="108"/>
      <c r="I64" s="108"/>
      <c r="J64" s="108"/>
    </row>
    <row r="65" spans="2:10" x14ac:dyDescent="0.2">
      <c r="B65" s="108"/>
      <c r="C65" s="108"/>
      <c r="D65" s="108"/>
      <c r="E65" s="108"/>
      <c r="F65" s="108"/>
      <c r="G65" s="108"/>
      <c r="H65" s="108"/>
      <c r="I65" s="108"/>
      <c r="J65" s="108"/>
    </row>
    <row r="66" spans="2:10" x14ac:dyDescent="0.2">
      <c r="B66" s="108"/>
      <c r="C66" s="108"/>
      <c r="D66" s="108"/>
      <c r="E66" s="108"/>
      <c r="F66" s="108"/>
      <c r="G66" s="108"/>
      <c r="H66" s="108"/>
      <c r="I66" s="108"/>
      <c r="J66" s="108"/>
    </row>
    <row r="67" spans="2:10" x14ac:dyDescent="0.2">
      <c r="B67" s="108"/>
      <c r="C67" s="108"/>
      <c r="D67" s="108"/>
      <c r="E67" s="108"/>
      <c r="F67" s="108"/>
      <c r="G67" s="108"/>
      <c r="H67" s="108"/>
      <c r="I67" s="108"/>
      <c r="J67" s="108"/>
    </row>
    <row r="68" spans="2:10" x14ac:dyDescent="0.2">
      <c r="B68" s="108"/>
      <c r="C68" s="108"/>
      <c r="D68" s="108"/>
      <c r="E68" s="108"/>
      <c r="F68" s="108"/>
      <c r="G68" s="108"/>
      <c r="H68" s="108"/>
      <c r="I68" s="108"/>
      <c r="J68" s="108"/>
    </row>
    <row r="69" spans="2:10" x14ac:dyDescent="0.2">
      <c r="B69" s="108"/>
      <c r="C69" s="108"/>
      <c r="D69" s="108"/>
      <c r="E69" s="108"/>
      <c r="F69" s="108"/>
      <c r="G69" s="108"/>
      <c r="H69" s="108"/>
      <c r="I69" s="108"/>
      <c r="J69" s="108"/>
    </row>
    <row r="70" spans="2:10" x14ac:dyDescent="0.2">
      <c r="B70" s="108"/>
      <c r="C70" s="108"/>
      <c r="D70" s="108"/>
      <c r="E70" s="108"/>
      <c r="F70" s="108"/>
      <c r="G70" s="108"/>
      <c r="H70" s="108"/>
      <c r="I70" s="108"/>
      <c r="J70" s="108"/>
    </row>
    <row r="71" spans="2:10" x14ac:dyDescent="0.2">
      <c r="B71" s="108"/>
      <c r="C71" s="108"/>
      <c r="D71" s="108"/>
      <c r="E71" s="108"/>
      <c r="F71" s="108"/>
      <c r="G71" s="108"/>
      <c r="H71" s="108"/>
      <c r="I71" s="108"/>
      <c r="J71" s="108"/>
    </row>
    <row r="72" spans="2:10" x14ac:dyDescent="0.2">
      <c r="B72" s="108"/>
      <c r="C72" s="108"/>
      <c r="D72" s="108"/>
      <c r="E72" s="108"/>
      <c r="F72" s="108"/>
      <c r="G72" s="108"/>
      <c r="H72" s="108"/>
      <c r="I72" s="108"/>
      <c r="J72" s="108"/>
    </row>
    <row r="73" spans="2:10" x14ac:dyDescent="0.2">
      <c r="B73" s="108"/>
      <c r="C73" s="108"/>
      <c r="D73" s="108"/>
      <c r="E73" s="108"/>
      <c r="F73" s="108"/>
      <c r="G73" s="108"/>
      <c r="H73" s="108"/>
      <c r="I73" s="108"/>
      <c r="J73" s="108"/>
    </row>
    <row r="74" spans="2:10" x14ac:dyDescent="0.2">
      <c r="B74" s="108"/>
      <c r="C74" s="108"/>
      <c r="D74" s="108"/>
      <c r="E74" s="108"/>
      <c r="F74" s="108"/>
      <c r="G74" s="108"/>
      <c r="H74" s="108"/>
      <c r="I74" s="108"/>
      <c r="J74" s="108"/>
    </row>
    <row r="75" spans="2:10" x14ac:dyDescent="0.2">
      <c r="B75" s="108"/>
      <c r="C75" s="108"/>
      <c r="D75" s="108"/>
      <c r="E75" s="108"/>
      <c r="F75" s="108"/>
      <c r="G75" s="108"/>
      <c r="H75" s="108"/>
      <c r="I75" s="108"/>
      <c r="J75" s="108"/>
    </row>
    <row r="76" spans="2:10" x14ac:dyDescent="0.2">
      <c r="B76" s="108"/>
      <c r="C76" s="108"/>
      <c r="D76" s="108"/>
      <c r="E76" s="108"/>
      <c r="F76" s="108"/>
      <c r="G76" s="108"/>
      <c r="H76" s="108"/>
      <c r="I76" s="108"/>
      <c r="J76" s="108"/>
    </row>
    <row r="77" spans="2:10" x14ac:dyDescent="0.2">
      <c r="B77" s="108"/>
      <c r="C77" s="108"/>
      <c r="D77" s="108"/>
      <c r="E77" s="108"/>
      <c r="F77" s="108"/>
      <c r="G77" s="108"/>
      <c r="H77" s="108"/>
      <c r="I77" s="108"/>
      <c r="J77" s="108"/>
    </row>
    <row r="78" spans="2:10" x14ac:dyDescent="0.2">
      <c r="B78" s="108"/>
      <c r="C78" s="108"/>
      <c r="D78" s="108"/>
      <c r="E78" s="108"/>
      <c r="F78" s="108"/>
      <c r="G78" s="108"/>
      <c r="H78" s="108"/>
      <c r="I78" s="108"/>
      <c r="J78" s="108"/>
    </row>
    <row r="79" spans="2:10" x14ac:dyDescent="0.2">
      <c r="B79" s="108"/>
      <c r="C79" s="108"/>
      <c r="D79" s="108"/>
      <c r="E79" s="108"/>
      <c r="F79" s="108"/>
      <c r="G79" s="108"/>
      <c r="H79" s="108"/>
      <c r="I79" s="108"/>
      <c r="J79" s="108"/>
    </row>
    <row r="80" spans="2:10" x14ac:dyDescent="0.2">
      <c r="B80" s="108"/>
      <c r="C80" s="108"/>
      <c r="D80" s="108"/>
      <c r="E80" s="108"/>
      <c r="F80" s="108"/>
      <c r="G80" s="108"/>
      <c r="H80" s="108"/>
      <c r="I80" s="108"/>
      <c r="J80" s="108"/>
    </row>
    <row r="81" spans="2:10" x14ac:dyDescent="0.2">
      <c r="B81" s="108"/>
      <c r="C81" s="108"/>
      <c r="D81" s="108"/>
      <c r="E81" s="108"/>
      <c r="F81" s="108"/>
      <c r="G81" s="108"/>
      <c r="H81" s="108"/>
      <c r="I81" s="108"/>
      <c r="J81" s="108"/>
    </row>
    <row r="82" spans="2:10" x14ac:dyDescent="0.2">
      <c r="B82" s="108"/>
      <c r="C82" s="108"/>
      <c r="D82" s="108"/>
      <c r="E82" s="108"/>
      <c r="F82" s="108"/>
      <c r="G82" s="108"/>
      <c r="H82" s="108"/>
      <c r="I82" s="108"/>
      <c r="J82" s="108"/>
    </row>
    <row r="83" spans="2:10" x14ac:dyDescent="0.2">
      <c r="B83" s="108"/>
      <c r="C83" s="108"/>
      <c r="D83" s="108"/>
      <c r="E83" s="108"/>
      <c r="F83" s="108"/>
      <c r="G83" s="108"/>
      <c r="H83" s="108"/>
      <c r="I83" s="108"/>
      <c r="J83" s="108"/>
    </row>
    <row r="84" spans="2:10" x14ac:dyDescent="0.2">
      <c r="B84" s="108"/>
      <c r="C84" s="108"/>
      <c r="D84" s="108"/>
      <c r="E84" s="108"/>
      <c r="F84" s="108"/>
      <c r="G84" s="108"/>
      <c r="H84" s="108"/>
      <c r="I84" s="108"/>
      <c r="J84" s="108"/>
    </row>
    <row r="85" spans="2:10" x14ac:dyDescent="0.2">
      <c r="B85" s="108"/>
      <c r="C85" s="108"/>
      <c r="D85" s="108"/>
      <c r="E85" s="108"/>
      <c r="F85" s="108"/>
      <c r="G85" s="108"/>
      <c r="H85" s="108"/>
      <c r="I85" s="108"/>
      <c r="J85" s="108"/>
    </row>
    <row r="86" spans="2:10" x14ac:dyDescent="0.2">
      <c r="B86" s="108"/>
      <c r="C86" s="108"/>
      <c r="D86" s="108"/>
      <c r="E86" s="108"/>
      <c r="F86" s="108"/>
      <c r="G86" s="108"/>
      <c r="H86" s="108"/>
      <c r="I86" s="108"/>
      <c r="J86" s="108"/>
    </row>
    <row r="87" spans="2:10" x14ac:dyDescent="0.2">
      <c r="B87" s="108"/>
      <c r="C87" s="108"/>
      <c r="D87" s="108"/>
      <c r="E87" s="108"/>
      <c r="F87" s="108"/>
      <c r="G87" s="108"/>
      <c r="H87" s="108"/>
      <c r="I87" s="108"/>
      <c r="J87" s="108"/>
    </row>
    <row r="88" spans="2:10" x14ac:dyDescent="0.2">
      <c r="B88" s="108"/>
      <c r="C88" s="108"/>
      <c r="D88" s="108"/>
      <c r="E88" s="108"/>
      <c r="F88" s="108"/>
      <c r="G88" s="108"/>
      <c r="H88" s="108"/>
      <c r="I88" s="108"/>
      <c r="J88" s="108"/>
    </row>
    <row r="89" spans="2:10" x14ac:dyDescent="0.2">
      <c r="B89" s="108"/>
      <c r="C89" s="108"/>
      <c r="D89" s="108"/>
      <c r="E89" s="108"/>
      <c r="F89" s="108"/>
      <c r="G89" s="108"/>
      <c r="H89" s="108"/>
      <c r="I89" s="108"/>
      <c r="J89" s="108"/>
    </row>
    <row r="90" spans="2:10" x14ac:dyDescent="0.2">
      <c r="B90" s="108"/>
      <c r="C90" s="108"/>
      <c r="D90" s="108"/>
      <c r="E90" s="108"/>
      <c r="F90" s="108"/>
      <c r="G90" s="108"/>
      <c r="H90" s="108"/>
      <c r="I90" s="108"/>
      <c r="J90" s="108"/>
    </row>
    <row r="91" spans="2:10" x14ac:dyDescent="0.2">
      <c r="B91" s="108"/>
      <c r="C91" s="108"/>
      <c r="D91" s="108"/>
      <c r="E91" s="108"/>
      <c r="F91" s="108"/>
      <c r="G91" s="108"/>
      <c r="H91" s="108"/>
      <c r="I91" s="108"/>
      <c r="J91" s="108"/>
    </row>
    <row r="92" spans="2:10" x14ac:dyDescent="0.2">
      <c r="B92" s="108"/>
      <c r="C92" s="108"/>
      <c r="D92" s="108"/>
      <c r="E92" s="108"/>
      <c r="F92" s="108"/>
      <c r="G92" s="108"/>
      <c r="H92" s="108"/>
      <c r="I92" s="108"/>
      <c r="J92" s="108"/>
    </row>
    <row r="93" spans="2:10" x14ac:dyDescent="0.2">
      <c r="B93" s="108"/>
      <c r="C93" s="108"/>
      <c r="D93" s="108"/>
      <c r="E93" s="108"/>
      <c r="F93" s="108"/>
      <c r="G93" s="108"/>
      <c r="H93" s="108"/>
      <c r="I93" s="108"/>
      <c r="J93" s="108"/>
    </row>
    <row r="94" spans="2:10" x14ac:dyDescent="0.2">
      <c r="B94" s="108"/>
      <c r="C94" s="108"/>
      <c r="D94" s="108"/>
      <c r="E94" s="108"/>
      <c r="F94" s="108"/>
      <c r="G94" s="108"/>
      <c r="H94" s="108"/>
      <c r="I94" s="108"/>
      <c r="J94" s="108"/>
    </row>
    <row r="95" spans="2:10" x14ac:dyDescent="0.2">
      <c r="B95" s="108"/>
      <c r="C95" s="108"/>
      <c r="D95" s="108"/>
      <c r="E95" s="108"/>
      <c r="F95" s="108"/>
      <c r="G95" s="108"/>
      <c r="H95" s="108"/>
      <c r="I95" s="108"/>
      <c r="J95" s="108"/>
    </row>
    <row r="96" spans="2:10" x14ac:dyDescent="0.2">
      <c r="B96" s="108"/>
      <c r="C96" s="108"/>
      <c r="D96" s="108"/>
      <c r="E96" s="108"/>
      <c r="F96" s="108"/>
      <c r="G96" s="108"/>
      <c r="H96" s="108"/>
      <c r="I96" s="108"/>
      <c r="J96" s="108"/>
    </row>
    <row r="97" spans="2:10" x14ac:dyDescent="0.2">
      <c r="B97" s="108"/>
      <c r="C97" s="108"/>
      <c r="D97" s="108"/>
      <c r="E97" s="108"/>
      <c r="F97" s="108"/>
      <c r="G97" s="108"/>
      <c r="H97" s="108"/>
      <c r="I97" s="108"/>
      <c r="J97" s="108"/>
    </row>
    <row r="98" spans="2:10" x14ac:dyDescent="0.2">
      <c r="B98" s="108"/>
      <c r="C98" s="108"/>
      <c r="D98" s="108"/>
      <c r="E98" s="108"/>
      <c r="F98" s="108"/>
      <c r="G98" s="108"/>
      <c r="H98" s="108"/>
      <c r="I98" s="108"/>
      <c r="J98" s="108"/>
    </row>
    <row r="99" spans="2:10" x14ac:dyDescent="0.2">
      <c r="B99" s="108"/>
      <c r="C99" s="108"/>
      <c r="D99" s="108"/>
      <c r="E99" s="108"/>
      <c r="F99" s="108"/>
      <c r="G99" s="108"/>
      <c r="H99" s="108"/>
      <c r="I99" s="108"/>
      <c r="J99" s="108"/>
    </row>
    <row r="100" spans="2:10" x14ac:dyDescent="0.2">
      <c r="B100" s="108"/>
      <c r="C100" s="108"/>
      <c r="D100" s="108"/>
      <c r="E100" s="108"/>
      <c r="F100" s="108"/>
      <c r="G100" s="108"/>
      <c r="H100" s="108"/>
      <c r="I100" s="108"/>
      <c r="J100" s="108"/>
    </row>
    <row r="101" spans="2:10" x14ac:dyDescent="0.2">
      <c r="B101" s="108"/>
      <c r="C101" s="108"/>
      <c r="D101" s="108"/>
      <c r="E101" s="108"/>
      <c r="F101" s="108"/>
      <c r="G101" s="108"/>
      <c r="H101" s="108"/>
      <c r="I101" s="108"/>
      <c r="J101" s="108"/>
    </row>
    <row r="102" spans="2:10" x14ac:dyDescent="0.2">
      <c r="B102" s="108"/>
      <c r="C102" s="108"/>
      <c r="D102" s="108"/>
      <c r="E102" s="108"/>
      <c r="F102" s="108"/>
      <c r="G102" s="108"/>
      <c r="H102" s="108"/>
      <c r="I102" s="108"/>
      <c r="J102" s="108"/>
    </row>
    <row r="103" spans="2:10" x14ac:dyDescent="0.2">
      <c r="B103" s="108"/>
      <c r="C103" s="108"/>
      <c r="D103" s="108"/>
      <c r="E103" s="108"/>
      <c r="F103" s="108"/>
      <c r="G103" s="108"/>
      <c r="H103" s="108"/>
      <c r="I103" s="108"/>
      <c r="J103" s="108"/>
    </row>
    <row r="104" spans="2:10" x14ac:dyDescent="0.2">
      <c r="B104" s="108"/>
      <c r="C104" s="108"/>
      <c r="D104" s="108"/>
      <c r="E104" s="108"/>
      <c r="F104" s="108"/>
      <c r="G104" s="108"/>
      <c r="H104" s="108"/>
      <c r="I104" s="108"/>
      <c r="J104" s="108"/>
    </row>
    <row r="105" spans="2:10" x14ac:dyDescent="0.2">
      <c r="B105" s="108"/>
      <c r="C105" s="108"/>
      <c r="D105" s="108"/>
      <c r="E105" s="108"/>
      <c r="F105" s="108"/>
      <c r="G105" s="108"/>
      <c r="H105" s="108"/>
      <c r="I105" s="108"/>
      <c r="J105" s="108"/>
    </row>
    <row r="106" spans="2:10" x14ac:dyDescent="0.2">
      <c r="B106" s="108"/>
      <c r="C106" s="108"/>
      <c r="D106" s="108"/>
      <c r="E106" s="108"/>
      <c r="F106" s="108"/>
      <c r="G106" s="108"/>
      <c r="H106" s="108"/>
      <c r="I106" s="108"/>
      <c r="J106" s="108"/>
    </row>
    <row r="107" spans="2:10" x14ac:dyDescent="0.2">
      <c r="B107" s="108"/>
      <c r="C107" s="108"/>
      <c r="D107" s="108"/>
      <c r="E107" s="108"/>
      <c r="F107" s="108"/>
      <c r="G107" s="108"/>
      <c r="H107" s="108"/>
      <c r="I107" s="108"/>
      <c r="J107" s="108"/>
    </row>
    <row r="108" spans="2:10" x14ac:dyDescent="0.2">
      <c r="B108" s="108"/>
      <c r="C108" s="108"/>
      <c r="D108" s="108"/>
      <c r="E108" s="108"/>
      <c r="F108" s="108"/>
      <c r="G108" s="108"/>
      <c r="H108" s="108"/>
      <c r="I108" s="108"/>
      <c r="J108" s="108"/>
    </row>
    <row r="109" spans="2:10" x14ac:dyDescent="0.2">
      <c r="B109" s="108"/>
      <c r="C109" s="108"/>
      <c r="D109" s="108"/>
      <c r="E109" s="108"/>
      <c r="F109" s="108"/>
      <c r="G109" s="108"/>
      <c r="H109" s="108"/>
      <c r="I109" s="108"/>
      <c r="J109" s="108"/>
    </row>
    <row r="110" spans="2:10" x14ac:dyDescent="0.2">
      <c r="B110" s="108"/>
      <c r="C110" s="108"/>
      <c r="D110" s="108"/>
      <c r="E110" s="108"/>
      <c r="F110" s="108"/>
      <c r="G110" s="108"/>
      <c r="H110" s="108"/>
      <c r="I110" s="108"/>
      <c r="J110" s="108"/>
    </row>
    <row r="111" spans="2:10" x14ac:dyDescent="0.2">
      <c r="B111" s="108"/>
      <c r="C111" s="108"/>
      <c r="D111" s="108"/>
      <c r="E111" s="108"/>
      <c r="F111" s="108"/>
      <c r="G111" s="108"/>
      <c r="H111" s="108"/>
      <c r="I111" s="108"/>
      <c r="J111" s="108"/>
    </row>
    <row r="112" spans="2:10" x14ac:dyDescent="0.2">
      <c r="B112" s="108"/>
      <c r="C112" s="108"/>
      <c r="D112" s="108"/>
      <c r="E112" s="108"/>
      <c r="F112" s="108"/>
      <c r="G112" s="108"/>
      <c r="H112" s="108"/>
      <c r="I112" s="108"/>
      <c r="J112" s="108"/>
    </row>
    <row r="113" spans="2:10" x14ac:dyDescent="0.2">
      <c r="B113" s="108"/>
      <c r="C113" s="108"/>
      <c r="D113" s="108"/>
      <c r="E113" s="108"/>
      <c r="F113" s="108"/>
      <c r="G113" s="108"/>
      <c r="H113" s="108"/>
      <c r="I113" s="108"/>
      <c r="J113" s="108"/>
    </row>
    <row r="114" spans="2:10" x14ac:dyDescent="0.2">
      <c r="B114" s="108"/>
      <c r="C114" s="108"/>
      <c r="D114" s="108"/>
      <c r="E114" s="108"/>
      <c r="F114" s="108"/>
      <c r="G114" s="108"/>
      <c r="H114" s="108"/>
      <c r="I114" s="108"/>
      <c r="J114" s="108"/>
    </row>
    <row r="115" spans="2:10" x14ac:dyDescent="0.2">
      <c r="B115" s="108"/>
      <c r="C115" s="108"/>
      <c r="D115" s="108"/>
      <c r="E115" s="108"/>
      <c r="F115" s="108"/>
      <c r="G115" s="108"/>
      <c r="H115" s="108"/>
      <c r="I115" s="108"/>
      <c r="J115" s="108"/>
    </row>
    <row r="116" spans="2:10" x14ac:dyDescent="0.2">
      <c r="B116" s="108"/>
      <c r="C116" s="108"/>
      <c r="D116" s="108"/>
      <c r="E116" s="108"/>
      <c r="F116" s="108"/>
      <c r="G116" s="108"/>
      <c r="H116" s="108"/>
      <c r="I116" s="108"/>
      <c r="J116" s="108"/>
    </row>
    <row r="117" spans="2:10" x14ac:dyDescent="0.2">
      <c r="B117" s="108"/>
      <c r="C117" s="108"/>
      <c r="D117" s="108"/>
      <c r="E117" s="108"/>
      <c r="F117" s="108"/>
      <c r="G117" s="108"/>
      <c r="H117" s="108"/>
      <c r="I117" s="108"/>
      <c r="J117" s="108"/>
    </row>
  </sheetData>
  <mergeCells count="2">
    <mergeCell ref="B6:J6"/>
    <mergeCell ref="H1:I1"/>
  </mergeCells>
  <hyperlinks>
    <hyperlink ref="H1:I1" location="Index!A1" display="Regresar al �ndice" xr:uid="{490F112D-ED40-4E5E-8E80-6319903CA0C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EE50C-4C76-4B8A-BC4C-E3C2075FF50C}">
  <sheetPr codeName="Hoja97"/>
  <dimension ref="A1:I13"/>
  <sheetViews>
    <sheetView workbookViewId="0"/>
  </sheetViews>
  <sheetFormatPr baseColWidth="10" defaultRowHeight="12.75" x14ac:dyDescent="0.2"/>
  <cols>
    <col min="1" max="16384" width="11.42578125" style="266"/>
  </cols>
  <sheetData>
    <row r="1" spans="1:9" x14ac:dyDescent="0.2">
      <c r="A1" s="69" t="s">
        <v>1960</v>
      </c>
      <c r="H1" s="346" t="s">
        <v>2143</v>
      </c>
      <c r="I1" s="346"/>
    </row>
    <row r="6" spans="1:9" ht="63.75" x14ac:dyDescent="0.2">
      <c r="A6" s="506" t="s">
        <v>577</v>
      </c>
      <c r="B6" s="507" t="s">
        <v>1831</v>
      </c>
      <c r="C6" s="507" t="s">
        <v>1832</v>
      </c>
      <c r="D6" s="507" t="s">
        <v>1833</v>
      </c>
      <c r="E6" s="507" t="s">
        <v>1834</v>
      </c>
    </row>
    <row r="7" spans="1:9" x14ac:dyDescent="0.2">
      <c r="A7" s="508" t="s">
        <v>165</v>
      </c>
      <c r="B7" s="527">
        <v>24</v>
      </c>
      <c r="C7" s="527">
        <f>D7-B7</f>
        <v>91</v>
      </c>
      <c r="D7" s="511">
        <v>115</v>
      </c>
      <c r="E7" s="538">
        <f>B7/D7</f>
        <v>0.20869565217391303</v>
      </c>
    </row>
    <row r="8" spans="1:9" x14ac:dyDescent="0.2">
      <c r="A8" s="508" t="s">
        <v>55</v>
      </c>
      <c r="B8" s="526">
        <v>242</v>
      </c>
      <c r="C8" s="526">
        <f t="shared" ref="C8:C13" si="0">D8-B8</f>
        <v>50</v>
      </c>
      <c r="D8" s="513">
        <v>292</v>
      </c>
      <c r="E8" s="539">
        <f t="shared" ref="E8:E13" si="1">B8/D8</f>
        <v>0.82876712328767121</v>
      </c>
    </row>
    <row r="9" spans="1:9" x14ac:dyDescent="0.2">
      <c r="A9" s="508" t="s">
        <v>1835</v>
      </c>
      <c r="B9" s="527">
        <v>182</v>
      </c>
      <c r="C9" s="527">
        <f t="shared" si="0"/>
        <v>179</v>
      </c>
      <c r="D9" s="515">
        <v>361</v>
      </c>
      <c r="E9" s="538">
        <f t="shared" si="1"/>
        <v>0.50415512465373957</v>
      </c>
    </row>
    <row r="10" spans="1:9" x14ac:dyDescent="0.2">
      <c r="A10" s="508" t="s">
        <v>154</v>
      </c>
      <c r="B10" s="526">
        <v>132</v>
      </c>
      <c r="C10" s="526">
        <f t="shared" si="0"/>
        <v>137</v>
      </c>
      <c r="D10" s="513">
        <v>269</v>
      </c>
      <c r="E10" s="539">
        <f t="shared" si="1"/>
        <v>0.49070631970260226</v>
      </c>
    </row>
    <row r="11" spans="1:9" x14ac:dyDescent="0.2">
      <c r="A11" s="508" t="s">
        <v>163</v>
      </c>
      <c r="B11" s="527">
        <v>113</v>
      </c>
      <c r="C11" s="527">
        <f t="shared" si="0"/>
        <v>220</v>
      </c>
      <c r="D11" s="515">
        <v>333</v>
      </c>
      <c r="E11" s="538">
        <f t="shared" si="1"/>
        <v>0.33933933933933935</v>
      </c>
    </row>
    <row r="12" spans="1:9" x14ac:dyDescent="0.2">
      <c r="A12" s="508" t="s">
        <v>151</v>
      </c>
      <c r="B12" s="526">
        <v>450</v>
      </c>
      <c r="C12" s="526">
        <f t="shared" si="0"/>
        <v>266</v>
      </c>
      <c r="D12" s="513">
        <v>716</v>
      </c>
      <c r="E12" s="539">
        <f t="shared" si="1"/>
        <v>0.62849162011173187</v>
      </c>
    </row>
    <row r="13" spans="1:9" x14ac:dyDescent="0.2">
      <c r="A13" s="508" t="s">
        <v>52</v>
      </c>
      <c r="B13" s="518">
        <f>SUM(B7:B12)</f>
        <v>1143</v>
      </c>
      <c r="C13" s="518">
        <f t="shared" si="0"/>
        <v>943</v>
      </c>
      <c r="D13" s="518">
        <v>2086</v>
      </c>
      <c r="E13" s="540">
        <f t="shared" si="1"/>
        <v>0.54793863854266533</v>
      </c>
    </row>
  </sheetData>
  <mergeCells count="1">
    <mergeCell ref="H1:I1"/>
  </mergeCells>
  <hyperlinks>
    <hyperlink ref="H1:I1" location="Index!A1" display="Regresar al �ndice" xr:uid="{0370F75E-55C3-4B12-909F-FF2DA1A15404}"/>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44DA0-EC3A-4C7F-AD3F-88BE72BDAD3C}">
  <sheetPr codeName="Hoja29"/>
  <dimension ref="A1:I41"/>
  <sheetViews>
    <sheetView workbookViewId="0"/>
  </sheetViews>
  <sheetFormatPr baseColWidth="10" defaultRowHeight="12.75" x14ac:dyDescent="0.2"/>
  <cols>
    <col min="1" max="16384" width="11.42578125" style="396"/>
  </cols>
  <sheetData>
    <row r="1" spans="1:9" x14ac:dyDescent="0.2">
      <c r="A1" s="69" t="s">
        <v>2034</v>
      </c>
      <c r="H1" s="346" t="s">
        <v>2143</v>
      </c>
      <c r="I1" s="346"/>
    </row>
    <row r="2" spans="1:9" x14ac:dyDescent="0.2">
      <c r="A2" s="396" t="s">
        <v>1467</v>
      </c>
    </row>
    <row r="6" spans="1:9" x14ac:dyDescent="0.2">
      <c r="A6" s="396" t="s">
        <v>135</v>
      </c>
      <c r="B6" s="396" t="s">
        <v>550</v>
      </c>
      <c r="C6" s="396" t="s">
        <v>551</v>
      </c>
      <c r="D6" s="396" t="s">
        <v>136</v>
      </c>
    </row>
    <row r="7" spans="1:9" x14ac:dyDescent="0.2">
      <c r="A7" s="396" t="s">
        <v>463</v>
      </c>
      <c r="B7" s="396" t="s">
        <v>27</v>
      </c>
      <c r="C7" s="108">
        <v>8.0870512456190244E-2</v>
      </c>
      <c r="D7" s="356">
        <f t="shared" ref="D7:D38" si="0">_xlfn.RANK.EQ(C7,$C$7:$C$38,0)</f>
        <v>32</v>
      </c>
    </row>
    <row r="8" spans="1:9" x14ac:dyDescent="0.2">
      <c r="A8" s="396" t="s">
        <v>547</v>
      </c>
      <c r="B8" s="396" t="s">
        <v>8</v>
      </c>
      <c r="C8" s="108">
        <v>8.9574222546161347E-2</v>
      </c>
      <c r="D8" s="356">
        <f t="shared" si="0"/>
        <v>31</v>
      </c>
    </row>
    <row r="9" spans="1:9" x14ac:dyDescent="0.2">
      <c r="A9" s="396" t="s">
        <v>546</v>
      </c>
      <c r="B9" s="396" t="s">
        <v>15</v>
      </c>
      <c r="C9" s="108">
        <v>9.0298012734532779E-2</v>
      </c>
      <c r="D9" s="356">
        <f t="shared" si="0"/>
        <v>30</v>
      </c>
    </row>
    <row r="10" spans="1:9" x14ac:dyDescent="0.2">
      <c r="A10" s="396" t="s">
        <v>456</v>
      </c>
      <c r="B10" s="396" t="s">
        <v>20</v>
      </c>
      <c r="C10" s="108">
        <v>9.0307959766546583E-2</v>
      </c>
      <c r="D10" s="356">
        <f t="shared" si="0"/>
        <v>29</v>
      </c>
    </row>
    <row r="11" spans="1:9" x14ac:dyDescent="0.2">
      <c r="A11" s="396" t="s">
        <v>544</v>
      </c>
      <c r="B11" s="396" t="s">
        <v>10</v>
      </c>
      <c r="C11" s="108">
        <v>9.2076126410629039E-2</v>
      </c>
      <c r="D11" s="356">
        <f t="shared" si="0"/>
        <v>28</v>
      </c>
    </row>
    <row r="12" spans="1:9" x14ac:dyDescent="0.2">
      <c r="A12" s="396" t="s">
        <v>548</v>
      </c>
      <c r="B12" s="396" t="s">
        <v>4</v>
      </c>
      <c r="C12" s="108">
        <v>9.3117562920356708E-2</v>
      </c>
      <c r="D12" s="356">
        <f t="shared" si="0"/>
        <v>27</v>
      </c>
    </row>
    <row r="13" spans="1:9" x14ac:dyDescent="0.2">
      <c r="A13" s="396" t="s">
        <v>464</v>
      </c>
      <c r="B13" s="396" t="s">
        <v>28</v>
      </c>
      <c r="C13" s="108">
        <v>9.3539209838021331E-2</v>
      </c>
      <c r="D13" s="356">
        <f t="shared" si="0"/>
        <v>26</v>
      </c>
    </row>
    <row r="14" spans="1:9" x14ac:dyDescent="0.2">
      <c r="A14" s="396" t="s">
        <v>537</v>
      </c>
      <c r="B14" s="396" t="s">
        <v>9</v>
      </c>
      <c r="C14" s="108">
        <v>9.3857694650250234E-2</v>
      </c>
      <c r="D14" s="356">
        <f t="shared" si="0"/>
        <v>25</v>
      </c>
    </row>
    <row r="15" spans="1:9" x14ac:dyDescent="0.2">
      <c r="A15" s="396" t="s">
        <v>466</v>
      </c>
      <c r="B15" s="396" t="s">
        <v>30</v>
      </c>
      <c r="C15" s="108">
        <v>9.6093302272270559E-2</v>
      </c>
      <c r="D15" s="356">
        <f t="shared" si="0"/>
        <v>24</v>
      </c>
    </row>
    <row r="16" spans="1:9" x14ac:dyDescent="0.2">
      <c r="A16" s="396" t="s">
        <v>543</v>
      </c>
      <c r="B16" s="396" t="s">
        <v>11</v>
      </c>
      <c r="C16" s="108">
        <v>9.8776878916421285E-2</v>
      </c>
      <c r="D16" s="356">
        <f t="shared" si="0"/>
        <v>23</v>
      </c>
    </row>
    <row r="17" spans="1:4" x14ac:dyDescent="0.2">
      <c r="A17" s="396" t="s">
        <v>540</v>
      </c>
      <c r="B17" s="396" t="s">
        <v>16</v>
      </c>
      <c r="C17" s="108">
        <v>9.8924018703551761E-2</v>
      </c>
      <c r="D17" s="356">
        <f t="shared" si="0"/>
        <v>22</v>
      </c>
    </row>
    <row r="18" spans="1:4" x14ac:dyDescent="0.2">
      <c r="A18" s="396" t="s">
        <v>462</v>
      </c>
      <c r="B18" s="396" t="s">
        <v>26</v>
      </c>
      <c r="C18" s="108">
        <v>0.10080886409373802</v>
      </c>
      <c r="D18" s="356">
        <f t="shared" si="0"/>
        <v>21</v>
      </c>
    </row>
    <row r="19" spans="1:4" x14ac:dyDescent="0.2">
      <c r="A19" s="396" t="s">
        <v>452</v>
      </c>
      <c r="B19" s="396" t="s">
        <v>13</v>
      </c>
      <c r="C19" s="108">
        <v>0.10087066988907473</v>
      </c>
      <c r="D19" s="356">
        <f t="shared" si="0"/>
        <v>20</v>
      </c>
    </row>
    <row r="20" spans="1:4" x14ac:dyDescent="0.2">
      <c r="A20" s="396" t="s">
        <v>460</v>
      </c>
      <c r="B20" s="396" t="s">
        <v>24</v>
      </c>
      <c r="C20" s="108">
        <v>0.10110484888158004</v>
      </c>
      <c r="D20" s="356">
        <f t="shared" si="0"/>
        <v>19</v>
      </c>
    </row>
    <row r="21" spans="1:4" x14ac:dyDescent="0.2">
      <c r="A21" s="396" t="s">
        <v>461</v>
      </c>
      <c r="B21" s="396" t="s">
        <v>25</v>
      </c>
      <c r="C21" s="108">
        <v>0.10142969129120172</v>
      </c>
      <c r="D21" s="356">
        <f t="shared" si="0"/>
        <v>18</v>
      </c>
    </row>
    <row r="22" spans="1:4" x14ac:dyDescent="0.2">
      <c r="A22" s="396" t="s">
        <v>539</v>
      </c>
      <c r="B22" s="396" t="s">
        <v>3</v>
      </c>
      <c r="C22" s="108">
        <v>0.10197492494078242</v>
      </c>
      <c r="D22" s="356">
        <f t="shared" si="0"/>
        <v>17</v>
      </c>
    </row>
    <row r="23" spans="1:4" x14ac:dyDescent="0.2">
      <c r="A23" s="396" t="s">
        <v>459</v>
      </c>
      <c r="B23" s="396" t="s">
        <v>23</v>
      </c>
      <c r="C23" s="108">
        <v>0.10328756375049039</v>
      </c>
      <c r="D23" s="356">
        <f t="shared" si="0"/>
        <v>16</v>
      </c>
    </row>
    <row r="24" spans="1:4" x14ac:dyDescent="0.2">
      <c r="A24" s="396" t="s">
        <v>467</v>
      </c>
      <c r="B24" s="396" t="s">
        <v>31</v>
      </c>
      <c r="C24" s="108">
        <v>0.10393428641964227</v>
      </c>
      <c r="D24" s="356">
        <f t="shared" si="0"/>
        <v>15</v>
      </c>
    </row>
    <row r="25" spans="1:4" x14ac:dyDescent="0.2">
      <c r="A25" s="396" t="s">
        <v>465</v>
      </c>
      <c r="B25" s="396" t="s">
        <v>29</v>
      </c>
      <c r="C25" s="108">
        <v>0.10403537264836367</v>
      </c>
      <c r="D25" s="356">
        <f t="shared" si="0"/>
        <v>14</v>
      </c>
    </row>
    <row r="26" spans="1:4" x14ac:dyDescent="0.2">
      <c r="A26" s="396" t="s">
        <v>458</v>
      </c>
      <c r="B26" s="396" t="s">
        <v>22</v>
      </c>
      <c r="C26" s="108">
        <v>0.10479390004529669</v>
      </c>
      <c r="D26" s="356">
        <f t="shared" si="0"/>
        <v>13</v>
      </c>
    </row>
    <row r="27" spans="1:4" x14ac:dyDescent="0.2">
      <c r="A27" s="396" t="s">
        <v>454</v>
      </c>
      <c r="B27" s="396" t="s">
        <v>18</v>
      </c>
      <c r="C27" s="108">
        <v>0.10503000857387829</v>
      </c>
      <c r="D27" s="356">
        <f t="shared" si="0"/>
        <v>12</v>
      </c>
    </row>
    <row r="28" spans="1:4" x14ac:dyDescent="0.2">
      <c r="A28" s="396" t="s">
        <v>457</v>
      </c>
      <c r="B28" s="396" t="s">
        <v>21</v>
      </c>
      <c r="C28" s="108">
        <v>0.10620105661508485</v>
      </c>
      <c r="D28" s="356">
        <f t="shared" si="0"/>
        <v>11</v>
      </c>
    </row>
    <row r="29" spans="1:4" x14ac:dyDescent="0.2">
      <c r="A29" s="396" t="s">
        <v>545</v>
      </c>
      <c r="B29" s="396" t="s">
        <v>0</v>
      </c>
      <c r="C29" s="108">
        <v>0.1064059166333693</v>
      </c>
      <c r="D29" s="356">
        <f t="shared" si="0"/>
        <v>10</v>
      </c>
    </row>
    <row r="30" spans="1:4" x14ac:dyDescent="0.2">
      <c r="A30" s="396" t="s">
        <v>538</v>
      </c>
      <c r="B30" s="396" t="s">
        <v>6</v>
      </c>
      <c r="C30" s="108">
        <v>0.10805730165098879</v>
      </c>
      <c r="D30" s="356">
        <f t="shared" si="0"/>
        <v>9</v>
      </c>
    </row>
    <row r="31" spans="1:4" x14ac:dyDescent="0.2">
      <c r="A31" s="396" t="s">
        <v>541</v>
      </c>
      <c r="B31" s="396" t="s">
        <v>5</v>
      </c>
      <c r="C31" s="108">
        <v>0.10953787488083506</v>
      </c>
      <c r="D31" s="356">
        <f t="shared" si="0"/>
        <v>8</v>
      </c>
    </row>
    <row r="32" spans="1:4" x14ac:dyDescent="0.2">
      <c r="A32" s="396" t="s">
        <v>455</v>
      </c>
      <c r="B32" s="396" t="s">
        <v>19</v>
      </c>
      <c r="C32" s="108">
        <v>0.11036261004901403</v>
      </c>
      <c r="D32" s="356">
        <f t="shared" si="0"/>
        <v>7</v>
      </c>
    </row>
    <row r="33" spans="1:4" x14ac:dyDescent="0.2">
      <c r="A33" s="396" t="s">
        <v>542</v>
      </c>
      <c r="B33" s="396" t="s">
        <v>12</v>
      </c>
      <c r="C33" s="108">
        <v>0.11062944469662574</v>
      </c>
      <c r="D33" s="356">
        <f t="shared" si="0"/>
        <v>6</v>
      </c>
    </row>
    <row r="34" spans="1:4" x14ac:dyDescent="0.2">
      <c r="A34" s="396" t="s">
        <v>536</v>
      </c>
      <c r="B34" s="396" t="s">
        <v>14</v>
      </c>
      <c r="C34" s="108">
        <v>0.11159948876211846</v>
      </c>
      <c r="D34" s="356">
        <f t="shared" si="0"/>
        <v>5</v>
      </c>
    </row>
    <row r="35" spans="1:4" x14ac:dyDescent="0.2">
      <c r="A35" s="396" t="s">
        <v>469</v>
      </c>
      <c r="B35" s="396" t="s">
        <v>33</v>
      </c>
      <c r="C35" s="108">
        <v>0.11233846965301579</v>
      </c>
      <c r="D35" s="356">
        <f t="shared" si="0"/>
        <v>4</v>
      </c>
    </row>
    <row r="36" spans="1:4" x14ac:dyDescent="0.2">
      <c r="A36" s="396" t="s">
        <v>549</v>
      </c>
      <c r="B36" s="396" t="s">
        <v>7</v>
      </c>
      <c r="C36" s="108">
        <v>0.11300897569243813</v>
      </c>
      <c r="D36" s="356">
        <f t="shared" si="0"/>
        <v>3</v>
      </c>
    </row>
    <row r="37" spans="1:4" x14ac:dyDescent="0.2">
      <c r="A37" s="396" t="s">
        <v>453</v>
      </c>
      <c r="B37" s="396" t="s">
        <v>17</v>
      </c>
      <c r="C37" s="108">
        <v>0.11382218844984814</v>
      </c>
      <c r="D37" s="356">
        <f t="shared" si="0"/>
        <v>2</v>
      </c>
    </row>
    <row r="38" spans="1:4" x14ac:dyDescent="0.2">
      <c r="A38" s="396" t="s">
        <v>468</v>
      </c>
      <c r="B38" s="396" t="s">
        <v>32</v>
      </c>
      <c r="C38" s="108">
        <v>0.12602948731920724</v>
      </c>
      <c r="D38" s="356">
        <f t="shared" si="0"/>
        <v>1</v>
      </c>
    </row>
    <row r="40" spans="1:4" x14ac:dyDescent="0.2">
      <c r="B40" s="396" t="s">
        <v>1</v>
      </c>
      <c r="C40" s="409">
        <v>1</v>
      </c>
      <c r="D40" s="410">
        <v>0.10060000000000001</v>
      </c>
    </row>
    <row r="41" spans="1:4" x14ac:dyDescent="0.2">
      <c r="C41" s="409">
        <v>0</v>
      </c>
      <c r="D41" s="410">
        <f>D40</f>
        <v>0.10060000000000001</v>
      </c>
    </row>
  </sheetData>
  <autoFilter ref="A6:D6" xr:uid="{00000000-0009-0000-0000-000003000000}">
    <sortState ref="A7:D38">
      <sortCondition ref="C6:C38"/>
    </sortState>
  </autoFilter>
  <mergeCells count="1">
    <mergeCell ref="H1:I1"/>
  </mergeCells>
  <hyperlinks>
    <hyperlink ref="H1:I1" location="Index!A1" display="Regresar al �ndice" xr:uid="{AB9F185B-E194-4269-8D25-40F2FC2AF479}"/>
  </hyperlinks>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94C609-6F6A-4E3B-ADB8-25D444ABBBA1}">
  <sheetPr codeName="Hoja31"/>
  <dimension ref="A1:I41"/>
  <sheetViews>
    <sheetView topLeftCell="A19" zoomScale="95" zoomScaleNormal="95" workbookViewId="0"/>
  </sheetViews>
  <sheetFormatPr baseColWidth="10" defaultRowHeight="12.75" x14ac:dyDescent="0.2"/>
  <cols>
    <col min="1" max="16384" width="11.42578125" style="396"/>
  </cols>
  <sheetData>
    <row r="1" spans="1:9" x14ac:dyDescent="0.2">
      <c r="A1" s="69" t="s">
        <v>2035</v>
      </c>
      <c r="H1" s="346" t="s">
        <v>2143</v>
      </c>
      <c r="I1" s="346"/>
    </row>
    <row r="2" spans="1:9" x14ac:dyDescent="0.2">
      <c r="A2" s="396" t="s">
        <v>1467</v>
      </c>
    </row>
    <row r="6" spans="1:9" x14ac:dyDescent="0.2">
      <c r="A6" s="396" t="s">
        <v>135</v>
      </c>
      <c r="B6" s="396" t="s">
        <v>550</v>
      </c>
      <c r="C6" s="396" t="s">
        <v>552</v>
      </c>
      <c r="D6" s="396" t="s">
        <v>136</v>
      </c>
    </row>
    <row r="7" spans="1:9" x14ac:dyDescent="0.2">
      <c r="A7" s="396" t="s">
        <v>459</v>
      </c>
      <c r="B7" s="396" t="s">
        <v>23</v>
      </c>
      <c r="C7" s="108">
        <v>6.0929952577409234E-4</v>
      </c>
      <c r="D7" s="356">
        <f t="shared" ref="D7:D38" si="0">_xlfn.RANK.EQ(C7,$C$7:$C$38,0)</f>
        <v>32</v>
      </c>
    </row>
    <row r="8" spans="1:9" x14ac:dyDescent="0.2">
      <c r="A8" s="396" t="s">
        <v>541</v>
      </c>
      <c r="B8" s="396" t="s">
        <v>5</v>
      </c>
      <c r="C8" s="108">
        <v>2.7555825069558424E-2</v>
      </c>
      <c r="D8" s="356">
        <f t="shared" si="0"/>
        <v>31</v>
      </c>
    </row>
    <row r="9" spans="1:9" x14ac:dyDescent="0.2">
      <c r="A9" s="396" t="s">
        <v>543</v>
      </c>
      <c r="B9" s="396" t="s">
        <v>11</v>
      </c>
      <c r="C9" s="108">
        <v>3.2732986385475414E-2</v>
      </c>
      <c r="D9" s="356">
        <f t="shared" si="0"/>
        <v>30</v>
      </c>
    </row>
    <row r="10" spans="1:9" x14ac:dyDescent="0.2">
      <c r="A10" s="396" t="s">
        <v>466</v>
      </c>
      <c r="B10" s="396" t="s">
        <v>30</v>
      </c>
      <c r="C10" s="108">
        <v>3.4361440131347461E-2</v>
      </c>
      <c r="D10" s="356">
        <f t="shared" si="0"/>
        <v>29</v>
      </c>
    </row>
    <row r="11" spans="1:9" x14ac:dyDescent="0.2">
      <c r="A11" s="396" t="s">
        <v>536</v>
      </c>
      <c r="B11" s="396" t="s">
        <v>14</v>
      </c>
      <c r="C11" s="108">
        <v>3.5858621050064494E-2</v>
      </c>
      <c r="D11" s="356">
        <f t="shared" si="0"/>
        <v>28</v>
      </c>
    </row>
    <row r="12" spans="1:9" x14ac:dyDescent="0.2">
      <c r="A12" s="396" t="s">
        <v>452</v>
      </c>
      <c r="B12" s="396" t="s">
        <v>13</v>
      </c>
      <c r="C12" s="108">
        <v>4.1867128737790797E-2</v>
      </c>
      <c r="D12" s="356">
        <f t="shared" si="0"/>
        <v>27</v>
      </c>
    </row>
    <row r="13" spans="1:9" x14ac:dyDescent="0.2">
      <c r="A13" s="396" t="s">
        <v>462</v>
      </c>
      <c r="B13" s="396" t="s">
        <v>26</v>
      </c>
      <c r="C13" s="108">
        <v>4.3747290070819518E-2</v>
      </c>
      <c r="D13" s="356">
        <f t="shared" si="0"/>
        <v>26</v>
      </c>
    </row>
    <row r="14" spans="1:9" x14ac:dyDescent="0.2">
      <c r="A14" s="396" t="s">
        <v>458</v>
      </c>
      <c r="B14" s="396" t="s">
        <v>22</v>
      </c>
      <c r="C14" s="108">
        <v>4.4216659856815554E-2</v>
      </c>
      <c r="D14" s="356">
        <f t="shared" si="0"/>
        <v>25</v>
      </c>
    </row>
    <row r="15" spans="1:9" x14ac:dyDescent="0.2">
      <c r="A15" s="396" t="s">
        <v>463</v>
      </c>
      <c r="B15" s="396" t="s">
        <v>27</v>
      </c>
      <c r="C15" s="108">
        <v>4.5032278381357219E-2</v>
      </c>
      <c r="D15" s="356">
        <f t="shared" si="0"/>
        <v>24</v>
      </c>
    </row>
    <row r="16" spans="1:9" x14ac:dyDescent="0.2">
      <c r="A16" s="396" t="s">
        <v>455</v>
      </c>
      <c r="B16" s="396" t="s">
        <v>19</v>
      </c>
      <c r="C16" s="108">
        <v>4.6506012908018715E-2</v>
      </c>
      <c r="D16" s="356">
        <f t="shared" si="0"/>
        <v>23</v>
      </c>
    </row>
    <row r="17" spans="1:4" x14ac:dyDescent="0.2">
      <c r="A17" s="396" t="s">
        <v>547</v>
      </c>
      <c r="B17" s="396" t="s">
        <v>8</v>
      </c>
      <c r="C17" s="108">
        <v>4.7154880943816993E-2</v>
      </c>
      <c r="D17" s="356">
        <f t="shared" si="0"/>
        <v>22</v>
      </c>
    </row>
    <row r="18" spans="1:4" x14ac:dyDescent="0.2">
      <c r="A18" s="396" t="s">
        <v>537</v>
      </c>
      <c r="B18" s="396" t="s">
        <v>9</v>
      </c>
      <c r="C18" s="108">
        <v>4.8207519148897954E-2</v>
      </c>
      <c r="D18" s="356">
        <f t="shared" si="0"/>
        <v>21</v>
      </c>
    </row>
    <row r="19" spans="1:4" x14ac:dyDescent="0.2">
      <c r="A19" s="396" t="s">
        <v>538</v>
      </c>
      <c r="B19" s="396" t="s">
        <v>6</v>
      </c>
      <c r="C19" s="108">
        <v>4.9751112518248784E-2</v>
      </c>
      <c r="D19" s="356">
        <f t="shared" si="0"/>
        <v>20</v>
      </c>
    </row>
    <row r="20" spans="1:4" x14ac:dyDescent="0.2">
      <c r="A20" s="396" t="s">
        <v>539</v>
      </c>
      <c r="B20" s="396" t="s">
        <v>3</v>
      </c>
      <c r="C20" s="108">
        <v>5.0088103736501979E-2</v>
      </c>
      <c r="D20" s="356">
        <f t="shared" si="0"/>
        <v>19</v>
      </c>
    </row>
    <row r="21" spans="1:4" x14ac:dyDescent="0.2">
      <c r="A21" s="396" t="s">
        <v>542</v>
      </c>
      <c r="B21" s="396" t="s">
        <v>12</v>
      </c>
      <c r="C21" s="108">
        <v>5.0206733608978114E-2</v>
      </c>
      <c r="D21" s="356">
        <f t="shared" si="0"/>
        <v>18</v>
      </c>
    </row>
    <row r="22" spans="1:4" x14ac:dyDescent="0.2">
      <c r="A22" s="396" t="s">
        <v>548</v>
      </c>
      <c r="B22" s="396" t="s">
        <v>4</v>
      </c>
      <c r="C22" s="108">
        <v>5.0384099927297019E-2</v>
      </c>
      <c r="D22" s="356">
        <f t="shared" si="0"/>
        <v>17</v>
      </c>
    </row>
    <row r="23" spans="1:4" x14ac:dyDescent="0.2">
      <c r="A23" s="396" t="s">
        <v>544</v>
      </c>
      <c r="B23" s="396" t="s">
        <v>10</v>
      </c>
      <c r="C23" s="108">
        <v>5.0541424908919254E-2</v>
      </c>
      <c r="D23" s="356">
        <f t="shared" si="0"/>
        <v>16</v>
      </c>
    </row>
    <row r="24" spans="1:4" x14ac:dyDescent="0.2">
      <c r="A24" s="396" t="s">
        <v>464</v>
      </c>
      <c r="B24" s="396" t="s">
        <v>28</v>
      </c>
      <c r="C24" s="108">
        <v>5.2348521237905669E-2</v>
      </c>
      <c r="D24" s="356">
        <f t="shared" si="0"/>
        <v>15</v>
      </c>
    </row>
    <row r="25" spans="1:4" x14ac:dyDescent="0.2">
      <c r="A25" s="396" t="s">
        <v>456</v>
      </c>
      <c r="B25" s="396" t="s">
        <v>20</v>
      </c>
      <c r="C25" s="108">
        <v>5.4772973539795045E-2</v>
      </c>
      <c r="D25" s="356">
        <f t="shared" si="0"/>
        <v>14</v>
      </c>
    </row>
    <row r="26" spans="1:4" x14ac:dyDescent="0.2">
      <c r="A26" s="396" t="s">
        <v>545</v>
      </c>
      <c r="B26" s="396" t="s">
        <v>0</v>
      </c>
      <c r="C26" s="108">
        <v>5.5785180026590275E-2</v>
      </c>
      <c r="D26" s="356">
        <f t="shared" si="0"/>
        <v>13</v>
      </c>
    </row>
    <row r="27" spans="1:4" x14ac:dyDescent="0.2">
      <c r="A27" s="396" t="s">
        <v>469</v>
      </c>
      <c r="B27" s="396" t="s">
        <v>33</v>
      </c>
      <c r="C27" s="108">
        <v>5.9630959037535347E-2</v>
      </c>
      <c r="D27" s="356">
        <f t="shared" si="0"/>
        <v>12</v>
      </c>
    </row>
    <row r="28" spans="1:4" x14ac:dyDescent="0.2">
      <c r="A28" s="396" t="s">
        <v>549</v>
      </c>
      <c r="B28" s="396" t="s">
        <v>7</v>
      </c>
      <c r="C28" s="108">
        <v>6.0935244959511914E-2</v>
      </c>
      <c r="D28" s="356">
        <f t="shared" si="0"/>
        <v>11</v>
      </c>
    </row>
    <row r="29" spans="1:4" x14ac:dyDescent="0.2">
      <c r="A29" s="396" t="s">
        <v>454</v>
      </c>
      <c r="B29" s="396" t="s">
        <v>18</v>
      </c>
      <c r="C29" s="108">
        <v>6.1139578306576001E-2</v>
      </c>
      <c r="D29" s="356">
        <f t="shared" si="0"/>
        <v>10</v>
      </c>
    </row>
    <row r="30" spans="1:4" x14ac:dyDescent="0.2">
      <c r="A30" s="396" t="s">
        <v>461</v>
      </c>
      <c r="B30" s="396" t="s">
        <v>25</v>
      </c>
      <c r="C30" s="108">
        <v>6.1881774296383973E-2</v>
      </c>
      <c r="D30" s="356">
        <f t="shared" si="0"/>
        <v>9</v>
      </c>
    </row>
    <row r="31" spans="1:4" x14ac:dyDescent="0.2">
      <c r="A31" s="396" t="s">
        <v>453</v>
      </c>
      <c r="B31" s="396" t="s">
        <v>17</v>
      </c>
      <c r="C31" s="108">
        <v>6.7301475885254133E-2</v>
      </c>
      <c r="D31" s="356">
        <f t="shared" si="0"/>
        <v>8</v>
      </c>
    </row>
    <row r="32" spans="1:4" x14ac:dyDescent="0.2">
      <c r="A32" s="396" t="s">
        <v>460</v>
      </c>
      <c r="B32" s="396" t="s">
        <v>24</v>
      </c>
      <c r="C32" s="108">
        <v>7.0016474464579925E-2</v>
      </c>
      <c r="D32" s="356">
        <f t="shared" si="0"/>
        <v>7</v>
      </c>
    </row>
    <row r="33" spans="1:4" x14ac:dyDescent="0.2">
      <c r="A33" s="396" t="s">
        <v>546</v>
      </c>
      <c r="B33" s="396" t="s">
        <v>15</v>
      </c>
      <c r="C33" s="108">
        <v>7.0380073008374511E-2</v>
      </c>
      <c r="D33" s="356">
        <f t="shared" si="0"/>
        <v>6</v>
      </c>
    </row>
    <row r="34" spans="1:4" x14ac:dyDescent="0.2">
      <c r="A34" s="396" t="s">
        <v>457</v>
      </c>
      <c r="B34" s="396" t="s">
        <v>21</v>
      </c>
      <c r="C34" s="108">
        <v>7.4149515898629628E-2</v>
      </c>
      <c r="D34" s="356">
        <f t="shared" si="0"/>
        <v>5</v>
      </c>
    </row>
    <row r="35" spans="1:4" x14ac:dyDescent="0.2">
      <c r="A35" s="396" t="s">
        <v>540</v>
      </c>
      <c r="B35" s="396" t="s">
        <v>16</v>
      </c>
      <c r="C35" s="108">
        <v>7.6810288480223282E-2</v>
      </c>
      <c r="D35" s="356">
        <f t="shared" si="0"/>
        <v>4</v>
      </c>
    </row>
    <row r="36" spans="1:4" x14ac:dyDescent="0.2">
      <c r="A36" s="396" t="s">
        <v>465</v>
      </c>
      <c r="B36" s="396" t="s">
        <v>29</v>
      </c>
      <c r="C36" s="108">
        <v>7.7399489135379113E-2</v>
      </c>
      <c r="D36" s="356">
        <f t="shared" si="0"/>
        <v>3</v>
      </c>
    </row>
    <row r="37" spans="1:4" x14ac:dyDescent="0.2">
      <c r="A37" s="396" t="s">
        <v>467</v>
      </c>
      <c r="B37" s="396" t="s">
        <v>31</v>
      </c>
      <c r="C37" s="108">
        <v>8.4436913451511983E-2</v>
      </c>
      <c r="D37" s="356">
        <f t="shared" si="0"/>
        <v>2</v>
      </c>
    </row>
    <row r="38" spans="1:4" x14ac:dyDescent="0.2">
      <c r="A38" s="396" t="s">
        <v>468</v>
      </c>
      <c r="B38" s="396" t="s">
        <v>32</v>
      </c>
      <c r="C38" s="108">
        <v>9.9175477390533687E-2</v>
      </c>
      <c r="D38" s="356">
        <f t="shared" si="0"/>
        <v>1</v>
      </c>
    </row>
    <row r="40" spans="1:4" x14ac:dyDescent="0.2">
      <c r="B40" s="396" t="s">
        <v>1</v>
      </c>
      <c r="C40" s="411">
        <v>1</v>
      </c>
      <c r="D40" s="410">
        <v>5.4900000000000004E-2</v>
      </c>
    </row>
    <row r="41" spans="1:4" x14ac:dyDescent="0.2">
      <c r="C41" s="411">
        <v>0</v>
      </c>
      <c r="D41" s="410">
        <f>D40</f>
        <v>5.4900000000000004E-2</v>
      </c>
    </row>
  </sheetData>
  <autoFilter ref="A6:D38" xr:uid="{00000000-0009-0000-0000-000004000000}">
    <sortState ref="A7:D38">
      <sortCondition ref="C6:C38"/>
    </sortState>
  </autoFilter>
  <mergeCells count="1">
    <mergeCell ref="H1:I1"/>
  </mergeCells>
  <hyperlinks>
    <hyperlink ref="H1:I1" location="Index!A1" display="Regresar al �ndice" xr:uid="{DA4B506E-983A-407D-9948-71F485D1A520}"/>
  </hyperlinks>
  <pageMargins left="0.7" right="0.7" top="0.75" bottom="0.75" header="0.3" footer="0.3"/>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5145B-0CD6-41AD-A856-62477A7F420C}">
  <sheetPr codeName="Hoja40"/>
  <dimension ref="A1:I41"/>
  <sheetViews>
    <sheetView topLeftCell="A22" zoomScale="96" zoomScaleNormal="96" workbookViewId="0"/>
  </sheetViews>
  <sheetFormatPr baseColWidth="10" defaultRowHeight="12.75" x14ac:dyDescent="0.2"/>
  <cols>
    <col min="1" max="16384" width="11.42578125" style="396"/>
  </cols>
  <sheetData>
    <row r="1" spans="1:9" x14ac:dyDescent="0.2">
      <c r="A1" s="69" t="s">
        <v>2036</v>
      </c>
      <c r="H1" s="346" t="s">
        <v>2143</v>
      </c>
      <c r="I1" s="346"/>
    </row>
    <row r="2" spans="1:9" x14ac:dyDescent="0.2">
      <c r="A2" s="396" t="s">
        <v>1467</v>
      </c>
    </row>
    <row r="6" spans="1:9" x14ac:dyDescent="0.2">
      <c r="A6" s="396" t="s">
        <v>135</v>
      </c>
      <c r="B6" s="396" t="s">
        <v>550</v>
      </c>
      <c r="C6" s="396" t="s">
        <v>553</v>
      </c>
      <c r="D6" s="396" t="s">
        <v>136</v>
      </c>
    </row>
    <row r="7" spans="1:9" x14ac:dyDescent="0.2">
      <c r="A7" s="396" t="s">
        <v>549</v>
      </c>
      <c r="B7" s="396" t="s">
        <v>7</v>
      </c>
      <c r="C7" s="108">
        <v>-4.1865126881491528E-2</v>
      </c>
      <c r="D7" s="356">
        <f t="shared" ref="D7:D38" si="0">_xlfn.RANK.EQ(C7,$C$7:$C$38,0)</f>
        <v>32</v>
      </c>
    </row>
    <row r="8" spans="1:9" x14ac:dyDescent="0.2">
      <c r="A8" s="396" t="s">
        <v>466</v>
      </c>
      <c r="B8" s="396" t="s">
        <v>30</v>
      </c>
      <c r="C8" s="108">
        <v>-3.6112271904165015E-2</v>
      </c>
      <c r="D8" s="356">
        <f t="shared" si="0"/>
        <v>31</v>
      </c>
    </row>
    <row r="9" spans="1:9" x14ac:dyDescent="0.2">
      <c r="A9" s="396" t="s">
        <v>469</v>
      </c>
      <c r="B9" s="396" t="s">
        <v>33</v>
      </c>
      <c r="C9" s="108">
        <v>-3.4257676926058474E-2</v>
      </c>
      <c r="D9" s="356">
        <f t="shared" si="0"/>
        <v>30</v>
      </c>
    </row>
    <row r="10" spans="1:9" x14ac:dyDescent="0.2">
      <c r="A10" s="396" t="s">
        <v>546</v>
      </c>
      <c r="B10" s="396" t="s">
        <v>15</v>
      </c>
      <c r="C10" s="108">
        <v>-2.8995806978892723E-2</v>
      </c>
      <c r="D10" s="356">
        <f t="shared" si="0"/>
        <v>29</v>
      </c>
    </row>
    <row r="11" spans="1:9" x14ac:dyDescent="0.2">
      <c r="A11" s="396" t="s">
        <v>452</v>
      </c>
      <c r="B11" s="396" t="s">
        <v>13</v>
      </c>
      <c r="C11" s="108">
        <v>-2.8697511487193451E-2</v>
      </c>
      <c r="D11" s="356">
        <f t="shared" si="0"/>
        <v>28</v>
      </c>
    </row>
    <row r="12" spans="1:9" x14ac:dyDescent="0.2">
      <c r="A12" s="396" t="s">
        <v>540</v>
      </c>
      <c r="B12" s="396" t="s">
        <v>16</v>
      </c>
      <c r="C12" s="108">
        <v>-2.6275171398829924E-2</v>
      </c>
      <c r="D12" s="356">
        <f t="shared" si="0"/>
        <v>27</v>
      </c>
    </row>
    <row r="13" spans="1:9" x14ac:dyDescent="0.2">
      <c r="A13" s="396" t="s">
        <v>542</v>
      </c>
      <c r="B13" s="396" t="s">
        <v>12</v>
      </c>
      <c r="C13" s="108">
        <v>-2.4311169056931745E-2</v>
      </c>
      <c r="D13" s="356">
        <f t="shared" si="0"/>
        <v>26</v>
      </c>
    </row>
    <row r="14" spans="1:9" x14ac:dyDescent="0.2">
      <c r="A14" s="396" t="s">
        <v>458</v>
      </c>
      <c r="B14" s="396" t="s">
        <v>22</v>
      </c>
      <c r="C14" s="108">
        <v>-2.2341990083925498E-2</v>
      </c>
      <c r="D14" s="356">
        <f t="shared" si="0"/>
        <v>25</v>
      </c>
    </row>
    <row r="15" spans="1:9" x14ac:dyDescent="0.2">
      <c r="A15" s="396" t="s">
        <v>457</v>
      </c>
      <c r="B15" s="396" t="s">
        <v>21</v>
      </c>
      <c r="C15" s="108">
        <v>-2.1413849407103967E-2</v>
      </c>
      <c r="D15" s="356">
        <f t="shared" si="0"/>
        <v>24</v>
      </c>
    </row>
    <row r="16" spans="1:9" x14ac:dyDescent="0.2">
      <c r="A16" s="396" t="s">
        <v>459</v>
      </c>
      <c r="B16" s="396" t="s">
        <v>23</v>
      </c>
      <c r="C16" s="108">
        <v>-1.7948672314373266E-2</v>
      </c>
      <c r="D16" s="356">
        <f t="shared" si="0"/>
        <v>23</v>
      </c>
    </row>
    <row r="17" spans="1:4" x14ac:dyDescent="0.2">
      <c r="A17" s="396" t="s">
        <v>454</v>
      </c>
      <c r="B17" s="396" t="s">
        <v>18</v>
      </c>
      <c r="C17" s="108">
        <v>-1.7749352600197235E-2</v>
      </c>
      <c r="D17" s="356">
        <f t="shared" si="0"/>
        <v>22</v>
      </c>
    </row>
    <row r="18" spans="1:4" x14ac:dyDescent="0.2">
      <c r="A18" s="396" t="s">
        <v>539</v>
      </c>
      <c r="B18" s="396" t="s">
        <v>3</v>
      </c>
      <c r="C18" s="108">
        <v>-1.1735871334776443E-2</v>
      </c>
      <c r="D18" s="356">
        <f t="shared" si="0"/>
        <v>21</v>
      </c>
    </row>
    <row r="19" spans="1:4" x14ac:dyDescent="0.2">
      <c r="A19" s="396" t="s">
        <v>464</v>
      </c>
      <c r="B19" s="396" t="s">
        <v>28</v>
      </c>
      <c r="C19" s="108">
        <v>-1.0756789000694246E-2</v>
      </c>
      <c r="D19" s="356">
        <f t="shared" si="0"/>
        <v>20</v>
      </c>
    </row>
    <row r="20" spans="1:4" x14ac:dyDescent="0.2">
      <c r="A20" s="396" t="s">
        <v>467</v>
      </c>
      <c r="B20" s="396" t="s">
        <v>31</v>
      </c>
      <c r="C20" s="108">
        <v>-7.538838480385588E-3</v>
      </c>
      <c r="D20" s="356">
        <f t="shared" si="0"/>
        <v>19</v>
      </c>
    </row>
    <row r="21" spans="1:4" x14ac:dyDescent="0.2">
      <c r="A21" s="396" t="s">
        <v>543</v>
      </c>
      <c r="B21" s="396" t="s">
        <v>11</v>
      </c>
      <c r="C21" s="108">
        <v>-7.1391243500827945E-3</v>
      </c>
      <c r="D21" s="356">
        <f t="shared" si="0"/>
        <v>18</v>
      </c>
    </row>
    <row r="22" spans="1:4" x14ac:dyDescent="0.2">
      <c r="A22" s="396" t="s">
        <v>536</v>
      </c>
      <c r="B22" s="396" t="s">
        <v>14</v>
      </c>
      <c r="C22" s="108">
        <v>-6.3833225597931349E-3</v>
      </c>
      <c r="D22" s="356">
        <f t="shared" si="0"/>
        <v>17</v>
      </c>
    </row>
    <row r="23" spans="1:4" x14ac:dyDescent="0.2">
      <c r="A23" s="396" t="s">
        <v>545</v>
      </c>
      <c r="B23" s="396" t="s">
        <v>0</v>
      </c>
      <c r="C23" s="108">
        <v>-5.560639735041663E-3</v>
      </c>
      <c r="D23" s="356">
        <f t="shared" si="0"/>
        <v>16</v>
      </c>
    </row>
    <row r="24" spans="1:4" x14ac:dyDescent="0.2">
      <c r="A24" s="396" t="s">
        <v>456</v>
      </c>
      <c r="B24" s="396" t="s">
        <v>20</v>
      </c>
      <c r="C24" s="108">
        <v>-4.562019165879381E-3</v>
      </c>
      <c r="D24" s="356">
        <f t="shared" si="0"/>
        <v>15</v>
      </c>
    </row>
    <row r="25" spans="1:4" x14ac:dyDescent="0.2">
      <c r="A25" s="396" t="s">
        <v>461</v>
      </c>
      <c r="B25" s="396" t="s">
        <v>25</v>
      </c>
      <c r="C25" s="108">
        <v>-3.5669948068752185E-3</v>
      </c>
      <c r="D25" s="356">
        <f t="shared" si="0"/>
        <v>14</v>
      </c>
    </row>
    <row r="26" spans="1:4" x14ac:dyDescent="0.2">
      <c r="A26" s="396" t="s">
        <v>544</v>
      </c>
      <c r="B26" s="396" t="s">
        <v>10</v>
      </c>
      <c r="C26" s="108">
        <v>-2.8308751752658058E-3</v>
      </c>
      <c r="D26" s="356">
        <f t="shared" si="0"/>
        <v>13</v>
      </c>
    </row>
    <row r="27" spans="1:4" x14ac:dyDescent="0.2">
      <c r="A27" s="396" t="s">
        <v>547</v>
      </c>
      <c r="B27" s="396" t="s">
        <v>8</v>
      </c>
      <c r="C27" s="108">
        <v>-4.98366013071953E-4</v>
      </c>
      <c r="D27" s="356">
        <f t="shared" si="0"/>
        <v>12</v>
      </c>
    </row>
    <row r="28" spans="1:4" x14ac:dyDescent="0.2">
      <c r="A28" s="396" t="s">
        <v>537</v>
      </c>
      <c r="B28" s="396" t="s">
        <v>9</v>
      </c>
      <c r="C28" s="108">
        <v>3.0869154042432031E-3</v>
      </c>
      <c r="D28" s="356">
        <f t="shared" si="0"/>
        <v>11</v>
      </c>
    </row>
    <row r="29" spans="1:4" x14ac:dyDescent="0.2">
      <c r="A29" s="396" t="s">
        <v>468</v>
      </c>
      <c r="B29" s="396" t="s">
        <v>32</v>
      </c>
      <c r="C29" s="108">
        <v>3.7548395210334467E-3</v>
      </c>
      <c r="D29" s="356">
        <f t="shared" si="0"/>
        <v>10</v>
      </c>
    </row>
    <row r="30" spans="1:4" x14ac:dyDescent="0.2">
      <c r="A30" s="396" t="s">
        <v>453</v>
      </c>
      <c r="B30" s="396" t="s">
        <v>17</v>
      </c>
      <c r="C30" s="108">
        <v>5.0207802063020291E-3</v>
      </c>
      <c r="D30" s="356">
        <f t="shared" si="0"/>
        <v>9</v>
      </c>
    </row>
    <row r="31" spans="1:4" x14ac:dyDescent="0.2">
      <c r="A31" s="396" t="s">
        <v>538</v>
      </c>
      <c r="B31" s="396" t="s">
        <v>6</v>
      </c>
      <c r="C31" s="108">
        <v>7.5030254134730761E-3</v>
      </c>
      <c r="D31" s="356">
        <f t="shared" si="0"/>
        <v>8</v>
      </c>
    </row>
    <row r="32" spans="1:4" x14ac:dyDescent="0.2">
      <c r="A32" s="396" t="s">
        <v>465</v>
      </c>
      <c r="B32" s="396" t="s">
        <v>29</v>
      </c>
      <c r="C32" s="108">
        <v>1.0514150656482781E-2</v>
      </c>
      <c r="D32" s="356">
        <f t="shared" si="0"/>
        <v>7</v>
      </c>
    </row>
    <row r="33" spans="1:4" x14ac:dyDescent="0.2">
      <c r="A33" s="396" t="s">
        <v>541</v>
      </c>
      <c r="B33" s="396" t="s">
        <v>5</v>
      </c>
      <c r="C33" s="108">
        <v>1.1555615623732895E-2</v>
      </c>
      <c r="D33" s="356">
        <f t="shared" si="0"/>
        <v>6</v>
      </c>
    </row>
    <row r="34" spans="1:4" x14ac:dyDescent="0.2">
      <c r="A34" s="396" t="s">
        <v>455</v>
      </c>
      <c r="B34" s="396" t="s">
        <v>19</v>
      </c>
      <c r="C34" s="108">
        <v>1.6915054849884526E-2</v>
      </c>
      <c r="D34" s="356">
        <f t="shared" si="0"/>
        <v>5</v>
      </c>
    </row>
    <row r="35" spans="1:4" x14ac:dyDescent="0.2">
      <c r="A35" s="396" t="s">
        <v>462</v>
      </c>
      <c r="B35" s="396" t="s">
        <v>26</v>
      </c>
      <c r="C35" s="108">
        <v>1.9920811680277119E-2</v>
      </c>
      <c r="D35" s="356">
        <f t="shared" si="0"/>
        <v>4</v>
      </c>
    </row>
    <row r="36" spans="1:4" x14ac:dyDescent="0.2">
      <c r="A36" s="396" t="s">
        <v>463</v>
      </c>
      <c r="B36" s="396" t="s">
        <v>27</v>
      </c>
      <c r="C36" s="108">
        <v>2.0296056874482982E-2</v>
      </c>
      <c r="D36" s="356">
        <f t="shared" si="0"/>
        <v>3</v>
      </c>
    </row>
    <row r="37" spans="1:4" x14ac:dyDescent="0.2">
      <c r="A37" s="396" t="s">
        <v>460</v>
      </c>
      <c r="B37" s="396" t="s">
        <v>24</v>
      </c>
      <c r="C37" s="108">
        <v>2.6121568200776123E-2</v>
      </c>
      <c r="D37" s="356">
        <f t="shared" si="0"/>
        <v>2</v>
      </c>
    </row>
    <row r="38" spans="1:4" x14ac:dyDescent="0.2">
      <c r="A38" s="396" t="s">
        <v>548</v>
      </c>
      <c r="B38" s="396" t="s">
        <v>4</v>
      </c>
      <c r="C38" s="108">
        <v>3.7618582924058959E-2</v>
      </c>
      <c r="D38" s="356">
        <f t="shared" si="0"/>
        <v>1</v>
      </c>
    </row>
    <row r="40" spans="1:4" x14ac:dyDescent="0.2">
      <c r="B40" s="396" t="s">
        <v>1</v>
      </c>
      <c r="C40" s="409">
        <v>1</v>
      </c>
      <c r="D40" s="410">
        <v>-2.2000000000000001E-3</v>
      </c>
    </row>
    <row r="41" spans="1:4" x14ac:dyDescent="0.2">
      <c r="C41" s="409">
        <v>0</v>
      </c>
      <c r="D41" s="410">
        <f>D40</f>
        <v>-2.2000000000000001E-3</v>
      </c>
    </row>
  </sheetData>
  <autoFilter ref="A6:D38" xr:uid="{00000000-0009-0000-0000-000005000000}">
    <sortState ref="A7:D38">
      <sortCondition ref="C6:C38"/>
    </sortState>
  </autoFilter>
  <mergeCells count="1">
    <mergeCell ref="H1:I1"/>
  </mergeCells>
  <hyperlinks>
    <hyperlink ref="H1:I1" location="Index!A1" display="Regresar al �ndice" xr:uid="{A90A5B28-B090-4B88-98C3-F757065FE8C0}"/>
  </hyperlinks>
  <pageMargins left="0.7" right="0.7" top="0.75" bottom="0.75" header="0.3" footer="0.3"/>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17212-C1E7-4786-BC35-9B6A3F952120}">
  <sheetPr codeName="Hoja54"/>
  <dimension ref="A1:I41"/>
  <sheetViews>
    <sheetView topLeftCell="A16" workbookViewId="0"/>
  </sheetViews>
  <sheetFormatPr baseColWidth="10" defaultRowHeight="12.75" x14ac:dyDescent="0.2"/>
  <cols>
    <col min="1" max="16384" width="11.42578125" style="396"/>
  </cols>
  <sheetData>
    <row r="1" spans="1:9" x14ac:dyDescent="0.2">
      <c r="A1" s="69" t="s">
        <v>2037</v>
      </c>
      <c r="H1" s="346" t="s">
        <v>2143</v>
      </c>
      <c r="I1" s="346"/>
    </row>
    <row r="2" spans="1:9" x14ac:dyDescent="0.2">
      <c r="A2" s="396" t="s">
        <v>1467</v>
      </c>
    </row>
    <row r="6" spans="1:9" x14ac:dyDescent="0.2">
      <c r="A6" s="396" t="s">
        <v>135</v>
      </c>
      <c r="B6" s="396" t="s">
        <v>550</v>
      </c>
      <c r="C6" s="396" t="s">
        <v>554</v>
      </c>
      <c r="D6" s="396" t="s">
        <v>136</v>
      </c>
    </row>
    <row r="7" spans="1:9" x14ac:dyDescent="0.2">
      <c r="A7" s="396" t="s">
        <v>452</v>
      </c>
      <c r="B7" s="396" t="s">
        <v>13</v>
      </c>
      <c r="C7" s="108">
        <v>1.4811295592451833E-2</v>
      </c>
      <c r="D7" s="356">
        <f t="shared" ref="D7:D38" si="0">_xlfn.RANK.EQ(C7,$C$7:$C$38,0)</f>
        <v>32</v>
      </c>
    </row>
    <row r="8" spans="1:9" x14ac:dyDescent="0.2">
      <c r="A8" s="396" t="s">
        <v>537</v>
      </c>
      <c r="B8" s="396" t="s">
        <v>9</v>
      </c>
      <c r="C8" s="108">
        <v>2.036998356234046E-2</v>
      </c>
      <c r="D8" s="356">
        <f t="shared" si="0"/>
        <v>31</v>
      </c>
    </row>
    <row r="9" spans="1:9" x14ac:dyDescent="0.2">
      <c r="A9" s="396" t="s">
        <v>455</v>
      </c>
      <c r="B9" s="396" t="s">
        <v>19</v>
      </c>
      <c r="C9" s="108">
        <v>2.1572660801023276E-2</v>
      </c>
      <c r="D9" s="356">
        <f t="shared" si="0"/>
        <v>30</v>
      </c>
    </row>
    <row r="10" spans="1:9" x14ac:dyDescent="0.2">
      <c r="A10" s="396" t="s">
        <v>543</v>
      </c>
      <c r="B10" s="396" t="s">
        <v>11</v>
      </c>
      <c r="C10" s="108">
        <v>2.4775364215301434E-2</v>
      </c>
      <c r="D10" s="356">
        <f t="shared" si="0"/>
        <v>29</v>
      </c>
    </row>
    <row r="11" spans="1:9" x14ac:dyDescent="0.2">
      <c r="A11" s="396" t="s">
        <v>465</v>
      </c>
      <c r="B11" s="396" t="s">
        <v>29</v>
      </c>
      <c r="C11" s="108">
        <v>2.5037910980019625E-2</v>
      </c>
      <c r="D11" s="356">
        <f t="shared" si="0"/>
        <v>28</v>
      </c>
    </row>
    <row r="12" spans="1:9" x14ac:dyDescent="0.2">
      <c r="A12" s="396" t="s">
        <v>536</v>
      </c>
      <c r="B12" s="396" t="s">
        <v>14</v>
      </c>
      <c r="C12" s="108">
        <v>3.174711545026284E-2</v>
      </c>
      <c r="D12" s="356">
        <f t="shared" si="0"/>
        <v>27</v>
      </c>
    </row>
    <row r="13" spans="1:9" x14ac:dyDescent="0.2">
      <c r="A13" s="396" t="s">
        <v>544</v>
      </c>
      <c r="B13" s="396" t="s">
        <v>10</v>
      </c>
      <c r="C13" s="108">
        <v>3.4415247239885184E-2</v>
      </c>
      <c r="D13" s="356">
        <f t="shared" si="0"/>
        <v>26</v>
      </c>
    </row>
    <row r="14" spans="1:9" x14ac:dyDescent="0.2">
      <c r="A14" s="396" t="s">
        <v>462</v>
      </c>
      <c r="B14" s="396" t="s">
        <v>26</v>
      </c>
      <c r="C14" s="108">
        <v>3.5479229282497096E-2</v>
      </c>
      <c r="D14" s="356">
        <f t="shared" si="0"/>
        <v>25</v>
      </c>
    </row>
    <row r="15" spans="1:9" x14ac:dyDescent="0.2">
      <c r="A15" s="396" t="s">
        <v>461</v>
      </c>
      <c r="B15" s="396" t="s">
        <v>25</v>
      </c>
      <c r="C15" s="108">
        <v>3.8800598136041121E-2</v>
      </c>
      <c r="D15" s="356">
        <f t="shared" si="0"/>
        <v>24</v>
      </c>
    </row>
    <row r="16" spans="1:9" x14ac:dyDescent="0.2">
      <c r="A16" s="396" t="s">
        <v>540</v>
      </c>
      <c r="B16" s="396" t="s">
        <v>16</v>
      </c>
      <c r="C16" s="108">
        <v>4.0927866209953659E-2</v>
      </c>
      <c r="D16" s="356">
        <f t="shared" si="0"/>
        <v>23</v>
      </c>
    </row>
    <row r="17" spans="1:4" x14ac:dyDescent="0.2">
      <c r="A17" s="396" t="s">
        <v>466</v>
      </c>
      <c r="B17" s="396" t="s">
        <v>30</v>
      </c>
      <c r="C17" s="108">
        <v>4.0965321435814099E-2</v>
      </c>
      <c r="D17" s="356">
        <f t="shared" si="0"/>
        <v>22</v>
      </c>
    </row>
    <row r="18" spans="1:4" x14ac:dyDescent="0.2">
      <c r="A18" s="396" t="s">
        <v>539</v>
      </c>
      <c r="B18" s="396" t="s">
        <v>3</v>
      </c>
      <c r="C18" s="108">
        <v>4.1257670024218859E-2</v>
      </c>
      <c r="D18" s="356">
        <f t="shared" si="0"/>
        <v>21</v>
      </c>
    </row>
    <row r="19" spans="1:4" x14ac:dyDescent="0.2">
      <c r="A19" s="396" t="s">
        <v>460</v>
      </c>
      <c r="B19" s="408" t="s">
        <v>24</v>
      </c>
      <c r="C19" s="108">
        <v>4.2218479348169954E-2</v>
      </c>
      <c r="D19" s="356">
        <f t="shared" si="0"/>
        <v>20</v>
      </c>
    </row>
    <row r="20" spans="1:4" x14ac:dyDescent="0.2">
      <c r="A20" s="396" t="s">
        <v>456</v>
      </c>
      <c r="B20" s="396" t="s">
        <v>20</v>
      </c>
      <c r="C20" s="108">
        <v>4.3679864857876664E-2</v>
      </c>
      <c r="D20" s="356">
        <f t="shared" si="0"/>
        <v>19</v>
      </c>
    </row>
    <row r="21" spans="1:4" x14ac:dyDescent="0.2">
      <c r="A21" s="396" t="s">
        <v>463</v>
      </c>
      <c r="B21" s="396" t="s">
        <v>27</v>
      </c>
      <c r="C21" s="108">
        <v>4.4981048055769149E-2</v>
      </c>
      <c r="D21" s="356">
        <f t="shared" si="0"/>
        <v>18</v>
      </c>
    </row>
    <row r="22" spans="1:4" x14ac:dyDescent="0.2">
      <c r="A22" s="396" t="s">
        <v>547</v>
      </c>
      <c r="B22" s="396" t="s">
        <v>8</v>
      </c>
      <c r="C22" s="108">
        <v>4.570873256725879E-2</v>
      </c>
      <c r="D22" s="356">
        <f t="shared" si="0"/>
        <v>17</v>
      </c>
    </row>
    <row r="23" spans="1:4" x14ac:dyDescent="0.2">
      <c r="A23" s="396" t="s">
        <v>464</v>
      </c>
      <c r="B23" s="396" t="s">
        <v>28</v>
      </c>
      <c r="C23" s="108">
        <v>5.0927955575040151E-2</v>
      </c>
      <c r="D23" s="356">
        <f t="shared" si="0"/>
        <v>16</v>
      </c>
    </row>
    <row r="24" spans="1:4" x14ac:dyDescent="0.2">
      <c r="A24" s="396" t="s">
        <v>542</v>
      </c>
      <c r="B24" s="396" t="s">
        <v>12</v>
      </c>
      <c r="C24" s="108">
        <v>5.1546475202162954E-2</v>
      </c>
      <c r="D24" s="356">
        <f t="shared" si="0"/>
        <v>15</v>
      </c>
    </row>
    <row r="25" spans="1:4" x14ac:dyDescent="0.2">
      <c r="A25" s="396" t="s">
        <v>458</v>
      </c>
      <c r="B25" s="396" t="s">
        <v>22</v>
      </c>
      <c r="C25" s="108">
        <v>5.312868949232586E-2</v>
      </c>
      <c r="D25" s="356">
        <f t="shared" si="0"/>
        <v>14</v>
      </c>
    </row>
    <row r="26" spans="1:4" x14ac:dyDescent="0.2">
      <c r="A26" s="396" t="s">
        <v>545</v>
      </c>
      <c r="B26" s="396" t="s">
        <v>0</v>
      </c>
      <c r="C26" s="108">
        <v>5.3806357559379993E-2</v>
      </c>
      <c r="D26" s="356">
        <f t="shared" si="0"/>
        <v>13</v>
      </c>
    </row>
    <row r="27" spans="1:4" x14ac:dyDescent="0.2">
      <c r="A27" s="396" t="s">
        <v>468</v>
      </c>
      <c r="B27" s="396" t="s">
        <v>32</v>
      </c>
      <c r="C27" s="108">
        <v>5.6704882133196008E-2</v>
      </c>
      <c r="D27" s="356">
        <f t="shared" si="0"/>
        <v>12</v>
      </c>
    </row>
    <row r="28" spans="1:4" x14ac:dyDescent="0.2">
      <c r="A28" s="396" t="s">
        <v>541</v>
      </c>
      <c r="B28" s="396" t="s">
        <v>5</v>
      </c>
      <c r="C28" s="108">
        <v>5.8654695319399486E-2</v>
      </c>
      <c r="D28" s="356">
        <f t="shared" si="0"/>
        <v>11</v>
      </c>
    </row>
    <row r="29" spans="1:4" x14ac:dyDescent="0.2">
      <c r="A29" s="396" t="s">
        <v>548</v>
      </c>
      <c r="B29" s="396" t="s">
        <v>4</v>
      </c>
      <c r="C29" s="108">
        <v>5.9631716135541898E-2</v>
      </c>
      <c r="D29" s="356">
        <f t="shared" si="0"/>
        <v>10</v>
      </c>
    </row>
    <row r="30" spans="1:4" x14ac:dyDescent="0.2">
      <c r="A30" s="396" t="s">
        <v>538</v>
      </c>
      <c r="B30" s="396" t="s">
        <v>6</v>
      </c>
      <c r="C30" s="108">
        <v>5.9979282354339608E-2</v>
      </c>
      <c r="D30" s="356">
        <f t="shared" si="0"/>
        <v>9</v>
      </c>
    </row>
    <row r="31" spans="1:4" x14ac:dyDescent="0.2">
      <c r="A31" s="396" t="s">
        <v>549</v>
      </c>
      <c r="B31" s="396" t="s">
        <v>7</v>
      </c>
      <c r="C31" s="108">
        <v>5.99857702467309E-2</v>
      </c>
      <c r="D31" s="356">
        <f t="shared" si="0"/>
        <v>8</v>
      </c>
    </row>
    <row r="32" spans="1:4" x14ac:dyDescent="0.2">
      <c r="A32" s="396" t="s">
        <v>459</v>
      </c>
      <c r="B32" s="396" t="s">
        <v>23</v>
      </c>
      <c r="C32" s="108">
        <v>6.0312617272267458E-2</v>
      </c>
      <c r="D32" s="356">
        <f t="shared" si="0"/>
        <v>7</v>
      </c>
    </row>
    <row r="33" spans="1:4" x14ac:dyDescent="0.2">
      <c r="A33" s="396" t="s">
        <v>454</v>
      </c>
      <c r="B33" s="396" t="s">
        <v>18</v>
      </c>
      <c r="C33" s="108">
        <v>6.9295507526966615E-2</v>
      </c>
      <c r="D33" s="356">
        <f t="shared" si="0"/>
        <v>6</v>
      </c>
    </row>
    <row r="34" spans="1:4" x14ac:dyDescent="0.2">
      <c r="A34" s="396" t="s">
        <v>467</v>
      </c>
      <c r="B34" s="396" t="s">
        <v>31</v>
      </c>
      <c r="C34" s="108">
        <v>6.9426625875851231E-2</v>
      </c>
      <c r="D34" s="356">
        <f t="shared" si="0"/>
        <v>5</v>
      </c>
    </row>
    <row r="35" spans="1:4" x14ac:dyDescent="0.2">
      <c r="A35" s="396" t="s">
        <v>546</v>
      </c>
      <c r="B35" s="396" t="s">
        <v>15</v>
      </c>
      <c r="C35" s="108">
        <v>7.0597650786978314E-2</v>
      </c>
      <c r="D35" s="356">
        <f t="shared" si="0"/>
        <v>4</v>
      </c>
    </row>
    <row r="36" spans="1:4" x14ac:dyDescent="0.2">
      <c r="A36" s="396" t="s">
        <v>453</v>
      </c>
      <c r="B36" s="396" t="s">
        <v>17</v>
      </c>
      <c r="C36" s="108">
        <v>7.5847635711773873E-2</v>
      </c>
      <c r="D36" s="356">
        <f t="shared" si="0"/>
        <v>3</v>
      </c>
    </row>
    <row r="37" spans="1:4" x14ac:dyDescent="0.2">
      <c r="A37" s="396" t="s">
        <v>457</v>
      </c>
      <c r="B37" s="396" t="s">
        <v>21</v>
      </c>
      <c r="C37" s="108">
        <v>7.9880183805225158E-2</v>
      </c>
      <c r="D37" s="356">
        <f t="shared" si="0"/>
        <v>2</v>
      </c>
    </row>
    <row r="38" spans="1:4" x14ac:dyDescent="0.2">
      <c r="A38" s="396" t="s">
        <v>469</v>
      </c>
      <c r="B38" s="396" t="s">
        <v>33</v>
      </c>
      <c r="C38" s="108">
        <v>8.7425100884522919E-2</v>
      </c>
      <c r="D38" s="356">
        <f t="shared" si="0"/>
        <v>1</v>
      </c>
    </row>
    <row r="40" spans="1:4" x14ac:dyDescent="0.2">
      <c r="B40" s="396" t="s">
        <v>1</v>
      </c>
      <c r="C40" s="409">
        <v>1</v>
      </c>
      <c r="D40" s="410">
        <v>4.5100000000000001E-2</v>
      </c>
    </row>
    <row r="41" spans="1:4" x14ac:dyDescent="0.2">
      <c r="C41" s="409">
        <v>0</v>
      </c>
      <c r="D41" s="410">
        <f>D40</f>
        <v>4.5100000000000001E-2</v>
      </c>
    </row>
  </sheetData>
  <autoFilter ref="A6:D38" xr:uid="{00000000-0009-0000-0000-000006000000}">
    <sortState ref="A7:D38">
      <sortCondition ref="C6:C38"/>
    </sortState>
  </autoFilter>
  <mergeCells count="1">
    <mergeCell ref="H1:I1"/>
  </mergeCells>
  <hyperlinks>
    <hyperlink ref="H1:I1" location="Index!A1" display="Regresar al �ndice" xr:uid="{C86BE45D-DC84-4AFB-AEAF-826F80C2AE12}"/>
  </hyperlinks>
  <pageMargins left="0.7" right="0.7" top="0.75" bottom="0.75" header="0.3" footer="0.3"/>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2D86E-8BEF-431A-9E7E-0CAA5425876D}">
  <sheetPr codeName="Hoja56"/>
  <dimension ref="A1:I41"/>
  <sheetViews>
    <sheetView topLeftCell="A25" workbookViewId="0"/>
  </sheetViews>
  <sheetFormatPr baseColWidth="10" defaultRowHeight="12.75" x14ac:dyDescent="0.2"/>
  <cols>
    <col min="1" max="16384" width="11.42578125" style="396"/>
  </cols>
  <sheetData>
    <row r="1" spans="1:9" x14ac:dyDescent="0.2">
      <c r="A1" s="69" t="s">
        <v>2038</v>
      </c>
      <c r="H1" s="346" t="s">
        <v>2143</v>
      </c>
      <c r="I1" s="346"/>
    </row>
    <row r="2" spans="1:9" x14ac:dyDescent="0.2">
      <c r="A2" s="396" t="s">
        <v>1467</v>
      </c>
    </row>
    <row r="6" spans="1:9" x14ac:dyDescent="0.2">
      <c r="A6" s="396" t="s">
        <v>135</v>
      </c>
      <c r="B6" s="396" t="s">
        <v>550</v>
      </c>
      <c r="C6" s="396" t="s">
        <v>555</v>
      </c>
      <c r="D6" s="396" t="s">
        <v>136</v>
      </c>
    </row>
    <row r="7" spans="1:9" x14ac:dyDescent="0.2">
      <c r="A7" s="396" t="s">
        <v>537</v>
      </c>
      <c r="B7" s="396" t="s">
        <v>9</v>
      </c>
      <c r="C7" s="108">
        <v>7.5023947357461207E-2</v>
      </c>
      <c r="D7" s="356">
        <f t="shared" ref="D7:D38" si="0">_xlfn.RANK.EQ(C7,$C$7:$C$38,0)</f>
        <v>32</v>
      </c>
    </row>
    <row r="8" spans="1:9" x14ac:dyDescent="0.2">
      <c r="A8" s="396" t="s">
        <v>455</v>
      </c>
      <c r="B8" s="396" t="s">
        <v>19</v>
      </c>
      <c r="C8" s="108">
        <v>7.6275448271078378E-2</v>
      </c>
      <c r="D8" s="356">
        <f t="shared" si="0"/>
        <v>31</v>
      </c>
    </row>
    <row r="9" spans="1:9" x14ac:dyDescent="0.2">
      <c r="A9" s="396" t="s">
        <v>465</v>
      </c>
      <c r="B9" s="396" t="s">
        <v>29</v>
      </c>
      <c r="C9" s="108">
        <v>7.6964293189334107E-2</v>
      </c>
      <c r="D9" s="356">
        <f t="shared" si="0"/>
        <v>30</v>
      </c>
    </row>
    <row r="10" spans="1:9" x14ac:dyDescent="0.2">
      <c r="A10" s="396" t="s">
        <v>467</v>
      </c>
      <c r="B10" s="396" t="s">
        <v>31</v>
      </c>
      <c r="C10" s="108">
        <v>8.0320519725884471E-2</v>
      </c>
      <c r="D10" s="356">
        <f t="shared" si="0"/>
        <v>29</v>
      </c>
    </row>
    <row r="11" spans="1:9" x14ac:dyDescent="0.2">
      <c r="A11" s="396" t="s">
        <v>463</v>
      </c>
      <c r="B11" s="396" t="s">
        <v>27</v>
      </c>
      <c r="C11" s="108">
        <v>8.0465394902255308E-2</v>
      </c>
      <c r="D11" s="356">
        <f t="shared" si="0"/>
        <v>28</v>
      </c>
    </row>
    <row r="12" spans="1:9" x14ac:dyDescent="0.2">
      <c r="A12" s="396" t="s">
        <v>536</v>
      </c>
      <c r="B12" s="396" t="s">
        <v>14</v>
      </c>
      <c r="C12" s="108">
        <v>8.0512050226152557E-2</v>
      </c>
      <c r="D12" s="356">
        <f t="shared" si="0"/>
        <v>27</v>
      </c>
    </row>
    <row r="13" spans="1:9" x14ac:dyDescent="0.2">
      <c r="A13" s="396" t="s">
        <v>454</v>
      </c>
      <c r="B13" s="396" t="s">
        <v>18</v>
      </c>
      <c r="C13" s="108">
        <v>8.1918788826264188E-2</v>
      </c>
      <c r="D13" s="356">
        <f t="shared" si="0"/>
        <v>26</v>
      </c>
    </row>
    <row r="14" spans="1:9" x14ac:dyDescent="0.2">
      <c r="A14" s="396" t="s">
        <v>457</v>
      </c>
      <c r="B14" s="396" t="s">
        <v>21</v>
      </c>
      <c r="C14" s="108">
        <v>8.3773231045326302E-2</v>
      </c>
      <c r="D14" s="356">
        <f t="shared" si="0"/>
        <v>25</v>
      </c>
    </row>
    <row r="15" spans="1:9" x14ac:dyDescent="0.2">
      <c r="A15" s="396" t="s">
        <v>469</v>
      </c>
      <c r="B15" s="396" t="s">
        <v>33</v>
      </c>
      <c r="C15" s="108">
        <v>8.4110612117323846E-2</v>
      </c>
      <c r="D15" s="356">
        <f t="shared" si="0"/>
        <v>24</v>
      </c>
    </row>
    <row r="16" spans="1:9" x14ac:dyDescent="0.2">
      <c r="A16" s="396" t="s">
        <v>546</v>
      </c>
      <c r="B16" s="396" t="s">
        <v>15</v>
      </c>
      <c r="C16" s="108">
        <v>8.4352225259967661E-2</v>
      </c>
      <c r="D16" s="356">
        <f t="shared" si="0"/>
        <v>23</v>
      </c>
    </row>
    <row r="17" spans="1:4" x14ac:dyDescent="0.2">
      <c r="A17" s="396" t="s">
        <v>542</v>
      </c>
      <c r="B17" s="396" t="s">
        <v>12</v>
      </c>
      <c r="C17" s="108">
        <v>8.4591561825949083E-2</v>
      </c>
      <c r="D17" s="356">
        <f t="shared" si="0"/>
        <v>22</v>
      </c>
    </row>
    <row r="18" spans="1:4" x14ac:dyDescent="0.2">
      <c r="A18" s="396" t="s">
        <v>539</v>
      </c>
      <c r="B18" s="396" t="s">
        <v>3</v>
      </c>
      <c r="C18" s="108">
        <v>8.6486662966469591E-2</v>
      </c>
      <c r="D18" s="356">
        <f t="shared" si="0"/>
        <v>21</v>
      </c>
    </row>
    <row r="19" spans="1:4" x14ac:dyDescent="0.2">
      <c r="A19" s="396" t="s">
        <v>458</v>
      </c>
      <c r="B19" s="396" t="s">
        <v>22</v>
      </c>
      <c r="C19" s="108">
        <v>8.66816815559667E-2</v>
      </c>
      <c r="D19" s="356">
        <f t="shared" si="0"/>
        <v>20</v>
      </c>
    </row>
    <row r="20" spans="1:4" x14ac:dyDescent="0.2">
      <c r="A20" s="396" t="s">
        <v>462</v>
      </c>
      <c r="B20" s="396" t="s">
        <v>26</v>
      </c>
      <c r="C20" s="108">
        <v>8.6833411986786097E-2</v>
      </c>
      <c r="D20" s="356">
        <f t="shared" si="0"/>
        <v>19</v>
      </c>
    </row>
    <row r="21" spans="1:4" x14ac:dyDescent="0.2">
      <c r="A21" s="396" t="s">
        <v>543</v>
      </c>
      <c r="B21" s="396" t="s">
        <v>11</v>
      </c>
      <c r="C21" s="108">
        <v>8.8717893498770101E-2</v>
      </c>
      <c r="D21" s="356">
        <f t="shared" si="0"/>
        <v>18</v>
      </c>
    </row>
    <row r="22" spans="1:4" x14ac:dyDescent="0.2">
      <c r="A22" s="396" t="s">
        <v>540</v>
      </c>
      <c r="B22" s="396" t="s">
        <v>16</v>
      </c>
      <c r="C22" s="108">
        <v>8.914084723921914E-2</v>
      </c>
      <c r="D22" s="356">
        <f t="shared" si="0"/>
        <v>17</v>
      </c>
    </row>
    <row r="23" spans="1:4" x14ac:dyDescent="0.2">
      <c r="A23" s="396" t="s">
        <v>547</v>
      </c>
      <c r="B23" s="396" t="s">
        <v>8</v>
      </c>
      <c r="C23" s="108">
        <v>8.956272819211851E-2</v>
      </c>
      <c r="D23" s="356">
        <f t="shared" si="0"/>
        <v>16</v>
      </c>
    </row>
    <row r="24" spans="1:4" x14ac:dyDescent="0.2">
      <c r="A24" s="396" t="s">
        <v>459</v>
      </c>
      <c r="B24" s="396" t="s">
        <v>23</v>
      </c>
      <c r="C24" s="108">
        <v>8.9974568993988965E-2</v>
      </c>
      <c r="D24" s="356">
        <f t="shared" si="0"/>
        <v>15</v>
      </c>
    </row>
    <row r="25" spans="1:4" x14ac:dyDescent="0.2">
      <c r="A25" s="396" t="s">
        <v>545</v>
      </c>
      <c r="B25" s="396" t="s">
        <v>0</v>
      </c>
      <c r="C25" s="108">
        <v>9.0248175946023648E-2</v>
      </c>
      <c r="D25" s="356">
        <f t="shared" si="0"/>
        <v>14</v>
      </c>
    </row>
    <row r="26" spans="1:4" x14ac:dyDescent="0.2">
      <c r="A26" s="396" t="s">
        <v>549</v>
      </c>
      <c r="B26" s="396" t="s">
        <v>7</v>
      </c>
      <c r="C26" s="108">
        <v>9.1130885174452933E-2</v>
      </c>
      <c r="D26" s="356">
        <f t="shared" si="0"/>
        <v>13</v>
      </c>
    </row>
    <row r="27" spans="1:4" x14ac:dyDescent="0.2">
      <c r="A27" s="396" t="s">
        <v>460</v>
      </c>
      <c r="B27" s="396" t="s">
        <v>24</v>
      </c>
      <c r="C27" s="108">
        <v>9.1213706954760318E-2</v>
      </c>
      <c r="D27" s="356">
        <f t="shared" si="0"/>
        <v>12</v>
      </c>
    </row>
    <row r="28" spans="1:4" x14ac:dyDescent="0.2">
      <c r="A28" s="396" t="s">
        <v>461</v>
      </c>
      <c r="B28" s="396" t="s">
        <v>25</v>
      </c>
      <c r="C28" s="108">
        <v>9.1846179737462064E-2</v>
      </c>
      <c r="D28" s="356">
        <f t="shared" si="0"/>
        <v>11</v>
      </c>
    </row>
    <row r="29" spans="1:4" x14ac:dyDescent="0.2">
      <c r="A29" s="396" t="s">
        <v>538</v>
      </c>
      <c r="B29" s="396" t="s">
        <v>6</v>
      </c>
      <c r="C29" s="108">
        <v>9.2054484499953529E-2</v>
      </c>
      <c r="D29" s="356">
        <f t="shared" si="0"/>
        <v>10</v>
      </c>
    </row>
    <row r="30" spans="1:4" x14ac:dyDescent="0.2">
      <c r="A30" s="396" t="s">
        <v>466</v>
      </c>
      <c r="B30" s="396" t="s">
        <v>30</v>
      </c>
      <c r="C30" s="108">
        <v>9.3151269468743386E-2</v>
      </c>
      <c r="D30" s="356">
        <f t="shared" si="0"/>
        <v>9</v>
      </c>
    </row>
    <row r="31" spans="1:4" x14ac:dyDescent="0.2">
      <c r="A31" s="396" t="s">
        <v>453</v>
      </c>
      <c r="B31" s="396" t="s">
        <v>17</v>
      </c>
      <c r="C31" s="108">
        <v>9.6563407550822822E-2</v>
      </c>
      <c r="D31" s="356">
        <f t="shared" si="0"/>
        <v>8</v>
      </c>
    </row>
    <row r="32" spans="1:4" x14ac:dyDescent="0.2">
      <c r="A32" s="396" t="s">
        <v>468</v>
      </c>
      <c r="B32" s="396" t="s">
        <v>32</v>
      </c>
      <c r="C32" s="108">
        <v>9.6930113160951764E-2</v>
      </c>
      <c r="D32" s="356">
        <f t="shared" si="0"/>
        <v>7</v>
      </c>
    </row>
    <row r="33" spans="1:4" x14ac:dyDescent="0.2">
      <c r="A33" s="396" t="s">
        <v>452</v>
      </c>
      <c r="B33" s="396" t="s">
        <v>13</v>
      </c>
      <c r="C33" s="108">
        <v>0.1002062923337759</v>
      </c>
      <c r="D33" s="356">
        <f t="shared" si="0"/>
        <v>6</v>
      </c>
    </row>
    <row r="34" spans="1:4" x14ac:dyDescent="0.2">
      <c r="A34" s="396" t="s">
        <v>544</v>
      </c>
      <c r="B34" s="396" t="s">
        <v>10</v>
      </c>
      <c r="C34" s="108">
        <v>0.10222559062497438</v>
      </c>
      <c r="D34" s="356">
        <f t="shared" si="0"/>
        <v>5</v>
      </c>
    </row>
    <row r="35" spans="1:4" x14ac:dyDescent="0.2">
      <c r="A35" s="396" t="s">
        <v>464</v>
      </c>
      <c r="B35" s="396" t="s">
        <v>28</v>
      </c>
      <c r="C35" s="108">
        <v>0.10671557514158832</v>
      </c>
      <c r="D35" s="356">
        <f t="shared" si="0"/>
        <v>4</v>
      </c>
    </row>
    <row r="36" spans="1:4" x14ac:dyDescent="0.2">
      <c r="A36" s="396" t="s">
        <v>548</v>
      </c>
      <c r="B36" s="396" t="s">
        <v>4</v>
      </c>
      <c r="C36" s="108">
        <v>0.10676254897364644</v>
      </c>
      <c r="D36" s="356">
        <f t="shared" si="0"/>
        <v>3</v>
      </c>
    </row>
    <row r="37" spans="1:4" x14ac:dyDescent="0.2">
      <c r="A37" s="396" t="s">
        <v>456</v>
      </c>
      <c r="B37" s="396" t="s">
        <v>20</v>
      </c>
      <c r="C37" s="108">
        <v>0.11037084127993232</v>
      </c>
      <c r="D37" s="356">
        <f t="shared" si="0"/>
        <v>2</v>
      </c>
    </row>
    <row r="38" spans="1:4" x14ac:dyDescent="0.2">
      <c r="A38" s="396" t="s">
        <v>541</v>
      </c>
      <c r="B38" s="408" t="s">
        <v>5</v>
      </c>
      <c r="C38" s="108">
        <v>0.121152690612899</v>
      </c>
      <c r="D38" s="356">
        <f t="shared" si="0"/>
        <v>1</v>
      </c>
    </row>
    <row r="40" spans="1:4" x14ac:dyDescent="0.2">
      <c r="B40" s="396" t="s">
        <v>1</v>
      </c>
      <c r="C40" s="409">
        <v>1</v>
      </c>
      <c r="D40" s="410">
        <v>8.7100000000000011E-2</v>
      </c>
    </row>
    <row r="41" spans="1:4" x14ac:dyDescent="0.2">
      <c r="C41" s="409">
        <v>0</v>
      </c>
      <c r="D41" s="410">
        <f>D40</f>
        <v>8.7100000000000011E-2</v>
      </c>
    </row>
  </sheetData>
  <autoFilter ref="A6:D38" xr:uid="{00000000-0009-0000-0000-000007000000}">
    <sortState ref="A7:D38">
      <sortCondition ref="C6:C38"/>
    </sortState>
  </autoFilter>
  <mergeCells count="1">
    <mergeCell ref="H1:I1"/>
  </mergeCells>
  <hyperlinks>
    <hyperlink ref="H1:I1" location="Index!A1" display="Regresar al �ndice" xr:uid="{8A1DBC21-FF8B-4651-8357-185F918FDA92}"/>
  </hyperlinks>
  <pageMargins left="0.7" right="0.7" top="0.75" bottom="0.75" header="0.3" footer="0.3"/>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A576C-8F31-4F09-B2D5-53F013A16518}">
  <sheetPr codeName="Hoja57"/>
  <dimension ref="A1:I41"/>
  <sheetViews>
    <sheetView workbookViewId="0"/>
  </sheetViews>
  <sheetFormatPr baseColWidth="10" defaultRowHeight="12.75" x14ac:dyDescent="0.2"/>
  <cols>
    <col min="1" max="16384" width="11.42578125" style="396"/>
  </cols>
  <sheetData>
    <row r="1" spans="1:9" x14ac:dyDescent="0.2">
      <c r="A1" s="69" t="s">
        <v>2039</v>
      </c>
      <c r="H1" s="346" t="s">
        <v>2143</v>
      </c>
      <c r="I1" s="346"/>
    </row>
    <row r="2" spans="1:9" x14ac:dyDescent="0.2">
      <c r="A2" s="396" t="s">
        <v>1467</v>
      </c>
    </row>
    <row r="6" spans="1:9" x14ac:dyDescent="0.2">
      <c r="A6" s="396" t="s">
        <v>135</v>
      </c>
      <c r="B6" s="396" t="s">
        <v>550</v>
      </c>
      <c r="C6" s="396" t="s">
        <v>556</v>
      </c>
      <c r="D6" s="396" t="s">
        <v>136</v>
      </c>
    </row>
    <row r="7" spans="1:9" x14ac:dyDescent="0.2">
      <c r="A7" s="396" t="s">
        <v>540</v>
      </c>
      <c r="B7" s="396" t="s">
        <v>16</v>
      </c>
      <c r="C7" s="108">
        <v>2.4245244911220744E-2</v>
      </c>
      <c r="D7" s="356">
        <f t="shared" ref="D7:D38" si="0">_xlfn.RANK.EQ(C7,$C$7:$C$38,0)</f>
        <v>32</v>
      </c>
    </row>
    <row r="8" spans="1:9" x14ac:dyDescent="0.2">
      <c r="A8" s="396" t="s">
        <v>548</v>
      </c>
      <c r="B8" s="396" t="s">
        <v>4</v>
      </c>
      <c r="C8" s="108">
        <v>2.8899943198444016E-2</v>
      </c>
      <c r="D8" s="356">
        <f t="shared" si="0"/>
        <v>31</v>
      </c>
    </row>
    <row r="9" spans="1:9" x14ac:dyDescent="0.2">
      <c r="A9" s="396" t="s">
        <v>459</v>
      </c>
      <c r="B9" s="396" t="s">
        <v>23</v>
      </c>
      <c r="C9" s="108">
        <v>3.2290170995953639E-2</v>
      </c>
      <c r="D9" s="356">
        <f t="shared" si="0"/>
        <v>30</v>
      </c>
    </row>
    <row r="10" spans="1:9" x14ac:dyDescent="0.2">
      <c r="A10" s="396" t="s">
        <v>549</v>
      </c>
      <c r="B10" s="396" t="s">
        <v>7</v>
      </c>
      <c r="C10" s="108">
        <v>3.2501928080479421E-2</v>
      </c>
      <c r="D10" s="356">
        <f t="shared" si="0"/>
        <v>29</v>
      </c>
    </row>
    <row r="11" spans="1:9" x14ac:dyDescent="0.2">
      <c r="A11" s="396" t="s">
        <v>465</v>
      </c>
      <c r="B11" s="396" t="s">
        <v>29</v>
      </c>
      <c r="C11" s="108">
        <v>3.5728148785715445E-2</v>
      </c>
      <c r="D11" s="356">
        <f t="shared" si="0"/>
        <v>28</v>
      </c>
    </row>
    <row r="12" spans="1:9" x14ac:dyDescent="0.2">
      <c r="A12" s="396" t="s">
        <v>453</v>
      </c>
      <c r="B12" s="396" t="s">
        <v>17</v>
      </c>
      <c r="C12" s="108">
        <v>3.6512256886423573E-2</v>
      </c>
      <c r="D12" s="356">
        <f t="shared" si="0"/>
        <v>27</v>
      </c>
    </row>
    <row r="13" spans="1:9" x14ac:dyDescent="0.2">
      <c r="A13" s="396" t="s">
        <v>458</v>
      </c>
      <c r="B13" s="396" t="s">
        <v>22</v>
      </c>
      <c r="C13" s="108">
        <v>3.7347617593410237E-2</v>
      </c>
      <c r="D13" s="356">
        <f t="shared" si="0"/>
        <v>26</v>
      </c>
    </row>
    <row r="14" spans="1:9" x14ac:dyDescent="0.2">
      <c r="A14" s="396" t="s">
        <v>452</v>
      </c>
      <c r="B14" s="396" t="s">
        <v>13</v>
      </c>
      <c r="C14" s="108">
        <v>3.8281116247218014E-2</v>
      </c>
      <c r="D14" s="356">
        <f t="shared" si="0"/>
        <v>25</v>
      </c>
    </row>
    <row r="15" spans="1:9" x14ac:dyDescent="0.2">
      <c r="A15" s="396" t="s">
        <v>463</v>
      </c>
      <c r="B15" s="396" t="s">
        <v>27</v>
      </c>
      <c r="C15" s="108">
        <v>4.2168978562421112E-2</v>
      </c>
      <c r="D15" s="356">
        <f t="shared" si="0"/>
        <v>24</v>
      </c>
    </row>
    <row r="16" spans="1:9" x14ac:dyDescent="0.2">
      <c r="A16" s="396" t="s">
        <v>545</v>
      </c>
      <c r="B16" s="396" t="s">
        <v>0</v>
      </c>
      <c r="C16" s="108">
        <v>4.3474674146180468E-2</v>
      </c>
      <c r="D16" s="356">
        <f t="shared" si="0"/>
        <v>23</v>
      </c>
    </row>
    <row r="17" spans="1:4" x14ac:dyDescent="0.2">
      <c r="A17" s="396" t="s">
        <v>462</v>
      </c>
      <c r="B17" s="396" t="s">
        <v>26</v>
      </c>
      <c r="C17" s="108">
        <v>4.4807912389003557E-2</v>
      </c>
      <c r="D17" s="356">
        <f t="shared" si="0"/>
        <v>22</v>
      </c>
    </row>
    <row r="18" spans="1:4" x14ac:dyDescent="0.2">
      <c r="A18" s="396" t="s">
        <v>456</v>
      </c>
      <c r="B18" s="396" t="s">
        <v>20</v>
      </c>
      <c r="C18" s="108">
        <v>4.5164133068957904E-2</v>
      </c>
      <c r="D18" s="356">
        <f t="shared" si="0"/>
        <v>21</v>
      </c>
    </row>
    <row r="19" spans="1:4" x14ac:dyDescent="0.2">
      <c r="A19" s="396" t="s">
        <v>469</v>
      </c>
      <c r="B19" s="396" t="s">
        <v>33</v>
      </c>
      <c r="C19" s="108">
        <v>4.5487918835936565E-2</v>
      </c>
      <c r="D19" s="356">
        <f t="shared" si="0"/>
        <v>20</v>
      </c>
    </row>
    <row r="20" spans="1:4" x14ac:dyDescent="0.2">
      <c r="A20" s="396" t="s">
        <v>544</v>
      </c>
      <c r="B20" s="396" t="s">
        <v>10</v>
      </c>
      <c r="C20" s="108">
        <v>4.6035205364627026E-2</v>
      </c>
      <c r="D20" s="356">
        <f t="shared" si="0"/>
        <v>19</v>
      </c>
    </row>
    <row r="21" spans="1:4" x14ac:dyDescent="0.2">
      <c r="A21" s="396" t="s">
        <v>538</v>
      </c>
      <c r="B21" s="396" t="s">
        <v>6</v>
      </c>
      <c r="C21" s="108">
        <v>4.6317050079703437E-2</v>
      </c>
      <c r="D21" s="356">
        <f t="shared" si="0"/>
        <v>18</v>
      </c>
    </row>
    <row r="22" spans="1:4" x14ac:dyDescent="0.2">
      <c r="A22" s="396" t="s">
        <v>461</v>
      </c>
      <c r="B22" s="396" t="s">
        <v>25</v>
      </c>
      <c r="C22" s="108">
        <v>4.8004012377163501E-2</v>
      </c>
      <c r="D22" s="356">
        <f t="shared" si="0"/>
        <v>17</v>
      </c>
    </row>
    <row r="23" spans="1:4" x14ac:dyDescent="0.2">
      <c r="A23" s="396" t="s">
        <v>460</v>
      </c>
      <c r="B23" s="396" t="s">
        <v>24</v>
      </c>
      <c r="C23" s="108">
        <v>4.8288772229683044E-2</v>
      </c>
      <c r="D23" s="356">
        <f t="shared" si="0"/>
        <v>16</v>
      </c>
    </row>
    <row r="24" spans="1:4" x14ac:dyDescent="0.2">
      <c r="A24" s="396" t="s">
        <v>467</v>
      </c>
      <c r="B24" s="396" t="s">
        <v>31</v>
      </c>
      <c r="C24" s="108">
        <v>5.0206723454731504E-2</v>
      </c>
      <c r="D24" s="356">
        <f t="shared" si="0"/>
        <v>15</v>
      </c>
    </row>
    <row r="25" spans="1:4" x14ac:dyDescent="0.2">
      <c r="A25" s="396" t="s">
        <v>543</v>
      </c>
      <c r="B25" s="396" t="s">
        <v>11</v>
      </c>
      <c r="C25" s="108">
        <v>5.1689224272214333E-2</v>
      </c>
      <c r="D25" s="356">
        <f t="shared" si="0"/>
        <v>14</v>
      </c>
    </row>
    <row r="26" spans="1:4" x14ac:dyDescent="0.2">
      <c r="A26" s="396" t="s">
        <v>454</v>
      </c>
      <c r="B26" s="396" t="s">
        <v>18</v>
      </c>
      <c r="C26" s="108">
        <v>5.2023363234703426E-2</v>
      </c>
      <c r="D26" s="356">
        <f t="shared" si="0"/>
        <v>13</v>
      </c>
    </row>
    <row r="27" spans="1:4" x14ac:dyDescent="0.2">
      <c r="A27" s="396" t="s">
        <v>537</v>
      </c>
      <c r="B27" s="396" t="s">
        <v>9</v>
      </c>
      <c r="C27" s="108">
        <v>5.2352408469533034E-2</v>
      </c>
      <c r="D27" s="356">
        <f t="shared" si="0"/>
        <v>12</v>
      </c>
    </row>
    <row r="28" spans="1:4" x14ac:dyDescent="0.2">
      <c r="A28" s="396" t="s">
        <v>542</v>
      </c>
      <c r="B28" s="396" t="s">
        <v>12</v>
      </c>
      <c r="C28" s="108">
        <v>5.3691331078491875E-2</v>
      </c>
      <c r="D28" s="356">
        <f t="shared" si="0"/>
        <v>11</v>
      </c>
    </row>
    <row r="29" spans="1:4" x14ac:dyDescent="0.2">
      <c r="A29" s="396" t="s">
        <v>539</v>
      </c>
      <c r="B29" s="396" t="s">
        <v>3</v>
      </c>
      <c r="C29" s="108">
        <v>5.5012298278241015E-2</v>
      </c>
      <c r="D29" s="356">
        <f t="shared" si="0"/>
        <v>10</v>
      </c>
    </row>
    <row r="30" spans="1:4" x14ac:dyDescent="0.2">
      <c r="A30" s="396" t="s">
        <v>468</v>
      </c>
      <c r="B30" s="396" t="s">
        <v>32</v>
      </c>
      <c r="C30" s="108">
        <v>5.683959090297399E-2</v>
      </c>
      <c r="D30" s="356">
        <f t="shared" si="0"/>
        <v>9</v>
      </c>
    </row>
    <row r="31" spans="1:4" x14ac:dyDescent="0.2">
      <c r="A31" s="396" t="s">
        <v>536</v>
      </c>
      <c r="B31" s="396" t="s">
        <v>14</v>
      </c>
      <c r="C31" s="108">
        <v>5.6840444529204753E-2</v>
      </c>
      <c r="D31" s="356">
        <f t="shared" si="0"/>
        <v>8</v>
      </c>
    </row>
    <row r="32" spans="1:4" x14ac:dyDescent="0.2">
      <c r="A32" s="396" t="s">
        <v>541</v>
      </c>
      <c r="B32" s="396" t="s">
        <v>5</v>
      </c>
      <c r="C32" s="108">
        <v>5.9669848288606303E-2</v>
      </c>
      <c r="D32" s="356">
        <f t="shared" si="0"/>
        <v>7</v>
      </c>
    </row>
    <row r="33" spans="1:4" x14ac:dyDescent="0.2">
      <c r="A33" s="396" t="s">
        <v>547</v>
      </c>
      <c r="B33" s="408" t="s">
        <v>8</v>
      </c>
      <c r="C33" s="108">
        <v>6.2814959634604761E-2</v>
      </c>
      <c r="D33" s="356">
        <f t="shared" si="0"/>
        <v>6</v>
      </c>
    </row>
    <row r="34" spans="1:4" x14ac:dyDescent="0.2">
      <c r="A34" s="396" t="s">
        <v>464</v>
      </c>
      <c r="B34" s="396" t="s">
        <v>28</v>
      </c>
      <c r="C34" s="108">
        <v>6.7704697529497926E-2</v>
      </c>
      <c r="D34" s="356">
        <f t="shared" si="0"/>
        <v>5</v>
      </c>
    </row>
    <row r="35" spans="1:4" x14ac:dyDescent="0.2">
      <c r="A35" s="396" t="s">
        <v>466</v>
      </c>
      <c r="B35" s="396" t="s">
        <v>30</v>
      </c>
      <c r="C35" s="108">
        <v>6.8148675084474503E-2</v>
      </c>
      <c r="D35" s="356">
        <f t="shared" si="0"/>
        <v>4</v>
      </c>
    </row>
    <row r="36" spans="1:4" x14ac:dyDescent="0.2">
      <c r="A36" s="396" t="s">
        <v>457</v>
      </c>
      <c r="B36" s="396" t="s">
        <v>21</v>
      </c>
      <c r="C36" s="108">
        <v>6.8468483351643364E-2</v>
      </c>
      <c r="D36" s="356">
        <f t="shared" si="0"/>
        <v>3</v>
      </c>
    </row>
    <row r="37" spans="1:4" x14ac:dyDescent="0.2">
      <c r="A37" s="396" t="s">
        <v>546</v>
      </c>
      <c r="B37" s="396" t="s">
        <v>15</v>
      </c>
      <c r="C37" s="108">
        <v>8.1094449651150674E-2</v>
      </c>
      <c r="D37" s="356">
        <f t="shared" si="0"/>
        <v>2</v>
      </c>
    </row>
    <row r="38" spans="1:4" x14ac:dyDescent="0.2">
      <c r="A38" s="396" t="s">
        <v>455</v>
      </c>
      <c r="B38" s="396" t="s">
        <v>19</v>
      </c>
      <c r="C38" s="108">
        <v>8.7386766872716778E-2</v>
      </c>
      <c r="D38" s="356">
        <f t="shared" si="0"/>
        <v>1</v>
      </c>
    </row>
    <row r="40" spans="1:4" x14ac:dyDescent="0.2">
      <c r="B40" s="396" t="s">
        <v>1</v>
      </c>
      <c r="C40" s="409">
        <v>1</v>
      </c>
      <c r="D40" s="410">
        <v>4.7899999999999998E-2</v>
      </c>
    </row>
    <row r="41" spans="1:4" x14ac:dyDescent="0.2">
      <c r="C41" s="409">
        <v>0</v>
      </c>
      <c r="D41" s="410">
        <f>D40</f>
        <v>4.7899999999999998E-2</v>
      </c>
    </row>
  </sheetData>
  <autoFilter ref="A6:D38" xr:uid="{00000000-0009-0000-0000-000008000000}">
    <sortState ref="A7:D38">
      <sortCondition ref="C6:C38"/>
    </sortState>
  </autoFilter>
  <mergeCells count="1">
    <mergeCell ref="H1:I1"/>
  </mergeCells>
  <hyperlinks>
    <hyperlink ref="H1:I1" location="Index!A1" display="Regresar al �ndice" xr:uid="{14366717-F291-4DCA-97F0-62112734398E}"/>
  </hyperlinks>
  <pageMargins left="0.7" right="0.7" top="0.75" bottom="0.75" header="0.3" footer="0.3"/>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6F585-E968-4945-BC5E-5C3EEFCC005A}">
  <sheetPr codeName="Hoja58"/>
  <dimension ref="A1:I41"/>
  <sheetViews>
    <sheetView workbookViewId="0"/>
  </sheetViews>
  <sheetFormatPr baseColWidth="10" defaultRowHeight="12.75" x14ac:dyDescent="0.2"/>
  <cols>
    <col min="1" max="16384" width="11.42578125" style="396"/>
  </cols>
  <sheetData>
    <row r="1" spans="1:9" x14ac:dyDescent="0.2">
      <c r="A1" s="69" t="s">
        <v>2040</v>
      </c>
      <c r="H1" s="346" t="s">
        <v>2143</v>
      </c>
      <c r="I1" s="346"/>
    </row>
    <row r="2" spans="1:9" x14ac:dyDescent="0.2">
      <c r="A2" s="396" t="s">
        <v>1467</v>
      </c>
    </row>
    <row r="6" spans="1:9" x14ac:dyDescent="0.2">
      <c r="A6" s="396" t="s">
        <v>135</v>
      </c>
      <c r="B6" s="396" t="s">
        <v>550</v>
      </c>
      <c r="C6" s="396" t="s">
        <v>557</v>
      </c>
      <c r="D6" s="396" t="s">
        <v>136</v>
      </c>
    </row>
    <row r="7" spans="1:9" x14ac:dyDescent="0.2">
      <c r="A7" s="396" t="s">
        <v>536</v>
      </c>
      <c r="B7" s="396" t="s">
        <v>14</v>
      </c>
      <c r="C7" s="108">
        <v>2.7084463736661284E-2</v>
      </c>
      <c r="D7" s="356">
        <f t="shared" ref="D7:D38" si="0">_xlfn.RANK.EQ(C7,$C$7:$C$38,0)</f>
        <v>32</v>
      </c>
    </row>
    <row r="8" spans="1:9" x14ac:dyDescent="0.2">
      <c r="A8" s="396" t="s">
        <v>539</v>
      </c>
      <c r="B8" s="408" t="s">
        <v>3</v>
      </c>
      <c r="C8" s="108">
        <v>2.9542836219445822E-2</v>
      </c>
      <c r="D8" s="356">
        <f t="shared" si="0"/>
        <v>31</v>
      </c>
    </row>
    <row r="9" spans="1:9" x14ac:dyDescent="0.2">
      <c r="A9" s="396" t="s">
        <v>541</v>
      </c>
      <c r="B9" s="396" t="s">
        <v>5</v>
      </c>
      <c r="C9" s="108">
        <v>3.419110707640869E-2</v>
      </c>
      <c r="D9" s="356">
        <f t="shared" si="0"/>
        <v>30</v>
      </c>
    </row>
    <row r="10" spans="1:9" x14ac:dyDescent="0.2">
      <c r="A10" s="396" t="s">
        <v>460</v>
      </c>
      <c r="B10" s="396" t="s">
        <v>24</v>
      </c>
      <c r="C10" s="108">
        <v>3.4995228344559856E-2</v>
      </c>
      <c r="D10" s="356">
        <f t="shared" si="0"/>
        <v>29</v>
      </c>
    </row>
    <row r="11" spans="1:9" x14ac:dyDescent="0.2">
      <c r="A11" s="396" t="s">
        <v>545</v>
      </c>
      <c r="B11" s="396" t="s">
        <v>0</v>
      </c>
      <c r="C11" s="108">
        <v>3.6050211545858205E-2</v>
      </c>
      <c r="D11" s="356">
        <f t="shared" si="0"/>
        <v>28</v>
      </c>
    </row>
    <row r="12" spans="1:9" x14ac:dyDescent="0.2">
      <c r="A12" s="396" t="s">
        <v>457</v>
      </c>
      <c r="B12" s="396" t="s">
        <v>21</v>
      </c>
      <c r="C12" s="108">
        <v>3.8507109004739262E-2</v>
      </c>
      <c r="D12" s="356">
        <f t="shared" si="0"/>
        <v>27</v>
      </c>
    </row>
    <row r="13" spans="1:9" x14ac:dyDescent="0.2">
      <c r="A13" s="396" t="s">
        <v>459</v>
      </c>
      <c r="B13" s="396" t="s">
        <v>23</v>
      </c>
      <c r="C13" s="108">
        <v>3.9108061749571162E-2</v>
      </c>
      <c r="D13" s="356">
        <f t="shared" si="0"/>
        <v>26</v>
      </c>
    </row>
    <row r="14" spans="1:9" x14ac:dyDescent="0.2">
      <c r="A14" s="396" t="s">
        <v>548</v>
      </c>
      <c r="B14" s="396" t="s">
        <v>4</v>
      </c>
      <c r="C14" s="108">
        <v>4.1335312621496458E-2</v>
      </c>
      <c r="D14" s="356">
        <f t="shared" si="0"/>
        <v>25</v>
      </c>
    </row>
    <row r="15" spans="1:9" x14ac:dyDescent="0.2">
      <c r="A15" s="396" t="s">
        <v>455</v>
      </c>
      <c r="B15" s="396" t="s">
        <v>19</v>
      </c>
      <c r="C15" s="108">
        <v>4.2301305287216755E-2</v>
      </c>
      <c r="D15" s="356">
        <f t="shared" si="0"/>
        <v>24</v>
      </c>
    </row>
    <row r="16" spans="1:9" x14ac:dyDescent="0.2">
      <c r="A16" s="396" t="s">
        <v>461</v>
      </c>
      <c r="B16" s="396" t="s">
        <v>25</v>
      </c>
      <c r="C16" s="108">
        <v>4.3476317741805777E-2</v>
      </c>
      <c r="D16" s="356">
        <f t="shared" si="0"/>
        <v>23</v>
      </c>
    </row>
    <row r="17" spans="1:4" x14ac:dyDescent="0.2">
      <c r="A17" s="396" t="s">
        <v>465</v>
      </c>
      <c r="B17" s="396" t="s">
        <v>29</v>
      </c>
      <c r="C17" s="108">
        <v>4.3981690064697515E-2</v>
      </c>
      <c r="D17" s="356">
        <f t="shared" si="0"/>
        <v>22</v>
      </c>
    </row>
    <row r="18" spans="1:4" x14ac:dyDescent="0.2">
      <c r="A18" s="396" t="s">
        <v>453</v>
      </c>
      <c r="B18" s="396" t="s">
        <v>17</v>
      </c>
      <c r="C18" s="108">
        <v>4.4744051136058484E-2</v>
      </c>
      <c r="D18" s="356">
        <f t="shared" si="0"/>
        <v>21</v>
      </c>
    </row>
    <row r="19" spans="1:4" x14ac:dyDescent="0.2">
      <c r="A19" s="396" t="s">
        <v>547</v>
      </c>
      <c r="B19" s="396" t="s">
        <v>8</v>
      </c>
      <c r="C19" s="108">
        <v>4.6694248252218837E-2</v>
      </c>
      <c r="D19" s="356">
        <f t="shared" si="0"/>
        <v>20</v>
      </c>
    </row>
    <row r="20" spans="1:4" x14ac:dyDescent="0.2">
      <c r="A20" s="396" t="s">
        <v>468</v>
      </c>
      <c r="B20" s="396" t="s">
        <v>32</v>
      </c>
      <c r="C20" s="108">
        <v>4.6894267999275652E-2</v>
      </c>
      <c r="D20" s="356">
        <f t="shared" si="0"/>
        <v>19</v>
      </c>
    </row>
    <row r="21" spans="1:4" x14ac:dyDescent="0.2">
      <c r="A21" s="396" t="s">
        <v>464</v>
      </c>
      <c r="B21" s="396" t="s">
        <v>28</v>
      </c>
      <c r="C21" s="108">
        <v>4.708430255875512E-2</v>
      </c>
      <c r="D21" s="356">
        <f t="shared" si="0"/>
        <v>18</v>
      </c>
    </row>
    <row r="22" spans="1:4" x14ac:dyDescent="0.2">
      <c r="A22" s="396" t="s">
        <v>537</v>
      </c>
      <c r="B22" s="396" t="s">
        <v>9</v>
      </c>
      <c r="C22" s="108">
        <v>4.7344935296742587E-2</v>
      </c>
      <c r="D22" s="356">
        <f t="shared" si="0"/>
        <v>17</v>
      </c>
    </row>
    <row r="23" spans="1:4" x14ac:dyDescent="0.2">
      <c r="A23" s="396" t="s">
        <v>467</v>
      </c>
      <c r="B23" s="396" t="s">
        <v>31</v>
      </c>
      <c r="C23" s="108">
        <v>4.7756644613392227E-2</v>
      </c>
      <c r="D23" s="356">
        <f t="shared" si="0"/>
        <v>16</v>
      </c>
    </row>
    <row r="24" spans="1:4" x14ac:dyDescent="0.2">
      <c r="A24" s="396" t="s">
        <v>538</v>
      </c>
      <c r="B24" s="396" t="s">
        <v>6</v>
      </c>
      <c r="C24" s="108">
        <v>4.8317931442618499E-2</v>
      </c>
      <c r="D24" s="356">
        <f t="shared" si="0"/>
        <v>15</v>
      </c>
    </row>
    <row r="25" spans="1:4" x14ac:dyDescent="0.2">
      <c r="A25" s="396" t="s">
        <v>458</v>
      </c>
      <c r="B25" s="396" t="s">
        <v>22</v>
      </c>
      <c r="C25" s="108">
        <v>4.9539384607215853E-2</v>
      </c>
      <c r="D25" s="356">
        <f t="shared" si="0"/>
        <v>14</v>
      </c>
    </row>
    <row r="26" spans="1:4" x14ac:dyDescent="0.2">
      <c r="A26" s="396" t="s">
        <v>542</v>
      </c>
      <c r="B26" s="396" t="s">
        <v>12</v>
      </c>
      <c r="C26" s="108">
        <v>4.9866089640127037E-2</v>
      </c>
      <c r="D26" s="356">
        <f t="shared" si="0"/>
        <v>13</v>
      </c>
    </row>
    <row r="27" spans="1:4" x14ac:dyDescent="0.2">
      <c r="A27" s="396" t="s">
        <v>543</v>
      </c>
      <c r="B27" s="396" t="s">
        <v>11</v>
      </c>
      <c r="C27" s="108">
        <v>5.1201011378002446E-2</v>
      </c>
      <c r="D27" s="356">
        <f t="shared" si="0"/>
        <v>12</v>
      </c>
    </row>
    <row r="28" spans="1:4" x14ac:dyDescent="0.2">
      <c r="A28" s="396" t="s">
        <v>452</v>
      </c>
      <c r="B28" s="396" t="s">
        <v>13</v>
      </c>
      <c r="C28" s="108">
        <v>5.1222506939995777E-2</v>
      </c>
      <c r="D28" s="356">
        <f t="shared" si="0"/>
        <v>11</v>
      </c>
    </row>
    <row r="29" spans="1:4" x14ac:dyDescent="0.2">
      <c r="A29" s="396" t="s">
        <v>466</v>
      </c>
      <c r="B29" s="396" t="s">
        <v>30</v>
      </c>
      <c r="C29" s="108">
        <v>5.1712594735009831E-2</v>
      </c>
      <c r="D29" s="356">
        <f t="shared" si="0"/>
        <v>10</v>
      </c>
    </row>
    <row r="30" spans="1:4" x14ac:dyDescent="0.2">
      <c r="A30" s="396" t="s">
        <v>549</v>
      </c>
      <c r="B30" s="396" t="s">
        <v>7</v>
      </c>
      <c r="C30" s="108">
        <v>5.2203026650596035E-2</v>
      </c>
      <c r="D30" s="356">
        <f t="shared" si="0"/>
        <v>9</v>
      </c>
    </row>
    <row r="31" spans="1:4" x14ac:dyDescent="0.2">
      <c r="A31" s="396" t="s">
        <v>463</v>
      </c>
      <c r="B31" s="396" t="s">
        <v>27</v>
      </c>
      <c r="C31" s="108">
        <v>5.2993659860817541E-2</v>
      </c>
      <c r="D31" s="356">
        <f t="shared" si="0"/>
        <v>8</v>
      </c>
    </row>
    <row r="32" spans="1:4" x14ac:dyDescent="0.2">
      <c r="A32" s="396" t="s">
        <v>544</v>
      </c>
      <c r="B32" s="396" t="s">
        <v>10</v>
      </c>
      <c r="C32" s="108">
        <v>5.4042575781706126E-2</v>
      </c>
      <c r="D32" s="356">
        <f t="shared" si="0"/>
        <v>7</v>
      </c>
    </row>
    <row r="33" spans="1:4" x14ac:dyDescent="0.2">
      <c r="A33" s="396" t="s">
        <v>469</v>
      </c>
      <c r="B33" s="396" t="s">
        <v>33</v>
      </c>
      <c r="C33" s="108">
        <v>5.7590927213928146E-2</v>
      </c>
      <c r="D33" s="356">
        <f t="shared" si="0"/>
        <v>6</v>
      </c>
    </row>
    <row r="34" spans="1:4" x14ac:dyDescent="0.2">
      <c r="A34" s="396" t="s">
        <v>456</v>
      </c>
      <c r="B34" s="396" t="s">
        <v>20</v>
      </c>
      <c r="C34" s="108">
        <v>5.9202358090304143E-2</v>
      </c>
      <c r="D34" s="356">
        <f t="shared" si="0"/>
        <v>5</v>
      </c>
    </row>
    <row r="35" spans="1:4" x14ac:dyDescent="0.2">
      <c r="A35" s="396" t="s">
        <v>462</v>
      </c>
      <c r="B35" s="396" t="s">
        <v>26</v>
      </c>
      <c r="C35" s="108">
        <v>6.0790790521971845E-2</v>
      </c>
      <c r="D35" s="356">
        <f t="shared" si="0"/>
        <v>4</v>
      </c>
    </row>
    <row r="36" spans="1:4" x14ac:dyDescent="0.2">
      <c r="A36" s="396" t="s">
        <v>540</v>
      </c>
      <c r="B36" s="396" t="s">
        <v>16</v>
      </c>
      <c r="C36" s="108">
        <v>6.4478060293959777E-2</v>
      </c>
      <c r="D36" s="356">
        <f t="shared" si="0"/>
        <v>3</v>
      </c>
    </row>
    <row r="37" spans="1:4" x14ac:dyDescent="0.2">
      <c r="A37" s="396" t="s">
        <v>454</v>
      </c>
      <c r="B37" s="396" t="s">
        <v>18</v>
      </c>
      <c r="C37" s="108">
        <v>6.9225646966531953E-2</v>
      </c>
      <c r="D37" s="356">
        <f t="shared" si="0"/>
        <v>2</v>
      </c>
    </row>
    <row r="38" spans="1:4" x14ac:dyDescent="0.2">
      <c r="A38" s="396" t="s">
        <v>546</v>
      </c>
      <c r="B38" s="396" t="s">
        <v>15</v>
      </c>
      <c r="C38" s="108">
        <v>9.0557068845804653E-2</v>
      </c>
      <c r="D38" s="356">
        <f t="shared" si="0"/>
        <v>1</v>
      </c>
    </row>
    <row r="40" spans="1:4" x14ac:dyDescent="0.2">
      <c r="B40" s="396" t="s">
        <v>1</v>
      </c>
      <c r="C40" s="409">
        <v>1</v>
      </c>
      <c r="D40" s="410">
        <v>4.7100000000000003E-2</v>
      </c>
    </row>
    <row r="41" spans="1:4" x14ac:dyDescent="0.2">
      <c r="C41" s="409">
        <v>0</v>
      </c>
      <c r="D41" s="410">
        <f>D40</f>
        <v>4.7100000000000003E-2</v>
      </c>
    </row>
  </sheetData>
  <autoFilter ref="A6:D38" xr:uid="{00000000-0009-0000-0000-000009000000}">
    <sortState ref="A7:D38">
      <sortCondition ref="C6:C38"/>
    </sortState>
  </autoFilter>
  <mergeCells count="1">
    <mergeCell ref="H1:I1"/>
  </mergeCells>
  <hyperlinks>
    <hyperlink ref="H1:I1" location="Index!A1" display="Regresar al �ndice" xr:uid="{622DCC39-35C5-488B-BEAF-3541E4B5A224}"/>
  </hyperlinks>
  <pageMargins left="0.7" right="0.7" top="0.75" bottom="0.75" header="0.3" footer="0.3"/>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4708-2B80-4D86-9A60-3DB24A9E3DA2}">
  <sheetPr codeName="Hoja59"/>
  <dimension ref="A1:I41"/>
  <sheetViews>
    <sheetView workbookViewId="0"/>
  </sheetViews>
  <sheetFormatPr baseColWidth="10" defaultRowHeight="12.75" x14ac:dyDescent="0.2"/>
  <cols>
    <col min="1" max="16384" width="11.42578125" style="396"/>
  </cols>
  <sheetData>
    <row r="1" spans="1:9" x14ac:dyDescent="0.2">
      <c r="A1" s="69" t="s">
        <v>2041</v>
      </c>
      <c r="H1" s="346" t="s">
        <v>2143</v>
      </c>
      <c r="I1" s="346"/>
    </row>
    <row r="2" spans="1:9" x14ac:dyDescent="0.2">
      <c r="A2" s="396" t="s">
        <v>1467</v>
      </c>
    </row>
    <row r="6" spans="1:9" x14ac:dyDescent="0.2">
      <c r="A6" s="396" t="s">
        <v>135</v>
      </c>
      <c r="B6" s="396" t="s">
        <v>550</v>
      </c>
      <c r="C6" s="396" t="s">
        <v>558</v>
      </c>
      <c r="D6" s="396" t="s">
        <v>136</v>
      </c>
    </row>
    <row r="7" spans="1:9" x14ac:dyDescent="0.2">
      <c r="A7" s="396" t="s">
        <v>464</v>
      </c>
      <c r="B7" s="396" t="s">
        <v>28</v>
      </c>
      <c r="C7" s="108">
        <v>6.6022177546019953E-2</v>
      </c>
      <c r="D7" s="356">
        <f t="shared" ref="D7:D38" si="0">_xlfn.RANK.EQ(C7,$C$7:$C$38,0)</f>
        <v>32</v>
      </c>
    </row>
    <row r="8" spans="1:9" x14ac:dyDescent="0.2">
      <c r="A8" s="396" t="s">
        <v>466</v>
      </c>
      <c r="B8" s="396" t="s">
        <v>30</v>
      </c>
      <c r="C8" s="108">
        <v>7.2907668962297181E-2</v>
      </c>
      <c r="D8" s="356">
        <f t="shared" si="0"/>
        <v>31</v>
      </c>
    </row>
    <row r="9" spans="1:9" x14ac:dyDescent="0.2">
      <c r="A9" s="396" t="s">
        <v>536</v>
      </c>
      <c r="B9" s="396" t="s">
        <v>14</v>
      </c>
      <c r="C9" s="108">
        <v>8.5823890083785451E-2</v>
      </c>
      <c r="D9" s="356">
        <f t="shared" si="0"/>
        <v>30</v>
      </c>
    </row>
    <row r="10" spans="1:9" x14ac:dyDescent="0.2">
      <c r="A10" s="396" t="s">
        <v>541</v>
      </c>
      <c r="B10" s="396" t="s">
        <v>5</v>
      </c>
      <c r="C10" s="108">
        <v>9.1292653341068439E-2</v>
      </c>
      <c r="D10" s="356">
        <f t="shared" si="0"/>
        <v>29</v>
      </c>
    </row>
    <row r="11" spans="1:9" x14ac:dyDescent="0.2">
      <c r="A11" s="396" t="s">
        <v>462</v>
      </c>
      <c r="B11" s="396" t="s">
        <v>26</v>
      </c>
      <c r="C11" s="108">
        <v>9.2963504593234172E-2</v>
      </c>
      <c r="D11" s="356">
        <f t="shared" si="0"/>
        <v>28</v>
      </c>
    </row>
    <row r="12" spans="1:9" x14ac:dyDescent="0.2">
      <c r="A12" s="396" t="s">
        <v>454</v>
      </c>
      <c r="B12" s="396" t="s">
        <v>18</v>
      </c>
      <c r="C12" s="108">
        <v>9.4203649524477698E-2</v>
      </c>
      <c r="D12" s="356">
        <f t="shared" si="0"/>
        <v>27</v>
      </c>
    </row>
    <row r="13" spans="1:9" x14ac:dyDescent="0.2">
      <c r="A13" s="396" t="s">
        <v>455</v>
      </c>
      <c r="B13" s="396" t="s">
        <v>19</v>
      </c>
      <c r="C13" s="108">
        <v>9.8143509417210867E-2</v>
      </c>
      <c r="D13" s="356">
        <f t="shared" si="0"/>
        <v>26</v>
      </c>
    </row>
    <row r="14" spans="1:9" x14ac:dyDescent="0.2">
      <c r="A14" s="396" t="s">
        <v>463</v>
      </c>
      <c r="B14" s="396" t="s">
        <v>27</v>
      </c>
      <c r="C14" s="108">
        <v>9.894196807971492E-2</v>
      </c>
      <c r="D14" s="356">
        <f t="shared" si="0"/>
        <v>25</v>
      </c>
    </row>
    <row r="15" spans="1:9" x14ac:dyDescent="0.2">
      <c r="A15" s="396" t="s">
        <v>458</v>
      </c>
      <c r="B15" s="396" t="s">
        <v>22</v>
      </c>
      <c r="C15" s="108">
        <v>9.9654492790629171E-2</v>
      </c>
      <c r="D15" s="356">
        <f t="shared" si="0"/>
        <v>24</v>
      </c>
    </row>
    <row r="16" spans="1:9" x14ac:dyDescent="0.2">
      <c r="A16" s="396" t="s">
        <v>537</v>
      </c>
      <c r="B16" s="396" t="s">
        <v>9</v>
      </c>
      <c r="C16" s="108">
        <v>0.10386386057218021</v>
      </c>
      <c r="D16" s="356">
        <f t="shared" si="0"/>
        <v>23</v>
      </c>
    </row>
    <row r="17" spans="1:4" x14ac:dyDescent="0.2">
      <c r="A17" s="396" t="s">
        <v>540</v>
      </c>
      <c r="B17" s="396" t="s">
        <v>16</v>
      </c>
      <c r="C17" s="108">
        <v>0.10420264372507765</v>
      </c>
      <c r="D17" s="356">
        <f t="shared" si="0"/>
        <v>22</v>
      </c>
    </row>
    <row r="18" spans="1:4" x14ac:dyDescent="0.2">
      <c r="A18" s="396" t="s">
        <v>468</v>
      </c>
      <c r="B18" s="396" t="s">
        <v>32</v>
      </c>
      <c r="C18" s="108">
        <v>0.10956361684178237</v>
      </c>
      <c r="D18" s="356">
        <f t="shared" si="0"/>
        <v>21</v>
      </c>
    </row>
    <row r="19" spans="1:4" x14ac:dyDescent="0.2">
      <c r="A19" s="396" t="s">
        <v>460</v>
      </c>
      <c r="B19" s="396" t="s">
        <v>24</v>
      </c>
      <c r="C19" s="108">
        <v>0.10979794753351838</v>
      </c>
      <c r="D19" s="356">
        <f t="shared" si="0"/>
        <v>20</v>
      </c>
    </row>
    <row r="20" spans="1:4" x14ac:dyDescent="0.2">
      <c r="A20" s="396" t="s">
        <v>452</v>
      </c>
      <c r="B20" s="396" t="s">
        <v>13</v>
      </c>
      <c r="C20" s="108">
        <v>0.1106052138466089</v>
      </c>
      <c r="D20" s="356">
        <f t="shared" si="0"/>
        <v>19</v>
      </c>
    </row>
    <row r="21" spans="1:4" x14ac:dyDescent="0.2">
      <c r="A21" s="396" t="s">
        <v>457</v>
      </c>
      <c r="B21" s="396" t="s">
        <v>21</v>
      </c>
      <c r="C21" s="108">
        <v>0.11161154788808592</v>
      </c>
      <c r="D21" s="356">
        <f t="shared" si="0"/>
        <v>18</v>
      </c>
    </row>
    <row r="22" spans="1:4" x14ac:dyDescent="0.2">
      <c r="A22" s="396" t="s">
        <v>547</v>
      </c>
      <c r="B22" s="396" t="s">
        <v>8</v>
      </c>
      <c r="C22" s="108">
        <v>0.11264958955592909</v>
      </c>
      <c r="D22" s="356">
        <f t="shared" si="0"/>
        <v>17</v>
      </c>
    </row>
    <row r="23" spans="1:4" x14ac:dyDescent="0.2">
      <c r="A23" s="396" t="s">
        <v>549</v>
      </c>
      <c r="B23" s="396" t="s">
        <v>7</v>
      </c>
      <c r="C23" s="108">
        <v>0.11318050441461779</v>
      </c>
      <c r="D23" s="356">
        <f t="shared" si="0"/>
        <v>16</v>
      </c>
    </row>
    <row r="24" spans="1:4" x14ac:dyDescent="0.2">
      <c r="A24" s="396" t="s">
        <v>545</v>
      </c>
      <c r="B24" s="396" t="s">
        <v>0</v>
      </c>
      <c r="C24" s="108">
        <v>0.11461754674077813</v>
      </c>
      <c r="D24" s="356">
        <f t="shared" si="0"/>
        <v>15</v>
      </c>
    </row>
    <row r="25" spans="1:4" x14ac:dyDescent="0.2">
      <c r="A25" s="396" t="s">
        <v>465</v>
      </c>
      <c r="B25" s="408" t="s">
        <v>29</v>
      </c>
      <c r="C25" s="108">
        <v>0.11506890282773108</v>
      </c>
      <c r="D25" s="356">
        <f t="shared" si="0"/>
        <v>14</v>
      </c>
    </row>
    <row r="26" spans="1:4" x14ac:dyDescent="0.2">
      <c r="A26" s="396" t="s">
        <v>469</v>
      </c>
      <c r="B26" s="396" t="s">
        <v>33</v>
      </c>
      <c r="C26" s="108">
        <v>0.11589597857739539</v>
      </c>
      <c r="D26" s="356">
        <f t="shared" si="0"/>
        <v>13</v>
      </c>
    </row>
    <row r="27" spans="1:4" x14ac:dyDescent="0.2">
      <c r="A27" s="396" t="s">
        <v>467</v>
      </c>
      <c r="B27" s="396" t="s">
        <v>31</v>
      </c>
      <c r="C27" s="108">
        <v>0.11666195419477322</v>
      </c>
      <c r="D27" s="356">
        <f t="shared" si="0"/>
        <v>12</v>
      </c>
    </row>
    <row r="28" spans="1:4" x14ac:dyDescent="0.2">
      <c r="A28" s="396" t="s">
        <v>544</v>
      </c>
      <c r="B28" s="396" t="s">
        <v>10</v>
      </c>
      <c r="C28" s="108">
        <v>0.1169590199397329</v>
      </c>
      <c r="D28" s="356">
        <f t="shared" si="0"/>
        <v>11</v>
      </c>
    </row>
    <row r="29" spans="1:4" x14ac:dyDescent="0.2">
      <c r="A29" s="396" t="s">
        <v>459</v>
      </c>
      <c r="B29" s="396" t="s">
        <v>23</v>
      </c>
      <c r="C29" s="108">
        <v>0.11745719669042348</v>
      </c>
      <c r="D29" s="356">
        <f t="shared" si="0"/>
        <v>10</v>
      </c>
    </row>
    <row r="30" spans="1:4" x14ac:dyDescent="0.2">
      <c r="A30" s="396" t="s">
        <v>542</v>
      </c>
      <c r="B30" s="396" t="s">
        <v>12</v>
      </c>
      <c r="C30" s="108">
        <v>0.11831696959975675</v>
      </c>
      <c r="D30" s="356">
        <f t="shared" si="0"/>
        <v>9</v>
      </c>
    </row>
    <row r="31" spans="1:4" x14ac:dyDescent="0.2">
      <c r="A31" s="396" t="s">
        <v>456</v>
      </c>
      <c r="B31" s="396" t="s">
        <v>20</v>
      </c>
      <c r="C31" s="108">
        <v>0.11897467809104385</v>
      </c>
      <c r="D31" s="356">
        <f t="shared" si="0"/>
        <v>8</v>
      </c>
    </row>
    <row r="32" spans="1:4" x14ac:dyDescent="0.2">
      <c r="A32" s="396" t="s">
        <v>538</v>
      </c>
      <c r="B32" s="396" t="s">
        <v>6</v>
      </c>
      <c r="C32" s="108">
        <v>0.12468799358392056</v>
      </c>
      <c r="D32" s="356">
        <f t="shared" si="0"/>
        <v>7</v>
      </c>
    </row>
    <row r="33" spans="1:4" x14ac:dyDescent="0.2">
      <c r="A33" s="396" t="s">
        <v>548</v>
      </c>
      <c r="B33" s="396" t="s">
        <v>4</v>
      </c>
      <c r="C33" s="108">
        <v>0.12705718809128469</v>
      </c>
      <c r="D33" s="356">
        <f t="shared" si="0"/>
        <v>6</v>
      </c>
    </row>
    <row r="34" spans="1:4" x14ac:dyDescent="0.2">
      <c r="A34" s="396" t="s">
        <v>543</v>
      </c>
      <c r="B34" s="396" t="s">
        <v>11</v>
      </c>
      <c r="C34" s="108">
        <v>0.13097572010254865</v>
      </c>
      <c r="D34" s="356">
        <f t="shared" si="0"/>
        <v>5</v>
      </c>
    </row>
    <row r="35" spans="1:4" x14ac:dyDescent="0.2">
      <c r="A35" s="396" t="s">
        <v>539</v>
      </c>
      <c r="B35" s="396" t="s">
        <v>3</v>
      </c>
      <c r="C35" s="108">
        <v>0.132972128745552</v>
      </c>
      <c r="D35" s="356">
        <f t="shared" si="0"/>
        <v>4</v>
      </c>
    </row>
    <row r="36" spans="1:4" x14ac:dyDescent="0.2">
      <c r="A36" s="396" t="s">
        <v>453</v>
      </c>
      <c r="B36" s="396" t="s">
        <v>17</v>
      </c>
      <c r="C36" s="108">
        <v>0.13545714134230133</v>
      </c>
      <c r="D36" s="356">
        <f t="shared" si="0"/>
        <v>3</v>
      </c>
    </row>
    <row r="37" spans="1:4" x14ac:dyDescent="0.2">
      <c r="A37" s="396" t="s">
        <v>461</v>
      </c>
      <c r="B37" s="396" t="s">
        <v>25</v>
      </c>
      <c r="C37" s="108">
        <v>0.13608465279612156</v>
      </c>
      <c r="D37" s="356">
        <f t="shared" si="0"/>
        <v>2</v>
      </c>
    </row>
    <row r="38" spans="1:4" x14ac:dyDescent="0.2">
      <c r="A38" s="396" t="s">
        <v>546</v>
      </c>
      <c r="B38" s="396" t="s">
        <v>15</v>
      </c>
      <c r="C38" s="108">
        <v>0.14155813633085068</v>
      </c>
      <c r="D38" s="356">
        <f t="shared" si="0"/>
        <v>1</v>
      </c>
    </row>
    <row r="40" spans="1:4" x14ac:dyDescent="0.2">
      <c r="B40" s="396" t="s">
        <v>1</v>
      </c>
      <c r="C40" s="409">
        <v>1</v>
      </c>
      <c r="D40" s="410">
        <v>0.10949999999999999</v>
      </c>
    </row>
    <row r="41" spans="1:4" x14ac:dyDescent="0.2">
      <c r="C41" s="409">
        <v>0</v>
      </c>
      <c r="D41" s="410">
        <f>D40</f>
        <v>0.10949999999999999</v>
      </c>
    </row>
  </sheetData>
  <autoFilter ref="A6:D38" xr:uid="{00000000-0009-0000-0000-00000A000000}">
    <sortState ref="A7:D38">
      <sortCondition ref="C6:C38"/>
    </sortState>
  </autoFilter>
  <mergeCells count="1">
    <mergeCell ref="H1:I1"/>
  </mergeCells>
  <hyperlinks>
    <hyperlink ref="H1:I1" location="Index!A1" display="Regresar al �ndice" xr:uid="{CDABE5F3-01CC-4CB2-B7A1-BF306AD43E68}"/>
  </hyperlinks>
  <pageMargins left="0.7" right="0.7" top="0.75" bottom="0.75" header="0.3" footer="0.3"/>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EE6BE-3E41-4973-9002-367287829716}">
  <sheetPr codeName="Hoja107"/>
  <dimension ref="A1:I122"/>
  <sheetViews>
    <sheetView zoomScaleNormal="100" workbookViewId="0"/>
  </sheetViews>
  <sheetFormatPr baseColWidth="10" defaultRowHeight="12.75" x14ac:dyDescent="0.2"/>
  <cols>
    <col min="1" max="16384" width="11.42578125" style="127"/>
  </cols>
  <sheetData>
    <row r="1" spans="1:9" x14ac:dyDescent="0.2">
      <c r="A1" s="69" t="s">
        <v>2042</v>
      </c>
      <c r="H1" s="346" t="s">
        <v>2143</v>
      </c>
      <c r="I1" s="346"/>
    </row>
    <row r="6" spans="1:9" x14ac:dyDescent="0.2">
      <c r="A6" s="127" t="s">
        <v>134</v>
      </c>
      <c r="B6" s="127" t="s">
        <v>1231</v>
      </c>
      <c r="C6" s="127" t="s">
        <v>1231</v>
      </c>
      <c r="D6" s="127" t="s">
        <v>1348</v>
      </c>
      <c r="E6" s="127" t="s">
        <v>1348</v>
      </c>
    </row>
    <row r="7" spans="1:9" x14ac:dyDescent="0.2">
      <c r="B7" s="127" t="s">
        <v>1942</v>
      </c>
      <c r="C7" s="127" t="s">
        <v>1943</v>
      </c>
      <c r="D7" s="127" t="s">
        <v>1942</v>
      </c>
      <c r="E7" s="127" t="s">
        <v>1943</v>
      </c>
    </row>
    <row r="8" spans="1:9" x14ac:dyDescent="0.2">
      <c r="A8" s="407">
        <v>43296</v>
      </c>
      <c r="B8" s="204"/>
      <c r="C8" s="204"/>
      <c r="D8" s="204"/>
      <c r="E8" s="204"/>
    </row>
    <row r="9" spans="1:9" x14ac:dyDescent="0.2">
      <c r="A9" s="407">
        <v>43313</v>
      </c>
      <c r="B9" s="204"/>
      <c r="C9" s="204"/>
      <c r="D9" s="204"/>
      <c r="E9" s="204"/>
    </row>
    <row r="10" spans="1:9" x14ac:dyDescent="0.2">
      <c r="A10" s="407">
        <v>43327</v>
      </c>
      <c r="B10" s="204"/>
      <c r="C10" s="204"/>
      <c r="D10" s="204"/>
      <c r="E10" s="204"/>
    </row>
    <row r="11" spans="1:9" x14ac:dyDescent="0.2">
      <c r="A11" s="407">
        <v>43344</v>
      </c>
      <c r="B11" s="204"/>
      <c r="C11" s="204"/>
      <c r="D11" s="204"/>
      <c r="E11" s="204"/>
    </row>
    <row r="12" spans="1:9" x14ac:dyDescent="0.2">
      <c r="A12" s="407">
        <v>43358</v>
      </c>
      <c r="B12" s="204"/>
      <c r="C12" s="204"/>
      <c r="D12" s="204"/>
      <c r="E12" s="204"/>
    </row>
    <row r="13" spans="1:9" x14ac:dyDescent="0.2">
      <c r="A13" s="407">
        <v>43374</v>
      </c>
      <c r="B13" s="204"/>
      <c r="C13" s="204"/>
      <c r="D13" s="204"/>
      <c r="E13" s="204"/>
    </row>
    <row r="14" spans="1:9" x14ac:dyDescent="0.2">
      <c r="A14" s="407">
        <v>43388</v>
      </c>
      <c r="B14" s="204"/>
      <c r="C14" s="204"/>
      <c r="D14" s="204"/>
      <c r="E14" s="204"/>
    </row>
    <row r="15" spans="1:9" x14ac:dyDescent="0.2">
      <c r="A15" s="407">
        <v>43405</v>
      </c>
      <c r="B15" s="204"/>
      <c r="C15" s="204"/>
      <c r="D15" s="204"/>
      <c r="E15" s="204"/>
    </row>
    <row r="16" spans="1:9" x14ac:dyDescent="0.2">
      <c r="A16" s="407">
        <v>43419</v>
      </c>
      <c r="B16" s="204"/>
      <c r="C16" s="204"/>
      <c r="D16" s="204"/>
      <c r="E16" s="204"/>
    </row>
    <row r="17" spans="1:5" x14ac:dyDescent="0.2">
      <c r="A17" s="407">
        <v>43435</v>
      </c>
      <c r="B17" s="204"/>
      <c r="C17" s="204"/>
      <c r="D17" s="204"/>
      <c r="E17" s="204"/>
    </row>
    <row r="18" spans="1:5" x14ac:dyDescent="0.2">
      <c r="A18" s="407">
        <v>43449</v>
      </c>
      <c r="B18" s="204"/>
      <c r="C18" s="204"/>
      <c r="D18" s="204"/>
      <c r="E18" s="204"/>
    </row>
    <row r="19" spans="1:5" x14ac:dyDescent="0.2">
      <c r="A19" s="407">
        <v>43466</v>
      </c>
      <c r="B19" s="204"/>
      <c r="C19" s="204"/>
      <c r="D19" s="204"/>
      <c r="E19" s="204"/>
    </row>
    <row r="20" spans="1:5" x14ac:dyDescent="0.2">
      <c r="A20" s="407">
        <v>43480</v>
      </c>
      <c r="B20" s="204"/>
      <c r="C20" s="204"/>
      <c r="D20" s="204"/>
      <c r="E20" s="204"/>
    </row>
    <row r="21" spans="1:5" x14ac:dyDescent="0.2">
      <c r="A21" s="407">
        <v>43497</v>
      </c>
      <c r="B21" s="204"/>
      <c r="C21" s="204"/>
      <c r="D21" s="204"/>
      <c r="E21" s="204"/>
    </row>
    <row r="22" spans="1:5" x14ac:dyDescent="0.2">
      <c r="A22" s="407">
        <v>43511</v>
      </c>
      <c r="B22" s="204"/>
      <c r="C22" s="204"/>
      <c r="D22" s="204"/>
      <c r="E22" s="204"/>
    </row>
    <row r="23" spans="1:5" x14ac:dyDescent="0.2">
      <c r="A23" s="407">
        <v>43525</v>
      </c>
      <c r="B23" s="204"/>
      <c r="C23" s="204"/>
      <c r="D23" s="204"/>
      <c r="E23" s="204"/>
    </row>
    <row r="24" spans="1:5" x14ac:dyDescent="0.2">
      <c r="A24" s="407">
        <v>43539</v>
      </c>
      <c r="B24" s="204"/>
      <c r="C24" s="204"/>
      <c r="D24" s="204"/>
      <c r="E24" s="204"/>
    </row>
    <row r="25" spans="1:5" x14ac:dyDescent="0.2">
      <c r="A25" s="407">
        <v>43556</v>
      </c>
      <c r="B25" s="204"/>
      <c r="C25" s="204"/>
      <c r="D25" s="204"/>
      <c r="E25" s="204"/>
    </row>
    <row r="26" spans="1:5" x14ac:dyDescent="0.2">
      <c r="A26" s="407">
        <v>43570</v>
      </c>
      <c r="B26" s="204"/>
      <c r="C26" s="204"/>
      <c r="D26" s="204"/>
      <c r="E26" s="204"/>
    </row>
    <row r="27" spans="1:5" x14ac:dyDescent="0.2">
      <c r="A27" s="407">
        <v>43586</v>
      </c>
      <c r="B27" s="204"/>
      <c r="C27" s="204"/>
      <c r="D27" s="204"/>
      <c r="E27" s="204"/>
    </row>
    <row r="28" spans="1:5" x14ac:dyDescent="0.2">
      <c r="A28" s="407">
        <v>43600</v>
      </c>
      <c r="B28" s="204"/>
      <c r="C28" s="204"/>
      <c r="D28" s="204"/>
      <c r="E28" s="204"/>
    </row>
    <row r="29" spans="1:5" x14ac:dyDescent="0.2">
      <c r="A29" s="407">
        <v>43617</v>
      </c>
      <c r="B29" s="204"/>
      <c r="C29" s="204"/>
      <c r="D29" s="204"/>
      <c r="E29" s="204"/>
    </row>
    <row r="30" spans="1:5" x14ac:dyDescent="0.2">
      <c r="A30" s="407">
        <v>43631</v>
      </c>
      <c r="B30" s="204"/>
      <c r="C30" s="204"/>
      <c r="D30" s="204"/>
      <c r="E30" s="204"/>
    </row>
    <row r="31" spans="1:5" x14ac:dyDescent="0.2">
      <c r="A31" s="407">
        <v>43647</v>
      </c>
      <c r="B31" s="204"/>
      <c r="C31" s="204"/>
      <c r="D31" s="204"/>
      <c r="E31" s="204"/>
    </row>
    <row r="32" spans="1:5" x14ac:dyDescent="0.2">
      <c r="A32" s="407">
        <v>43661</v>
      </c>
      <c r="B32" s="204">
        <v>4.0189999999999948E-2</v>
      </c>
      <c r="C32" s="204">
        <v>3.71999999999999E-2</v>
      </c>
      <c r="D32" s="204">
        <v>4.0782691564560825E-2</v>
      </c>
      <c r="E32" s="204">
        <v>3.5511406042590954E-2</v>
      </c>
    </row>
    <row r="33" spans="1:5" x14ac:dyDescent="0.2">
      <c r="A33" s="407">
        <v>43678</v>
      </c>
      <c r="B33" s="204">
        <v>3.6600929230891754E-2</v>
      </c>
      <c r="C33" s="204">
        <v>3.2877231097335979E-2</v>
      </c>
      <c r="D33" s="204">
        <v>2.7071610346557362E-2</v>
      </c>
      <c r="E33" s="204">
        <v>1.9480451110433172E-2</v>
      </c>
    </row>
    <row r="34" spans="1:5" x14ac:dyDescent="0.2">
      <c r="A34" s="407">
        <v>43692</v>
      </c>
      <c r="B34" s="204">
        <v>3.5109175516048197E-2</v>
      </c>
      <c r="C34" s="204">
        <v>3.0365358054868175E-2</v>
      </c>
      <c r="D34" s="204">
        <v>2.824480645241656E-2</v>
      </c>
      <c r="E34" s="204">
        <v>1.4301394490365826E-2</v>
      </c>
    </row>
    <row r="35" spans="1:5" x14ac:dyDescent="0.2">
      <c r="A35" s="407">
        <v>43709</v>
      </c>
      <c r="B35" s="204">
        <v>3.1027955881041347E-2</v>
      </c>
      <c r="C35" s="204">
        <v>2.986169632677349E-2</v>
      </c>
      <c r="D35" s="204">
        <v>2.19491165086938E-2</v>
      </c>
      <c r="E35" s="204">
        <v>1.8376483400646348E-2</v>
      </c>
    </row>
    <row r="36" spans="1:5" x14ac:dyDescent="0.2">
      <c r="A36" s="407">
        <v>43723</v>
      </c>
      <c r="B36" s="204">
        <v>3.1847763733111822E-2</v>
      </c>
      <c r="C36" s="204">
        <v>3.0078241061701538E-2</v>
      </c>
      <c r="D36" s="204">
        <v>3.3442049517340644E-2</v>
      </c>
      <c r="E36" s="204">
        <v>2.943165635438727E-2</v>
      </c>
    </row>
    <row r="37" spans="1:5" x14ac:dyDescent="0.2">
      <c r="A37" s="407">
        <v>43739</v>
      </c>
      <c r="B37" s="204">
        <v>3.2468751543896168E-2</v>
      </c>
      <c r="C37" s="204">
        <v>3.0067474253245408E-2</v>
      </c>
      <c r="D37" s="204">
        <v>5.0638129783360464E-2</v>
      </c>
      <c r="E37" s="204">
        <v>3.3936528261994114E-2</v>
      </c>
    </row>
    <row r="38" spans="1:5" x14ac:dyDescent="0.2">
      <c r="A38" s="407">
        <v>43753</v>
      </c>
      <c r="B38" s="204">
        <v>3.4698695218434938E-2</v>
      </c>
      <c r="C38" s="204">
        <v>3.032243446393923E-2</v>
      </c>
      <c r="D38" s="204">
        <v>5.7562323966620532E-2</v>
      </c>
      <c r="E38" s="204">
        <v>3.575513915096229E-2</v>
      </c>
    </row>
    <row r="39" spans="1:5" x14ac:dyDescent="0.2">
      <c r="A39" s="407">
        <v>43770</v>
      </c>
      <c r="B39" s="204">
        <v>3.3573046990444277E-2</v>
      </c>
      <c r="C39" s="204">
        <v>3.1008890455489047E-2</v>
      </c>
      <c r="D39" s="204">
        <v>5.5085472884235376E-2</v>
      </c>
      <c r="E39" s="204">
        <v>3.8016936321282335E-2</v>
      </c>
    </row>
    <row r="40" spans="1:5" x14ac:dyDescent="0.2">
      <c r="A40" s="407">
        <v>43784</v>
      </c>
      <c r="B40" s="204">
        <v>3.3272337327588053E-2</v>
      </c>
      <c r="C40" s="204">
        <v>2.8495310959960163E-2</v>
      </c>
      <c r="D40" s="204">
        <v>3.2307290531279564E-2</v>
      </c>
      <c r="E40" s="204">
        <v>1.7285450881018516E-2</v>
      </c>
    </row>
    <row r="41" spans="1:5" x14ac:dyDescent="0.2">
      <c r="A41" s="407">
        <v>43800</v>
      </c>
      <c r="B41" s="204">
        <v>3.1591808806998634E-2</v>
      </c>
      <c r="C41" s="204">
        <v>2.6336985317664485E-2</v>
      </c>
      <c r="D41" s="204">
        <v>2.3803413266700213E-2</v>
      </c>
      <c r="E41" s="204">
        <v>4.1014567046890882E-3</v>
      </c>
    </row>
    <row r="42" spans="1:5" x14ac:dyDescent="0.2">
      <c r="A42" s="407">
        <v>43814</v>
      </c>
      <c r="B42" s="204">
        <v>3.6688257601740437E-2</v>
      </c>
      <c r="C42" s="204">
        <v>3.0225648594065513E-2</v>
      </c>
      <c r="D42" s="204">
        <v>5.0617251020431464E-2</v>
      </c>
      <c r="E42" s="204">
        <v>3.2372257089805512E-2</v>
      </c>
    </row>
    <row r="43" spans="1:5" x14ac:dyDescent="0.2">
      <c r="A43" s="407">
        <v>43831</v>
      </c>
      <c r="B43" s="204">
        <v>3.7604661411154039E-2</v>
      </c>
      <c r="C43" s="204">
        <v>3.1841326802773962E-2</v>
      </c>
      <c r="D43" s="204">
        <v>5.2909131258418673E-2</v>
      </c>
      <c r="E43" s="204">
        <v>3.1068504123255014E-2</v>
      </c>
    </row>
    <row r="44" spans="1:5" x14ac:dyDescent="0.2">
      <c r="A44" s="407">
        <v>43845</v>
      </c>
      <c r="B44" s="204">
        <v>3.5860976373024656E-2</v>
      </c>
      <c r="C44" s="204">
        <v>3.2915664520133392E-2</v>
      </c>
      <c r="D44" s="204">
        <v>6.4127959578612614E-2</v>
      </c>
      <c r="E44" s="204">
        <v>3.544259657102411E-2</v>
      </c>
    </row>
    <row r="45" spans="1:5" x14ac:dyDescent="0.2">
      <c r="A45" s="407">
        <v>43862</v>
      </c>
      <c r="B45" s="204">
        <v>3.8003264683745819E-2</v>
      </c>
      <c r="C45" s="204">
        <v>3.5210515586016733E-2</v>
      </c>
      <c r="D45" s="204">
        <v>7.0453814875052201E-2</v>
      </c>
      <c r="E45" s="204">
        <v>4.5447503087251206E-2</v>
      </c>
    </row>
    <row r="46" spans="1:5" x14ac:dyDescent="0.2">
      <c r="A46" s="407">
        <v>43876</v>
      </c>
      <c r="B46" s="204">
        <v>3.5756365937971823E-2</v>
      </c>
      <c r="C46" s="204">
        <v>3.8691226369365062E-2</v>
      </c>
      <c r="D46" s="204">
        <v>9.0801356117047982E-2</v>
      </c>
      <c r="E46" s="204">
        <v>8.1057964926927406E-2</v>
      </c>
    </row>
    <row r="47" spans="1:5" x14ac:dyDescent="0.2">
      <c r="A47" s="407">
        <v>43891</v>
      </c>
      <c r="B47" s="204">
        <v>3.2625542467451973E-2</v>
      </c>
      <c r="C47" s="204">
        <v>3.7122274331576666E-2</v>
      </c>
      <c r="D47" s="204">
        <v>8.781229320240902E-2</v>
      </c>
      <c r="E47" s="204">
        <v>7.9196945488359649E-2</v>
      </c>
    </row>
    <row r="48" spans="1:5" x14ac:dyDescent="0.2">
      <c r="A48" s="407">
        <v>43905</v>
      </c>
      <c r="B48" s="204">
        <v>2.5983458908752866E-2</v>
      </c>
      <c r="C48" s="204">
        <v>2.7864434936302862E-2</v>
      </c>
      <c r="D48" s="204">
        <v>7.8915150588932503E-2</v>
      </c>
      <c r="E48" s="204">
        <v>6.4657837875953472E-2</v>
      </c>
    </row>
    <row r="49" spans="1:5" x14ac:dyDescent="0.2">
      <c r="A49" s="407">
        <v>43922</v>
      </c>
      <c r="B49" s="204">
        <v>1.8256204407734788E-2</v>
      </c>
      <c r="C49" s="204">
        <v>2.081139312663649E-2</v>
      </c>
      <c r="D49" s="204">
        <v>8.9727630675807468E-2</v>
      </c>
      <c r="E49" s="204">
        <v>6.7801476088700463E-2</v>
      </c>
    </row>
    <row r="50" spans="1:5" x14ac:dyDescent="0.2">
      <c r="A50" s="407">
        <v>43936</v>
      </c>
      <c r="B50" s="204">
        <v>1.6436745042465839E-2</v>
      </c>
      <c r="C50" s="204">
        <v>2.2131669917537344E-2</v>
      </c>
      <c r="D50" s="204">
        <v>6.8495471732120672E-2</v>
      </c>
      <c r="E50" s="204">
        <v>6.7185816227195438E-2</v>
      </c>
    </row>
    <row r="51" spans="1:5" x14ac:dyDescent="0.2">
      <c r="A51" s="407">
        <v>43952</v>
      </c>
      <c r="B51" s="204">
        <v>2.1838604333041189E-2</v>
      </c>
      <c r="C51" s="204">
        <v>2.8251815980629535E-2</v>
      </c>
      <c r="D51" s="204">
        <v>7.0836091273576818E-2</v>
      </c>
      <c r="E51" s="204">
        <v>8.4515859665298843E-2</v>
      </c>
    </row>
    <row r="52" spans="1:5" x14ac:dyDescent="0.2">
      <c r="A52" s="407">
        <v>43966</v>
      </c>
      <c r="B52" s="204">
        <v>2.5397039419826406E-2</v>
      </c>
      <c r="C52" s="204">
        <v>2.8503332816617544E-2</v>
      </c>
      <c r="D52" s="204">
        <v>6.6111061927733195E-2</v>
      </c>
      <c r="E52" s="204">
        <v>7.5737398891043473E-2</v>
      </c>
    </row>
    <row r="53" spans="1:5" x14ac:dyDescent="0.2">
      <c r="A53" s="407">
        <v>43983</v>
      </c>
      <c r="B53" s="204">
        <v>2.7047831651062726E-2</v>
      </c>
      <c r="C53" s="204">
        <v>3.1678372487285111E-2</v>
      </c>
      <c r="D53" s="204">
        <v>7.6315775677880726E-2</v>
      </c>
      <c r="E53" s="204">
        <v>8.0232084404802118E-2</v>
      </c>
    </row>
    <row r="54" spans="1:5" x14ac:dyDescent="0.2">
      <c r="A54" s="407">
        <v>43997</v>
      </c>
      <c r="B54" s="204">
        <v>2.8672317743161368E-2</v>
      </c>
      <c r="C54" s="204">
        <v>3.4999467946175367E-2</v>
      </c>
      <c r="D54" s="204">
        <v>6.817312543457521E-2</v>
      </c>
      <c r="E54" s="204">
        <v>7.6085763550446606E-2</v>
      </c>
    </row>
    <row r="55" spans="1:5" x14ac:dyDescent="0.2">
      <c r="A55" s="407">
        <v>44013</v>
      </c>
      <c r="B55" s="204">
        <v>3.1361430150415703E-2</v>
      </c>
      <c r="C55" s="204">
        <v>3.5859687035715071E-2</v>
      </c>
      <c r="D55" s="204">
        <v>7.5713473056735481E-2</v>
      </c>
      <c r="E55" s="204">
        <v>7.4030238927131453E-2</v>
      </c>
    </row>
    <row r="56" spans="1:5" x14ac:dyDescent="0.2">
      <c r="A56" s="407">
        <v>44027</v>
      </c>
      <c r="B56" s="204">
        <v>3.0965496688104999E-2</v>
      </c>
      <c r="C56" s="204">
        <v>3.6608175858079406E-2</v>
      </c>
      <c r="D56" s="204">
        <v>5.7995681665277798E-2</v>
      </c>
      <c r="E56" s="204">
        <v>7.1789415822177016E-2</v>
      </c>
    </row>
    <row r="57" spans="1:5" x14ac:dyDescent="0.2">
      <c r="A57" s="407">
        <v>44044</v>
      </c>
      <c r="B57" s="204">
        <v>3.6280045013417528E-2</v>
      </c>
      <c r="C57" s="204">
        <v>3.9896952972733102E-2</v>
      </c>
      <c r="D57" s="204">
        <v>6.6080311102820755E-2</v>
      </c>
      <c r="E57" s="204">
        <v>8.4937117158525588E-2</v>
      </c>
    </row>
    <row r="58" spans="1:5" x14ac:dyDescent="0.2">
      <c r="A58" s="407">
        <v>44058</v>
      </c>
      <c r="B58" s="204">
        <v>3.7232356416241563E-2</v>
      </c>
      <c r="C58" s="204">
        <v>4.1071583555936986E-2</v>
      </c>
      <c r="D58" s="204">
        <v>6.4273830305170865E-2</v>
      </c>
      <c r="E58" s="204">
        <v>8.5140653334091931E-2</v>
      </c>
    </row>
    <row r="59" spans="1:5" x14ac:dyDescent="0.2">
      <c r="A59" s="407">
        <v>44075</v>
      </c>
      <c r="B59" s="204">
        <v>3.8917723952325955E-2</v>
      </c>
      <c r="C59" s="204">
        <v>4.0961906870625953E-2</v>
      </c>
      <c r="D59" s="204">
        <v>6.9887472199606337E-2</v>
      </c>
      <c r="E59" s="204">
        <v>8.5306186026446795E-2</v>
      </c>
    </row>
    <row r="60" spans="1:5" x14ac:dyDescent="0.2">
      <c r="A60" s="407">
        <v>44089</v>
      </c>
      <c r="B60" s="204">
        <v>3.8168816977551367E-2</v>
      </c>
      <c r="C60" s="204">
        <v>3.9324276250636947E-2</v>
      </c>
      <c r="D60" s="204">
        <v>6.116029313055571E-2</v>
      </c>
      <c r="E60" s="204">
        <v>8.1478909484073103E-2</v>
      </c>
    </row>
    <row r="61" spans="1:5" x14ac:dyDescent="0.2">
      <c r="A61" s="407">
        <v>44105</v>
      </c>
      <c r="B61" s="204">
        <v>3.886459120881236E-2</v>
      </c>
      <c r="C61" s="204">
        <v>4.0854242482283087E-2</v>
      </c>
      <c r="D61" s="204">
        <v>5.3657018410690371E-2</v>
      </c>
      <c r="E61" s="204">
        <v>8.5527930042194722E-2</v>
      </c>
    </row>
    <row r="62" spans="1:5" x14ac:dyDescent="0.2">
      <c r="A62" s="407">
        <v>44119</v>
      </c>
      <c r="B62" s="204">
        <v>4.0904578258047275E-2</v>
      </c>
      <c r="C62" s="204">
        <v>4.0875060954038256E-2</v>
      </c>
      <c r="D62" s="204">
        <v>6.3297769252255165E-2</v>
      </c>
      <c r="E62" s="204">
        <v>9.4272414076829181E-2</v>
      </c>
    </row>
    <row r="63" spans="1:5" x14ac:dyDescent="0.2">
      <c r="A63" s="407">
        <v>44136</v>
      </c>
      <c r="B63" s="204">
        <v>3.5723136163479996E-2</v>
      </c>
      <c r="C63" s="204">
        <v>3.429282329366834E-2</v>
      </c>
      <c r="D63" s="204">
        <v>5.7862246610266732E-2</v>
      </c>
      <c r="E63" s="204">
        <v>7.9039209471418959E-2</v>
      </c>
    </row>
    <row r="64" spans="1:5" x14ac:dyDescent="0.2">
      <c r="A64" s="407">
        <v>44150</v>
      </c>
      <c r="B64" s="204">
        <v>3.4866892638153457E-2</v>
      </c>
      <c r="C64" s="204">
        <v>3.2336113404116018E-2</v>
      </c>
      <c r="D64" s="204">
        <v>5.5871721962183818E-2</v>
      </c>
      <c r="E64" s="204">
        <v>7.7295451215009692E-2</v>
      </c>
    </row>
    <row r="65" spans="1:5" x14ac:dyDescent="0.2">
      <c r="A65" s="407">
        <v>44166</v>
      </c>
      <c r="B65" s="204">
        <v>3.4348143305191536E-2</v>
      </c>
      <c r="C65" s="204">
        <v>3.2194623828749158E-2</v>
      </c>
      <c r="D65" s="204">
        <v>5.3561416146193697E-2</v>
      </c>
      <c r="E65" s="204">
        <v>7.1488055177513665E-2</v>
      </c>
    </row>
    <row r="66" spans="1:5" x14ac:dyDescent="0.2">
      <c r="A66" s="407">
        <v>44180</v>
      </c>
      <c r="B66" s="204">
        <v>3.3499380866408801E-2</v>
      </c>
      <c r="C66" s="204">
        <v>3.0809104189246428E-2</v>
      </c>
      <c r="D66" s="204">
        <v>4.6558087647743385E-2</v>
      </c>
      <c r="E66" s="204">
        <v>5.3042671106012129E-2</v>
      </c>
    </row>
    <row r="67" spans="1:5" x14ac:dyDescent="0.2">
      <c r="A67" s="407">
        <v>44197</v>
      </c>
      <c r="B67" s="204">
        <v>3.8837242225473023E-2</v>
      </c>
      <c r="C67" s="204">
        <v>3.3349625897657553E-2</v>
      </c>
      <c r="D67" s="204">
        <v>5.5221159713391144E-2</v>
      </c>
      <c r="E67" s="204">
        <v>5.3753253491324537E-2</v>
      </c>
    </row>
    <row r="68" spans="1:5" x14ac:dyDescent="0.2">
      <c r="A68" s="407">
        <v>44211</v>
      </c>
      <c r="B68" s="204">
        <v>4.5353700329484603E-2</v>
      </c>
      <c r="C68" s="204">
        <v>3.7350008450228067E-2</v>
      </c>
      <c r="D68" s="204">
        <v>5.5836947406149307E-2</v>
      </c>
      <c r="E68" s="204">
        <v>6.0043502427610251E-2</v>
      </c>
    </row>
    <row r="69" spans="1:5" x14ac:dyDescent="0.2">
      <c r="A69" s="407">
        <v>44228</v>
      </c>
      <c r="B69" s="204">
        <v>4.3994538349263257E-2</v>
      </c>
      <c r="C69" s="204">
        <v>3.8448553959263387E-2</v>
      </c>
      <c r="D69" s="204">
        <v>5.8206333296156432E-2</v>
      </c>
      <c r="E69" s="204">
        <v>5.9426368906205118E-2</v>
      </c>
    </row>
    <row r="70" spans="1:5" x14ac:dyDescent="0.2">
      <c r="A70" s="407">
        <v>44242</v>
      </c>
      <c r="B70" s="204">
        <v>4.5775475476416583E-2</v>
      </c>
      <c r="C70" s="204">
        <v>3.6755303758598368E-2</v>
      </c>
      <c r="D70" s="204">
        <v>4.5436257791072965E-2</v>
      </c>
      <c r="E70" s="204">
        <v>3.485583459232644E-2</v>
      </c>
    </row>
    <row r="71" spans="1:5" x14ac:dyDescent="0.2">
      <c r="A71" s="407">
        <v>44256</v>
      </c>
      <c r="B71" s="204">
        <v>4.8461538461538556E-2</v>
      </c>
      <c r="C71" s="204">
        <v>4.1154642251104878E-2</v>
      </c>
      <c r="D71" s="204">
        <v>4.368827586705093E-2</v>
      </c>
      <c r="E71" s="204">
        <v>3.8807136144960674E-2</v>
      </c>
    </row>
    <row r="72" spans="1:5" x14ac:dyDescent="0.2">
      <c r="A72" s="407">
        <v>44270</v>
      </c>
      <c r="B72" s="204">
        <v>5.706950094864105E-2</v>
      </c>
      <c r="C72" s="204">
        <v>5.2235440040593106E-2</v>
      </c>
      <c r="D72" s="204">
        <v>4.7080449612794562E-2</v>
      </c>
      <c r="E72" s="204">
        <v>4.8379417784140566E-2</v>
      </c>
    </row>
    <row r="73" spans="1:5" x14ac:dyDescent="0.2">
      <c r="A73" s="407">
        <v>44287</v>
      </c>
      <c r="B73" s="204">
        <v>6.3793495565158009E-2</v>
      </c>
      <c r="C73" s="204">
        <v>6.054611707917279E-2</v>
      </c>
      <c r="D73" s="204">
        <v>4.2687531519161714E-2</v>
      </c>
      <c r="E73" s="204">
        <v>5.3267205938448248E-2</v>
      </c>
    </row>
    <row r="74" spans="1:5" x14ac:dyDescent="0.2">
      <c r="A74" s="407">
        <v>44301</v>
      </c>
      <c r="B74" s="204">
        <v>6.8306840168443461E-2</v>
      </c>
      <c r="C74" s="204">
        <v>6.1159710544712587E-2</v>
      </c>
      <c r="D74" s="204">
        <v>5.7419577019591106E-2</v>
      </c>
      <c r="E74" s="204">
        <v>5.300613572195334E-2</v>
      </c>
    </row>
    <row r="75" spans="1:5" x14ac:dyDescent="0.2">
      <c r="A75" s="407">
        <v>44317</v>
      </c>
      <c r="B75" s="204">
        <v>6.7735731659030574E-2</v>
      </c>
      <c r="C75" s="204">
        <v>5.7965281113717015E-2</v>
      </c>
      <c r="D75" s="204">
        <v>7.3930675906509036E-2</v>
      </c>
      <c r="E75" s="204">
        <v>4.6910621421295984E-2</v>
      </c>
    </row>
    <row r="76" spans="1:5" x14ac:dyDescent="0.2">
      <c r="A76" s="407">
        <v>44331</v>
      </c>
      <c r="B76" s="204">
        <v>6.5540819776834347E-2</v>
      </c>
      <c r="C76" s="204">
        <v>5.9901279225305526E-2</v>
      </c>
      <c r="D76" s="204">
        <v>8.8927144536621094E-2</v>
      </c>
      <c r="E76" s="204">
        <v>7.0312998392487946E-2</v>
      </c>
    </row>
    <row r="77" spans="1:5" x14ac:dyDescent="0.2">
      <c r="A77" s="407">
        <v>44348</v>
      </c>
      <c r="B77" s="204">
        <v>6.71457212988813E-2</v>
      </c>
      <c r="C77" s="204">
        <v>6.0171839053476672E-2</v>
      </c>
      <c r="D77" s="204">
        <v>8.6130650331794456E-2</v>
      </c>
      <c r="E77" s="204">
        <v>7.8024411536203653E-2</v>
      </c>
    </row>
    <row r="78" spans="1:5" x14ac:dyDescent="0.2">
      <c r="A78" s="407">
        <v>44362</v>
      </c>
      <c r="B78" s="204">
        <v>6.693292677223539E-2</v>
      </c>
      <c r="C78" s="204">
        <v>5.7397351179071077E-2</v>
      </c>
      <c r="D78" s="204">
        <v>9.0633675094263344E-2</v>
      </c>
      <c r="E78" s="204">
        <v>7.7759745068575636E-2</v>
      </c>
    </row>
    <row r="79" spans="1:5" x14ac:dyDescent="0.2">
      <c r="A79" s="407">
        <v>44378</v>
      </c>
      <c r="B79" s="204">
        <v>6.5475081075036412E-2</v>
      </c>
      <c r="C79" s="204">
        <v>5.7520187015115853E-2</v>
      </c>
      <c r="D79" s="204">
        <v>8.1204026251803452E-2</v>
      </c>
      <c r="E79" s="204">
        <v>7.7403463698698438E-2</v>
      </c>
    </row>
    <row r="80" spans="1:5" x14ac:dyDescent="0.2">
      <c r="A80" s="407">
        <v>44392</v>
      </c>
      <c r="B80" s="204">
        <v>6.9116001491980716E-2</v>
      </c>
      <c r="C80" s="204">
        <v>5.8604685770622389E-2</v>
      </c>
      <c r="D80" s="204">
        <v>0.10410935136902544</v>
      </c>
      <c r="E80" s="204">
        <v>7.9921973233356036E-2</v>
      </c>
    </row>
    <row r="81" spans="1:5" x14ac:dyDescent="0.2">
      <c r="A81" s="407">
        <v>44409</v>
      </c>
      <c r="B81" s="204">
        <v>6.4766430606732817E-2</v>
      </c>
      <c r="C81" s="204">
        <v>5.5828237935737546E-2</v>
      </c>
      <c r="D81" s="204">
        <v>0.10773071476012785</v>
      </c>
      <c r="E81" s="204">
        <v>8.2076411849223874E-2</v>
      </c>
    </row>
    <row r="82" spans="1:5" x14ac:dyDescent="0.2">
      <c r="A82" s="407">
        <v>44423</v>
      </c>
      <c r="B82" s="204">
        <v>6.5762787208623941E-2</v>
      </c>
      <c r="C82" s="204">
        <v>5.60135610804402E-2</v>
      </c>
      <c r="D82" s="204">
        <v>0.11355997093847248</v>
      </c>
      <c r="E82" s="204">
        <v>8.6589936015426083E-2</v>
      </c>
    </row>
    <row r="83" spans="1:5" x14ac:dyDescent="0.2">
      <c r="A83" s="407">
        <v>44440</v>
      </c>
      <c r="B83" s="204">
        <v>6.7675711682039674E-2</v>
      </c>
      <c r="C83" s="204">
        <v>5.8724521880664238E-2</v>
      </c>
      <c r="D83" s="204">
        <v>0.11203383611935225</v>
      </c>
      <c r="E83" s="204">
        <v>9.3835759186778889E-2</v>
      </c>
    </row>
    <row r="84" spans="1:5" x14ac:dyDescent="0.2">
      <c r="A84" s="407">
        <v>44454</v>
      </c>
      <c r="B84" s="204">
        <v>6.8240573180189834E-2</v>
      </c>
      <c r="C84" s="204">
        <v>6.1269045394414245E-2</v>
      </c>
      <c r="D84" s="204">
        <v>0.11935667702052899</v>
      </c>
      <c r="E84" s="204">
        <v>0.10107189507862824</v>
      </c>
    </row>
    <row r="85" spans="1:5" x14ac:dyDescent="0.2">
      <c r="A85" s="407">
        <v>44470</v>
      </c>
      <c r="B85" s="204">
        <v>6.9432161544697335E-2</v>
      </c>
      <c r="C85" s="204">
        <v>6.1222236534604235E-2</v>
      </c>
      <c r="D85" s="204">
        <v>0.11813380449740452</v>
      </c>
      <c r="E85" s="204">
        <v>9.1222030207359195E-2</v>
      </c>
    </row>
    <row r="86" spans="1:5" x14ac:dyDescent="0.2">
      <c r="A86" s="407">
        <v>44484</v>
      </c>
      <c r="B86" s="204">
        <v>6.8469658201960826E-2</v>
      </c>
      <c r="C86" s="204">
        <v>6.3557531553710245E-2</v>
      </c>
      <c r="D86" s="204">
        <v>0.10465263542767467</v>
      </c>
      <c r="E86" s="204">
        <v>8.5780972660141952E-2</v>
      </c>
    </row>
    <row r="87" spans="1:5" x14ac:dyDescent="0.2">
      <c r="A87" s="407">
        <v>44501</v>
      </c>
      <c r="B87" s="204">
        <v>7.4724384812176803E-2</v>
      </c>
      <c r="C87" s="204">
        <v>7.0461849233312002E-2</v>
      </c>
      <c r="D87" s="204">
        <v>0.11230730941479861</v>
      </c>
      <c r="E87" s="204">
        <v>9.8723510808281789E-2</v>
      </c>
    </row>
    <row r="88" spans="1:5" x14ac:dyDescent="0.2">
      <c r="A88" s="407">
        <v>44515</v>
      </c>
      <c r="B88" s="204">
        <v>7.7716441254945368E-2</v>
      </c>
      <c r="C88" s="204">
        <v>7.7048924182682166E-2</v>
      </c>
      <c r="D88" s="204">
        <v>0.13375354998275579</v>
      </c>
      <c r="E88" s="204">
        <v>0.12118624812718592</v>
      </c>
    </row>
    <row r="89" spans="1:5" x14ac:dyDescent="0.2">
      <c r="A89" s="407">
        <v>44531</v>
      </c>
      <c r="B89" s="204">
        <v>7.6152873710631841E-2</v>
      </c>
      <c r="C89" s="204">
        <v>7.4499853436904573E-2</v>
      </c>
      <c r="D89" s="204">
        <v>0.13604608188481038</v>
      </c>
      <c r="E89" s="204">
        <v>0.12613274415852649</v>
      </c>
    </row>
    <row r="90" spans="1:5" x14ac:dyDescent="0.2">
      <c r="A90" s="407">
        <v>44545</v>
      </c>
      <c r="B90" s="204">
        <v>7.4457868790985593E-2</v>
      </c>
      <c r="C90" s="204">
        <v>7.2594949439537704E-2</v>
      </c>
      <c r="D90" s="204">
        <v>0.12926205457481066</v>
      </c>
      <c r="E90" s="204">
        <v>0.11984070094254129</v>
      </c>
    </row>
    <row r="91" spans="1:5" x14ac:dyDescent="0.2">
      <c r="A91" s="407">
        <v>44562</v>
      </c>
      <c r="B91" s="204">
        <v>7.0191696193331543E-2</v>
      </c>
      <c r="C91" s="204">
        <v>7.1259641973511867E-2</v>
      </c>
      <c r="D91" s="204">
        <v>0.11505862343505191</v>
      </c>
      <c r="E91" s="204">
        <v>0.11793588285408418</v>
      </c>
    </row>
    <row r="92" spans="1:5" x14ac:dyDescent="0.2">
      <c r="A92" s="407">
        <v>44576</v>
      </c>
      <c r="B92" s="204">
        <v>6.8429560992350646E-2</v>
      </c>
      <c r="C92" s="204">
        <v>7.0145903479236882E-2</v>
      </c>
      <c r="D92" s="204">
        <v>0.11298762883628943</v>
      </c>
      <c r="E92" s="204">
        <v>0.1145743117839324</v>
      </c>
    </row>
    <row r="93" spans="1:5" x14ac:dyDescent="0.2">
      <c r="A93" s="407">
        <v>44593</v>
      </c>
      <c r="B93" s="204">
        <v>7.3863277620933143E-2</v>
      </c>
      <c r="C93" s="204">
        <v>7.2216803930067908E-2</v>
      </c>
      <c r="D93" s="204">
        <v>0.12848767155330032</v>
      </c>
      <c r="E93" s="204">
        <v>0.12023739738992734</v>
      </c>
    </row>
    <row r="94" spans="1:5" x14ac:dyDescent="0.2">
      <c r="A94" s="407">
        <v>44607</v>
      </c>
      <c r="B94" s="204">
        <v>7.4319464921428269E-2</v>
      </c>
      <c r="C94" s="204">
        <v>7.3371204278036339E-2</v>
      </c>
      <c r="D94" s="204">
        <v>0.13375291003152823</v>
      </c>
      <c r="E94" s="204">
        <v>0.12408276766379323</v>
      </c>
    </row>
    <row r="95" spans="1:5" x14ac:dyDescent="0.2">
      <c r="A95" s="407">
        <v>44621</v>
      </c>
      <c r="B95" s="204">
        <v>7.5828069359196837E-2</v>
      </c>
      <c r="C95" s="204">
        <v>7.2867786653293631E-2</v>
      </c>
      <c r="D95" s="204">
        <v>0.12532194265282359</v>
      </c>
      <c r="E95" s="204">
        <v>0.1224947007565067</v>
      </c>
    </row>
    <row r="96" spans="1:5" x14ac:dyDescent="0.2">
      <c r="A96" s="407">
        <v>44635</v>
      </c>
      <c r="B96" s="204">
        <v>7.9786046594694016E-2</v>
      </c>
      <c r="C96" s="204">
        <v>7.6191496771773837E-2</v>
      </c>
      <c r="D96" s="204">
        <v>0.13174933285494905</v>
      </c>
      <c r="E96" s="204">
        <v>0.1316133985065191</v>
      </c>
    </row>
    <row r="97" spans="1:5" x14ac:dyDescent="0.2">
      <c r="A97" s="407">
        <v>44652</v>
      </c>
      <c r="B97" s="204">
        <v>8.3413504364867164E-2</v>
      </c>
      <c r="C97" s="204">
        <v>7.7205226145004024E-2</v>
      </c>
      <c r="D97" s="204">
        <v>0.14836906702965402</v>
      </c>
      <c r="E97" s="204">
        <v>0.13330660365846847</v>
      </c>
    </row>
    <row r="98" spans="1:5" x14ac:dyDescent="0.2">
      <c r="A98" s="407">
        <v>44666</v>
      </c>
      <c r="B98" s="204">
        <v>8.1526660629627656E-2</v>
      </c>
      <c r="C98" s="204">
        <v>7.645466847090665E-2</v>
      </c>
      <c r="D98" s="204">
        <v>0.13678049998151898</v>
      </c>
      <c r="E98" s="204">
        <v>0.12874985215039558</v>
      </c>
    </row>
    <row r="99" spans="1:5" x14ac:dyDescent="0.2">
      <c r="A99" s="407">
        <v>44682</v>
      </c>
      <c r="B99" s="204">
        <v>7.6947527348820044E-2</v>
      </c>
      <c r="C99" s="204">
        <v>7.5827316352240492E-2</v>
      </c>
      <c r="D99" s="204">
        <v>0.11850710474933512</v>
      </c>
      <c r="E99" s="204">
        <v>0.12472023062940774</v>
      </c>
    </row>
    <row r="100" spans="1:5" x14ac:dyDescent="0.2">
      <c r="A100" s="407">
        <v>44696</v>
      </c>
      <c r="B100" s="204">
        <v>7.8416162755848617E-2</v>
      </c>
      <c r="C100" s="204">
        <v>7.7223886168312328E-2</v>
      </c>
      <c r="D100" s="204">
        <v>0.12455693784288413</v>
      </c>
      <c r="E100" s="204">
        <v>0.12964073161862144</v>
      </c>
    </row>
    <row r="101" spans="1:5" x14ac:dyDescent="0.2">
      <c r="A101" s="407">
        <v>44713</v>
      </c>
      <c r="B101" s="204">
        <v>8.1980597866643246E-2</v>
      </c>
      <c r="C101" s="204">
        <v>7.8837586246601088E-2</v>
      </c>
      <c r="D101" s="204">
        <v>0.12955820639451643</v>
      </c>
      <c r="E101" s="204">
        <v>0.13444356102911259</v>
      </c>
    </row>
    <row r="102" spans="1:5" x14ac:dyDescent="0.2">
      <c r="A102" s="407">
        <v>44727</v>
      </c>
      <c r="B102" s="204">
        <v>8.3247858752158788E-2</v>
      </c>
      <c r="C102" s="204">
        <v>8.0905490930947899E-2</v>
      </c>
      <c r="D102" s="204">
        <v>0.13704797341237307</v>
      </c>
      <c r="E102" s="204">
        <v>0.14193257345580657</v>
      </c>
    </row>
    <row r="103" spans="1:5" x14ac:dyDescent="0.2">
      <c r="A103" s="407">
        <v>44743</v>
      </c>
      <c r="B103" s="204">
        <v>8.609862333164231E-2</v>
      </c>
      <c r="C103" s="204">
        <v>8.156974644860715E-2</v>
      </c>
      <c r="D103" s="204">
        <v>0.15944503097470553</v>
      </c>
      <c r="E103" s="204">
        <v>0.14842689426004041</v>
      </c>
    </row>
    <row r="104" spans="1:5" x14ac:dyDescent="0.2">
      <c r="A104" s="407">
        <v>44757</v>
      </c>
      <c r="B104" s="204">
        <v>8.3190873251229869E-2</v>
      </c>
      <c r="C104" s="204">
        <v>8.1445817006097432E-2</v>
      </c>
      <c r="D104" s="204">
        <v>0.14837765498786415</v>
      </c>
      <c r="E104" s="204">
        <v>0.14578406430713686</v>
      </c>
    </row>
    <row r="105" spans="1:5" x14ac:dyDescent="0.2">
      <c r="A105" s="407">
        <v>44774</v>
      </c>
      <c r="B105" s="204">
        <v>8.5966579206583127E-2</v>
      </c>
      <c r="C105" s="204">
        <v>8.6199623881751286E-2</v>
      </c>
      <c r="D105" s="204">
        <v>0.13942199715624382</v>
      </c>
      <c r="E105" s="204">
        <v>0.15058919066002319</v>
      </c>
    </row>
    <row r="106" spans="1:5" x14ac:dyDescent="0.2">
      <c r="A106" s="407">
        <v>44788</v>
      </c>
      <c r="B106" s="204">
        <v>8.4662843239485586E-2</v>
      </c>
      <c r="C106" s="204">
        <v>8.7708218204784139E-2</v>
      </c>
      <c r="D106" s="204">
        <v>0.15066260747712934</v>
      </c>
      <c r="E106" s="204">
        <v>0.16062556354916868</v>
      </c>
    </row>
    <row r="107" spans="1:5" x14ac:dyDescent="0.2">
      <c r="A107" s="407">
        <v>44805</v>
      </c>
      <c r="B107" s="204">
        <v>8.5083705937402554E-2</v>
      </c>
      <c r="C107" s="204">
        <v>8.7568351356545282E-2</v>
      </c>
      <c r="D107" s="204">
        <v>0.1634355873874016</v>
      </c>
      <c r="E107" s="204">
        <v>0.16234672233211977</v>
      </c>
    </row>
    <row r="108" spans="1:5" x14ac:dyDescent="0.2">
      <c r="A108" s="407">
        <v>44819</v>
      </c>
      <c r="B108" s="204">
        <v>8.4633402190165796E-2</v>
      </c>
      <c r="C108" s="204">
        <v>8.6427824267782505E-2</v>
      </c>
      <c r="D108" s="204">
        <v>0.16025354253048985</v>
      </c>
      <c r="E108" s="204">
        <v>0.15859074524139705</v>
      </c>
    </row>
    <row r="109" spans="1:5" x14ac:dyDescent="0.2">
      <c r="A109" s="407">
        <v>44835</v>
      </c>
      <c r="B109" s="204">
        <v>8.3849460327851899E-2</v>
      </c>
      <c r="C109" s="204">
        <v>8.5330327726721E-2</v>
      </c>
      <c r="D109" s="204">
        <v>0.15402963789173207</v>
      </c>
      <c r="E109" s="204">
        <v>0.16156075869352104</v>
      </c>
    </row>
    <row r="110" spans="1:5" x14ac:dyDescent="0.2">
      <c r="A110" s="407">
        <v>44849</v>
      </c>
      <c r="B110" s="204">
        <v>8.3823289587749983E-2</v>
      </c>
      <c r="C110" s="204">
        <v>8.2828788834091949E-2</v>
      </c>
      <c r="D110" s="204">
        <v>0.16075367473172864</v>
      </c>
      <c r="E110" s="204">
        <v>0.15517106036766481</v>
      </c>
    </row>
    <row r="111" spans="1:5" x14ac:dyDescent="0.2">
      <c r="A111" s="407">
        <v>44866</v>
      </c>
      <c r="B111" s="204">
        <v>8.4436490675252163E-2</v>
      </c>
      <c r="C111" s="204">
        <v>8.1357647704659364E-2</v>
      </c>
      <c r="D111" s="204">
        <v>0.14862874324741182</v>
      </c>
      <c r="E111" s="204">
        <v>0.14441428073052687</v>
      </c>
    </row>
    <row r="112" spans="1:5" x14ac:dyDescent="0.2">
      <c r="A112" s="407">
        <v>44880</v>
      </c>
      <c r="B112" s="204">
        <v>7.6764813850448643E-2</v>
      </c>
      <c r="C112" s="204">
        <v>7.460062807209189E-2</v>
      </c>
      <c r="D112" s="204">
        <v>0.11458484369480137</v>
      </c>
      <c r="E112" s="204">
        <v>0.11983512188791168</v>
      </c>
    </row>
    <row r="113" spans="1:5" x14ac:dyDescent="0.2">
      <c r="A113" s="407">
        <v>44896</v>
      </c>
      <c r="B113" s="204">
        <v>8.0698020855501262E-2</v>
      </c>
      <c r="C113" s="204">
        <v>7.7714597488512505E-2</v>
      </c>
      <c r="D113" s="204">
        <v>0.12398391617360516</v>
      </c>
      <c r="E113" s="204">
        <v>0.12048406240469345</v>
      </c>
    </row>
    <row r="114" spans="1:5" x14ac:dyDescent="0.2">
      <c r="A114" s="407">
        <v>44910</v>
      </c>
      <c r="B114" s="204">
        <v>8.1172645090995754E-2</v>
      </c>
      <c r="C114" s="204">
        <v>7.8635116013434203E-2</v>
      </c>
      <c r="D114" s="204">
        <v>0.1269404380359207</v>
      </c>
      <c r="E114" s="204">
        <v>0.12882843244108799</v>
      </c>
    </row>
    <row r="115" spans="1:5" x14ac:dyDescent="0.2">
      <c r="A115" s="407">
        <v>44927</v>
      </c>
      <c r="B115" s="204">
        <v>8.3916262012292409E-2</v>
      </c>
      <c r="C115" s="204">
        <v>7.9358070815997328E-2</v>
      </c>
      <c r="D115" s="204">
        <v>0.1251215421807832</v>
      </c>
      <c r="E115" s="204">
        <v>0.12651035938132971</v>
      </c>
    </row>
    <row r="116" spans="1:5" x14ac:dyDescent="0.2">
      <c r="A116" s="407">
        <v>44941</v>
      </c>
      <c r="B116" s="204">
        <v>8.3809507708953124E-2</v>
      </c>
      <c r="C116" s="204">
        <v>7.8843649034964658E-2</v>
      </c>
      <c r="D116" s="204">
        <v>0.12605417364165539</v>
      </c>
      <c r="E116" s="204">
        <v>0.12581115188059555</v>
      </c>
    </row>
    <row r="117" spans="1:5" x14ac:dyDescent="0.2">
      <c r="A117" s="407">
        <v>44958</v>
      </c>
      <c r="B117" s="204">
        <v>8.1314675446848561E-2</v>
      </c>
      <c r="C117" s="204">
        <v>7.7560577093141569E-2</v>
      </c>
      <c r="D117" s="204">
        <v>0.11589151397261976</v>
      </c>
      <c r="E117" s="204">
        <v>0.12479200891896891</v>
      </c>
    </row>
    <row r="118" spans="1:5" x14ac:dyDescent="0.2">
      <c r="A118" s="407">
        <v>44972</v>
      </c>
      <c r="B118" s="204">
        <v>7.8441545400534052E-2</v>
      </c>
      <c r="C118" s="204">
        <v>7.483078781169028E-2</v>
      </c>
      <c r="D118" s="204">
        <v>0.115492803917429</v>
      </c>
      <c r="E118" s="204">
        <v>0.12168509357355806</v>
      </c>
    </row>
    <row r="119" spans="1:5" x14ac:dyDescent="0.2">
      <c r="A119" s="407">
        <v>44986</v>
      </c>
      <c r="B119" s="204">
        <v>7.3859997837676161E-2</v>
      </c>
      <c r="C119" s="204">
        <v>7.1249113142189291E-2</v>
      </c>
      <c r="D119" s="204">
        <v>0.11783584107654477</v>
      </c>
      <c r="E119" s="204">
        <v>0.11813171757470853</v>
      </c>
    </row>
    <row r="120" spans="1:5" x14ac:dyDescent="0.2">
      <c r="A120" s="407">
        <v>45000</v>
      </c>
      <c r="B120" s="204">
        <v>6.8937000711202456E-2</v>
      </c>
      <c r="C120" s="204">
        <v>6.5752242496660118E-2</v>
      </c>
      <c r="D120" s="204">
        <v>0.11797441854281532</v>
      </c>
      <c r="E120" s="204">
        <v>0.10648690802853533</v>
      </c>
    </row>
    <row r="121" spans="1:5" x14ac:dyDescent="0.2">
      <c r="A121" s="407">
        <v>45017</v>
      </c>
      <c r="B121" s="204">
        <v>6.3951193843320375E-2</v>
      </c>
      <c r="C121" s="204">
        <v>6.2351391431861858E-2</v>
      </c>
      <c r="D121" s="204">
        <v>9.7086014254645692E-2</v>
      </c>
      <c r="E121" s="204">
        <v>0.10129718141249744</v>
      </c>
    </row>
    <row r="122" spans="1:5" x14ac:dyDescent="0.2">
      <c r="A122" s="407">
        <v>45031</v>
      </c>
      <c r="B122" s="204">
        <v>6.3503008512489467E-2</v>
      </c>
      <c r="C122" s="204">
        <v>6.2704687551688787E-2</v>
      </c>
      <c r="D122" s="204">
        <v>0.1031946050882977</v>
      </c>
      <c r="E122" s="204">
        <v>0.10840238454306506</v>
      </c>
    </row>
  </sheetData>
  <mergeCells count="1">
    <mergeCell ref="H1:I1"/>
  </mergeCells>
  <hyperlinks>
    <hyperlink ref="H1:I1" location="Index!A1" display="Regresar al �ndice" xr:uid="{5B5FF2C5-6B84-4C35-9E5D-933F18710D58}"/>
  </hyperlinks>
  <pageMargins left="0.7" right="0.7" top="0.75" bottom="0.75" header="0.3" footer="0.3"/>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CA1D5-16F4-45D8-B69B-BAA0547659C8}">
  <sheetPr codeName="Hoja121"/>
  <dimension ref="A1:I10"/>
  <sheetViews>
    <sheetView workbookViewId="0"/>
  </sheetViews>
  <sheetFormatPr baseColWidth="10" defaultRowHeight="12.75" x14ac:dyDescent="0.2"/>
  <cols>
    <col min="1" max="1" width="90.7109375" style="372" customWidth="1"/>
    <col min="2" max="2" width="4.7109375" style="372" customWidth="1"/>
    <col min="3" max="4" width="11.7109375" style="372" customWidth="1"/>
    <col min="5" max="5" width="7.7109375" style="372" customWidth="1"/>
    <col min="6" max="16384" width="11.42578125" style="372"/>
  </cols>
  <sheetData>
    <row r="1" spans="1:9" x14ac:dyDescent="0.2">
      <c r="A1" s="69" t="s">
        <v>2043</v>
      </c>
      <c r="H1" s="346" t="s">
        <v>2143</v>
      </c>
      <c r="I1" s="346"/>
    </row>
    <row r="2" spans="1:9" x14ac:dyDescent="0.2">
      <c r="A2" s="372" t="s">
        <v>150</v>
      </c>
    </row>
    <row r="6" spans="1:9" x14ac:dyDescent="0.2">
      <c r="A6" s="403" t="s">
        <v>53</v>
      </c>
      <c r="B6" s="403" t="s">
        <v>53</v>
      </c>
      <c r="C6" s="403" t="s">
        <v>559</v>
      </c>
      <c r="D6" s="403" t="s">
        <v>560</v>
      </c>
      <c r="E6" s="403" t="s">
        <v>561</v>
      </c>
    </row>
    <row r="7" spans="1:9" x14ac:dyDescent="0.2">
      <c r="A7" s="403" t="s">
        <v>578</v>
      </c>
      <c r="B7" s="403" t="s">
        <v>1193</v>
      </c>
      <c r="C7" s="403">
        <v>22.52</v>
      </c>
      <c r="D7" s="403">
        <v>24.97</v>
      </c>
      <c r="E7" s="403">
        <v>23.96</v>
      </c>
    </row>
    <row r="8" spans="1:9" x14ac:dyDescent="0.2">
      <c r="A8" s="403" t="s">
        <v>617</v>
      </c>
      <c r="B8" s="403" t="s">
        <v>1193</v>
      </c>
      <c r="C8" s="403">
        <v>22.63</v>
      </c>
      <c r="D8" s="403">
        <v>25.01</v>
      </c>
      <c r="E8" s="403">
        <v>23.96</v>
      </c>
    </row>
    <row r="9" spans="1:9" x14ac:dyDescent="0.2">
      <c r="A9" s="372" t="s">
        <v>137</v>
      </c>
      <c r="B9" s="372" t="s">
        <v>137</v>
      </c>
      <c r="C9" s="406">
        <v>4.8845470692717701E-3</v>
      </c>
      <c r="D9" s="406">
        <v>1.6019223067682601E-3</v>
      </c>
      <c r="E9" s="406">
        <v>0</v>
      </c>
    </row>
    <row r="10" spans="1:9" x14ac:dyDescent="0.2">
      <c r="A10" s="372" t="s">
        <v>658</v>
      </c>
      <c r="B10" s="372" t="s">
        <v>658</v>
      </c>
      <c r="C10" s="372">
        <v>0.109999999999999</v>
      </c>
      <c r="D10" s="372">
        <v>4.00000000000027E-2</v>
      </c>
      <c r="E10" s="372">
        <v>0</v>
      </c>
    </row>
  </sheetData>
  <mergeCells count="1">
    <mergeCell ref="H1:I1"/>
  </mergeCells>
  <hyperlinks>
    <hyperlink ref="H1:I1" location="Index!A1" display="Regresar al �ndice" xr:uid="{D07C48E8-69A4-4DD6-BD6C-4BC74051059A}"/>
  </hyperlinks>
  <pageMargins left="0.7" right="0.7" top="0.75" bottom="0.75" header="0.3" footer="0.3"/>
  <pageSetup paperSize="9" orientation="portrait" horizontalDpi="300" verticalDpi="30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1 I Q / V K p 1 f F K m A A A A + Q A A A B I A H A B D b 2 5 m a W c v U G F j a 2 F n Z S 5 4 b W w g o h g A K K A U A A A A A A A A A A A A A A A A A A A A A A A A A A A A h c 8 x D o I w G A X g q 5 D u 9 K / V G C E / Z X C V x M T E s J J S o R G K o c V y N w e P 5 B U k U d T N 8 b 1 8 w 3 u P 2 x 3 T s W 2 C q + q t 7 k x C F p S R Q B n Z l d p U C R n c K d y Q V O C + k O e i U s G E j Y 1 H W y a k d u 4 S A 3 j v q V / S r q + A M 7 a A P N s d Z K 3 a g n y w / o 9 D b a w r j F R E 4 P E 1 R n A a r e i a 8 4 i y y S L M P W b a f A 2 f J l O G 8 F P i d m j c 0 C u h b J j l C H N E e N 8 Q T 1 B L A w Q U A A I A C A D U h D 9 U 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1 I Q / V C i K R 7 g O A A A A E Q A A A B M A H A B G b 3 J t d W x h c y 9 T Z W N 0 a W 9 u M S 5 t I K I Y A C i g F A A A A A A A A A A A A A A A A A A A A A A A A A A A A C t O T S 7 J z M 9 T C I b Q h t Y A U E s B A i 0 A F A A C A A g A 1 I Q / V K p 1 f F K m A A A A + Q A A A B I A A A A A A A A A A A A A A A A A A A A A A E N v b m Z p Z y 9 Q Y W N r Y W d l L n h t b F B L A Q I t A B Q A A g A I A N S E P 1 Q P y u m r p A A A A O k A A A A T A A A A A A A A A A A A A A A A A P I A A A B b Q 2 9 u d G V u d F 9 U e X B l c 1 0 u e G 1 s U E s B A i 0 A F A A C A A g A 1 I Q / V C 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G d L 0 y c 5 l M p A h I 1 / R 3 T D g y I A A A A A A g A A A A A A A 2 Y A A M A A A A A Q A A A A Y T 9 G t y O 2 r e y Q 4 + 8 e a 2 b y t Q A A A A A E g A A A o A A A A B A A A A A q E X k k L a 5 a T s D g l D U q G g J 5 U A A A A H X S o Y J J V T p Q a y h O g F j s K E J k C K 8 u m P z j 1 V L m 7 F 0 A I i d L K P q G 9 b C s 5 v y b 2 B 0 j W t D P l O r C H T J v q X 4 R G A k w f U k 7 E M x H c G 3 T I W G o t H x V a J 6 B C d Q W F A A A A E Z f 2 1 o 5 0 G z y p p u o 5 1 h 1 2 M c r / s x a < / D a t a M a s h u p > 
</file>

<file path=customXml/itemProps1.xml><?xml version="1.0" encoding="utf-8"?>
<ds:datastoreItem xmlns:ds="http://schemas.openxmlformats.org/officeDocument/2006/customXml" ds:itemID="{E29F1B63-0934-4F19-B5A9-2C8B8B0081E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198</vt:i4>
      </vt:variant>
      <vt:variant>
        <vt:lpstr>Rangos con nombre</vt:lpstr>
      </vt:variant>
      <vt:variant>
        <vt:i4>197</vt:i4>
      </vt:variant>
    </vt:vector>
  </HeadingPairs>
  <TitlesOfParts>
    <vt:vector size="395" baseType="lpstr">
      <vt:lpstr>Index</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T20</vt:lpstr>
      <vt:lpstr>T21</vt:lpstr>
      <vt:lpstr>T22</vt:lpstr>
      <vt:lpstr>T23</vt:lpstr>
      <vt:lpstr>T24</vt:lpstr>
      <vt:lpstr>T25</vt:lpstr>
      <vt:lpstr>T26</vt:lpstr>
      <vt:lpstr>T27</vt:lpstr>
      <vt:lpstr>T28</vt:lpstr>
      <vt:lpstr>T29</vt:lpstr>
      <vt:lpstr>T30</vt:lpstr>
      <vt:lpstr>T31</vt:lpstr>
      <vt:lpstr>T32</vt:lpstr>
      <vt:lpstr>T33</vt:lpstr>
      <vt:lpstr>T34</vt:lpstr>
      <vt:lpstr>T35</vt:lpstr>
      <vt:lpstr>T36</vt:lpstr>
      <vt:lpstr>T37</vt:lpstr>
      <vt:lpstr>T38</vt:lpstr>
      <vt:lpstr>T39</vt:lpstr>
      <vt:lpstr>T40</vt:lpstr>
      <vt:lpstr>T41</vt:lpstr>
      <vt:lpstr>T42</vt:lpstr>
      <vt:lpstr>T43</vt:lpstr>
      <vt:lpstr>T44</vt:lpstr>
      <vt:lpstr>F1</vt:lpstr>
      <vt:lpstr>F2</vt:lpstr>
      <vt:lpstr>F3</vt:lpstr>
      <vt:lpstr>F4</vt:lpstr>
      <vt:lpstr>F5</vt:lpstr>
      <vt:lpstr>F6</vt:lpstr>
      <vt:lpstr>F7</vt:lpstr>
      <vt:lpstr>F8</vt:lpstr>
      <vt:lpstr>F9</vt:lpstr>
      <vt:lpstr>F10</vt:lpstr>
      <vt:lpstr>F11</vt:lpstr>
      <vt:lpstr>F12</vt:lpstr>
      <vt:lpstr>F13</vt:lpstr>
      <vt:lpstr>F14</vt:lpstr>
      <vt:lpstr>F15</vt:lpstr>
      <vt:lpstr>F16</vt:lpstr>
      <vt:lpstr>F17</vt:lpstr>
      <vt:lpstr>F18</vt:lpstr>
      <vt:lpstr>F19</vt:lpstr>
      <vt:lpstr>F20</vt:lpstr>
      <vt:lpstr>F21</vt:lpstr>
      <vt:lpstr>F22</vt:lpstr>
      <vt:lpstr>F23</vt:lpstr>
      <vt:lpstr>F24</vt:lpstr>
      <vt:lpstr>F25</vt:lpstr>
      <vt:lpstr>F26</vt:lpstr>
      <vt:lpstr>F27</vt:lpstr>
      <vt:lpstr>F28</vt:lpstr>
      <vt:lpstr>F29</vt:lpstr>
      <vt:lpstr>F30</vt:lpstr>
      <vt:lpstr>F31</vt:lpstr>
      <vt:lpstr>F32</vt:lpstr>
      <vt:lpstr>F33</vt:lpstr>
      <vt:lpstr>F34</vt:lpstr>
      <vt:lpstr>F35</vt:lpstr>
      <vt:lpstr>F36</vt:lpstr>
      <vt:lpstr>F37</vt:lpstr>
      <vt:lpstr>F38</vt:lpstr>
      <vt:lpstr>F39</vt:lpstr>
      <vt:lpstr>F40</vt:lpstr>
      <vt:lpstr>F41</vt:lpstr>
      <vt:lpstr>F42</vt:lpstr>
      <vt:lpstr>F43</vt:lpstr>
      <vt:lpstr>F44</vt:lpstr>
      <vt:lpstr>F45</vt:lpstr>
      <vt:lpstr>F46</vt:lpstr>
      <vt:lpstr>F47</vt:lpstr>
      <vt:lpstr>F48</vt:lpstr>
      <vt:lpstr>F49</vt:lpstr>
      <vt:lpstr>F50</vt:lpstr>
      <vt:lpstr>F51</vt:lpstr>
      <vt:lpstr>F52</vt:lpstr>
      <vt:lpstr>F53</vt:lpstr>
      <vt:lpstr>F54</vt:lpstr>
      <vt:lpstr>F55-56</vt:lpstr>
      <vt:lpstr>F57-58</vt:lpstr>
      <vt:lpstr>F59-60</vt:lpstr>
      <vt:lpstr>F61</vt:lpstr>
      <vt:lpstr>F62</vt:lpstr>
      <vt:lpstr>F63</vt:lpstr>
      <vt:lpstr>F64</vt:lpstr>
      <vt:lpstr>F65</vt:lpstr>
      <vt:lpstr>F66</vt:lpstr>
      <vt:lpstr>F67</vt:lpstr>
      <vt:lpstr>F68</vt:lpstr>
      <vt:lpstr>F69</vt:lpstr>
      <vt:lpstr>F70</vt:lpstr>
      <vt:lpstr>F71</vt:lpstr>
      <vt:lpstr>F72</vt:lpstr>
      <vt:lpstr>F73</vt:lpstr>
      <vt:lpstr>F74</vt:lpstr>
      <vt:lpstr>F75</vt:lpstr>
      <vt:lpstr>F76-79</vt:lpstr>
      <vt:lpstr>F80</vt:lpstr>
      <vt:lpstr>F81</vt:lpstr>
      <vt:lpstr>F82</vt:lpstr>
      <vt:lpstr>F83</vt:lpstr>
      <vt:lpstr>F84</vt:lpstr>
      <vt:lpstr>F85</vt:lpstr>
      <vt:lpstr>F86</vt:lpstr>
      <vt:lpstr>F87</vt:lpstr>
      <vt:lpstr>F88</vt:lpstr>
      <vt:lpstr>F89</vt:lpstr>
      <vt:lpstr>F90</vt:lpstr>
      <vt:lpstr>F91</vt:lpstr>
      <vt:lpstr>F92</vt:lpstr>
      <vt:lpstr>F93</vt:lpstr>
      <vt:lpstr>F94</vt:lpstr>
      <vt:lpstr>F95</vt:lpstr>
      <vt:lpstr>F96-97</vt:lpstr>
      <vt:lpstr>F98-99</vt:lpstr>
      <vt:lpstr>F100-101</vt:lpstr>
      <vt:lpstr>F102</vt:lpstr>
      <vt:lpstr>F103</vt:lpstr>
      <vt:lpstr>F104</vt:lpstr>
      <vt:lpstr>F105</vt:lpstr>
      <vt:lpstr>F106</vt:lpstr>
      <vt:lpstr>F107</vt:lpstr>
      <vt:lpstr>F108</vt:lpstr>
      <vt:lpstr>F109</vt:lpstr>
      <vt:lpstr>F110</vt:lpstr>
      <vt:lpstr>F111</vt:lpstr>
      <vt:lpstr>F112</vt:lpstr>
      <vt:lpstr>F113</vt:lpstr>
      <vt:lpstr>F114</vt:lpstr>
      <vt:lpstr>F115</vt:lpstr>
      <vt:lpstr>F116</vt:lpstr>
      <vt:lpstr>F117</vt:lpstr>
      <vt:lpstr>F118</vt:lpstr>
      <vt:lpstr>F119</vt:lpstr>
      <vt:lpstr>F120</vt:lpstr>
      <vt:lpstr>F121</vt:lpstr>
      <vt:lpstr>F122</vt:lpstr>
      <vt:lpstr>F123</vt:lpstr>
      <vt:lpstr>F124</vt:lpstr>
      <vt:lpstr>F125</vt:lpstr>
      <vt:lpstr>F126</vt:lpstr>
      <vt:lpstr>F127</vt:lpstr>
      <vt:lpstr>F128</vt:lpstr>
      <vt:lpstr>F129</vt:lpstr>
      <vt:lpstr>F130</vt:lpstr>
      <vt:lpstr>F131</vt:lpstr>
      <vt:lpstr>F132</vt:lpstr>
      <vt:lpstr>F133</vt:lpstr>
      <vt:lpstr>F134</vt:lpstr>
      <vt:lpstr>F135</vt:lpstr>
      <vt:lpstr>F136</vt:lpstr>
      <vt:lpstr>F137</vt:lpstr>
      <vt:lpstr>F138</vt:lpstr>
      <vt:lpstr>F139</vt:lpstr>
      <vt:lpstr>F140</vt:lpstr>
      <vt:lpstr>F141</vt:lpstr>
      <vt:lpstr>F142</vt:lpstr>
      <vt:lpstr>F143</vt:lpstr>
      <vt:lpstr>F144</vt:lpstr>
      <vt:lpstr>F145</vt:lpstr>
      <vt:lpstr>F146</vt:lpstr>
      <vt:lpstr>F147</vt:lpstr>
      <vt:lpstr>F148</vt:lpstr>
      <vt:lpstr>F149</vt:lpstr>
      <vt:lpstr>F150</vt:lpstr>
      <vt:lpstr>F151</vt:lpstr>
      <vt:lpstr>F152</vt:lpstr>
      <vt:lpstr>F153</vt:lpstr>
      <vt:lpstr>F154</vt:lpstr>
      <vt:lpstr>F155</vt:lpstr>
      <vt:lpstr>F156</vt:lpstr>
      <vt:lpstr>F157</vt:lpstr>
      <vt:lpstr>F158</vt:lpstr>
      <vt:lpstr>F159</vt:lpstr>
      <vt:lpstr>F160</vt:lpstr>
      <vt:lpstr>F161</vt:lpstr>
      <vt:lpstr>F162-173 empleo por municipio</vt:lpstr>
      <vt:lpstr>Start10</vt:lpstr>
      <vt:lpstr>Start100</vt:lpstr>
      <vt:lpstr>Start101</vt:lpstr>
      <vt:lpstr>Start102</vt:lpstr>
      <vt:lpstr>Start103</vt:lpstr>
      <vt:lpstr>Start104</vt:lpstr>
      <vt:lpstr>Start105</vt:lpstr>
      <vt:lpstr>Start106</vt:lpstr>
      <vt:lpstr>Start107</vt:lpstr>
      <vt:lpstr>Start108</vt:lpstr>
      <vt:lpstr>Start109</vt:lpstr>
      <vt:lpstr>Start11</vt:lpstr>
      <vt:lpstr>Start110</vt:lpstr>
      <vt:lpstr>Start111</vt:lpstr>
      <vt:lpstr>Start112</vt:lpstr>
      <vt:lpstr>Start113</vt:lpstr>
      <vt:lpstr>Start114</vt:lpstr>
      <vt:lpstr>Start115</vt:lpstr>
      <vt:lpstr>Start116</vt:lpstr>
      <vt:lpstr>Start117</vt:lpstr>
      <vt:lpstr>Start118</vt:lpstr>
      <vt:lpstr>Start119</vt:lpstr>
      <vt:lpstr>Start12</vt:lpstr>
      <vt:lpstr>Start120</vt:lpstr>
      <vt:lpstr>Start121</vt:lpstr>
      <vt:lpstr>Start122</vt:lpstr>
      <vt:lpstr>Start123</vt:lpstr>
      <vt:lpstr>Start124</vt:lpstr>
      <vt:lpstr>Start125</vt:lpstr>
      <vt:lpstr>Start126</vt:lpstr>
      <vt:lpstr>Start127</vt:lpstr>
      <vt:lpstr>Start128</vt:lpstr>
      <vt:lpstr>Start129</vt:lpstr>
      <vt:lpstr>Start13</vt:lpstr>
      <vt:lpstr>Start130</vt:lpstr>
      <vt:lpstr>Start131</vt:lpstr>
      <vt:lpstr>Start132</vt:lpstr>
      <vt:lpstr>Start133</vt:lpstr>
      <vt:lpstr>Start134</vt:lpstr>
      <vt:lpstr>Start135</vt:lpstr>
      <vt:lpstr>Start136</vt:lpstr>
      <vt:lpstr>Start137</vt:lpstr>
      <vt:lpstr>Start138</vt:lpstr>
      <vt:lpstr>Start139</vt:lpstr>
      <vt:lpstr>Start14</vt:lpstr>
      <vt:lpstr>Start140</vt:lpstr>
      <vt:lpstr>Start141</vt:lpstr>
      <vt:lpstr>Start142</vt:lpstr>
      <vt:lpstr>Start143</vt:lpstr>
      <vt:lpstr>Start144</vt:lpstr>
      <vt:lpstr>Start145</vt:lpstr>
      <vt:lpstr>Start146</vt:lpstr>
      <vt:lpstr>Start147</vt:lpstr>
      <vt:lpstr>Start148</vt:lpstr>
      <vt:lpstr>Start149</vt:lpstr>
      <vt:lpstr>Start15</vt:lpstr>
      <vt:lpstr>Start150</vt:lpstr>
      <vt:lpstr>Start151</vt:lpstr>
      <vt:lpstr>Start152</vt:lpstr>
      <vt:lpstr>Start153</vt:lpstr>
      <vt:lpstr>Start154</vt:lpstr>
      <vt:lpstr>Start155</vt:lpstr>
      <vt:lpstr>Start156</vt:lpstr>
      <vt:lpstr>Start157</vt:lpstr>
      <vt:lpstr>Start158</vt:lpstr>
      <vt:lpstr>Start159</vt:lpstr>
      <vt:lpstr>Start16</vt:lpstr>
      <vt:lpstr>Start160</vt:lpstr>
      <vt:lpstr>Start161</vt:lpstr>
      <vt:lpstr>Start162</vt:lpstr>
      <vt:lpstr>Start163</vt:lpstr>
      <vt:lpstr>Start164</vt:lpstr>
      <vt:lpstr>Start165</vt:lpstr>
      <vt:lpstr>Start166</vt:lpstr>
      <vt:lpstr>Start167</vt:lpstr>
      <vt:lpstr>Start168</vt:lpstr>
      <vt:lpstr>Start169</vt:lpstr>
      <vt:lpstr>Start17</vt:lpstr>
      <vt:lpstr>Start170</vt:lpstr>
      <vt:lpstr>Start171</vt:lpstr>
      <vt:lpstr>Start172</vt:lpstr>
      <vt:lpstr>Start173</vt:lpstr>
      <vt:lpstr>Start174</vt:lpstr>
      <vt:lpstr>Start175</vt:lpstr>
      <vt:lpstr>Start176</vt:lpstr>
      <vt:lpstr>Start177</vt:lpstr>
      <vt:lpstr>Start178</vt:lpstr>
      <vt:lpstr>Start179</vt:lpstr>
      <vt:lpstr>Start18</vt:lpstr>
      <vt:lpstr>Start180</vt:lpstr>
      <vt:lpstr>Start181</vt:lpstr>
      <vt:lpstr>Start182</vt:lpstr>
      <vt:lpstr>Start183</vt:lpstr>
      <vt:lpstr>Start184</vt:lpstr>
      <vt:lpstr>Start185</vt:lpstr>
      <vt:lpstr>Start186</vt:lpstr>
      <vt:lpstr>Start187</vt:lpstr>
      <vt:lpstr>Start188</vt:lpstr>
      <vt:lpstr>Start189</vt:lpstr>
      <vt:lpstr>Start19</vt:lpstr>
      <vt:lpstr>Start190</vt:lpstr>
      <vt:lpstr>Start191</vt:lpstr>
      <vt:lpstr>Start192</vt:lpstr>
      <vt:lpstr>Start193</vt:lpstr>
      <vt:lpstr>Start194</vt:lpstr>
      <vt:lpstr>Start195</vt:lpstr>
      <vt:lpstr>Start196</vt:lpstr>
      <vt:lpstr>Start197</vt:lpstr>
      <vt:lpstr>Start198</vt:lpstr>
      <vt:lpstr>Start2</vt:lpstr>
      <vt:lpstr>Start20</vt:lpstr>
      <vt:lpstr>Start21</vt:lpstr>
      <vt:lpstr>Start22</vt:lpstr>
      <vt:lpstr>Start23</vt:lpstr>
      <vt:lpstr>Start24</vt:lpstr>
      <vt:lpstr>Start25</vt:lpstr>
      <vt:lpstr>Start26</vt:lpstr>
      <vt:lpstr>Start27</vt:lpstr>
      <vt:lpstr>Start28</vt:lpstr>
      <vt:lpstr>Start29</vt:lpstr>
      <vt:lpstr>Start3</vt:lpstr>
      <vt:lpstr>Start30</vt:lpstr>
      <vt:lpstr>Start31</vt:lpstr>
      <vt:lpstr>Start32</vt:lpstr>
      <vt:lpstr>Start33</vt:lpstr>
      <vt:lpstr>Start34</vt:lpstr>
      <vt:lpstr>Start35</vt:lpstr>
      <vt:lpstr>Start36</vt:lpstr>
      <vt:lpstr>Start37</vt:lpstr>
      <vt:lpstr>Start38</vt:lpstr>
      <vt:lpstr>Start39</vt:lpstr>
      <vt:lpstr>Start4</vt:lpstr>
      <vt:lpstr>Start40</vt:lpstr>
      <vt:lpstr>Start41</vt:lpstr>
      <vt:lpstr>Start42</vt:lpstr>
      <vt:lpstr>Start43</vt:lpstr>
      <vt:lpstr>Start44</vt:lpstr>
      <vt:lpstr>Start45</vt:lpstr>
      <vt:lpstr>Start46</vt:lpstr>
      <vt:lpstr>Start47</vt:lpstr>
      <vt:lpstr>Start48</vt:lpstr>
      <vt:lpstr>Start49</vt:lpstr>
      <vt:lpstr>Start5</vt:lpstr>
      <vt:lpstr>Start50</vt:lpstr>
      <vt:lpstr>Start51</vt:lpstr>
      <vt:lpstr>Start52</vt:lpstr>
      <vt:lpstr>Start53</vt:lpstr>
      <vt:lpstr>Start54</vt:lpstr>
      <vt:lpstr>Start55</vt:lpstr>
      <vt:lpstr>Start56</vt:lpstr>
      <vt:lpstr>Start57</vt:lpstr>
      <vt:lpstr>Start58</vt:lpstr>
      <vt:lpstr>Start59</vt:lpstr>
      <vt:lpstr>Start6</vt:lpstr>
      <vt:lpstr>Start60</vt:lpstr>
      <vt:lpstr>Start61</vt:lpstr>
      <vt:lpstr>Start62</vt:lpstr>
      <vt:lpstr>Start63</vt:lpstr>
      <vt:lpstr>Start64</vt:lpstr>
      <vt:lpstr>Start65</vt:lpstr>
      <vt:lpstr>Start66</vt:lpstr>
      <vt:lpstr>Start67</vt:lpstr>
      <vt:lpstr>Start68</vt:lpstr>
      <vt:lpstr>Start69</vt:lpstr>
      <vt:lpstr>Start7</vt:lpstr>
      <vt:lpstr>Start70</vt:lpstr>
      <vt:lpstr>Start71</vt:lpstr>
      <vt:lpstr>Start72</vt:lpstr>
      <vt:lpstr>Start73</vt:lpstr>
      <vt:lpstr>Start74</vt:lpstr>
      <vt:lpstr>Start75</vt:lpstr>
      <vt:lpstr>Start76</vt:lpstr>
      <vt:lpstr>Start77</vt:lpstr>
      <vt:lpstr>Start78</vt:lpstr>
      <vt:lpstr>Start79</vt:lpstr>
      <vt:lpstr>Start8</vt:lpstr>
      <vt:lpstr>Start80</vt:lpstr>
      <vt:lpstr>Start81</vt:lpstr>
      <vt:lpstr>Start82</vt:lpstr>
      <vt:lpstr>Start83</vt:lpstr>
      <vt:lpstr>Start84</vt:lpstr>
      <vt:lpstr>Start85</vt:lpstr>
      <vt:lpstr>Start86</vt:lpstr>
      <vt:lpstr>Start87</vt:lpstr>
      <vt:lpstr>Start88</vt:lpstr>
      <vt:lpstr>Start89</vt:lpstr>
      <vt:lpstr>Start9</vt:lpstr>
      <vt:lpstr>Start90</vt:lpstr>
      <vt:lpstr>Start91</vt:lpstr>
      <vt:lpstr>Start92</vt:lpstr>
      <vt:lpstr>Start93</vt:lpstr>
      <vt:lpstr>Start94</vt:lpstr>
      <vt:lpstr>Start95</vt:lpstr>
      <vt:lpstr>Start96</vt:lpstr>
      <vt:lpstr>Start97</vt:lpstr>
      <vt:lpstr>Start98</vt:lpstr>
      <vt:lpstr>Start99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GalindoAcosta</dc:creator>
  <cp:lastModifiedBy>Roberto Galindo Acosta</cp:lastModifiedBy>
  <dcterms:created xsi:type="dcterms:W3CDTF">2020-06-29T19:34:24Z</dcterms:created>
  <dcterms:modified xsi:type="dcterms:W3CDTF">2023-06-01T19:32:12Z</dcterms:modified>
</cp:coreProperties>
</file>